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8705" windowHeight="11760" tabRatio="684" firstSheet="1" activeTab="6"/>
  </bookViews>
  <sheets>
    <sheet name="time leaving home_302" sheetId="1" r:id="rId1"/>
    <sheet name="commute time_303" sheetId="5" r:id="rId2"/>
    <sheet name="time leaving home q1 q2 q3" sheetId="4" r:id="rId3"/>
    <sheet name="commute time q1 q2 q3" sheetId="6" r:id="rId4"/>
    <sheet name="time arriving work calculations" sheetId="8" r:id="rId5"/>
    <sheet name="time after sunrise_dynamic" sheetId="12" r:id="rId6"/>
    <sheet name="time after sunrise_static" sheetId="13" r:id="rId7"/>
    <sheet name="sunrise times" sheetId="10" r:id="rId8"/>
    <sheet name="alternate id" sheetId="11" r:id="rId9"/>
  </sheets>
  <definedNames>
    <definedName name="_xlnm._FilterDatabase" localSheetId="8" hidden="1">'alternate id'!$A$1:$E$956</definedName>
    <definedName name="_xlnm._FilterDatabase" localSheetId="7" hidden="1">'sunrise times'!$A$1:$B$956</definedName>
    <definedName name="_xlnm._FilterDatabase" localSheetId="2" hidden="1">'time leaving home q1 q2 q3'!$A$1:$E$956</definedName>
  </definedNames>
  <calcPr calcId="145621"/>
</workbook>
</file>

<file path=xl/calcChain.xml><?xml version="1.0" encoding="utf-8"?>
<calcChain xmlns="http://schemas.openxmlformats.org/spreadsheetml/2006/main">
  <c r="F3" i="12" l="1"/>
  <c r="G3" i="12"/>
  <c r="H3" i="12"/>
  <c r="F4" i="12"/>
  <c r="G4" i="12"/>
  <c r="H4" i="12"/>
  <c r="F5" i="12"/>
  <c r="G5" i="12"/>
  <c r="H5" i="12"/>
  <c r="F6" i="12"/>
  <c r="G6" i="12"/>
  <c r="H6" i="12"/>
  <c r="F7" i="12"/>
  <c r="G7" i="12"/>
  <c r="H7" i="12"/>
  <c r="F8" i="12"/>
  <c r="G8" i="12"/>
  <c r="H8" i="12"/>
  <c r="F9" i="12"/>
  <c r="G9" i="12"/>
  <c r="H9" i="12"/>
  <c r="F10" i="12"/>
  <c r="G10" i="12"/>
  <c r="H10" i="12"/>
  <c r="F11" i="12"/>
  <c r="G11" i="12"/>
  <c r="H11" i="12"/>
  <c r="F12" i="12"/>
  <c r="G12" i="12"/>
  <c r="H12" i="12"/>
  <c r="F13" i="12"/>
  <c r="G13" i="12"/>
  <c r="H13" i="12"/>
  <c r="F14" i="12"/>
  <c r="G14" i="12"/>
  <c r="H14" i="12"/>
  <c r="F15" i="12"/>
  <c r="G15" i="12"/>
  <c r="H15" i="12"/>
  <c r="F16" i="12"/>
  <c r="G16" i="12"/>
  <c r="H16" i="12"/>
  <c r="F17" i="12"/>
  <c r="G17" i="12"/>
  <c r="H17" i="12"/>
  <c r="F18" i="12"/>
  <c r="G18" i="12"/>
  <c r="H18" i="12"/>
  <c r="F19" i="12"/>
  <c r="G19" i="12"/>
  <c r="H19" i="12"/>
  <c r="F20" i="12"/>
  <c r="G20" i="12"/>
  <c r="H20" i="12"/>
  <c r="F21" i="12"/>
  <c r="G21" i="12"/>
  <c r="H21" i="12"/>
  <c r="F22" i="12"/>
  <c r="G22" i="12"/>
  <c r="H22" i="12"/>
  <c r="F23" i="12"/>
  <c r="G23" i="12"/>
  <c r="H23" i="12"/>
  <c r="F24" i="12"/>
  <c r="G24" i="12"/>
  <c r="H24" i="12"/>
  <c r="F25" i="12"/>
  <c r="G25" i="12"/>
  <c r="H25" i="12"/>
  <c r="F26" i="12"/>
  <c r="G26" i="12"/>
  <c r="H26" i="12"/>
  <c r="F27" i="12"/>
  <c r="G27" i="12"/>
  <c r="H27" i="12"/>
  <c r="F28" i="12"/>
  <c r="G28" i="12"/>
  <c r="H28" i="12"/>
  <c r="F29" i="12"/>
  <c r="G29" i="12"/>
  <c r="H29" i="12"/>
  <c r="F30" i="12"/>
  <c r="G30" i="12"/>
  <c r="H30" i="12"/>
  <c r="F31" i="12"/>
  <c r="G31" i="12"/>
  <c r="H31" i="12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39" i="12"/>
  <c r="G39" i="12"/>
  <c r="H39" i="12"/>
  <c r="F40" i="12"/>
  <c r="G40" i="12"/>
  <c r="H40" i="12"/>
  <c r="F41" i="12"/>
  <c r="G41" i="12"/>
  <c r="H41" i="12"/>
  <c r="F42" i="12"/>
  <c r="G42" i="12"/>
  <c r="H42" i="12"/>
  <c r="F43" i="12"/>
  <c r="G43" i="12"/>
  <c r="H43" i="12"/>
  <c r="F44" i="12"/>
  <c r="G44" i="12"/>
  <c r="H44" i="12"/>
  <c r="F45" i="12"/>
  <c r="G45" i="12"/>
  <c r="H45" i="12"/>
  <c r="F46" i="12"/>
  <c r="G46" i="12"/>
  <c r="H46" i="12"/>
  <c r="F47" i="12"/>
  <c r="G47" i="12"/>
  <c r="H47" i="12"/>
  <c r="F48" i="12"/>
  <c r="G48" i="12"/>
  <c r="H48" i="12"/>
  <c r="F49" i="12"/>
  <c r="G49" i="12"/>
  <c r="H49" i="12"/>
  <c r="F50" i="12"/>
  <c r="G50" i="12"/>
  <c r="H50" i="12"/>
  <c r="F51" i="12"/>
  <c r="G51" i="12"/>
  <c r="H51" i="12"/>
  <c r="F52" i="12"/>
  <c r="G52" i="12"/>
  <c r="H52" i="12"/>
  <c r="F53" i="12"/>
  <c r="G53" i="12"/>
  <c r="H53" i="12"/>
  <c r="F54" i="12"/>
  <c r="G54" i="12"/>
  <c r="H54" i="12"/>
  <c r="F55" i="12"/>
  <c r="G55" i="12"/>
  <c r="H55" i="12"/>
  <c r="F56" i="12"/>
  <c r="G56" i="12"/>
  <c r="H56" i="12"/>
  <c r="F57" i="12"/>
  <c r="G57" i="12"/>
  <c r="H57" i="12"/>
  <c r="F58" i="12"/>
  <c r="G58" i="12"/>
  <c r="H58" i="12"/>
  <c r="F59" i="12"/>
  <c r="G59" i="12"/>
  <c r="H59" i="12"/>
  <c r="F60" i="12"/>
  <c r="G60" i="12"/>
  <c r="H60" i="12"/>
  <c r="F61" i="12"/>
  <c r="G61" i="12"/>
  <c r="H61" i="12"/>
  <c r="F62" i="12"/>
  <c r="G62" i="12"/>
  <c r="H62" i="12"/>
  <c r="F63" i="12"/>
  <c r="G63" i="12"/>
  <c r="H63" i="12"/>
  <c r="F64" i="12"/>
  <c r="G64" i="12"/>
  <c r="H64" i="12"/>
  <c r="F65" i="12"/>
  <c r="G65" i="12"/>
  <c r="H65" i="12"/>
  <c r="F66" i="12"/>
  <c r="G66" i="12"/>
  <c r="H66" i="12"/>
  <c r="F67" i="12"/>
  <c r="G67" i="12"/>
  <c r="H67" i="12"/>
  <c r="F68" i="12"/>
  <c r="G68" i="12"/>
  <c r="H68" i="12"/>
  <c r="F69" i="12"/>
  <c r="G69" i="12"/>
  <c r="H69" i="12"/>
  <c r="F70" i="12"/>
  <c r="G70" i="12"/>
  <c r="H70" i="12"/>
  <c r="F71" i="12"/>
  <c r="G71" i="12"/>
  <c r="H71" i="12"/>
  <c r="F72" i="12"/>
  <c r="G72" i="12"/>
  <c r="H72" i="12"/>
  <c r="F73" i="12"/>
  <c r="G73" i="12"/>
  <c r="H73" i="12"/>
  <c r="F74" i="12"/>
  <c r="G74" i="12"/>
  <c r="H74" i="12"/>
  <c r="F75" i="12"/>
  <c r="G75" i="12"/>
  <c r="H75" i="12"/>
  <c r="F76" i="12"/>
  <c r="G76" i="12"/>
  <c r="H76" i="12"/>
  <c r="F77" i="12"/>
  <c r="G77" i="12"/>
  <c r="H77" i="12"/>
  <c r="F78" i="12"/>
  <c r="G78" i="12"/>
  <c r="H78" i="12"/>
  <c r="F79" i="12"/>
  <c r="G79" i="12"/>
  <c r="H79" i="12"/>
  <c r="F80" i="12"/>
  <c r="G80" i="12"/>
  <c r="H80" i="12"/>
  <c r="F81" i="12"/>
  <c r="G81" i="12"/>
  <c r="H81" i="12"/>
  <c r="F82" i="12"/>
  <c r="G82" i="12"/>
  <c r="H82" i="12"/>
  <c r="F83" i="12"/>
  <c r="G83" i="12"/>
  <c r="H83" i="12"/>
  <c r="F84" i="12"/>
  <c r="G84" i="12"/>
  <c r="H84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90" i="12"/>
  <c r="G90" i="12"/>
  <c r="H90" i="12"/>
  <c r="F91" i="12"/>
  <c r="G91" i="12"/>
  <c r="H91" i="12"/>
  <c r="F92" i="12"/>
  <c r="G92" i="12"/>
  <c r="H92" i="12"/>
  <c r="F93" i="12"/>
  <c r="G93" i="12"/>
  <c r="H93" i="12"/>
  <c r="F94" i="12"/>
  <c r="G94" i="12"/>
  <c r="H94" i="12"/>
  <c r="F95" i="12"/>
  <c r="G95" i="12"/>
  <c r="H95" i="12"/>
  <c r="F96" i="12"/>
  <c r="G96" i="12"/>
  <c r="H96" i="12"/>
  <c r="F97" i="12"/>
  <c r="G97" i="12"/>
  <c r="H97" i="12"/>
  <c r="F98" i="12"/>
  <c r="G98" i="12"/>
  <c r="H98" i="12"/>
  <c r="F99" i="12"/>
  <c r="G99" i="12"/>
  <c r="H99" i="12"/>
  <c r="F100" i="12"/>
  <c r="G100" i="12"/>
  <c r="H100" i="12"/>
  <c r="F101" i="12"/>
  <c r="G101" i="12"/>
  <c r="H101" i="12"/>
  <c r="F102" i="12"/>
  <c r="G102" i="12"/>
  <c r="H102" i="12"/>
  <c r="F103" i="12"/>
  <c r="G103" i="12"/>
  <c r="H103" i="12"/>
  <c r="F104" i="12"/>
  <c r="G104" i="12"/>
  <c r="H104" i="12"/>
  <c r="F105" i="12"/>
  <c r="G105" i="12"/>
  <c r="H105" i="12"/>
  <c r="F106" i="12"/>
  <c r="G106" i="12"/>
  <c r="H106" i="12"/>
  <c r="F107" i="12"/>
  <c r="G107" i="12"/>
  <c r="H107" i="12"/>
  <c r="F108" i="12"/>
  <c r="G108" i="12"/>
  <c r="H108" i="12"/>
  <c r="F109" i="12"/>
  <c r="G109" i="12"/>
  <c r="H109" i="12"/>
  <c r="F110" i="12"/>
  <c r="G110" i="12"/>
  <c r="H110" i="12"/>
  <c r="F111" i="12"/>
  <c r="G111" i="12"/>
  <c r="H111" i="12"/>
  <c r="F112" i="12"/>
  <c r="G112" i="12"/>
  <c r="H112" i="12"/>
  <c r="F113" i="12"/>
  <c r="G113" i="12"/>
  <c r="H113" i="12"/>
  <c r="F114" i="12"/>
  <c r="G114" i="12"/>
  <c r="H114" i="12"/>
  <c r="F115" i="12"/>
  <c r="G115" i="12"/>
  <c r="H115" i="12"/>
  <c r="F116" i="12"/>
  <c r="G116" i="12"/>
  <c r="H116" i="12"/>
  <c r="F117" i="12"/>
  <c r="G117" i="12"/>
  <c r="H117" i="12"/>
  <c r="F118" i="12"/>
  <c r="G118" i="12"/>
  <c r="H118" i="12"/>
  <c r="F119" i="12"/>
  <c r="G119" i="12"/>
  <c r="H119" i="12"/>
  <c r="F120" i="12"/>
  <c r="G120" i="12"/>
  <c r="H120" i="12"/>
  <c r="F121" i="12"/>
  <c r="G121" i="12"/>
  <c r="H121" i="12"/>
  <c r="F122" i="12"/>
  <c r="G122" i="12"/>
  <c r="H122" i="12"/>
  <c r="F123" i="12"/>
  <c r="G123" i="12"/>
  <c r="H123" i="12"/>
  <c r="F124" i="12"/>
  <c r="G124" i="12"/>
  <c r="H124" i="12"/>
  <c r="F125" i="12"/>
  <c r="G125" i="12"/>
  <c r="H125" i="12"/>
  <c r="F126" i="12"/>
  <c r="G126" i="12"/>
  <c r="H126" i="12"/>
  <c r="F127" i="12"/>
  <c r="G127" i="12"/>
  <c r="H127" i="12"/>
  <c r="F128" i="12"/>
  <c r="G128" i="12"/>
  <c r="H128" i="12"/>
  <c r="F129" i="12"/>
  <c r="G129" i="12"/>
  <c r="H129" i="12"/>
  <c r="F130" i="12"/>
  <c r="G130" i="12"/>
  <c r="H130" i="12"/>
  <c r="F131" i="12"/>
  <c r="G131" i="12"/>
  <c r="H131" i="12"/>
  <c r="F132" i="12"/>
  <c r="G132" i="12"/>
  <c r="H132" i="12"/>
  <c r="F133" i="12"/>
  <c r="G133" i="12"/>
  <c r="H133" i="12"/>
  <c r="F134" i="12"/>
  <c r="G134" i="12"/>
  <c r="H134" i="12"/>
  <c r="F135" i="12"/>
  <c r="G135" i="12"/>
  <c r="H135" i="12"/>
  <c r="F136" i="12"/>
  <c r="G136" i="12"/>
  <c r="H136" i="12"/>
  <c r="F137" i="12"/>
  <c r="G137" i="12"/>
  <c r="H137" i="12"/>
  <c r="F138" i="12"/>
  <c r="G138" i="12"/>
  <c r="H138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F150" i="12"/>
  <c r="G150" i="12"/>
  <c r="H150" i="12"/>
  <c r="F151" i="12"/>
  <c r="G151" i="12"/>
  <c r="H151" i="12"/>
  <c r="F152" i="12"/>
  <c r="G152" i="12"/>
  <c r="H152" i="12"/>
  <c r="F153" i="12"/>
  <c r="G153" i="12"/>
  <c r="H153" i="12"/>
  <c r="F154" i="12"/>
  <c r="G154" i="12"/>
  <c r="H154" i="12"/>
  <c r="F155" i="12"/>
  <c r="G155" i="12"/>
  <c r="H155" i="12"/>
  <c r="F156" i="12"/>
  <c r="G156" i="12"/>
  <c r="H156" i="12"/>
  <c r="F157" i="12"/>
  <c r="G157" i="12"/>
  <c r="H157" i="12"/>
  <c r="F158" i="12"/>
  <c r="G158" i="12"/>
  <c r="H158" i="12"/>
  <c r="F159" i="12"/>
  <c r="G159" i="12"/>
  <c r="H159" i="12"/>
  <c r="F160" i="12"/>
  <c r="G160" i="12"/>
  <c r="H160" i="12"/>
  <c r="F161" i="12"/>
  <c r="G161" i="12"/>
  <c r="H161" i="12"/>
  <c r="F162" i="12"/>
  <c r="G162" i="12"/>
  <c r="H162" i="12"/>
  <c r="F163" i="12"/>
  <c r="G163" i="12"/>
  <c r="H163" i="12"/>
  <c r="F164" i="12"/>
  <c r="G164" i="12"/>
  <c r="H164" i="12"/>
  <c r="F165" i="12"/>
  <c r="G165" i="12"/>
  <c r="H165" i="12"/>
  <c r="F166" i="12"/>
  <c r="G166" i="12"/>
  <c r="H166" i="12"/>
  <c r="F167" i="12"/>
  <c r="G167" i="12"/>
  <c r="H167" i="12"/>
  <c r="F168" i="12"/>
  <c r="G168" i="12"/>
  <c r="H168" i="12"/>
  <c r="F169" i="12"/>
  <c r="G169" i="12"/>
  <c r="H169" i="12"/>
  <c r="F170" i="12"/>
  <c r="G170" i="12"/>
  <c r="H170" i="12"/>
  <c r="F171" i="12"/>
  <c r="G171" i="12"/>
  <c r="H171" i="12"/>
  <c r="F172" i="12"/>
  <c r="G172" i="12"/>
  <c r="H172" i="12"/>
  <c r="F173" i="12"/>
  <c r="G173" i="12"/>
  <c r="H173" i="12"/>
  <c r="F174" i="12"/>
  <c r="G174" i="12"/>
  <c r="H174" i="12"/>
  <c r="F175" i="12"/>
  <c r="G175" i="12"/>
  <c r="H175" i="12"/>
  <c r="F176" i="12"/>
  <c r="G176" i="12"/>
  <c r="H176" i="12"/>
  <c r="F177" i="12"/>
  <c r="G177" i="12"/>
  <c r="H177" i="12"/>
  <c r="F178" i="12"/>
  <c r="G178" i="12"/>
  <c r="H178" i="12"/>
  <c r="F179" i="12"/>
  <c r="G179" i="12"/>
  <c r="H179" i="12"/>
  <c r="F180" i="12"/>
  <c r="G180" i="12"/>
  <c r="H180" i="12"/>
  <c r="F181" i="12"/>
  <c r="G181" i="12"/>
  <c r="H181" i="12"/>
  <c r="F182" i="12"/>
  <c r="G182" i="12"/>
  <c r="H182" i="12"/>
  <c r="F183" i="12"/>
  <c r="G183" i="12"/>
  <c r="H183" i="12"/>
  <c r="F184" i="12"/>
  <c r="G184" i="12"/>
  <c r="H184" i="12"/>
  <c r="F185" i="12"/>
  <c r="G185" i="12"/>
  <c r="H185" i="12"/>
  <c r="F186" i="12"/>
  <c r="G186" i="12"/>
  <c r="H186" i="12"/>
  <c r="F187" i="12"/>
  <c r="G187" i="12"/>
  <c r="H187" i="12"/>
  <c r="F188" i="12"/>
  <c r="G188" i="12"/>
  <c r="H188" i="12"/>
  <c r="F189" i="12"/>
  <c r="G189" i="12"/>
  <c r="H189" i="12"/>
  <c r="F190" i="12"/>
  <c r="G190" i="12"/>
  <c r="H190" i="12"/>
  <c r="F191" i="12"/>
  <c r="G191" i="12"/>
  <c r="H191" i="12"/>
  <c r="F192" i="12"/>
  <c r="G192" i="12"/>
  <c r="H192" i="12"/>
  <c r="F193" i="12"/>
  <c r="G193" i="12"/>
  <c r="H193" i="12"/>
  <c r="F194" i="12"/>
  <c r="G194" i="12"/>
  <c r="H194" i="12"/>
  <c r="F195" i="12"/>
  <c r="G195" i="12"/>
  <c r="H195" i="12"/>
  <c r="F196" i="12"/>
  <c r="G196" i="12"/>
  <c r="H196" i="12"/>
  <c r="F197" i="12"/>
  <c r="G197" i="12"/>
  <c r="H197" i="12"/>
  <c r="F198" i="12"/>
  <c r="G198" i="12"/>
  <c r="H198" i="12"/>
  <c r="F199" i="12"/>
  <c r="G199" i="12"/>
  <c r="H199" i="12"/>
  <c r="F200" i="12"/>
  <c r="G200" i="12"/>
  <c r="H200" i="12"/>
  <c r="F201" i="12"/>
  <c r="G201" i="12"/>
  <c r="H201" i="12"/>
  <c r="F202" i="12"/>
  <c r="G202" i="12"/>
  <c r="H202" i="12"/>
  <c r="F203" i="12"/>
  <c r="G203" i="12"/>
  <c r="H203" i="12"/>
  <c r="F204" i="12"/>
  <c r="G204" i="12"/>
  <c r="H204" i="12"/>
  <c r="F205" i="12"/>
  <c r="G205" i="12"/>
  <c r="H205" i="12"/>
  <c r="F206" i="12"/>
  <c r="G206" i="12"/>
  <c r="H206" i="12"/>
  <c r="F207" i="12"/>
  <c r="G207" i="12"/>
  <c r="H207" i="12"/>
  <c r="F208" i="12"/>
  <c r="G208" i="12"/>
  <c r="H208" i="12"/>
  <c r="F209" i="12"/>
  <c r="G209" i="12"/>
  <c r="H209" i="12"/>
  <c r="F210" i="12"/>
  <c r="G210" i="12"/>
  <c r="H210" i="12"/>
  <c r="F211" i="12"/>
  <c r="G211" i="12"/>
  <c r="H211" i="12"/>
  <c r="F212" i="12"/>
  <c r="G212" i="12"/>
  <c r="H212" i="12"/>
  <c r="F213" i="12"/>
  <c r="G213" i="12"/>
  <c r="H213" i="12"/>
  <c r="F214" i="12"/>
  <c r="G214" i="12"/>
  <c r="H214" i="12"/>
  <c r="F215" i="12"/>
  <c r="G215" i="12"/>
  <c r="H215" i="12"/>
  <c r="F216" i="12"/>
  <c r="G216" i="12"/>
  <c r="H216" i="12"/>
  <c r="F217" i="12"/>
  <c r="G217" i="12"/>
  <c r="H217" i="12"/>
  <c r="F218" i="12"/>
  <c r="G218" i="12"/>
  <c r="H218" i="12"/>
  <c r="F219" i="12"/>
  <c r="G219" i="12"/>
  <c r="H219" i="12"/>
  <c r="F220" i="12"/>
  <c r="G220" i="12"/>
  <c r="H220" i="12"/>
  <c r="F221" i="12"/>
  <c r="G221" i="12"/>
  <c r="H221" i="12"/>
  <c r="F222" i="12"/>
  <c r="G222" i="12"/>
  <c r="H222" i="12"/>
  <c r="F223" i="12"/>
  <c r="G223" i="12"/>
  <c r="H223" i="12"/>
  <c r="F224" i="12"/>
  <c r="G224" i="12"/>
  <c r="H224" i="12"/>
  <c r="F225" i="12"/>
  <c r="G225" i="12"/>
  <c r="H225" i="12"/>
  <c r="F226" i="12"/>
  <c r="G226" i="12"/>
  <c r="H226" i="12"/>
  <c r="F227" i="12"/>
  <c r="G227" i="12"/>
  <c r="H227" i="12"/>
  <c r="F228" i="12"/>
  <c r="G228" i="12"/>
  <c r="H228" i="12"/>
  <c r="F229" i="12"/>
  <c r="G229" i="12"/>
  <c r="H229" i="12"/>
  <c r="F230" i="12"/>
  <c r="G230" i="12"/>
  <c r="H230" i="12"/>
  <c r="F231" i="12"/>
  <c r="G231" i="12"/>
  <c r="H231" i="12"/>
  <c r="F232" i="12"/>
  <c r="G232" i="12"/>
  <c r="H232" i="12"/>
  <c r="F233" i="12"/>
  <c r="G233" i="12"/>
  <c r="H233" i="12"/>
  <c r="F234" i="12"/>
  <c r="G234" i="12"/>
  <c r="H234" i="12"/>
  <c r="F235" i="12"/>
  <c r="G235" i="12"/>
  <c r="H235" i="12"/>
  <c r="F236" i="12"/>
  <c r="G236" i="12"/>
  <c r="H236" i="12"/>
  <c r="F237" i="12"/>
  <c r="G237" i="12"/>
  <c r="H237" i="12"/>
  <c r="F238" i="12"/>
  <c r="G238" i="12"/>
  <c r="H238" i="12"/>
  <c r="F239" i="12"/>
  <c r="G239" i="12"/>
  <c r="H239" i="12"/>
  <c r="F240" i="12"/>
  <c r="G240" i="12"/>
  <c r="H240" i="12"/>
  <c r="F241" i="12"/>
  <c r="G241" i="12"/>
  <c r="H241" i="12"/>
  <c r="F242" i="12"/>
  <c r="G242" i="12"/>
  <c r="H242" i="12"/>
  <c r="F243" i="12"/>
  <c r="G243" i="12"/>
  <c r="H243" i="12"/>
  <c r="F244" i="12"/>
  <c r="G244" i="12"/>
  <c r="H244" i="12"/>
  <c r="F245" i="12"/>
  <c r="G245" i="12"/>
  <c r="H245" i="12"/>
  <c r="F246" i="12"/>
  <c r="G246" i="12"/>
  <c r="H246" i="12"/>
  <c r="F247" i="12"/>
  <c r="G247" i="12"/>
  <c r="H247" i="12"/>
  <c r="F248" i="12"/>
  <c r="G248" i="12"/>
  <c r="H248" i="12"/>
  <c r="F249" i="12"/>
  <c r="G249" i="12"/>
  <c r="H249" i="12"/>
  <c r="F250" i="12"/>
  <c r="G250" i="12"/>
  <c r="H250" i="12"/>
  <c r="F251" i="12"/>
  <c r="G251" i="12"/>
  <c r="H251" i="12"/>
  <c r="F252" i="12"/>
  <c r="G252" i="12"/>
  <c r="H252" i="12"/>
  <c r="F253" i="12"/>
  <c r="G253" i="12"/>
  <c r="H253" i="12"/>
  <c r="F254" i="12"/>
  <c r="G254" i="12"/>
  <c r="H254" i="12"/>
  <c r="F255" i="12"/>
  <c r="G255" i="12"/>
  <c r="H255" i="12"/>
  <c r="F256" i="12"/>
  <c r="G256" i="12"/>
  <c r="H256" i="12"/>
  <c r="F257" i="12"/>
  <c r="G257" i="12"/>
  <c r="H257" i="12"/>
  <c r="F258" i="12"/>
  <c r="G258" i="12"/>
  <c r="H258" i="12"/>
  <c r="F259" i="12"/>
  <c r="G259" i="12"/>
  <c r="H259" i="12"/>
  <c r="F260" i="12"/>
  <c r="G260" i="12"/>
  <c r="H260" i="12"/>
  <c r="F261" i="12"/>
  <c r="G261" i="12"/>
  <c r="H261" i="12"/>
  <c r="F262" i="12"/>
  <c r="G262" i="12"/>
  <c r="H262" i="12"/>
  <c r="F263" i="12"/>
  <c r="G263" i="12"/>
  <c r="H263" i="12"/>
  <c r="F264" i="12"/>
  <c r="G264" i="12"/>
  <c r="H264" i="12"/>
  <c r="F265" i="12"/>
  <c r="G265" i="12"/>
  <c r="H265" i="12"/>
  <c r="F266" i="12"/>
  <c r="G266" i="12"/>
  <c r="H266" i="12"/>
  <c r="F267" i="12"/>
  <c r="G267" i="12"/>
  <c r="H267" i="12"/>
  <c r="F268" i="12"/>
  <c r="G268" i="12"/>
  <c r="H268" i="12"/>
  <c r="F269" i="12"/>
  <c r="G269" i="12"/>
  <c r="H269" i="12"/>
  <c r="F270" i="12"/>
  <c r="G270" i="12"/>
  <c r="H270" i="12"/>
  <c r="F271" i="12"/>
  <c r="G271" i="12"/>
  <c r="H271" i="12"/>
  <c r="F272" i="12"/>
  <c r="G272" i="12"/>
  <c r="H272" i="12"/>
  <c r="F273" i="12"/>
  <c r="G273" i="12"/>
  <c r="H273" i="12"/>
  <c r="F274" i="12"/>
  <c r="G274" i="12"/>
  <c r="H274" i="12"/>
  <c r="F275" i="12"/>
  <c r="G275" i="12"/>
  <c r="H275" i="12"/>
  <c r="F276" i="12"/>
  <c r="G276" i="12"/>
  <c r="H276" i="12"/>
  <c r="F277" i="12"/>
  <c r="G277" i="12"/>
  <c r="H277" i="12"/>
  <c r="F278" i="12"/>
  <c r="G278" i="12"/>
  <c r="H278" i="12"/>
  <c r="F279" i="12"/>
  <c r="G279" i="12"/>
  <c r="H279" i="12"/>
  <c r="F280" i="12"/>
  <c r="G280" i="12"/>
  <c r="H280" i="12"/>
  <c r="F281" i="12"/>
  <c r="G281" i="12"/>
  <c r="H281" i="12"/>
  <c r="F282" i="12"/>
  <c r="G282" i="12"/>
  <c r="H282" i="12"/>
  <c r="F283" i="12"/>
  <c r="G283" i="12"/>
  <c r="H283" i="12"/>
  <c r="F284" i="12"/>
  <c r="G284" i="12"/>
  <c r="H284" i="12"/>
  <c r="F285" i="12"/>
  <c r="G285" i="12"/>
  <c r="H285" i="12"/>
  <c r="F286" i="12"/>
  <c r="G286" i="12"/>
  <c r="H286" i="12"/>
  <c r="F287" i="12"/>
  <c r="G287" i="12"/>
  <c r="H287" i="12"/>
  <c r="F288" i="12"/>
  <c r="G288" i="12"/>
  <c r="H288" i="12"/>
  <c r="F289" i="12"/>
  <c r="G289" i="12"/>
  <c r="H289" i="12"/>
  <c r="F290" i="12"/>
  <c r="G290" i="12"/>
  <c r="H290" i="12"/>
  <c r="F291" i="12"/>
  <c r="G291" i="12"/>
  <c r="H291" i="12"/>
  <c r="F292" i="12"/>
  <c r="G292" i="12"/>
  <c r="H292" i="12"/>
  <c r="F293" i="12"/>
  <c r="G293" i="12"/>
  <c r="H293" i="12"/>
  <c r="F294" i="12"/>
  <c r="G294" i="12"/>
  <c r="H294" i="12"/>
  <c r="F295" i="12"/>
  <c r="G295" i="12"/>
  <c r="H295" i="12"/>
  <c r="F296" i="12"/>
  <c r="G296" i="12"/>
  <c r="H296" i="12"/>
  <c r="F297" i="12"/>
  <c r="G297" i="12"/>
  <c r="H297" i="12"/>
  <c r="F298" i="12"/>
  <c r="G298" i="12"/>
  <c r="H298" i="12"/>
  <c r="F299" i="12"/>
  <c r="G299" i="12"/>
  <c r="H299" i="12"/>
  <c r="F300" i="12"/>
  <c r="G300" i="12"/>
  <c r="H300" i="12"/>
  <c r="F301" i="12"/>
  <c r="G301" i="12"/>
  <c r="H301" i="12"/>
  <c r="F302" i="12"/>
  <c r="G302" i="12"/>
  <c r="H302" i="12"/>
  <c r="F303" i="12"/>
  <c r="G303" i="12"/>
  <c r="H303" i="12"/>
  <c r="F304" i="12"/>
  <c r="G304" i="12"/>
  <c r="H304" i="12"/>
  <c r="F305" i="12"/>
  <c r="G305" i="12"/>
  <c r="H305" i="12"/>
  <c r="F306" i="12"/>
  <c r="G306" i="12"/>
  <c r="H306" i="12"/>
  <c r="F307" i="12"/>
  <c r="G307" i="12"/>
  <c r="H307" i="12"/>
  <c r="F308" i="12"/>
  <c r="G308" i="12"/>
  <c r="H308" i="12"/>
  <c r="F309" i="12"/>
  <c r="G309" i="12"/>
  <c r="H309" i="12"/>
  <c r="F310" i="12"/>
  <c r="G310" i="12"/>
  <c r="H310" i="12"/>
  <c r="F311" i="12"/>
  <c r="G311" i="12"/>
  <c r="H311" i="12"/>
  <c r="F312" i="12"/>
  <c r="G312" i="12"/>
  <c r="H312" i="12"/>
  <c r="F313" i="12"/>
  <c r="G313" i="12"/>
  <c r="H313" i="12"/>
  <c r="F314" i="12"/>
  <c r="G314" i="12"/>
  <c r="H314" i="12"/>
  <c r="F315" i="12"/>
  <c r="G315" i="12"/>
  <c r="H315" i="12"/>
  <c r="F316" i="12"/>
  <c r="G316" i="12"/>
  <c r="H316" i="12"/>
  <c r="F317" i="12"/>
  <c r="G317" i="12"/>
  <c r="H317" i="12"/>
  <c r="F318" i="12"/>
  <c r="G318" i="12"/>
  <c r="H318" i="12"/>
  <c r="F319" i="12"/>
  <c r="G319" i="12"/>
  <c r="H319" i="12"/>
  <c r="F320" i="12"/>
  <c r="G320" i="12"/>
  <c r="H320" i="12"/>
  <c r="F321" i="12"/>
  <c r="G321" i="12"/>
  <c r="H321" i="12"/>
  <c r="F322" i="12"/>
  <c r="G322" i="12"/>
  <c r="H322" i="12"/>
  <c r="F323" i="12"/>
  <c r="G323" i="12"/>
  <c r="H323" i="12"/>
  <c r="F324" i="12"/>
  <c r="G324" i="12"/>
  <c r="H324" i="12"/>
  <c r="F325" i="12"/>
  <c r="G325" i="12"/>
  <c r="H325" i="12"/>
  <c r="F326" i="12"/>
  <c r="G326" i="12"/>
  <c r="H326" i="12"/>
  <c r="F327" i="12"/>
  <c r="G327" i="12"/>
  <c r="H327" i="12"/>
  <c r="F328" i="12"/>
  <c r="G328" i="12"/>
  <c r="H328" i="12"/>
  <c r="F329" i="12"/>
  <c r="G329" i="12"/>
  <c r="H329" i="12"/>
  <c r="F330" i="12"/>
  <c r="G330" i="12"/>
  <c r="H330" i="12"/>
  <c r="F331" i="12"/>
  <c r="G331" i="12"/>
  <c r="H331" i="12"/>
  <c r="F332" i="12"/>
  <c r="G332" i="12"/>
  <c r="H332" i="12"/>
  <c r="F333" i="12"/>
  <c r="G333" i="12"/>
  <c r="H333" i="12"/>
  <c r="F334" i="12"/>
  <c r="G334" i="12"/>
  <c r="H334" i="12"/>
  <c r="F335" i="12"/>
  <c r="G335" i="12"/>
  <c r="H335" i="12"/>
  <c r="F336" i="12"/>
  <c r="G336" i="12"/>
  <c r="H336" i="12"/>
  <c r="F337" i="12"/>
  <c r="G337" i="12"/>
  <c r="H337" i="12"/>
  <c r="F338" i="12"/>
  <c r="G338" i="12"/>
  <c r="H338" i="12"/>
  <c r="F339" i="12"/>
  <c r="G339" i="12"/>
  <c r="H339" i="12"/>
  <c r="F340" i="12"/>
  <c r="G340" i="12"/>
  <c r="H340" i="12"/>
  <c r="F341" i="12"/>
  <c r="G341" i="12"/>
  <c r="H341" i="12"/>
  <c r="F342" i="12"/>
  <c r="G342" i="12"/>
  <c r="H342" i="12"/>
  <c r="F343" i="12"/>
  <c r="G343" i="12"/>
  <c r="H343" i="12"/>
  <c r="F344" i="12"/>
  <c r="G344" i="12"/>
  <c r="H344" i="12"/>
  <c r="F345" i="12"/>
  <c r="G345" i="12"/>
  <c r="H345" i="12"/>
  <c r="F346" i="12"/>
  <c r="G346" i="12"/>
  <c r="H346" i="12"/>
  <c r="F347" i="12"/>
  <c r="G347" i="12"/>
  <c r="H347" i="12"/>
  <c r="F348" i="12"/>
  <c r="G348" i="12"/>
  <c r="H348" i="12"/>
  <c r="F349" i="12"/>
  <c r="G349" i="12"/>
  <c r="H349" i="12"/>
  <c r="F350" i="12"/>
  <c r="G350" i="12"/>
  <c r="H350" i="12"/>
  <c r="F351" i="12"/>
  <c r="G351" i="12"/>
  <c r="H351" i="12"/>
  <c r="F352" i="12"/>
  <c r="G352" i="12"/>
  <c r="H352" i="12"/>
  <c r="F353" i="12"/>
  <c r="G353" i="12"/>
  <c r="H353" i="12"/>
  <c r="F354" i="12"/>
  <c r="G354" i="12"/>
  <c r="H354" i="12"/>
  <c r="F355" i="12"/>
  <c r="G355" i="12"/>
  <c r="H355" i="12"/>
  <c r="F356" i="12"/>
  <c r="G356" i="12"/>
  <c r="H356" i="12"/>
  <c r="F357" i="12"/>
  <c r="G357" i="12"/>
  <c r="H357" i="12"/>
  <c r="F358" i="12"/>
  <c r="G358" i="12"/>
  <c r="H358" i="12"/>
  <c r="F359" i="12"/>
  <c r="G359" i="12"/>
  <c r="H359" i="12"/>
  <c r="F360" i="12"/>
  <c r="G360" i="12"/>
  <c r="H360" i="12"/>
  <c r="F361" i="12"/>
  <c r="G361" i="12"/>
  <c r="H361" i="12"/>
  <c r="F362" i="12"/>
  <c r="G362" i="12"/>
  <c r="H362" i="12"/>
  <c r="F363" i="12"/>
  <c r="G363" i="12"/>
  <c r="H363" i="12"/>
  <c r="F364" i="12"/>
  <c r="G364" i="12"/>
  <c r="H364" i="12"/>
  <c r="F365" i="12"/>
  <c r="G365" i="12"/>
  <c r="H365" i="12"/>
  <c r="F366" i="12"/>
  <c r="G366" i="12"/>
  <c r="H366" i="12"/>
  <c r="F367" i="12"/>
  <c r="G367" i="12"/>
  <c r="H367" i="12"/>
  <c r="F368" i="12"/>
  <c r="G368" i="12"/>
  <c r="H368" i="12"/>
  <c r="F369" i="12"/>
  <c r="G369" i="12"/>
  <c r="H369" i="12"/>
  <c r="F370" i="12"/>
  <c r="G370" i="12"/>
  <c r="H370" i="12"/>
  <c r="F371" i="12"/>
  <c r="G371" i="12"/>
  <c r="H371" i="12"/>
  <c r="F372" i="12"/>
  <c r="G372" i="12"/>
  <c r="H372" i="12"/>
  <c r="F373" i="12"/>
  <c r="G373" i="12"/>
  <c r="H373" i="12"/>
  <c r="F374" i="12"/>
  <c r="G374" i="12"/>
  <c r="H374" i="12"/>
  <c r="F375" i="12"/>
  <c r="G375" i="12"/>
  <c r="H375" i="12"/>
  <c r="F376" i="12"/>
  <c r="G376" i="12"/>
  <c r="H376" i="12"/>
  <c r="F377" i="12"/>
  <c r="G377" i="12"/>
  <c r="H377" i="12"/>
  <c r="F378" i="12"/>
  <c r="G378" i="12"/>
  <c r="H378" i="12"/>
  <c r="F379" i="12"/>
  <c r="G379" i="12"/>
  <c r="H379" i="12"/>
  <c r="F380" i="12"/>
  <c r="G380" i="12"/>
  <c r="H380" i="12"/>
  <c r="F381" i="12"/>
  <c r="G381" i="12"/>
  <c r="H381" i="12"/>
  <c r="F382" i="12"/>
  <c r="G382" i="12"/>
  <c r="H382" i="12"/>
  <c r="F383" i="12"/>
  <c r="G383" i="12"/>
  <c r="H383" i="12"/>
  <c r="F384" i="12"/>
  <c r="G384" i="12"/>
  <c r="H384" i="12"/>
  <c r="F385" i="12"/>
  <c r="G385" i="12"/>
  <c r="H385" i="12"/>
  <c r="F386" i="12"/>
  <c r="G386" i="12"/>
  <c r="H386" i="12"/>
  <c r="F387" i="12"/>
  <c r="G387" i="12"/>
  <c r="H387" i="12"/>
  <c r="F388" i="12"/>
  <c r="G388" i="12"/>
  <c r="H388" i="12"/>
  <c r="F389" i="12"/>
  <c r="G389" i="12"/>
  <c r="H389" i="12"/>
  <c r="F390" i="12"/>
  <c r="G390" i="12"/>
  <c r="H390" i="12"/>
  <c r="F391" i="12"/>
  <c r="G391" i="12"/>
  <c r="H391" i="12"/>
  <c r="F392" i="12"/>
  <c r="G392" i="12"/>
  <c r="H392" i="12"/>
  <c r="F393" i="12"/>
  <c r="G393" i="12"/>
  <c r="H393" i="12"/>
  <c r="F394" i="12"/>
  <c r="G394" i="12"/>
  <c r="H394" i="12"/>
  <c r="F395" i="12"/>
  <c r="G395" i="12"/>
  <c r="H395" i="12"/>
  <c r="F396" i="12"/>
  <c r="G396" i="12"/>
  <c r="H396" i="12"/>
  <c r="F397" i="12"/>
  <c r="G397" i="12"/>
  <c r="H397" i="12"/>
  <c r="F398" i="12"/>
  <c r="G398" i="12"/>
  <c r="H398" i="12"/>
  <c r="F399" i="12"/>
  <c r="G399" i="12"/>
  <c r="H399" i="12"/>
  <c r="F400" i="12"/>
  <c r="G400" i="12"/>
  <c r="H400" i="12"/>
  <c r="F401" i="12"/>
  <c r="G401" i="12"/>
  <c r="H401" i="12"/>
  <c r="F402" i="12"/>
  <c r="G402" i="12"/>
  <c r="H402" i="12"/>
  <c r="F403" i="12"/>
  <c r="G403" i="12"/>
  <c r="H403" i="12"/>
  <c r="F404" i="12"/>
  <c r="G404" i="12"/>
  <c r="H404" i="12"/>
  <c r="F405" i="12"/>
  <c r="G405" i="12"/>
  <c r="H405" i="12"/>
  <c r="F406" i="12"/>
  <c r="G406" i="12"/>
  <c r="H406" i="12"/>
  <c r="F407" i="12"/>
  <c r="G407" i="12"/>
  <c r="H407" i="12"/>
  <c r="F408" i="12"/>
  <c r="G408" i="12"/>
  <c r="H408" i="12"/>
  <c r="F409" i="12"/>
  <c r="G409" i="12"/>
  <c r="H409" i="12"/>
  <c r="F410" i="12"/>
  <c r="G410" i="12"/>
  <c r="H410" i="12"/>
  <c r="F411" i="12"/>
  <c r="G411" i="12"/>
  <c r="H411" i="12"/>
  <c r="F412" i="12"/>
  <c r="G412" i="12"/>
  <c r="H412" i="12"/>
  <c r="F413" i="12"/>
  <c r="G413" i="12"/>
  <c r="H413" i="12"/>
  <c r="F414" i="12"/>
  <c r="G414" i="12"/>
  <c r="H414" i="12"/>
  <c r="F415" i="12"/>
  <c r="G415" i="12"/>
  <c r="H415" i="12"/>
  <c r="F416" i="12"/>
  <c r="G416" i="12"/>
  <c r="H416" i="12"/>
  <c r="F417" i="12"/>
  <c r="G417" i="12"/>
  <c r="H417" i="12"/>
  <c r="F418" i="12"/>
  <c r="G418" i="12"/>
  <c r="H418" i="12"/>
  <c r="F419" i="12"/>
  <c r="G419" i="12"/>
  <c r="H419" i="12"/>
  <c r="F420" i="12"/>
  <c r="G420" i="12"/>
  <c r="H420" i="12"/>
  <c r="F421" i="12"/>
  <c r="G421" i="12"/>
  <c r="H421" i="12"/>
  <c r="F422" i="12"/>
  <c r="G422" i="12"/>
  <c r="H422" i="12"/>
  <c r="F423" i="12"/>
  <c r="G423" i="12"/>
  <c r="H423" i="12"/>
  <c r="F424" i="12"/>
  <c r="G424" i="12"/>
  <c r="H424" i="12"/>
  <c r="F425" i="12"/>
  <c r="G425" i="12"/>
  <c r="H425" i="12"/>
  <c r="F426" i="12"/>
  <c r="G426" i="12"/>
  <c r="H426" i="12"/>
  <c r="F427" i="12"/>
  <c r="G427" i="12"/>
  <c r="H427" i="12"/>
  <c r="F428" i="12"/>
  <c r="G428" i="12"/>
  <c r="H428" i="12"/>
  <c r="F429" i="12"/>
  <c r="G429" i="12"/>
  <c r="H429" i="12"/>
  <c r="F430" i="12"/>
  <c r="G430" i="12"/>
  <c r="H430" i="12"/>
  <c r="F431" i="12"/>
  <c r="G431" i="12"/>
  <c r="H431" i="12"/>
  <c r="F432" i="12"/>
  <c r="G432" i="12"/>
  <c r="H432" i="12"/>
  <c r="F433" i="12"/>
  <c r="G433" i="12"/>
  <c r="H433" i="12"/>
  <c r="F434" i="12"/>
  <c r="G434" i="12"/>
  <c r="H434" i="12"/>
  <c r="F435" i="12"/>
  <c r="G435" i="12"/>
  <c r="H435" i="12"/>
  <c r="F436" i="12"/>
  <c r="G436" i="12"/>
  <c r="H436" i="12"/>
  <c r="F437" i="12"/>
  <c r="G437" i="12"/>
  <c r="H437" i="12"/>
  <c r="F438" i="12"/>
  <c r="G438" i="12"/>
  <c r="H438" i="12"/>
  <c r="F439" i="12"/>
  <c r="G439" i="12"/>
  <c r="H439" i="12"/>
  <c r="F440" i="12"/>
  <c r="G440" i="12"/>
  <c r="H440" i="12"/>
  <c r="F441" i="12"/>
  <c r="G441" i="12"/>
  <c r="H441" i="12"/>
  <c r="F442" i="12"/>
  <c r="G442" i="12"/>
  <c r="H442" i="12"/>
  <c r="F443" i="12"/>
  <c r="G443" i="12"/>
  <c r="H443" i="12"/>
  <c r="F444" i="12"/>
  <c r="G444" i="12"/>
  <c r="H444" i="12"/>
  <c r="F445" i="12"/>
  <c r="G445" i="12"/>
  <c r="H445" i="12"/>
  <c r="F446" i="12"/>
  <c r="G446" i="12"/>
  <c r="H446" i="12"/>
  <c r="F447" i="12"/>
  <c r="G447" i="12"/>
  <c r="H447" i="12"/>
  <c r="F448" i="12"/>
  <c r="G448" i="12"/>
  <c r="H448" i="12"/>
  <c r="F449" i="12"/>
  <c r="G449" i="12"/>
  <c r="H449" i="12"/>
  <c r="F450" i="12"/>
  <c r="G450" i="12"/>
  <c r="H450" i="12"/>
  <c r="F451" i="12"/>
  <c r="G451" i="12"/>
  <c r="H451" i="12"/>
  <c r="F452" i="12"/>
  <c r="G452" i="12"/>
  <c r="H452" i="12"/>
  <c r="F453" i="12"/>
  <c r="G453" i="12"/>
  <c r="H453" i="12"/>
  <c r="F454" i="12"/>
  <c r="G454" i="12"/>
  <c r="H454" i="12"/>
  <c r="F455" i="12"/>
  <c r="G455" i="12"/>
  <c r="H455" i="12"/>
  <c r="F456" i="12"/>
  <c r="G456" i="12"/>
  <c r="H456" i="12"/>
  <c r="F457" i="12"/>
  <c r="G457" i="12"/>
  <c r="H457" i="12"/>
  <c r="F458" i="12"/>
  <c r="G458" i="12"/>
  <c r="H458" i="12"/>
  <c r="F459" i="12"/>
  <c r="G459" i="12"/>
  <c r="H459" i="12"/>
  <c r="F460" i="12"/>
  <c r="G460" i="12"/>
  <c r="H460" i="12"/>
  <c r="F461" i="12"/>
  <c r="G461" i="12"/>
  <c r="H461" i="12"/>
  <c r="F462" i="12"/>
  <c r="G462" i="12"/>
  <c r="H462" i="12"/>
  <c r="F463" i="12"/>
  <c r="G463" i="12"/>
  <c r="H463" i="12"/>
  <c r="F464" i="12"/>
  <c r="G464" i="12"/>
  <c r="H464" i="12"/>
  <c r="F465" i="12"/>
  <c r="G465" i="12"/>
  <c r="H465" i="12"/>
  <c r="F466" i="12"/>
  <c r="G466" i="12"/>
  <c r="H466" i="12"/>
  <c r="F467" i="12"/>
  <c r="G467" i="12"/>
  <c r="H467" i="12"/>
  <c r="F468" i="12"/>
  <c r="G468" i="12"/>
  <c r="H468" i="12"/>
  <c r="F469" i="12"/>
  <c r="G469" i="12"/>
  <c r="H469" i="12"/>
  <c r="F470" i="12"/>
  <c r="G470" i="12"/>
  <c r="H470" i="12"/>
  <c r="F471" i="12"/>
  <c r="G471" i="12"/>
  <c r="H471" i="12"/>
  <c r="F472" i="12"/>
  <c r="G472" i="12"/>
  <c r="H472" i="12"/>
  <c r="F473" i="12"/>
  <c r="G473" i="12"/>
  <c r="H473" i="12"/>
  <c r="F474" i="12"/>
  <c r="G474" i="12"/>
  <c r="H474" i="12"/>
  <c r="F475" i="12"/>
  <c r="G475" i="12"/>
  <c r="H475" i="12"/>
  <c r="F476" i="12"/>
  <c r="G476" i="12"/>
  <c r="H476" i="12"/>
  <c r="F477" i="12"/>
  <c r="G477" i="12"/>
  <c r="H477" i="12"/>
  <c r="F478" i="12"/>
  <c r="G478" i="12"/>
  <c r="H478" i="12"/>
  <c r="F479" i="12"/>
  <c r="G479" i="12"/>
  <c r="H479" i="12"/>
  <c r="F480" i="12"/>
  <c r="G480" i="12"/>
  <c r="H480" i="12"/>
  <c r="F481" i="12"/>
  <c r="G481" i="12"/>
  <c r="H481" i="12"/>
  <c r="F482" i="12"/>
  <c r="G482" i="12"/>
  <c r="H482" i="12"/>
  <c r="F483" i="12"/>
  <c r="G483" i="12"/>
  <c r="H483" i="12"/>
  <c r="F484" i="12"/>
  <c r="G484" i="12"/>
  <c r="H484" i="12"/>
  <c r="F485" i="12"/>
  <c r="G485" i="12"/>
  <c r="H485" i="12"/>
  <c r="F486" i="12"/>
  <c r="G486" i="12"/>
  <c r="H486" i="12"/>
  <c r="F487" i="12"/>
  <c r="G487" i="12"/>
  <c r="H487" i="12"/>
  <c r="F488" i="12"/>
  <c r="G488" i="12"/>
  <c r="H488" i="12"/>
  <c r="F489" i="12"/>
  <c r="G489" i="12"/>
  <c r="H489" i="12"/>
  <c r="F490" i="12"/>
  <c r="G490" i="12"/>
  <c r="H490" i="12"/>
  <c r="F491" i="12"/>
  <c r="G491" i="12"/>
  <c r="H491" i="12"/>
  <c r="F492" i="12"/>
  <c r="G492" i="12"/>
  <c r="H492" i="12"/>
  <c r="F493" i="12"/>
  <c r="G493" i="12"/>
  <c r="H493" i="12"/>
  <c r="F494" i="12"/>
  <c r="G494" i="12"/>
  <c r="H494" i="12"/>
  <c r="F495" i="12"/>
  <c r="G495" i="12"/>
  <c r="H495" i="12"/>
  <c r="F496" i="12"/>
  <c r="G496" i="12"/>
  <c r="H496" i="12"/>
  <c r="F497" i="12"/>
  <c r="G497" i="12"/>
  <c r="H497" i="12"/>
  <c r="F498" i="12"/>
  <c r="G498" i="12"/>
  <c r="H498" i="12"/>
  <c r="F499" i="12"/>
  <c r="G499" i="12"/>
  <c r="H499" i="12"/>
  <c r="F500" i="12"/>
  <c r="G500" i="12"/>
  <c r="H500" i="12"/>
  <c r="F501" i="12"/>
  <c r="G501" i="12"/>
  <c r="H501" i="12"/>
  <c r="F502" i="12"/>
  <c r="G502" i="12"/>
  <c r="H502" i="12"/>
  <c r="F503" i="12"/>
  <c r="G503" i="12"/>
  <c r="H503" i="12"/>
  <c r="F504" i="12"/>
  <c r="G504" i="12"/>
  <c r="H504" i="12"/>
  <c r="F505" i="12"/>
  <c r="G505" i="12"/>
  <c r="H505" i="12"/>
  <c r="F506" i="12"/>
  <c r="G506" i="12"/>
  <c r="H506" i="12"/>
  <c r="F507" i="12"/>
  <c r="G507" i="12"/>
  <c r="H507" i="12"/>
  <c r="F508" i="12"/>
  <c r="G508" i="12"/>
  <c r="H508" i="12"/>
  <c r="F509" i="12"/>
  <c r="G509" i="12"/>
  <c r="H509" i="12"/>
  <c r="F510" i="12"/>
  <c r="G510" i="12"/>
  <c r="H510" i="12"/>
  <c r="F511" i="12"/>
  <c r="G511" i="12"/>
  <c r="H511" i="12"/>
  <c r="F512" i="12"/>
  <c r="G512" i="12"/>
  <c r="H512" i="12"/>
  <c r="F513" i="12"/>
  <c r="G513" i="12"/>
  <c r="H513" i="12"/>
  <c r="F514" i="12"/>
  <c r="G514" i="12"/>
  <c r="H514" i="12"/>
  <c r="F515" i="12"/>
  <c r="G515" i="12"/>
  <c r="H515" i="12"/>
  <c r="F516" i="12"/>
  <c r="G516" i="12"/>
  <c r="H516" i="12"/>
  <c r="F517" i="12"/>
  <c r="G517" i="12"/>
  <c r="H517" i="12"/>
  <c r="F518" i="12"/>
  <c r="G518" i="12"/>
  <c r="H518" i="12"/>
  <c r="F519" i="12"/>
  <c r="G519" i="12"/>
  <c r="H519" i="12"/>
  <c r="F520" i="12"/>
  <c r="G520" i="12"/>
  <c r="H520" i="12"/>
  <c r="F521" i="12"/>
  <c r="G521" i="12"/>
  <c r="H521" i="12"/>
  <c r="F522" i="12"/>
  <c r="G522" i="12"/>
  <c r="H522" i="12"/>
  <c r="F523" i="12"/>
  <c r="G523" i="12"/>
  <c r="H523" i="12"/>
  <c r="F524" i="12"/>
  <c r="G524" i="12"/>
  <c r="H524" i="12"/>
  <c r="F525" i="12"/>
  <c r="G525" i="12"/>
  <c r="H525" i="12"/>
  <c r="F526" i="12"/>
  <c r="G526" i="12"/>
  <c r="H526" i="12"/>
  <c r="F527" i="12"/>
  <c r="G527" i="12"/>
  <c r="H527" i="12"/>
  <c r="F528" i="12"/>
  <c r="G528" i="12"/>
  <c r="H528" i="12"/>
  <c r="F529" i="12"/>
  <c r="G529" i="12"/>
  <c r="H529" i="12"/>
  <c r="F530" i="12"/>
  <c r="G530" i="12"/>
  <c r="H530" i="12"/>
  <c r="F531" i="12"/>
  <c r="G531" i="12"/>
  <c r="H531" i="12"/>
  <c r="F532" i="12"/>
  <c r="G532" i="12"/>
  <c r="H532" i="12"/>
  <c r="F533" i="12"/>
  <c r="G533" i="12"/>
  <c r="H533" i="12"/>
  <c r="F534" i="12"/>
  <c r="G534" i="12"/>
  <c r="H534" i="12"/>
  <c r="F535" i="12"/>
  <c r="G535" i="12"/>
  <c r="H535" i="12"/>
  <c r="F536" i="12"/>
  <c r="G536" i="12"/>
  <c r="H536" i="12"/>
  <c r="F537" i="12"/>
  <c r="G537" i="12"/>
  <c r="H537" i="12"/>
  <c r="F538" i="12"/>
  <c r="G538" i="12"/>
  <c r="H538" i="12"/>
  <c r="F539" i="12"/>
  <c r="G539" i="12"/>
  <c r="H539" i="12"/>
  <c r="F540" i="12"/>
  <c r="G540" i="12"/>
  <c r="H540" i="12"/>
  <c r="F541" i="12"/>
  <c r="G541" i="12"/>
  <c r="H541" i="12"/>
  <c r="F542" i="12"/>
  <c r="G542" i="12"/>
  <c r="H542" i="12"/>
  <c r="F543" i="12"/>
  <c r="G543" i="12"/>
  <c r="H543" i="12"/>
  <c r="F544" i="12"/>
  <c r="G544" i="12"/>
  <c r="H544" i="12"/>
  <c r="F545" i="12"/>
  <c r="G545" i="12"/>
  <c r="H545" i="12"/>
  <c r="F546" i="12"/>
  <c r="G546" i="12"/>
  <c r="H546" i="12"/>
  <c r="F547" i="12"/>
  <c r="G547" i="12"/>
  <c r="H547" i="12"/>
  <c r="F548" i="12"/>
  <c r="G548" i="12"/>
  <c r="H548" i="12"/>
  <c r="F549" i="12"/>
  <c r="G549" i="12"/>
  <c r="H549" i="12"/>
  <c r="F550" i="12"/>
  <c r="G550" i="12"/>
  <c r="H550" i="12"/>
  <c r="F551" i="12"/>
  <c r="G551" i="12"/>
  <c r="H551" i="12"/>
  <c r="F552" i="12"/>
  <c r="G552" i="12"/>
  <c r="H552" i="12"/>
  <c r="F553" i="12"/>
  <c r="G553" i="12"/>
  <c r="H553" i="12"/>
  <c r="F554" i="12"/>
  <c r="G554" i="12"/>
  <c r="H554" i="12"/>
  <c r="F555" i="12"/>
  <c r="G555" i="12"/>
  <c r="H555" i="12"/>
  <c r="F556" i="12"/>
  <c r="G556" i="12"/>
  <c r="H556" i="12"/>
  <c r="F557" i="12"/>
  <c r="G557" i="12"/>
  <c r="H557" i="12"/>
  <c r="F558" i="12"/>
  <c r="G558" i="12"/>
  <c r="H558" i="12"/>
  <c r="F559" i="12"/>
  <c r="G559" i="12"/>
  <c r="H559" i="12"/>
  <c r="F560" i="12"/>
  <c r="G560" i="12"/>
  <c r="H560" i="12"/>
  <c r="F561" i="12"/>
  <c r="G561" i="12"/>
  <c r="H561" i="12"/>
  <c r="F562" i="12"/>
  <c r="G562" i="12"/>
  <c r="H562" i="12"/>
  <c r="F563" i="12"/>
  <c r="G563" i="12"/>
  <c r="H563" i="12"/>
  <c r="F564" i="12"/>
  <c r="G564" i="12"/>
  <c r="H564" i="12"/>
  <c r="F565" i="12"/>
  <c r="G565" i="12"/>
  <c r="H565" i="12"/>
  <c r="F566" i="12"/>
  <c r="G566" i="12"/>
  <c r="H566" i="12"/>
  <c r="F567" i="12"/>
  <c r="G567" i="12"/>
  <c r="H567" i="12"/>
  <c r="F568" i="12"/>
  <c r="G568" i="12"/>
  <c r="H568" i="12"/>
  <c r="F569" i="12"/>
  <c r="G569" i="12"/>
  <c r="H569" i="12"/>
  <c r="F570" i="12"/>
  <c r="G570" i="12"/>
  <c r="H570" i="12"/>
  <c r="F571" i="12"/>
  <c r="G571" i="12"/>
  <c r="H571" i="12"/>
  <c r="F572" i="12"/>
  <c r="G572" i="12"/>
  <c r="H572" i="12"/>
  <c r="F573" i="12"/>
  <c r="G573" i="12"/>
  <c r="H573" i="12"/>
  <c r="F574" i="12"/>
  <c r="G574" i="12"/>
  <c r="H574" i="12"/>
  <c r="F575" i="12"/>
  <c r="G575" i="12"/>
  <c r="H575" i="12"/>
  <c r="F576" i="12"/>
  <c r="G576" i="12"/>
  <c r="H576" i="12"/>
  <c r="F577" i="12"/>
  <c r="G577" i="12"/>
  <c r="H577" i="12"/>
  <c r="F578" i="12"/>
  <c r="G578" i="12"/>
  <c r="H578" i="12"/>
  <c r="F579" i="12"/>
  <c r="G579" i="12"/>
  <c r="H579" i="12"/>
  <c r="F580" i="12"/>
  <c r="G580" i="12"/>
  <c r="H580" i="12"/>
  <c r="F581" i="12"/>
  <c r="G581" i="12"/>
  <c r="H581" i="12"/>
  <c r="F582" i="12"/>
  <c r="G582" i="12"/>
  <c r="H582" i="12"/>
  <c r="F583" i="12"/>
  <c r="G583" i="12"/>
  <c r="H583" i="12"/>
  <c r="F584" i="12"/>
  <c r="G584" i="12"/>
  <c r="H584" i="12"/>
  <c r="F585" i="12"/>
  <c r="G585" i="12"/>
  <c r="H585" i="12"/>
  <c r="F586" i="12"/>
  <c r="G586" i="12"/>
  <c r="H586" i="12"/>
  <c r="F587" i="12"/>
  <c r="G587" i="12"/>
  <c r="H587" i="12"/>
  <c r="F588" i="12"/>
  <c r="G588" i="12"/>
  <c r="H588" i="12"/>
  <c r="F589" i="12"/>
  <c r="G589" i="12"/>
  <c r="H589" i="12"/>
  <c r="F590" i="12"/>
  <c r="G590" i="12"/>
  <c r="H590" i="12"/>
  <c r="F591" i="12"/>
  <c r="G591" i="12"/>
  <c r="H591" i="12"/>
  <c r="F592" i="12"/>
  <c r="G592" i="12"/>
  <c r="H592" i="12"/>
  <c r="F593" i="12"/>
  <c r="G593" i="12"/>
  <c r="H593" i="12"/>
  <c r="F594" i="12"/>
  <c r="G594" i="12"/>
  <c r="H594" i="12"/>
  <c r="F595" i="12"/>
  <c r="G595" i="12"/>
  <c r="H595" i="12"/>
  <c r="F596" i="12"/>
  <c r="G596" i="12"/>
  <c r="H596" i="12"/>
  <c r="F597" i="12"/>
  <c r="G597" i="12"/>
  <c r="H597" i="12"/>
  <c r="F598" i="12"/>
  <c r="G598" i="12"/>
  <c r="H598" i="12"/>
  <c r="F599" i="12"/>
  <c r="G599" i="12"/>
  <c r="H599" i="12"/>
  <c r="F600" i="12"/>
  <c r="G600" i="12"/>
  <c r="H600" i="12"/>
  <c r="F601" i="12"/>
  <c r="G601" i="12"/>
  <c r="H601" i="12"/>
  <c r="F602" i="12"/>
  <c r="G602" i="12"/>
  <c r="H602" i="12"/>
  <c r="F603" i="12"/>
  <c r="G603" i="12"/>
  <c r="H603" i="12"/>
  <c r="F604" i="12"/>
  <c r="G604" i="12"/>
  <c r="H604" i="12"/>
  <c r="F605" i="12"/>
  <c r="G605" i="12"/>
  <c r="H605" i="12"/>
  <c r="F606" i="12"/>
  <c r="G606" i="12"/>
  <c r="H606" i="12"/>
  <c r="F607" i="12"/>
  <c r="G607" i="12"/>
  <c r="H607" i="12"/>
  <c r="F608" i="12"/>
  <c r="G608" i="12"/>
  <c r="H608" i="12"/>
  <c r="F609" i="12"/>
  <c r="G609" i="12"/>
  <c r="H609" i="12"/>
  <c r="F610" i="12"/>
  <c r="G610" i="12"/>
  <c r="H610" i="12"/>
  <c r="F611" i="12"/>
  <c r="G611" i="12"/>
  <c r="H611" i="12"/>
  <c r="F612" i="12"/>
  <c r="G612" i="12"/>
  <c r="H612" i="12"/>
  <c r="F613" i="12"/>
  <c r="G613" i="12"/>
  <c r="H613" i="12"/>
  <c r="F614" i="12"/>
  <c r="G614" i="12"/>
  <c r="H614" i="12"/>
  <c r="F615" i="12"/>
  <c r="G615" i="12"/>
  <c r="H615" i="12"/>
  <c r="F616" i="12"/>
  <c r="G616" i="12"/>
  <c r="H616" i="12"/>
  <c r="F617" i="12"/>
  <c r="G617" i="12"/>
  <c r="H617" i="12"/>
  <c r="F618" i="12"/>
  <c r="G618" i="12"/>
  <c r="H618" i="12"/>
  <c r="F619" i="12"/>
  <c r="G619" i="12"/>
  <c r="H619" i="12"/>
  <c r="F620" i="12"/>
  <c r="G620" i="12"/>
  <c r="H620" i="12"/>
  <c r="F621" i="12"/>
  <c r="G621" i="12"/>
  <c r="H621" i="12"/>
  <c r="F622" i="12"/>
  <c r="G622" i="12"/>
  <c r="H622" i="12"/>
  <c r="F623" i="12"/>
  <c r="G623" i="12"/>
  <c r="H623" i="12"/>
  <c r="F624" i="12"/>
  <c r="G624" i="12"/>
  <c r="H624" i="12"/>
  <c r="F625" i="12"/>
  <c r="G625" i="12"/>
  <c r="H625" i="12"/>
  <c r="F626" i="12"/>
  <c r="G626" i="12"/>
  <c r="H626" i="12"/>
  <c r="F627" i="12"/>
  <c r="G627" i="12"/>
  <c r="H627" i="12"/>
  <c r="F628" i="12"/>
  <c r="G628" i="12"/>
  <c r="H628" i="12"/>
  <c r="F629" i="12"/>
  <c r="G629" i="12"/>
  <c r="H629" i="12"/>
  <c r="F630" i="12"/>
  <c r="G630" i="12"/>
  <c r="H630" i="12"/>
  <c r="F631" i="12"/>
  <c r="G631" i="12"/>
  <c r="H631" i="12"/>
  <c r="F632" i="12"/>
  <c r="G632" i="12"/>
  <c r="H632" i="12"/>
  <c r="F633" i="12"/>
  <c r="G633" i="12"/>
  <c r="H633" i="12"/>
  <c r="F634" i="12"/>
  <c r="G634" i="12"/>
  <c r="H634" i="12"/>
  <c r="F635" i="12"/>
  <c r="G635" i="12"/>
  <c r="H635" i="12"/>
  <c r="F636" i="12"/>
  <c r="G636" i="12"/>
  <c r="H636" i="12"/>
  <c r="F637" i="12"/>
  <c r="G637" i="12"/>
  <c r="H637" i="12"/>
  <c r="F638" i="12"/>
  <c r="G638" i="12"/>
  <c r="H638" i="12"/>
  <c r="F639" i="12"/>
  <c r="G639" i="12"/>
  <c r="H639" i="12"/>
  <c r="F640" i="12"/>
  <c r="G640" i="12"/>
  <c r="H640" i="12"/>
  <c r="F641" i="12"/>
  <c r="G641" i="12"/>
  <c r="H641" i="12"/>
  <c r="F642" i="12"/>
  <c r="G642" i="12"/>
  <c r="H642" i="12"/>
  <c r="F643" i="12"/>
  <c r="G643" i="12"/>
  <c r="H643" i="12"/>
  <c r="F644" i="12"/>
  <c r="G644" i="12"/>
  <c r="H644" i="12"/>
  <c r="F645" i="12"/>
  <c r="G645" i="12"/>
  <c r="H645" i="12"/>
  <c r="F646" i="12"/>
  <c r="G646" i="12"/>
  <c r="H646" i="12"/>
  <c r="F647" i="12"/>
  <c r="G647" i="12"/>
  <c r="H647" i="12"/>
  <c r="F648" i="12"/>
  <c r="G648" i="12"/>
  <c r="H648" i="12"/>
  <c r="F649" i="12"/>
  <c r="G649" i="12"/>
  <c r="H649" i="12"/>
  <c r="F650" i="12"/>
  <c r="G650" i="12"/>
  <c r="H650" i="12"/>
  <c r="F651" i="12"/>
  <c r="G651" i="12"/>
  <c r="H651" i="12"/>
  <c r="F652" i="12"/>
  <c r="G652" i="12"/>
  <c r="H652" i="12"/>
  <c r="F653" i="12"/>
  <c r="G653" i="12"/>
  <c r="H653" i="12"/>
  <c r="F654" i="12"/>
  <c r="G654" i="12"/>
  <c r="H654" i="12"/>
  <c r="F655" i="12"/>
  <c r="G655" i="12"/>
  <c r="H655" i="12"/>
  <c r="F656" i="12"/>
  <c r="G656" i="12"/>
  <c r="H656" i="12"/>
  <c r="F657" i="12"/>
  <c r="G657" i="12"/>
  <c r="H657" i="12"/>
  <c r="F658" i="12"/>
  <c r="G658" i="12"/>
  <c r="H658" i="12"/>
  <c r="F659" i="12"/>
  <c r="G659" i="12"/>
  <c r="H659" i="12"/>
  <c r="F660" i="12"/>
  <c r="G660" i="12"/>
  <c r="H660" i="12"/>
  <c r="F661" i="12"/>
  <c r="G661" i="12"/>
  <c r="H661" i="12"/>
  <c r="F662" i="12"/>
  <c r="G662" i="12"/>
  <c r="H662" i="12"/>
  <c r="F663" i="12"/>
  <c r="G663" i="12"/>
  <c r="H663" i="12"/>
  <c r="F664" i="12"/>
  <c r="G664" i="12"/>
  <c r="H664" i="12"/>
  <c r="F665" i="12"/>
  <c r="G665" i="12"/>
  <c r="H665" i="12"/>
  <c r="F666" i="12"/>
  <c r="G666" i="12"/>
  <c r="H666" i="12"/>
  <c r="F667" i="12"/>
  <c r="G667" i="12"/>
  <c r="H667" i="12"/>
  <c r="F668" i="12"/>
  <c r="G668" i="12"/>
  <c r="H668" i="12"/>
  <c r="F669" i="12"/>
  <c r="G669" i="12"/>
  <c r="H669" i="12"/>
  <c r="F670" i="12"/>
  <c r="G670" i="12"/>
  <c r="H670" i="12"/>
  <c r="F671" i="12"/>
  <c r="G671" i="12"/>
  <c r="H671" i="12"/>
  <c r="F672" i="12"/>
  <c r="G672" i="12"/>
  <c r="H672" i="12"/>
  <c r="F673" i="12"/>
  <c r="G673" i="12"/>
  <c r="H673" i="12"/>
  <c r="F674" i="12"/>
  <c r="G674" i="12"/>
  <c r="H674" i="12"/>
  <c r="F675" i="12"/>
  <c r="G675" i="12"/>
  <c r="H675" i="12"/>
  <c r="F676" i="12"/>
  <c r="G676" i="12"/>
  <c r="H676" i="12"/>
  <c r="F677" i="12"/>
  <c r="G677" i="12"/>
  <c r="H677" i="12"/>
  <c r="F678" i="12"/>
  <c r="G678" i="12"/>
  <c r="H678" i="12"/>
  <c r="F679" i="12"/>
  <c r="G679" i="12"/>
  <c r="H679" i="12"/>
  <c r="F680" i="12"/>
  <c r="G680" i="12"/>
  <c r="H680" i="12"/>
  <c r="F681" i="12"/>
  <c r="G681" i="12"/>
  <c r="H681" i="12"/>
  <c r="F682" i="12"/>
  <c r="G682" i="12"/>
  <c r="H682" i="12"/>
  <c r="F683" i="12"/>
  <c r="G683" i="12"/>
  <c r="H683" i="12"/>
  <c r="F684" i="12"/>
  <c r="G684" i="12"/>
  <c r="H684" i="12"/>
  <c r="F685" i="12"/>
  <c r="G685" i="12"/>
  <c r="H685" i="12"/>
  <c r="F686" i="12"/>
  <c r="G686" i="12"/>
  <c r="H686" i="12"/>
  <c r="F687" i="12"/>
  <c r="G687" i="12"/>
  <c r="H687" i="12"/>
  <c r="F688" i="12"/>
  <c r="G688" i="12"/>
  <c r="H688" i="12"/>
  <c r="F689" i="12"/>
  <c r="G689" i="12"/>
  <c r="H689" i="12"/>
  <c r="F690" i="12"/>
  <c r="G690" i="12"/>
  <c r="H690" i="12"/>
  <c r="F691" i="12"/>
  <c r="G691" i="12"/>
  <c r="H691" i="12"/>
  <c r="F692" i="12"/>
  <c r="G692" i="12"/>
  <c r="H692" i="12"/>
  <c r="F693" i="12"/>
  <c r="G693" i="12"/>
  <c r="H693" i="12"/>
  <c r="F694" i="12"/>
  <c r="G694" i="12"/>
  <c r="H694" i="12"/>
  <c r="F695" i="12"/>
  <c r="G695" i="12"/>
  <c r="H695" i="12"/>
  <c r="F696" i="12"/>
  <c r="G696" i="12"/>
  <c r="H696" i="12"/>
  <c r="F697" i="12"/>
  <c r="G697" i="12"/>
  <c r="H697" i="12"/>
  <c r="F698" i="12"/>
  <c r="G698" i="12"/>
  <c r="H698" i="12"/>
  <c r="F699" i="12"/>
  <c r="G699" i="12"/>
  <c r="H699" i="12"/>
  <c r="F700" i="12"/>
  <c r="G700" i="12"/>
  <c r="H700" i="12"/>
  <c r="F701" i="12"/>
  <c r="G701" i="12"/>
  <c r="H701" i="12"/>
  <c r="F702" i="12"/>
  <c r="G702" i="12"/>
  <c r="H702" i="12"/>
  <c r="F703" i="12"/>
  <c r="G703" i="12"/>
  <c r="H703" i="12"/>
  <c r="F704" i="12"/>
  <c r="G704" i="12"/>
  <c r="H704" i="12"/>
  <c r="F705" i="12"/>
  <c r="G705" i="12"/>
  <c r="H705" i="12"/>
  <c r="F706" i="12"/>
  <c r="G706" i="12"/>
  <c r="H706" i="12"/>
  <c r="F707" i="12"/>
  <c r="G707" i="12"/>
  <c r="H707" i="12"/>
  <c r="F708" i="12"/>
  <c r="G708" i="12"/>
  <c r="H708" i="12"/>
  <c r="F709" i="12"/>
  <c r="G709" i="12"/>
  <c r="H709" i="12"/>
  <c r="F710" i="12"/>
  <c r="G710" i="12"/>
  <c r="H710" i="12"/>
  <c r="F711" i="12"/>
  <c r="G711" i="12"/>
  <c r="H711" i="12"/>
  <c r="F712" i="12"/>
  <c r="G712" i="12"/>
  <c r="H712" i="12"/>
  <c r="F713" i="12"/>
  <c r="G713" i="12"/>
  <c r="H713" i="12"/>
  <c r="F714" i="12"/>
  <c r="G714" i="12"/>
  <c r="H714" i="12"/>
  <c r="F715" i="12"/>
  <c r="G715" i="12"/>
  <c r="H715" i="12"/>
  <c r="F716" i="12"/>
  <c r="G716" i="12"/>
  <c r="H716" i="12"/>
  <c r="F717" i="12"/>
  <c r="G717" i="12"/>
  <c r="H717" i="12"/>
  <c r="F718" i="12"/>
  <c r="G718" i="12"/>
  <c r="H718" i="12"/>
  <c r="F719" i="12"/>
  <c r="G719" i="12"/>
  <c r="H719" i="12"/>
  <c r="F720" i="12"/>
  <c r="G720" i="12"/>
  <c r="H720" i="12"/>
  <c r="F721" i="12"/>
  <c r="G721" i="12"/>
  <c r="H721" i="12"/>
  <c r="F722" i="12"/>
  <c r="G722" i="12"/>
  <c r="H722" i="12"/>
  <c r="F723" i="12"/>
  <c r="G723" i="12"/>
  <c r="H723" i="12"/>
  <c r="F724" i="12"/>
  <c r="G724" i="12"/>
  <c r="H724" i="12"/>
  <c r="F725" i="12"/>
  <c r="G725" i="12"/>
  <c r="H725" i="12"/>
  <c r="F726" i="12"/>
  <c r="G726" i="12"/>
  <c r="H726" i="12"/>
  <c r="F727" i="12"/>
  <c r="G727" i="12"/>
  <c r="H727" i="12"/>
  <c r="F728" i="12"/>
  <c r="G728" i="12"/>
  <c r="H728" i="12"/>
  <c r="F729" i="12"/>
  <c r="G729" i="12"/>
  <c r="H729" i="12"/>
  <c r="F730" i="12"/>
  <c r="G730" i="12"/>
  <c r="H730" i="12"/>
  <c r="F731" i="12"/>
  <c r="G731" i="12"/>
  <c r="H731" i="12"/>
  <c r="F732" i="12"/>
  <c r="G732" i="12"/>
  <c r="H732" i="12"/>
  <c r="F733" i="12"/>
  <c r="G733" i="12"/>
  <c r="H733" i="12"/>
  <c r="F734" i="12"/>
  <c r="G734" i="12"/>
  <c r="H734" i="12"/>
  <c r="F735" i="12"/>
  <c r="G735" i="12"/>
  <c r="H735" i="12"/>
  <c r="F736" i="12"/>
  <c r="G736" i="12"/>
  <c r="H736" i="12"/>
  <c r="F737" i="12"/>
  <c r="G737" i="12"/>
  <c r="H737" i="12"/>
  <c r="F738" i="12"/>
  <c r="G738" i="12"/>
  <c r="H738" i="12"/>
  <c r="F739" i="12"/>
  <c r="G739" i="12"/>
  <c r="H739" i="12"/>
  <c r="F740" i="12"/>
  <c r="G740" i="12"/>
  <c r="H740" i="12"/>
  <c r="F741" i="12"/>
  <c r="G741" i="12"/>
  <c r="H741" i="12"/>
  <c r="F742" i="12"/>
  <c r="G742" i="12"/>
  <c r="H742" i="12"/>
  <c r="F743" i="12"/>
  <c r="G743" i="12"/>
  <c r="H743" i="12"/>
  <c r="F744" i="12"/>
  <c r="G744" i="12"/>
  <c r="H744" i="12"/>
  <c r="F745" i="12"/>
  <c r="G745" i="12"/>
  <c r="H745" i="12"/>
  <c r="F746" i="12"/>
  <c r="G746" i="12"/>
  <c r="H746" i="12"/>
  <c r="F747" i="12"/>
  <c r="G747" i="12"/>
  <c r="H747" i="12"/>
  <c r="F748" i="12"/>
  <c r="G748" i="12"/>
  <c r="H748" i="12"/>
  <c r="F749" i="12"/>
  <c r="G749" i="12"/>
  <c r="H749" i="12"/>
  <c r="F750" i="12"/>
  <c r="G750" i="12"/>
  <c r="H750" i="12"/>
  <c r="F751" i="12"/>
  <c r="G751" i="12"/>
  <c r="H751" i="12"/>
  <c r="F752" i="12"/>
  <c r="G752" i="12"/>
  <c r="H752" i="12"/>
  <c r="F753" i="12"/>
  <c r="G753" i="12"/>
  <c r="H753" i="12"/>
  <c r="F754" i="12"/>
  <c r="G754" i="12"/>
  <c r="H754" i="12"/>
  <c r="F755" i="12"/>
  <c r="G755" i="12"/>
  <c r="H755" i="12"/>
  <c r="F756" i="12"/>
  <c r="G756" i="12"/>
  <c r="H756" i="12"/>
  <c r="F757" i="12"/>
  <c r="G757" i="12"/>
  <c r="H757" i="12"/>
  <c r="F758" i="12"/>
  <c r="G758" i="12"/>
  <c r="H758" i="12"/>
  <c r="F759" i="12"/>
  <c r="G759" i="12"/>
  <c r="H759" i="12"/>
  <c r="F760" i="12"/>
  <c r="G760" i="12"/>
  <c r="H760" i="12"/>
  <c r="F761" i="12"/>
  <c r="G761" i="12"/>
  <c r="H761" i="12"/>
  <c r="F762" i="12"/>
  <c r="G762" i="12"/>
  <c r="H762" i="12"/>
  <c r="F763" i="12"/>
  <c r="G763" i="12"/>
  <c r="H763" i="12"/>
  <c r="F764" i="12"/>
  <c r="G764" i="12"/>
  <c r="H764" i="12"/>
  <c r="F765" i="12"/>
  <c r="G765" i="12"/>
  <c r="H765" i="12"/>
  <c r="F766" i="12"/>
  <c r="G766" i="12"/>
  <c r="H766" i="12"/>
  <c r="F767" i="12"/>
  <c r="G767" i="12"/>
  <c r="H767" i="12"/>
  <c r="F768" i="12"/>
  <c r="G768" i="12"/>
  <c r="H768" i="12"/>
  <c r="F769" i="12"/>
  <c r="G769" i="12"/>
  <c r="H769" i="12"/>
  <c r="F770" i="12"/>
  <c r="G770" i="12"/>
  <c r="H770" i="12"/>
  <c r="F771" i="12"/>
  <c r="G771" i="12"/>
  <c r="H771" i="12"/>
  <c r="F772" i="12"/>
  <c r="G772" i="12"/>
  <c r="H772" i="12"/>
  <c r="F773" i="12"/>
  <c r="G773" i="12"/>
  <c r="H773" i="12"/>
  <c r="F774" i="12"/>
  <c r="G774" i="12"/>
  <c r="H774" i="12"/>
  <c r="F775" i="12"/>
  <c r="G775" i="12"/>
  <c r="H775" i="12"/>
  <c r="F776" i="12"/>
  <c r="G776" i="12"/>
  <c r="H776" i="12"/>
  <c r="F777" i="12"/>
  <c r="G777" i="12"/>
  <c r="H777" i="12"/>
  <c r="F778" i="12"/>
  <c r="G778" i="12"/>
  <c r="H778" i="12"/>
  <c r="F779" i="12"/>
  <c r="G779" i="12"/>
  <c r="H779" i="12"/>
  <c r="F780" i="12"/>
  <c r="G780" i="12"/>
  <c r="H780" i="12"/>
  <c r="F781" i="12"/>
  <c r="G781" i="12"/>
  <c r="H781" i="12"/>
  <c r="F782" i="12"/>
  <c r="G782" i="12"/>
  <c r="H782" i="12"/>
  <c r="F783" i="12"/>
  <c r="G783" i="12"/>
  <c r="H783" i="12"/>
  <c r="F784" i="12"/>
  <c r="G784" i="12"/>
  <c r="H784" i="12"/>
  <c r="F785" i="12"/>
  <c r="G785" i="12"/>
  <c r="H785" i="12"/>
  <c r="F786" i="12"/>
  <c r="G786" i="12"/>
  <c r="H786" i="12"/>
  <c r="F787" i="12"/>
  <c r="G787" i="12"/>
  <c r="H787" i="12"/>
  <c r="F788" i="12"/>
  <c r="G788" i="12"/>
  <c r="H788" i="12"/>
  <c r="F789" i="12"/>
  <c r="G789" i="12"/>
  <c r="H789" i="12"/>
  <c r="F790" i="12"/>
  <c r="G790" i="12"/>
  <c r="H790" i="12"/>
  <c r="F791" i="12"/>
  <c r="G791" i="12"/>
  <c r="H791" i="12"/>
  <c r="F792" i="12"/>
  <c r="G792" i="12"/>
  <c r="H792" i="12"/>
  <c r="F793" i="12"/>
  <c r="G793" i="12"/>
  <c r="H793" i="12"/>
  <c r="F794" i="12"/>
  <c r="G794" i="12"/>
  <c r="H794" i="12"/>
  <c r="F795" i="12"/>
  <c r="G795" i="12"/>
  <c r="H795" i="12"/>
  <c r="F796" i="12"/>
  <c r="G796" i="12"/>
  <c r="H796" i="12"/>
  <c r="F797" i="12"/>
  <c r="G797" i="12"/>
  <c r="H797" i="12"/>
  <c r="F798" i="12"/>
  <c r="G798" i="12"/>
  <c r="H798" i="12"/>
  <c r="F799" i="12"/>
  <c r="G799" i="12"/>
  <c r="H799" i="12"/>
  <c r="F800" i="12"/>
  <c r="G800" i="12"/>
  <c r="H800" i="12"/>
  <c r="F801" i="12"/>
  <c r="G801" i="12"/>
  <c r="H801" i="12"/>
  <c r="F802" i="12"/>
  <c r="G802" i="12"/>
  <c r="H802" i="12"/>
  <c r="F803" i="12"/>
  <c r="G803" i="12"/>
  <c r="H803" i="12"/>
  <c r="F804" i="12"/>
  <c r="G804" i="12"/>
  <c r="H804" i="12"/>
  <c r="F805" i="12"/>
  <c r="G805" i="12"/>
  <c r="H805" i="12"/>
  <c r="F806" i="12"/>
  <c r="G806" i="12"/>
  <c r="H806" i="12"/>
  <c r="F807" i="12"/>
  <c r="G807" i="12"/>
  <c r="H807" i="12"/>
  <c r="F808" i="12"/>
  <c r="G808" i="12"/>
  <c r="H808" i="12"/>
  <c r="F809" i="12"/>
  <c r="G809" i="12"/>
  <c r="H809" i="12"/>
  <c r="F810" i="12"/>
  <c r="G810" i="12"/>
  <c r="H810" i="12"/>
  <c r="F811" i="12"/>
  <c r="G811" i="12"/>
  <c r="H811" i="12"/>
  <c r="F812" i="12"/>
  <c r="G812" i="12"/>
  <c r="H812" i="12"/>
  <c r="F813" i="12"/>
  <c r="G813" i="12"/>
  <c r="H813" i="12"/>
  <c r="F814" i="12"/>
  <c r="G814" i="12"/>
  <c r="H814" i="12"/>
  <c r="F815" i="12"/>
  <c r="G815" i="12"/>
  <c r="H815" i="12"/>
  <c r="F816" i="12"/>
  <c r="G816" i="12"/>
  <c r="H816" i="12"/>
  <c r="F817" i="12"/>
  <c r="G817" i="12"/>
  <c r="H817" i="12"/>
  <c r="F818" i="12"/>
  <c r="G818" i="12"/>
  <c r="H818" i="12"/>
  <c r="F819" i="12"/>
  <c r="G819" i="12"/>
  <c r="H819" i="12"/>
  <c r="F820" i="12"/>
  <c r="G820" i="12"/>
  <c r="H820" i="12"/>
  <c r="F821" i="12"/>
  <c r="G821" i="12"/>
  <c r="H821" i="12"/>
  <c r="F822" i="12"/>
  <c r="G822" i="12"/>
  <c r="H822" i="12"/>
  <c r="F823" i="12"/>
  <c r="G823" i="12"/>
  <c r="H823" i="12"/>
  <c r="F824" i="12"/>
  <c r="G824" i="12"/>
  <c r="H824" i="12"/>
  <c r="F825" i="12"/>
  <c r="G825" i="12"/>
  <c r="H825" i="12"/>
  <c r="F826" i="12"/>
  <c r="G826" i="12"/>
  <c r="H826" i="12"/>
  <c r="F827" i="12"/>
  <c r="G827" i="12"/>
  <c r="H827" i="12"/>
  <c r="F828" i="12"/>
  <c r="G828" i="12"/>
  <c r="H828" i="12"/>
  <c r="F829" i="12"/>
  <c r="G829" i="12"/>
  <c r="H829" i="12"/>
  <c r="F830" i="12"/>
  <c r="G830" i="12"/>
  <c r="H830" i="12"/>
  <c r="F831" i="12"/>
  <c r="G831" i="12"/>
  <c r="H831" i="12"/>
  <c r="F832" i="12"/>
  <c r="G832" i="12"/>
  <c r="H832" i="12"/>
  <c r="F833" i="12"/>
  <c r="G833" i="12"/>
  <c r="H833" i="12"/>
  <c r="F834" i="12"/>
  <c r="G834" i="12"/>
  <c r="H834" i="12"/>
  <c r="F835" i="12"/>
  <c r="G835" i="12"/>
  <c r="H835" i="12"/>
  <c r="F836" i="12"/>
  <c r="G836" i="12"/>
  <c r="H836" i="12"/>
  <c r="F837" i="12"/>
  <c r="G837" i="12"/>
  <c r="H837" i="12"/>
  <c r="F838" i="12"/>
  <c r="G838" i="12"/>
  <c r="H838" i="12"/>
  <c r="F839" i="12"/>
  <c r="G839" i="12"/>
  <c r="H839" i="12"/>
  <c r="F840" i="12"/>
  <c r="G840" i="12"/>
  <c r="H840" i="12"/>
  <c r="F841" i="12"/>
  <c r="G841" i="12"/>
  <c r="H841" i="12"/>
  <c r="F842" i="12"/>
  <c r="G842" i="12"/>
  <c r="H842" i="12"/>
  <c r="F843" i="12"/>
  <c r="G843" i="12"/>
  <c r="H843" i="12"/>
  <c r="F844" i="12"/>
  <c r="G844" i="12"/>
  <c r="H844" i="12"/>
  <c r="F845" i="12"/>
  <c r="G845" i="12"/>
  <c r="H845" i="12"/>
  <c r="F846" i="12"/>
  <c r="G846" i="12"/>
  <c r="H846" i="12"/>
  <c r="F847" i="12"/>
  <c r="G847" i="12"/>
  <c r="H847" i="12"/>
  <c r="F848" i="12"/>
  <c r="G848" i="12"/>
  <c r="H848" i="12"/>
  <c r="F849" i="12"/>
  <c r="G849" i="12"/>
  <c r="H849" i="12"/>
  <c r="F850" i="12"/>
  <c r="G850" i="12"/>
  <c r="H850" i="12"/>
  <c r="F851" i="12"/>
  <c r="G851" i="12"/>
  <c r="H851" i="12"/>
  <c r="F852" i="12"/>
  <c r="G852" i="12"/>
  <c r="H852" i="12"/>
  <c r="F853" i="12"/>
  <c r="G853" i="12"/>
  <c r="H853" i="12"/>
  <c r="F854" i="12"/>
  <c r="G854" i="12"/>
  <c r="H854" i="12"/>
  <c r="F855" i="12"/>
  <c r="G855" i="12"/>
  <c r="H855" i="12"/>
  <c r="F856" i="12"/>
  <c r="G856" i="12"/>
  <c r="H856" i="12"/>
  <c r="F857" i="12"/>
  <c r="G857" i="12"/>
  <c r="H857" i="12"/>
  <c r="F858" i="12"/>
  <c r="G858" i="12"/>
  <c r="H858" i="12"/>
  <c r="F859" i="12"/>
  <c r="G859" i="12"/>
  <c r="H859" i="12"/>
  <c r="F860" i="12"/>
  <c r="G860" i="12"/>
  <c r="H860" i="12"/>
  <c r="F861" i="12"/>
  <c r="G861" i="12"/>
  <c r="H861" i="12"/>
  <c r="F862" i="12"/>
  <c r="G862" i="12"/>
  <c r="H862" i="12"/>
  <c r="F863" i="12"/>
  <c r="G863" i="12"/>
  <c r="H863" i="12"/>
  <c r="F864" i="12"/>
  <c r="G864" i="12"/>
  <c r="H864" i="12"/>
  <c r="F865" i="12"/>
  <c r="G865" i="12"/>
  <c r="H865" i="12"/>
  <c r="F866" i="12"/>
  <c r="G866" i="12"/>
  <c r="H866" i="12"/>
  <c r="F867" i="12"/>
  <c r="G867" i="12"/>
  <c r="H867" i="12"/>
  <c r="F868" i="12"/>
  <c r="G868" i="12"/>
  <c r="H868" i="12"/>
  <c r="F869" i="12"/>
  <c r="G869" i="12"/>
  <c r="H869" i="12"/>
  <c r="F870" i="12"/>
  <c r="G870" i="12"/>
  <c r="H870" i="12"/>
  <c r="F871" i="12"/>
  <c r="G871" i="12"/>
  <c r="H871" i="12"/>
  <c r="F872" i="12"/>
  <c r="G872" i="12"/>
  <c r="H872" i="12"/>
  <c r="F873" i="12"/>
  <c r="G873" i="12"/>
  <c r="H873" i="12"/>
  <c r="F874" i="12"/>
  <c r="G874" i="12"/>
  <c r="H874" i="12"/>
  <c r="F875" i="12"/>
  <c r="G875" i="12"/>
  <c r="H875" i="12"/>
  <c r="F876" i="12"/>
  <c r="G876" i="12"/>
  <c r="H876" i="12"/>
  <c r="F877" i="12"/>
  <c r="G877" i="12"/>
  <c r="H877" i="12"/>
  <c r="F878" i="12"/>
  <c r="G878" i="12"/>
  <c r="H878" i="12"/>
  <c r="F879" i="12"/>
  <c r="G879" i="12"/>
  <c r="H879" i="12"/>
  <c r="F880" i="12"/>
  <c r="G880" i="12"/>
  <c r="H880" i="12"/>
  <c r="F881" i="12"/>
  <c r="G881" i="12"/>
  <c r="H881" i="12"/>
  <c r="F882" i="12"/>
  <c r="G882" i="12"/>
  <c r="H882" i="12"/>
  <c r="F883" i="12"/>
  <c r="G883" i="12"/>
  <c r="H883" i="12"/>
  <c r="F884" i="12"/>
  <c r="G884" i="12"/>
  <c r="H884" i="12"/>
  <c r="F885" i="12"/>
  <c r="G885" i="12"/>
  <c r="H885" i="12"/>
  <c r="F886" i="12"/>
  <c r="G886" i="12"/>
  <c r="H886" i="12"/>
  <c r="F887" i="12"/>
  <c r="G887" i="12"/>
  <c r="H887" i="12"/>
  <c r="F888" i="12"/>
  <c r="G888" i="12"/>
  <c r="H888" i="12"/>
  <c r="F889" i="12"/>
  <c r="G889" i="12"/>
  <c r="H889" i="12"/>
  <c r="F890" i="12"/>
  <c r="G890" i="12"/>
  <c r="H890" i="12"/>
  <c r="F891" i="12"/>
  <c r="G891" i="12"/>
  <c r="H891" i="12"/>
  <c r="F892" i="12"/>
  <c r="G892" i="12"/>
  <c r="H892" i="12"/>
  <c r="F893" i="12"/>
  <c r="G893" i="12"/>
  <c r="H893" i="12"/>
  <c r="F894" i="12"/>
  <c r="G894" i="12"/>
  <c r="H894" i="12"/>
  <c r="F895" i="12"/>
  <c r="G895" i="12"/>
  <c r="H895" i="12"/>
  <c r="F896" i="12"/>
  <c r="G896" i="12"/>
  <c r="H896" i="12"/>
  <c r="F897" i="12"/>
  <c r="G897" i="12"/>
  <c r="H897" i="12"/>
  <c r="F898" i="12"/>
  <c r="G898" i="12"/>
  <c r="H898" i="12"/>
  <c r="F899" i="12"/>
  <c r="G899" i="12"/>
  <c r="H899" i="12"/>
  <c r="F900" i="12"/>
  <c r="G900" i="12"/>
  <c r="H900" i="12"/>
  <c r="F901" i="12"/>
  <c r="G901" i="12"/>
  <c r="H901" i="12"/>
  <c r="F902" i="12"/>
  <c r="G902" i="12"/>
  <c r="H902" i="12"/>
  <c r="F903" i="12"/>
  <c r="G903" i="12"/>
  <c r="H903" i="12"/>
  <c r="F904" i="12"/>
  <c r="G904" i="12"/>
  <c r="H904" i="12"/>
  <c r="F905" i="12"/>
  <c r="G905" i="12"/>
  <c r="H905" i="12"/>
  <c r="F906" i="12"/>
  <c r="G906" i="12"/>
  <c r="H906" i="12"/>
  <c r="F907" i="12"/>
  <c r="G907" i="12"/>
  <c r="H907" i="12"/>
  <c r="F908" i="12"/>
  <c r="G908" i="12"/>
  <c r="H908" i="12"/>
  <c r="F909" i="12"/>
  <c r="G909" i="12"/>
  <c r="H909" i="12"/>
  <c r="F910" i="12"/>
  <c r="G910" i="12"/>
  <c r="H910" i="12"/>
  <c r="F911" i="12"/>
  <c r="G911" i="12"/>
  <c r="H911" i="12"/>
  <c r="F912" i="12"/>
  <c r="G912" i="12"/>
  <c r="H912" i="12"/>
  <c r="F913" i="12"/>
  <c r="G913" i="12"/>
  <c r="H913" i="12"/>
  <c r="F914" i="12"/>
  <c r="G914" i="12"/>
  <c r="H914" i="12"/>
  <c r="F915" i="12"/>
  <c r="G915" i="12"/>
  <c r="H915" i="12"/>
  <c r="F916" i="12"/>
  <c r="G916" i="12"/>
  <c r="H916" i="12"/>
  <c r="F917" i="12"/>
  <c r="G917" i="12"/>
  <c r="H917" i="12"/>
  <c r="F918" i="12"/>
  <c r="G918" i="12"/>
  <c r="H918" i="12"/>
  <c r="F919" i="12"/>
  <c r="G919" i="12"/>
  <c r="H919" i="12"/>
  <c r="F920" i="12"/>
  <c r="G920" i="12"/>
  <c r="H920" i="12"/>
  <c r="F921" i="12"/>
  <c r="G921" i="12"/>
  <c r="H921" i="12"/>
  <c r="F922" i="12"/>
  <c r="G922" i="12"/>
  <c r="H922" i="12"/>
  <c r="F923" i="12"/>
  <c r="G923" i="12"/>
  <c r="H923" i="12"/>
  <c r="F924" i="12"/>
  <c r="G924" i="12"/>
  <c r="H924" i="12"/>
  <c r="F925" i="12"/>
  <c r="G925" i="12"/>
  <c r="H925" i="12"/>
  <c r="F926" i="12"/>
  <c r="G926" i="12"/>
  <c r="H926" i="12"/>
  <c r="F927" i="12"/>
  <c r="G927" i="12"/>
  <c r="H927" i="12"/>
  <c r="F928" i="12"/>
  <c r="G928" i="12"/>
  <c r="H928" i="12"/>
  <c r="F929" i="12"/>
  <c r="G929" i="12"/>
  <c r="H929" i="12"/>
  <c r="F930" i="12"/>
  <c r="G930" i="12"/>
  <c r="H930" i="12"/>
  <c r="F931" i="12"/>
  <c r="G931" i="12"/>
  <c r="H931" i="12"/>
  <c r="F932" i="12"/>
  <c r="G932" i="12"/>
  <c r="H932" i="12"/>
  <c r="F933" i="12"/>
  <c r="G933" i="12"/>
  <c r="H933" i="12"/>
  <c r="F934" i="12"/>
  <c r="G934" i="12"/>
  <c r="H934" i="12"/>
  <c r="F935" i="12"/>
  <c r="G935" i="12"/>
  <c r="H935" i="12"/>
  <c r="F936" i="12"/>
  <c r="G936" i="12"/>
  <c r="H936" i="12"/>
  <c r="F937" i="12"/>
  <c r="G937" i="12"/>
  <c r="H937" i="12"/>
  <c r="F938" i="12"/>
  <c r="G938" i="12"/>
  <c r="H938" i="12"/>
  <c r="F939" i="12"/>
  <c r="G939" i="12"/>
  <c r="H939" i="12"/>
  <c r="F940" i="12"/>
  <c r="G940" i="12"/>
  <c r="H940" i="12"/>
  <c r="F941" i="12"/>
  <c r="G941" i="12"/>
  <c r="H941" i="12"/>
  <c r="F942" i="12"/>
  <c r="G942" i="12"/>
  <c r="H942" i="12"/>
  <c r="F943" i="12"/>
  <c r="G943" i="12"/>
  <c r="H943" i="12"/>
  <c r="F944" i="12"/>
  <c r="G944" i="12"/>
  <c r="H944" i="12"/>
  <c r="F945" i="12"/>
  <c r="G945" i="12"/>
  <c r="H945" i="12"/>
  <c r="F946" i="12"/>
  <c r="G946" i="12"/>
  <c r="H946" i="12"/>
  <c r="F947" i="12"/>
  <c r="G947" i="12"/>
  <c r="H947" i="12"/>
  <c r="F948" i="12"/>
  <c r="G948" i="12"/>
  <c r="H948" i="12"/>
  <c r="F949" i="12"/>
  <c r="G949" i="12"/>
  <c r="H949" i="12"/>
  <c r="F950" i="12"/>
  <c r="G950" i="12"/>
  <c r="H950" i="12"/>
  <c r="F951" i="12"/>
  <c r="G951" i="12"/>
  <c r="H951" i="12"/>
  <c r="F952" i="12"/>
  <c r="G952" i="12"/>
  <c r="H952" i="12"/>
  <c r="F953" i="12"/>
  <c r="G953" i="12"/>
  <c r="H953" i="12"/>
  <c r="F954" i="12"/>
  <c r="G954" i="12"/>
  <c r="H954" i="12"/>
  <c r="F955" i="12"/>
  <c r="G955" i="12"/>
  <c r="H955" i="12"/>
  <c r="F956" i="12"/>
  <c r="G956" i="12"/>
  <c r="H956" i="12"/>
  <c r="H2" i="12"/>
  <c r="G2" i="12"/>
  <c r="F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2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2" i="12"/>
  <c r="R957" i="8"/>
  <c r="Q957" i="8"/>
  <c r="S957" i="8" s="1"/>
  <c r="T957" i="8" s="1"/>
  <c r="R956" i="8"/>
  <c r="Q956" i="8"/>
  <c r="R955" i="8"/>
  <c r="Q955" i="8"/>
  <c r="S955" i="8" s="1"/>
  <c r="T955" i="8" s="1"/>
  <c r="S954" i="8"/>
  <c r="T954" i="8" s="1"/>
  <c r="R954" i="8"/>
  <c r="Q954" i="8"/>
  <c r="R953" i="8"/>
  <c r="Q953" i="8"/>
  <c r="S953" i="8" s="1"/>
  <c r="T953" i="8" s="1"/>
  <c r="R952" i="8"/>
  <c r="Q952" i="8"/>
  <c r="S952" i="8" s="1"/>
  <c r="T952" i="8" s="1"/>
  <c r="R951" i="8"/>
  <c r="Q951" i="8"/>
  <c r="R950" i="8"/>
  <c r="Q950" i="8"/>
  <c r="S950" i="8" s="1"/>
  <c r="T950" i="8" s="1"/>
  <c r="R949" i="8"/>
  <c r="Q949" i="8"/>
  <c r="S949" i="8" s="1"/>
  <c r="T949" i="8" s="1"/>
  <c r="R948" i="8"/>
  <c r="S948" i="8" s="1"/>
  <c r="T948" i="8" s="1"/>
  <c r="Q948" i="8"/>
  <c r="R947" i="8"/>
  <c r="Q947" i="8"/>
  <c r="S947" i="8" s="1"/>
  <c r="T947" i="8" s="1"/>
  <c r="R946" i="8"/>
  <c r="Q946" i="8"/>
  <c r="S946" i="8" s="1"/>
  <c r="T946" i="8" s="1"/>
  <c r="R945" i="8"/>
  <c r="Q945" i="8"/>
  <c r="S945" i="8" s="1"/>
  <c r="T945" i="8" s="1"/>
  <c r="R944" i="8"/>
  <c r="Q944" i="8"/>
  <c r="S944" i="8" s="1"/>
  <c r="T944" i="8" s="1"/>
  <c r="R943" i="8"/>
  <c r="Q943" i="8"/>
  <c r="R942" i="8"/>
  <c r="Q942" i="8"/>
  <c r="S942" i="8" s="1"/>
  <c r="T942" i="8" s="1"/>
  <c r="R941" i="8"/>
  <c r="Q941" i="8"/>
  <c r="S941" i="8" s="1"/>
  <c r="T941" i="8" s="1"/>
  <c r="R940" i="8"/>
  <c r="S940" i="8" s="1"/>
  <c r="T940" i="8" s="1"/>
  <c r="Q940" i="8"/>
  <c r="R939" i="8"/>
  <c r="Q939" i="8"/>
  <c r="S939" i="8" s="1"/>
  <c r="T939" i="8" s="1"/>
  <c r="S938" i="8"/>
  <c r="T938" i="8" s="1"/>
  <c r="R938" i="8"/>
  <c r="Q938" i="8"/>
  <c r="R937" i="8"/>
  <c r="Q937" i="8"/>
  <c r="S937" i="8" s="1"/>
  <c r="T937" i="8" s="1"/>
  <c r="R936" i="8"/>
  <c r="Q936" i="8"/>
  <c r="R935" i="8"/>
  <c r="Q935" i="8"/>
  <c r="R934" i="8"/>
  <c r="Q934" i="8"/>
  <c r="S934" i="8" s="1"/>
  <c r="T934" i="8" s="1"/>
  <c r="R933" i="8"/>
  <c r="Q933" i="8"/>
  <c r="S933" i="8" s="1"/>
  <c r="T933" i="8" s="1"/>
  <c r="S932" i="8"/>
  <c r="T932" i="8" s="1"/>
  <c r="R932" i="8"/>
  <c r="Q932" i="8"/>
  <c r="R931" i="8"/>
  <c r="Q931" i="8"/>
  <c r="S931" i="8" s="1"/>
  <c r="T931" i="8" s="1"/>
  <c r="R930" i="8"/>
  <c r="Q930" i="8"/>
  <c r="S930" i="8" s="1"/>
  <c r="T930" i="8" s="1"/>
  <c r="R929" i="8"/>
  <c r="Q929" i="8"/>
  <c r="R928" i="8"/>
  <c r="Q928" i="8"/>
  <c r="S928" i="8" s="1"/>
  <c r="T928" i="8" s="1"/>
  <c r="R927" i="8"/>
  <c r="Q927" i="8"/>
  <c r="R926" i="8"/>
  <c r="Q926" i="8"/>
  <c r="S926" i="8" s="1"/>
  <c r="T926" i="8" s="1"/>
  <c r="R925" i="8"/>
  <c r="Q925" i="8"/>
  <c r="S925" i="8" s="1"/>
  <c r="T925" i="8" s="1"/>
  <c r="R924" i="8"/>
  <c r="S924" i="8" s="1"/>
  <c r="T924" i="8" s="1"/>
  <c r="Q924" i="8"/>
  <c r="R923" i="8"/>
  <c r="Q923" i="8"/>
  <c r="S922" i="8"/>
  <c r="T922" i="8" s="1"/>
  <c r="R922" i="8"/>
  <c r="Q922" i="8"/>
  <c r="R921" i="8"/>
  <c r="Q921" i="8"/>
  <c r="R920" i="8"/>
  <c r="Q920" i="8"/>
  <c r="S920" i="8" s="1"/>
  <c r="T920" i="8" s="1"/>
  <c r="R919" i="8"/>
  <c r="Q919" i="8"/>
  <c r="S919" i="8" s="1"/>
  <c r="T919" i="8" s="1"/>
  <c r="R918" i="8"/>
  <c r="Q918" i="8"/>
  <c r="S918" i="8" s="1"/>
  <c r="T918" i="8" s="1"/>
  <c r="R917" i="8"/>
  <c r="Q917" i="8"/>
  <c r="R916" i="8"/>
  <c r="Q916" i="8"/>
  <c r="S916" i="8" s="1"/>
  <c r="T916" i="8" s="1"/>
  <c r="R915" i="8"/>
  <c r="Q915" i="8"/>
  <c r="S914" i="8"/>
  <c r="T914" i="8" s="1"/>
  <c r="R914" i="8"/>
  <c r="Q914" i="8"/>
  <c r="R913" i="8"/>
  <c r="Q913" i="8"/>
  <c r="S912" i="8"/>
  <c r="T912" i="8" s="1"/>
  <c r="R912" i="8"/>
  <c r="Q912" i="8"/>
  <c r="R911" i="8"/>
  <c r="Q911" i="8"/>
  <c r="S911" i="8" s="1"/>
  <c r="T911" i="8" s="1"/>
  <c r="S910" i="8"/>
  <c r="T910" i="8" s="1"/>
  <c r="R910" i="8"/>
  <c r="Q910" i="8"/>
  <c r="R909" i="8"/>
  <c r="Q909" i="8"/>
  <c r="R908" i="8"/>
  <c r="Q908" i="8"/>
  <c r="S908" i="8" s="1"/>
  <c r="T908" i="8" s="1"/>
  <c r="R907" i="8"/>
  <c r="Q907" i="8"/>
  <c r="S906" i="8"/>
  <c r="T906" i="8" s="1"/>
  <c r="R906" i="8"/>
  <c r="Q906" i="8"/>
  <c r="R905" i="8"/>
  <c r="Q905" i="8"/>
  <c r="R904" i="8"/>
  <c r="Q904" i="8"/>
  <c r="S904" i="8" s="1"/>
  <c r="T904" i="8" s="1"/>
  <c r="R903" i="8"/>
  <c r="Q903" i="8"/>
  <c r="S903" i="8" s="1"/>
  <c r="T903" i="8" s="1"/>
  <c r="R902" i="8"/>
  <c r="Q902" i="8"/>
  <c r="S902" i="8" s="1"/>
  <c r="T902" i="8" s="1"/>
  <c r="R901" i="8"/>
  <c r="Q901" i="8"/>
  <c r="R900" i="8"/>
  <c r="Q900" i="8"/>
  <c r="S900" i="8" s="1"/>
  <c r="T900" i="8" s="1"/>
  <c r="R899" i="8"/>
  <c r="Q899" i="8"/>
  <c r="S898" i="8"/>
  <c r="T898" i="8" s="1"/>
  <c r="R898" i="8"/>
  <c r="Q898" i="8"/>
  <c r="R897" i="8"/>
  <c r="Q897" i="8"/>
  <c r="S896" i="8"/>
  <c r="T896" i="8" s="1"/>
  <c r="R896" i="8"/>
  <c r="Q896" i="8"/>
  <c r="R895" i="8"/>
  <c r="Q895" i="8"/>
  <c r="S895" i="8" s="1"/>
  <c r="T895" i="8" s="1"/>
  <c r="R894" i="8"/>
  <c r="Q894" i="8"/>
  <c r="S894" i="8" s="1"/>
  <c r="T894" i="8" s="1"/>
  <c r="R893" i="8"/>
  <c r="Q893" i="8"/>
  <c r="R892" i="8"/>
  <c r="Q892" i="8"/>
  <c r="S892" i="8" s="1"/>
  <c r="T892" i="8" s="1"/>
  <c r="R891" i="8"/>
  <c r="Q891" i="8"/>
  <c r="S891" i="8" s="1"/>
  <c r="T891" i="8" s="1"/>
  <c r="S890" i="8"/>
  <c r="T890" i="8" s="1"/>
  <c r="R890" i="8"/>
  <c r="Q890" i="8"/>
  <c r="R889" i="8"/>
  <c r="Q889" i="8"/>
  <c r="R888" i="8"/>
  <c r="Q888" i="8"/>
  <c r="S888" i="8" s="1"/>
  <c r="T888" i="8" s="1"/>
  <c r="R887" i="8"/>
  <c r="Q887" i="8"/>
  <c r="S887" i="8" s="1"/>
  <c r="T887" i="8" s="1"/>
  <c r="R886" i="8"/>
  <c r="Q886" i="8"/>
  <c r="S886" i="8" s="1"/>
  <c r="T886" i="8" s="1"/>
  <c r="R885" i="8"/>
  <c r="Q885" i="8"/>
  <c r="R884" i="8"/>
  <c r="Q884" i="8"/>
  <c r="S884" i="8" s="1"/>
  <c r="T884" i="8" s="1"/>
  <c r="R883" i="8"/>
  <c r="Q883" i="8"/>
  <c r="S882" i="8"/>
  <c r="T882" i="8" s="1"/>
  <c r="R882" i="8"/>
  <c r="Q882" i="8"/>
  <c r="R881" i="8"/>
  <c r="Q881" i="8"/>
  <c r="S880" i="8"/>
  <c r="T880" i="8" s="1"/>
  <c r="R880" i="8"/>
  <c r="Q880" i="8"/>
  <c r="R879" i="8"/>
  <c r="Q879" i="8"/>
  <c r="S879" i="8" s="1"/>
  <c r="T879" i="8" s="1"/>
  <c r="R878" i="8"/>
  <c r="Q878" i="8"/>
  <c r="S878" i="8" s="1"/>
  <c r="T878" i="8" s="1"/>
  <c r="R877" i="8"/>
  <c r="Q877" i="8"/>
  <c r="R876" i="8"/>
  <c r="Q876" i="8"/>
  <c r="S876" i="8" s="1"/>
  <c r="T876" i="8" s="1"/>
  <c r="R875" i="8"/>
  <c r="Q875" i="8"/>
  <c r="S875" i="8" s="1"/>
  <c r="T875" i="8" s="1"/>
  <c r="S874" i="8"/>
  <c r="T874" i="8" s="1"/>
  <c r="R874" i="8"/>
  <c r="Q874" i="8"/>
  <c r="R873" i="8"/>
  <c r="Q873" i="8"/>
  <c r="R872" i="8"/>
  <c r="Q872" i="8"/>
  <c r="R871" i="8"/>
  <c r="Q871" i="8"/>
  <c r="S871" i="8" s="1"/>
  <c r="T871" i="8" s="1"/>
  <c r="R870" i="8"/>
  <c r="Q870" i="8"/>
  <c r="S870" i="8" s="1"/>
  <c r="T870" i="8" s="1"/>
  <c r="R869" i="8"/>
  <c r="Q869" i="8"/>
  <c r="R868" i="8"/>
  <c r="Q868" i="8"/>
  <c r="S868" i="8" s="1"/>
  <c r="T868" i="8" s="1"/>
  <c r="R867" i="8"/>
  <c r="Q867" i="8"/>
  <c r="S867" i="8" s="1"/>
  <c r="T867" i="8" s="1"/>
  <c r="S866" i="8"/>
  <c r="T866" i="8" s="1"/>
  <c r="R866" i="8"/>
  <c r="Q866" i="8"/>
  <c r="R865" i="8"/>
  <c r="Q865" i="8"/>
  <c r="S864" i="8"/>
  <c r="T864" i="8" s="1"/>
  <c r="R864" i="8"/>
  <c r="Q864" i="8"/>
  <c r="R863" i="8"/>
  <c r="Q863" i="8"/>
  <c r="S863" i="8" s="1"/>
  <c r="T863" i="8" s="1"/>
  <c r="S862" i="8"/>
  <c r="T862" i="8" s="1"/>
  <c r="R862" i="8"/>
  <c r="Q862" i="8"/>
  <c r="R861" i="8"/>
  <c r="Q861" i="8"/>
  <c r="R860" i="8"/>
  <c r="Q860" i="8"/>
  <c r="S860" i="8" s="1"/>
  <c r="T860" i="8" s="1"/>
  <c r="R859" i="8"/>
  <c r="Q859" i="8"/>
  <c r="S859" i="8" s="1"/>
  <c r="T859" i="8" s="1"/>
  <c r="S858" i="8"/>
  <c r="T858" i="8" s="1"/>
  <c r="R858" i="8"/>
  <c r="Q858" i="8"/>
  <c r="R857" i="8"/>
  <c r="Q857" i="8"/>
  <c r="R856" i="8"/>
  <c r="Q856" i="8"/>
  <c r="S856" i="8" s="1"/>
  <c r="T856" i="8" s="1"/>
  <c r="R855" i="8"/>
  <c r="Q855" i="8"/>
  <c r="S855" i="8" s="1"/>
  <c r="T855" i="8" s="1"/>
  <c r="R854" i="8"/>
  <c r="Q854" i="8"/>
  <c r="S854" i="8" s="1"/>
  <c r="T854" i="8" s="1"/>
  <c r="R853" i="8"/>
  <c r="Q853" i="8"/>
  <c r="R852" i="8"/>
  <c r="Q852" i="8"/>
  <c r="S852" i="8" s="1"/>
  <c r="T852" i="8" s="1"/>
  <c r="R851" i="8"/>
  <c r="Q851" i="8"/>
  <c r="S851" i="8" s="1"/>
  <c r="T851" i="8" s="1"/>
  <c r="S850" i="8"/>
  <c r="T850" i="8" s="1"/>
  <c r="R850" i="8"/>
  <c r="Q850" i="8"/>
  <c r="R849" i="8"/>
  <c r="Q849" i="8"/>
  <c r="S848" i="8"/>
  <c r="T848" i="8" s="1"/>
  <c r="R848" i="8"/>
  <c r="Q848" i="8"/>
  <c r="R847" i="8"/>
  <c r="Q847" i="8"/>
  <c r="S847" i="8" s="1"/>
  <c r="T847" i="8" s="1"/>
  <c r="R846" i="8"/>
  <c r="Q846" i="8"/>
  <c r="S846" i="8" s="1"/>
  <c r="T846" i="8" s="1"/>
  <c r="R845" i="8"/>
  <c r="Q845" i="8"/>
  <c r="R844" i="8"/>
  <c r="Q844" i="8"/>
  <c r="S844" i="8" s="1"/>
  <c r="T844" i="8" s="1"/>
  <c r="R843" i="8"/>
  <c r="Q843" i="8"/>
  <c r="S843" i="8" s="1"/>
  <c r="T843" i="8" s="1"/>
  <c r="S842" i="8"/>
  <c r="T842" i="8" s="1"/>
  <c r="R842" i="8"/>
  <c r="Q842" i="8"/>
  <c r="R841" i="8"/>
  <c r="Q841" i="8"/>
  <c r="R840" i="8"/>
  <c r="Q840" i="8"/>
  <c r="S840" i="8" s="1"/>
  <c r="T840" i="8" s="1"/>
  <c r="R839" i="8"/>
  <c r="Q839" i="8"/>
  <c r="S839" i="8" s="1"/>
  <c r="T839" i="8" s="1"/>
  <c r="S838" i="8"/>
  <c r="T838" i="8" s="1"/>
  <c r="R838" i="8"/>
  <c r="Q838" i="8"/>
  <c r="R837" i="8"/>
  <c r="Q837" i="8"/>
  <c r="R836" i="8"/>
  <c r="Q836" i="8"/>
  <c r="R835" i="8"/>
  <c r="Q835" i="8"/>
  <c r="S834" i="8"/>
  <c r="T834" i="8" s="1"/>
  <c r="R834" i="8"/>
  <c r="Q834" i="8"/>
  <c r="R833" i="8"/>
  <c r="Q833" i="8"/>
  <c r="S832" i="8"/>
  <c r="T832" i="8" s="1"/>
  <c r="R832" i="8"/>
  <c r="Q832" i="8"/>
  <c r="R831" i="8"/>
  <c r="Q831" i="8"/>
  <c r="S831" i="8" s="1"/>
  <c r="T831" i="8" s="1"/>
  <c r="S830" i="8"/>
  <c r="T830" i="8" s="1"/>
  <c r="R830" i="8"/>
  <c r="Q830" i="8"/>
  <c r="R829" i="8"/>
  <c r="Q829" i="8"/>
  <c r="R828" i="8"/>
  <c r="Q828" i="8"/>
  <c r="S828" i="8" s="1"/>
  <c r="T828" i="8" s="1"/>
  <c r="R827" i="8"/>
  <c r="Q827" i="8"/>
  <c r="S826" i="8"/>
  <c r="T826" i="8" s="1"/>
  <c r="R826" i="8"/>
  <c r="Q826" i="8"/>
  <c r="R825" i="8"/>
  <c r="Q825" i="8"/>
  <c r="S825" i="8" s="1"/>
  <c r="T825" i="8" s="1"/>
  <c r="S824" i="8"/>
  <c r="T824" i="8" s="1"/>
  <c r="R824" i="8"/>
  <c r="Q824" i="8"/>
  <c r="R823" i="8"/>
  <c r="Q823" i="8"/>
  <c r="S823" i="8" s="1"/>
  <c r="T823" i="8" s="1"/>
  <c r="R822" i="8"/>
  <c r="Q822" i="8"/>
  <c r="S822" i="8" s="1"/>
  <c r="T822" i="8" s="1"/>
  <c r="R821" i="8"/>
  <c r="Q821" i="8"/>
  <c r="R820" i="8"/>
  <c r="Q820" i="8"/>
  <c r="R819" i="8"/>
  <c r="Q819" i="8"/>
  <c r="S819" i="8" s="1"/>
  <c r="T819" i="8" s="1"/>
  <c r="S818" i="8"/>
  <c r="T818" i="8" s="1"/>
  <c r="R818" i="8"/>
  <c r="Q818" i="8"/>
  <c r="R817" i="8"/>
  <c r="Q817" i="8"/>
  <c r="S817" i="8" s="1"/>
  <c r="T817" i="8" s="1"/>
  <c r="R816" i="8"/>
  <c r="Q816" i="8"/>
  <c r="S816" i="8" s="1"/>
  <c r="T816" i="8" s="1"/>
  <c r="R815" i="8"/>
  <c r="Q815" i="8"/>
  <c r="S815" i="8" s="1"/>
  <c r="T815" i="8" s="1"/>
  <c r="R814" i="8"/>
  <c r="Q814" i="8"/>
  <c r="S814" i="8" s="1"/>
  <c r="T814" i="8" s="1"/>
  <c r="R813" i="8"/>
  <c r="Q813" i="8"/>
  <c r="R812" i="8"/>
  <c r="Q812" i="8"/>
  <c r="S812" i="8" s="1"/>
  <c r="T812" i="8" s="1"/>
  <c r="R811" i="8"/>
  <c r="Q811" i="8"/>
  <c r="S811" i="8" s="1"/>
  <c r="T811" i="8" s="1"/>
  <c r="S810" i="8"/>
  <c r="T810" i="8" s="1"/>
  <c r="R810" i="8"/>
  <c r="Q810" i="8"/>
  <c r="R809" i="8"/>
  <c r="Q809" i="8"/>
  <c r="R808" i="8"/>
  <c r="Q808" i="8"/>
  <c r="S808" i="8" s="1"/>
  <c r="T808" i="8" s="1"/>
  <c r="R807" i="8"/>
  <c r="Q807" i="8"/>
  <c r="S807" i="8" s="1"/>
  <c r="T807" i="8" s="1"/>
  <c r="R806" i="8"/>
  <c r="Q806" i="8"/>
  <c r="S806" i="8" s="1"/>
  <c r="T806" i="8" s="1"/>
  <c r="R805" i="8"/>
  <c r="Q805" i="8"/>
  <c r="R804" i="8"/>
  <c r="Q804" i="8"/>
  <c r="S804" i="8" s="1"/>
  <c r="T804" i="8" s="1"/>
  <c r="R803" i="8"/>
  <c r="Q803" i="8"/>
  <c r="S803" i="8" s="1"/>
  <c r="T803" i="8" s="1"/>
  <c r="S802" i="8"/>
  <c r="T802" i="8" s="1"/>
  <c r="R802" i="8"/>
  <c r="Q802" i="8"/>
  <c r="R801" i="8"/>
  <c r="Q801" i="8"/>
  <c r="S800" i="8"/>
  <c r="T800" i="8" s="1"/>
  <c r="R800" i="8"/>
  <c r="Q800" i="8"/>
  <c r="R799" i="8"/>
  <c r="Q799" i="8"/>
  <c r="S799" i="8" s="1"/>
  <c r="T799" i="8" s="1"/>
  <c r="R798" i="8"/>
  <c r="S798" i="8" s="1"/>
  <c r="T798" i="8" s="1"/>
  <c r="Q798" i="8"/>
  <c r="R797" i="8"/>
  <c r="Q797" i="8"/>
  <c r="S797" i="8" s="1"/>
  <c r="T797" i="8" s="1"/>
  <c r="S796" i="8"/>
  <c r="T796" i="8" s="1"/>
  <c r="R796" i="8"/>
  <c r="Q796" i="8"/>
  <c r="R795" i="8"/>
  <c r="Q795" i="8"/>
  <c r="S795" i="8" s="1"/>
  <c r="T795" i="8" s="1"/>
  <c r="S794" i="8"/>
  <c r="T794" i="8" s="1"/>
  <c r="R794" i="8"/>
  <c r="Q794" i="8"/>
  <c r="R793" i="8"/>
  <c r="Q793" i="8"/>
  <c r="R792" i="8"/>
  <c r="Q792" i="8"/>
  <c r="S792" i="8" s="1"/>
  <c r="T792" i="8" s="1"/>
  <c r="R791" i="8"/>
  <c r="Q791" i="8"/>
  <c r="S791" i="8" s="1"/>
  <c r="T791" i="8" s="1"/>
  <c r="R790" i="8"/>
  <c r="Q790" i="8"/>
  <c r="S790" i="8" s="1"/>
  <c r="T790" i="8" s="1"/>
  <c r="R789" i="8"/>
  <c r="Q789" i="8"/>
  <c r="R788" i="8"/>
  <c r="Q788" i="8"/>
  <c r="R787" i="8"/>
  <c r="Q787" i="8"/>
  <c r="S787" i="8" s="1"/>
  <c r="T787" i="8" s="1"/>
  <c r="R786" i="8"/>
  <c r="Q786" i="8"/>
  <c r="S786" i="8" s="1"/>
  <c r="T786" i="8" s="1"/>
  <c r="S785" i="8"/>
  <c r="T785" i="8" s="1"/>
  <c r="R785" i="8"/>
  <c r="Q785" i="8"/>
  <c r="R784" i="8"/>
  <c r="Q784" i="8"/>
  <c r="S784" i="8" s="1"/>
  <c r="T784" i="8" s="1"/>
  <c r="R783" i="8"/>
  <c r="Q783" i="8"/>
  <c r="S783" i="8" s="1"/>
  <c r="T783" i="8" s="1"/>
  <c r="R782" i="8"/>
  <c r="Q782" i="8"/>
  <c r="R781" i="8"/>
  <c r="Q781" i="8"/>
  <c r="S781" i="8" s="1"/>
  <c r="T781" i="8" s="1"/>
  <c r="R780" i="8"/>
  <c r="Q780" i="8"/>
  <c r="S780" i="8" s="1"/>
  <c r="T780" i="8" s="1"/>
  <c r="R779" i="8"/>
  <c r="S779" i="8" s="1"/>
  <c r="T779" i="8" s="1"/>
  <c r="Q779" i="8"/>
  <c r="R778" i="8"/>
  <c r="Q778" i="8"/>
  <c r="S778" i="8" s="1"/>
  <c r="T778" i="8" s="1"/>
  <c r="R777" i="8"/>
  <c r="Q777" i="8"/>
  <c r="S777" i="8" s="1"/>
  <c r="T777" i="8" s="1"/>
  <c r="R776" i="8"/>
  <c r="Q776" i="8"/>
  <c r="S776" i="8" s="1"/>
  <c r="T776" i="8" s="1"/>
  <c r="S775" i="8"/>
  <c r="T775" i="8" s="1"/>
  <c r="R775" i="8"/>
  <c r="Q775" i="8"/>
  <c r="R774" i="8"/>
  <c r="Q774" i="8"/>
  <c r="S774" i="8" s="1"/>
  <c r="T774" i="8" s="1"/>
  <c r="S773" i="8"/>
  <c r="T773" i="8" s="1"/>
  <c r="R773" i="8"/>
  <c r="Q773" i="8"/>
  <c r="R772" i="8"/>
  <c r="Q772" i="8"/>
  <c r="R771" i="8"/>
  <c r="Q771" i="8"/>
  <c r="R770" i="8"/>
  <c r="Q770" i="8"/>
  <c r="S770" i="8" s="1"/>
  <c r="T770" i="8" s="1"/>
  <c r="R769" i="8"/>
  <c r="Q769" i="8"/>
  <c r="S769" i="8" s="1"/>
  <c r="T769" i="8" s="1"/>
  <c r="R768" i="8"/>
  <c r="Q768" i="8"/>
  <c r="S768" i="8" s="1"/>
  <c r="T768" i="8" s="1"/>
  <c r="R767" i="8"/>
  <c r="Q767" i="8"/>
  <c r="S767" i="8" s="1"/>
  <c r="T767" i="8" s="1"/>
  <c r="R766" i="8"/>
  <c r="Q766" i="8"/>
  <c r="R765" i="8"/>
  <c r="Q765" i="8"/>
  <c r="S765" i="8" s="1"/>
  <c r="T765" i="8" s="1"/>
  <c r="T764" i="8"/>
  <c r="R764" i="8"/>
  <c r="Q764" i="8"/>
  <c r="S764" i="8" s="1"/>
  <c r="R763" i="8"/>
  <c r="S763" i="8" s="1"/>
  <c r="T763" i="8" s="1"/>
  <c r="Q763" i="8"/>
  <c r="R762" i="8"/>
  <c r="Q762" i="8"/>
  <c r="S762" i="8" s="1"/>
  <c r="T762" i="8" s="1"/>
  <c r="T761" i="8"/>
  <c r="R761" i="8"/>
  <c r="Q761" i="8"/>
  <c r="S761" i="8" s="1"/>
  <c r="R760" i="8"/>
  <c r="Q760" i="8"/>
  <c r="T759" i="8"/>
  <c r="S759" i="8"/>
  <c r="R759" i="8"/>
  <c r="Q759" i="8"/>
  <c r="R758" i="8"/>
  <c r="Q758" i="8"/>
  <c r="S758" i="8" s="1"/>
  <c r="T758" i="8" s="1"/>
  <c r="R757" i="8"/>
  <c r="S757" i="8" s="1"/>
  <c r="T757" i="8" s="1"/>
  <c r="Q757" i="8"/>
  <c r="R756" i="8"/>
  <c r="Q756" i="8"/>
  <c r="R755" i="8"/>
  <c r="Q755" i="8"/>
  <c r="S755" i="8" s="1"/>
  <c r="T755" i="8" s="1"/>
  <c r="R754" i="8"/>
  <c r="Q754" i="8"/>
  <c r="S754" i="8" s="1"/>
  <c r="T754" i="8" s="1"/>
  <c r="S753" i="8"/>
  <c r="T753" i="8" s="1"/>
  <c r="R753" i="8"/>
  <c r="Q753" i="8"/>
  <c r="R752" i="8"/>
  <c r="Q752" i="8"/>
  <c r="S752" i="8" s="1"/>
  <c r="T752" i="8" s="1"/>
  <c r="R751" i="8"/>
  <c r="Q751" i="8"/>
  <c r="R750" i="8"/>
  <c r="Q750" i="8"/>
  <c r="R749" i="8"/>
  <c r="Q749" i="8"/>
  <c r="S749" i="8" s="1"/>
  <c r="T749" i="8" s="1"/>
  <c r="R748" i="8"/>
  <c r="Q748" i="8"/>
  <c r="S748" i="8" s="1"/>
  <c r="T748" i="8" s="1"/>
  <c r="R747" i="8"/>
  <c r="S747" i="8" s="1"/>
  <c r="T747" i="8" s="1"/>
  <c r="Q747" i="8"/>
  <c r="R746" i="8"/>
  <c r="Q746" i="8"/>
  <c r="S746" i="8" s="1"/>
  <c r="T746" i="8" s="1"/>
  <c r="R745" i="8"/>
  <c r="Q745" i="8"/>
  <c r="S745" i="8" s="1"/>
  <c r="T745" i="8" s="1"/>
  <c r="R744" i="8"/>
  <c r="Q744" i="8"/>
  <c r="S744" i="8" s="1"/>
  <c r="T744" i="8" s="1"/>
  <c r="S743" i="8"/>
  <c r="T743" i="8" s="1"/>
  <c r="R743" i="8"/>
  <c r="Q743" i="8"/>
  <c r="R742" i="8"/>
  <c r="Q742" i="8"/>
  <c r="S742" i="8" s="1"/>
  <c r="T742" i="8" s="1"/>
  <c r="S741" i="8"/>
  <c r="T741" i="8" s="1"/>
  <c r="R741" i="8"/>
  <c r="Q741" i="8"/>
  <c r="R740" i="8"/>
  <c r="Q740" i="8"/>
  <c r="T739" i="8"/>
  <c r="R739" i="8"/>
  <c r="Q739" i="8"/>
  <c r="S739" i="8" s="1"/>
  <c r="R738" i="8"/>
  <c r="Q738" i="8"/>
  <c r="S738" i="8" s="1"/>
  <c r="T738" i="8" s="1"/>
  <c r="R737" i="8"/>
  <c r="Q737" i="8"/>
  <c r="S737" i="8" s="1"/>
  <c r="T737" i="8" s="1"/>
  <c r="R736" i="8"/>
  <c r="Q736" i="8"/>
  <c r="S736" i="8" s="1"/>
  <c r="T736" i="8" s="1"/>
  <c r="R735" i="8"/>
  <c r="Q735" i="8"/>
  <c r="S735" i="8" s="1"/>
  <c r="T735" i="8" s="1"/>
  <c r="R734" i="8"/>
  <c r="Q734" i="8"/>
  <c r="R733" i="8"/>
  <c r="Q733" i="8"/>
  <c r="S733" i="8" s="1"/>
  <c r="T733" i="8" s="1"/>
  <c r="T732" i="8"/>
  <c r="R732" i="8"/>
  <c r="Q732" i="8"/>
  <c r="S732" i="8" s="1"/>
  <c r="R731" i="8"/>
  <c r="S731" i="8" s="1"/>
  <c r="T731" i="8" s="1"/>
  <c r="Q731" i="8"/>
  <c r="R730" i="8"/>
  <c r="Q730" i="8"/>
  <c r="R729" i="8"/>
  <c r="Q729" i="8"/>
  <c r="S729" i="8" s="1"/>
  <c r="T729" i="8" s="1"/>
  <c r="R728" i="8"/>
  <c r="Q728" i="8"/>
  <c r="S727" i="8"/>
  <c r="T727" i="8" s="1"/>
  <c r="R727" i="8"/>
  <c r="Q727" i="8"/>
  <c r="R726" i="8"/>
  <c r="Q726" i="8"/>
  <c r="S726" i="8" s="1"/>
  <c r="T726" i="8" s="1"/>
  <c r="R725" i="8"/>
  <c r="S725" i="8" s="1"/>
  <c r="T725" i="8" s="1"/>
  <c r="Q725" i="8"/>
  <c r="R724" i="8"/>
  <c r="Q724" i="8"/>
  <c r="R723" i="8"/>
  <c r="Q723" i="8"/>
  <c r="S723" i="8" s="1"/>
  <c r="T723" i="8" s="1"/>
  <c r="R722" i="8"/>
  <c r="Q722" i="8"/>
  <c r="S722" i="8" s="1"/>
  <c r="T722" i="8" s="1"/>
  <c r="S721" i="8"/>
  <c r="T721" i="8" s="1"/>
  <c r="R721" i="8"/>
  <c r="Q721" i="8"/>
  <c r="T720" i="8"/>
  <c r="R720" i="8"/>
  <c r="Q720" i="8"/>
  <c r="S720" i="8" s="1"/>
  <c r="R719" i="8"/>
  <c r="Q719" i="8"/>
  <c r="R718" i="8"/>
  <c r="Q718" i="8"/>
  <c r="R717" i="8"/>
  <c r="Q717" i="8"/>
  <c r="S717" i="8" s="1"/>
  <c r="T717" i="8" s="1"/>
  <c r="R716" i="8"/>
  <c r="Q716" i="8"/>
  <c r="S716" i="8" s="1"/>
  <c r="T716" i="8" s="1"/>
  <c r="R715" i="8"/>
  <c r="S715" i="8" s="1"/>
  <c r="T715" i="8" s="1"/>
  <c r="Q715" i="8"/>
  <c r="R714" i="8"/>
  <c r="Q714" i="8"/>
  <c r="S714" i="8" s="1"/>
  <c r="T714" i="8" s="1"/>
  <c r="R713" i="8"/>
  <c r="Q713" i="8"/>
  <c r="S713" i="8" s="1"/>
  <c r="T713" i="8" s="1"/>
  <c r="R712" i="8"/>
  <c r="Q712" i="8"/>
  <c r="S712" i="8" s="1"/>
  <c r="T712" i="8" s="1"/>
  <c r="S711" i="8"/>
  <c r="T711" i="8" s="1"/>
  <c r="R711" i="8"/>
  <c r="Q711" i="8"/>
  <c r="R710" i="8"/>
  <c r="Q710" i="8"/>
  <c r="S710" i="8" s="1"/>
  <c r="T710" i="8" s="1"/>
  <c r="R709" i="8"/>
  <c r="S709" i="8" s="1"/>
  <c r="T709" i="8" s="1"/>
  <c r="Q709" i="8"/>
  <c r="R708" i="8"/>
  <c r="Q708" i="8"/>
  <c r="S707" i="8"/>
  <c r="T707" i="8" s="1"/>
  <c r="R707" i="8"/>
  <c r="Q707" i="8"/>
  <c r="R706" i="8"/>
  <c r="Q706" i="8"/>
  <c r="S706" i="8" s="1"/>
  <c r="T706" i="8" s="1"/>
  <c r="R705" i="8"/>
  <c r="Q705" i="8"/>
  <c r="R704" i="8"/>
  <c r="Q704" i="8"/>
  <c r="S704" i="8" s="1"/>
  <c r="T704" i="8" s="1"/>
  <c r="R703" i="8"/>
  <c r="Q703" i="8"/>
  <c r="R702" i="8"/>
  <c r="Q702" i="8"/>
  <c r="S701" i="8"/>
  <c r="T701" i="8" s="1"/>
  <c r="R701" i="8"/>
  <c r="Q701" i="8"/>
  <c r="R700" i="8"/>
  <c r="Q700" i="8"/>
  <c r="S700" i="8" s="1"/>
  <c r="T700" i="8" s="1"/>
  <c r="R699" i="8"/>
  <c r="S699" i="8" s="1"/>
  <c r="T699" i="8" s="1"/>
  <c r="Q699" i="8"/>
  <c r="R698" i="8"/>
  <c r="Q698" i="8"/>
  <c r="S698" i="8" s="1"/>
  <c r="T698" i="8" s="1"/>
  <c r="R697" i="8"/>
  <c r="Q697" i="8"/>
  <c r="S697" i="8" s="1"/>
  <c r="T697" i="8" s="1"/>
  <c r="R696" i="8"/>
  <c r="Q696" i="8"/>
  <c r="S695" i="8"/>
  <c r="T695" i="8" s="1"/>
  <c r="R695" i="8"/>
  <c r="Q695" i="8"/>
  <c r="R694" i="8"/>
  <c r="Q694" i="8"/>
  <c r="S694" i="8" s="1"/>
  <c r="T694" i="8" s="1"/>
  <c r="S693" i="8"/>
  <c r="T693" i="8" s="1"/>
  <c r="R693" i="8"/>
  <c r="Q693" i="8"/>
  <c r="R692" i="8"/>
  <c r="Q692" i="8"/>
  <c r="S692" i="8" s="1"/>
  <c r="T692" i="8" s="1"/>
  <c r="R691" i="8"/>
  <c r="S691" i="8" s="1"/>
  <c r="T691" i="8" s="1"/>
  <c r="Q691" i="8"/>
  <c r="R690" i="8"/>
  <c r="Q690" i="8"/>
  <c r="S690" i="8" s="1"/>
  <c r="T690" i="8" s="1"/>
  <c r="R689" i="8"/>
  <c r="S689" i="8" s="1"/>
  <c r="T689" i="8" s="1"/>
  <c r="Q689" i="8"/>
  <c r="R688" i="8"/>
  <c r="Q688" i="8"/>
  <c r="S688" i="8" s="1"/>
  <c r="T688" i="8" s="1"/>
  <c r="S687" i="8"/>
  <c r="T687" i="8" s="1"/>
  <c r="R687" i="8"/>
  <c r="Q687" i="8"/>
  <c r="S686" i="8"/>
  <c r="T686" i="8" s="1"/>
  <c r="R686" i="8"/>
  <c r="Q686" i="8"/>
  <c r="R685" i="8"/>
  <c r="S685" i="8" s="1"/>
  <c r="T685" i="8" s="1"/>
  <c r="Q685" i="8"/>
  <c r="S684" i="8"/>
  <c r="T684" i="8" s="1"/>
  <c r="R684" i="8"/>
  <c r="Q684" i="8"/>
  <c r="S683" i="8"/>
  <c r="T683" i="8" s="1"/>
  <c r="R683" i="8"/>
  <c r="Q683" i="8"/>
  <c r="R682" i="8"/>
  <c r="Q682" i="8"/>
  <c r="S682" i="8" s="1"/>
  <c r="T682" i="8" s="1"/>
  <c r="R681" i="8"/>
  <c r="S681" i="8" s="1"/>
  <c r="T681" i="8" s="1"/>
  <c r="Q681" i="8"/>
  <c r="S680" i="8"/>
  <c r="T680" i="8" s="1"/>
  <c r="R680" i="8"/>
  <c r="Q680" i="8"/>
  <c r="R679" i="8"/>
  <c r="Q679" i="8"/>
  <c r="S679" i="8" s="1"/>
  <c r="T679" i="8" s="1"/>
  <c r="R678" i="8"/>
  <c r="Q678" i="8"/>
  <c r="S678" i="8" s="1"/>
  <c r="T678" i="8" s="1"/>
  <c r="S677" i="8"/>
  <c r="T677" i="8" s="1"/>
  <c r="R677" i="8"/>
  <c r="Q677" i="8"/>
  <c r="R676" i="8"/>
  <c r="Q676" i="8"/>
  <c r="S676" i="8" s="1"/>
  <c r="T676" i="8" s="1"/>
  <c r="R675" i="8"/>
  <c r="S675" i="8" s="1"/>
  <c r="T675" i="8" s="1"/>
  <c r="Q675" i="8"/>
  <c r="R674" i="8"/>
  <c r="Q674" i="8"/>
  <c r="S674" i="8" s="1"/>
  <c r="T674" i="8" s="1"/>
  <c r="S673" i="8"/>
  <c r="T673" i="8" s="1"/>
  <c r="R673" i="8"/>
  <c r="Q673" i="8"/>
  <c r="R672" i="8"/>
  <c r="Q672" i="8"/>
  <c r="S672" i="8" s="1"/>
  <c r="T672" i="8" s="1"/>
  <c r="R671" i="8"/>
  <c r="S671" i="8" s="1"/>
  <c r="T671" i="8" s="1"/>
  <c r="Q671" i="8"/>
  <c r="S670" i="8"/>
  <c r="T670" i="8" s="1"/>
  <c r="R670" i="8"/>
  <c r="Q670" i="8"/>
  <c r="R669" i="8"/>
  <c r="Q669" i="8"/>
  <c r="R668" i="8"/>
  <c r="S668" i="8" s="1"/>
  <c r="T668" i="8" s="1"/>
  <c r="Q668" i="8"/>
  <c r="R667" i="8"/>
  <c r="Q667" i="8"/>
  <c r="S667" i="8" s="1"/>
  <c r="T667" i="8" s="1"/>
  <c r="R666" i="8"/>
  <c r="S666" i="8" s="1"/>
  <c r="T666" i="8" s="1"/>
  <c r="Q666" i="8"/>
  <c r="R665" i="8"/>
  <c r="Q665" i="8"/>
  <c r="S665" i="8" s="1"/>
  <c r="T665" i="8" s="1"/>
  <c r="R664" i="8"/>
  <c r="Q664" i="8"/>
  <c r="R663" i="8"/>
  <c r="Q663" i="8"/>
  <c r="S663" i="8" s="1"/>
  <c r="T663" i="8" s="1"/>
  <c r="R662" i="8"/>
  <c r="Q662" i="8"/>
  <c r="S662" i="8" s="1"/>
  <c r="T662" i="8" s="1"/>
  <c r="S661" i="8"/>
  <c r="T661" i="8" s="1"/>
  <c r="R661" i="8"/>
  <c r="Q661" i="8"/>
  <c r="R660" i="8"/>
  <c r="Q660" i="8"/>
  <c r="S660" i="8" s="1"/>
  <c r="T660" i="8" s="1"/>
  <c r="S659" i="8"/>
  <c r="T659" i="8" s="1"/>
  <c r="R659" i="8"/>
  <c r="Q659" i="8"/>
  <c r="R658" i="8"/>
  <c r="Q658" i="8"/>
  <c r="S658" i="8" s="1"/>
  <c r="T658" i="8" s="1"/>
  <c r="S657" i="8"/>
  <c r="T657" i="8" s="1"/>
  <c r="R657" i="8"/>
  <c r="Q657" i="8"/>
  <c r="R656" i="8"/>
  <c r="Q656" i="8"/>
  <c r="S656" i="8" s="1"/>
  <c r="T656" i="8" s="1"/>
  <c r="R655" i="8"/>
  <c r="Q655" i="8"/>
  <c r="S655" i="8" s="1"/>
  <c r="T655" i="8" s="1"/>
  <c r="S654" i="8"/>
  <c r="T654" i="8" s="1"/>
  <c r="R654" i="8"/>
  <c r="Q654" i="8"/>
  <c r="R653" i="8"/>
  <c r="Q653" i="8"/>
  <c r="S653" i="8" s="1"/>
  <c r="T653" i="8" s="1"/>
  <c r="R652" i="8"/>
  <c r="S652" i="8" s="1"/>
  <c r="T652" i="8" s="1"/>
  <c r="Q652" i="8"/>
  <c r="R651" i="8"/>
  <c r="Q651" i="8"/>
  <c r="S651" i="8" s="1"/>
  <c r="T651" i="8" s="1"/>
  <c r="R650" i="8"/>
  <c r="Q650" i="8"/>
  <c r="S650" i="8" s="1"/>
  <c r="T650" i="8" s="1"/>
  <c r="R649" i="8"/>
  <c r="Q649" i="8"/>
  <c r="S649" i="8" s="1"/>
  <c r="T649" i="8" s="1"/>
  <c r="R648" i="8"/>
  <c r="S648" i="8" s="1"/>
  <c r="T648" i="8" s="1"/>
  <c r="Q648" i="8"/>
  <c r="R647" i="8"/>
  <c r="Q647" i="8"/>
  <c r="S647" i="8" s="1"/>
  <c r="T647" i="8" s="1"/>
  <c r="R646" i="8"/>
  <c r="Q646" i="8"/>
  <c r="S646" i="8" s="1"/>
  <c r="T646" i="8" s="1"/>
  <c r="S645" i="8"/>
  <c r="T645" i="8" s="1"/>
  <c r="R645" i="8"/>
  <c r="Q645" i="8"/>
  <c r="R644" i="8"/>
  <c r="Q644" i="8"/>
  <c r="S644" i="8" s="1"/>
  <c r="T644" i="8" s="1"/>
  <c r="S643" i="8"/>
  <c r="T643" i="8" s="1"/>
  <c r="R643" i="8"/>
  <c r="Q643" i="8"/>
  <c r="R642" i="8"/>
  <c r="Q642" i="8"/>
  <c r="S642" i="8" s="1"/>
  <c r="T642" i="8" s="1"/>
  <c r="R641" i="8"/>
  <c r="Q641" i="8"/>
  <c r="S641" i="8" s="1"/>
  <c r="T641" i="8" s="1"/>
  <c r="R640" i="8"/>
  <c r="Q640" i="8"/>
  <c r="S640" i="8" s="1"/>
  <c r="T640" i="8" s="1"/>
  <c r="R639" i="8"/>
  <c r="Q639" i="8"/>
  <c r="S639" i="8" s="1"/>
  <c r="T639" i="8" s="1"/>
  <c r="S638" i="8"/>
  <c r="T638" i="8" s="1"/>
  <c r="R638" i="8"/>
  <c r="Q638" i="8"/>
  <c r="R637" i="8"/>
  <c r="Q637" i="8"/>
  <c r="S637" i="8" s="1"/>
  <c r="T637" i="8" s="1"/>
  <c r="R636" i="8"/>
  <c r="S636" i="8" s="1"/>
  <c r="T636" i="8" s="1"/>
  <c r="Q636" i="8"/>
  <c r="R635" i="8"/>
  <c r="Q635" i="8"/>
  <c r="S635" i="8" s="1"/>
  <c r="T635" i="8" s="1"/>
  <c r="R634" i="8"/>
  <c r="Q634" i="8"/>
  <c r="S634" i="8" s="1"/>
  <c r="T634" i="8" s="1"/>
  <c r="R633" i="8"/>
  <c r="Q633" i="8"/>
  <c r="S633" i="8" s="1"/>
  <c r="T633" i="8" s="1"/>
  <c r="R632" i="8"/>
  <c r="Q632" i="8"/>
  <c r="T631" i="8"/>
  <c r="R631" i="8"/>
  <c r="Q631" i="8"/>
  <c r="S631" i="8" s="1"/>
  <c r="R630" i="8"/>
  <c r="Q630" i="8"/>
  <c r="S630" i="8" s="1"/>
  <c r="T630" i="8" s="1"/>
  <c r="S629" i="8"/>
  <c r="T629" i="8" s="1"/>
  <c r="R629" i="8"/>
  <c r="Q629" i="8"/>
  <c r="R628" i="8"/>
  <c r="Q628" i="8"/>
  <c r="S628" i="8" s="1"/>
  <c r="T628" i="8" s="1"/>
  <c r="S627" i="8"/>
  <c r="T627" i="8" s="1"/>
  <c r="R627" i="8"/>
  <c r="Q627" i="8"/>
  <c r="R626" i="8"/>
  <c r="Q626" i="8"/>
  <c r="S626" i="8" s="1"/>
  <c r="T626" i="8" s="1"/>
  <c r="S625" i="8"/>
  <c r="T625" i="8" s="1"/>
  <c r="R625" i="8"/>
  <c r="Q625" i="8"/>
  <c r="R624" i="8"/>
  <c r="Q624" i="8"/>
  <c r="S624" i="8" s="1"/>
  <c r="T624" i="8" s="1"/>
  <c r="R623" i="8"/>
  <c r="Q623" i="8"/>
  <c r="S622" i="8"/>
  <c r="T622" i="8" s="1"/>
  <c r="R622" i="8"/>
  <c r="Q622" i="8"/>
  <c r="R621" i="8"/>
  <c r="Q621" i="8"/>
  <c r="S621" i="8" s="1"/>
  <c r="T621" i="8" s="1"/>
  <c r="R620" i="8"/>
  <c r="S620" i="8" s="1"/>
  <c r="T620" i="8" s="1"/>
  <c r="Q620" i="8"/>
  <c r="R619" i="8"/>
  <c r="Q619" i="8"/>
  <c r="S619" i="8" s="1"/>
  <c r="T619" i="8" s="1"/>
  <c r="R618" i="8"/>
  <c r="Q618" i="8"/>
  <c r="S618" i="8" s="1"/>
  <c r="T618" i="8" s="1"/>
  <c r="R617" i="8"/>
  <c r="Q617" i="8"/>
  <c r="S617" i="8" s="1"/>
  <c r="T617" i="8" s="1"/>
  <c r="S616" i="8"/>
  <c r="T616" i="8" s="1"/>
  <c r="R616" i="8"/>
  <c r="Q616" i="8"/>
  <c r="R615" i="8"/>
  <c r="Q615" i="8"/>
  <c r="S615" i="8" s="1"/>
  <c r="T615" i="8" s="1"/>
  <c r="R614" i="8"/>
  <c r="Q614" i="8"/>
  <c r="S614" i="8" s="1"/>
  <c r="T614" i="8" s="1"/>
  <c r="S613" i="8"/>
  <c r="T613" i="8" s="1"/>
  <c r="R613" i="8"/>
  <c r="Q613" i="8"/>
  <c r="R612" i="8"/>
  <c r="Q612" i="8"/>
  <c r="S612" i="8" s="1"/>
  <c r="T612" i="8" s="1"/>
  <c r="S611" i="8"/>
  <c r="T611" i="8" s="1"/>
  <c r="R611" i="8"/>
  <c r="Q611" i="8"/>
  <c r="R610" i="8"/>
  <c r="Q610" i="8"/>
  <c r="S610" i="8" s="1"/>
  <c r="T610" i="8" s="1"/>
  <c r="S609" i="8"/>
  <c r="T609" i="8" s="1"/>
  <c r="R609" i="8"/>
  <c r="Q609" i="8"/>
  <c r="R608" i="8"/>
  <c r="Q608" i="8"/>
  <c r="S608" i="8" s="1"/>
  <c r="T608" i="8" s="1"/>
  <c r="R607" i="8"/>
  <c r="Q607" i="8"/>
  <c r="S607" i="8" s="1"/>
  <c r="T607" i="8" s="1"/>
  <c r="S606" i="8"/>
  <c r="T606" i="8" s="1"/>
  <c r="R606" i="8"/>
  <c r="Q606" i="8"/>
  <c r="R605" i="8"/>
  <c r="Q605" i="8"/>
  <c r="S605" i="8" s="1"/>
  <c r="T605" i="8" s="1"/>
  <c r="R604" i="8"/>
  <c r="S604" i="8" s="1"/>
  <c r="T604" i="8" s="1"/>
  <c r="Q604" i="8"/>
  <c r="R603" i="8"/>
  <c r="Q603" i="8"/>
  <c r="S603" i="8" s="1"/>
  <c r="T603" i="8" s="1"/>
  <c r="R602" i="8"/>
  <c r="Q602" i="8"/>
  <c r="S602" i="8" s="1"/>
  <c r="T602" i="8" s="1"/>
  <c r="R601" i="8"/>
  <c r="Q601" i="8"/>
  <c r="S601" i="8" s="1"/>
  <c r="T601" i="8" s="1"/>
  <c r="R600" i="8"/>
  <c r="Q600" i="8"/>
  <c r="S600" i="8" s="1"/>
  <c r="T600" i="8" s="1"/>
  <c r="R599" i="8"/>
  <c r="Q599" i="8"/>
  <c r="S599" i="8" s="1"/>
  <c r="T599" i="8" s="1"/>
  <c r="R598" i="8"/>
  <c r="Q598" i="8"/>
  <c r="S598" i="8" s="1"/>
  <c r="T598" i="8" s="1"/>
  <c r="S597" i="8"/>
  <c r="T597" i="8" s="1"/>
  <c r="R597" i="8"/>
  <c r="Q597" i="8"/>
  <c r="R596" i="8"/>
  <c r="Q596" i="8"/>
  <c r="S596" i="8" s="1"/>
  <c r="T596" i="8" s="1"/>
  <c r="S595" i="8"/>
  <c r="T595" i="8" s="1"/>
  <c r="R595" i="8"/>
  <c r="Q595" i="8"/>
  <c r="R594" i="8"/>
  <c r="Q594" i="8"/>
  <c r="S594" i="8" s="1"/>
  <c r="T594" i="8" s="1"/>
  <c r="S593" i="8"/>
  <c r="T593" i="8" s="1"/>
  <c r="R593" i="8"/>
  <c r="Q593" i="8"/>
  <c r="R592" i="8"/>
  <c r="Q592" i="8"/>
  <c r="S592" i="8" s="1"/>
  <c r="T592" i="8" s="1"/>
  <c r="R591" i="8"/>
  <c r="Q591" i="8"/>
  <c r="S591" i="8" s="1"/>
  <c r="T591" i="8" s="1"/>
  <c r="S590" i="8"/>
  <c r="T590" i="8" s="1"/>
  <c r="R590" i="8"/>
  <c r="Q590" i="8"/>
  <c r="R589" i="8"/>
  <c r="Q589" i="8"/>
  <c r="S589" i="8" s="1"/>
  <c r="T589" i="8" s="1"/>
  <c r="R588" i="8"/>
  <c r="S588" i="8" s="1"/>
  <c r="T588" i="8" s="1"/>
  <c r="Q588" i="8"/>
  <c r="R587" i="8"/>
  <c r="Q587" i="8"/>
  <c r="S587" i="8" s="1"/>
  <c r="T587" i="8" s="1"/>
  <c r="R586" i="8"/>
  <c r="Q586" i="8"/>
  <c r="S586" i="8" s="1"/>
  <c r="T586" i="8" s="1"/>
  <c r="R585" i="8"/>
  <c r="Q585" i="8"/>
  <c r="S585" i="8" s="1"/>
  <c r="T585" i="8" s="1"/>
  <c r="S584" i="8"/>
  <c r="T584" i="8" s="1"/>
  <c r="R584" i="8"/>
  <c r="Q584" i="8"/>
  <c r="R583" i="8"/>
  <c r="Q583" i="8"/>
  <c r="S583" i="8" s="1"/>
  <c r="T583" i="8" s="1"/>
  <c r="R582" i="8"/>
  <c r="Q582" i="8"/>
  <c r="S582" i="8" s="1"/>
  <c r="T582" i="8" s="1"/>
  <c r="S581" i="8"/>
  <c r="T581" i="8" s="1"/>
  <c r="R581" i="8"/>
  <c r="Q581" i="8"/>
  <c r="R580" i="8"/>
  <c r="Q580" i="8"/>
  <c r="S580" i="8" s="1"/>
  <c r="T580" i="8" s="1"/>
  <c r="S579" i="8"/>
  <c r="T579" i="8" s="1"/>
  <c r="R579" i="8"/>
  <c r="Q579" i="8"/>
  <c r="R578" i="8"/>
  <c r="Q578" i="8"/>
  <c r="S578" i="8" s="1"/>
  <c r="T578" i="8" s="1"/>
  <c r="R577" i="8"/>
  <c r="Q577" i="8"/>
  <c r="S577" i="8" s="1"/>
  <c r="T577" i="8" s="1"/>
  <c r="R576" i="8"/>
  <c r="Q576" i="8"/>
  <c r="S576" i="8" s="1"/>
  <c r="T576" i="8" s="1"/>
  <c r="R575" i="8"/>
  <c r="S575" i="8" s="1"/>
  <c r="T575" i="8" s="1"/>
  <c r="Q575" i="8"/>
  <c r="S574" i="8"/>
  <c r="T574" i="8" s="1"/>
  <c r="R574" i="8"/>
  <c r="Q574" i="8"/>
  <c r="R573" i="8"/>
  <c r="Q573" i="8"/>
  <c r="R572" i="8"/>
  <c r="S572" i="8" s="1"/>
  <c r="T572" i="8" s="1"/>
  <c r="Q572" i="8"/>
  <c r="R571" i="8"/>
  <c r="Q571" i="8"/>
  <c r="S571" i="8" s="1"/>
  <c r="T571" i="8" s="1"/>
  <c r="R570" i="8"/>
  <c r="Q570" i="8"/>
  <c r="S570" i="8" s="1"/>
  <c r="T570" i="8" s="1"/>
  <c r="R569" i="8"/>
  <c r="Q569" i="8"/>
  <c r="S569" i="8" s="1"/>
  <c r="T569" i="8" s="1"/>
  <c r="R568" i="8"/>
  <c r="Q568" i="8"/>
  <c r="S568" i="8" s="1"/>
  <c r="T568" i="8" s="1"/>
  <c r="R567" i="8"/>
  <c r="Q567" i="8"/>
  <c r="S567" i="8" s="1"/>
  <c r="T567" i="8" s="1"/>
  <c r="R566" i="8"/>
  <c r="Q566" i="8"/>
  <c r="S566" i="8" s="1"/>
  <c r="T566" i="8" s="1"/>
  <c r="S565" i="8"/>
  <c r="T565" i="8" s="1"/>
  <c r="R565" i="8"/>
  <c r="Q565" i="8"/>
  <c r="R564" i="8"/>
  <c r="Q564" i="8"/>
  <c r="S564" i="8" s="1"/>
  <c r="T564" i="8" s="1"/>
  <c r="S563" i="8"/>
  <c r="T563" i="8" s="1"/>
  <c r="R563" i="8"/>
  <c r="Q563" i="8"/>
  <c r="R562" i="8"/>
  <c r="Q562" i="8"/>
  <c r="S562" i="8" s="1"/>
  <c r="T562" i="8" s="1"/>
  <c r="T561" i="8"/>
  <c r="S561" i="8"/>
  <c r="R561" i="8"/>
  <c r="Q561" i="8"/>
  <c r="R560" i="8"/>
  <c r="Q560" i="8"/>
  <c r="S560" i="8" s="1"/>
  <c r="T560" i="8" s="1"/>
  <c r="R559" i="8"/>
  <c r="Q559" i="8"/>
  <c r="S559" i="8" s="1"/>
  <c r="T559" i="8" s="1"/>
  <c r="S558" i="8"/>
  <c r="T558" i="8" s="1"/>
  <c r="R558" i="8"/>
  <c r="Q558" i="8"/>
  <c r="R557" i="8"/>
  <c r="Q557" i="8"/>
  <c r="S557" i="8" s="1"/>
  <c r="T557" i="8" s="1"/>
  <c r="R556" i="8"/>
  <c r="S556" i="8" s="1"/>
  <c r="T556" i="8" s="1"/>
  <c r="Q556" i="8"/>
  <c r="R555" i="8"/>
  <c r="Q555" i="8"/>
  <c r="S555" i="8" s="1"/>
  <c r="T555" i="8" s="1"/>
  <c r="R554" i="8"/>
  <c r="Q554" i="8"/>
  <c r="S554" i="8" s="1"/>
  <c r="T554" i="8" s="1"/>
  <c r="R553" i="8"/>
  <c r="Q553" i="8"/>
  <c r="S553" i="8" s="1"/>
  <c r="T553" i="8" s="1"/>
  <c r="S552" i="8"/>
  <c r="T552" i="8" s="1"/>
  <c r="R552" i="8"/>
  <c r="Q552" i="8"/>
  <c r="R551" i="8"/>
  <c r="Q551" i="8"/>
  <c r="S551" i="8" s="1"/>
  <c r="T551" i="8" s="1"/>
  <c r="R550" i="8"/>
  <c r="Q550" i="8"/>
  <c r="S550" i="8" s="1"/>
  <c r="T550" i="8" s="1"/>
  <c r="T549" i="8"/>
  <c r="S549" i="8"/>
  <c r="R549" i="8"/>
  <c r="Q549" i="8"/>
  <c r="R548" i="8"/>
  <c r="Q548" i="8"/>
  <c r="S548" i="8" s="1"/>
  <c r="T548" i="8" s="1"/>
  <c r="S547" i="8"/>
  <c r="T547" i="8" s="1"/>
  <c r="R547" i="8"/>
  <c r="Q547" i="8"/>
  <c r="R546" i="8"/>
  <c r="Q546" i="8"/>
  <c r="S546" i="8" s="1"/>
  <c r="T546" i="8" s="1"/>
  <c r="S545" i="8"/>
  <c r="T545" i="8" s="1"/>
  <c r="R545" i="8"/>
  <c r="Q545" i="8"/>
  <c r="R544" i="8"/>
  <c r="Q544" i="8"/>
  <c r="S544" i="8" s="1"/>
  <c r="T544" i="8" s="1"/>
  <c r="R543" i="8"/>
  <c r="S543" i="8" s="1"/>
  <c r="T543" i="8" s="1"/>
  <c r="Q543" i="8"/>
  <c r="S542" i="8"/>
  <c r="T542" i="8" s="1"/>
  <c r="R542" i="8"/>
  <c r="Q542" i="8"/>
  <c r="R541" i="8"/>
  <c r="Q541" i="8"/>
  <c r="S541" i="8" s="1"/>
  <c r="T541" i="8" s="1"/>
  <c r="R540" i="8"/>
  <c r="S540" i="8" s="1"/>
  <c r="T540" i="8" s="1"/>
  <c r="Q540" i="8"/>
  <c r="R539" i="8"/>
  <c r="Q539" i="8"/>
  <c r="S539" i="8" s="1"/>
  <c r="T539" i="8" s="1"/>
  <c r="R538" i="8"/>
  <c r="S538" i="8" s="1"/>
  <c r="T538" i="8" s="1"/>
  <c r="Q538" i="8"/>
  <c r="R537" i="8"/>
  <c r="Q537" i="8"/>
  <c r="S537" i="8" s="1"/>
  <c r="T537" i="8" s="1"/>
  <c r="R536" i="8"/>
  <c r="Q536" i="8"/>
  <c r="R535" i="8"/>
  <c r="Q535" i="8"/>
  <c r="S535" i="8" s="1"/>
  <c r="T535" i="8" s="1"/>
  <c r="R534" i="8"/>
  <c r="Q534" i="8"/>
  <c r="S534" i="8" s="1"/>
  <c r="T534" i="8" s="1"/>
  <c r="S533" i="8"/>
  <c r="T533" i="8" s="1"/>
  <c r="R533" i="8"/>
  <c r="Q533" i="8"/>
  <c r="R532" i="8"/>
  <c r="Q532" i="8"/>
  <c r="S532" i="8" s="1"/>
  <c r="T532" i="8" s="1"/>
  <c r="S531" i="8"/>
  <c r="T531" i="8" s="1"/>
  <c r="R531" i="8"/>
  <c r="Q531" i="8"/>
  <c r="R530" i="8"/>
  <c r="Q530" i="8"/>
  <c r="S530" i="8" s="1"/>
  <c r="T530" i="8" s="1"/>
  <c r="S529" i="8"/>
  <c r="T529" i="8" s="1"/>
  <c r="R529" i="8"/>
  <c r="Q529" i="8"/>
  <c r="R528" i="8"/>
  <c r="Q528" i="8"/>
  <c r="S528" i="8" s="1"/>
  <c r="T528" i="8" s="1"/>
  <c r="R527" i="8"/>
  <c r="Q527" i="8"/>
  <c r="S526" i="8"/>
  <c r="T526" i="8" s="1"/>
  <c r="R526" i="8"/>
  <c r="Q526" i="8"/>
  <c r="R525" i="8"/>
  <c r="Q525" i="8"/>
  <c r="R524" i="8"/>
  <c r="S524" i="8" s="1"/>
  <c r="T524" i="8" s="1"/>
  <c r="Q524" i="8"/>
  <c r="S523" i="8"/>
  <c r="T523" i="8" s="1"/>
  <c r="R523" i="8"/>
  <c r="Q523" i="8"/>
  <c r="R522" i="8"/>
  <c r="Q522" i="8"/>
  <c r="S522" i="8" s="1"/>
  <c r="T522" i="8" s="1"/>
  <c r="R521" i="8"/>
  <c r="Q521" i="8"/>
  <c r="S521" i="8" s="1"/>
  <c r="T521" i="8" s="1"/>
  <c r="R520" i="8"/>
  <c r="S520" i="8" s="1"/>
  <c r="T520" i="8" s="1"/>
  <c r="Q520" i="8"/>
  <c r="T519" i="8"/>
  <c r="R519" i="8"/>
  <c r="Q519" i="8"/>
  <c r="S519" i="8" s="1"/>
  <c r="R518" i="8"/>
  <c r="Q518" i="8"/>
  <c r="S518" i="8" s="1"/>
  <c r="T518" i="8" s="1"/>
  <c r="S517" i="8"/>
  <c r="T517" i="8" s="1"/>
  <c r="R517" i="8"/>
  <c r="Q517" i="8"/>
  <c r="R516" i="8"/>
  <c r="Q516" i="8"/>
  <c r="S516" i="8" s="1"/>
  <c r="T516" i="8" s="1"/>
  <c r="R515" i="8"/>
  <c r="S515" i="8" s="1"/>
  <c r="T515" i="8" s="1"/>
  <c r="Q515" i="8"/>
  <c r="R514" i="8"/>
  <c r="Q514" i="8"/>
  <c r="R513" i="8"/>
  <c r="S513" i="8" s="1"/>
  <c r="T513" i="8" s="1"/>
  <c r="Q513" i="8"/>
  <c r="R512" i="8"/>
  <c r="Q512" i="8"/>
  <c r="S512" i="8" s="1"/>
  <c r="T512" i="8" s="1"/>
  <c r="S511" i="8"/>
  <c r="T511" i="8" s="1"/>
  <c r="R511" i="8"/>
  <c r="Q511" i="8"/>
  <c r="S510" i="8"/>
  <c r="T510" i="8" s="1"/>
  <c r="R510" i="8"/>
  <c r="Q510" i="8"/>
  <c r="R509" i="8"/>
  <c r="Q509" i="8"/>
  <c r="S509" i="8" s="1"/>
  <c r="T509" i="8" s="1"/>
  <c r="R508" i="8"/>
  <c r="S508" i="8" s="1"/>
  <c r="T508" i="8" s="1"/>
  <c r="Q508" i="8"/>
  <c r="S507" i="8"/>
  <c r="T507" i="8" s="1"/>
  <c r="R507" i="8"/>
  <c r="Q507" i="8"/>
  <c r="R506" i="8"/>
  <c r="Q506" i="8"/>
  <c r="S506" i="8" s="1"/>
  <c r="T506" i="8" s="1"/>
  <c r="R505" i="8"/>
  <c r="Q505" i="8"/>
  <c r="S505" i="8" s="1"/>
  <c r="T505" i="8" s="1"/>
  <c r="S504" i="8"/>
  <c r="T504" i="8" s="1"/>
  <c r="R504" i="8"/>
  <c r="Q504" i="8"/>
  <c r="R503" i="8"/>
  <c r="Q503" i="8"/>
  <c r="S503" i="8" s="1"/>
  <c r="T503" i="8" s="1"/>
  <c r="R502" i="8"/>
  <c r="Q502" i="8"/>
  <c r="S502" i="8" s="1"/>
  <c r="T502" i="8" s="1"/>
  <c r="S501" i="8"/>
  <c r="T501" i="8" s="1"/>
  <c r="R501" i="8"/>
  <c r="Q501" i="8"/>
  <c r="R500" i="8"/>
  <c r="Q500" i="8"/>
  <c r="S500" i="8" s="1"/>
  <c r="T500" i="8" s="1"/>
  <c r="S499" i="8"/>
  <c r="T499" i="8" s="1"/>
  <c r="R499" i="8"/>
  <c r="Q499" i="8"/>
  <c r="R498" i="8"/>
  <c r="Q498" i="8"/>
  <c r="S498" i="8" s="1"/>
  <c r="T498" i="8" s="1"/>
  <c r="R497" i="8"/>
  <c r="Q497" i="8"/>
  <c r="R496" i="8"/>
  <c r="Q496" i="8"/>
  <c r="S496" i="8" s="1"/>
  <c r="T496" i="8" s="1"/>
  <c r="R495" i="8"/>
  <c r="Q495" i="8"/>
  <c r="S495" i="8" s="1"/>
  <c r="T495" i="8" s="1"/>
  <c r="S494" i="8"/>
  <c r="T494" i="8" s="1"/>
  <c r="R494" i="8"/>
  <c r="Q494" i="8"/>
  <c r="R493" i="8"/>
  <c r="Q493" i="8"/>
  <c r="S492" i="8"/>
  <c r="T492" i="8" s="1"/>
  <c r="R492" i="8"/>
  <c r="Q492" i="8"/>
  <c r="S491" i="8"/>
  <c r="T491" i="8" s="1"/>
  <c r="R491" i="8"/>
  <c r="Q491" i="8"/>
  <c r="R490" i="8"/>
  <c r="Q490" i="8"/>
  <c r="S490" i="8" s="1"/>
  <c r="T490" i="8" s="1"/>
  <c r="R489" i="8"/>
  <c r="Q489" i="8"/>
  <c r="S489" i="8" s="1"/>
  <c r="T489" i="8" s="1"/>
  <c r="R488" i="8"/>
  <c r="S488" i="8" s="1"/>
  <c r="T488" i="8" s="1"/>
  <c r="Q488" i="8"/>
  <c r="R487" i="8"/>
  <c r="Q487" i="8"/>
  <c r="S487" i="8" s="1"/>
  <c r="T487" i="8" s="1"/>
  <c r="R486" i="8"/>
  <c r="Q486" i="8"/>
  <c r="S486" i="8" s="1"/>
  <c r="T486" i="8" s="1"/>
  <c r="S485" i="8"/>
  <c r="T485" i="8" s="1"/>
  <c r="R485" i="8"/>
  <c r="Q485" i="8"/>
  <c r="R484" i="8"/>
  <c r="Q484" i="8"/>
  <c r="S484" i="8" s="1"/>
  <c r="T484" i="8" s="1"/>
  <c r="T483" i="8"/>
  <c r="S483" i="8"/>
  <c r="R483" i="8"/>
  <c r="Q483" i="8"/>
  <c r="R482" i="8"/>
  <c r="Q482" i="8"/>
  <c r="R481" i="8"/>
  <c r="Q481" i="8"/>
  <c r="R480" i="8"/>
  <c r="Q480" i="8"/>
  <c r="S480" i="8" s="1"/>
  <c r="T480" i="8" s="1"/>
  <c r="R479" i="8"/>
  <c r="Q479" i="8"/>
  <c r="S479" i="8" s="1"/>
  <c r="T479" i="8" s="1"/>
  <c r="S478" i="8"/>
  <c r="T478" i="8" s="1"/>
  <c r="R478" i="8"/>
  <c r="Q478" i="8"/>
  <c r="T477" i="8"/>
  <c r="R477" i="8"/>
  <c r="Q477" i="8"/>
  <c r="S477" i="8" s="1"/>
  <c r="R476" i="8"/>
  <c r="S476" i="8" s="1"/>
  <c r="T476" i="8" s="1"/>
  <c r="Q476" i="8"/>
  <c r="R475" i="8"/>
  <c r="Q475" i="8"/>
  <c r="S475" i="8" s="1"/>
  <c r="T475" i="8" s="1"/>
  <c r="R474" i="8"/>
  <c r="S474" i="8" s="1"/>
  <c r="T474" i="8" s="1"/>
  <c r="Q474" i="8"/>
  <c r="R473" i="8"/>
  <c r="Q473" i="8"/>
  <c r="R472" i="8"/>
  <c r="Q472" i="8"/>
  <c r="S472" i="8" s="1"/>
  <c r="T472" i="8" s="1"/>
  <c r="R471" i="8"/>
  <c r="Q471" i="8"/>
  <c r="S471" i="8" s="1"/>
  <c r="T471" i="8" s="1"/>
  <c r="R470" i="8"/>
  <c r="Q470" i="8"/>
  <c r="S469" i="8"/>
  <c r="T469" i="8" s="1"/>
  <c r="R469" i="8"/>
  <c r="Q469" i="8"/>
  <c r="R468" i="8"/>
  <c r="Q468" i="8"/>
  <c r="S468" i="8" s="1"/>
  <c r="T468" i="8" s="1"/>
  <c r="S467" i="8"/>
  <c r="T467" i="8" s="1"/>
  <c r="R467" i="8"/>
  <c r="Q467" i="8"/>
  <c r="R466" i="8"/>
  <c r="Q466" i="8"/>
  <c r="S466" i="8" s="1"/>
  <c r="T466" i="8" s="1"/>
  <c r="S465" i="8"/>
  <c r="T465" i="8" s="1"/>
  <c r="R465" i="8"/>
  <c r="Q465" i="8"/>
  <c r="R464" i="8"/>
  <c r="Q464" i="8"/>
  <c r="S464" i="8" s="1"/>
  <c r="T464" i="8" s="1"/>
  <c r="R463" i="8"/>
  <c r="Q463" i="8"/>
  <c r="S463" i="8" s="1"/>
  <c r="T463" i="8" s="1"/>
  <c r="S462" i="8"/>
  <c r="T462" i="8" s="1"/>
  <c r="R462" i="8"/>
  <c r="Q462" i="8"/>
  <c r="R461" i="8"/>
  <c r="Q461" i="8"/>
  <c r="S461" i="8" s="1"/>
  <c r="T461" i="8" s="1"/>
  <c r="S460" i="8"/>
  <c r="T460" i="8" s="1"/>
  <c r="R460" i="8"/>
  <c r="Q460" i="8"/>
  <c r="R459" i="8"/>
  <c r="S459" i="8" s="1"/>
  <c r="T459" i="8" s="1"/>
  <c r="Q459" i="8"/>
  <c r="R458" i="8"/>
  <c r="Q458" i="8"/>
  <c r="S458" i="8" s="1"/>
  <c r="T458" i="8" s="1"/>
  <c r="R457" i="8"/>
  <c r="Q457" i="8"/>
  <c r="S457" i="8" s="1"/>
  <c r="T457" i="8" s="1"/>
  <c r="R456" i="8"/>
  <c r="S456" i="8" s="1"/>
  <c r="T456" i="8" s="1"/>
  <c r="Q456" i="8"/>
  <c r="R455" i="8"/>
  <c r="Q455" i="8"/>
  <c r="S455" i="8" s="1"/>
  <c r="T455" i="8" s="1"/>
  <c r="R454" i="8"/>
  <c r="Q454" i="8"/>
  <c r="S454" i="8" s="1"/>
  <c r="T454" i="8" s="1"/>
  <c r="S453" i="8"/>
  <c r="T453" i="8" s="1"/>
  <c r="R453" i="8"/>
  <c r="Q453" i="8"/>
  <c r="S452" i="8"/>
  <c r="T452" i="8" s="1"/>
  <c r="R452" i="8"/>
  <c r="Q452" i="8"/>
  <c r="S451" i="8"/>
  <c r="T451" i="8" s="1"/>
  <c r="R451" i="8"/>
  <c r="Q451" i="8"/>
  <c r="R450" i="8"/>
  <c r="Q450" i="8"/>
  <c r="S450" i="8" s="1"/>
  <c r="T450" i="8" s="1"/>
  <c r="R449" i="8"/>
  <c r="S449" i="8" s="1"/>
  <c r="T449" i="8" s="1"/>
  <c r="Q449" i="8"/>
  <c r="R448" i="8"/>
  <c r="Q448" i="8"/>
  <c r="R447" i="8"/>
  <c r="Q447" i="8"/>
  <c r="S446" i="8"/>
  <c r="T446" i="8" s="1"/>
  <c r="R446" i="8"/>
  <c r="Q446" i="8"/>
  <c r="R445" i="8"/>
  <c r="Q445" i="8"/>
  <c r="S445" i="8" s="1"/>
  <c r="T445" i="8" s="1"/>
  <c r="S444" i="8"/>
  <c r="T444" i="8" s="1"/>
  <c r="R444" i="8"/>
  <c r="Q444" i="8"/>
  <c r="R443" i="8"/>
  <c r="Q443" i="8"/>
  <c r="S443" i="8" s="1"/>
  <c r="T443" i="8" s="1"/>
  <c r="R442" i="8"/>
  <c r="Q442" i="8"/>
  <c r="S442" i="8" s="1"/>
  <c r="T442" i="8" s="1"/>
  <c r="R441" i="8"/>
  <c r="Q441" i="8"/>
  <c r="S441" i="8" s="1"/>
  <c r="T441" i="8" s="1"/>
  <c r="R440" i="8"/>
  <c r="Q440" i="8"/>
  <c r="S440" i="8" s="1"/>
  <c r="T440" i="8" s="1"/>
  <c r="R439" i="8"/>
  <c r="Q439" i="8"/>
  <c r="R438" i="8"/>
  <c r="Q438" i="8"/>
  <c r="S438" i="8" s="1"/>
  <c r="T438" i="8" s="1"/>
  <c r="R437" i="8"/>
  <c r="Q437" i="8"/>
  <c r="S437" i="8" s="1"/>
  <c r="T437" i="8" s="1"/>
  <c r="R436" i="8"/>
  <c r="Q436" i="8"/>
  <c r="S436" i="8" s="1"/>
  <c r="T436" i="8" s="1"/>
  <c r="R435" i="8"/>
  <c r="S435" i="8" s="1"/>
  <c r="T435" i="8" s="1"/>
  <c r="Q435" i="8"/>
  <c r="S434" i="8"/>
  <c r="T434" i="8" s="1"/>
  <c r="R434" i="8"/>
  <c r="Q434" i="8"/>
  <c r="R433" i="8"/>
  <c r="Q433" i="8"/>
  <c r="S433" i="8" s="1"/>
  <c r="T433" i="8" s="1"/>
  <c r="R432" i="8"/>
  <c r="Q432" i="8"/>
  <c r="R431" i="8"/>
  <c r="Q431" i="8"/>
  <c r="S431" i="8" s="1"/>
  <c r="T431" i="8" s="1"/>
  <c r="R430" i="8"/>
  <c r="Q430" i="8"/>
  <c r="S430" i="8" s="1"/>
  <c r="T430" i="8" s="1"/>
  <c r="R429" i="8"/>
  <c r="Q429" i="8"/>
  <c r="S429" i="8" s="1"/>
  <c r="T429" i="8" s="1"/>
  <c r="S428" i="8"/>
  <c r="T428" i="8" s="1"/>
  <c r="R428" i="8"/>
  <c r="Q428" i="8"/>
  <c r="S427" i="8"/>
  <c r="T427" i="8" s="1"/>
  <c r="R427" i="8"/>
  <c r="Q427" i="8"/>
  <c r="R426" i="8"/>
  <c r="Q426" i="8"/>
  <c r="R425" i="8"/>
  <c r="Q425" i="8"/>
  <c r="S425" i="8" s="1"/>
  <c r="T425" i="8" s="1"/>
  <c r="R424" i="8"/>
  <c r="Q424" i="8"/>
  <c r="S424" i="8" s="1"/>
  <c r="T424" i="8" s="1"/>
  <c r="R423" i="8"/>
  <c r="Q423" i="8"/>
  <c r="S423" i="8" s="1"/>
  <c r="T423" i="8" s="1"/>
  <c r="R422" i="8"/>
  <c r="S422" i="8" s="1"/>
  <c r="T422" i="8" s="1"/>
  <c r="Q422" i="8"/>
  <c r="R421" i="8"/>
  <c r="Q421" i="8"/>
  <c r="S421" i="8" s="1"/>
  <c r="T421" i="8" s="1"/>
  <c r="S420" i="8"/>
  <c r="T420" i="8" s="1"/>
  <c r="R420" i="8"/>
  <c r="Q420" i="8"/>
  <c r="S419" i="8"/>
  <c r="T419" i="8" s="1"/>
  <c r="R419" i="8"/>
  <c r="Q419" i="8"/>
  <c r="R418" i="8"/>
  <c r="Q418" i="8"/>
  <c r="S418" i="8" s="1"/>
  <c r="T418" i="8" s="1"/>
  <c r="T417" i="8"/>
  <c r="R417" i="8"/>
  <c r="Q417" i="8"/>
  <c r="S417" i="8" s="1"/>
  <c r="R416" i="8"/>
  <c r="Q416" i="8"/>
  <c r="R415" i="8"/>
  <c r="S415" i="8" s="1"/>
  <c r="T415" i="8" s="1"/>
  <c r="Q415" i="8"/>
  <c r="R414" i="8"/>
  <c r="Q414" i="8"/>
  <c r="S414" i="8" s="1"/>
  <c r="T414" i="8" s="1"/>
  <c r="R413" i="8"/>
  <c r="Q413" i="8"/>
  <c r="S413" i="8" s="1"/>
  <c r="T413" i="8" s="1"/>
  <c r="R412" i="8"/>
  <c r="S412" i="8" s="1"/>
  <c r="T412" i="8" s="1"/>
  <c r="Q412" i="8"/>
  <c r="R411" i="8"/>
  <c r="Q411" i="8"/>
  <c r="S410" i="8"/>
  <c r="T410" i="8" s="1"/>
  <c r="R410" i="8"/>
  <c r="Q410" i="8"/>
  <c r="R409" i="8"/>
  <c r="Q409" i="8"/>
  <c r="S409" i="8" s="1"/>
  <c r="T409" i="8" s="1"/>
  <c r="R408" i="8"/>
  <c r="S408" i="8" s="1"/>
  <c r="T408" i="8" s="1"/>
  <c r="Q408" i="8"/>
  <c r="R407" i="8"/>
  <c r="Q407" i="8"/>
  <c r="R406" i="8"/>
  <c r="Q406" i="8"/>
  <c r="S406" i="8" s="1"/>
  <c r="T406" i="8" s="1"/>
  <c r="R405" i="8"/>
  <c r="Q405" i="8"/>
  <c r="S405" i="8" s="1"/>
  <c r="T405" i="8" s="1"/>
  <c r="R404" i="8"/>
  <c r="Q404" i="8"/>
  <c r="S404" i="8" s="1"/>
  <c r="T404" i="8" s="1"/>
  <c r="R403" i="8"/>
  <c r="Q403" i="8"/>
  <c r="R402" i="8"/>
  <c r="Q402" i="8"/>
  <c r="R401" i="8"/>
  <c r="Q401" i="8"/>
  <c r="S401" i="8" s="1"/>
  <c r="T401" i="8" s="1"/>
  <c r="R400" i="8"/>
  <c r="Q400" i="8"/>
  <c r="S400" i="8" s="1"/>
  <c r="T400" i="8" s="1"/>
  <c r="R399" i="8"/>
  <c r="Q399" i="8"/>
  <c r="S399" i="8" s="1"/>
  <c r="T399" i="8" s="1"/>
  <c r="R398" i="8"/>
  <c r="Q398" i="8"/>
  <c r="S398" i="8" s="1"/>
  <c r="T398" i="8" s="1"/>
  <c r="R397" i="8"/>
  <c r="Q397" i="8"/>
  <c r="S397" i="8" s="1"/>
  <c r="T397" i="8" s="1"/>
  <c r="S396" i="8"/>
  <c r="T396" i="8" s="1"/>
  <c r="R396" i="8"/>
  <c r="Q396" i="8"/>
  <c r="R395" i="8"/>
  <c r="Q395" i="8"/>
  <c r="R394" i="8"/>
  <c r="S394" i="8" s="1"/>
  <c r="T394" i="8" s="1"/>
  <c r="Q394" i="8"/>
  <c r="R393" i="8"/>
  <c r="Q393" i="8"/>
  <c r="S393" i="8" s="1"/>
  <c r="T393" i="8" s="1"/>
  <c r="R392" i="8"/>
  <c r="S392" i="8" s="1"/>
  <c r="T392" i="8" s="1"/>
  <c r="Q392" i="8"/>
  <c r="R391" i="8"/>
  <c r="Q391" i="8"/>
  <c r="R390" i="8"/>
  <c r="Q390" i="8"/>
  <c r="R389" i="8"/>
  <c r="Q389" i="8"/>
  <c r="S389" i="8" s="1"/>
  <c r="T389" i="8" s="1"/>
  <c r="R388" i="8"/>
  <c r="Q388" i="8"/>
  <c r="S388" i="8" s="1"/>
  <c r="T388" i="8" s="1"/>
  <c r="R387" i="8"/>
  <c r="Q387" i="8"/>
  <c r="R386" i="8"/>
  <c r="Q386" i="8"/>
  <c r="R385" i="8"/>
  <c r="Q385" i="8"/>
  <c r="S385" i="8" s="1"/>
  <c r="T385" i="8" s="1"/>
  <c r="R384" i="8"/>
  <c r="Q384" i="8"/>
  <c r="S384" i="8" s="1"/>
  <c r="T384" i="8" s="1"/>
  <c r="R383" i="8"/>
  <c r="Q383" i="8"/>
  <c r="R382" i="8"/>
  <c r="Q382" i="8"/>
  <c r="S382" i="8" s="1"/>
  <c r="T382" i="8" s="1"/>
  <c r="R381" i="8"/>
  <c r="Q381" i="8"/>
  <c r="S381" i="8" s="1"/>
  <c r="T381" i="8" s="1"/>
  <c r="S380" i="8"/>
  <c r="T380" i="8" s="1"/>
  <c r="R380" i="8"/>
  <c r="Q380" i="8"/>
  <c r="R379" i="8"/>
  <c r="Q379" i="8"/>
  <c r="R378" i="8"/>
  <c r="S378" i="8" s="1"/>
  <c r="T378" i="8" s="1"/>
  <c r="Q378" i="8"/>
  <c r="R377" i="8"/>
  <c r="Q377" i="8"/>
  <c r="S377" i="8" s="1"/>
  <c r="T377" i="8" s="1"/>
  <c r="S376" i="8"/>
  <c r="T376" i="8" s="1"/>
  <c r="R376" i="8"/>
  <c r="Q376" i="8"/>
  <c r="R375" i="8"/>
  <c r="Q375" i="8"/>
  <c r="R374" i="8"/>
  <c r="S374" i="8" s="1"/>
  <c r="T374" i="8" s="1"/>
  <c r="Q374" i="8"/>
  <c r="R373" i="8"/>
  <c r="Q373" i="8"/>
  <c r="S373" i="8" s="1"/>
  <c r="T373" i="8" s="1"/>
  <c r="R372" i="8"/>
  <c r="Q372" i="8"/>
  <c r="R371" i="8"/>
  <c r="Q371" i="8"/>
  <c r="R370" i="8"/>
  <c r="Q370" i="8"/>
  <c r="S370" i="8" s="1"/>
  <c r="T370" i="8" s="1"/>
  <c r="R369" i="8"/>
  <c r="Q369" i="8"/>
  <c r="R368" i="8"/>
  <c r="Q368" i="8"/>
  <c r="S368" i="8" s="1"/>
  <c r="T368" i="8" s="1"/>
  <c r="R367" i="8"/>
  <c r="Q367" i="8"/>
  <c r="S367" i="8" s="1"/>
  <c r="T367" i="8" s="1"/>
  <c r="R366" i="8"/>
  <c r="Q366" i="8"/>
  <c r="S366" i="8" s="1"/>
  <c r="T366" i="8" s="1"/>
  <c r="R365" i="8"/>
  <c r="Q365" i="8"/>
  <c r="S364" i="8"/>
  <c r="T364" i="8" s="1"/>
  <c r="R364" i="8"/>
  <c r="Q364" i="8"/>
  <c r="R363" i="8"/>
  <c r="Q363" i="8"/>
  <c r="S363" i="8" s="1"/>
  <c r="T363" i="8" s="1"/>
  <c r="R362" i="8"/>
  <c r="S362" i="8" s="1"/>
  <c r="T362" i="8" s="1"/>
  <c r="Q362" i="8"/>
  <c r="R361" i="8"/>
  <c r="Q361" i="8"/>
  <c r="S361" i="8" s="1"/>
  <c r="T361" i="8" s="1"/>
  <c r="S360" i="8"/>
  <c r="T360" i="8" s="1"/>
  <c r="R360" i="8"/>
  <c r="Q360" i="8"/>
  <c r="R359" i="8"/>
  <c r="Q359" i="8"/>
  <c r="R358" i="8"/>
  <c r="Q358" i="8"/>
  <c r="S358" i="8" s="1"/>
  <c r="T358" i="8" s="1"/>
  <c r="R357" i="8"/>
  <c r="Q357" i="8"/>
  <c r="S357" i="8" s="1"/>
  <c r="T357" i="8" s="1"/>
  <c r="R356" i="8"/>
  <c r="Q356" i="8"/>
  <c r="S356" i="8" s="1"/>
  <c r="T356" i="8" s="1"/>
  <c r="R355" i="8"/>
  <c r="Q355" i="8"/>
  <c r="R354" i="8"/>
  <c r="Q354" i="8"/>
  <c r="S354" i="8" s="1"/>
  <c r="T354" i="8" s="1"/>
  <c r="R353" i="8"/>
  <c r="Q353" i="8"/>
  <c r="S353" i="8" s="1"/>
  <c r="T353" i="8" s="1"/>
  <c r="R352" i="8"/>
  <c r="Q352" i="8"/>
  <c r="S352" i="8" s="1"/>
  <c r="T352" i="8" s="1"/>
  <c r="R351" i="8"/>
  <c r="Q351" i="8"/>
  <c r="S351" i="8" s="1"/>
  <c r="T351" i="8" s="1"/>
  <c r="R350" i="8"/>
  <c r="Q350" i="8"/>
  <c r="S350" i="8" s="1"/>
  <c r="T350" i="8" s="1"/>
  <c r="R349" i="8"/>
  <c r="Q349" i="8"/>
  <c r="S348" i="8"/>
  <c r="T348" i="8" s="1"/>
  <c r="R348" i="8"/>
  <c r="Q348" i="8"/>
  <c r="R347" i="8"/>
  <c r="Q347" i="8"/>
  <c r="S347" i="8" s="1"/>
  <c r="T347" i="8" s="1"/>
  <c r="S346" i="8"/>
  <c r="T346" i="8" s="1"/>
  <c r="R346" i="8"/>
  <c r="Q346" i="8"/>
  <c r="R345" i="8"/>
  <c r="Q345" i="8"/>
  <c r="S345" i="8" s="1"/>
  <c r="T345" i="8" s="1"/>
  <c r="R344" i="8"/>
  <c r="S344" i="8" s="1"/>
  <c r="T344" i="8" s="1"/>
  <c r="Q344" i="8"/>
  <c r="R343" i="8"/>
  <c r="Q343" i="8"/>
  <c r="R342" i="8"/>
  <c r="Q342" i="8"/>
  <c r="S342" i="8" s="1"/>
  <c r="T342" i="8" s="1"/>
  <c r="R341" i="8"/>
  <c r="Q341" i="8"/>
  <c r="S341" i="8" s="1"/>
  <c r="T341" i="8" s="1"/>
  <c r="R340" i="8"/>
  <c r="S340" i="8" s="1"/>
  <c r="T340" i="8" s="1"/>
  <c r="Q340" i="8"/>
  <c r="R339" i="8"/>
  <c r="Q339" i="8"/>
  <c r="R338" i="8"/>
  <c r="Q338" i="8"/>
  <c r="R337" i="8"/>
  <c r="Q337" i="8"/>
  <c r="R336" i="8"/>
  <c r="Q336" i="8"/>
  <c r="S336" i="8" s="1"/>
  <c r="T336" i="8" s="1"/>
  <c r="R335" i="8"/>
  <c r="Q335" i="8"/>
  <c r="T334" i="8"/>
  <c r="R334" i="8"/>
  <c r="Q334" i="8"/>
  <c r="S334" i="8" s="1"/>
  <c r="R333" i="8"/>
  <c r="Q333" i="8"/>
  <c r="S333" i="8" s="1"/>
  <c r="T333" i="8" s="1"/>
  <c r="S332" i="8"/>
  <c r="T332" i="8" s="1"/>
  <c r="R332" i="8"/>
  <c r="Q332" i="8"/>
  <c r="R331" i="8"/>
  <c r="Q331" i="8"/>
  <c r="S331" i="8" s="1"/>
  <c r="T331" i="8" s="1"/>
  <c r="S330" i="8"/>
  <c r="T330" i="8" s="1"/>
  <c r="R330" i="8"/>
  <c r="Q330" i="8"/>
  <c r="R329" i="8"/>
  <c r="Q329" i="8"/>
  <c r="S329" i="8" s="1"/>
  <c r="T329" i="8" s="1"/>
  <c r="R328" i="8"/>
  <c r="Q328" i="8"/>
  <c r="S328" i="8" s="1"/>
  <c r="T328" i="8" s="1"/>
  <c r="R327" i="8"/>
  <c r="Q327" i="8"/>
  <c r="R326" i="8"/>
  <c r="Q326" i="8"/>
  <c r="S326" i="8" s="1"/>
  <c r="T326" i="8" s="1"/>
  <c r="R325" i="8"/>
  <c r="Q325" i="8"/>
  <c r="S325" i="8" s="1"/>
  <c r="T325" i="8" s="1"/>
  <c r="R324" i="8"/>
  <c r="Q324" i="8"/>
  <c r="S324" i="8" s="1"/>
  <c r="T324" i="8" s="1"/>
  <c r="R323" i="8"/>
  <c r="Q323" i="8"/>
  <c r="R322" i="8"/>
  <c r="Q322" i="8"/>
  <c r="R321" i="8"/>
  <c r="Q321" i="8"/>
  <c r="S321" i="8" s="1"/>
  <c r="T321" i="8" s="1"/>
  <c r="R320" i="8"/>
  <c r="Q320" i="8"/>
  <c r="S320" i="8" s="1"/>
  <c r="T320" i="8" s="1"/>
  <c r="R319" i="8"/>
  <c r="Q319" i="8"/>
  <c r="R318" i="8"/>
  <c r="Q318" i="8"/>
  <c r="S318" i="8" s="1"/>
  <c r="T318" i="8" s="1"/>
  <c r="R317" i="8"/>
  <c r="Q317" i="8"/>
  <c r="S317" i="8" s="1"/>
  <c r="T317" i="8" s="1"/>
  <c r="S316" i="8"/>
  <c r="T316" i="8" s="1"/>
  <c r="R316" i="8"/>
  <c r="Q316" i="8"/>
  <c r="R315" i="8"/>
  <c r="Q315" i="8"/>
  <c r="R314" i="8"/>
  <c r="S314" i="8" s="1"/>
  <c r="T314" i="8" s="1"/>
  <c r="Q314" i="8"/>
  <c r="R313" i="8"/>
  <c r="Q313" i="8"/>
  <c r="S313" i="8" s="1"/>
  <c r="T313" i="8" s="1"/>
  <c r="R312" i="8"/>
  <c r="Q312" i="8"/>
  <c r="R311" i="8"/>
  <c r="Q311" i="8"/>
  <c r="R310" i="8"/>
  <c r="S310" i="8" s="1"/>
  <c r="T310" i="8" s="1"/>
  <c r="Q310" i="8"/>
  <c r="R309" i="8"/>
  <c r="Q309" i="8"/>
  <c r="S309" i="8" s="1"/>
  <c r="T309" i="8" s="1"/>
  <c r="S308" i="8"/>
  <c r="T308" i="8" s="1"/>
  <c r="R308" i="8"/>
  <c r="Q308" i="8"/>
  <c r="R307" i="8"/>
  <c r="Q307" i="8"/>
  <c r="R306" i="8"/>
  <c r="Q306" i="8"/>
  <c r="R305" i="8"/>
  <c r="Q305" i="8"/>
  <c r="S305" i="8" s="1"/>
  <c r="T305" i="8" s="1"/>
  <c r="R304" i="8"/>
  <c r="Q304" i="8"/>
  <c r="S304" i="8" s="1"/>
  <c r="T304" i="8" s="1"/>
  <c r="R303" i="8"/>
  <c r="Q303" i="8"/>
  <c r="R302" i="8"/>
  <c r="Q302" i="8"/>
  <c r="R301" i="8"/>
  <c r="Q301" i="8"/>
  <c r="S301" i="8" s="1"/>
  <c r="T301" i="8" s="1"/>
  <c r="R300" i="8"/>
  <c r="Q300" i="8"/>
  <c r="S300" i="8" s="1"/>
  <c r="T300" i="8" s="1"/>
  <c r="R299" i="8"/>
  <c r="Q299" i="8"/>
  <c r="S299" i="8" s="1"/>
  <c r="T299" i="8" s="1"/>
  <c r="T298" i="8"/>
  <c r="S298" i="8"/>
  <c r="R298" i="8"/>
  <c r="Q298" i="8"/>
  <c r="R297" i="8"/>
  <c r="Q297" i="8"/>
  <c r="S297" i="8" s="1"/>
  <c r="T297" i="8" s="1"/>
  <c r="S296" i="8"/>
  <c r="T296" i="8" s="1"/>
  <c r="R296" i="8"/>
  <c r="Q296" i="8"/>
  <c r="R295" i="8"/>
  <c r="Q295" i="8"/>
  <c r="R294" i="8"/>
  <c r="Q294" i="8"/>
  <c r="S294" i="8" s="1"/>
  <c r="T294" i="8" s="1"/>
  <c r="T293" i="8"/>
  <c r="R293" i="8"/>
  <c r="Q293" i="8"/>
  <c r="S293" i="8" s="1"/>
  <c r="R292" i="8"/>
  <c r="S292" i="8" s="1"/>
  <c r="T292" i="8" s="1"/>
  <c r="Q292" i="8"/>
  <c r="R291" i="8"/>
  <c r="Q291" i="8"/>
  <c r="R290" i="8"/>
  <c r="Q290" i="8"/>
  <c r="S290" i="8" s="1"/>
  <c r="T290" i="8" s="1"/>
  <c r="R289" i="8"/>
  <c r="Q289" i="8"/>
  <c r="S289" i="8" s="1"/>
  <c r="T289" i="8" s="1"/>
  <c r="S288" i="8"/>
  <c r="T288" i="8" s="1"/>
  <c r="R288" i="8"/>
  <c r="Q288" i="8"/>
  <c r="R287" i="8"/>
  <c r="Q287" i="8"/>
  <c r="S287" i="8" s="1"/>
  <c r="T287" i="8" s="1"/>
  <c r="R286" i="8"/>
  <c r="S286" i="8" s="1"/>
  <c r="T286" i="8" s="1"/>
  <c r="Q286" i="8"/>
  <c r="R285" i="8"/>
  <c r="Q285" i="8"/>
  <c r="R284" i="8"/>
  <c r="Q284" i="8"/>
  <c r="S284" i="8" s="1"/>
  <c r="T284" i="8" s="1"/>
  <c r="R283" i="8"/>
  <c r="Q283" i="8"/>
  <c r="R282" i="8"/>
  <c r="S282" i="8" s="1"/>
  <c r="T282" i="8" s="1"/>
  <c r="Q282" i="8"/>
  <c r="R281" i="8"/>
  <c r="Q281" i="8"/>
  <c r="S281" i="8" s="1"/>
  <c r="T281" i="8" s="1"/>
  <c r="T280" i="8"/>
  <c r="S280" i="8"/>
  <c r="R280" i="8"/>
  <c r="Q280" i="8"/>
  <c r="R279" i="8"/>
  <c r="Q279" i="8"/>
  <c r="R278" i="8"/>
  <c r="S278" i="8" s="1"/>
  <c r="T278" i="8" s="1"/>
  <c r="Q278" i="8"/>
  <c r="R277" i="8"/>
  <c r="Q277" i="8"/>
  <c r="S277" i="8" s="1"/>
  <c r="T277" i="8" s="1"/>
  <c r="R276" i="8"/>
  <c r="Q276" i="8"/>
  <c r="S276" i="8" s="1"/>
  <c r="T276" i="8" s="1"/>
  <c r="R275" i="8"/>
  <c r="Q275" i="8"/>
  <c r="R274" i="8"/>
  <c r="Q274" i="8"/>
  <c r="R273" i="8"/>
  <c r="Q273" i="8"/>
  <c r="S273" i="8" s="1"/>
  <c r="T273" i="8" s="1"/>
  <c r="S272" i="8"/>
  <c r="T272" i="8" s="1"/>
  <c r="R272" i="8"/>
  <c r="Q272" i="8"/>
  <c r="R271" i="8"/>
  <c r="Q271" i="8"/>
  <c r="S271" i="8" s="1"/>
  <c r="T271" i="8" s="1"/>
  <c r="R270" i="8"/>
  <c r="S270" i="8" s="1"/>
  <c r="T270" i="8" s="1"/>
  <c r="Q270" i="8"/>
  <c r="R269" i="8"/>
  <c r="Q269" i="8"/>
  <c r="S269" i="8" s="1"/>
  <c r="T269" i="8" s="1"/>
  <c r="S268" i="8"/>
  <c r="T268" i="8" s="1"/>
  <c r="R268" i="8"/>
  <c r="Q268" i="8"/>
  <c r="R267" i="8"/>
  <c r="Q267" i="8"/>
  <c r="S266" i="8"/>
  <c r="T266" i="8" s="1"/>
  <c r="R266" i="8"/>
  <c r="Q266" i="8"/>
  <c r="T265" i="8"/>
  <c r="R265" i="8"/>
  <c r="Q265" i="8"/>
  <c r="S265" i="8" s="1"/>
  <c r="R264" i="8"/>
  <c r="S264" i="8" s="1"/>
  <c r="T264" i="8" s="1"/>
  <c r="Q264" i="8"/>
  <c r="R263" i="8"/>
  <c r="Q263" i="8"/>
  <c r="S262" i="8"/>
  <c r="T262" i="8" s="1"/>
  <c r="R262" i="8"/>
  <c r="Q262" i="8"/>
  <c r="R261" i="8"/>
  <c r="Q261" i="8"/>
  <c r="S261" i="8" s="1"/>
  <c r="T261" i="8" s="1"/>
  <c r="R260" i="8"/>
  <c r="S260" i="8" s="1"/>
  <c r="T260" i="8" s="1"/>
  <c r="Q260" i="8"/>
  <c r="R259" i="8"/>
  <c r="Q259" i="8"/>
  <c r="R258" i="8"/>
  <c r="Q258" i="8"/>
  <c r="R257" i="8"/>
  <c r="Q257" i="8"/>
  <c r="S256" i="8"/>
  <c r="T256" i="8" s="1"/>
  <c r="R256" i="8"/>
  <c r="Q256" i="8"/>
  <c r="R255" i="8"/>
  <c r="Q255" i="8"/>
  <c r="S255" i="8" s="1"/>
  <c r="T255" i="8" s="1"/>
  <c r="R254" i="8"/>
  <c r="S254" i="8" s="1"/>
  <c r="T254" i="8" s="1"/>
  <c r="Q254" i="8"/>
  <c r="R253" i="8"/>
  <c r="Q253" i="8"/>
  <c r="S253" i="8" s="1"/>
  <c r="T253" i="8" s="1"/>
  <c r="S252" i="8"/>
  <c r="T252" i="8" s="1"/>
  <c r="R252" i="8"/>
  <c r="Q252" i="8"/>
  <c r="R251" i="8"/>
  <c r="Q251" i="8"/>
  <c r="S251" i="8" s="1"/>
  <c r="T251" i="8" s="1"/>
  <c r="R250" i="8"/>
  <c r="S250" i="8" s="1"/>
  <c r="T250" i="8" s="1"/>
  <c r="Q250" i="8"/>
  <c r="R249" i="8"/>
  <c r="Q249" i="8"/>
  <c r="S249" i="8" s="1"/>
  <c r="T249" i="8" s="1"/>
  <c r="R248" i="8"/>
  <c r="Q248" i="8"/>
  <c r="R247" i="8"/>
  <c r="Q247" i="8"/>
  <c r="R246" i="8"/>
  <c r="S246" i="8" s="1"/>
  <c r="T246" i="8" s="1"/>
  <c r="Q246" i="8"/>
  <c r="R245" i="8"/>
  <c r="Q245" i="8"/>
  <c r="S245" i="8" s="1"/>
  <c r="T245" i="8" s="1"/>
  <c r="S244" i="8"/>
  <c r="T244" i="8" s="1"/>
  <c r="R244" i="8"/>
  <c r="Q244" i="8"/>
  <c r="R243" i="8"/>
  <c r="Q243" i="8"/>
  <c r="S243" i="8" s="1"/>
  <c r="T243" i="8" s="1"/>
  <c r="R242" i="8"/>
  <c r="Q242" i="8"/>
  <c r="R241" i="8"/>
  <c r="Q241" i="8"/>
  <c r="S241" i="8" s="1"/>
  <c r="T241" i="8" s="1"/>
  <c r="S240" i="8"/>
  <c r="T240" i="8" s="1"/>
  <c r="R240" i="8"/>
  <c r="Q240" i="8"/>
  <c r="R239" i="8"/>
  <c r="Q239" i="8"/>
  <c r="S239" i="8" s="1"/>
  <c r="T239" i="8" s="1"/>
  <c r="R238" i="8"/>
  <c r="S238" i="8" s="1"/>
  <c r="T238" i="8" s="1"/>
  <c r="Q238" i="8"/>
  <c r="R237" i="8"/>
  <c r="Q237" i="8"/>
  <c r="R236" i="8"/>
  <c r="Q236" i="8"/>
  <c r="S236" i="8" s="1"/>
  <c r="T236" i="8" s="1"/>
  <c r="R235" i="8"/>
  <c r="Q235" i="8"/>
  <c r="R234" i="8"/>
  <c r="Q234" i="8"/>
  <c r="S234" i="8" s="1"/>
  <c r="T234" i="8" s="1"/>
  <c r="R233" i="8"/>
  <c r="Q233" i="8"/>
  <c r="S233" i="8" s="1"/>
  <c r="T233" i="8" s="1"/>
  <c r="T232" i="8"/>
  <c r="S232" i="8"/>
  <c r="R232" i="8"/>
  <c r="Q232" i="8"/>
  <c r="R231" i="8"/>
  <c r="Q231" i="8"/>
  <c r="S230" i="8"/>
  <c r="T230" i="8" s="1"/>
  <c r="R230" i="8"/>
  <c r="Q230" i="8"/>
  <c r="R229" i="8"/>
  <c r="Q229" i="8"/>
  <c r="R228" i="8"/>
  <c r="S228" i="8" s="1"/>
  <c r="T228" i="8" s="1"/>
  <c r="Q228" i="8"/>
  <c r="R227" i="8"/>
  <c r="Q227" i="8"/>
  <c r="S227" i="8" s="1"/>
  <c r="T227" i="8" s="1"/>
  <c r="R226" i="8"/>
  <c r="Q226" i="8"/>
  <c r="S226" i="8" s="1"/>
  <c r="T226" i="8" s="1"/>
  <c r="R225" i="8"/>
  <c r="Q225" i="8"/>
  <c r="R224" i="8"/>
  <c r="S224" i="8" s="1"/>
  <c r="T224" i="8" s="1"/>
  <c r="Q224" i="8"/>
  <c r="R223" i="8"/>
  <c r="Q223" i="8"/>
  <c r="R222" i="8"/>
  <c r="Q222" i="8"/>
  <c r="S222" i="8" s="1"/>
  <c r="T222" i="8" s="1"/>
  <c r="R221" i="8"/>
  <c r="Q221" i="8"/>
  <c r="T220" i="8"/>
  <c r="S220" i="8"/>
  <c r="R220" i="8"/>
  <c r="Q220" i="8"/>
  <c r="R219" i="8"/>
  <c r="Q219" i="8"/>
  <c r="S219" i="8" s="1"/>
  <c r="T219" i="8" s="1"/>
  <c r="S218" i="8"/>
  <c r="T218" i="8" s="1"/>
  <c r="R218" i="8"/>
  <c r="Q218" i="8"/>
  <c r="R217" i="8"/>
  <c r="Q217" i="8"/>
  <c r="S216" i="8"/>
  <c r="T216" i="8" s="1"/>
  <c r="R216" i="8"/>
  <c r="Q216" i="8"/>
  <c r="R215" i="8"/>
  <c r="Q215" i="8"/>
  <c r="S215" i="8" s="1"/>
  <c r="T215" i="8" s="1"/>
  <c r="R214" i="8"/>
  <c r="Q214" i="8"/>
  <c r="S214" i="8" s="1"/>
  <c r="T214" i="8" s="1"/>
  <c r="T213" i="8"/>
  <c r="R213" i="8"/>
  <c r="Q213" i="8"/>
  <c r="S213" i="8" s="1"/>
  <c r="R212" i="8"/>
  <c r="Q212" i="8"/>
  <c r="S212" i="8" s="1"/>
  <c r="T212" i="8" s="1"/>
  <c r="R211" i="8"/>
  <c r="Q211" i="8"/>
  <c r="R210" i="8"/>
  <c r="Q210" i="8"/>
  <c r="S210" i="8" s="1"/>
  <c r="T210" i="8" s="1"/>
  <c r="S209" i="8"/>
  <c r="T209" i="8" s="1"/>
  <c r="R209" i="8"/>
  <c r="Q209" i="8"/>
  <c r="R208" i="8"/>
  <c r="Q208" i="8"/>
  <c r="S208" i="8" s="1"/>
  <c r="T208" i="8" s="1"/>
  <c r="S207" i="8"/>
  <c r="T207" i="8" s="1"/>
  <c r="R207" i="8"/>
  <c r="Q207" i="8"/>
  <c r="R206" i="8"/>
  <c r="Q206" i="8"/>
  <c r="S206" i="8" s="1"/>
  <c r="T206" i="8" s="1"/>
  <c r="S205" i="8"/>
  <c r="T205" i="8" s="1"/>
  <c r="R205" i="8"/>
  <c r="Q205" i="8"/>
  <c r="R204" i="8"/>
  <c r="Q204" i="8"/>
  <c r="S204" i="8" s="1"/>
  <c r="T204" i="8" s="1"/>
  <c r="S203" i="8"/>
  <c r="T203" i="8" s="1"/>
  <c r="R203" i="8"/>
  <c r="Q203" i="8"/>
  <c r="R202" i="8"/>
  <c r="Q202" i="8"/>
  <c r="S202" i="8" s="1"/>
  <c r="T202" i="8" s="1"/>
  <c r="S201" i="8"/>
  <c r="T201" i="8" s="1"/>
  <c r="R201" i="8"/>
  <c r="Q201" i="8"/>
  <c r="R200" i="8"/>
  <c r="Q200" i="8"/>
  <c r="S200" i="8" s="1"/>
  <c r="T200" i="8" s="1"/>
  <c r="S199" i="8"/>
  <c r="T199" i="8" s="1"/>
  <c r="R199" i="8"/>
  <c r="Q199" i="8"/>
  <c r="R198" i="8"/>
  <c r="Q198" i="8"/>
  <c r="S198" i="8" s="1"/>
  <c r="T198" i="8" s="1"/>
  <c r="S197" i="8"/>
  <c r="T197" i="8" s="1"/>
  <c r="R197" i="8"/>
  <c r="Q197" i="8"/>
  <c r="R196" i="8"/>
  <c r="Q196" i="8"/>
  <c r="S196" i="8" s="1"/>
  <c r="T196" i="8" s="1"/>
  <c r="S195" i="8"/>
  <c r="T195" i="8" s="1"/>
  <c r="R195" i="8"/>
  <c r="Q195" i="8"/>
  <c r="R194" i="8"/>
  <c r="Q194" i="8"/>
  <c r="S194" i="8" s="1"/>
  <c r="T194" i="8" s="1"/>
  <c r="S193" i="8"/>
  <c r="T193" i="8" s="1"/>
  <c r="R193" i="8"/>
  <c r="Q193" i="8"/>
  <c r="R192" i="8"/>
  <c r="Q192" i="8"/>
  <c r="S192" i="8" s="1"/>
  <c r="T192" i="8" s="1"/>
  <c r="S191" i="8"/>
  <c r="T191" i="8" s="1"/>
  <c r="R191" i="8"/>
  <c r="Q191" i="8"/>
  <c r="R190" i="8"/>
  <c r="Q190" i="8"/>
  <c r="S190" i="8" s="1"/>
  <c r="T190" i="8" s="1"/>
  <c r="S189" i="8"/>
  <c r="T189" i="8" s="1"/>
  <c r="R189" i="8"/>
  <c r="Q189" i="8"/>
  <c r="R188" i="8"/>
  <c r="Q188" i="8"/>
  <c r="S188" i="8" s="1"/>
  <c r="T188" i="8" s="1"/>
  <c r="S187" i="8"/>
  <c r="T187" i="8" s="1"/>
  <c r="R187" i="8"/>
  <c r="Q187" i="8"/>
  <c r="R186" i="8"/>
  <c r="Q186" i="8"/>
  <c r="S186" i="8" s="1"/>
  <c r="T186" i="8" s="1"/>
  <c r="S185" i="8"/>
  <c r="T185" i="8" s="1"/>
  <c r="R185" i="8"/>
  <c r="Q185" i="8"/>
  <c r="R184" i="8"/>
  <c r="Q184" i="8"/>
  <c r="S184" i="8" s="1"/>
  <c r="T184" i="8" s="1"/>
  <c r="T183" i="8"/>
  <c r="S183" i="8"/>
  <c r="R183" i="8"/>
  <c r="Q183" i="8"/>
  <c r="R182" i="8"/>
  <c r="Q182" i="8"/>
  <c r="S182" i="8" s="1"/>
  <c r="T182" i="8" s="1"/>
  <c r="S181" i="8"/>
  <c r="T181" i="8" s="1"/>
  <c r="R181" i="8"/>
  <c r="Q181" i="8"/>
  <c r="R180" i="8"/>
  <c r="Q180" i="8"/>
  <c r="S180" i="8" s="1"/>
  <c r="T180" i="8" s="1"/>
  <c r="S179" i="8"/>
  <c r="T179" i="8" s="1"/>
  <c r="R179" i="8"/>
  <c r="Q179" i="8"/>
  <c r="R178" i="8"/>
  <c r="Q178" i="8"/>
  <c r="S178" i="8" s="1"/>
  <c r="T178" i="8" s="1"/>
  <c r="S177" i="8"/>
  <c r="T177" i="8" s="1"/>
  <c r="R177" i="8"/>
  <c r="Q177" i="8"/>
  <c r="R176" i="8"/>
  <c r="Q176" i="8"/>
  <c r="S176" i="8" s="1"/>
  <c r="T176" i="8" s="1"/>
  <c r="S175" i="8"/>
  <c r="T175" i="8" s="1"/>
  <c r="R175" i="8"/>
  <c r="Q175" i="8"/>
  <c r="R174" i="8"/>
  <c r="Q174" i="8"/>
  <c r="S174" i="8" s="1"/>
  <c r="T174" i="8" s="1"/>
  <c r="S173" i="8"/>
  <c r="T173" i="8" s="1"/>
  <c r="R173" i="8"/>
  <c r="Q173" i="8"/>
  <c r="R172" i="8"/>
  <c r="Q172" i="8"/>
  <c r="S172" i="8" s="1"/>
  <c r="T172" i="8" s="1"/>
  <c r="S171" i="8"/>
  <c r="T171" i="8" s="1"/>
  <c r="R171" i="8"/>
  <c r="Q171" i="8"/>
  <c r="R170" i="8"/>
  <c r="Q170" i="8"/>
  <c r="S170" i="8" s="1"/>
  <c r="T170" i="8" s="1"/>
  <c r="S169" i="8"/>
  <c r="T169" i="8" s="1"/>
  <c r="R169" i="8"/>
  <c r="Q169" i="8"/>
  <c r="R168" i="8"/>
  <c r="Q168" i="8"/>
  <c r="S168" i="8" s="1"/>
  <c r="T168" i="8" s="1"/>
  <c r="S167" i="8"/>
  <c r="T167" i="8" s="1"/>
  <c r="R167" i="8"/>
  <c r="Q167" i="8"/>
  <c r="R166" i="8"/>
  <c r="Q166" i="8"/>
  <c r="S166" i="8" s="1"/>
  <c r="T166" i="8" s="1"/>
  <c r="S165" i="8"/>
  <c r="T165" i="8" s="1"/>
  <c r="R165" i="8"/>
  <c r="Q165" i="8"/>
  <c r="R164" i="8"/>
  <c r="Q164" i="8"/>
  <c r="S164" i="8" s="1"/>
  <c r="T164" i="8" s="1"/>
  <c r="S163" i="8"/>
  <c r="T163" i="8" s="1"/>
  <c r="R163" i="8"/>
  <c r="Q163" i="8"/>
  <c r="R162" i="8"/>
  <c r="Q162" i="8"/>
  <c r="S162" i="8" s="1"/>
  <c r="T162" i="8" s="1"/>
  <c r="S161" i="8"/>
  <c r="T161" i="8" s="1"/>
  <c r="R161" i="8"/>
  <c r="Q161" i="8"/>
  <c r="R160" i="8"/>
  <c r="Q160" i="8"/>
  <c r="S160" i="8" s="1"/>
  <c r="T160" i="8" s="1"/>
  <c r="S159" i="8"/>
  <c r="T159" i="8" s="1"/>
  <c r="R159" i="8"/>
  <c r="Q159" i="8"/>
  <c r="R158" i="8"/>
  <c r="Q158" i="8"/>
  <c r="S158" i="8" s="1"/>
  <c r="T158" i="8" s="1"/>
  <c r="S157" i="8"/>
  <c r="T157" i="8" s="1"/>
  <c r="R157" i="8"/>
  <c r="Q157" i="8"/>
  <c r="R156" i="8"/>
  <c r="Q156" i="8"/>
  <c r="S156" i="8" s="1"/>
  <c r="T156" i="8" s="1"/>
  <c r="S155" i="8"/>
  <c r="T155" i="8" s="1"/>
  <c r="R155" i="8"/>
  <c r="Q155" i="8"/>
  <c r="R154" i="8"/>
  <c r="Q154" i="8"/>
  <c r="S154" i="8" s="1"/>
  <c r="T154" i="8" s="1"/>
  <c r="S153" i="8"/>
  <c r="T153" i="8" s="1"/>
  <c r="R153" i="8"/>
  <c r="Q153" i="8"/>
  <c r="R152" i="8"/>
  <c r="Q152" i="8"/>
  <c r="S152" i="8" s="1"/>
  <c r="T152" i="8" s="1"/>
  <c r="T151" i="8"/>
  <c r="S151" i="8"/>
  <c r="R151" i="8"/>
  <c r="Q151" i="8"/>
  <c r="R150" i="8"/>
  <c r="Q150" i="8"/>
  <c r="S150" i="8" s="1"/>
  <c r="T150" i="8" s="1"/>
  <c r="S149" i="8"/>
  <c r="T149" i="8" s="1"/>
  <c r="R149" i="8"/>
  <c r="Q149" i="8"/>
  <c r="R148" i="8"/>
  <c r="Q148" i="8"/>
  <c r="S148" i="8" s="1"/>
  <c r="T148" i="8" s="1"/>
  <c r="S147" i="8"/>
  <c r="T147" i="8" s="1"/>
  <c r="R147" i="8"/>
  <c r="Q147" i="8"/>
  <c r="R146" i="8"/>
  <c r="Q146" i="8"/>
  <c r="S146" i="8" s="1"/>
  <c r="T146" i="8" s="1"/>
  <c r="S145" i="8"/>
  <c r="T145" i="8" s="1"/>
  <c r="R145" i="8"/>
  <c r="Q145" i="8"/>
  <c r="R144" i="8"/>
  <c r="Q144" i="8"/>
  <c r="S144" i="8" s="1"/>
  <c r="T144" i="8" s="1"/>
  <c r="S143" i="8"/>
  <c r="T143" i="8" s="1"/>
  <c r="R143" i="8"/>
  <c r="Q143" i="8"/>
  <c r="R142" i="8"/>
  <c r="Q142" i="8"/>
  <c r="S142" i="8" s="1"/>
  <c r="T142" i="8" s="1"/>
  <c r="S141" i="8"/>
  <c r="T141" i="8" s="1"/>
  <c r="R141" i="8"/>
  <c r="Q141" i="8"/>
  <c r="R140" i="8"/>
  <c r="Q140" i="8"/>
  <c r="S140" i="8" s="1"/>
  <c r="T140" i="8" s="1"/>
  <c r="S139" i="8"/>
  <c r="T139" i="8" s="1"/>
  <c r="R139" i="8"/>
  <c r="Q139" i="8"/>
  <c r="R138" i="8"/>
  <c r="Q138" i="8"/>
  <c r="S138" i="8" s="1"/>
  <c r="T138" i="8" s="1"/>
  <c r="S137" i="8"/>
  <c r="T137" i="8" s="1"/>
  <c r="R137" i="8"/>
  <c r="Q137" i="8"/>
  <c r="R136" i="8"/>
  <c r="Q136" i="8"/>
  <c r="S136" i="8" s="1"/>
  <c r="T136" i="8" s="1"/>
  <c r="S135" i="8"/>
  <c r="T135" i="8" s="1"/>
  <c r="R135" i="8"/>
  <c r="Q135" i="8"/>
  <c r="R134" i="8"/>
  <c r="Q134" i="8"/>
  <c r="S134" i="8" s="1"/>
  <c r="T134" i="8" s="1"/>
  <c r="S133" i="8"/>
  <c r="T133" i="8" s="1"/>
  <c r="R133" i="8"/>
  <c r="Q133" i="8"/>
  <c r="R132" i="8"/>
  <c r="Q132" i="8"/>
  <c r="S132" i="8" s="1"/>
  <c r="T132" i="8" s="1"/>
  <c r="S131" i="8"/>
  <c r="T131" i="8" s="1"/>
  <c r="R131" i="8"/>
  <c r="Q131" i="8"/>
  <c r="R130" i="8"/>
  <c r="Q130" i="8"/>
  <c r="S130" i="8" s="1"/>
  <c r="T130" i="8" s="1"/>
  <c r="S129" i="8"/>
  <c r="T129" i="8" s="1"/>
  <c r="R129" i="8"/>
  <c r="Q129" i="8"/>
  <c r="R128" i="8"/>
  <c r="Q128" i="8"/>
  <c r="S128" i="8" s="1"/>
  <c r="T128" i="8" s="1"/>
  <c r="S127" i="8"/>
  <c r="T127" i="8" s="1"/>
  <c r="R127" i="8"/>
  <c r="Q127" i="8"/>
  <c r="R126" i="8"/>
  <c r="Q126" i="8"/>
  <c r="S126" i="8" s="1"/>
  <c r="T126" i="8" s="1"/>
  <c r="S125" i="8"/>
  <c r="T125" i="8" s="1"/>
  <c r="R125" i="8"/>
  <c r="Q125" i="8"/>
  <c r="R124" i="8"/>
  <c r="Q124" i="8"/>
  <c r="S124" i="8" s="1"/>
  <c r="T124" i="8" s="1"/>
  <c r="S123" i="8"/>
  <c r="T123" i="8" s="1"/>
  <c r="R123" i="8"/>
  <c r="Q123" i="8"/>
  <c r="R122" i="8"/>
  <c r="Q122" i="8"/>
  <c r="S122" i="8" s="1"/>
  <c r="T122" i="8" s="1"/>
  <c r="S121" i="8"/>
  <c r="T121" i="8" s="1"/>
  <c r="R121" i="8"/>
  <c r="Q121" i="8"/>
  <c r="R120" i="8"/>
  <c r="Q120" i="8"/>
  <c r="S120" i="8" s="1"/>
  <c r="T120" i="8" s="1"/>
  <c r="T119" i="8"/>
  <c r="S119" i="8"/>
  <c r="R119" i="8"/>
  <c r="Q119" i="8"/>
  <c r="R118" i="8"/>
  <c r="Q118" i="8"/>
  <c r="S118" i="8" s="1"/>
  <c r="T118" i="8" s="1"/>
  <c r="S117" i="8"/>
  <c r="T117" i="8" s="1"/>
  <c r="R117" i="8"/>
  <c r="Q117" i="8"/>
  <c r="R116" i="8"/>
  <c r="Q116" i="8"/>
  <c r="S116" i="8" s="1"/>
  <c r="T116" i="8" s="1"/>
  <c r="S115" i="8"/>
  <c r="T115" i="8" s="1"/>
  <c r="R115" i="8"/>
  <c r="Q115" i="8"/>
  <c r="R114" i="8"/>
  <c r="Q114" i="8"/>
  <c r="S114" i="8" s="1"/>
  <c r="T114" i="8" s="1"/>
  <c r="S113" i="8"/>
  <c r="T113" i="8" s="1"/>
  <c r="R113" i="8"/>
  <c r="Q113" i="8"/>
  <c r="R112" i="8"/>
  <c r="Q112" i="8"/>
  <c r="S112" i="8" s="1"/>
  <c r="T112" i="8" s="1"/>
  <c r="S111" i="8"/>
  <c r="T111" i="8" s="1"/>
  <c r="R111" i="8"/>
  <c r="Q111" i="8"/>
  <c r="R110" i="8"/>
  <c r="Q110" i="8"/>
  <c r="S110" i="8" s="1"/>
  <c r="T110" i="8" s="1"/>
  <c r="R109" i="8"/>
  <c r="S109" i="8" s="1"/>
  <c r="T109" i="8" s="1"/>
  <c r="Q109" i="8"/>
  <c r="R108" i="8"/>
  <c r="Q108" i="8"/>
  <c r="S108" i="8" s="1"/>
  <c r="T108" i="8" s="1"/>
  <c r="S107" i="8"/>
  <c r="T107" i="8" s="1"/>
  <c r="R107" i="8"/>
  <c r="Q107" i="8"/>
  <c r="R106" i="8"/>
  <c r="Q106" i="8"/>
  <c r="S106" i="8" s="1"/>
  <c r="T106" i="8" s="1"/>
  <c r="R105" i="8"/>
  <c r="S105" i="8" s="1"/>
  <c r="T105" i="8" s="1"/>
  <c r="Q105" i="8"/>
  <c r="R104" i="8"/>
  <c r="Q104" i="8"/>
  <c r="S104" i="8" s="1"/>
  <c r="T104" i="8" s="1"/>
  <c r="T103" i="8"/>
  <c r="S103" i="8"/>
  <c r="R103" i="8"/>
  <c r="Q103" i="8"/>
  <c r="R102" i="8"/>
  <c r="Q102" i="8"/>
  <c r="S102" i="8" s="1"/>
  <c r="T102" i="8" s="1"/>
  <c r="R101" i="8"/>
  <c r="S101" i="8" s="1"/>
  <c r="T101" i="8" s="1"/>
  <c r="Q101" i="8"/>
  <c r="R100" i="8"/>
  <c r="Q100" i="8"/>
  <c r="S100" i="8" s="1"/>
  <c r="T100" i="8" s="1"/>
  <c r="S99" i="8"/>
  <c r="T99" i="8" s="1"/>
  <c r="R99" i="8"/>
  <c r="Q99" i="8"/>
  <c r="R98" i="8"/>
  <c r="Q98" i="8"/>
  <c r="S98" i="8" s="1"/>
  <c r="T98" i="8" s="1"/>
  <c r="R97" i="8"/>
  <c r="S97" i="8" s="1"/>
  <c r="T97" i="8" s="1"/>
  <c r="Q97" i="8"/>
  <c r="R96" i="8"/>
  <c r="Q96" i="8"/>
  <c r="S96" i="8" s="1"/>
  <c r="T96" i="8" s="1"/>
  <c r="S95" i="8"/>
  <c r="T95" i="8" s="1"/>
  <c r="R95" i="8"/>
  <c r="Q95" i="8"/>
  <c r="R94" i="8"/>
  <c r="Q94" i="8"/>
  <c r="S94" i="8" s="1"/>
  <c r="T94" i="8" s="1"/>
  <c r="R93" i="8"/>
  <c r="S93" i="8" s="1"/>
  <c r="T93" i="8" s="1"/>
  <c r="Q93" i="8"/>
  <c r="R92" i="8"/>
  <c r="Q92" i="8"/>
  <c r="S92" i="8" s="1"/>
  <c r="T92" i="8" s="1"/>
  <c r="S91" i="8"/>
  <c r="T91" i="8" s="1"/>
  <c r="R91" i="8"/>
  <c r="Q91" i="8"/>
  <c r="R90" i="8"/>
  <c r="Q90" i="8"/>
  <c r="S90" i="8" s="1"/>
  <c r="T90" i="8" s="1"/>
  <c r="R89" i="8"/>
  <c r="S89" i="8" s="1"/>
  <c r="T89" i="8" s="1"/>
  <c r="Q89" i="8"/>
  <c r="R88" i="8"/>
  <c r="Q88" i="8"/>
  <c r="S88" i="8" s="1"/>
  <c r="T88" i="8" s="1"/>
  <c r="S87" i="8"/>
  <c r="T87" i="8" s="1"/>
  <c r="R87" i="8"/>
  <c r="Q87" i="8"/>
  <c r="R86" i="8"/>
  <c r="Q86" i="8"/>
  <c r="S86" i="8" s="1"/>
  <c r="T86" i="8" s="1"/>
  <c r="R85" i="8"/>
  <c r="S85" i="8" s="1"/>
  <c r="T85" i="8" s="1"/>
  <c r="Q85" i="8"/>
  <c r="R84" i="8"/>
  <c r="Q84" i="8"/>
  <c r="S84" i="8" s="1"/>
  <c r="T84" i="8" s="1"/>
  <c r="S83" i="8"/>
  <c r="T83" i="8" s="1"/>
  <c r="R83" i="8"/>
  <c r="Q83" i="8"/>
  <c r="R82" i="8"/>
  <c r="Q82" i="8"/>
  <c r="S82" i="8" s="1"/>
  <c r="T82" i="8" s="1"/>
  <c r="R81" i="8"/>
  <c r="S81" i="8" s="1"/>
  <c r="T81" i="8" s="1"/>
  <c r="Q81" i="8"/>
  <c r="R80" i="8"/>
  <c r="Q80" i="8"/>
  <c r="S80" i="8" s="1"/>
  <c r="T80" i="8" s="1"/>
  <c r="S79" i="8"/>
  <c r="T79" i="8" s="1"/>
  <c r="R79" i="8"/>
  <c r="Q79" i="8"/>
  <c r="R78" i="8"/>
  <c r="Q78" i="8"/>
  <c r="S78" i="8" s="1"/>
  <c r="T78" i="8" s="1"/>
  <c r="R77" i="8"/>
  <c r="S77" i="8" s="1"/>
  <c r="T77" i="8" s="1"/>
  <c r="Q77" i="8"/>
  <c r="R76" i="8"/>
  <c r="Q76" i="8"/>
  <c r="S76" i="8" s="1"/>
  <c r="T76" i="8" s="1"/>
  <c r="S75" i="8"/>
  <c r="T75" i="8" s="1"/>
  <c r="R75" i="8"/>
  <c r="Q75" i="8"/>
  <c r="R74" i="8"/>
  <c r="Q74" i="8"/>
  <c r="S74" i="8" s="1"/>
  <c r="T74" i="8" s="1"/>
  <c r="R73" i="8"/>
  <c r="S73" i="8" s="1"/>
  <c r="T73" i="8" s="1"/>
  <c r="Q73" i="8"/>
  <c r="R72" i="8"/>
  <c r="Q72" i="8"/>
  <c r="S72" i="8" s="1"/>
  <c r="T72" i="8" s="1"/>
  <c r="T71" i="8"/>
  <c r="S71" i="8"/>
  <c r="R71" i="8"/>
  <c r="Q71" i="8"/>
  <c r="R70" i="8"/>
  <c r="Q70" i="8"/>
  <c r="S70" i="8" s="1"/>
  <c r="T70" i="8" s="1"/>
  <c r="R69" i="8"/>
  <c r="S69" i="8" s="1"/>
  <c r="T69" i="8" s="1"/>
  <c r="Q69" i="8"/>
  <c r="R68" i="8"/>
  <c r="Q68" i="8"/>
  <c r="S68" i="8" s="1"/>
  <c r="T68" i="8" s="1"/>
  <c r="S67" i="8"/>
  <c r="T67" i="8" s="1"/>
  <c r="R67" i="8"/>
  <c r="Q67" i="8"/>
  <c r="R66" i="8"/>
  <c r="Q66" i="8"/>
  <c r="S66" i="8" s="1"/>
  <c r="T66" i="8" s="1"/>
  <c r="R65" i="8"/>
  <c r="S65" i="8" s="1"/>
  <c r="T65" i="8" s="1"/>
  <c r="Q65" i="8"/>
  <c r="R64" i="8"/>
  <c r="Q64" i="8"/>
  <c r="S64" i="8" s="1"/>
  <c r="T64" i="8" s="1"/>
  <c r="S63" i="8"/>
  <c r="T63" i="8" s="1"/>
  <c r="R63" i="8"/>
  <c r="Q63" i="8"/>
  <c r="R62" i="8"/>
  <c r="Q62" i="8"/>
  <c r="S62" i="8" s="1"/>
  <c r="T62" i="8" s="1"/>
  <c r="R61" i="8"/>
  <c r="S61" i="8" s="1"/>
  <c r="T61" i="8" s="1"/>
  <c r="Q61" i="8"/>
  <c r="R60" i="8"/>
  <c r="Q60" i="8"/>
  <c r="S60" i="8" s="1"/>
  <c r="T60" i="8" s="1"/>
  <c r="S59" i="8"/>
  <c r="T59" i="8" s="1"/>
  <c r="R59" i="8"/>
  <c r="Q59" i="8"/>
  <c r="R58" i="8"/>
  <c r="Q58" i="8"/>
  <c r="R57" i="8"/>
  <c r="S57" i="8" s="1"/>
  <c r="T57" i="8" s="1"/>
  <c r="Q57" i="8"/>
  <c r="R56" i="8"/>
  <c r="Q56" i="8"/>
  <c r="S56" i="8" s="1"/>
  <c r="T56" i="8" s="1"/>
  <c r="R55" i="8"/>
  <c r="S55" i="8" s="1"/>
  <c r="T55" i="8" s="1"/>
  <c r="Q55" i="8"/>
  <c r="R54" i="8"/>
  <c r="Q54" i="8"/>
  <c r="S54" i="8" s="1"/>
  <c r="T54" i="8" s="1"/>
  <c r="R53" i="8"/>
  <c r="S53" i="8" s="1"/>
  <c r="T53" i="8" s="1"/>
  <c r="Q53" i="8"/>
  <c r="R52" i="8"/>
  <c r="Q52" i="8"/>
  <c r="S51" i="8"/>
  <c r="T51" i="8" s="1"/>
  <c r="R51" i="8"/>
  <c r="Q51" i="8"/>
  <c r="R50" i="8"/>
  <c r="Q50" i="8"/>
  <c r="R49" i="8"/>
  <c r="S49" i="8" s="1"/>
  <c r="T49" i="8" s="1"/>
  <c r="Q49" i="8"/>
  <c r="R48" i="8"/>
  <c r="Q48" i="8"/>
  <c r="S48" i="8" s="1"/>
  <c r="T48" i="8" s="1"/>
  <c r="R47" i="8"/>
  <c r="S47" i="8" s="1"/>
  <c r="T47" i="8" s="1"/>
  <c r="Q47" i="8"/>
  <c r="R46" i="8"/>
  <c r="Q46" i="8"/>
  <c r="S46" i="8" s="1"/>
  <c r="T46" i="8" s="1"/>
  <c r="R45" i="8"/>
  <c r="S45" i="8" s="1"/>
  <c r="T45" i="8" s="1"/>
  <c r="Q45" i="8"/>
  <c r="R44" i="8"/>
  <c r="Q44" i="8"/>
  <c r="S43" i="8"/>
  <c r="T43" i="8" s="1"/>
  <c r="R43" i="8"/>
  <c r="Q43" i="8"/>
  <c r="R42" i="8"/>
  <c r="Q42" i="8"/>
  <c r="R41" i="8"/>
  <c r="S41" i="8" s="1"/>
  <c r="T41" i="8" s="1"/>
  <c r="Q41" i="8"/>
  <c r="R40" i="8"/>
  <c r="Q40" i="8"/>
  <c r="S40" i="8" s="1"/>
  <c r="T40" i="8" s="1"/>
  <c r="S39" i="8"/>
  <c r="T39" i="8" s="1"/>
  <c r="R39" i="8"/>
  <c r="Q39" i="8"/>
  <c r="R38" i="8"/>
  <c r="Q38" i="8"/>
  <c r="S38" i="8" s="1"/>
  <c r="T38" i="8" s="1"/>
  <c r="R37" i="8"/>
  <c r="S37" i="8" s="1"/>
  <c r="T37" i="8" s="1"/>
  <c r="Q37" i="8"/>
  <c r="R36" i="8"/>
  <c r="S36" i="8" s="1"/>
  <c r="T36" i="8" s="1"/>
  <c r="Q36" i="8"/>
  <c r="S35" i="8"/>
  <c r="T35" i="8" s="1"/>
  <c r="R35" i="8"/>
  <c r="Q35" i="8"/>
  <c r="R34" i="8"/>
  <c r="Q34" i="8"/>
  <c r="S34" i="8" s="1"/>
  <c r="T34" i="8" s="1"/>
  <c r="R33" i="8"/>
  <c r="S33" i="8" s="1"/>
  <c r="T33" i="8" s="1"/>
  <c r="Q33" i="8"/>
  <c r="R32" i="8"/>
  <c r="Q32" i="8"/>
  <c r="S32" i="8" s="1"/>
  <c r="T32" i="8" s="1"/>
  <c r="R31" i="8"/>
  <c r="S31" i="8" s="1"/>
  <c r="T31" i="8" s="1"/>
  <c r="Q31" i="8"/>
  <c r="R30" i="8"/>
  <c r="Q30" i="8"/>
  <c r="S30" i="8" s="1"/>
  <c r="T30" i="8" s="1"/>
  <c r="S29" i="8"/>
  <c r="T29" i="8" s="1"/>
  <c r="R29" i="8"/>
  <c r="Q29" i="8"/>
  <c r="S28" i="8"/>
  <c r="T28" i="8" s="1"/>
  <c r="R28" i="8"/>
  <c r="Q28" i="8"/>
  <c r="R27" i="8"/>
  <c r="S27" i="8" s="1"/>
  <c r="T27" i="8" s="1"/>
  <c r="Q27" i="8"/>
  <c r="R26" i="8"/>
  <c r="S26" i="8" s="1"/>
  <c r="T26" i="8" s="1"/>
  <c r="Q26" i="8"/>
  <c r="R25" i="8"/>
  <c r="S25" i="8" s="1"/>
  <c r="T25" i="8" s="1"/>
  <c r="Q25" i="8"/>
  <c r="R24" i="8"/>
  <c r="Q24" i="8"/>
  <c r="S24" i="8" s="1"/>
  <c r="T24" i="8" s="1"/>
  <c r="S23" i="8"/>
  <c r="T23" i="8" s="1"/>
  <c r="R23" i="8"/>
  <c r="Q23" i="8"/>
  <c r="R22" i="8"/>
  <c r="Q22" i="8"/>
  <c r="S22" i="8" s="1"/>
  <c r="T22" i="8" s="1"/>
  <c r="R21" i="8"/>
  <c r="S21" i="8" s="1"/>
  <c r="T21" i="8" s="1"/>
  <c r="Q21" i="8"/>
  <c r="R20" i="8"/>
  <c r="S20" i="8" s="1"/>
  <c r="T20" i="8" s="1"/>
  <c r="Q20" i="8"/>
  <c r="S19" i="8"/>
  <c r="T19" i="8" s="1"/>
  <c r="R19" i="8"/>
  <c r="Q19" i="8"/>
  <c r="R18" i="8"/>
  <c r="Q18" i="8"/>
  <c r="S18" i="8" s="1"/>
  <c r="T18" i="8" s="1"/>
  <c r="R17" i="8"/>
  <c r="S17" i="8" s="1"/>
  <c r="T17" i="8" s="1"/>
  <c r="Q17" i="8"/>
  <c r="R16" i="8"/>
  <c r="Q16" i="8"/>
  <c r="S16" i="8" s="1"/>
  <c r="T16" i="8" s="1"/>
  <c r="R15" i="8"/>
  <c r="S15" i="8" s="1"/>
  <c r="T15" i="8" s="1"/>
  <c r="Q15" i="8"/>
  <c r="R14" i="8"/>
  <c r="Q14" i="8"/>
  <c r="S14" i="8" s="1"/>
  <c r="T14" i="8" s="1"/>
  <c r="S13" i="8"/>
  <c r="T13" i="8" s="1"/>
  <c r="R13" i="8"/>
  <c r="Q13" i="8"/>
  <c r="S12" i="8"/>
  <c r="T12" i="8" s="1"/>
  <c r="R12" i="8"/>
  <c r="Q12" i="8"/>
  <c r="R11" i="8"/>
  <c r="S11" i="8" s="1"/>
  <c r="T11" i="8" s="1"/>
  <c r="Q11" i="8"/>
  <c r="R10" i="8"/>
  <c r="S10" i="8" s="1"/>
  <c r="T10" i="8" s="1"/>
  <c r="Q10" i="8"/>
  <c r="R9" i="8"/>
  <c r="S9" i="8" s="1"/>
  <c r="T9" i="8" s="1"/>
  <c r="Q9" i="8"/>
  <c r="R8" i="8"/>
  <c r="Q8" i="8"/>
  <c r="S8" i="8" s="1"/>
  <c r="T8" i="8" s="1"/>
  <c r="S7" i="8"/>
  <c r="T7" i="8" s="1"/>
  <c r="R7" i="8"/>
  <c r="Q7" i="8"/>
  <c r="R6" i="8"/>
  <c r="Q6" i="8"/>
  <c r="S6" i="8" s="1"/>
  <c r="T6" i="8" s="1"/>
  <c r="R5" i="8"/>
  <c r="S5" i="8" s="1"/>
  <c r="T5" i="8" s="1"/>
  <c r="Q5" i="8"/>
  <c r="R4" i="8"/>
  <c r="S4" i="8" s="1"/>
  <c r="T4" i="8" s="1"/>
  <c r="Q4" i="8"/>
  <c r="R3" i="8"/>
  <c r="S3" i="8" s="1"/>
  <c r="T3" i="8" s="1"/>
  <c r="H3" i="8"/>
  <c r="I3" i="8" s="1"/>
  <c r="J3" i="8" s="1"/>
  <c r="Q3" i="8"/>
  <c r="H957" i="8"/>
  <c r="G957" i="8"/>
  <c r="I957" i="8" s="1"/>
  <c r="J957" i="8" s="1"/>
  <c r="H956" i="8"/>
  <c r="G956" i="8"/>
  <c r="H955" i="8"/>
  <c r="G955" i="8"/>
  <c r="I955" i="8" s="1"/>
  <c r="J955" i="8" s="1"/>
  <c r="I954" i="8"/>
  <c r="J954" i="8" s="1"/>
  <c r="H954" i="8"/>
  <c r="G954" i="8"/>
  <c r="H953" i="8"/>
  <c r="G953" i="8"/>
  <c r="I953" i="8" s="1"/>
  <c r="J953" i="8" s="1"/>
  <c r="H952" i="8"/>
  <c r="G952" i="8"/>
  <c r="I952" i="8" s="1"/>
  <c r="J952" i="8" s="1"/>
  <c r="H951" i="8"/>
  <c r="G951" i="8"/>
  <c r="H950" i="8"/>
  <c r="G950" i="8"/>
  <c r="I950" i="8" s="1"/>
  <c r="J950" i="8" s="1"/>
  <c r="H949" i="8"/>
  <c r="G949" i="8"/>
  <c r="I949" i="8" s="1"/>
  <c r="J949" i="8" s="1"/>
  <c r="H948" i="8"/>
  <c r="I948" i="8" s="1"/>
  <c r="J948" i="8" s="1"/>
  <c r="G948" i="8"/>
  <c r="H947" i="8"/>
  <c r="G947" i="8"/>
  <c r="H946" i="8"/>
  <c r="G946" i="8"/>
  <c r="I946" i="8" s="1"/>
  <c r="J946" i="8" s="1"/>
  <c r="H945" i="8"/>
  <c r="G945" i="8"/>
  <c r="I945" i="8" s="1"/>
  <c r="J945" i="8" s="1"/>
  <c r="H944" i="8"/>
  <c r="G944" i="8"/>
  <c r="I944" i="8" s="1"/>
  <c r="J944" i="8" s="1"/>
  <c r="H943" i="8"/>
  <c r="G943" i="8"/>
  <c r="H942" i="8"/>
  <c r="G942" i="8"/>
  <c r="I942" i="8" s="1"/>
  <c r="J942" i="8" s="1"/>
  <c r="H941" i="8"/>
  <c r="G941" i="8"/>
  <c r="I941" i="8" s="1"/>
  <c r="J941" i="8" s="1"/>
  <c r="H940" i="8"/>
  <c r="G940" i="8"/>
  <c r="H939" i="8"/>
  <c r="G939" i="8"/>
  <c r="I938" i="8"/>
  <c r="J938" i="8" s="1"/>
  <c r="H938" i="8"/>
  <c r="G938" i="8"/>
  <c r="H937" i="8"/>
  <c r="G937" i="8"/>
  <c r="I937" i="8" s="1"/>
  <c r="J937" i="8" s="1"/>
  <c r="H936" i="8"/>
  <c r="G936" i="8"/>
  <c r="H935" i="8"/>
  <c r="G935" i="8"/>
  <c r="H934" i="8"/>
  <c r="G934" i="8"/>
  <c r="I934" i="8" s="1"/>
  <c r="J934" i="8" s="1"/>
  <c r="H933" i="8"/>
  <c r="G933" i="8"/>
  <c r="I933" i="8" s="1"/>
  <c r="J933" i="8" s="1"/>
  <c r="I932" i="8"/>
  <c r="J932" i="8" s="1"/>
  <c r="H932" i="8"/>
  <c r="G932" i="8"/>
  <c r="H931" i="8"/>
  <c r="G931" i="8"/>
  <c r="I931" i="8" s="1"/>
  <c r="J931" i="8" s="1"/>
  <c r="H930" i="8"/>
  <c r="G930" i="8"/>
  <c r="I930" i="8" s="1"/>
  <c r="J930" i="8" s="1"/>
  <c r="H929" i="8"/>
  <c r="G929" i="8"/>
  <c r="H928" i="8"/>
  <c r="G928" i="8"/>
  <c r="I928" i="8" s="1"/>
  <c r="J928" i="8" s="1"/>
  <c r="H927" i="8"/>
  <c r="G927" i="8"/>
  <c r="I926" i="8"/>
  <c r="J926" i="8" s="1"/>
  <c r="H926" i="8"/>
  <c r="G926" i="8"/>
  <c r="H925" i="8"/>
  <c r="G925" i="8"/>
  <c r="I925" i="8" s="1"/>
  <c r="J925" i="8" s="1"/>
  <c r="H924" i="8"/>
  <c r="G924" i="8"/>
  <c r="H923" i="8"/>
  <c r="G923" i="8"/>
  <c r="I923" i="8" s="1"/>
  <c r="J923" i="8" s="1"/>
  <c r="I922" i="8"/>
  <c r="J922" i="8" s="1"/>
  <c r="H922" i="8"/>
  <c r="G922" i="8"/>
  <c r="H921" i="8"/>
  <c r="G921" i="8"/>
  <c r="I921" i="8" s="1"/>
  <c r="J921" i="8" s="1"/>
  <c r="H920" i="8"/>
  <c r="G920" i="8"/>
  <c r="I920" i="8" s="1"/>
  <c r="J920" i="8" s="1"/>
  <c r="H919" i="8"/>
  <c r="G919" i="8"/>
  <c r="H918" i="8"/>
  <c r="G918" i="8"/>
  <c r="I918" i="8" s="1"/>
  <c r="J918" i="8" s="1"/>
  <c r="H917" i="8"/>
  <c r="G917" i="8"/>
  <c r="I917" i="8" s="1"/>
  <c r="J917" i="8" s="1"/>
  <c r="H916" i="8"/>
  <c r="I916" i="8" s="1"/>
  <c r="J916" i="8" s="1"/>
  <c r="G916" i="8"/>
  <c r="H915" i="8"/>
  <c r="G915" i="8"/>
  <c r="I915" i="8" s="1"/>
  <c r="J915" i="8" s="1"/>
  <c r="H914" i="8"/>
  <c r="G914" i="8"/>
  <c r="I914" i="8" s="1"/>
  <c r="J914" i="8" s="1"/>
  <c r="H913" i="8"/>
  <c r="G913" i="8"/>
  <c r="I913" i="8" s="1"/>
  <c r="J913" i="8" s="1"/>
  <c r="H912" i="8"/>
  <c r="G912" i="8"/>
  <c r="I912" i="8" s="1"/>
  <c r="J912" i="8" s="1"/>
  <c r="H911" i="8"/>
  <c r="G911" i="8"/>
  <c r="H910" i="8"/>
  <c r="G910" i="8"/>
  <c r="I910" i="8" s="1"/>
  <c r="J910" i="8" s="1"/>
  <c r="H909" i="8"/>
  <c r="G909" i="8"/>
  <c r="I909" i="8" s="1"/>
  <c r="J909" i="8" s="1"/>
  <c r="H908" i="8"/>
  <c r="G908" i="8"/>
  <c r="I908" i="8" s="1"/>
  <c r="J908" i="8" s="1"/>
  <c r="H907" i="8"/>
  <c r="G907" i="8"/>
  <c r="I906" i="8"/>
  <c r="J906" i="8" s="1"/>
  <c r="H906" i="8"/>
  <c r="G906" i="8"/>
  <c r="H905" i="8"/>
  <c r="G905" i="8"/>
  <c r="I905" i="8" s="1"/>
  <c r="J905" i="8" s="1"/>
  <c r="H904" i="8"/>
  <c r="G904" i="8"/>
  <c r="H903" i="8"/>
  <c r="G903" i="8"/>
  <c r="H902" i="8"/>
  <c r="G902" i="8"/>
  <c r="I902" i="8" s="1"/>
  <c r="J902" i="8" s="1"/>
  <c r="H901" i="8"/>
  <c r="G901" i="8"/>
  <c r="I901" i="8" s="1"/>
  <c r="J901" i="8" s="1"/>
  <c r="I900" i="8"/>
  <c r="J900" i="8" s="1"/>
  <c r="H900" i="8"/>
  <c r="G900" i="8"/>
  <c r="H899" i="8"/>
  <c r="G899" i="8"/>
  <c r="I898" i="8"/>
  <c r="J898" i="8" s="1"/>
  <c r="H898" i="8"/>
  <c r="G898" i="8"/>
  <c r="H897" i="8"/>
  <c r="G897" i="8"/>
  <c r="H896" i="8"/>
  <c r="G896" i="8"/>
  <c r="I896" i="8" s="1"/>
  <c r="J896" i="8" s="1"/>
  <c r="H895" i="8"/>
  <c r="G895" i="8"/>
  <c r="I894" i="8"/>
  <c r="J894" i="8" s="1"/>
  <c r="H894" i="8"/>
  <c r="G894" i="8"/>
  <c r="H893" i="8"/>
  <c r="G893" i="8"/>
  <c r="I893" i="8" s="1"/>
  <c r="J893" i="8" s="1"/>
  <c r="H892" i="8"/>
  <c r="G892" i="8"/>
  <c r="H891" i="8"/>
  <c r="G891" i="8"/>
  <c r="I891" i="8" s="1"/>
  <c r="J891" i="8" s="1"/>
  <c r="I890" i="8"/>
  <c r="J890" i="8" s="1"/>
  <c r="H890" i="8"/>
  <c r="G890" i="8"/>
  <c r="H889" i="8"/>
  <c r="G889" i="8"/>
  <c r="I889" i="8" s="1"/>
  <c r="J889" i="8" s="1"/>
  <c r="H888" i="8"/>
  <c r="G888" i="8"/>
  <c r="I888" i="8" s="1"/>
  <c r="J888" i="8" s="1"/>
  <c r="H887" i="8"/>
  <c r="G887" i="8"/>
  <c r="H886" i="8"/>
  <c r="G886" i="8"/>
  <c r="I886" i="8" s="1"/>
  <c r="J886" i="8" s="1"/>
  <c r="H885" i="8"/>
  <c r="G885" i="8"/>
  <c r="I885" i="8" s="1"/>
  <c r="J885" i="8" s="1"/>
  <c r="H884" i="8"/>
  <c r="I884" i="8" s="1"/>
  <c r="J884" i="8" s="1"/>
  <c r="G884" i="8"/>
  <c r="H883" i="8"/>
  <c r="G883" i="8"/>
  <c r="H882" i="8"/>
  <c r="G882" i="8"/>
  <c r="I882" i="8" s="1"/>
  <c r="J882" i="8" s="1"/>
  <c r="H881" i="8"/>
  <c r="G881" i="8"/>
  <c r="I881" i="8" s="1"/>
  <c r="J881" i="8" s="1"/>
  <c r="H880" i="8"/>
  <c r="G880" i="8"/>
  <c r="I880" i="8" s="1"/>
  <c r="J880" i="8" s="1"/>
  <c r="H879" i="8"/>
  <c r="G879" i="8"/>
  <c r="H878" i="8"/>
  <c r="G878" i="8"/>
  <c r="I878" i="8" s="1"/>
  <c r="J878" i="8" s="1"/>
  <c r="H877" i="8"/>
  <c r="G877" i="8"/>
  <c r="I877" i="8" s="1"/>
  <c r="J877" i="8" s="1"/>
  <c r="H876" i="8"/>
  <c r="G876" i="8"/>
  <c r="I876" i="8" s="1"/>
  <c r="J876" i="8" s="1"/>
  <c r="H875" i="8"/>
  <c r="G875" i="8"/>
  <c r="I874" i="8"/>
  <c r="J874" i="8" s="1"/>
  <c r="H874" i="8"/>
  <c r="G874" i="8"/>
  <c r="H873" i="8"/>
  <c r="G873" i="8"/>
  <c r="I873" i="8" s="1"/>
  <c r="J873" i="8" s="1"/>
  <c r="H872" i="8"/>
  <c r="G872" i="8"/>
  <c r="H871" i="8"/>
  <c r="G871" i="8"/>
  <c r="H870" i="8"/>
  <c r="G870" i="8"/>
  <c r="I870" i="8" s="1"/>
  <c r="J870" i="8" s="1"/>
  <c r="H869" i="8"/>
  <c r="G869" i="8"/>
  <c r="I869" i="8" s="1"/>
  <c r="J869" i="8" s="1"/>
  <c r="J868" i="8"/>
  <c r="H868" i="8"/>
  <c r="G868" i="8"/>
  <c r="I868" i="8" s="1"/>
  <c r="H867" i="8"/>
  <c r="G867" i="8"/>
  <c r="H866" i="8"/>
  <c r="I866" i="8" s="1"/>
  <c r="J866" i="8" s="1"/>
  <c r="G866" i="8"/>
  <c r="H865" i="8"/>
  <c r="G865" i="8"/>
  <c r="H864" i="8"/>
  <c r="G864" i="8"/>
  <c r="I864" i="8" s="1"/>
  <c r="J864" i="8" s="1"/>
  <c r="H863" i="8"/>
  <c r="G863" i="8"/>
  <c r="H862" i="8"/>
  <c r="G862" i="8"/>
  <c r="H861" i="8"/>
  <c r="G861" i="8"/>
  <c r="I861" i="8" s="1"/>
  <c r="J861" i="8" s="1"/>
  <c r="H860" i="8"/>
  <c r="G860" i="8"/>
  <c r="I860" i="8" s="1"/>
  <c r="J860" i="8" s="1"/>
  <c r="H859" i="8"/>
  <c r="G859" i="8"/>
  <c r="H858" i="8"/>
  <c r="I858" i="8" s="1"/>
  <c r="J858" i="8" s="1"/>
  <c r="G858" i="8"/>
  <c r="H857" i="8"/>
  <c r="G857" i="8"/>
  <c r="H856" i="8"/>
  <c r="G856" i="8"/>
  <c r="H855" i="8"/>
  <c r="G855" i="8"/>
  <c r="H854" i="8"/>
  <c r="G854" i="8"/>
  <c r="I854" i="8" s="1"/>
  <c r="J854" i="8" s="1"/>
  <c r="H853" i="8"/>
  <c r="G853" i="8"/>
  <c r="J852" i="8"/>
  <c r="H852" i="8"/>
  <c r="G852" i="8"/>
  <c r="I852" i="8" s="1"/>
  <c r="H851" i="8"/>
  <c r="G851" i="8"/>
  <c r="J850" i="8"/>
  <c r="I850" i="8"/>
  <c r="H850" i="8"/>
  <c r="G850" i="8"/>
  <c r="H849" i="8"/>
  <c r="G849" i="8"/>
  <c r="I849" i="8" s="1"/>
  <c r="J849" i="8" s="1"/>
  <c r="H848" i="8"/>
  <c r="G848" i="8"/>
  <c r="I848" i="8" s="1"/>
  <c r="J848" i="8" s="1"/>
  <c r="H847" i="8"/>
  <c r="G847" i="8"/>
  <c r="H846" i="8"/>
  <c r="G846" i="8"/>
  <c r="H845" i="8"/>
  <c r="G845" i="8"/>
  <c r="I845" i="8" s="1"/>
  <c r="J845" i="8" s="1"/>
  <c r="H844" i="8"/>
  <c r="G844" i="8"/>
  <c r="I844" i="8" s="1"/>
  <c r="J844" i="8" s="1"/>
  <c r="H843" i="8"/>
  <c r="G843" i="8"/>
  <c r="H842" i="8"/>
  <c r="I842" i="8" s="1"/>
  <c r="J842" i="8" s="1"/>
  <c r="G842" i="8"/>
  <c r="H841" i="8"/>
  <c r="G841" i="8"/>
  <c r="I841" i="8" s="1"/>
  <c r="J841" i="8" s="1"/>
  <c r="H840" i="8"/>
  <c r="G840" i="8"/>
  <c r="H839" i="8"/>
  <c r="G839" i="8"/>
  <c r="H838" i="8"/>
  <c r="G838" i="8"/>
  <c r="I838" i="8" s="1"/>
  <c r="J838" i="8" s="1"/>
  <c r="H837" i="8"/>
  <c r="G837" i="8"/>
  <c r="I837" i="8" s="1"/>
  <c r="J837" i="8" s="1"/>
  <c r="J836" i="8"/>
  <c r="H836" i="8"/>
  <c r="G836" i="8"/>
  <c r="I836" i="8" s="1"/>
  <c r="H835" i="8"/>
  <c r="G835" i="8"/>
  <c r="H834" i="8"/>
  <c r="I834" i="8" s="1"/>
  <c r="J834" i="8" s="1"/>
  <c r="G834" i="8"/>
  <c r="H833" i="8"/>
  <c r="G833" i="8"/>
  <c r="I833" i="8" s="1"/>
  <c r="J833" i="8" s="1"/>
  <c r="H832" i="8"/>
  <c r="G832" i="8"/>
  <c r="I832" i="8" s="1"/>
  <c r="J832" i="8" s="1"/>
  <c r="H831" i="8"/>
  <c r="G831" i="8"/>
  <c r="H830" i="8"/>
  <c r="G830" i="8"/>
  <c r="H829" i="8"/>
  <c r="G829" i="8"/>
  <c r="I829" i="8" s="1"/>
  <c r="J829" i="8" s="1"/>
  <c r="H828" i="8"/>
  <c r="G828" i="8"/>
  <c r="I828" i="8" s="1"/>
  <c r="J828" i="8" s="1"/>
  <c r="H827" i="8"/>
  <c r="G827" i="8"/>
  <c r="H826" i="8"/>
  <c r="I826" i="8" s="1"/>
  <c r="J826" i="8" s="1"/>
  <c r="G826" i="8"/>
  <c r="H825" i="8"/>
  <c r="G825" i="8"/>
  <c r="I825" i="8" s="1"/>
  <c r="J825" i="8" s="1"/>
  <c r="H824" i="8"/>
  <c r="G824" i="8"/>
  <c r="H823" i="8"/>
  <c r="G823" i="8"/>
  <c r="H822" i="8"/>
  <c r="G822" i="8"/>
  <c r="I822" i="8" s="1"/>
  <c r="J822" i="8" s="1"/>
  <c r="H821" i="8"/>
  <c r="G821" i="8"/>
  <c r="J820" i="8"/>
  <c r="H820" i="8"/>
  <c r="G820" i="8"/>
  <c r="I820" i="8" s="1"/>
  <c r="H819" i="8"/>
  <c r="G819" i="8"/>
  <c r="H818" i="8"/>
  <c r="I818" i="8" s="1"/>
  <c r="J818" i="8" s="1"/>
  <c r="G818" i="8"/>
  <c r="H817" i="8"/>
  <c r="G817" i="8"/>
  <c r="I817" i="8" s="1"/>
  <c r="J817" i="8" s="1"/>
  <c r="H816" i="8"/>
  <c r="G816" i="8"/>
  <c r="I816" i="8" s="1"/>
  <c r="J816" i="8" s="1"/>
  <c r="H815" i="8"/>
  <c r="G815" i="8"/>
  <c r="H814" i="8"/>
  <c r="G814" i="8"/>
  <c r="H813" i="8"/>
  <c r="G813" i="8"/>
  <c r="I813" i="8" s="1"/>
  <c r="J813" i="8" s="1"/>
  <c r="H812" i="8"/>
  <c r="G812" i="8"/>
  <c r="I812" i="8" s="1"/>
  <c r="J812" i="8" s="1"/>
  <c r="H811" i="8"/>
  <c r="G811" i="8"/>
  <c r="H810" i="8"/>
  <c r="I810" i="8" s="1"/>
  <c r="J810" i="8" s="1"/>
  <c r="G810" i="8"/>
  <c r="H809" i="8"/>
  <c r="G809" i="8"/>
  <c r="I809" i="8" s="1"/>
  <c r="J809" i="8" s="1"/>
  <c r="H808" i="8"/>
  <c r="G808" i="8"/>
  <c r="H807" i="8"/>
  <c r="G807" i="8"/>
  <c r="H806" i="8"/>
  <c r="G806" i="8"/>
  <c r="I806" i="8" s="1"/>
  <c r="J806" i="8" s="1"/>
  <c r="H805" i="8"/>
  <c r="G805" i="8"/>
  <c r="I805" i="8" s="1"/>
  <c r="J805" i="8" s="1"/>
  <c r="J804" i="8"/>
  <c r="H804" i="8"/>
  <c r="G804" i="8"/>
  <c r="I804" i="8" s="1"/>
  <c r="H803" i="8"/>
  <c r="G803" i="8"/>
  <c r="H802" i="8"/>
  <c r="I802" i="8" s="1"/>
  <c r="J802" i="8" s="1"/>
  <c r="G802" i="8"/>
  <c r="H801" i="8"/>
  <c r="G801" i="8"/>
  <c r="I801" i="8" s="1"/>
  <c r="J801" i="8" s="1"/>
  <c r="H800" i="8"/>
  <c r="G800" i="8"/>
  <c r="I800" i="8" s="1"/>
  <c r="J800" i="8" s="1"/>
  <c r="H799" i="8"/>
  <c r="G799" i="8"/>
  <c r="H798" i="8"/>
  <c r="G798" i="8"/>
  <c r="I798" i="8" s="1"/>
  <c r="J798" i="8" s="1"/>
  <c r="H797" i="8"/>
  <c r="G797" i="8"/>
  <c r="I797" i="8" s="1"/>
  <c r="J797" i="8" s="1"/>
  <c r="H796" i="8"/>
  <c r="G796" i="8"/>
  <c r="I796" i="8" s="1"/>
  <c r="J796" i="8" s="1"/>
  <c r="H795" i="8"/>
  <c r="G795" i="8"/>
  <c r="H794" i="8"/>
  <c r="I794" i="8" s="1"/>
  <c r="J794" i="8" s="1"/>
  <c r="G794" i="8"/>
  <c r="H793" i="8"/>
  <c r="G793" i="8"/>
  <c r="I793" i="8" s="1"/>
  <c r="J793" i="8" s="1"/>
  <c r="H792" i="8"/>
  <c r="G792" i="8"/>
  <c r="I792" i="8" s="1"/>
  <c r="J792" i="8" s="1"/>
  <c r="H791" i="8"/>
  <c r="G791" i="8"/>
  <c r="H790" i="8"/>
  <c r="I790" i="8" s="1"/>
  <c r="J790" i="8" s="1"/>
  <c r="G790" i="8"/>
  <c r="H789" i="8"/>
  <c r="G789" i="8"/>
  <c r="I789" i="8" s="1"/>
  <c r="J789" i="8" s="1"/>
  <c r="H788" i="8"/>
  <c r="G788" i="8"/>
  <c r="I788" i="8" s="1"/>
  <c r="J788" i="8" s="1"/>
  <c r="J787" i="8"/>
  <c r="I787" i="8"/>
  <c r="H787" i="8"/>
  <c r="G787" i="8"/>
  <c r="H786" i="8"/>
  <c r="G786" i="8"/>
  <c r="I786" i="8" s="1"/>
  <c r="J786" i="8" s="1"/>
  <c r="H785" i="8"/>
  <c r="I785" i="8" s="1"/>
  <c r="J785" i="8" s="1"/>
  <c r="G785" i="8"/>
  <c r="H784" i="8"/>
  <c r="G784" i="8"/>
  <c r="I784" i="8" s="1"/>
  <c r="J784" i="8" s="1"/>
  <c r="I783" i="8"/>
  <c r="J783" i="8" s="1"/>
  <c r="H783" i="8"/>
  <c r="G783" i="8"/>
  <c r="H782" i="8"/>
  <c r="G782" i="8"/>
  <c r="I782" i="8" s="1"/>
  <c r="J782" i="8" s="1"/>
  <c r="I781" i="8"/>
  <c r="J781" i="8" s="1"/>
  <c r="H781" i="8"/>
  <c r="G781" i="8"/>
  <c r="H780" i="8"/>
  <c r="G780" i="8"/>
  <c r="H779" i="8"/>
  <c r="G779" i="8"/>
  <c r="H778" i="8"/>
  <c r="G778" i="8"/>
  <c r="H777" i="8"/>
  <c r="G777" i="8"/>
  <c r="I777" i="8" s="1"/>
  <c r="J777" i="8" s="1"/>
  <c r="H776" i="8"/>
  <c r="G776" i="8"/>
  <c r="I776" i="8" s="1"/>
  <c r="J776" i="8" s="1"/>
  <c r="H775" i="8"/>
  <c r="G775" i="8"/>
  <c r="I775" i="8" s="1"/>
  <c r="J775" i="8" s="1"/>
  <c r="H774" i="8"/>
  <c r="G774" i="8"/>
  <c r="H773" i="8"/>
  <c r="G773" i="8"/>
  <c r="I773" i="8" s="1"/>
  <c r="J773" i="8" s="1"/>
  <c r="H772" i="8"/>
  <c r="G772" i="8"/>
  <c r="I771" i="8"/>
  <c r="J771" i="8" s="1"/>
  <c r="H771" i="8"/>
  <c r="G771" i="8"/>
  <c r="H770" i="8"/>
  <c r="G770" i="8"/>
  <c r="I770" i="8" s="1"/>
  <c r="J770" i="8" s="1"/>
  <c r="J769" i="8"/>
  <c r="I769" i="8"/>
  <c r="H769" i="8"/>
  <c r="G769" i="8"/>
  <c r="H768" i="8"/>
  <c r="G768" i="8"/>
  <c r="H767" i="8"/>
  <c r="I767" i="8" s="1"/>
  <c r="J767" i="8" s="1"/>
  <c r="G767" i="8"/>
  <c r="H766" i="8"/>
  <c r="G766" i="8"/>
  <c r="I766" i="8" s="1"/>
  <c r="J766" i="8" s="1"/>
  <c r="H765" i="8"/>
  <c r="G765" i="8"/>
  <c r="I765" i="8" s="1"/>
  <c r="J765" i="8" s="1"/>
  <c r="H764" i="8"/>
  <c r="G764" i="8"/>
  <c r="H763" i="8"/>
  <c r="G763" i="8"/>
  <c r="I763" i="8" s="1"/>
  <c r="J763" i="8" s="1"/>
  <c r="H762" i="8"/>
  <c r="G762" i="8"/>
  <c r="H761" i="8"/>
  <c r="G761" i="8"/>
  <c r="I761" i="8" s="1"/>
  <c r="J761" i="8" s="1"/>
  <c r="H760" i="8"/>
  <c r="G760" i="8"/>
  <c r="I760" i="8" s="1"/>
  <c r="J760" i="8" s="1"/>
  <c r="H759" i="8"/>
  <c r="G759" i="8"/>
  <c r="I759" i="8" s="1"/>
  <c r="J759" i="8" s="1"/>
  <c r="H758" i="8"/>
  <c r="G758" i="8"/>
  <c r="I758" i="8" s="1"/>
  <c r="J758" i="8" s="1"/>
  <c r="H757" i="8"/>
  <c r="G757" i="8"/>
  <c r="I757" i="8" s="1"/>
  <c r="J757" i="8" s="1"/>
  <c r="H756" i="8"/>
  <c r="G756" i="8"/>
  <c r="I756" i="8" s="1"/>
  <c r="J756" i="8" s="1"/>
  <c r="J755" i="8"/>
  <c r="I755" i="8"/>
  <c r="H755" i="8"/>
  <c r="G755" i="8"/>
  <c r="H754" i="8"/>
  <c r="G754" i="8"/>
  <c r="I754" i="8" s="1"/>
  <c r="J754" i="8" s="1"/>
  <c r="H753" i="8"/>
  <c r="I753" i="8" s="1"/>
  <c r="J753" i="8" s="1"/>
  <c r="G753" i="8"/>
  <c r="H752" i="8"/>
  <c r="G752" i="8"/>
  <c r="I751" i="8"/>
  <c r="J751" i="8" s="1"/>
  <c r="H751" i="8"/>
  <c r="G751" i="8"/>
  <c r="H750" i="8"/>
  <c r="G750" i="8"/>
  <c r="I750" i="8" s="1"/>
  <c r="J750" i="8" s="1"/>
  <c r="I749" i="8"/>
  <c r="J749" i="8" s="1"/>
  <c r="H749" i="8"/>
  <c r="G749" i="8"/>
  <c r="H748" i="8"/>
  <c r="G748" i="8"/>
  <c r="H747" i="8"/>
  <c r="G747" i="8"/>
  <c r="I747" i="8" s="1"/>
  <c r="J747" i="8" s="1"/>
  <c r="H746" i="8"/>
  <c r="G746" i="8"/>
  <c r="H745" i="8"/>
  <c r="G745" i="8"/>
  <c r="I745" i="8" s="1"/>
  <c r="J745" i="8" s="1"/>
  <c r="H744" i="8"/>
  <c r="G744" i="8"/>
  <c r="I744" i="8" s="1"/>
  <c r="J744" i="8" s="1"/>
  <c r="H743" i="8"/>
  <c r="G743" i="8"/>
  <c r="I743" i="8" s="1"/>
  <c r="J743" i="8" s="1"/>
  <c r="H742" i="8"/>
  <c r="G742" i="8"/>
  <c r="H741" i="8"/>
  <c r="G741" i="8"/>
  <c r="I741" i="8" s="1"/>
  <c r="J741" i="8" s="1"/>
  <c r="H740" i="8"/>
  <c r="G740" i="8"/>
  <c r="I739" i="8"/>
  <c r="J739" i="8" s="1"/>
  <c r="H739" i="8"/>
  <c r="G739" i="8"/>
  <c r="H738" i="8"/>
  <c r="G738" i="8"/>
  <c r="I738" i="8" s="1"/>
  <c r="J738" i="8" s="1"/>
  <c r="J737" i="8"/>
  <c r="I737" i="8"/>
  <c r="H737" i="8"/>
  <c r="G737" i="8"/>
  <c r="H736" i="8"/>
  <c r="G736" i="8"/>
  <c r="H735" i="8"/>
  <c r="I735" i="8" s="1"/>
  <c r="J735" i="8" s="1"/>
  <c r="G735" i="8"/>
  <c r="H734" i="8"/>
  <c r="G734" i="8"/>
  <c r="I734" i="8" s="1"/>
  <c r="J734" i="8" s="1"/>
  <c r="H733" i="8"/>
  <c r="G733" i="8"/>
  <c r="I733" i="8" s="1"/>
  <c r="J733" i="8" s="1"/>
  <c r="H732" i="8"/>
  <c r="G732" i="8"/>
  <c r="H731" i="8"/>
  <c r="G731" i="8"/>
  <c r="I731" i="8" s="1"/>
  <c r="J731" i="8" s="1"/>
  <c r="H730" i="8"/>
  <c r="G730" i="8"/>
  <c r="H729" i="8"/>
  <c r="G729" i="8"/>
  <c r="I729" i="8" s="1"/>
  <c r="J729" i="8" s="1"/>
  <c r="H728" i="8"/>
  <c r="G728" i="8"/>
  <c r="I728" i="8" s="1"/>
  <c r="J728" i="8" s="1"/>
  <c r="H727" i="8"/>
  <c r="G727" i="8"/>
  <c r="I727" i="8" s="1"/>
  <c r="J727" i="8" s="1"/>
  <c r="H726" i="8"/>
  <c r="G726" i="8"/>
  <c r="H725" i="8"/>
  <c r="G725" i="8"/>
  <c r="I725" i="8" s="1"/>
  <c r="J725" i="8" s="1"/>
  <c r="H724" i="8"/>
  <c r="G724" i="8"/>
  <c r="I724" i="8" s="1"/>
  <c r="J724" i="8" s="1"/>
  <c r="I723" i="8"/>
  <c r="J723" i="8" s="1"/>
  <c r="H723" i="8"/>
  <c r="G723" i="8"/>
  <c r="H722" i="8"/>
  <c r="G722" i="8"/>
  <c r="I722" i="8" s="1"/>
  <c r="J722" i="8" s="1"/>
  <c r="H721" i="8"/>
  <c r="I721" i="8" s="1"/>
  <c r="J721" i="8" s="1"/>
  <c r="G721" i="8"/>
  <c r="H720" i="8"/>
  <c r="G720" i="8"/>
  <c r="I719" i="8"/>
  <c r="J719" i="8" s="1"/>
  <c r="H719" i="8"/>
  <c r="G719" i="8"/>
  <c r="H718" i="8"/>
  <c r="G718" i="8"/>
  <c r="I718" i="8" s="1"/>
  <c r="J718" i="8" s="1"/>
  <c r="I717" i="8"/>
  <c r="J717" i="8" s="1"/>
  <c r="H717" i="8"/>
  <c r="G717" i="8"/>
  <c r="H716" i="8"/>
  <c r="G716" i="8"/>
  <c r="H715" i="8"/>
  <c r="G715" i="8"/>
  <c r="I715" i="8" s="1"/>
  <c r="J715" i="8" s="1"/>
  <c r="H714" i="8"/>
  <c r="G714" i="8"/>
  <c r="H713" i="8"/>
  <c r="G713" i="8"/>
  <c r="I713" i="8" s="1"/>
  <c r="J713" i="8" s="1"/>
  <c r="H712" i="8"/>
  <c r="G712" i="8"/>
  <c r="I712" i="8" s="1"/>
  <c r="J712" i="8" s="1"/>
  <c r="H711" i="8"/>
  <c r="G711" i="8"/>
  <c r="I711" i="8" s="1"/>
  <c r="J711" i="8" s="1"/>
  <c r="H710" i="8"/>
  <c r="G710" i="8"/>
  <c r="H709" i="8"/>
  <c r="G709" i="8"/>
  <c r="I709" i="8" s="1"/>
  <c r="J709" i="8" s="1"/>
  <c r="H708" i="8"/>
  <c r="G708" i="8"/>
  <c r="I707" i="8"/>
  <c r="J707" i="8" s="1"/>
  <c r="H707" i="8"/>
  <c r="G707" i="8"/>
  <c r="H706" i="8"/>
  <c r="G706" i="8"/>
  <c r="I706" i="8" s="1"/>
  <c r="J706" i="8" s="1"/>
  <c r="J705" i="8"/>
  <c r="I705" i="8"/>
  <c r="H705" i="8"/>
  <c r="G705" i="8"/>
  <c r="H704" i="8"/>
  <c r="G704" i="8"/>
  <c r="H703" i="8"/>
  <c r="I703" i="8" s="1"/>
  <c r="J703" i="8" s="1"/>
  <c r="G703" i="8"/>
  <c r="H702" i="8"/>
  <c r="G702" i="8"/>
  <c r="I702" i="8" s="1"/>
  <c r="J702" i="8" s="1"/>
  <c r="H701" i="8"/>
  <c r="G701" i="8"/>
  <c r="I701" i="8" s="1"/>
  <c r="J701" i="8" s="1"/>
  <c r="H700" i="8"/>
  <c r="G700" i="8"/>
  <c r="H699" i="8"/>
  <c r="G699" i="8"/>
  <c r="I699" i="8" s="1"/>
  <c r="J699" i="8" s="1"/>
  <c r="H698" i="8"/>
  <c r="G698" i="8"/>
  <c r="H697" i="8"/>
  <c r="G697" i="8"/>
  <c r="I697" i="8" s="1"/>
  <c r="J697" i="8" s="1"/>
  <c r="H696" i="8"/>
  <c r="G696" i="8"/>
  <c r="I696" i="8" s="1"/>
  <c r="J696" i="8" s="1"/>
  <c r="H695" i="8"/>
  <c r="G695" i="8"/>
  <c r="I695" i="8" s="1"/>
  <c r="J695" i="8" s="1"/>
  <c r="H694" i="8"/>
  <c r="G694" i="8"/>
  <c r="I694" i="8" s="1"/>
  <c r="J694" i="8" s="1"/>
  <c r="H693" i="8"/>
  <c r="G693" i="8"/>
  <c r="I693" i="8" s="1"/>
  <c r="J693" i="8" s="1"/>
  <c r="H692" i="8"/>
  <c r="G692" i="8"/>
  <c r="I692" i="8" s="1"/>
  <c r="J692" i="8" s="1"/>
  <c r="I691" i="8"/>
  <c r="J691" i="8" s="1"/>
  <c r="H691" i="8"/>
  <c r="G691" i="8"/>
  <c r="H690" i="8"/>
  <c r="G690" i="8"/>
  <c r="I690" i="8" s="1"/>
  <c r="J690" i="8" s="1"/>
  <c r="H689" i="8"/>
  <c r="I689" i="8" s="1"/>
  <c r="J689" i="8" s="1"/>
  <c r="G689" i="8"/>
  <c r="H688" i="8"/>
  <c r="G688" i="8"/>
  <c r="I687" i="8"/>
  <c r="J687" i="8" s="1"/>
  <c r="H687" i="8"/>
  <c r="G687" i="8"/>
  <c r="H686" i="8"/>
  <c r="G686" i="8"/>
  <c r="I686" i="8" s="1"/>
  <c r="J686" i="8" s="1"/>
  <c r="I685" i="8"/>
  <c r="J685" i="8" s="1"/>
  <c r="H685" i="8"/>
  <c r="G685" i="8"/>
  <c r="H684" i="8"/>
  <c r="G684" i="8"/>
  <c r="H683" i="8"/>
  <c r="G683" i="8"/>
  <c r="I683" i="8" s="1"/>
  <c r="J683" i="8" s="1"/>
  <c r="H682" i="8"/>
  <c r="G682" i="8"/>
  <c r="H681" i="8"/>
  <c r="G681" i="8"/>
  <c r="I681" i="8" s="1"/>
  <c r="J681" i="8" s="1"/>
  <c r="H680" i="8"/>
  <c r="G680" i="8"/>
  <c r="I680" i="8" s="1"/>
  <c r="J680" i="8" s="1"/>
  <c r="H679" i="8"/>
  <c r="G679" i="8"/>
  <c r="I679" i="8" s="1"/>
  <c r="J679" i="8" s="1"/>
  <c r="H678" i="8"/>
  <c r="G678" i="8"/>
  <c r="H677" i="8"/>
  <c r="G677" i="8"/>
  <c r="I677" i="8" s="1"/>
  <c r="J677" i="8" s="1"/>
  <c r="H676" i="8"/>
  <c r="G676" i="8"/>
  <c r="I675" i="8"/>
  <c r="J675" i="8" s="1"/>
  <c r="H675" i="8"/>
  <c r="G675" i="8"/>
  <c r="H674" i="8"/>
  <c r="G674" i="8"/>
  <c r="I674" i="8" s="1"/>
  <c r="J674" i="8" s="1"/>
  <c r="J673" i="8"/>
  <c r="I673" i="8"/>
  <c r="H673" i="8"/>
  <c r="G673" i="8"/>
  <c r="H672" i="8"/>
  <c r="G672" i="8"/>
  <c r="H671" i="8"/>
  <c r="I671" i="8" s="1"/>
  <c r="J671" i="8" s="1"/>
  <c r="G671" i="8"/>
  <c r="H670" i="8"/>
  <c r="G670" i="8"/>
  <c r="I670" i="8" s="1"/>
  <c r="J670" i="8" s="1"/>
  <c r="H669" i="8"/>
  <c r="G669" i="8"/>
  <c r="I669" i="8" s="1"/>
  <c r="J669" i="8" s="1"/>
  <c r="H668" i="8"/>
  <c r="G668" i="8"/>
  <c r="H667" i="8"/>
  <c r="G667" i="8"/>
  <c r="I667" i="8" s="1"/>
  <c r="J667" i="8" s="1"/>
  <c r="H666" i="8"/>
  <c r="G666" i="8"/>
  <c r="H665" i="8"/>
  <c r="G665" i="8"/>
  <c r="I665" i="8" s="1"/>
  <c r="J665" i="8" s="1"/>
  <c r="H664" i="8"/>
  <c r="G664" i="8"/>
  <c r="I664" i="8" s="1"/>
  <c r="J664" i="8" s="1"/>
  <c r="H663" i="8"/>
  <c r="G663" i="8"/>
  <c r="I663" i="8" s="1"/>
  <c r="J663" i="8" s="1"/>
  <c r="J662" i="8"/>
  <c r="H662" i="8"/>
  <c r="G662" i="8"/>
  <c r="I662" i="8" s="1"/>
  <c r="H661" i="8"/>
  <c r="G661" i="8"/>
  <c r="I661" i="8" s="1"/>
  <c r="J661" i="8" s="1"/>
  <c r="H660" i="8"/>
  <c r="G660" i="8"/>
  <c r="I660" i="8" s="1"/>
  <c r="J660" i="8" s="1"/>
  <c r="J659" i="8"/>
  <c r="I659" i="8"/>
  <c r="H659" i="8"/>
  <c r="G659" i="8"/>
  <c r="H658" i="8"/>
  <c r="G658" i="8"/>
  <c r="I658" i="8" s="1"/>
  <c r="J658" i="8" s="1"/>
  <c r="H657" i="8"/>
  <c r="I657" i="8" s="1"/>
  <c r="J657" i="8" s="1"/>
  <c r="G657" i="8"/>
  <c r="H656" i="8"/>
  <c r="G656" i="8"/>
  <c r="J655" i="8"/>
  <c r="H655" i="8"/>
  <c r="G655" i="8"/>
  <c r="I655" i="8" s="1"/>
  <c r="H654" i="8"/>
  <c r="G654" i="8"/>
  <c r="I654" i="8" s="1"/>
  <c r="J654" i="8" s="1"/>
  <c r="H653" i="8"/>
  <c r="G653" i="8"/>
  <c r="I653" i="8" s="1"/>
  <c r="J653" i="8" s="1"/>
  <c r="H652" i="8"/>
  <c r="G652" i="8"/>
  <c r="H651" i="8"/>
  <c r="G651" i="8"/>
  <c r="H650" i="8"/>
  <c r="G650" i="8"/>
  <c r="H649" i="8"/>
  <c r="G649" i="8"/>
  <c r="I649" i="8" s="1"/>
  <c r="J649" i="8" s="1"/>
  <c r="H648" i="8"/>
  <c r="G648" i="8"/>
  <c r="H647" i="8"/>
  <c r="G647" i="8"/>
  <c r="H646" i="8"/>
  <c r="G646" i="8"/>
  <c r="I646" i="8" s="1"/>
  <c r="J646" i="8" s="1"/>
  <c r="J645" i="8"/>
  <c r="H645" i="8"/>
  <c r="G645" i="8"/>
  <c r="I645" i="8" s="1"/>
  <c r="H644" i="8"/>
  <c r="G644" i="8"/>
  <c r="I643" i="8"/>
  <c r="J643" i="8" s="1"/>
  <c r="H643" i="8"/>
  <c r="G643" i="8"/>
  <c r="H642" i="8"/>
  <c r="G642" i="8"/>
  <c r="I642" i="8" s="1"/>
  <c r="J642" i="8" s="1"/>
  <c r="H641" i="8"/>
  <c r="I641" i="8" s="1"/>
  <c r="J641" i="8" s="1"/>
  <c r="G641" i="8"/>
  <c r="H640" i="8"/>
  <c r="G640" i="8"/>
  <c r="I639" i="8"/>
  <c r="J639" i="8" s="1"/>
  <c r="H639" i="8"/>
  <c r="G639" i="8"/>
  <c r="H638" i="8"/>
  <c r="G638" i="8"/>
  <c r="I638" i="8" s="1"/>
  <c r="J638" i="8" s="1"/>
  <c r="I637" i="8"/>
  <c r="J637" i="8" s="1"/>
  <c r="H637" i="8"/>
  <c r="G637" i="8"/>
  <c r="H636" i="8"/>
  <c r="G636" i="8"/>
  <c r="H635" i="8"/>
  <c r="G635" i="8"/>
  <c r="H634" i="8"/>
  <c r="G634" i="8"/>
  <c r="H633" i="8"/>
  <c r="G633" i="8"/>
  <c r="I633" i="8" s="1"/>
  <c r="J633" i="8" s="1"/>
  <c r="H632" i="8"/>
  <c r="G632" i="8"/>
  <c r="H631" i="8"/>
  <c r="G631" i="8"/>
  <c r="I631" i="8" s="1"/>
  <c r="J631" i="8" s="1"/>
  <c r="H630" i="8"/>
  <c r="G630" i="8"/>
  <c r="I630" i="8" s="1"/>
  <c r="J630" i="8" s="1"/>
  <c r="J629" i="8"/>
  <c r="H629" i="8"/>
  <c r="G629" i="8"/>
  <c r="I629" i="8" s="1"/>
  <c r="H628" i="8"/>
  <c r="G628" i="8"/>
  <c r="I628" i="8" s="1"/>
  <c r="J628" i="8" s="1"/>
  <c r="I627" i="8"/>
  <c r="J627" i="8" s="1"/>
  <c r="H627" i="8"/>
  <c r="G627" i="8"/>
  <c r="J626" i="8"/>
  <c r="H626" i="8"/>
  <c r="G626" i="8"/>
  <c r="I626" i="8" s="1"/>
  <c r="J625" i="8"/>
  <c r="H625" i="8"/>
  <c r="I625" i="8" s="1"/>
  <c r="G625" i="8"/>
  <c r="H624" i="8"/>
  <c r="G624" i="8"/>
  <c r="H623" i="8"/>
  <c r="G623" i="8"/>
  <c r="H622" i="8"/>
  <c r="G622" i="8"/>
  <c r="I622" i="8" s="1"/>
  <c r="J622" i="8" s="1"/>
  <c r="H621" i="8"/>
  <c r="I621" i="8" s="1"/>
  <c r="J621" i="8" s="1"/>
  <c r="G621" i="8"/>
  <c r="H620" i="8"/>
  <c r="G620" i="8"/>
  <c r="H619" i="8"/>
  <c r="G619" i="8"/>
  <c r="I619" i="8" s="1"/>
  <c r="J619" i="8" s="1"/>
  <c r="H618" i="8"/>
  <c r="G618" i="8"/>
  <c r="I617" i="8"/>
  <c r="J617" i="8" s="1"/>
  <c r="H617" i="8"/>
  <c r="G617" i="8"/>
  <c r="H616" i="8"/>
  <c r="G616" i="8"/>
  <c r="I616" i="8" s="1"/>
  <c r="J616" i="8" s="1"/>
  <c r="H615" i="8"/>
  <c r="G615" i="8"/>
  <c r="J614" i="8"/>
  <c r="H614" i="8"/>
  <c r="G614" i="8"/>
  <c r="I614" i="8" s="1"/>
  <c r="H613" i="8"/>
  <c r="G613" i="8"/>
  <c r="I613" i="8" s="1"/>
  <c r="J613" i="8" s="1"/>
  <c r="H612" i="8"/>
  <c r="G612" i="8"/>
  <c r="J611" i="8"/>
  <c r="I611" i="8"/>
  <c r="H611" i="8"/>
  <c r="G611" i="8"/>
  <c r="J610" i="8"/>
  <c r="H610" i="8"/>
  <c r="G610" i="8"/>
  <c r="I610" i="8" s="1"/>
  <c r="I609" i="8"/>
  <c r="J609" i="8" s="1"/>
  <c r="H609" i="8"/>
  <c r="G609" i="8"/>
  <c r="H608" i="8"/>
  <c r="G608" i="8"/>
  <c r="H607" i="8"/>
  <c r="G607" i="8"/>
  <c r="I607" i="8" s="1"/>
  <c r="J607" i="8" s="1"/>
  <c r="H606" i="8"/>
  <c r="G606" i="8"/>
  <c r="I606" i="8" s="1"/>
  <c r="J606" i="8" s="1"/>
  <c r="I605" i="8"/>
  <c r="J605" i="8" s="1"/>
  <c r="H605" i="8"/>
  <c r="G605" i="8"/>
  <c r="H604" i="8"/>
  <c r="G604" i="8"/>
  <c r="H603" i="8"/>
  <c r="G603" i="8"/>
  <c r="I603" i="8" s="1"/>
  <c r="J603" i="8" s="1"/>
  <c r="H602" i="8"/>
  <c r="G602" i="8"/>
  <c r="H601" i="8"/>
  <c r="G601" i="8"/>
  <c r="I601" i="8" s="1"/>
  <c r="J601" i="8" s="1"/>
  <c r="H600" i="8"/>
  <c r="G600" i="8"/>
  <c r="H599" i="8"/>
  <c r="G599" i="8"/>
  <c r="H598" i="8"/>
  <c r="G598" i="8"/>
  <c r="H597" i="8"/>
  <c r="G597" i="8"/>
  <c r="I597" i="8" s="1"/>
  <c r="J597" i="8" s="1"/>
  <c r="H596" i="8"/>
  <c r="G596" i="8"/>
  <c r="I595" i="8"/>
  <c r="J595" i="8" s="1"/>
  <c r="H595" i="8"/>
  <c r="G595" i="8"/>
  <c r="J594" i="8"/>
  <c r="H594" i="8"/>
  <c r="G594" i="8"/>
  <c r="I594" i="8" s="1"/>
  <c r="H593" i="8"/>
  <c r="I593" i="8" s="1"/>
  <c r="J593" i="8" s="1"/>
  <c r="G593" i="8"/>
  <c r="H592" i="8"/>
  <c r="G592" i="8"/>
  <c r="I591" i="8"/>
  <c r="J591" i="8" s="1"/>
  <c r="H591" i="8"/>
  <c r="G591" i="8"/>
  <c r="H590" i="8"/>
  <c r="G590" i="8"/>
  <c r="I590" i="8" s="1"/>
  <c r="J590" i="8" s="1"/>
  <c r="H589" i="8"/>
  <c r="G589" i="8"/>
  <c r="H588" i="8"/>
  <c r="G588" i="8"/>
  <c r="J587" i="8"/>
  <c r="H587" i="8"/>
  <c r="G587" i="8"/>
  <c r="I587" i="8" s="1"/>
  <c r="H586" i="8"/>
  <c r="G586" i="8"/>
  <c r="H585" i="8"/>
  <c r="G585" i="8"/>
  <c r="I585" i="8" s="1"/>
  <c r="J585" i="8" s="1"/>
  <c r="H584" i="8"/>
  <c r="G584" i="8"/>
  <c r="I584" i="8" s="1"/>
  <c r="J584" i="8" s="1"/>
  <c r="H583" i="8"/>
  <c r="G583" i="8"/>
  <c r="I583" i="8" s="1"/>
  <c r="J583" i="8" s="1"/>
  <c r="H582" i="8"/>
  <c r="G582" i="8"/>
  <c r="I582" i="8" s="1"/>
  <c r="J582" i="8" s="1"/>
  <c r="H581" i="8"/>
  <c r="G581" i="8"/>
  <c r="I581" i="8" s="1"/>
  <c r="J581" i="8" s="1"/>
  <c r="H580" i="8"/>
  <c r="G580" i="8"/>
  <c r="I580" i="8" s="1"/>
  <c r="J580" i="8" s="1"/>
  <c r="J579" i="8"/>
  <c r="I579" i="8"/>
  <c r="H579" i="8"/>
  <c r="G579" i="8"/>
  <c r="H578" i="8"/>
  <c r="G578" i="8"/>
  <c r="I578" i="8" s="1"/>
  <c r="J578" i="8" s="1"/>
  <c r="J577" i="8"/>
  <c r="I577" i="8"/>
  <c r="H577" i="8"/>
  <c r="G577" i="8"/>
  <c r="H576" i="8"/>
  <c r="G576" i="8"/>
  <c r="J575" i="8"/>
  <c r="H575" i="8"/>
  <c r="I575" i="8" s="1"/>
  <c r="G575" i="8"/>
  <c r="H574" i="8"/>
  <c r="G574" i="8"/>
  <c r="I574" i="8" s="1"/>
  <c r="J574" i="8" s="1"/>
  <c r="H573" i="8"/>
  <c r="G573" i="8"/>
  <c r="I573" i="8" s="1"/>
  <c r="J573" i="8" s="1"/>
  <c r="H572" i="8"/>
  <c r="G572" i="8"/>
  <c r="H571" i="8"/>
  <c r="G571" i="8"/>
  <c r="H570" i="8"/>
  <c r="G570" i="8"/>
  <c r="I569" i="8"/>
  <c r="J569" i="8" s="1"/>
  <c r="H569" i="8"/>
  <c r="G569" i="8"/>
  <c r="J568" i="8"/>
  <c r="H568" i="8"/>
  <c r="G568" i="8"/>
  <c r="I568" i="8" s="1"/>
  <c r="H567" i="8"/>
  <c r="G567" i="8"/>
  <c r="I567" i="8" s="1"/>
  <c r="J567" i="8" s="1"/>
  <c r="H566" i="8"/>
  <c r="G566" i="8"/>
  <c r="J565" i="8"/>
  <c r="H565" i="8"/>
  <c r="G565" i="8"/>
  <c r="I565" i="8" s="1"/>
  <c r="H564" i="8"/>
  <c r="G564" i="8"/>
  <c r="I564" i="8" s="1"/>
  <c r="J564" i="8" s="1"/>
  <c r="J563" i="8"/>
  <c r="I563" i="8"/>
  <c r="H563" i="8"/>
  <c r="G563" i="8"/>
  <c r="H562" i="8"/>
  <c r="G562" i="8"/>
  <c r="I562" i="8" s="1"/>
  <c r="J562" i="8" s="1"/>
  <c r="I561" i="8"/>
  <c r="J561" i="8" s="1"/>
  <c r="H561" i="8"/>
  <c r="G561" i="8"/>
  <c r="H560" i="8"/>
  <c r="G560" i="8"/>
  <c r="I559" i="8"/>
  <c r="J559" i="8" s="1"/>
  <c r="H559" i="8"/>
  <c r="G559" i="8"/>
  <c r="H558" i="8"/>
  <c r="G558" i="8"/>
  <c r="I558" i="8" s="1"/>
  <c r="J558" i="8" s="1"/>
  <c r="H557" i="8"/>
  <c r="G557" i="8"/>
  <c r="I557" i="8" s="1"/>
  <c r="J557" i="8" s="1"/>
  <c r="H556" i="8"/>
  <c r="G556" i="8"/>
  <c r="H555" i="8"/>
  <c r="G555" i="8"/>
  <c r="H554" i="8"/>
  <c r="G554" i="8"/>
  <c r="I553" i="8"/>
  <c r="J553" i="8" s="1"/>
  <c r="H553" i="8"/>
  <c r="G553" i="8"/>
  <c r="J552" i="8"/>
  <c r="H552" i="8"/>
  <c r="G552" i="8"/>
  <c r="I552" i="8" s="1"/>
  <c r="H551" i="8"/>
  <c r="G551" i="8"/>
  <c r="H550" i="8"/>
  <c r="G550" i="8"/>
  <c r="I550" i="8" s="1"/>
  <c r="J550" i="8" s="1"/>
  <c r="H549" i="8"/>
  <c r="G549" i="8"/>
  <c r="I549" i="8" s="1"/>
  <c r="J549" i="8" s="1"/>
  <c r="H548" i="8"/>
  <c r="G548" i="8"/>
  <c r="I547" i="8"/>
  <c r="J547" i="8" s="1"/>
  <c r="H547" i="8"/>
  <c r="G547" i="8"/>
  <c r="H546" i="8"/>
  <c r="G546" i="8"/>
  <c r="I546" i="8" s="1"/>
  <c r="J546" i="8" s="1"/>
  <c r="H545" i="8"/>
  <c r="G545" i="8"/>
  <c r="I545" i="8" s="1"/>
  <c r="J545" i="8" s="1"/>
  <c r="H544" i="8"/>
  <c r="G544" i="8"/>
  <c r="I543" i="8"/>
  <c r="J543" i="8" s="1"/>
  <c r="H543" i="8"/>
  <c r="G543" i="8"/>
  <c r="J542" i="8"/>
  <c r="H542" i="8"/>
  <c r="G542" i="8"/>
  <c r="I542" i="8" s="1"/>
  <c r="H541" i="8"/>
  <c r="G541" i="8"/>
  <c r="I541" i="8" s="1"/>
  <c r="J541" i="8" s="1"/>
  <c r="H540" i="8"/>
  <c r="G540" i="8"/>
  <c r="H539" i="8"/>
  <c r="G539" i="8"/>
  <c r="I539" i="8" s="1"/>
  <c r="J539" i="8" s="1"/>
  <c r="H538" i="8"/>
  <c r="G538" i="8"/>
  <c r="H537" i="8"/>
  <c r="G537" i="8"/>
  <c r="I537" i="8" s="1"/>
  <c r="J537" i="8" s="1"/>
  <c r="H536" i="8"/>
  <c r="G536" i="8"/>
  <c r="I536" i="8" s="1"/>
  <c r="J536" i="8" s="1"/>
  <c r="H535" i="8"/>
  <c r="G535" i="8"/>
  <c r="J534" i="8"/>
  <c r="H534" i="8"/>
  <c r="G534" i="8"/>
  <c r="I534" i="8" s="1"/>
  <c r="I533" i="8"/>
  <c r="J533" i="8" s="1"/>
  <c r="H533" i="8"/>
  <c r="G533" i="8"/>
  <c r="H532" i="8"/>
  <c r="G532" i="8"/>
  <c r="J531" i="8"/>
  <c r="H531" i="8"/>
  <c r="I531" i="8" s="1"/>
  <c r="G531" i="8"/>
  <c r="H530" i="8"/>
  <c r="G530" i="8"/>
  <c r="I530" i="8" s="1"/>
  <c r="J530" i="8" s="1"/>
  <c r="H529" i="8"/>
  <c r="G529" i="8"/>
  <c r="I529" i="8" s="1"/>
  <c r="J529" i="8" s="1"/>
  <c r="H528" i="8"/>
  <c r="G528" i="8"/>
  <c r="H527" i="8"/>
  <c r="G527" i="8"/>
  <c r="I527" i="8" s="1"/>
  <c r="J527" i="8" s="1"/>
  <c r="H526" i="8"/>
  <c r="G526" i="8"/>
  <c r="I526" i="8" s="1"/>
  <c r="J526" i="8" s="1"/>
  <c r="H525" i="8"/>
  <c r="G525" i="8"/>
  <c r="I525" i="8" s="1"/>
  <c r="J525" i="8" s="1"/>
  <c r="H524" i="8"/>
  <c r="G524" i="8"/>
  <c r="H523" i="8"/>
  <c r="G523" i="8"/>
  <c r="I523" i="8" s="1"/>
  <c r="J523" i="8" s="1"/>
  <c r="H522" i="8"/>
  <c r="G522" i="8"/>
  <c r="I522" i="8" s="1"/>
  <c r="J522" i="8" s="1"/>
  <c r="H521" i="8"/>
  <c r="I521" i="8" s="1"/>
  <c r="J521" i="8" s="1"/>
  <c r="G521" i="8"/>
  <c r="H520" i="8"/>
  <c r="G520" i="8"/>
  <c r="J519" i="8"/>
  <c r="H519" i="8"/>
  <c r="G519" i="8"/>
  <c r="I519" i="8" s="1"/>
  <c r="H518" i="8"/>
  <c r="G518" i="8"/>
  <c r="H517" i="8"/>
  <c r="G517" i="8"/>
  <c r="I517" i="8" s="1"/>
  <c r="J517" i="8" s="1"/>
  <c r="H516" i="8"/>
  <c r="G516" i="8"/>
  <c r="I515" i="8"/>
  <c r="J515" i="8" s="1"/>
  <c r="H515" i="8"/>
  <c r="G515" i="8"/>
  <c r="H514" i="8"/>
  <c r="G514" i="8"/>
  <c r="H513" i="8"/>
  <c r="G513" i="8"/>
  <c r="H512" i="8"/>
  <c r="G512" i="8"/>
  <c r="I511" i="8"/>
  <c r="J511" i="8" s="1"/>
  <c r="H511" i="8"/>
  <c r="G511" i="8"/>
  <c r="J510" i="8"/>
  <c r="H510" i="8"/>
  <c r="G510" i="8"/>
  <c r="I510" i="8" s="1"/>
  <c r="H509" i="8"/>
  <c r="G509" i="8"/>
  <c r="H508" i="8"/>
  <c r="G508" i="8"/>
  <c r="I507" i="8"/>
  <c r="J507" i="8" s="1"/>
  <c r="H507" i="8"/>
  <c r="G507" i="8"/>
  <c r="H506" i="8"/>
  <c r="G506" i="8"/>
  <c r="I506" i="8" s="1"/>
  <c r="J506" i="8" s="1"/>
  <c r="H505" i="8"/>
  <c r="G505" i="8"/>
  <c r="I505" i="8" s="1"/>
  <c r="J505" i="8" s="1"/>
  <c r="H504" i="8"/>
  <c r="G504" i="8"/>
  <c r="H503" i="8"/>
  <c r="G503" i="8"/>
  <c r="J502" i="8"/>
  <c r="I502" i="8"/>
  <c r="H502" i="8"/>
  <c r="G502" i="8"/>
  <c r="J501" i="8"/>
  <c r="H501" i="8"/>
  <c r="G501" i="8"/>
  <c r="I501" i="8" s="1"/>
  <c r="H500" i="8"/>
  <c r="I500" i="8" s="1"/>
  <c r="J500" i="8" s="1"/>
  <c r="G500" i="8"/>
  <c r="H499" i="8"/>
  <c r="G499" i="8"/>
  <c r="I498" i="8"/>
  <c r="J498" i="8" s="1"/>
  <c r="H498" i="8"/>
  <c r="G498" i="8"/>
  <c r="H497" i="8"/>
  <c r="G497" i="8"/>
  <c r="I497" i="8" s="1"/>
  <c r="J497" i="8" s="1"/>
  <c r="H496" i="8"/>
  <c r="I496" i="8" s="1"/>
  <c r="J496" i="8" s="1"/>
  <c r="G496" i="8"/>
  <c r="J495" i="8"/>
  <c r="H495" i="8"/>
  <c r="G495" i="8"/>
  <c r="I495" i="8" s="1"/>
  <c r="J494" i="8"/>
  <c r="H494" i="8"/>
  <c r="I494" i="8" s="1"/>
  <c r="G494" i="8"/>
  <c r="H493" i="8"/>
  <c r="G493" i="8"/>
  <c r="I492" i="8"/>
  <c r="J492" i="8" s="1"/>
  <c r="H492" i="8"/>
  <c r="G492" i="8"/>
  <c r="H491" i="8"/>
  <c r="G491" i="8"/>
  <c r="H490" i="8"/>
  <c r="I490" i="8" s="1"/>
  <c r="J490" i="8" s="1"/>
  <c r="G490" i="8"/>
  <c r="H489" i="8"/>
  <c r="G489" i="8"/>
  <c r="H488" i="8"/>
  <c r="G488" i="8"/>
  <c r="I488" i="8" s="1"/>
  <c r="J488" i="8" s="1"/>
  <c r="H487" i="8"/>
  <c r="G487" i="8"/>
  <c r="I487" i="8" s="1"/>
  <c r="J487" i="8" s="1"/>
  <c r="I486" i="8"/>
  <c r="J486" i="8" s="1"/>
  <c r="H486" i="8"/>
  <c r="G486" i="8"/>
  <c r="J485" i="8"/>
  <c r="H485" i="8"/>
  <c r="G485" i="8"/>
  <c r="I485" i="8" s="1"/>
  <c r="H484" i="8"/>
  <c r="I484" i="8" s="1"/>
  <c r="J484" i="8" s="1"/>
  <c r="G484" i="8"/>
  <c r="H483" i="8"/>
  <c r="G483" i="8"/>
  <c r="J482" i="8"/>
  <c r="H482" i="8"/>
  <c r="I482" i="8" s="1"/>
  <c r="G482" i="8"/>
  <c r="H481" i="8"/>
  <c r="G481" i="8"/>
  <c r="I481" i="8" s="1"/>
  <c r="J481" i="8" s="1"/>
  <c r="H480" i="8"/>
  <c r="G480" i="8"/>
  <c r="I480" i="8" s="1"/>
  <c r="J480" i="8" s="1"/>
  <c r="J479" i="8"/>
  <c r="H479" i="8"/>
  <c r="G479" i="8"/>
  <c r="I479" i="8" s="1"/>
  <c r="H478" i="8"/>
  <c r="G478" i="8"/>
  <c r="H477" i="8"/>
  <c r="G477" i="8"/>
  <c r="H476" i="8"/>
  <c r="G476" i="8"/>
  <c r="I476" i="8" s="1"/>
  <c r="J476" i="8" s="1"/>
  <c r="H475" i="8"/>
  <c r="G475" i="8"/>
  <c r="I475" i="8" s="1"/>
  <c r="J475" i="8" s="1"/>
  <c r="H474" i="8"/>
  <c r="G474" i="8"/>
  <c r="H473" i="8"/>
  <c r="G473" i="8"/>
  <c r="I473" i="8" s="1"/>
  <c r="J473" i="8" s="1"/>
  <c r="H472" i="8"/>
  <c r="G472" i="8"/>
  <c r="I472" i="8" s="1"/>
  <c r="J472" i="8" s="1"/>
  <c r="H471" i="8"/>
  <c r="G471" i="8"/>
  <c r="J470" i="8"/>
  <c r="I470" i="8"/>
  <c r="H470" i="8"/>
  <c r="G470" i="8"/>
  <c r="H469" i="8"/>
  <c r="G469" i="8"/>
  <c r="I469" i="8" s="1"/>
  <c r="J469" i="8" s="1"/>
  <c r="I468" i="8"/>
  <c r="J468" i="8" s="1"/>
  <c r="H468" i="8"/>
  <c r="G468" i="8"/>
  <c r="H467" i="8"/>
  <c r="G467" i="8"/>
  <c r="I466" i="8"/>
  <c r="J466" i="8" s="1"/>
  <c r="H466" i="8"/>
  <c r="G466" i="8"/>
  <c r="H465" i="8"/>
  <c r="G465" i="8"/>
  <c r="I465" i="8" s="1"/>
  <c r="J465" i="8" s="1"/>
  <c r="H464" i="8"/>
  <c r="G464" i="8"/>
  <c r="I464" i="8" s="1"/>
  <c r="J464" i="8" s="1"/>
  <c r="J463" i="8"/>
  <c r="H463" i="8"/>
  <c r="G463" i="8"/>
  <c r="I463" i="8" s="1"/>
  <c r="H462" i="8"/>
  <c r="G462" i="8"/>
  <c r="I462" i="8" s="1"/>
  <c r="J462" i="8" s="1"/>
  <c r="H461" i="8"/>
  <c r="G461" i="8"/>
  <c r="H460" i="8"/>
  <c r="G460" i="8"/>
  <c r="I460" i="8" s="1"/>
  <c r="J460" i="8" s="1"/>
  <c r="H459" i="8"/>
  <c r="G459" i="8"/>
  <c r="H458" i="8"/>
  <c r="G458" i="8"/>
  <c r="H457" i="8"/>
  <c r="G457" i="8"/>
  <c r="J456" i="8"/>
  <c r="H456" i="8"/>
  <c r="G456" i="8"/>
  <c r="I456" i="8" s="1"/>
  <c r="H455" i="8"/>
  <c r="G455" i="8"/>
  <c r="J454" i="8"/>
  <c r="I454" i="8"/>
  <c r="H454" i="8"/>
  <c r="G454" i="8"/>
  <c r="H453" i="8"/>
  <c r="G453" i="8"/>
  <c r="I452" i="8"/>
  <c r="J452" i="8" s="1"/>
  <c r="H452" i="8"/>
  <c r="G452" i="8"/>
  <c r="H451" i="8"/>
  <c r="G451" i="8"/>
  <c r="I450" i="8"/>
  <c r="J450" i="8" s="1"/>
  <c r="H450" i="8"/>
  <c r="G450" i="8"/>
  <c r="H449" i="8"/>
  <c r="G449" i="8"/>
  <c r="I449" i="8" s="1"/>
  <c r="J449" i="8" s="1"/>
  <c r="H448" i="8"/>
  <c r="G448" i="8"/>
  <c r="I448" i="8" s="1"/>
  <c r="J448" i="8" s="1"/>
  <c r="J447" i="8"/>
  <c r="H447" i="8"/>
  <c r="G447" i="8"/>
  <c r="I447" i="8" s="1"/>
  <c r="H446" i="8"/>
  <c r="G446" i="8"/>
  <c r="I446" i="8" s="1"/>
  <c r="J446" i="8" s="1"/>
  <c r="H445" i="8"/>
  <c r="G445" i="8"/>
  <c r="H444" i="8"/>
  <c r="G444" i="8"/>
  <c r="H443" i="8"/>
  <c r="G443" i="8"/>
  <c r="H442" i="8"/>
  <c r="G442" i="8"/>
  <c r="I442" i="8" s="1"/>
  <c r="J442" i="8" s="1"/>
  <c r="H441" i="8"/>
  <c r="G441" i="8"/>
  <c r="H440" i="8"/>
  <c r="G440" i="8"/>
  <c r="I440" i="8" s="1"/>
  <c r="J440" i="8" s="1"/>
  <c r="H439" i="8"/>
  <c r="G439" i="8"/>
  <c r="I438" i="8"/>
  <c r="J438" i="8" s="1"/>
  <c r="H438" i="8"/>
  <c r="G438" i="8"/>
  <c r="J437" i="8"/>
  <c r="H437" i="8"/>
  <c r="G437" i="8"/>
  <c r="I437" i="8" s="1"/>
  <c r="H436" i="8"/>
  <c r="I436" i="8" s="1"/>
  <c r="J436" i="8" s="1"/>
  <c r="G436" i="8"/>
  <c r="H435" i="8"/>
  <c r="G435" i="8"/>
  <c r="H434" i="8"/>
  <c r="G434" i="8"/>
  <c r="I434" i="8" s="1"/>
  <c r="J434" i="8" s="1"/>
  <c r="H433" i="8"/>
  <c r="G433" i="8"/>
  <c r="I433" i="8" s="1"/>
  <c r="J433" i="8" s="1"/>
  <c r="I432" i="8"/>
  <c r="J432" i="8" s="1"/>
  <c r="H432" i="8"/>
  <c r="G432" i="8"/>
  <c r="J431" i="8"/>
  <c r="H431" i="8"/>
  <c r="G431" i="8"/>
  <c r="I431" i="8" s="1"/>
  <c r="H430" i="8"/>
  <c r="I430" i="8" s="1"/>
  <c r="J430" i="8" s="1"/>
  <c r="G430" i="8"/>
  <c r="H429" i="8"/>
  <c r="G429" i="8"/>
  <c r="H428" i="8"/>
  <c r="G428" i="8"/>
  <c r="I428" i="8" s="1"/>
  <c r="J428" i="8" s="1"/>
  <c r="J427" i="8"/>
  <c r="H427" i="8"/>
  <c r="G427" i="8"/>
  <c r="I427" i="8" s="1"/>
  <c r="H426" i="8"/>
  <c r="G426" i="8"/>
  <c r="I426" i="8" s="1"/>
  <c r="J426" i="8" s="1"/>
  <c r="H425" i="8"/>
  <c r="G425" i="8"/>
  <c r="I425" i="8" s="1"/>
  <c r="J425" i="8" s="1"/>
  <c r="H424" i="8"/>
  <c r="G424" i="8"/>
  <c r="I424" i="8" s="1"/>
  <c r="J424" i="8" s="1"/>
  <c r="I423" i="8"/>
  <c r="J423" i="8" s="1"/>
  <c r="H423" i="8"/>
  <c r="G423" i="8"/>
  <c r="H422" i="8"/>
  <c r="G422" i="8"/>
  <c r="H421" i="8"/>
  <c r="G421" i="8"/>
  <c r="I421" i="8" s="1"/>
  <c r="J421" i="8" s="1"/>
  <c r="H420" i="8"/>
  <c r="G420" i="8"/>
  <c r="J419" i="8"/>
  <c r="I419" i="8"/>
  <c r="H419" i="8"/>
  <c r="G419" i="8"/>
  <c r="H418" i="8"/>
  <c r="G418" i="8"/>
  <c r="I418" i="8" s="1"/>
  <c r="J418" i="8" s="1"/>
  <c r="H417" i="8"/>
  <c r="G417" i="8"/>
  <c r="H416" i="8"/>
  <c r="G416" i="8"/>
  <c r="I416" i="8" s="1"/>
  <c r="J416" i="8" s="1"/>
  <c r="H415" i="8"/>
  <c r="I415" i="8" s="1"/>
  <c r="J415" i="8" s="1"/>
  <c r="G415" i="8"/>
  <c r="H414" i="8"/>
  <c r="G414" i="8"/>
  <c r="I414" i="8" s="1"/>
  <c r="J414" i="8" s="1"/>
  <c r="H413" i="8"/>
  <c r="G413" i="8"/>
  <c r="I413" i="8" s="1"/>
  <c r="J413" i="8" s="1"/>
  <c r="H412" i="8"/>
  <c r="G412" i="8"/>
  <c r="J411" i="8"/>
  <c r="I411" i="8"/>
  <c r="H411" i="8"/>
  <c r="G411" i="8"/>
  <c r="H410" i="8"/>
  <c r="G410" i="8"/>
  <c r="I410" i="8" s="1"/>
  <c r="J410" i="8" s="1"/>
  <c r="H409" i="8"/>
  <c r="G409" i="8"/>
  <c r="I409" i="8" s="1"/>
  <c r="J409" i="8" s="1"/>
  <c r="H408" i="8"/>
  <c r="G408" i="8"/>
  <c r="I408" i="8" s="1"/>
  <c r="J408" i="8" s="1"/>
  <c r="H407" i="8"/>
  <c r="I407" i="8" s="1"/>
  <c r="J407" i="8" s="1"/>
  <c r="G407" i="8"/>
  <c r="H406" i="8"/>
  <c r="G406" i="8"/>
  <c r="H405" i="8"/>
  <c r="G405" i="8"/>
  <c r="I405" i="8" s="1"/>
  <c r="J405" i="8" s="1"/>
  <c r="H404" i="8"/>
  <c r="G404" i="8"/>
  <c r="J403" i="8"/>
  <c r="I403" i="8"/>
  <c r="H403" i="8"/>
  <c r="G403" i="8"/>
  <c r="H402" i="8"/>
  <c r="G402" i="8"/>
  <c r="I402" i="8" s="1"/>
  <c r="J402" i="8" s="1"/>
  <c r="H401" i="8"/>
  <c r="G401" i="8"/>
  <c r="I401" i="8" s="1"/>
  <c r="J401" i="8" s="1"/>
  <c r="H400" i="8"/>
  <c r="G400" i="8"/>
  <c r="I400" i="8" s="1"/>
  <c r="J400" i="8" s="1"/>
  <c r="H399" i="8"/>
  <c r="I399" i="8" s="1"/>
  <c r="J399" i="8" s="1"/>
  <c r="G399" i="8"/>
  <c r="H398" i="8"/>
  <c r="G398" i="8"/>
  <c r="I398" i="8" s="1"/>
  <c r="J398" i="8" s="1"/>
  <c r="H397" i="8"/>
  <c r="G397" i="8"/>
  <c r="I397" i="8" s="1"/>
  <c r="J397" i="8" s="1"/>
  <c r="H396" i="8"/>
  <c r="G396" i="8"/>
  <c r="J395" i="8"/>
  <c r="I395" i="8"/>
  <c r="H395" i="8"/>
  <c r="G395" i="8"/>
  <c r="H394" i="8"/>
  <c r="G394" i="8"/>
  <c r="I394" i="8" s="1"/>
  <c r="J394" i="8" s="1"/>
  <c r="H393" i="8"/>
  <c r="G393" i="8"/>
  <c r="I393" i="8" s="1"/>
  <c r="J393" i="8" s="1"/>
  <c r="H392" i="8"/>
  <c r="G392" i="8"/>
  <c r="I392" i="8" s="1"/>
  <c r="J392" i="8" s="1"/>
  <c r="H391" i="8"/>
  <c r="I391" i="8" s="1"/>
  <c r="J391" i="8" s="1"/>
  <c r="G391" i="8"/>
  <c r="H390" i="8"/>
  <c r="G390" i="8"/>
  <c r="H389" i="8"/>
  <c r="G389" i="8"/>
  <c r="I389" i="8" s="1"/>
  <c r="J389" i="8" s="1"/>
  <c r="H388" i="8"/>
  <c r="G388" i="8"/>
  <c r="J387" i="8"/>
  <c r="I387" i="8"/>
  <c r="H387" i="8"/>
  <c r="G387" i="8"/>
  <c r="H386" i="8"/>
  <c r="G386" i="8"/>
  <c r="I386" i="8" s="1"/>
  <c r="J386" i="8" s="1"/>
  <c r="H385" i="8"/>
  <c r="G385" i="8"/>
  <c r="I385" i="8" s="1"/>
  <c r="J385" i="8" s="1"/>
  <c r="H384" i="8"/>
  <c r="G384" i="8"/>
  <c r="I384" i="8" s="1"/>
  <c r="J384" i="8" s="1"/>
  <c r="H383" i="8"/>
  <c r="I383" i="8" s="1"/>
  <c r="J383" i="8" s="1"/>
  <c r="G383" i="8"/>
  <c r="H382" i="8"/>
  <c r="G382" i="8"/>
  <c r="I382" i="8" s="1"/>
  <c r="J382" i="8" s="1"/>
  <c r="H381" i="8"/>
  <c r="G381" i="8"/>
  <c r="I381" i="8" s="1"/>
  <c r="J381" i="8" s="1"/>
  <c r="H380" i="8"/>
  <c r="G380" i="8"/>
  <c r="J379" i="8"/>
  <c r="I379" i="8"/>
  <c r="H379" i="8"/>
  <c r="G379" i="8"/>
  <c r="H378" i="8"/>
  <c r="G378" i="8"/>
  <c r="I378" i="8" s="1"/>
  <c r="J378" i="8" s="1"/>
  <c r="H377" i="8"/>
  <c r="G377" i="8"/>
  <c r="I377" i="8" s="1"/>
  <c r="J377" i="8" s="1"/>
  <c r="H376" i="8"/>
  <c r="G376" i="8"/>
  <c r="I376" i="8" s="1"/>
  <c r="J376" i="8" s="1"/>
  <c r="H375" i="8"/>
  <c r="I375" i="8" s="1"/>
  <c r="J375" i="8" s="1"/>
  <c r="G375" i="8"/>
  <c r="H374" i="8"/>
  <c r="G374" i="8"/>
  <c r="H373" i="8"/>
  <c r="G373" i="8"/>
  <c r="I373" i="8" s="1"/>
  <c r="J373" i="8" s="1"/>
  <c r="H372" i="8"/>
  <c r="G372" i="8"/>
  <c r="J371" i="8"/>
  <c r="I371" i="8"/>
  <c r="H371" i="8"/>
  <c r="G371" i="8"/>
  <c r="H370" i="8"/>
  <c r="G370" i="8"/>
  <c r="I370" i="8" s="1"/>
  <c r="J370" i="8" s="1"/>
  <c r="J369" i="8"/>
  <c r="H369" i="8"/>
  <c r="G369" i="8"/>
  <c r="I369" i="8" s="1"/>
  <c r="H368" i="8"/>
  <c r="G368" i="8"/>
  <c r="I368" i="8" s="1"/>
  <c r="J368" i="8" s="1"/>
  <c r="H367" i="8"/>
  <c r="I367" i="8" s="1"/>
  <c r="J367" i="8" s="1"/>
  <c r="G367" i="8"/>
  <c r="H366" i="8"/>
  <c r="G366" i="8"/>
  <c r="H365" i="8"/>
  <c r="G365" i="8"/>
  <c r="I365" i="8" s="1"/>
  <c r="J365" i="8" s="1"/>
  <c r="H364" i="8"/>
  <c r="G364" i="8"/>
  <c r="J363" i="8"/>
  <c r="I363" i="8"/>
  <c r="H363" i="8"/>
  <c r="G363" i="8"/>
  <c r="H362" i="8"/>
  <c r="G362" i="8"/>
  <c r="I362" i="8" s="1"/>
  <c r="J362" i="8" s="1"/>
  <c r="H361" i="8"/>
  <c r="G361" i="8"/>
  <c r="I361" i="8" s="1"/>
  <c r="J361" i="8" s="1"/>
  <c r="H360" i="8"/>
  <c r="G360" i="8"/>
  <c r="I360" i="8" s="1"/>
  <c r="J360" i="8" s="1"/>
  <c r="I359" i="8"/>
  <c r="J359" i="8" s="1"/>
  <c r="H359" i="8"/>
  <c r="G359" i="8"/>
  <c r="H358" i="8"/>
  <c r="G358" i="8"/>
  <c r="H357" i="8"/>
  <c r="G357" i="8"/>
  <c r="I357" i="8" s="1"/>
  <c r="J357" i="8" s="1"/>
  <c r="H356" i="8"/>
  <c r="G356" i="8"/>
  <c r="J355" i="8"/>
  <c r="I355" i="8"/>
  <c r="H355" i="8"/>
  <c r="G355" i="8"/>
  <c r="H354" i="8"/>
  <c r="G354" i="8"/>
  <c r="I354" i="8" s="1"/>
  <c r="J354" i="8" s="1"/>
  <c r="H353" i="8"/>
  <c r="G353" i="8"/>
  <c r="H352" i="8"/>
  <c r="G352" i="8"/>
  <c r="I352" i="8" s="1"/>
  <c r="J352" i="8" s="1"/>
  <c r="H351" i="8"/>
  <c r="I351" i="8" s="1"/>
  <c r="J351" i="8" s="1"/>
  <c r="G351" i="8"/>
  <c r="H350" i="8"/>
  <c r="G350" i="8"/>
  <c r="I350" i="8" s="1"/>
  <c r="J350" i="8" s="1"/>
  <c r="H349" i="8"/>
  <c r="G349" i="8"/>
  <c r="I349" i="8" s="1"/>
  <c r="J349" i="8" s="1"/>
  <c r="H348" i="8"/>
  <c r="G348" i="8"/>
  <c r="J347" i="8"/>
  <c r="I347" i="8"/>
  <c r="H347" i="8"/>
  <c r="G347" i="8"/>
  <c r="H346" i="8"/>
  <c r="G346" i="8"/>
  <c r="I346" i="8" s="1"/>
  <c r="J346" i="8" s="1"/>
  <c r="H345" i="8"/>
  <c r="G345" i="8"/>
  <c r="I345" i="8" s="1"/>
  <c r="J345" i="8" s="1"/>
  <c r="H344" i="8"/>
  <c r="G344" i="8"/>
  <c r="I344" i="8" s="1"/>
  <c r="J344" i="8" s="1"/>
  <c r="H343" i="8"/>
  <c r="I343" i="8" s="1"/>
  <c r="J343" i="8" s="1"/>
  <c r="G343" i="8"/>
  <c r="H342" i="8"/>
  <c r="G342" i="8"/>
  <c r="H341" i="8"/>
  <c r="G341" i="8"/>
  <c r="I341" i="8" s="1"/>
  <c r="J341" i="8" s="1"/>
  <c r="H340" i="8"/>
  <c r="G340" i="8"/>
  <c r="J339" i="8"/>
  <c r="I339" i="8"/>
  <c r="H339" i="8"/>
  <c r="G339" i="8"/>
  <c r="H338" i="8"/>
  <c r="G338" i="8"/>
  <c r="I338" i="8" s="1"/>
  <c r="J338" i="8" s="1"/>
  <c r="H337" i="8"/>
  <c r="G337" i="8"/>
  <c r="I337" i="8" s="1"/>
  <c r="J337" i="8" s="1"/>
  <c r="H336" i="8"/>
  <c r="G336" i="8"/>
  <c r="I336" i="8" s="1"/>
  <c r="J336" i="8" s="1"/>
  <c r="H335" i="8"/>
  <c r="I335" i="8" s="1"/>
  <c r="J335" i="8" s="1"/>
  <c r="G335" i="8"/>
  <c r="H334" i="8"/>
  <c r="G334" i="8"/>
  <c r="I334" i="8" s="1"/>
  <c r="J334" i="8" s="1"/>
  <c r="H333" i="8"/>
  <c r="G333" i="8"/>
  <c r="I333" i="8" s="1"/>
  <c r="J333" i="8" s="1"/>
  <c r="H332" i="8"/>
  <c r="G332" i="8"/>
  <c r="J331" i="8"/>
  <c r="I331" i="8"/>
  <c r="H331" i="8"/>
  <c r="G331" i="8"/>
  <c r="H330" i="8"/>
  <c r="G330" i="8"/>
  <c r="I330" i="8" s="1"/>
  <c r="J330" i="8" s="1"/>
  <c r="H329" i="8"/>
  <c r="G329" i="8"/>
  <c r="I329" i="8" s="1"/>
  <c r="J329" i="8" s="1"/>
  <c r="H328" i="8"/>
  <c r="G328" i="8"/>
  <c r="I328" i="8" s="1"/>
  <c r="J328" i="8" s="1"/>
  <c r="H327" i="8"/>
  <c r="I327" i="8" s="1"/>
  <c r="J327" i="8" s="1"/>
  <c r="G327" i="8"/>
  <c r="H326" i="8"/>
  <c r="G326" i="8"/>
  <c r="H325" i="8"/>
  <c r="G325" i="8"/>
  <c r="I325" i="8" s="1"/>
  <c r="J325" i="8" s="1"/>
  <c r="H324" i="8"/>
  <c r="G324" i="8"/>
  <c r="J323" i="8"/>
  <c r="I323" i="8"/>
  <c r="H323" i="8"/>
  <c r="G323" i="8"/>
  <c r="H322" i="8"/>
  <c r="G322" i="8"/>
  <c r="I322" i="8" s="1"/>
  <c r="J322" i="8" s="1"/>
  <c r="H321" i="8"/>
  <c r="G321" i="8"/>
  <c r="I321" i="8" s="1"/>
  <c r="J321" i="8" s="1"/>
  <c r="H320" i="8"/>
  <c r="G320" i="8"/>
  <c r="I320" i="8" s="1"/>
  <c r="J320" i="8" s="1"/>
  <c r="H319" i="8"/>
  <c r="I319" i="8" s="1"/>
  <c r="J319" i="8" s="1"/>
  <c r="G319" i="8"/>
  <c r="H318" i="8"/>
  <c r="G318" i="8"/>
  <c r="I318" i="8" s="1"/>
  <c r="J318" i="8" s="1"/>
  <c r="H317" i="8"/>
  <c r="G317" i="8"/>
  <c r="I317" i="8" s="1"/>
  <c r="J317" i="8" s="1"/>
  <c r="H316" i="8"/>
  <c r="G316" i="8"/>
  <c r="J315" i="8"/>
  <c r="I315" i="8"/>
  <c r="H315" i="8"/>
  <c r="G315" i="8"/>
  <c r="H314" i="8"/>
  <c r="G314" i="8"/>
  <c r="I314" i="8" s="1"/>
  <c r="J314" i="8" s="1"/>
  <c r="H313" i="8"/>
  <c r="G313" i="8"/>
  <c r="I313" i="8" s="1"/>
  <c r="J313" i="8" s="1"/>
  <c r="H312" i="8"/>
  <c r="G312" i="8"/>
  <c r="H311" i="8"/>
  <c r="I311" i="8" s="1"/>
  <c r="J311" i="8" s="1"/>
  <c r="G311" i="8"/>
  <c r="H310" i="8"/>
  <c r="G310" i="8"/>
  <c r="H309" i="8"/>
  <c r="G309" i="8"/>
  <c r="I309" i="8" s="1"/>
  <c r="J309" i="8" s="1"/>
  <c r="H308" i="8"/>
  <c r="G308" i="8"/>
  <c r="J307" i="8"/>
  <c r="I307" i="8"/>
  <c r="H307" i="8"/>
  <c r="G307" i="8"/>
  <c r="H306" i="8"/>
  <c r="G306" i="8"/>
  <c r="I306" i="8" s="1"/>
  <c r="J306" i="8" s="1"/>
  <c r="H305" i="8"/>
  <c r="G305" i="8"/>
  <c r="I305" i="8" s="1"/>
  <c r="J305" i="8" s="1"/>
  <c r="H304" i="8"/>
  <c r="G304" i="8"/>
  <c r="H303" i="8"/>
  <c r="I303" i="8" s="1"/>
  <c r="J303" i="8" s="1"/>
  <c r="G303" i="8"/>
  <c r="H302" i="8"/>
  <c r="G302" i="8"/>
  <c r="H301" i="8"/>
  <c r="G301" i="8"/>
  <c r="I301" i="8" s="1"/>
  <c r="J301" i="8" s="1"/>
  <c r="H300" i="8"/>
  <c r="G300" i="8"/>
  <c r="J299" i="8"/>
  <c r="I299" i="8"/>
  <c r="H299" i="8"/>
  <c r="G299" i="8"/>
  <c r="H298" i="8"/>
  <c r="G298" i="8"/>
  <c r="I298" i="8" s="1"/>
  <c r="J298" i="8" s="1"/>
  <c r="H297" i="8"/>
  <c r="G297" i="8"/>
  <c r="I297" i="8" s="1"/>
  <c r="J297" i="8" s="1"/>
  <c r="H296" i="8"/>
  <c r="G296" i="8"/>
  <c r="I295" i="8"/>
  <c r="J295" i="8" s="1"/>
  <c r="H295" i="8"/>
  <c r="G295" i="8"/>
  <c r="H294" i="8"/>
  <c r="G294" i="8"/>
  <c r="H293" i="8"/>
  <c r="G293" i="8"/>
  <c r="I293" i="8" s="1"/>
  <c r="J293" i="8" s="1"/>
  <c r="H292" i="8"/>
  <c r="G292" i="8"/>
  <c r="J291" i="8"/>
  <c r="I291" i="8"/>
  <c r="H291" i="8"/>
  <c r="G291" i="8"/>
  <c r="H290" i="8"/>
  <c r="G290" i="8"/>
  <c r="I290" i="8" s="1"/>
  <c r="J290" i="8" s="1"/>
  <c r="H289" i="8"/>
  <c r="G289" i="8"/>
  <c r="H288" i="8"/>
  <c r="G288" i="8"/>
  <c r="H287" i="8"/>
  <c r="I287" i="8" s="1"/>
  <c r="J287" i="8" s="1"/>
  <c r="G287" i="8"/>
  <c r="H286" i="8"/>
  <c r="G286" i="8"/>
  <c r="I286" i="8" s="1"/>
  <c r="J286" i="8" s="1"/>
  <c r="H285" i="8"/>
  <c r="G285" i="8"/>
  <c r="I285" i="8" s="1"/>
  <c r="J285" i="8" s="1"/>
  <c r="H284" i="8"/>
  <c r="G284" i="8"/>
  <c r="J283" i="8"/>
  <c r="I283" i="8"/>
  <c r="H283" i="8"/>
  <c r="G283" i="8"/>
  <c r="H282" i="8"/>
  <c r="G282" i="8"/>
  <c r="I282" i="8" s="1"/>
  <c r="J282" i="8" s="1"/>
  <c r="H281" i="8"/>
  <c r="G281" i="8"/>
  <c r="I281" i="8" s="1"/>
  <c r="J281" i="8" s="1"/>
  <c r="H280" i="8"/>
  <c r="G280" i="8"/>
  <c r="H279" i="8"/>
  <c r="I279" i="8" s="1"/>
  <c r="J279" i="8" s="1"/>
  <c r="G279" i="8"/>
  <c r="H278" i="8"/>
  <c r="G278" i="8"/>
  <c r="H277" i="8"/>
  <c r="G277" i="8"/>
  <c r="I277" i="8" s="1"/>
  <c r="J277" i="8" s="1"/>
  <c r="H276" i="8"/>
  <c r="G276" i="8"/>
  <c r="J275" i="8"/>
  <c r="I275" i="8"/>
  <c r="H275" i="8"/>
  <c r="G275" i="8"/>
  <c r="H274" i="8"/>
  <c r="G274" i="8"/>
  <c r="I274" i="8" s="1"/>
  <c r="J274" i="8" s="1"/>
  <c r="H273" i="8"/>
  <c r="G273" i="8"/>
  <c r="I273" i="8" s="1"/>
  <c r="J273" i="8" s="1"/>
  <c r="H272" i="8"/>
  <c r="G272" i="8"/>
  <c r="H271" i="8"/>
  <c r="I271" i="8" s="1"/>
  <c r="J271" i="8" s="1"/>
  <c r="G271" i="8"/>
  <c r="H270" i="8"/>
  <c r="G270" i="8"/>
  <c r="I270" i="8" s="1"/>
  <c r="J270" i="8" s="1"/>
  <c r="H269" i="8"/>
  <c r="G269" i="8"/>
  <c r="I269" i="8" s="1"/>
  <c r="J269" i="8" s="1"/>
  <c r="H268" i="8"/>
  <c r="G268" i="8"/>
  <c r="J267" i="8"/>
  <c r="I267" i="8"/>
  <c r="H267" i="8"/>
  <c r="G267" i="8"/>
  <c r="H266" i="8"/>
  <c r="G266" i="8"/>
  <c r="I266" i="8" s="1"/>
  <c r="J266" i="8" s="1"/>
  <c r="H265" i="8"/>
  <c r="G265" i="8"/>
  <c r="I265" i="8" s="1"/>
  <c r="J265" i="8" s="1"/>
  <c r="H264" i="8"/>
  <c r="G264" i="8"/>
  <c r="H263" i="8"/>
  <c r="I263" i="8" s="1"/>
  <c r="J263" i="8" s="1"/>
  <c r="G263" i="8"/>
  <c r="H262" i="8"/>
  <c r="G262" i="8"/>
  <c r="H261" i="8"/>
  <c r="G261" i="8"/>
  <c r="I261" i="8" s="1"/>
  <c r="J261" i="8" s="1"/>
  <c r="H260" i="8"/>
  <c r="G260" i="8"/>
  <c r="J259" i="8"/>
  <c r="I259" i="8"/>
  <c r="H259" i="8"/>
  <c r="G259" i="8"/>
  <c r="H258" i="8"/>
  <c r="G258" i="8"/>
  <c r="I258" i="8" s="1"/>
  <c r="J258" i="8" s="1"/>
  <c r="H257" i="8"/>
  <c r="G257" i="8"/>
  <c r="I257" i="8" s="1"/>
  <c r="J257" i="8" s="1"/>
  <c r="H256" i="8"/>
  <c r="G256" i="8"/>
  <c r="H255" i="8"/>
  <c r="I255" i="8" s="1"/>
  <c r="J255" i="8" s="1"/>
  <c r="G255" i="8"/>
  <c r="H254" i="8"/>
  <c r="G254" i="8"/>
  <c r="I254" i="8" s="1"/>
  <c r="J254" i="8" s="1"/>
  <c r="H253" i="8"/>
  <c r="G253" i="8"/>
  <c r="I253" i="8" s="1"/>
  <c r="J253" i="8" s="1"/>
  <c r="H252" i="8"/>
  <c r="G252" i="8"/>
  <c r="J251" i="8"/>
  <c r="I251" i="8"/>
  <c r="H251" i="8"/>
  <c r="G251" i="8"/>
  <c r="H250" i="8"/>
  <c r="G250" i="8"/>
  <c r="I250" i="8" s="1"/>
  <c r="J250" i="8" s="1"/>
  <c r="H249" i="8"/>
  <c r="G249" i="8"/>
  <c r="I249" i="8" s="1"/>
  <c r="J249" i="8" s="1"/>
  <c r="H248" i="8"/>
  <c r="G248" i="8"/>
  <c r="I247" i="8"/>
  <c r="J247" i="8" s="1"/>
  <c r="H247" i="8"/>
  <c r="G247" i="8"/>
  <c r="H246" i="8"/>
  <c r="G246" i="8"/>
  <c r="I246" i="8" s="1"/>
  <c r="J246" i="8" s="1"/>
  <c r="H245" i="8"/>
  <c r="G245" i="8"/>
  <c r="H244" i="8"/>
  <c r="G244" i="8"/>
  <c r="H243" i="8"/>
  <c r="I243" i="8" s="1"/>
  <c r="J243" i="8" s="1"/>
  <c r="G243" i="8"/>
  <c r="H242" i="8"/>
  <c r="G242" i="8"/>
  <c r="I242" i="8" s="1"/>
  <c r="J242" i="8" s="1"/>
  <c r="J241" i="8"/>
  <c r="H241" i="8"/>
  <c r="G241" i="8"/>
  <c r="I241" i="8" s="1"/>
  <c r="H240" i="8"/>
  <c r="G240" i="8"/>
  <c r="H239" i="8"/>
  <c r="I239" i="8" s="1"/>
  <c r="J239" i="8" s="1"/>
  <c r="G239" i="8"/>
  <c r="H238" i="8"/>
  <c r="G238" i="8"/>
  <c r="I238" i="8" s="1"/>
  <c r="J238" i="8" s="1"/>
  <c r="H237" i="8"/>
  <c r="G237" i="8"/>
  <c r="H236" i="8"/>
  <c r="G236" i="8"/>
  <c r="H235" i="8"/>
  <c r="I235" i="8" s="1"/>
  <c r="J235" i="8" s="1"/>
  <c r="G235" i="8"/>
  <c r="H234" i="8"/>
  <c r="G234" i="8"/>
  <c r="H233" i="8"/>
  <c r="G233" i="8"/>
  <c r="I233" i="8" s="1"/>
  <c r="J233" i="8" s="1"/>
  <c r="H232" i="8"/>
  <c r="G232" i="8"/>
  <c r="I231" i="8"/>
  <c r="J231" i="8" s="1"/>
  <c r="H231" i="8"/>
  <c r="G231" i="8"/>
  <c r="H230" i="8"/>
  <c r="G230" i="8"/>
  <c r="I230" i="8" s="1"/>
  <c r="J230" i="8" s="1"/>
  <c r="H229" i="8"/>
  <c r="G229" i="8"/>
  <c r="H228" i="8"/>
  <c r="G228" i="8"/>
  <c r="H227" i="8"/>
  <c r="I227" i="8" s="1"/>
  <c r="J227" i="8" s="1"/>
  <c r="G227" i="8"/>
  <c r="H226" i="8"/>
  <c r="G226" i="8"/>
  <c r="J225" i="8"/>
  <c r="H225" i="8"/>
  <c r="G225" i="8"/>
  <c r="I225" i="8" s="1"/>
  <c r="H224" i="8"/>
  <c r="G224" i="8"/>
  <c r="I223" i="8"/>
  <c r="J223" i="8" s="1"/>
  <c r="H223" i="8"/>
  <c r="G223" i="8"/>
  <c r="H222" i="8"/>
  <c r="G222" i="8"/>
  <c r="I222" i="8" s="1"/>
  <c r="J222" i="8" s="1"/>
  <c r="H221" i="8"/>
  <c r="G221" i="8"/>
  <c r="H220" i="8"/>
  <c r="G220" i="8"/>
  <c r="H219" i="8"/>
  <c r="I219" i="8" s="1"/>
  <c r="J219" i="8" s="1"/>
  <c r="G219" i="8"/>
  <c r="H218" i="8"/>
  <c r="G218" i="8"/>
  <c r="H217" i="8"/>
  <c r="G217" i="8"/>
  <c r="I217" i="8" s="1"/>
  <c r="J217" i="8" s="1"/>
  <c r="H216" i="8"/>
  <c r="G216" i="8"/>
  <c r="I215" i="8"/>
  <c r="J215" i="8" s="1"/>
  <c r="H215" i="8"/>
  <c r="G215" i="8"/>
  <c r="H214" i="8"/>
  <c r="G214" i="8"/>
  <c r="I214" i="8" s="1"/>
  <c r="J214" i="8" s="1"/>
  <c r="H213" i="8"/>
  <c r="G213" i="8"/>
  <c r="I213" i="8" s="1"/>
  <c r="J213" i="8" s="1"/>
  <c r="H212" i="8"/>
  <c r="G212" i="8"/>
  <c r="H211" i="8"/>
  <c r="I211" i="8" s="1"/>
  <c r="J211" i="8" s="1"/>
  <c r="G211" i="8"/>
  <c r="H210" i="8"/>
  <c r="G210" i="8"/>
  <c r="I210" i="8" s="1"/>
  <c r="J210" i="8" s="1"/>
  <c r="J209" i="8"/>
  <c r="H209" i="8"/>
  <c r="G209" i="8"/>
  <c r="I209" i="8" s="1"/>
  <c r="H208" i="8"/>
  <c r="G208" i="8"/>
  <c r="H207" i="8"/>
  <c r="I207" i="8" s="1"/>
  <c r="J207" i="8" s="1"/>
  <c r="G207" i="8"/>
  <c r="H206" i="8"/>
  <c r="G206" i="8"/>
  <c r="I206" i="8" s="1"/>
  <c r="J206" i="8" s="1"/>
  <c r="H205" i="8"/>
  <c r="G205" i="8"/>
  <c r="H204" i="8"/>
  <c r="G204" i="8"/>
  <c r="H203" i="8"/>
  <c r="I203" i="8" s="1"/>
  <c r="J203" i="8" s="1"/>
  <c r="G203" i="8"/>
  <c r="H202" i="8"/>
  <c r="G202" i="8"/>
  <c r="H201" i="8"/>
  <c r="G201" i="8"/>
  <c r="H200" i="8"/>
  <c r="G200" i="8"/>
  <c r="I200" i="8" s="1"/>
  <c r="J200" i="8" s="1"/>
  <c r="I199" i="8"/>
  <c r="J199" i="8" s="1"/>
  <c r="H199" i="8"/>
  <c r="G199" i="8"/>
  <c r="H198" i="8"/>
  <c r="G198" i="8"/>
  <c r="H197" i="8"/>
  <c r="G197" i="8"/>
  <c r="I197" i="8" s="1"/>
  <c r="J197" i="8" s="1"/>
  <c r="H196" i="8"/>
  <c r="G196" i="8"/>
  <c r="I195" i="8"/>
  <c r="J195" i="8" s="1"/>
  <c r="H195" i="8"/>
  <c r="G195" i="8"/>
  <c r="H194" i="8"/>
  <c r="G194" i="8"/>
  <c r="I194" i="8" s="1"/>
  <c r="J194" i="8" s="1"/>
  <c r="H193" i="8"/>
  <c r="G193" i="8"/>
  <c r="I193" i="8" s="1"/>
  <c r="J193" i="8" s="1"/>
  <c r="H192" i="8"/>
  <c r="G192" i="8"/>
  <c r="H191" i="8"/>
  <c r="I191" i="8" s="1"/>
  <c r="J191" i="8" s="1"/>
  <c r="G191" i="8"/>
  <c r="H190" i="8"/>
  <c r="G190" i="8"/>
  <c r="I190" i="8" s="1"/>
  <c r="J190" i="8" s="1"/>
  <c r="H189" i="8"/>
  <c r="G189" i="8"/>
  <c r="I189" i="8" s="1"/>
  <c r="J189" i="8" s="1"/>
  <c r="H188" i="8"/>
  <c r="G188" i="8"/>
  <c r="H187" i="8"/>
  <c r="I187" i="8" s="1"/>
  <c r="J187" i="8" s="1"/>
  <c r="G187" i="8"/>
  <c r="H186" i="8"/>
  <c r="G186" i="8"/>
  <c r="J185" i="8"/>
  <c r="H185" i="8"/>
  <c r="G185" i="8"/>
  <c r="I185" i="8" s="1"/>
  <c r="H184" i="8"/>
  <c r="G184" i="8"/>
  <c r="I184" i="8" s="1"/>
  <c r="J184" i="8" s="1"/>
  <c r="I183" i="8"/>
  <c r="J183" i="8" s="1"/>
  <c r="H183" i="8"/>
  <c r="G183" i="8"/>
  <c r="H182" i="8"/>
  <c r="G182" i="8"/>
  <c r="I182" i="8" s="1"/>
  <c r="J182" i="8" s="1"/>
  <c r="H181" i="8"/>
  <c r="G181" i="8"/>
  <c r="I181" i="8" s="1"/>
  <c r="J181" i="8" s="1"/>
  <c r="H180" i="8"/>
  <c r="G180" i="8"/>
  <c r="H179" i="8"/>
  <c r="I179" i="8" s="1"/>
  <c r="J179" i="8" s="1"/>
  <c r="G179" i="8"/>
  <c r="H178" i="8"/>
  <c r="G178" i="8"/>
  <c r="I178" i="8" s="1"/>
  <c r="J178" i="8" s="1"/>
  <c r="H177" i="8"/>
  <c r="G177" i="8"/>
  <c r="H176" i="8"/>
  <c r="G176" i="8"/>
  <c r="I176" i="8" s="1"/>
  <c r="J176" i="8" s="1"/>
  <c r="J175" i="8"/>
  <c r="H175" i="8"/>
  <c r="I175" i="8" s="1"/>
  <c r="G175" i="8"/>
  <c r="H174" i="8"/>
  <c r="G174" i="8"/>
  <c r="H173" i="8"/>
  <c r="I173" i="8" s="1"/>
  <c r="J173" i="8" s="1"/>
  <c r="G173" i="8"/>
  <c r="H172" i="8"/>
  <c r="G172" i="8"/>
  <c r="H171" i="8"/>
  <c r="G171" i="8"/>
  <c r="I171" i="8" s="1"/>
  <c r="J171" i="8" s="1"/>
  <c r="H170" i="8"/>
  <c r="G170" i="8"/>
  <c r="J169" i="8"/>
  <c r="H169" i="8"/>
  <c r="G169" i="8"/>
  <c r="I169" i="8" s="1"/>
  <c r="H168" i="8"/>
  <c r="G168" i="8"/>
  <c r="I168" i="8" s="1"/>
  <c r="J168" i="8" s="1"/>
  <c r="I167" i="8"/>
  <c r="J167" i="8" s="1"/>
  <c r="H167" i="8"/>
  <c r="G167" i="8"/>
  <c r="H166" i="8"/>
  <c r="G166" i="8"/>
  <c r="I166" i="8" s="1"/>
  <c r="J166" i="8" s="1"/>
  <c r="H165" i="8"/>
  <c r="G165" i="8"/>
  <c r="I165" i="8" s="1"/>
  <c r="J165" i="8" s="1"/>
  <c r="H164" i="8"/>
  <c r="G164" i="8"/>
  <c r="I163" i="8"/>
  <c r="J163" i="8" s="1"/>
  <c r="H163" i="8"/>
  <c r="G163" i="8"/>
  <c r="H162" i="8"/>
  <c r="G162" i="8"/>
  <c r="I162" i="8" s="1"/>
  <c r="J162" i="8" s="1"/>
  <c r="H161" i="8"/>
  <c r="G161" i="8"/>
  <c r="H160" i="8"/>
  <c r="G160" i="8"/>
  <c r="H159" i="8"/>
  <c r="I159" i="8" s="1"/>
  <c r="J159" i="8" s="1"/>
  <c r="G159" i="8"/>
  <c r="H158" i="8"/>
  <c r="G158" i="8"/>
  <c r="H157" i="8"/>
  <c r="G157" i="8"/>
  <c r="H156" i="8"/>
  <c r="G156" i="8"/>
  <c r="H155" i="8"/>
  <c r="G155" i="8"/>
  <c r="I155" i="8" s="1"/>
  <c r="J155" i="8" s="1"/>
  <c r="H154" i="8"/>
  <c r="G154" i="8"/>
  <c r="I154" i="8" s="1"/>
  <c r="J154" i="8" s="1"/>
  <c r="J153" i="8"/>
  <c r="H153" i="8"/>
  <c r="I153" i="8" s="1"/>
  <c r="G153" i="8"/>
  <c r="H152" i="8"/>
  <c r="G152" i="8"/>
  <c r="H151" i="8"/>
  <c r="I151" i="8" s="1"/>
  <c r="J151" i="8" s="1"/>
  <c r="G151" i="8"/>
  <c r="H150" i="8"/>
  <c r="G150" i="8"/>
  <c r="H149" i="8"/>
  <c r="G149" i="8"/>
  <c r="I149" i="8" s="1"/>
  <c r="J149" i="8" s="1"/>
  <c r="H148" i="8"/>
  <c r="G148" i="8"/>
  <c r="J147" i="8"/>
  <c r="H147" i="8"/>
  <c r="G147" i="8"/>
  <c r="I147" i="8" s="1"/>
  <c r="H146" i="8"/>
  <c r="G146" i="8"/>
  <c r="I146" i="8" s="1"/>
  <c r="J146" i="8" s="1"/>
  <c r="H145" i="8"/>
  <c r="I145" i="8" s="1"/>
  <c r="J145" i="8" s="1"/>
  <c r="G145" i="8"/>
  <c r="H144" i="8"/>
  <c r="G144" i="8"/>
  <c r="H143" i="8"/>
  <c r="I143" i="8" s="1"/>
  <c r="J143" i="8" s="1"/>
  <c r="G143" i="8"/>
  <c r="H142" i="8"/>
  <c r="G142" i="8"/>
  <c r="J141" i="8"/>
  <c r="H141" i="8"/>
  <c r="G141" i="8"/>
  <c r="I141" i="8" s="1"/>
  <c r="H140" i="8"/>
  <c r="G140" i="8"/>
  <c r="I140" i="8" s="1"/>
  <c r="J140" i="8" s="1"/>
  <c r="I139" i="8"/>
  <c r="J139" i="8" s="1"/>
  <c r="H139" i="8"/>
  <c r="G139" i="8"/>
  <c r="H138" i="8"/>
  <c r="I138" i="8" s="1"/>
  <c r="J138" i="8" s="1"/>
  <c r="G138" i="8"/>
  <c r="H137" i="8"/>
  <c r="G137" i="8"/>
  <c r="I137" i="8" s="1"/>
  <c r="J137" i="8" s="1"/>
  <c r="I136" i="8"/>
  <c r="J136" i="8" s="1"/>
  <c r="H136" i="8"/>
  <c r="G136" i="8"/>
  <c r="H135" i="8"/>
  <c r="G135" i="8"/>
  <c r="I135" i="8" s="1"/>
  <c r="J135" i="8" s="1"/>
  <c r="H134" i="8"/>
  <c r="G134" i="8"/>
  <c r="I134" i="8" s="1"/>
  <c r="J134" i="8" s="1"/>
  <c r="J133" i="8"/>
  <c r="H133" i="8"/>
  <c r="I133" i="8" s="1"/>
  <c r="G133" i="8"/>
  <c r="H132" i="8"/>
  <c r="G132" i="8"/>
  <c r="I132" i="8" s="1"/>
  <c r="J132" i="8" s="1"/>
  <c r="I131" i="8"/>
  <c r="J131" i="8" s="1"/>
  <c r="H131" i="8"/>
  <c r="G131" i="8"/>
  <c r="H130" i="8"/>
  <c r="G130" i="8"/>
  <c r="I130" i="8" s="1"/>
  <c r="J130" i="8" s="1"/>
  <c r="H129" i="8"/>
  <c r="I129" i="8" s="1"/>
  <c r="J129" i="8" s="1"/>
  <c r="G129" i="8"/>
  <c r="I128" i="8"/>
  <c r="J128" i="8" s="1"/>
  <c r="H128" i="8"/>
  <c r="G128" i="8"/>
  <c r="H127" i="8"/>
  <c r="G127" i="8"/>
  <c r="I127" i="8" s="1"/>
  <c r="J127" i="8" s="1"/>
  <c r="H126" i="8"/>
  <c r="I126" i="8" s="1"/>
  <c r="J126" i="8" s="1"/>
  <c r="G126" i="8"/>
  <c r="H125" i="8"/>
  <c r="G125" i="8"/>
  <c r="H124" i="8"/>
  <c r="G124" i="8"/>
  <c r="I124" i="8" s="1"/>
  <c r="J124" i="8" s="1"/>
  <c r="H123" i="8"/>
  <c r="G123" i="8"/>
  <c r="I123" i="8" s="1"/>
  <c r="J123" i="8" s="1"/>
  <c r="I122" i="8"/>
  <c r="J122" i="8" s="1"/>
  <c r="H122" i="8"/>
  <c r="G122" i="8"/>
  <c r="H121" i="8"/>
  <c r="G121" i="8"/>
  <c r="I121" i="8" s="1"/>
  <c r="J121" i="8" s="1"/>
  <c r="H120" i="8"/>
  <c r="I120" i="8" s="1"/>
  <c r="J120" i="8" s="1"/>
  <c r="G120" i="8"/>
  <c r="H119" i="8"/>
  <c r="G119" i="8"/>
  <c r="I119" i="8" s="1"/>
  <c r="J119" i="8" s="1"/>
  <c r="H118" i="8"/>
  <c r="G118" i="8"/>
  <c r="I118" i="8" s="1"/>
  <c r="J118" i="8" s="1"/>
  <c r="H117" i="8"/>
  <c r="G117" i="8"/>
  <c r="H116" i="8"/>
  <c r="G116" i="8"/>
  <c r="I116" i="8" s="1"/>
  <c r="J116" i="8" s="1"/>
  <c r="H115" i="8"/>
  <c r="G115" i="8"/>
  <c r="I115" i="8" s="1"/>
  <c r="J115" i="8" s="1"/>
  <c r="H114" i="8"/>
  <c r="G114" i="8"/>
  <c r="H113" i="8"/>
  <c r="I113" i="8" s="1"/>
  <c r="J113" i="8" s="1"/>
  <c r="G113" i="8"/>
  <c r="I112" i="8"/>
  <c r="J112" i="8" s="1"/>
  <c r="H112" i="8"/>
  <c r="G112" i="8"/>
  <c r="H111" i="8"/>
  <c r="G111" i="8"/>
  <c r="I111" i="8" s="1"/>
  <c r="J111" i="8" s="1"/>
  <c r="H110" i="8"/>
  <c r="I110" i="8" s="1"/>
  <c r="J110" i="8" s="1"/>
  <c r="G110" i="8"/>
  <c r="H109" i="8"/>
  <c r="G109" i="8"/>
  <c r="H108" i="8"/>
  <c r="G108" i="8"/>
  <c r="I108" i="8" s="1"/>
  <c r="J108" i="8" s="1"/>
  <c r="H107" i="8"/>
  <c r="G107" i="8"/>
  <c r="I107" i="8" s="1"/>
  <c r="J107" i="8" s="1"/>
  <c r="I106" i="8"/>
  <c r="J106" i="8" s="1"/>
  <c r="H106" i="8"/>
  <c r="G106" i="8"/>
  <c r="H105" i="8"/>
  <c r="G105" i="8"/>
  <c r="I105" i="8" s="1"/>
  <c r="J105" i="8" s="1"/>
  <c r="H104" i="8"/>
  <c r="G104" i="8"/>
  <c r="I104" i="8" s="1"/>
  <c r="J104" i="8" s="1"/>
  <c r="I103" i="8"/>
  <c r="J103" i="8" s="1"/>
  <c r="H103" i="8"/>
  <c r="G103" i="8"/>
  <c r="H102" i="8"/>
  <c r="G102" i="8"/>
  <c r="I102" i="8" s="1"/>
  <c r="J102" i="8" s="1"/>
  <c r="H101" i="8"/>
  <c r="I101" i="8" s="1"/>
  <c r="J101" i="8" s="1"/>
  <c r="G101" i="8"/>
  <c r="I100" i="8"/>
  <c r="J100" i="8" s="1"/>
  <c r="H100" i="8"/>
  <c r="G100" i="8"/>
  <c r="H99" i="8"/>
  <c r="G99" i="8"/>
  <c r="I99" i="8" s="1"/>
  <c r="J99" i="8" s="1"/>
  <c r="H98" i="8"/>
  <c r="I98" i="8" s="1"/>
  <c r="J98" i="8" s="1"/>
  <c r="G98" i="8"/>
  <c r="H97" i="8"/>
  <c r="G97" i="8"/>
  <c r="I97" i="8" s="1"/>
  <c r="J97" i="8" s="1"/>
  <c r="H96" i="8"/>
  <c r="I96" i="8" s="1"/>
  <c r="J96" i="8" s="1"/>
  <c r="G96" i="8"/>
  <c r="H95" i="8"/>
  <c r="G95" i="8"/>
  <c r="I95" i="8" s="1"/>
  <c r="J95" i="8" s="1"/>
  <c r="H94" i="8"/>
  <c r="G94" i="8"/>
  <c r="I94" i="8" s="1"/>
  <c r="J94" i="8" s="1"/>
  <c r="J93" i="8"/>
  <c r="I93" i="8"/>
  <c r="H93" i="8"/>
  <c r="G93" i="8"/>
  <c r="H92" i="8"/>
  <c r="G92" i="8"/>
  <c r="I92" i="8" s="1"/>
  <c r="J92" i="8" s="1"/>
  <c r="I91" i="8"/>
  <c r="J91" i="8" s="1"/>
  <c r="H91" i="8"/>
  <c r="G91" i="8"/>
  <c r="H90" i="8"/>
  <c r="G90" i="8"/>
  <c r="I90" i="8" s="1"/>
  <c r="J90" i="8" s="1"/>
  <c r="H89" i="8"/>
  <c r="I89" i="8" s="1"/>
  <c r="J89" i="8" s="1"/>
  <c r="G89" i="8"/>
  <c r="H88" i="8"/>
  <c r="G88" i="8"/>
  <c r="I88" i="8" s="1"/>
  <c r="J88" i="8" s="1"/>
  <c r="H87" i="8"/>
  <c r="G87" i="8"/>
  <c r="I87" i="8" s="1"/>
  <c r="J87" i="8" s="1"/>
  <c r="J86" i="8"/>
  <c r="H86" i="8"/>
  <c r="G86" i="8"/>
  <c r="I86" i="8" s="1"/>
  <c r="H85" i="8"/>
  <c r="G85" i="8"/>
  <c r="I85" i="8" s="1"/>
  <c r="J85" i="8" s="1"/>
  <c r="H84" i="8"/>
  <c r="G84" i="8"/>
  <c r="H83" i="8"/>
  <c r="G83" i="8"/>
  <c r="I83" i="8" s="1"/>
  <c r="J83" i="8" s="1"/>
  <c r="H82" i="8"/>
  <c r="G82" i="8"/>
  <c r="H81" i="8"/>
  <c r="G81" i="8"/>
  <c r="I81" i="8" s="1"/>
  <c r="J81" i="8" s="1"/>
  <c r="H80" i="8"/>
  <c r="G80" i="8"/>
  <c r="I80" i="8" s="1"/>
  <c r="J80" i="8" s="1"/>
  <c r="H79" i="8"/>
  <c r="G79" i="8"/>
  <c r="I79" i="8" s="1"/>
  <c r="J79" i="8" s="1"/>
  <c r="H78" i="8"/>
  <c r="G78" i="8"/>
  <c r="I78" i="8" s="1"/>
  <c r="J78" i="8" s="1"/>
  <c r="J77" i="8"/>
  <c r="I77" i="8"/>
  <c r="H77" i="8"/>
  <c r="G77" i="8"/>
  <c r="H76" i="8"/>
  <c r="G76" i="8"/>
  <c r="I76" i="8" s="1"/>
  <c r="J76" i="8" s="1"/>
  <c r="I75" i="8"/>
  <c r="J75" i="8" s="1"/>
  <c r="H75" i="8"/>
  <c r="G75" i="8"/>
  <c r="H74" i="8"/>
  <c r="G74" i="8"/>
  <c r="I74" i="8" s="1"/>
  <c r="J74" i="8" s="1"/>
  <c r="H73" i="8"/>
  <c r="I73" i="8" s="1"/>
  <c r="J73" i="8" s="1"/>
  <c r="G73" i="8"/>
  <c r="H72" i="8"/>
  <c r="G72" i="8"/>
  <c r="I72" i="8" s="1"/>
  <c r="J72" i="8" s="1"/>
  <c r="H71" i="8"/>
  <c r="G71" i="8"/>
  <c r="I71" i="8" s="1"/>
  <c r="J71" i="8" s="1"/>
  <c r="J70" i="8"/>
  <c r="H70" i="8"/>
  <c r="G70" i="8"/>
  <c r="I70" i="8" s="1"/>
  <c r="H69" i="8"/>
  <c r="G69" i="8"/>
  <c r="I69" i="8" s="1"/>
  <c r="J69" i="8" s="1"/>
  <c r="H68" i="8"/>
  <c r="G68" i="8"/>
  <c r="H67" i="8"/>
  <c r="G67" i="8"/>
  <c r="I67" i="8" s="1"/>
  <c r="J67" i="8" s="1"/>
  <c r="H66" i="8"/>
  <c r="G66" i="8"/>
  <c r="H65" i="8"/>
  <c r="G65" i="8"/>
  <c r="I65" i="8" s="1"/>
  <c r="J65" i="8" s="1"/>
  <c r="H64" i="8"/>
  <c r="G64" i="8"/>
  <c r="I64" i="8" s="1"/>
  <c r="J64" i="8" s="1"/>
  <c r="H63" i="8"/>
  <c r="G63" i="8"/>
  <c r="I63" i="8" s="1"/>
  <c r="J63" i="8" s="1"/>
  <c r="H62" i="8"/>
  <c r="G62" i="8"/>
  <c r="I62" i="8" s="1"/>
  <c r="J62" i="8" s="1"/>
  <c r="J61" i="8"/>
  <c r="I61" i="8"/>
  <c r="H61" i="8"/>
  <c r="G61" i="8"/>
  <c r="H60" i="8"/>
  <c r="G60" i="8"/>
  <c r="I60" i="8" s="1"/>
  <c r="J60" i="8" s="1"/>
  <c r="I59" i="8"/>
  <c r="J59" i="8" s="1"/>
  <c r="H59" i="8"/>
  <c r="G59" i="8"/>
  <c r="H58" i="8"/>
  <c r="G58" i="8"/>
  <c r="I58" i="8" s="1"/>
  <c r="J58" i="8" s="1"/>
  <c r="H57" i="8"/>
  <c r="I57" i="8" s="1"/>
  <c r="J57" i="8" s="1"/>
  <c r="G57" i="8"/>
  <c r="H56" i="8"/>
  <c r="G56" i="8"/>
  <c r="I56" i="8" s="1"/>
  <c r="J56" i="8" s="1"/>
  <c r="H55" i="8"/>
  <c r="G55" i="8"/>
  <c r="I55" i="8" s="1"/>
  <c r="J55" i="8" s="1"/>
  <c r="J54" i="8"/>
  <c r="H54" i="8"/>
  <c r="G54" i="8"/>
  <c r="I54" i="8" s="1"/>
  <c r="H53" i="8"/>
  <c r="G53" i="8"/>
  <c r="I53" i="8" s="1"/>
  <c r="J53" i="8" s="1"/>
  <c r="H52" i="8"/>
  <c r="G52" i="8"/>
  <c r="H51" i="8"/>
  <c r="G51" i="8"/>
  <c r="I51" i="8" s="1"/>
  <c r="J51" i="8" s="1"/>
  <c r="H50" i="8"/>
  <c r="G50" i="8"/>
  <c r="H49" i="8"/>
  <c r="G49" i="8"/>
  <c r="I49" i="8" s="1"/>
  <c r="J49" i="8" s="1"/>
  <c r="H48" i="8"/>
  <c r="G48" i="8"/>
  <c r="I48" i="8" s="1"/>
  <c r="J48" i="8" s="1"/>
  <c r="H47" i="8"/>
  <c r="G47" i="8"/>
  <c r="I47" i="8" s="1"/>
  <c r="J47" i="8" s="1"/>
  <c r="H46" i="8"/>
  <c r="G46" i="8"/>
  <c r="I46" i="8" s="1"/>
  <c r="J46" i="8" s="1"/>
  <c r="J45" i="8"/>
  <c r="I45" i="8"/>
  <c r="H45" i="8"/>
  <c r="G45" i="8"/>
  <c r="H44" i="8"/>
  <c r="G44" i="8"/>
  <c r="I44" i="8" s="1"/>
  <c r="J44" i="8" s="1"/>
  <c r="I43" i="8"/>
  <c r="J43" i="8" s="1"/>
  <c r="H43" i="8"/>
  <c r="G43" i="8"/>
  <c r="H42" i="8"/>
  <c r="G42" i="8"/>
  <c r="I42" i="8" s="1"/>
  <c r="J42" i="8" s="1"/>
  <c r="H41" i="8"/>
  <c r="I41" i="8" s="1"/>
  <c r="J41" i="8" s="1"/>
  <c r="G41" i="8"/>
  <c r="H40" i="8"/>
  <c r="G40" i="8"/>
  <c r="I40" i="8" s="1"/>
  <c r="J40" i="8" s="1"/>
  <c r="H39" i="8"/>
  <c r="G39" i="8"/>
  <c r="I39" i="8" s="1"/>
  <c r="J39" i="8" s="1"/>
  <c r="J38" i="8"/>
  <c r="H38" i="8"/>
  <c r="G38" i="8"/>
  <c r="I38" i="8" s="1"/>
  <c r="H37" i="8"/>
  <c r="G37" i="8"/>
  <c r="I37" i="8" s="1"/>
  <c r="J37" i="8" s="1"/>
  <c r="J36" i="8"/>
  <c r="I36" i="8"/>
  <c r="H36" i="8"/>
  <c r="G36" i="8"/>
  <c r="H35" i="8"/>
  <c r="G35" i="8"/>
  <c r="I35" i="8" s="1"/>
  <c r="J35" i="8" s="1"/>
  <c r="J34" i="8"/>
  <c r="I34" i="8"/>
  <c r="H34" i="8"/>
  <c r="G34" i="8"/>
  <c r="H33" i="8"/>
  <c r="G33" i="8"/>
  <c r="I33" i="8" s="1"/>
  <c r="J33" i="8" s="1"/>
  <c r="J32" i="8"/>
  <c r="I32" i="8"/>
  <c r="H32" i="8"/>
  <c r="G32" i="8"/>
  <c r="H31" i="8"/>
  <c r="G31" i="8"/>
  <c r="I31" i="8" s="1"/>
  <c r="J31" i="8" s="1"/>
  <c r="J30" i="8"/>
  <c r="I30" i="8"/>
  <c r="H30" i="8"/>
  <c r="G30" i="8"/>
  <c r="H29" i="8"/>
  <c r="G29" i="8"/>
  <c r="I29" i="8" s="1"/>
  <c r="J29" i="8" s="1"/>
  <c r="J28" i="8"/>
  <c r="I28" i="8"/>
  <c r="H28" i="8"/>
  <c r="G28" i="8"/>
  <c r="H27" i="8"/>
  <c r="G27" i="8"/>
  <c r="I27" i="8" s="1"/>
  <c r="J27" i="8" s="1"/>
  <c r="J26" i="8"/>
  <c r="I26" i="8"/>
  <c r="H26" i="8"/>
  <c r="G26" i="8"/>
  <c r="H25" i="8"/>
  <c r="G25" i="8"/>
  <c r="I25" i="8" s="1"/>
  <c r="J25" i="8" s="1"/>
  <c r="J24" i="8"/>
  <c r="I24" i="8"/>
  <c r="H24" i="8"/>
  <c r="G24" i="8"/>
  <c r="H23" i="8"/>
  <c r="G23" i="8"/>
  <c r="I23" i="8" s="1"/>
  <c r="J23" i="8" s="1"/>
  <c r="J22" i="8"/>
  <c r="I22" i="8"/>
  <c r="H22" i="8"/>
  <c r="G22" i="8"/>
  <c r="H21" i="8"/>
  <c r="G21" i="8"/>
  <c r="I21" i="8" s="1"/>
  <c r="J21" i="8" s="1"/>
  <c r="H20" i="8"/>
  <c r="I20" i="8" s="1"/>
  <c r="J20" i="8" s="1"/>
  <c r="G20" i="8"/>
  <c r="H19" i="8"/>
  <c r="G19" i="8"/>
  <c r="I19" i="8" s="1"/>
  <c r="J19" i="8" s="1"/>
  <c r="H18" i="8"/>
  <c r="I18" i="8" s="1"/>
  <c r="J18" i="8" s="1"/>
  <c r="G18" i="8"/>
  <c r="H17" i="8"/>
  <c r="G17" i="8"/>
  <c r="I17" i="8" s="1"/>
  <c r="J17" i="8" s="1"/>
  <c r="H16" i="8"/>
  <c r="I16" i="8" s="1"/>
  <c r="J16" i="8" s="1"/>
  <c r="G16" i="8"/>
  <c r="H15" i="8"/>
  <c r="G15" i="8"/>
  <c r="I15" i="8" s="1"/>
  <c r="J15" i="8" s="1"/>
  <c r="H14" i="8"/>
  <c r="I14" i="8" s="1"/>
  <c r="J14" i="8" s="1"/>
  <c r="G14" i="8"/>
  <c r="H13" i="8"/>
  <c r="G13" i="8"/>
  <c r="I13" i="8" s="1"/>
  <c r="J13" i="8" s="1"/>
  <c r="H12" i="8"/>
  <c r="I12" i="8" s="1"/>
  <c r="J12" i="8" s="1"/>
  <c r="G12" i="8"/>
  <c r="H11" i="8"/>
  <c r="G11" i="8"/>
  <c r="I11" i="8" s="1"/>
  <c r="J11" i="8" s="1"/>
  <c r="H10" i="8"/>
  <c r="I10" i="8" s="1"/>
  <c r="J10" i="8" s="1"/>
  <c r="G10" i="8"/>
  <c r="H9" i="8"/>
  <c r="G9" i="8"/>
  <c r="I9" i="8" s="1"/>
  <c r="J9" i="8" s="1"/>
  <c r="H8" i="8"/>
  <c r="I8" i="8" s="1"/>
  <c r="J8" i="8" s="1"/>
  <c r="G8" i="8"/>
  <c r="H7" i="8"/>
  <c r="G7" i="8"/>
  <c r="I7" i="8" s="1"/>
  <c r="J7" i="8" s="1"/>
  <c r="H6" i="8"/>
  <c r="I6" i="8" s="1"/>
  <c r="J6" i="8" s="1"/>
  <c r="G6" i="8"/>
  <c r="H5" i="8"/>
  <c r="G5" i="8"/>
  <c r="I5" i="8" s="1"/>
  <c r="J5" i="8" s="1"/>
  <c r="H4" i="8"/>
  <c r="I4" i="8" s="1"/>
  <c r="J4" i="8" s="1"/>
  <c r="G4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O236" i="8"/>
  <c r="O237" i="8"/>
  <c r="O238" i="8"/>
  <c r="O239" i="8"/>
  <c r="O240" i="8"/>
  <c r="O241" i="8"/>
  <c r="O242" i="8"/>
  <c r="O243" i="8"/>
  <c r="O244" i="8"/>
  <c r="O245" i="8"/>
  <c r="O246" i="8"/>
  <c r="O247" i="8"/>
  <c r="O248" i="8"/>
  <c r="O249" i="8"/>
  <c r="O250" i="8"/>
  <c r="O251" i="8"/>
  <c r="O252" i="8"/>
  <c r="O253" i="8"/>
  <c r="O254" i="8"/>
  <c r="O255" i="8"/>
  <c r="O256" i="8"/>
  <c r="O257" i="8"/>
  <c r="O258" i="8"/>
  <c r="O259" i="8"/>
  <c r="O260" i="8"/>
  <c r="O261" i="8"/>
  <c r="O262" i="8"/>
  <c r="O263" i="8"/>
  <c r="O264" i="8"/>
  <c r="O265" i="8"/>
  <c r="O266" i="8"/>
  <c r="O267" i="8"/>
  <c r="O268" i="8"/>
  <c r="O269" i="8"/>
  <c r="O270" i="8"/>
  <c r="O271" i="8"/>
  <c r="O272" i="8"/>
  <c r="O273" i="8"/>
  <c r="O274" i="8"/>
  <c r="O275" i="8"/>
  <c r="O276" i="8"/>
  <c r="O277" i="8"/>
  <c r="O278" i="8"/>
  <c r="O279" i="8"/>
  <c r="O280" i="8"/>
  <c r="O281" i="8"/>
  <c r="O282" i="8"/>
  <c r="O283" i="8"/>
  <c r="O284" i="8"/>
  <c r="O285" i="8"/>
  <c r="O286" i="8"/>
  <c r="O287" i="8"/>
  <c r="O288" i="8"/>
  <c r="O289" i="8"/>
  <c r="O290" i="8"/>
  <c r="O291" i="8"/>
  <c r="O292" i="8"/>
  <c r="O293" i="8"/>
  <c r="O294" i="8"/>
  <c r="O295" i="8"/>
  <c r="O296" i="8"/>
  <c r="O297" i="8"/>
  <c r="O298" i="8"/>
  <c r="O299" i="8"/>
  <c r="O300" i="8"/>
  <c r="O301" i="8"/>
  <c r="O302" i="8"/>
  <c r="O303" i="8"/>
  <c r="O304" i="8"/>
  <c r="O305" i="8"/>
  <c r="O306" i="8"/>
  <c r="O307" i="8"/>
  <c r="O308" i="8"/>
  <c r="O309" i="8"/>
  <c r="O310" i="8"/>
  <c r="O311" i="8"/>
  <c r="O312" i="8"/>
  <c r="O313" i="8"/>
  <c r="O314" i="8"/>
  <c r="O315" i="8"/>
  <c r="O316" i="8"/>
  <c r="O317" i="8"/>
  <c r="O318" i="8"/>
  <c r="O319" i="8"/>
  <c r="O320" i="8"/>
  <c r="O321" i="8"/>
  <c r="O322" i="8"/>
  <c r="O323" i="8"/>
  <c r="O324" i="8"/>
  <c r="O325" i="8"/>
  <c r="O326" i="8"/>
  <c r="O327" i="8"/>
  <c r="O328" i="8"/>
  <c r="O329" i="8"/>
  <c r="O330" i="8"/>
  <c r="O331" i="8"/>
  <c r="O332" i="8"/>
  <c r="O333" i="8"/>
  <c r="O334" i="8"/>
  <c r="O335" i="8"/>
  <c r="O336" i="8"/>
  <c r="O337" i="8"/>
  <c r="O338" i="8"/>
  <c r="O339" i="8"/>
  <c r="O340" i="8"/>
  <c r="O341" i="8"/>
  <c r="O342" i="8"/>
  <c r="O343" i="8"/>
  <c r="O344" i="8"/>
  <c r="O345" i="8"/>
  <c r="O346" i="8"/>
  <c r="O347" i="8"/>
  <c r="O348" i="8"/>
  <c r="O349" i="8"/>
  <c r="O350" i="8"/>
  <c r="O351" i="8"/>
  <c r="O352" i="8"/>
  <c r="O353" i="8"/>
  <c r="O354" i="8"/>
  <c r="O355" i="8"/>
  <c r="O356" i="8"/>
  <c r="O357" i="8"/>
  <c r="O358" i="8"/>
  <c r="O359" i="8"/>
  <c r="O360" i="8"/>
  <c r="O361" i="8"/>
  <c r="O362" i="8"/>
  <c r="O363" i="8"/>
  <c r="O364" i="8"/>
  <c r="O365" i="8"/>
  <c r="O366" i="8"/>
  <c r="O367" i="8"/>
  <c r="O368" i="8"/>
  <c r="O369" i="8"/>
  <c r="O370" i="8"/>
  <c r="O371" i="8"/>
  <c r="O372" i="8"/>
  <c r="O373" i="8"/>
  <c r="O374" i="8"/>
  <c r="O375" i="8"/>
  <c r="O376" i="8"/>
  <c r="O377" i="8"/>
  <c r="O378" i="8"/>
  <c r="O379" i="8"/>
  <c r="O380" i="8"/>
  <c r="O381" i="8"/>
  <c r="O382" i="8"/>
  <c r="O383" i="8"/>
  <c r="O384" i="8"/>
  <c r="O385" i="8"/>
  <c r="O386" i="8"/>
  <c r="O387" i="8"/>
  <c r="O388" i="8"/>
  <c r="O389" i="8"/>
  <c r="O390" i="8"/>
  <c r="O391" i="8"/>
  <c r="O392" i="8"/>
  <c r="O393" i="8"/>
  <c r="O394" i="8"/>
  <c r="O395" i="8"/>
  <c r="O396" i="8"/>
  <c r="O397" i="8"/>
  <c r="O398" i="8"/>
  <c r="O399" i="8"/>
  <c r="O400" i="8"/>
  <c r="O401" i="8"/>
  <c r="O402" i="8"/>
  <c r="O403" i="8"/>
  <c r="O404" i="8"/>
  <c r="O405" i="8"/>
  <c r="O406" i="8"/>
  <c r="O407" i="8"/>
  <c r="O408" i="8"/>
  <c r="O409" i="8"/>
  <c r="O410" i="8"/>
  <c r="O411" i="8"/>
  <c r="O412" i="8"/>
  <c r="O413" i="8"/>
  <c r="O414" i="8"/>
  <c r="O415" i="8"/>
  <c r="O416" i="8"/>
  <c r="O417" i="8"/>
  <c r="O418" i="8"/>
  <c r="O419" i="8"/>
  <c r="O420" i="8"/>
  <c r="O421" i="8"/>
  <c r="O422" i="8"/>
  <c r="O423" i="8"/>
  <c r="O424" i="8"/>
  <c r="O425" i="8"/>
  <c r="O426" i="8"/>
  <c r="O427" i="8"/>
  <c r="O428" i="8"/>
  <c r="O429" i="8"/>
  <c r="O430" i="8"/>
  <c r="O431" i="8"/>
  <c r="O432" i="8"/>
  <c r="O433" i="8"/>
  <c r="O434" i="8"/>
  <c r="O435" i="8"/>
  <c r="O436" i="8"/>
  <c r="O437" i="8"/>
  <c r="O438" i="8"/>
  <c r="O439" i="8"/>
  <c r="O440" i="8"/>
  <c r="O441" i="8"/>
  <c r="O442" i="8"/>
  <c r="O443" i="8"/>
  <c r="O444" i="8"/>
  <c r="O445" i="8"/>
  <c r="O446" i="8"/>
  <c r="O447" i="8"/>
  <c r="O448" i="8"/>
  <c r="O449" i="8"/>
  <c r="O450" i="8"/>
  <c r="O451" i="8"/>
  <c r="O452" i="8"/>
  <c r="O453" i="8"/>
  <c r="O454" i="8"/>
  <c r="O455" i="8"/>
  <c r="O456" i="8"/>
  <c r="O457" i="8"/>
  <c r="O458" i="8"/>
  <c r="O459" i="8"/>
  <c r="O460" i="8"/>
  <c r="O461" i="8"/>
  <c r="O462" i="8"/>
  <c r="O463" i="8"/>
  <c r="O464" i="8"/>
  <c r="O465" i="8"/>
  <c r="O466" i="8"/>
  <c r="O467" i="8"/>
  <c r="O468" i="8"/>
  <c r="O469" i="8"/>
  <c r="O470" i="8"/>
  <c r="O471" i="8"/>
  <c r="O472" i="8"/>
  <c r="O473" i="8"/>
  <c r="O474" i="8"/>
  <c r="O475" i="8"/>
  <c r="O476" i="8"/>
  <c r="O477" i="8"/>
  <c r="O478" i="8"/>
  <c r="O479" i="8"/>
  <c r="O480" i="8"/>
  <c r="O481" i="8"/>
  <c r="O482" i="8"/>
  <c r="O483" i="8"/>
  <c r="O484" i="8"/>
  <c r="O485" i="8"/>
  <c r="O486" i="8"/>
  <c r="O487" i="8"/>
  <c r="O488" i="8"/>
  <c r="O489" i="8"/>
  <c r="O490" i="8"/>
  <c r="O491" i="8"/>
  <c r="O492" i="8"/>
  <c r="O493" i="8"/>
  <c r="O494" i="8"/>
  <c r="O495" i="8"/>
  <c r="O496" i="8"/>
  <c r="O497" i="8"/>
  <c r="O498" i="8"/>
  <c r="O499" i="8"/>
  <c r="O500" i="8"/>
  <c r="O501" i="8"/>
  <c r="O502" i="8"/>
  <c r="O503" i="8"/>
  <c r="O504" i="8"/>
  <c r="O505" i="8"/>
  <c r="O506" i="8"/>
  <c r="O507" i="8"/>
  <c r="O508" i="8"/>
  <c r="O509" i="8"/>
  <c r="O510" i="8"/>
  <c r="O511" i="8"/>
  <c r="O512" i="8"/>
  <c r="O513" i="8"/>
  <c r="O514" i="8"/>
  <c r="O515" i="8"/>
  <c r="O516" i="8"/>
  <c r="O517" i="8"/>
  <c r="O518" i="8"/>
  <c r="O519" i="8"/>
  <c r="O520" i="8"/>
  <c r="O521" i="8"/>
  <c r="O522" i="8"/>
  <c r="O523" i="8"/>
  <c r="O524" i="8"/>
  <c r="O525" i="8"/>
  <c r="O526" i="8"/>
  <c r="O527" i="8"/>
  <c r="O528" i="8"/>
  <c r="O529" i="8"/>
  <c r="O530" i="8"/>
  <c r="O531" i="8"/>
  <c r="O532" i="8"/>
  <c r="O533" i="8"/>
  <c r="O534" i="8"/>
  <c r="O535" i="8"/>
  <c r="O536" i="8"/>
  <c r="O537" i="8"/>
  <c r="O538" i="8"/>
  <c r="O539" i="8"/>
  <c r="O540" i="8"/>
  <c r="O541" i="8"/>
  <c r="O542" i="8"/>
  <c r="O543" i="8"/>
  <c r="O544" i="8"/>
  <c r="O545" i="8"/>
  <c r="O546" i="8"/>
  <c r="O547" i="8"/>
  <c r="O548" i="8"/>
  <c r="O549" i="8"/>
  <c r="O550" i="8"/>
  <c r="O551" i="8"/>
  <c r="O552" i="8"/>
  <c r="O553" i="8"/>
  <c r="O554" i="8"/>
  <c r="O555" i="8"/>
  <c r="O556" i="8"/>
  <c r="O557" i="8"/>
  <c r="O558" i="8"/>
  <c r="O559" i="8"/>
  <c r="O560" i="8"/>
  <c r="O561" i="8"/>
  <c r="O562" i="8"/>
  <c r="O563" i="8"/>
  <c r="O564" i="8"/>
  <c r="O565" i="8"/>
  <c r="O566" i="8"/>
  <c r="O567" i="8"/>
  <c r="O568" i="8"/>
  <c r="O569" i="8"/>
  <c r="O570" i="8"/>
  <c r="O571" i="8"/>
  <c r="O572" i="8"/>
  <c r="O573" i="8"/>
  <c r="O574" i="8"/>
  <c r="O575" i="8"/>
  <c r="O576" i="8"/>
  <c r="O577" i="8"/>
  <c r="O578" i="8"/>
  <c r="O579" i="8"/>
  <c r="O580" i="8"/>
  <c r="O581" i="8"/>
  <c r="O582" i="8"/>
  <c r="O583" i="8"/>
  <c r="O584" i="8"/>
  <c r="O585" i="8"/>
  <c r="O586" i="8"/>
  <c r="O587" i="8"/>
  <c r="O588" i="8"/>
  <c r="O589" i="8"/>
  <c r="O590" i="8"/>
  <c r="O591" i="8"/>
  <c r="O592" i="8"/>
  <c r="O593" i="8"/>
  <c r="O594" i="8"/>
  <c r="O595" i="8"/>
  <c r="O596" i="8"/>
  <c r="O597" i="8"/>
  <c r="O598" i="8"/>
  <c r="O599" i="8"/>
  <c r="O600" i="8"/>
  <c r="O601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3" i="8"/>
  <c r="N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N136" i="8" s="1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N192" i="8" s="1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N215" i="8" s="1"/>
  <c r="M216" i="8"/>
  <c r="M217" i="8"/>
  <c r="M218" i="8"/>
  <c r="M219" i="8"/>
  <c r="M220" i="8"/>
  <c r="M221" i="8"/>
  <c r="M222" i="8"/>
  <c r="M223" i="8"/>
  <c r="N223" i="8" s="1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N303" i="8" s="1"/>
  <c r="M304" i="8"/>
  <c r="N304" i="8" s="1"/>
  <c r="M305" i="8"/>
  <c r="M306" i="8"/>
  <c r="N306" i="8" s="1"/>
  <c r="M307" i="8"/>
  <c r="M308" i="8"/>
  <c r="M309" i="8"/>
  <c r="M310" i="8"/>
  <c r="M311" i="8"/>
  <c r="M312" i="8"/>
  <c r="N312" i="8" s="1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N351" i="8" s="1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N416" i="8" s="1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N511" i="8" s="1"/>
  <c r="M512" i="8"/>
  <c r="M513" i="8"/>
  <c r="M514" i="8"/>
  <c r="M515" i="8"/>
  <c r="M516" i="8"/>
  <c r="M517" i="8"/>
  <c r="M518" i="8"/>
  <c r="M519" i="8"/>
  <c r="M520" i="8"/>
  <c r="M521" i="8"/>
  <c r="M522" i="8"/>
  <c r="N522" i="8" s="1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N544" i="8" s="1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N592" i="8" s="1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N679" i="8" s="1"/>
  <c r="M680" i="8"/>
  <c r="N680" i="8" s="1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N751" i="8" s="1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N810" i="8" s="1"/>
  <c r="M811" i="8"/>
  <c r="M812" i="8"/>
  <c r="M813" i="8"/>
  <c r="M814" i="8"/>
  <c r="M815" i="8"/>
  <c r="N815" i="8" s="1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N863" i="8" s="1"/>
  <c r="M864" i="8"/>
  <c r="N864" i="8" s="1"/>
  <c r="M865" i="8"/>
  <c r="N865" i="8" s="1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N895" i="8" s="1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N919" i="8" s="1"/>
  <c r="M920" i="8"/>
  <c r="M921" i="8"/>
  <c r="M922" i="8"/>
  <c r="M923" i="8"/>
  <c r="M924" i="8"/>
  <c r="M925" i="8"/>
  <c r="M926" i="8"/>
  <c r="M927" i="8"/>
  <c r="M928" i="8"/>
  <c r="N928" i="8" s="1"/>
  <c r="M929" i="8"/>
  <c r="M930" i="8"/>
  <c r="M931" i="8"/>
  <c r="M932" i="8"/>
  <c r="M933" i="8"/>
  <c r="M934" i="8"/>
  <c r="M935" i="8"/>
  <c r="N935" i="8" s="1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3" i="8"/>
  <c r="G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N33" i="8" s="1"/>
  <c r="L34" i="8"/>
  <c r="L35" i="8"/>
  <c r="L36" i="8"/>
  <c r="L37" i="8"/>
  <c r="L38" i="8"/>
  <c r="L39" i="8"/>
  <c r="L40" i="8"/>
  <c r="L41" i="8"/>
  <c r="N41" i="8" s="1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N175" i="8" s="1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N377" i="8" s="1"/>
  <c r="L378" i="8"/>
  <c r="L379" i="8"/>
  <c r="L380" i="8"/>
  <c r="L381" i="8"/>
  <c r="L382" i="8"/>
  <c r="L383" i="8"/>
  <c r="L384" i="8"/>
  <c r="L385" i="8"/>
  <c r="N385" i="8" s="1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N513" i="8" s="1"/>
  <c r="L514" i="8"/>
  <c r="L515" i="8"/>
  <c r="L516" i="8"/>
  <c r="L517" i="8"/>
  <c r="L518" i="8"/>
  <c r="L519" i="8"/>
  <c r="L520" i="8"/>
  <c r="L521" i="8"/>
  <c r="N521" i="8" s="1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N593" i="8" s="1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N665" i="8" s="1"/>
  <c r="L666" i="8"/>
  <c r="L667" i="8"/>
  <c r="L668" i="8"/>
  <c r="L669" i="8"/>
  <c r="L670" i="8"/>
  <c r="L671" i="8"/>
  <c r="N671" i="8" s="1"/>
  <c r="L672" i="8"/>
  <c r="L673" i="8"/>
  <c r="L674" i="8"/>
  <c r="L675" i="8"/>
  <c r="L676" i="8"/>
  <c r="L677" i="8"/>
  <c r="L678" i="8"/>
  <c r="L679" i="8"/>
  <c r="L680" i="8"/>
  <c r="L681" i="8"/>
  <c r="N681" i="8" s="1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N703" i="8" s="1"/>
  <c r="L704" i="8"/>
  <c r="L705" i="8"/>
  <c r="L706" i="8"/>
  <c r="L707" i="8"/>
  <c r="L708" i="8"/>
  <c r="L709" i="8"/>
  <c r="L710" i="8"/>
  <c r="L711" i="8"/>
  <c r="N711" i="8" s="1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N729" i="8" s="1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N753" i="8" s="1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N783" i="8" s="1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N799" i="8" s="1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N847" i="8" s="1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3" i="8"/>
  <c r="N4" i="8"/>
  <c r="N23" i="8"/>
  <c r="N29" i="8"/>
  <c r="N49" i="8"/>
  <c r="N57" i="8"/>
  <c r="N58" i="8"/>
  <c r="N73" i="8"/>
  <c r="N93" i="8"/>
  <c r="N94" i="8"/>
  <c r="N101" i="8"/>
  <c r="N102" i="8"/>
  <c r="N110" i="8"/>
  <c r="N122" i="8"/>
  <c r="N133" i="8"/>
  <c r="N174" i="8"/>
  <c r="N180" i="8"/>
  <c r="N182" i="8"/>
  <c r="N188" i="8"/>
  <c r="N196" i="8"/>
  <c r="N200" i="8"/>
  <c r="N204" i="8"/>
  <c r="N208" i="8"/>
  <c r="N212" i="8"/>
  <c r="N220" i="8"/>
  <c r="N236" i="8"/>
  <c r="N238" i="8"/>
  <c r="N244" i="8"/>
  <c r="N276" i="8"/>
  <c r="N278" i="8"/>
  <c r="N294" i="8"/>
  <c r="N301" i="8"/>
  <c r="N305" i="8"/>
  <c r="N308" i="8"/>
  <c r="N309" i="8"/>
  <c r="N310" i="8"/>
  <c r="N326" i="8"/>
  <c r="N332" i="8"/>
  <c r="N334" i="8"/>
  <c r="N340" i="8"/>
  <c r="N346" i="8"/>
  <c r="N348" i="8"/>
  <c r="N373" i="8"/>
  <c r="N380" i="8"/>
  <c r="N388" i="8"/>
  <c r="N389" i="8"/>
  <c r="N390" i="8"/>
  <c r="N404" i="8"/>
  <c r="N414" i="8"/>
  <c r="N428" i="8"/>
  <c r="N430" i="8"/>
  <c r="N460" i="8"/>
  <c r="N470" i="8"/>
  <c r="N476" i="8"/>
  <c r="N486" i="8"/>
  <c r="N496" i="8"/>
  <c r="N502" i="8"/>
  <c r="N508" i="8"/>
  <c r="N516" i="8"/>
  <c r="N517" i="8"/>
  <c r="N532" i="8"/>
  <c r="N540" i="8"/>
  <c r="N542" i="8"/>
  <c r="N548" i="8"/>
  <c r="N572" i="8"/>
  <c r="N573" i="8"/>
  <c r="N574" i="8"/>
  <c r="N580" i="8"/>
  <c r="N582" i="8"/>
  <c r="N588" i="8"/>
  <c r="N596" i="8"/>
  <c r="N606" i="8"/>
  <c r="N612" i="8"/>
  <c r="N620" i="8"/>
  <c r="N622" i="8"/>
  <c r="N630" i="8"/>
  <c r="N641" i="8"/>
  <c r="N644" i="8"/>
  <c r="N646" i="8"/>
  <c r="N652" i="8"/>
  <c r="N660" i="8"/>
  <c r="N670" i="8"/>
  <c r="N672" i="8"/>
  <c r="N678" i="8"/>
  <c r="N701" i="8"/>
  <c r="N713" i="8"/>
  <c r="N716" i="8"/>
  <c r="N724" i="8"/>
  <c r="N725" i="8"/>
  <c r="N739" i="8"/>
  <c r="N740" i="8"/>
  <c r="N741" i="8"/>
  <c r="N756" i="8"/>
  <c r="N758" i="8"/>
  <c r="N761" i="8"/>
  <c r="N767" i="8"/>
  <c r="N769" i="8"/>
  <c r="N773" i="8"/>
  <c r="N817" i="8"/>
  <c r="N823" i="8"/>
  <c r="N825" i="8"/>
  <c r="N831" i="8"/>
  <c r="N837" i="8"/>
  <c r="N871" i="8"/>
  <c r="N872" i="8"/>
  <c r="N873" i="8"/>
  <c r="N879" i="8"/>
  <c r="N887" i="8"/>
  <c r="N901" i="8"/>
  <c r="N909" i="8"/>
  <c r="N911" i="8"/>
  <c r="N913" i="8"/>
  <c r="N921" i="8"/>
  <c r="N927" i="8"/>
  <c r="N933" i="8"/>
  <c r="N948" i="8"/>
  <c r="N949" i="8"/>
  <c r="F957" i="6"/>
  <c r="E957" i="6"/>
  <c r="D957" i="6"/>
  <c r="F956" i="6"/>
  <c r="E956" i="6"/>
  <c r="D956" i="6"/>
  <c r="F955" i="6"/>
  <c r="E955" i="6"/>
  <c r="D955" i="6"/>
  <c r="F954" i="6"/>
  <c r="E954" i="6"/>
  <c r="D954" i="6"/>
  <c r="F953" i="6"/>
  <c r="E953" i="6"/>
  <c r="D953" i="6"/>
  <c r="F952" i="6"/>
  <c r="E952" i="6"/>
  <c r="D952" i="6"/>
  <c r="F951" i="6"/>
  <c r="E951" i="6"/>
  <c r="D951" i="6"/>
  <c r="F950" i="6"/>
  <c r="E950" i="6"/>
  <c r="D950" i="6"/>
  <c r="F949" i="6"/>
  <c r="E949" i="6"/>
  <c r="D949" i="6"/>
  <c r="F948" i="6"/>
  <c r="E948" i="6"/>
  <c r="D948" i="6"/>
  <c r="F947" i="6"/>
  <c r="E947" i="6"/>
  <c r="D947" i="6"/>
  <c r="F946" i="6"/>
  <c r="E946" i="6"/>
  <c r="D946" i="6"/>
  <c r="F945" i="6"/>
  <c r="E945" i="6"/>
  <c r="D945" i="6"/>
  <c r="F944" i="6"/>
  <c r="E944" i="6"/>
  <c r="D944" i="6"/>
  <c r="F943" i="6"/>
  <c r="E943" i="6"/>
  <c r="D943" i="6"/>
  <c r="F942" i="6"/>
  <c r="E942" i="6"/>
  <c r="D942" i="6"/>
  <c r="F941" i="6"/>
  <c r="E941" i="6"/>
  <c r="D941" i="6"/>
  <c r="F940" i="6"/>
  <c r="E940" i="6"/>
  <c r="D940" i="6"/>
  <c r="F939" i="6"/>
  <c r="E939" i="6"/>
  <c r="D939" i="6"/>
  <c r="F938" i="6"/>
  <c r="E938" i="6"/>
  <c r="D938" i="6"/>
  <c r="F937" i="6"/>
  <c r="E937" i="6"/>
  <c r="D937" i="6"/>
  <c r="F936" i="6"/>
  <c r="E936" i="6"/>
  <c r="D936" i="6"/>
  <c r="F935" i="6"/>
  <c r="E935" i="6"/>
  <c r="D935" i="6"/>
  <c r="F934" i="6"/>
  <c r="E934" i="6"/>
  <c r="D934" i="6"/>
  <c r="F933" i="6"/>
  <c r="E933" i="6"/>
  <c r="D933" i="6"/>
  <c r="F932" i="6"/>
  <c r="E932" i="6"/>
  <c r="D932" i="6"/>
  <c r="F931" i="6"/>
  <c r="E931" i="6"/>
  <c r="D931" i="6"/>
  <c r="F930" i="6"/>
  <c r="E930" i="6"/>
  <c r="D930" i="6"/>
  <c r="F929" i="6"/>
  <c r="E929" i="6"/>
  <c r="D929" i="6"/>
  <c r="F928" i="6"/>
  <c r="E928" i="6"/>
  <c r="D928" i="6"/>
  <c r="F927" i="6"/>
  <c r="E927" i="6"/>
  <c r="D927" i="6"/>
  <c r="F926" i="6"/>
  <c r="E926" i="6"/>
  <c r="D926" i="6"/>
  <c r="F925" i="6"/>
  <c r="E925" i="6"/>
  <c r="D925" i="6"/>
  <c r="F924" i="6"/>
  <c r="E924" i="6"/>
  <c r="D924" i="6"/>
  <c r="F923" i="6"/>
  <c r="E923" i="6"/>
  <c r="D923" i="6"/>
  <c r="F922" i="6"/>
  <c r="E922" i="6"/>
  <c r="D922" i="6"/>
  <c r="F921" i="6"/>
  <c r="E921" i="6"/>
  <c r="D921" i="6"/>
  <c r="F920" i="6"/>
  <c r="E920" i="6"/>
  <c r="D920" i="6"/>
  <c r="F919" i="6"/>
  <c r="E919" i="6"/>
  <c r="D919" i="6"/>
  <c r="F918" i="6"/>
  <c r="E918" i="6"/>
  <c r="D918" i="6"/>
  <c r="F917" i="6"/>
  <c r="E917" i="6"/>
  <c r="D917" i="6"/>
  <c r="F916" i="6"/>
  <c r="E916" i="6"/>
  <c r="D916" i="6"/>
  <c r="F915" i="6"/>
  <c r="E915" i="6"/>
  <c r="D915" i="6"/>
  <c r="F914" i="6"/>
  <c r="E914" i="6"/>
  <c r="D914" i="6"/>
  <c r="F913" i="6"/>
  <c r="E913" i="6"/>
  <c r="D913" i="6"/>
  <c r="F912" i="6"/>
  <c r="E912" i="6"/>
  <c r="D912" i="6"/>
  <c r="F911" i="6"/>
  <c r="E911" i="6"/>
  <c r="D911" i="6"/>
  <c r="F910" i="6"/>
  <c r="E910" i="6"/>
  <c r="D910" i="6"/>
  <c r="F909" i="6"/>
  <c r="E909" i="6"/>
  <c r="D909" i="6"/>
  <c r="F908" i="6"/>
  <c r="E908" i="6"/>
  <c r="D908" i="6"/>
  <c r="F907" i="6"/>
  <c r="E907" i="6"/>
  <c r="D907" i="6"/>
  <c r="F906" i="6"/>
  <c r="E906" i="6"/>
  <c r="D906" i="6"/>
  <c r="F905" i="6"/>
  <c r="E905" i="6"/>
  <c r="D905" i="6"/>
  <c r="F904" i="6"/>
  <c r="E904" i="6"/>
  <c r="D904" i="6"/>
  <c r="F903" i="6"/>
  <c r="E903" i="6"/>
  <c r="D903" i="6"/>
  <c r="F902" i="6"/>
  <c r="E902" i="6"/>
  <c r="D902" i="6"/>
  <c r="F901" i="6"/>
  <c r="E901" i="6"/>
  <c r="D901" i="6"/>
  <c r="F900" i="6"/>
  <c r="E900" i="6"/>
  <c r="D900" i="6"/>
  <c r="F899" i="6"/>
  <c r="E899" i="6"/>
  <c r="D899" i="6"/>
  <c r="F898" i="6"/>
  <c r="E898" i="6"/>
  <c r="D898" i="6"/>
  <c r="F897" i="6"/>
  <c r="E897" i="6"/>
  <c r="D897" i="6"/>
  <c r="F896" i="6"/>
  <c r="E896" i="6"/>
  <c r="D896" i="6"/>
  <c r="F895" i="6"/>
  <c r="E895" i="6"/>
  <c r="D895" i="6"/>
  <c r="F894" i="6"/>
  <c r="E894" i="6"/>
  <c r="D894" i="6"/>
  <c r="F893" i="6"/>
  <c r="E893" i="6"/>
  <c r="D893" i="6"/>
  <c r="F892" i="6"/>
  <c r="E892" i="6"/>
  <c r="D892" i="6"/>
  <c r="F891" i="6"/>
  <c r="E891" i="6"/>
  <c r="D891" i="6"/>
  <c r="F890" i="6"/>
  <c r="E890" i="6"/>
  <c r="D890" i="6"/>
  <c r="F889" i="6"/>
  <c r="E889" i="6"/>
  <c r="D889" i="6"/>
  <c r="F888" i="6"/>
  <c r="E888" i="6"/>
  <c r="D888" i="6"/>
  <c r="F887" i="6"/>
  <c r="E887" i="6"/>
  <c r="D887" i="6"/>
  <c r="F886" i="6"/>
  <c r="E886" i="6"/>
  <c r="D886" i="6"/>
  <c r="F885" i="6"/>
  <c r="E885" i="6"/>
  <c r="D885" i="6"/>
  <c r="F884" i="6"/>
  <c r="E884" i="6"/>
  <c r="D884" i="6"/>
  <c r="F883" i="6"/>
  <c r="E883" i="6"/>
  <c r="D883" i="6"/>
  <c r="F882" i="6"/>
  <c r="E882" i="6"/>
  <c r="D882" i="6"/>
  <c r="F881" i="6"/>
  <c r="E881" i="6"/>
  <c r="D881" i="6"/>
  <c r="F880" i="6"/>
  <c r="E880" i="6"/>
  <c r="D880" i="6"/>
  <c r="F879" i="6"/>
  <c r="E879" i="6"/>
  <c r="D879" i="6"/>
  <c r="F878" i="6"/>
  <c r="E878" i="6"/>
  <c r="D878" i="6"/>
  <c r="F877" i="6"/>
  <c r="E877" i="6"/>
  <c r="D877" i="6"/>
  <c r="F876" i="6"/>
  <c r="E876" i="6"/>
  <c r="D876" i="6"/>
  <c r="F875" i="6"/>
  <c r="E875" i="6"/>
  <c r="D875" i="6"/>
  <c r="F874" i="6"/>
  <c r="E874" i="6"/>
  <c r="D874" i="6"/>
  <c r="F873" i="6"/>
  <c r="E873" i="6"/>
  <c r="D873" i="6"/>
  <c r="F872" i="6"/>
  <c r="E872" i="6"/>
  <c r="D872" i="6"/>
  <c r="F871" i="6"/>
  <c r="E871" i="6"/>
  <c r="D871" i="6"/>
  <c r="F870" i="6"/>
  <c r="E870" i="6"/>
  <c r="D870" i="6"/>
  <c r="F869" i="6"/>
  <c r="E869" i="6"/>
  <c r="D869" i="6"/>
  <c r="F868" i="6"/>
  <c r="E868" i="6"/>
  <c r="D868" i="6"/>
  <c r="F867" i="6"/>
  <c r="E867" i="6"/>
  <c r="D867" i="6"/>
  <c r="F866" i="6"/>
  <c r="E866" i="6"/>
  <c r="D866" i="6"/>
  <c r="F865" i="6"/>
  <c r="E865" i="6"/>
  <c r="D865" i="6"/>
  <c r="F864" i="6"/>
  <c r="E864" i="6"/>
  <c r="D864" i="6"/>
  <c r="F863" i="6"/>
  <c r="E863" i="6"/>
  <c r="D863" i="6"/>
  <c r="F862" i="6"/>
  <c r="E862" i="6"/>
  <c r="D862" i="6"/>
  <c r="F861" i="6"/>
  <c r="E861" i="6"/>
  <c r="D861" i="6"/>
  <c r="F860" i="6"/>
  <c r="E860" i="6"/>
  <c r="D860" i="6"/>
  <c r="F859" i="6"/>
  <c r="E859" i="6"/>
  <c r="D859" i="6"/>
  <c r="F858" i="6"/>
  <c r="E858" i="6"/>
  <c r="D858" i="6"/>
  <c r="F857" i="6"/>
  <c r="E857" i="6"/>
  <c r="D857" i="6"/>
  <c r="F856" i="6"/>
  <c r="E856" i="6"/>
  <c r="D856" i="6"/>
  <c r="F855" i="6"/>
  <c r="E855" i="6"/>
  <c r="D855" i="6"/>
  <c r="F854" i="6"/>
  <c r="E854" i="6"/>
  <c r="D854" i="6"/>
  <c r="F853" i="6"/>
  <c r="E853" i="6"/>
  <c r="D853" i="6"/>
  <c r="F852" i="6"/>
  <c r="E852" i="6"/>
  <c r="D852" i="6"/>
  <c r="F851" i="6"/>
  <c r="E851" i="6"/>
  <c r="D851" i="6"/>
  <c r="F850" i="6"/>
  <c r="E850" i="6"/>
  <c r="D850" i="6"/>
  <c r="F849" i="6"/>
  <c r="E849" i="6"/>
  <c r="D849" i="6"/>
  <c r="F848" i="6"/>
  <c r="E848" i="6"/>
  <c r="D848" i="6"/>
  <c r="F847" i="6"/>
  <c r="E847" i="6"/>
  <c r="D847" i="6"/>
  <c r="F846" i="6"/>
  <c r="E846" i="6"/>
  <c r="D846" i="6"/>
  <c r="F845" i="6"/>
  <c r="E845" i="6"/>
  <c r="D845" i="6"/>
  <c r="F844" i="6"/>
  <c r="E844" i="6"/>
  <c r="D844" i="6"/>
  <c r="F843" i="6"/>
  <c r="E843" i="6"/>
  <c r="D843" i="6"/>
  <c r="F842" i="6"/>
  <c r="E842" i="6"/>
  <c r="D842" i="6"/>
  <c r="F841" i="6"/>
  <c r="E841" i="6"/>
  <c r="D841" i="6"/>
  <c r="F840" i="6"/>
  <c r="E840" i="6"/>
  <c r="D840" i="6"/>
  <c r="F839" i="6"/>
  <c r="E839" i="6"/>
  <c r="D839" i="6"/>
  <c r="F838" i="6"/>
  <c r="E838" i="6"/>
  <c r="D838" i="6"/>
  <c r="F837" i="6"/>
  <c r="E837" i="6"/>
  <c r="D837" i="6"/>
  <c r="F836" i="6"/>
  <c r="E836" i="6"/>
  <c r="D836" i="6"/>
  <c r="F835" i="6"/>
  <c r="E835" i="6"/>
  <c r="D835" i="6"/>
  <c r="F834" i="6"/>
  <c r="E834" i="6"/>
  <c r="D834" i="6"/>
  <c r="F833" i="6"/>
  <c r="E833" i="6"/>
  <c r="D833" i="6"/>
  <c r="F832" i="6"/>
  <c r="E832" i="6"/>
  <c r="D832" i="6"/>
  <c r="F831" i="6"/>
  <c r="E831" i="6"/>
  <c r="D831" i="6"/>
  <c r="F830" i="6"/>
  <c r="E830" i="6"/>
  <c r="D830" i="6"/>
  <c r="F829" i="6"/>
  <c r="E829" i="6"/>
  <c r="D829" i="6"/>
  <c r="F828" i="6"/>
  <c r="E828" i="6"/>
  <c r="D828" i="6"/>
  <c r="F827" i="6"/>
  <c r="E827" i="6"/>
  <c r="D827" i="6"/>
  <c r="F826" i="6"/>
  <c r="E826" i="6"/>
  <c r="D826" i="6"/>
  <c r="F825" i="6"/>
  <c r="E825" i="6"/>
  <c r="D825" i="6"/>
  <c r="F824" i="6"/>
  <c r="E824" i="6"/>
  <c r="D824" i="6"/>
  <c r="F823" i="6"/>
  <c r="E823" i="6"/>
  <c r="D823" i="6"/>
  <c r="F822" i="6"/>
  <c r="E822" i="6"/>
  <c r="D822" i="6"/>
  <c r="F821" i="6"/>
  <c r="E821" i="6"/>
  <c r="D821" i="6"/>
  <c r="F820" i="6"/>
  <c r="E820" i="6"/>
  <c r="D820" i="6"/>
  <c r="F819" i="6"/>
  <c r="E819" i="6"/>
  <c r="D819" i="6"/>
  <c r="F818" i="6"/>
  <c r="E818" i="6"/>
  <c r="D818" i="6"/>
  <c r="F817" i="6"/>
  <c r="E817" i="6"/>
  <c r="D817" i="6"/>
  <c r="F816" i="6"/>
  <c r="E816" i="6"/>
  <c r="D816" i="6"/>
  <c r="F815" i="6"/>
  <c r="E815" i="6"/>
  <c r="D815" i="6"/>
  <c r="F814" i="6"/>
  <c r="E814" i="6"/>
  <c r="D814" i="6"/>
  <c r="F813" i="6"/>
  <c r="E813" i="6"/>
  <c r="D813" i="6"/>
  <c r="F812" i="6"/>
  <c r="E812" i="6"/>
  <c r="D812" i="6"/>
  <c r="F811" i="6"/>
  <c r="E811" i="6"/>
  <c r="D811" i="6"/>
  <c r="F810" i="6"/>
  <c r="E810" i="6"/>
  <c r="D810" i="6"/>
  <c r="F809" i="6"/>
  <c r="E809" i="6"/>
  <c r="D809" i="6"/>
  <c r="F808" i="6"/>
  <c r="E808" i="6"/>
  <c r="D808" i="6"/>
  <c r="F807" i="6"/>
  <c r="E807" i="6"/>
  <c r="D807" i="6"/>
  <c r="F806" i="6"/>
  <c r="E806" i="6"/>
  <c r="D806" i="6"/>
  <c r="F805" i="6"/>
  <c r="E805" i="6"/>
  <c r="D805" i="6"/>
  <c r="F804" i="6"/>
  <c r="E804" i="6"/>
  <c r="D804" i="6"/>
  <c r="F803" i="6"/>
  <c r="E803" i="6"/>
  <c r="D803" i="6"/>
  <c r="F802" i="6"/>
  <c r="E802" i="6"/>
  <c r="D802" i="6"/>
  <c r="F801" i="6"/>
  <c r="E801" i="6"/>
  <c r="D801" i="6"/>
  <c r="F800" i="6"/>
  <c r="E800" i="6"/>
  <c r="D800" i="6"/>
  <c r="F799" i="6"/>
  <c r="E799" i="6"/>
  <c r="D799" i="6"/>
  <c r="F798" i="6"/>
  <c r="E798" i="6"/>
  <c r="D798" i="6"/>
  <c r="F797" i="6"/>
  <c r="E797" i="6"/>
  <c r="D797" i="6"/>
  <c r="F796" i="6"/>
  <c r="E796" i="6"/>
  <c r="D796" i="6"/>
  <c r="F795" i="6"/>
  <c r="E795" i="6"/>
  <c r="D795" i="6"/>
  <c r="F794" i="6"/>
  <c r="E794" i="6"/>
  <c r="D794" i="6"/>
  <c r="F793" i="6"/>
  <c r="E793" i="6"/>
  <c r="D793" i="6"/>
  <c r="F792" i="6"/>
  <c r="E792" i="6"/>
  <c r="D792" i="6"/>
  <c r="F791" i="6"/>
  <c r="E791" i="6"/>
  <c r="D791" i="6"/>
  <c r="F790" i="6"/>
  <c r="E790" i="6"/>
  <c r="D790" i="6"/>
  <c r="F789" i="6"/>
  <c r="E789" i="6"/>
  <c r="D789" i="6"/>
  <c r="F788" i="6"/>
  <c r="E788" i="6"/>
  <c r="D788" i="6"/>
  <c r="F787" i="6"/>
  <c r="E787" i="6"/>
  <c r="D787" i="6"/>
  <c r="F786" i="6"/>
  <c r="E786" i="6"/>
  <c r="D786" i="6"/>
  <c r="F785" i="6"/>
  <c r="E785" i="6"/>
  <c r="D785" i="6"/>
  <c r="F784" i="6"/>
  <c r="E784" i="6"/>
  <c r="D784" i="6"/>
  <c r="F783" i="6"/>
  <c r="E783" i="6"/>
  <c r="D783" i="6"/>
  <c r="F782" i="6"/>
  <c r="E782" i="6"/>
  <c r="D782" i="6"/>
  <c r="F781" i="6"/>
  <c r="E781" i="6"/>
  <c r="D781" i="6"/>
  <c r="F780" i="6"/>
  <c r="E780" i="6"/>
  <c r="D780" i="6"/>
  <c r="F779" i="6"/>
  <c r="E779" i="6"/>
  <c r="D779" i="6"/>
  <c r="F778" i="6"/>
  <c r="E778" i="6"/>
  <c r="D778" i="6"/>
  <c r="F777" i="6"/>
  <c r="E777" i="6"/>
  <c r="D777" i="6"/>
  <c r="F776" i="6"/>
  <c r="E776" i="6"/>
  <c r="D776" i="6"/>
  <c r="F775" i="6"/>
  <c r="E775" i="6"/>
  <c r="D775" i="6"/>
  <c r="F774" i="6"/>
  <c r="E774" i="6"/>
  <c r="D774" i="6"/>
  <c r="F773" i="6"/>
  <c r="E773" i="6"/>
  <c r="D773" i="6"/>
  <c r="F772" i="6"/>
  <c r="E772" i="6"/>
  <c r="D772" i="6"/>
  <c r="F771" i="6"/>
  <c r="E771" i="6"/>
  <c r="D771" i="6"/>
  <c r="F770" i="6"/>
  <c r="E770" i="6"/>
  <c r="D770" i="6"/>
  <c r="F769" i="6"/>
  <c r="E769" i="6"/>
  <c r="D769" i="6"/>
  <c r="F768" i="6"/>
  <c r="E768" i="6"/>
  <c r="D768" i="6"/>
  <c r="F767" i="6"/>
  <c r="E767" i="6"/>
  <c r="D767" i="6"/>
  <c r="F766" i="6"/>
  <c r="E766" i="6"/>
  <c r="D766" i="6"/>
  <c r="F765" i="6"/>
  <c r="E765" i="6"/>
  <c r="D765" i="6"/>
  <c r="F764" i="6"/>
  <c r="E764" i="6"/>
  <c r="D764" i="6"/>
  <c r="F763" i="6"/>
  <c r="E763" i="6"/>
  <c r="D763" i="6"/>
  <c r="F762" i="6"/>
  <c r="E762" i="6"/>
  <c r="D762" i="6"/>
  <c r="F761" i="6"/>
  <c r="E761" i="6"/>
  <c r="D761" i="6"/>
  <c r="F760" i="6"/>
  <c r="E760" i="6"/>
  <c r="D760" i="6"/>
  <c r="F759" i="6"/>
  <c r="E759" i="6"/>
  <c r="D759" i="6"/>
  <c r="F758" i="6"/>
  <c r="E758" i="6"/>
  <c r="D758" i="6"/>
  <c r="F757" i="6"/>
  <c r="E757" i="6"/>
  <c r="D757" i="6"/>
  <c r="F756" i="6"/>
  <c r="E756" i="6"/>
  <c r="D756" i="6"/>
  <c r="F755" i="6"/>
  <c r="E755" i="6"/>
  <c r="D755" i="6"/>
  <c r="F754" i="6"/>
  <c r="E754" i="6"/>
  <c r="D754" i="6"/>
  <c r="F753" i="6"/>
  <c r="E753" i="6"/>
  <c r="D753" i="6"/>
  <c r="F752" i="6"/>
  <c r="E752" i="6"/>
  <c r="D752" i="6"/>
  <c r="F751" i="6"/>
  <c r="E751" i="6"/>
  <c r="D751" i="6"/>
  <c r="F750" i="6"/>
  <c r="E750" i="6"/>
  <c r="D750" i="6"/>
  <c r="F749" i="6"/>
  <c r="E749" i="6"/>
  <c r="D749" i="6"/>
  <c r="F748" i="6"/>
  <c r="E748" i="6"/>
  <c r="D748" i="6"/>
  <c r="F747" i="6"/>
  <c r="E747" i="6"/>
  <c r="D747" i="6"/>
  <c r="F746" i="6"/>
  <c r="E746" i="6"/>
  <c r="D746" i="6"/>
  <c r="F745" i="6"/>
  <c r="E745" i="6"/>
  <c r="D745" i="6"/>
  <c r="F744" i="6"/>
  <c r="E744" i="6"/>
  <c r="D744" i="6"/>
  <c r="F743" i="6"/>
  <c r="E743" i="6"/>
  <c r="D743" i="6"/>
  <c r="F742" i="6"/>
  <c r="E742" i="6"/>
  <c r="D742" i="6"/>
  <c r="F741" i="6"/>
  <c r="E741" i="6"/>
  <c r="D741" i="6"/>
  <c r="F740" i="6"/>
  <c r="E740" i="6"/>
  <c r="D740" i="6"/>
  <c r="F739" i="6"/>
  <c r="E739" i="6"/>
  <c r="D739" i="6"/>
  <c r="F738" i="6"/>
  <c r="E738" i="6"/>
  <c r="D738" i="6"/>
  <c r="F737" i="6"/>
  <c r="E737" i="6"/>
  <c r="D737" i="6"/>
  <c r="F736" i="6"/>
  <c r="E736" i="6"/>
  <c r="D736" i="6"/>
  <c r="F735" i="6"/>
  <c r="E735" i="6"/>
  <c r="D735" i="6"/>
  <c r="F734" i="6"/>
  <c r="E734" i="6"/>
  <c r="D734" i="6"/>
  <c r="F733" i="6"/>
  <c r="E733" i="6"/>
  <c r="D733" i="6"/>
  <c r="F732" i="6"/>
  <c r="E732" i="6"/>
  <c r="D732" i="6"/>
  <c r="F731" i="6"/>
  <c r="E731" i="6"/>
  <c r="D731" i="6"/>
  <c r="F730" i="6"/>
  <c r="E730" i="6"/>
  <c r="D730" i="6"/>
  <c r="F729" i="6"/>
  <c r="E729" i="6"/>
  <c r="D729" i="6"/>
  <c r="F728" i="6"/>
  <c r="E728" i="6"/>
  <c r="D728" i="6"/>
  <c r="F727" i="6"/>
  <c r="E727" i="6"/>
  <c r="D727" i="6"/>
  <c r="F726" i="6"/>
  <c r="E726" i="6"/>
  <c r="D726" i="6"/>
  <c r="F725" i="6"/>
  <c r="E725" i="6"/>
  <c r="D725" i="6"/>
  <c r="F724" i="6"/>
  <c r="E724" i="6"/>
  <c r="D724" i="6"/>
  <c r="F723" i="6"/>
  <c r="E723" i="6"/>
  <c r="D723" i="6"/>
  <c r="F722" i="6"/>
  <c r="E722" i="6"/>
  <c r="D722" i="6"/>
  <c r="F721" i="6"/>
  <c r="E721" i="6"/>
  <c r="D721" i="6"/>
  <c r="F720" i="6"/>
  <c r="E720" i="6"/>
  <c r="D720" i="6"/>
  <c r="F719" i="6"/>
  <c r="E719" i="6"/>
  <c r="D719" i="6"/>
  <c r="F718" i="6"/>
  <c r="E718" i="6"/>
  <c r="D718" i="6"/>
  <c r="F717" i="6"/>
  <c r="E717" i="6"/>
  <c r="D717" i="6"/>
  <c r="F716" i="6"/>
  <c r="E716" i="6"/>
  <c r="D716" i="6"/>
  <c r="F715" i="6"/>
  <c r="E715" i="6"/>
  <c r="D715" i="6"/>
  <c r="F714" i="6"/>
  <c r="E714" i="6"/>
  <c r="D714" i="6"/>
  <c r="F713" i="6"/>
  <c r="E713" i="6"/>
  <c r="D713" i="6"/>
  <c r="F712" i="6"/>
  <c r="E712" i="6"/>
  <c r="D712" i="6"/>
  <c r="F711" i="6"/>
  <c r="E711" i="6"/>
  <c r="D711" i="6"/>
  <c r="F710" i="6"/>
  <c r="E710" i="6"/>
  <c r="D710" i="6"/>
  <c r="F709" i="6"/>
  <c r="E709" i="6"/>
  <c r="D709" i="6"/>
  <c r="F708" i="6"/>
  <c r="E708" i="6"/>
  <c r="D708" i="6"/>
  <c r="F707" i="6"/>
  <c r="E707" i="6"/>
  <c r="D707" i="6"/>
  <c r="F706" i="6"/>
  <c r="E706" i="6"/>
  <c r="D706" i="6"/>
  <c r="F705" i="6"/>
  <c r="E705" i="6"/>
  <c r="D705" i="6"/>
  <c r="F704" i="6"/>
  <c r="E704" i="6"/>
  <c r="D704" i="6"/>
  <c r="F703" i="6"/>
  <c r="E703" i="6"/>
  <c r="D703" i="6"/>
  <c r="F702" i="6"/>
  <c r="E702" i="6"/>
  <c r="D702" i="6"/>
  <c r="F701" i="6"/>
  <c r="E701" i="6"/>
  <c r="D701" i="6"/>
  <c r="F700" i="6"/>
  <c r="E700" i="6"/>
  <c r="D700" i="6"/>
  <c r="F699" i="6"/>
  <c r="E699" i="6"/>
  <c r="D699" i="6"/>
  <c r="F698" i="6"/>
  <c r="E698" i="6"/>
  <c r="D698" i="6"/>
  <c r="F697" i="6"/>
  <c r="E697" i="6"/>
  <c r="D697" i="6"/>
  <c r="F696" i="6"/>
  <c r="E696" i="6"/>
  <c r="D696" i="6"/>
  <c r="F695" i="6"/>
  <c r="E695" i="6"/>
  <c r="D695" i="6"/>
  <c r="F694" i="6"/>
  <c r="E694" i="6"/>
  <c r="D694" i="6"/>
  <c r="F693" i="6"/>
  <c r="E693" i="6"/>
  <c r="D693" i="6"/>
  <c r="F692" i="6"/>
  <c r="E692" i="6"/>
  <c r="D692" i="6"/>
  <c r="F691" i="6"/>
  <c r="E691" i="6"/>
  <c r="D691" i="6"/>
  <c r="F690" i="6"/>
  <c r="E690" i="6"/>
  <c r="D690" i="6"/>
  <c r="F689" i="6"/>
  <c r="E689" i="6"/>
  <c r="D689" i="6"/>
  <c r="F688" i="6"/>
  <c r="E688" i="6"/>
  <c r="D688" i="6"/>
  <c r="F687" i="6"/>
  <c r="E687" i="6"/>
  <c r="D687" i="6"/>
  <c r="F686" i="6"/>
  <c r="E686" i="6"/>
  <c r="D686" i="6"/>
  <c r="F685" i="6"/>
  <c r="E685" i="6"/>
  <c r="D685" i="6"/>
  <c r="F684" i="6"/>
  <c r="E684" i="6"/>
  <c r="D684" i="6"/>
  <c r="F683" i="6"/>
  <c r="E683" i="6"/>
  <c r="D683" i="6"/>
  <c r="F682" i="6"/>
  <c r="E682" i="6"/>
  <c r="D682" i="6"/>
  <c r="F681" i="6"/>
  <c r="E681" i="6"/>
  <c r="D681" i="6"/>
  <c r="F680" i="6"/>
  <c r="E680" i="6"/>
  <c r="D680" i="6"/>
  <c r="F679" i="6"/>
  <c r="E679" i="6"/>
  <c r="D679" i="6"/>
  <c r="F678" i="6"/>
  <c r="E678" i="6"/>
  <c r="D678" i="6"/>
  <c r="F677" i="6"/>
  <c r="E677" i="6"/>
  <c r="D677" i="6"/>
  <c r="F676" i="6"/>
  <c r="E676" i="6"/>
  <c r="D676" i="6"/>
  <c r="F675" i="6"/>
  <c r="E675" i="6"/>
  <c r="D675" i="6"/>
  <c r="F674" i="6"/>
  <c r="E674" i="6"/>
  <c r="D674" i="6"/>
  <c r="F673" i="6"/>
  <c r="E673" i="6"/>
  <c r="D673" i="6"/>
  <c r="F672" i="6"/>
  <c r="E672" i="6"/>
  <c r="D672" i="6"/>
  <c r="F671" i="6"/>
  <c r="E671" i="6"/>
  <c r="D671" i="6"/>
  <c r="F670" i="6"/>
  <c r="E670" i="6"/>
  <c r="D670" i="6"/>
  <c r="F669" i="6"/>
  <c r="E669" i="6"/>
  <c r="D669" i="6"/>
  <c r="F668" i="6"/>
  <c r="E668" i="6"/>
  <c r="D668" i="6"/>
  <c r="F667" i="6"/>
  <c r="E667" i="6"/>
  <c r="D667" i="6"/>
  <c r="F666" i="6"/>
  <c r="E666" i="6"/>
  <c r="D666" i="6"/>
  <c r="F665" i="6"/>
  <c r="E665" i="6"/>
  <c r="D665" i="6"/>
  <c r="F664" i="6"/>
  <c r="E664" i="6"/>
  <c r="D664" i="6"/>
  <c r="F663" i="6"/>
  <c r="E663" i="6"/>
  <c r="D663" i="6"/>
  <c r="F662" i="6"/>
  <c r="E662" i="6"/>
  <c r="D662" i="6"/>
  <c r="F661" i="6"/>
  <c r="E661" i="6"/>
  <c r="D661" i="6"/>
  <c r="F660" i="6"/>
  <c r="E660" i="6"/>
  <c r="D660" i="6"/>
  <c r="F659" i="6"/>
  <c r="E659" i="6"/>
  <c r="D659" i="6"/>
  <c r="F658" i="6"/>
  <c r="E658" i="6"/>
  <c r="D658" i="6"/>
  <c r="F657" i="6"/>
  <c r="E657" i="6"/>
  <c r="D657" i="6"/>
  <c r="F656" i="6"/>
  <c r="E656" i="6"/>
  <c r="D656" i="6"/>
  <c r="F655" i="6"/>
  <c r="E655" i="6"/>
  <c r="D655" i="6"/>
  <c r="F654" i="6"/>
  <c r="E654" i="6"/>
  <c r="D654" i="6"/>
  <c r="F653" i="6"/>
  <c r="E653" i="6"/>
  <c r="D653" i="6"/>
  <c r="F652" i="6"/>
  <c r="E652" i="6"/>
  <c r="D652" i="6"/>
  <c r="F651" i="6"/>
  <c r="E651" i="6"/>
  <c r="D651" i="6"/>
  <c r="F650" i="6"/>
  <c r="E650" i="6"/>
  <c r="D650" i="6"/>
  <c r="F649" i="6"/>
  <c r="E649" i="6"/>
  <c r="D649" i="6"/>
  <c r="F648" i="6"/>
  <c r="E648" i="6"/>
  <c r="D648" i="6"/>
  <c r="F647" i="6"/>
  <c r="E647" i="6"/>
  <c r="D647" i="6"/>
  <c r="F646" i="6"/>
  <c r="E646" i="6"/>
  <c r="D646" i="6"/>
  <c r="F645" i="6"/>
  <c r="E645" i="6"/>
  <c r="D645" i="6"/>
  <c r="F644" i="6"/>
  <c r="E644" i="6"/>
  <c r="D644" i="6"/>
  <c r="F643" i="6"/>
  <c r="E643" i="6"/>
  <c r="D643" i="6"/>
  <c r="F642" i="6"/>
  <c r="E642" i="6"/>
  <c r="D642" i="6"/>
  <c r="F641" i="6"/>
  <c r="E641" i="6"/>
  <c r="D641" i="6"/>
  <c r="F640" i="6"/>
  <c r="E640" i="6"/>
  <c r="D640" i="6"/>
  <c r="F639" i="6"/>
  <c r="E639" i="6"/>
  <c r="D639" i="6"/>
  <c r="F638" i="6"/>
  <c r="E638" i="6"/>
  <c r="D638" i="6"/>
  <c r="F637" i="6"/>
  <c r="E637" i="6"/>
  <c r="D637" i="6"/>
  <c r="F636" i="6"/>
  <c r="E636" i="6"/>
  <c r="D636" i="6"/>
  <c r="F635" i="6"/>
  <c r="E635" i="6"/>
  <c r="D635" i="6"/>
  <c r="F634" i="6"/>
  <c r="E634" i="6"/>
  <c r="D634" i="6"/>
  <c r="F633" i="6"/>
  <c r="E633" i="6"/>
  <c r="D633" i="6"/>
  <c r="F632" i="6"/>
  <c r="E632" i="6"/>
  <c r="D632" i="6"/>
  <c r="F631" i="6"/>
  <c r="E631" i="6"/>
  <c r="D631" i="6"/>
  <c r="F630" i="6"/>
  <c r="E630" i="6"/>
  <c r="D630" i="6"/>
  <c r="F629" i="6"/>
  <c r="E629" i="6"/>
  <c r="D629" i="6"/>
  <c r="F628" i="6"/>
  <c r="E628" i="6"/>
  <c r="D628" i="6"/>
  <c r="F627" i="6"/>
  <c r="E627" i="6"/>
  <c r="D627" i="6"/>
  <c r="F626" i="6"/>
  <c r="E626" i="6"/>
  <c r="D626" i="6"/>
  <c r="F625" i="6"/>
  <c r="E625" i="6"/>
  <c r="D625" i="6"/>
  <c r="F624" i="6"/>
  <c r="E624" i="6"/>
  <c r="D624" i="6"/>
  <c r="F623" i="6"/>
  <c r="E623" i="6"/>
  <c r="D623" i="6"/>
  <c r="F622" i="6"/>
  <c r="E622" i="6"/>
  <c r="D622" i="6"/>
  <c r="F621" i="6"/>
  <c r="E621" i="6"/>
  <c r="D621" i="6"/>
  <c r="F620" i="6"/>
  <c r="E620" i="6"/>
  <c r="D620" i="6"/>
  <c r="F619" i="6"/>
  <c r="E619" i="6"/>
  <c r="D619" i="6"/>
  <c r="F618" i="6"/>
  <c r="E618" i="6"/>
  <c r="D618" i="6"/>
  <c r="F617" i="6"/>
  <c r="E617" i="6"/>
  <c r="D617" i="6"/>
  <c r="F616" i="6"/>
  <c r="E616" i="6"/>
  <c r="D616" i="6"/>
  <c r="F615" i="6"/>
  <c r="E615" i="6"/>
  <c r="D615" i="6"/>
  <c r="F614" i="6"/>
  <c r="E614" i="6"/>
  <c r="D614" i="6"/>
  <c r="F613" i="6"/>
  <c r="E613" i="6"/>
  <c r="D613" i="6"/>
  <c r="F612" i="6"/>
  <c r="E612" i="6"/>
  <c r="D612" i="6"/>
  <c r="F611" i="6"/>
  <c r="E611" i="6"/>
  <c r="D611" i="6"/>
  <c r="F610" i="6"/>
  <c r="E610" i="6"/>
  <c r="D610" i="6"/>
  <c r="F609" i="6"/>
  <c r="E609" i="6"/>
  <c r="D609" i="6"/>
  <c r="F608" i="6"/>
  <c r="E608" i="6"/>
  <c r="D608" i="6"/>
  <c r="F607" i="6"/>
  <c r="E607" i="6"/>
  <c r="D607" i="6"/>
  <c r="F606" i="6"/>
  <c r="E606" i="6"/>
  <c r="D606" i="6"/>
  <c r="F605" i="6"/>
  <c r="E605" i="6"/>
  <c r="D605" i="6"/>
  <c r="F604" i="6"/>
  <c r="E604" i="6"/>
  <c r="D604" i="6"/>
  <c r="F603" i="6"/>
  <c r="E603" i="6"/>
  <c r="D603" i="6"/>
  <c r="F602" i="6"/>
  <c r="E602" i="6"/>
  <c r="D602" i="6"/>
  <c r="F601" i="6"/>
  <c r="E601" i="6"/>
  <c r="D601" i="6"/>
  <c r="F600" i="6"/>
  <c r="E600" i="6"/>
  <c r="D600" i="6"/>
  <c r="F599" i="6"/>
  <c r="E599" i="6"/>
  <c r="D599" i="6"/>
  <c r="F598" i="6"/>
  <c r="E598" i="6"/>
  <c r="D598" i="6"/>
  <c r="F597" i="6"/>
  <c r="E597" i="6"/>
  <c r="D597" i="6"/>
  <c r="F596" i="6"/>
  <c r="E596" i="6"/>
  <c r="D596" i="6"/>
  <c r="F595" i="6"/>
  <c r="E595" i="6"/>
  <c r="D595" i="6"/>
  <c r="F594" i="6"/>
  <c r="E594" i="6"/>
  <c r="D594" i="6"/>
  <c r="F593" i="6"/>
  <c r="E593" i="6"/>
  <c r="D593" i="6"/>
  <c r="F592" i="6"/>
  <c r="E592" i="6"/>
  <c r="D592" i="6"/>
  <c r="F591" i="6"/>
  <c r="E591" i="6"/>
  <c r="D591" i="6"/>
  <c r="F590" i="6"/>
  <c r="E590" i="6"/>
  <c r="D590" i="6"/>
  <c r="F589" i="6"/>
  <c r="E589" i="6"/>
  <c r="D589" i="6"/>
  <c r="F588" i="6"/>
  <c r="E588" i="6"/>
  <c r="D588" i="6"/>
  <c r="F587" i="6"/>
  <c r="E587" i="6"/>
  <c r="D587" i="6"/>
  <c r="F586" i="6"/>
  <c r="E586" i="6"/>
  <c r="D586" i="6"/>
  <c r="F585" i="6"/>
  <c r="E585" i="6"/>
  <c r="D585" i="6"/>
  <c r="F584" i="6"/>
  <c r="E584" i="6"/>
  <c r="D584" i="6"/>
  <c r="F583" i="6"/>
  <c r="E583" i="6"/>
  <c r="D583" i="6"/>
  <c r="F582" i="6"/>
  <c r="E582" i="6"/>
  <c r="D582" i="6"/>
  <c r="F581" i="6"/>
  <c r="E581" i="6"/>
  <c r="D581" i="6"/>
  <c r="F580" i="6"/>
  <c r="E580" i="6"/>
  <c r="D580" i="6"/>
  <c r="F579" i="6"/>
  <c r="E579" i="6"/>
  <c r="D579" i="6"/>
  <c r="F578" i="6"/>
  <c r="E578" i="6"/>
  <c r="D578" i="6"/>
  <c r="F577" i="6"/>
  <c r="E577" i="6"/>
  <c r="D577" i="6"/>
  <c r="F576" i="6"/>
  <c r="E576" i="6"/>
  <c r="D576" i="6"/>
  <c r="F575" i="6"/>
  <c r="E575" i="6"/>
  <c r="D575" i="6"/>
  <c r="F574" i="6"/>
  <c r="E574" i="6"/>
  <c r="D574" i="6"/>
  <c r="F573" i="6"/>
  <c r="E573" i="6"/>
  <c r="D573" i="6"/>
  <c r="F572" i="6"/>
  <c r="E572" i="6"/>
  <c r="D572" i="6"/>
  <c r="F571" i="6"/>
  <c r="E571" i="6"/>
  <c r="D571" i="6"/>
  <c r="F570" i="6"/>
  <c r="E570" i="6"/>
  <c r="D570" i="6"/>
  <c r="F569" i="6"/>
  <c r="E569" i="6"/>
  <c r="D569" i="6"/>
  <c r="F568" i="6"/>
  <c r="E568" i="6"/>
  <c r="D568" i="6"/>
  <c r="F567" i="6"/>
  <c r="E567" i="6"/>
  <c r="D567" i="6"/>
  <c r="F566" i="6"/>
  <c r="E566" i="6"/>
  <c r="D566" i="6"/>
  <c r="F565" i="6"/>
  <c r="E565" i="6"/>
  <c r="D565" i="6"/>
  <c r="F564" i="6"/>
  <c r="E564" i="6"/>
  <c r="D564" i="6"/>
  <c r="F563" i="6"/>
  <c r="E563" i="6"/>
  <c r="D563" i="6"/>
  <c r="F562" i="6"/>
  <c r="E562" i="6"/>
  <c r="D562" i="6"/>
  <c r="F561" i="6"/>
  <c r="E561" i="6"/>
  <c r="D561" i="6"/>
  <c r="F560" i="6"/>
  <c r="E560" i="6"/>
  <c r="D560" i="6"/>
  <c r="F559" i="6"/>
  <c r="E559" i="6"/>
  <c r="D559" i="6"/>
  <c r="F558" i="6"/>
  <c r="E558" i="6"/>
  <c r="D558" i="6"/>
  <c r="F557" i="6"/>
  <c r="E557" i="6"/>
  <c r="D557" i="6"/>
  <c r="F556" i="6"/>
  <c r="E556" i="6"/>
  <c r="D556" i="6"/>
  <c r="F555" i="6"/>
  <c r="E555" i="6"/>
  <c r="D555" i="6"/>
  <c r="F554" i="6"/>
  <c r="E554" i="6"/>
  <c r="D554" i="6"/>
  <c r="F553" i="6"/>
  <c r="E553" i="6"/>
  <c r="D553" i="6"/>
  <c r="F552" i="6"/>
  <c r="E552" i="6"/>
  <c r="D552" i="6"/>
  <c r="F551" i="6"/>
  <c r="E551" i="6"/>
  <c r="D551" i="6"/>
  <c r="F550" i="6"/>
  <c r="E550" i="6"/>
  <c r="D550" i="6"/>
  <c r="F549" i="6"/>
  <c r="E549" i="6"/>
  <c r="D549" i="6"/>
  <c r="F548" i="6"/>
  <c r="E548" i="6"/>
  <c r="D548" i="6"/>
  <c r="F547" i="6"/>
  <c r="E547" i="6"/>
  <c r="D547" i="6"/>
  <c r="F546" i="6"/>
  <c r="E546" i="6"/>
  <c r="D546" i="6"/>
  <c r="F545" i="6"/>
  <c r="E545" i="6"/>
  <c r="D545" i="6"/>
  <c r="F544" i="6"/>
  <c r="E544" i="6"/>
  <c r="D544" i="6"/>
  <c r="F543" i="6"/>
  <c r="E543" i="6"/>
  <c r="D543" i="6"/>
  <c r="F542" i="6"/>
  <c r="E542" i="6"/>
  <c r="D542" i="6"/>
  <c r="F541" i="6"/>
  <c r="E541" i="6"/>
  <c r="D541" i="6"/>
  <c r="F540" i="6"/>
  <c r="E540" i="6"/>
  <c r="D540" i="6"/>
  <c r="F539" i="6"/>
  <c r="E539" i="6"/>
  <c r="D539" i="6"/>
  <c r="F538" i="6"/>
  <c r="E538" i="6"/>
  <c r="D538" i="6"/>
  <c r="F537" i="6"/>
  <c r="E537" i="6"/>
  <c r="D537" i="6"/>
  <c r="F536" i="6"/>
  <c r="E536" i="6"/>
  <c r="D536" i="6"/>
  <c r="F535" i="6"/>
  <c r="E535" i="6"/>
  <c r="D535" i="6"/>
  <c r="F534" i="6"/>
  <c r="E534" i="6"/>
  <c r="D534" i="6"/>
  <c r="F533" i="6"/>
  <c r="E533" i="6"/>
  <c r="D533" i="6"/>
  <c r="F532" i="6"/>
  <c r="E532" i="6"/>
  <c r="D532" i="6"/>
  <c r="F531" i="6"/>
  <c r="E531" i="6"/>
  <c r="D531" i="6"/>
  <c r="F530" i="6"/>
  <c r="E530" i="6"/>
  <c r="D530" i="6"/>
  <c r="F529" i="6"/>
  <c r="E529" i="6"/>
  <c r="D529" i="6"/>
  <c r="F528" i="6"/>
  <c r="E528" i="6"/>
  <c r="D528" i="6"/>
  <c r="F527" i="6"/>
  <c r="E527" i="6"/>
  <c r="D527" i="6"/>
  <c r="F526" i="6"/>
  <c r="E526" i="6"/>
  <c r="D526" i="6"/>
  <c r="F525" i="6"/>
  <c r="E525" i="6"/>
  <c r="D525" i="6"/>
  <c r="F524" i="6"/>
  <c r="E524" i="6"/>
  <c r="D524" i="6"/>
  <c r="F523" i="6"/>
  <c r="E523" i="6"/>
  <c r="D523" i="6"/>
  <c r="F522" i="6"/>
  <c r="E522" i="6"/>
  <c r="D522" i="6"/>
  <c r="F521" i="6"/>
  <c r="E521" i="6"/>
  <c r="D521" i="6"/>
  <c r="F520" i="6"/>
  <c r="E520" i="6"/>
  <c r="D520" i="6"/>
  <c r="F519" i="6"/>
  <c r="E519" i="6"/>
  <c r="D519" i="6"/>
  <c r="F518" i="6"/>
  <c r="E518" i="6"/>
  <c r="D518" i="6"/>
  <c r="F517" i="6"/>
  <c r="E517" i="6"/>
  <c r="D517" i="6"/>
  <c r="F516" i="6"/>
  <c r="E516" i="6"/>
  <c r="D516" i="6"/>
  <c r="F515" i="6"/>
  <c r="E515" i="6"/>
  <c r="D515" i="6"/>
  <c r="F514" i="6"/>
  <c r="E514" i="6"/>
  <c r="D514" i="6"/>
  <c r="F513" i="6"/>
  <c r="E513" i="6"/>
  <c r="D513" i="6"/>
  <c r="F512" i="6"/>
  <c r="E512" i="6"/>
  <c r="D512" i="6"/>
  <c r="F511" i="6"/>
  <c r="E511" i="6"/>
  <c r="D511" i="6"/>
  <c r="F510" i="6"/>
  <c r="E510" i="6"/>
  <c r="D510" i="6"/>
  <c r="F509" i="6"/>
  <c r="E509" i="6"/>
  <c r="D509" i="6"/>
  <c r="F508" i="6"/>
  <c r="E508" i="6"/>
  <c r="D508" i="6"/>
  <c r="F507" i="6"/>
  <c r="E507" i="6"/>
  <c r="D507" i="6"/>
  <c r="F506" i="6"/>
  <c r="E506" i="6"/>
  <c r="D506" i="6"/>
  <c r="F505" i="6"/>
  <c r="E505" i="6"/>
  <c r="D505" i="6"/>
  <c r="F504" i="6"/>
  <c r="E504" i="6"/>
  <c r="D504" i="6"/>
  <c r="F503" i="6"/>
  <c r="E503" i="6"/>
  <c r="D503" i="6"/>
  <c r="F502" i="6"/>
  <c r="E502" i="6"/>
  <c r="D502" i="6"/>
  <c r="F501" i="6"/>
  <c r="E501" i="6"/>
  <c r="D501" i="6"/>
  <c r="F500" i="6"/>
  <c r="E500" i="6"/>
  <c r="D500" i="6"/>
  <c r="F499" i="6"/>
  <c r="E499" i="6"/>
  <c r="D499" i="6"/>
  <c r="F498" i="6"/>
  <c r="E498" i="6"/>
  <c r="D498" i="6"/>
  <c r="F497" i="6"/>
  <c r="E497" i="6"/>
  <c r="D497" i="6"/>
  <c r="F496" i="6"/>
  <c r="E496" i="6"/>
  <c r="D496" i="6"/>
  <c r="F495" i="6"/>
  <c r="E495" i="6"/>
  <c r="D495" i="6"/>
  <c r="F494" i="6"/>
  <c r="E494" i="6"/>
  <c r="D494" i="6"/>
  <c r="F493" i="6"/>
  <c r="E493" i="6"/>
  <c r="D493" i="6"/>
  <c r="F492" i="6"/>
  <c r="E492" i="6"/>
  <c r="D492" i="6"/>
  <c r="F491" i="6"/>
  <c r="E491" i="6"/>
  <c r="D491" i="6"/>
  <c r="F490" i="6"/>
  <c r="E490" i="6"/>
  <c r="D490" i="6"/>
  <c r="F489" i="6"/>
  <c r="E489" i="6"/>
  <c r="D489" i="6"/>
  <c r="F488" i="6"/>
  <c r="E488" i="6"/>
  <c r="D488" i="6"/>
  <c r="F487" i="6"/>
  <c r="E487" i="6"/>
  <c r="D487" i="6"/>
  <c r="F486" i="6"/>
  <c r="E486" i="6"/>
  <c r="D486" i="6"/>
  <c r="F485" i="6"/>
  <c r="E485" i="6"/>
  <c r="D485" i="6"/>
  <c r="F484" i="6"/>
  <c r="E484" i="6"/>
  <c r="D484" i="6"/>
  <c r="F483" i="6"/>
  <c r="E483" i="6"/>
  <c r="D483" i="6"/>
  <c r="F482" i="6"/>
  <c r="E482" i="6"/>
  <c r="D482" i="6"/>
  <c r="F481" i="6"/>
  <c r="E481" i="6"/>
  <c r="D481" i="6"/>
  <c r="F480" i="6"/>
  <c r="E480" i="6"/>
  <c r="D480" i="6"/>
  <c r="F479" i="6"/>
  <c r="E479" i="6"/>
  <c r="D479" i="6"/>
  <c r="F478" i="6"/>
  <c r="E478" i="6"/>
  <c r="D478" i="6"/>
  <c r="F477" i="6"/>
  <c r="E477" i="6"/>
  <c r="D477" i="6"/>
  <c r="F476" i="6"/>
  <c r="E476" i="6"/>
  <c r="D476" i="6"/>
  <c r="F475" i="6"/>
  <c r="E475" i="6"/>
  <c r="D475" i="6"/>
  <c r="F474" i="6"/>
  <c r="E474" i="6"/>
  <c r="D474" i="6"/>
  <c r="F473" i="6"/>
  <c r="E473" i="6"/>
  <c r="D473" i="6"/>
  <c r="F472" i="6"/>
  <c r="E472" i="6"/>
  <c r="D472" i="6"/>
  <c r="F471" i="6"/>
  <c r="E471" i="6"/>
  <c r="D471" i="6"/>
  <c r="F470" i="6"/>
  <c r="E470" i="6"/>
  <c r="D470" i="6"/>
  <c r="F469" i="6"/>
  <c r="E469" i="6"/>
  <c r="D469" i="6"/>
  <c r="F468" i="6"/>
  <c r="E468" i="6"/>
  <c r="D468" i="6"/>
  <c r="F467" i="6"/>
  <c r="E467" i="6"/>
  <c r="D467" i="6"/>
  <c r="F466" i="6"/>
  <c r="E466" i="6"/>
  <c r="D466" i="6"/>
  <c r="F465" i="6"/>
  <c r="E465" i="6"/>
  <c r="D465" i="6"/>
  <c r="F464" i="6"/>
  <c r="E464" i="6"/>
  <c r="D464" i="6"/>
  <c r="F463" i="6"/>
  <c r="E463" i="6"/>
  <c r="D463" i="6"/>
  <c r="F462" i="6"/>
  <c r="E462" i="6"/>
  <c r="D462" i="6"/>
  <c r="F461" i="6"/>
  <c r="E461" i="6"/>
  <c r="D461" i="6"/>
  <c r="F460" i="6"/>
  <c r="E460" i="6"/>
  <c r="D460" i="6"/>
  <c r="F459" i="6"/>
  <c r="E459" i="6"/>
  <c r="D459" i="6"/>
  <c r="F458" i="6"/>
  <c r="E458" i="6"/>
  <c r="D458" i="6"/>
  <c r="F457" i="6"/>
  <c r="E457" i="6"/>
  <c r="D457" i="6"/>
  <c r="F456" i="6"/>
  <c r="E456" i="6"/>
  <c r="D456" i="6"/>
  <c r="F455" i="6"/>
  <c r="E455" i="6"/>
  <c r="D455" i="6"/>
  <c r="F454" i="6"/>
  <c r="E454" i="6"/>
  <c r="D454" i="6"/>
  <c r="F453" i="6"/>
  <c r="E453" i="6"/>
  <c r="D453" i="6"/>
  <c r="F452" i="6"/>
  <c r="E452" i="6"/>
  <c r="D452" i="6"/>
  <c r="F451" i="6"/>
  <c r="E451" i="6"/>
  <c r="D451" i="6"/>
  <c r="F450" i="6"/>
  <c r="E450" i="6"/>
  <c r="D450" i="6"/>
  <c r="F449" i="6"/>
  <c r="E449" i="6"/>
  <c r="D449" i="6"/>
  <c r="F448" i="6"/>
  <c r="E448" i="6"/>
  <c r="D448" i="6"/>
  <c r="F447" i="6"/>
  <c r="E447" i="6"/>
  <c r="D447" i="6"/>
  <c r="F446" i="6"/>
  <c r="E446" i="6"/>
  <c r="D446" i="6"/>
  <c r="F445" i="6"/>
  <c r="E445" i="6"/>
  <c r="D445" i="6"/>
  <c r="F444" i="6"/>
  <c r="E444" i="6"/>
  <c r="D444" i="6"/>
  <c r="F443" i="6"/>
  <c r="E443" i="6"/>
  <c r="D443" i="6"/>
  <c r="F442" i="6"/>
  <c r="E442" i="6"/>
  <c r="D442" i="6"/>
  <c r="F441" i="6"/>
  <c r="E441" i="6"/>
  <c r="D441" i="6"/>
  <c r="F440" i="6"/>
  <c r="E440" i="6"/>
  <c r="D440" i="6"/>
  <c r="F439" i="6"/>
  <c r="E439" i="6"/>
  <c r="D439" i="6"/>
  <c r="F438" i="6"/>
  <c r="E438" i="6"/>
  <c r="D438" i="6"/>
  <c r="F437" i="6"/>
  <c r="E437" i="6"/>
  <c r="D437" i="6"/>
  <c r="F436" i="6"/>
  <c r="E436" i="6"/>
  <c r="D436" i="6"/>
  <c r="F435" i="6"/>
  <c r="E435" i="6"/>
  <c r="D435" i="6"/>
  <c r="F434" i="6"/>
  <c r="E434" i="6"/>
  <c r="D434" i="6"/>
  <c r="F433" i="6"/>
  <c r="E433" i="6"/>
  <c r="D433" i="6"/>
  <c r="F432" i="6"/>
  <c r="E432" i="6"/>
  <c r="D432" i="6"/>
  <c r="F431" i="6"/>
  <c r="E431" i="6"/>
  <c r="D431" i="6"/>
  <c r="F430" i="6"/>
  <c r="E430" i="6"/>
  <c r="D430" i="6"/>
  <c r="F429" i="6"/>
  <c r="E429" i="6"/>
  <c r="D429" i="6"/>
  <c r="F428" i="6"/>
  <c r="E428" i="6"/>
  <c r="D428" i="6"/>
  <c r="F427" i="6"/>
  <c r="E427" i="6"/>
  <c r="D427" i="6"/>
  <c r="F426" i="6"/>
  <c r="E426" i="6"/>
  <c r="D426" i="6"/>
  <c r="F425" i="6"/>
  <c r="E425" i="6"/>
  <c r="D425" i="6"/>
  <c r="F424" i="6"/>
  <c r="E424" i="6"/>
  <c r="D424" i="6"/>
  <c r="F423" i="6"/>
  <c r="E423" i="6"/>
  <c r="D423" i="6"/>
  <c r="F422" i="6"/>
  <c r="E422" i="6"/>
  <c r="D422" i="6"/>
  <c r="F421" i="6"/>
  <c r="E421" i="6"/>
  <c r="D421" i="6"/>
  <c r="F420" i="6"/>
  <c r="E420" i="6"/>
  <c r="D420" i="6"/>
  <c r="F419" i="6"/>
  <c r="E419" i="6"/>
  <c r="D419" i="6"/>
  <c r="F418" i="6"/>
  <c r="E418" i="6"/>
  <c r="D418" i="6"/>
  <c r="F417" i="6"/>
  <c r="E417" i="6"/>
  <c r="D417" i="6"/>
  <c r="F416" i="6"/>
  <c r="E416" i="6"/>
  <c r="D416" i="6"/>
  <c r="F415" i="6"/>
  <c r="E415" i="6"/>
  <c r="D415" i="6"/>
  <c r="F414" i="6"/>
  <c r="E414" i="6"/>
  <c r="D414" i="6"/>
  <c r="F413" i="6"/>
  <c r="E413" i="6"/>
  <c r="D413" i="6"/>
  <c r="F412" i="6"/>
  <c r="E412" i="6"/>
  <c r="D412" i="6"/>
  <c r="F411" i="6"/>
  <c r="E411" i="6"/>
  <c r="D411" i="6"/>
  <c r="F410" i="6"/>
  <c r="E410" i="6"/>
  <c r="D410" i="6"/>
  <c r="F409" i="6"/>
  <c r="E409" i="6"/>
  <c r="D409" i="6"/>
  <c r="F408" i="6"/>
  <c r="E408" i="6"/>
  <c r="D408" i="6"/>
  <c r="F407" i="6"/>
  <c r="E407" i="6"/>
  <c r="D407" i="6"/>
  <c r="F406" i="6"/>
  <c r="E406" i="6"/>
  <c r="D406" i="6"/>
  <c r="F405" i="6"/>
  <c r="E405" i="6"/>
  <c r="D405" i="6"/>
  <c r="F404" i="6"/>
  <c r="E404" i="6"/>
  <c r="D404" i="6"/>
  <c r="F403" i="6"/>
  <c r="E403" i="6"/>
  <c r="D403" i="6"/>
  <c r="F402" i="6"/>
  <c r="E402" i="6"/>
  <c r="D402" i="6"/>
  <c r="F401" i="6"/>
  <c r="E401" i="6"/>
  <c r="D401" i="6"/>
  <c r="F400" i="6"/>
  <c r="E400" i="6"/>
  <c r="D400" i="6"/>
  <c r="F399" i="6"/>
  <c r="E399" i="6"/>
  <c r="D399" i="6"/>
  <c r="F398" i="6"/>
  <c r="E398" i="6"/>
  <c r="D398" i="6"/>
  <c r="F397" i="6"/>
  <c r="E397" i="6"/>
  <c r="D397" i="6"/>
  <c r="F396" i="6"/>
  <c r="E396" i="6"/>
  <c r="D396" i="6"/>
  <c r="F395" i="6"/>
  <c r="E395" i="6"/>
  <c r="D395" i="6"/>
  <c r="F394" i="6"/>
  <c r="E394" i="6"/>
  <c r="D394" i="6"/>
  <c r="F393" i="6"/>
  <c r="E393" i="6"/>
  <c r="D393" i="6"/>
  <c r="F392" i="6"/>
  <c r="E392" i="6"/>
  <c r="D392" i="6"/>
  <c r="F391" i="6"/>
  <c r="E391" i="6"/>
  <c r="D391" i="6"/>
  <c r="F390" i="6"/>
  <c r="E390" i="6"/>
  <c r="D390" i="6"/>
  <c r="F389" i="6"/>
  <c r="E389" i="6"/>
  <c r="D389" i="6"/>
  <c r="F388" i="6"/>
  <c r="E388" i="6"/>
  <c r="D388" i="6"/>
  <c r="F387" i="6"/>
  <c r="E387" i="6"/>
  <c r="D387" i="6"/>
  <c r="F386" i="6"/>
  <c r="E386" i="6"/>
  <c r="D386" i="6"/>
  <c r="F385" i="6"/>
  <c r="E385" i="6"/>
  <c r="D385" i="6"/>
  <c r="F384" i="6"/>
  <c r="E384" i="6"/>
  <c r="D384" i="6"/>
  <c r="F383" i="6"/>
  <c r="E383" i="6"/>
  <c r="D383" i="6"/>
  <c r="F382" i="6"/>
  <c r="E382" i="6"/>
  <c r="D382" i="6"/>
  <c r="F381" i="6"/>
  <c r="E381" i="6"/>
  <c r="D381" i="6"/>
  <c r="F380" i="6"/>
  <c r="E380" i="6"/>
  <c r="D380" i="6"/>
  <c r="F379" i="6"/>
  <c r="E379" i="6"/>
  <c r="D379" i="6"/>
  <c r="F378" i="6"/>
  <c r="E378" i="6"/>
  <c r="D378" i="6"/>
  <c r="F377" i="6"/>
  <c r="E377" i="6"/>
  <c r="D377" i="6"/>
  <c r="F376" i="6"/>
  <c r="E376" i="6"/>
  <c r="D376" i="6"/>
  <c r="F375" i="6"/>
  <c r="E375" i="6"/>
  <c r="D375" i="6"/>
  <c r="F374" i="6"/>
  <c r="E374" i="6"/>
  <c r="D374" i="6"/>
  <c r="F373" i="6"/>
  <c r="E373" i="6"/>
  <c r="D373" i="6"/>
  <c r="F372" i="6"/>
  <c r="E372" i="6"/>
  <c r="D372" i="6"/>
  <c r="F371" i="6"/>
  <c r="E371" i="6"/>
  <c r="D371" i="6"/>
  <c r="F370" i="6"/>
  <c r="E370" i="6"/>
  <c r="D370" i="6"/>
  <c r="F369" i="6"/>
  <c r="E369" i="6"/>
  <c r="D369" i="6"/>
  <c r="F368" i="6"/>
  <c r="E368" i="6"/>
  <c r="D368" i="6"/>
  <c r="F367" i="6"/>
  <c r="E367" i="6"/>
  <c r="D367" i="6"/>
  <c r="F366" i="6"/>
  <c r="E366" i="6"/>
  <c r="D366" i="6"/>
  <c r="F365" i="6"/>
  <c r="E365" i="6"/>
  <c r="D365" i="6"/>
  <c r="F364" i="6"/>
  <c r="E364" i="6"/>
  <c r="D364" i="6"/>
  <c r="F363" i="6"/>
  <c r="E363" i="6"/>
  <c r="D363" i="6"/>
  <c r="F362" i="6"/>
  <c r="E362" i="6"/>
  <c r="D362" i="6"/>
  <c r="F361" i="6"/>
  <c r="E361" i="6"/>
  <c r="D361" i="6"/>
  <c r="F360" i="6"/>
  <c r="E360" i="6"/>
  <c r="D360" i="6"/>
  <c r="F359" i="6"/>
  <c r="E359" i="6"/>
  <c r="D359" i="6"/>
  <c r="F358" i="6"/>
  <c r="E358" i="6"/>
  <c r="D358" i="6"/>
  <c r="F357" i="6"/>
  <c r="E357" i="6"/>
  <c r="D357" i="6"/>
  <c r="F356" i="6"/>
  <c r="E356" i="6"/>
  <c r="D356" i="6"/>
  <c r="F355" i="6"/>
  <c r="E355" i="6"/>
  <c r="D355" i="6"/>
  <c r="F354" i="6"/>
  <c r="E354" i="6"/>
  <c r="D354" i="6"/>
  <c r="F353" i="6"/>
  <c r="E353" i="6"/>
  <c r="D353" i="6"/>
  <c r="F352" i="6"/>
  <c r="E352" i="6"/>
  <c r="D352" i="6"/>
  <c r="F351" i="6"/>
  <c r="E351" i="6"/>
  <c r="D351" i="6"/>
  <c r="F350" i="6"/>
  <c r="E350" i="6"/>
  <c r="D350" i="6"/>
  <c r="F349" i="6"/>
  <c r="E349" i="6"/>
  <c r="D349" i="6"/>
  <c r="F348" i="6"/>
  <c r="E348" i="6"/>
  <c r="D348" i="6"/>
  <c r="F347" i="6"/>
  <c r="E347" i="6"/>
  <c r="D347" i="6"/>
  <c r="F346" i="6"/>
  <c r="E346" i="6"/>
  <c r="D346" i="6"/>
  <c r="F345" i="6"/>
  <c r="E345" i="6"/>
  <c r="D345" i="6"/>
  <c r="F344" i="6"/>
  <c r="E344" i="6"/>
  <c r="D344" i="6"/>
  <c r="F343" i="6"/>
  <c r="E343" i="6"/>
  <c r="D343" i="6"/>
  <c r="F342" i="6"/>
  <c r="E342" i="6"/>
  <c r="D342" i="6"/>
  <c r="F341" i="6"/>
  <c r="E341" i="6"/>
  <c r="D341" i="6"/>
  <c r="F340" i="6"/>
  <c r="E340" i="6"/>
  <c r="D340" i="6"/>
  <c r="F339" i="6"/>
  <c r="E339" i="6"/>
  <c r="D339" i="6"/>
  <c r="F338" i="6"/>
  <c r="E338" i="6"/>
  <c r="D338" i="6"/>
  <c r="F337" i="6"/>
  <c r="E337" i="6"/>
  <c r="D337" i="6"/>
  <c r="F336" i="6"/>
  <c r="E336" i="6"/>
  <c r="D336" i="6"/>
  <c r="F335" i="6"/>
  <c r="E335" i="6"/>
  <c r="D335" i="6"/>
  <c r="F334" i="6"/>
  <c r="E334" i="6"/>
  <c r="D334" i="6"/>
  <c r="F333" i="6"/>
  <c r="E333" i="6"/>
  <c r="D333" i="6"/>
  <c r="F332" i="6"/>
  <c r="E332" i="6"/>
  <c r="D332" i="6"/>
  <c r="F331" i="6"/>
  <c r="E331" i="6"/>
  <c r="D331" i="6"/>
  <c r="F330" i="6"/>
  <c r="E330" i="6"/>
  <c r="D330" i="6"/>
  <c r="F329" i="6"/>
  <c r="E329" i="6"/>
  <c r="D329" i="6"/>
  <c r="F328" i="6"/>
  <c r="E328" i="6"/>
  <c r="D328" i="6"/>
  <c r="F327" i="6"/>
  <c r="E327" i="6"/>
  <c r="D327" i="6"/>
  <c r="F326" i="6"/>
  <c r="E326" i="6"/>
  <c r="D326" i="6"/>
  <c r="F325" i="6"/>
  <c r="E325" i="6"/>
  <c r="D325" i="6"/>
  <c r="F324" i="6"/>
  <c r="E324" i="6"/>
  <c r="D324" i="6"/>
  <c r="F323" i="6"/>
  <c r="E323" i="6"/>
  <c r="D323" i="6"/>
  <c r="F322" i="6"/>
  <c r="E322" i="6"/>
  <c r="D322" i="6"/>
  <c r="F321" i="6"/>
  <c r="E321" i="6"/>
  <c r="D321" i="6"/>
  <c r="F320" i="6"/>
  <c r="E320" i="6"/>
  <c r="D320" i="6"/>
  <c r="F319" i="6"/>
  <c r="E319" i="6"/>
  <c r="D319" i="6"/>
  <c r="F318" i="6"/>
  <c r="E318" i="6"/>
  <c r="D318" i="6"/>
  <c r="F317" i="6"/>
  <c r="E317" i="6"/>
  <c r="D317" i="6"/>
  <c r="F316" i="6"/>
  <c r="E316" i="6"/>
  <c r="D316" i="6"/>
  <c r="F315" i="6"/>
  <c r="E315" i="6"/>
  <c r="D315" i="6"/>
  <c r="F314" i="6"/>
  <c r="E314" i="6"/>
  <c r="D314" i="6"/>
  <c r="F313" i="6"/>
  <c r="E313" i="6"/>
  <c r="D313" i="6"/>
  <c r="F312" i="6"/>
  <c r="E312" i="6"/>
  <c r="D312" i="6"/>
  <c r="F311" i="6"/>
  <c r="E311" i="6"/>
  <c r="D311" i="6"/>
  <c r="F310" i="6"/>
  <c r="E310" i="6"/>
  <c r="D310" i="6"/>
  <c r="F309" i="6"/>
  <c r="E309" i="6"/>
  <c r="D309" i="6"/>
  <c r="F308" i="6"/>
  <c r="E308" i="6"/>
  <c r="D308" i="6"/>
  <c r="F307" i="6"/>
  <c r="E307" i="6"/>
  <c r="D307" i="6"/>
  <c r="F306" i="6"/>
  <c r="E306" i="6"/>
  <c r="D306" i="6"/>
  <c r="F305" i="6"/>
  <c r="E305" i="6"/>
  <c r="D305" i="6"/>
  <c r="F304" i="6"/>
  <c r="E304" i="6"/>
  <c r="D304" i="6"/>
  <c r="F303" i="6"/>
  <c r="E303" i="6"/>
  <c r="D303" i="6"/>
  <c r="F302" i="6"/>
  <c r="E302" i="6"/>
  <c r="D302" i="6"/>
  <c r="F301" i="6"/>
  <c r="E301" i="6"/>
  <c r="D301" i="6"/>
  <c r="F300" i="6"/>
  <c r="E300" i="6"/>
  <c r="D300" i="6"/>
  <c r="F299" i="6"/>
  <c r="E299" i="6"/>
  <c r="D299" i="6"/>
  <c r="F298" i="6"/>
  <c r="E298" i="6"/>
  <c r="D298" i="6"/>
  <c r="F297" i="6"/>
  <c r="E297" i="6"/>
  <c r="D297" i="6"/>
  <c r="F296" i="6"/>
  <c r="E296" i="6"/>
  <c r="D296" i="6"/>
  <c r="F295" i="6"/>
  <c r="E295" i="6"/>
  <c r="D295" i="6"/>
  <c r="F294" i="6"/>
  <c r="E294" i="6"/>
  <c r="D294" i="6"/>
  <c r="F293" i="6"/>
  <c r="E293" i="6"/>
  <c r="D293" i="6"/>
  <c r="F292" i="6"/>
  <c r="E292" i="6"/>
  <c r="D292" i="6"/>
  <c r="F291" i="6"/>
  <c r="E291" i="6"/>
  <c r="D291" i="6"/>
  <c r="F290" i="6"/>
  <c r="E290" i="6"/>
  <c r="D290" i="6"/>
  <c r="F289" i="6"/>
  <c r="E289" i="6"/>
  <c r="D289" i="6"/>
  <c r="F288" i="6"/>
  <c r="E288" i="6"/>
  <c r="D288" i="6"/>
  <c r="F287" i="6"/>
  <c r="E287" i="6"/>
  <c r="D287" i="6"/>
  <c r="F286" i="6"/>
  <c r="E286" i="6"/>
  <c r="D286" i="6"/>
  <c r="F285" i="6"/>
  <c r="E285" i="6"/>
  <c r="D285" i="6"/>
  <c r="F284" i="6"/>
  <c r="E284" i="6"/>
  <c r="D284" i="6"/>
  <c r="F283" i="6"/>
  <c r="E283" i="6"/>
  <c r="D283" i="6"/>
  <c r="F282" i="6"/>
  <c r="E282" i="6"/>
  <c r="D282" i="6"/>
  <c r="F281" i="6"/>
  <c r="E281" i="6"/>
  <c r="D281" i="6"/>
  <c r="F280" i="6"/>
  <c r="E280" i="6"/>
  <c r="D280" i="6"/>
  <c r="F279" i="6"/>
  <c r="E279" i="6"/>
  <c r="D279" i="6"/>
  <c r="F278" i="6"/>
  <c r="E278" i="6"/>
  <c r="D278" i="6"/>
  <c r="F277" i="6"/>
  <c r="E277" i="6"/>
  <c r="D277" i="6"/>
  <c r="F276" i="6"/>
  <c r="E276" i="6"/>
  <c r="D276" i="6"/>
  <c r="F275" i="6"/>
  <c r="E275" i="6"/>
  <c r="D275" i="6"/>
  <c r="F274" i="6"/>
  <c r="E274" i="6"/>
  <c r="D274" i="6"/>
  <c r="F273" i="6"/>
  <c r="E273" i="6"/>
  <c r="D273" i="6"/>
  <c r="F272" i="6"/>
  <c r="E272" i="6"/>
  <c r="D272" i="6"/>
  <c r="F271" i="6"/>
  <c r="E271" i="6"/>
  <c r="D271" i="6"/>
  <c r="F270" i="6"/>
  <c r="E270" i="6"/>
  <c r="D270" i="6"/>
  <c r="F269" i="6"/>
  <c r="E269" i="6"/>
  <c r="D269" i="6"/>
  <c r="F268" i="6"/>
  <c r="E268" i="6"/>
  <c r="D268" i="6"/>
  <c r="F267" i="6"/>
  <c r="E267" i="6"/>
  <c r="D267" i="6"/>
  <c r="F266" i="6"/>
  <c r="E266" i="6"/>
  <c r="D266" i="6"/>
  <c r="F265" i="6"/>
  <c r="E265" i="6"/>
  <c r="D265" i="6"/>
  <c r="F264" i="6"/>
  <c r="E264" i="6"/>
  <c r="D264" i="6"/>
  <c r="F263" i="6"/>
  <c r="E263" i="6"/>
  <c r="D263" i="6"/>
  <c r="F262" i="6"/>
  <c r="E262" i="6"/>
  <c r="D262" i="6"/>
  <c r="F261" i="6"/>
  <c r="E261" i="6"/>
  <c r="D261" i="6"/>
  <c r="F260" i="6"/>
  <c r="E260" i="6"/>
  <c r="D260" i="6"/>
  <c r="F259" i="6"/>
  <c r="E259" i="6"/>
  <c r="D259" i="6"/>
  <c r="F258" i="6"/>
  <c r="E258" i="6"/>
  <c r="D258" i="6"/>
  <c r="F257" i="6"/>
  <c r="E257" i="6"/>
  <c r="D257" i="6"/>
  <c r="F256" i="6"/>
  <c r="E256" i="6"/>
  <c r="D256" i="6"/>
  <c r="F255" i="6"/>
  <c r="E255" i="6"/>
  <c r="D255" i="6"/>
  <c r="F254" i="6"/>
  <c r="E254" i="6"/>
  <c r="D254" i="6"/>
  <c r="F253" i="6"/>
  <c r="E253" i="6"/>
  <c r="D253" i="6"/>
  <c r="F252" i="6"/>
  <c r="E252" i="6"/>
  <c r="D252" i="6"/>
  <c r="F251" i="6"/>
  <c r="E251" i="6"/>
  <c r="D251" i="6"/>
  <c r="F250" i="6"/>
  <c r="E250" i="6"/>
  <c r="D250" i="6"/>
  <c r="F249" i="6"/>
  <c r="E249" i="6"/>
  <c r="D249" i="6"/>
  <c r="F248" i="6"/>
  <c r="E248" i="6"/>
  <c r="D248" i="6"/>
  <c r="F247" i="6"/>
  <c r="E247" i="6"/>
  <c r="D247" i="6"/>
  <c r="F246" i="6"/>
  <c r="E246" i="6"/>
  <c r="D246" i="6"/>
  <c r="F245" i="6"/>
  <c r="E245" i="6"/>
  <c r="D245" i="6"/>
  <c r="F244" i="6"/>
  <c r="E244" i="6"/>
  <c r="D244" i="6"/>
  <c r="F243" i="6"/>
  <c r="E243" i="6"/>
  <c r="D243" i="6"/>
  <c r="F242" i="6"/>
  <c r="E242" i="6"/>
  <c r="D242" i="6"/>
  <c r="F241" i="6"/>
  <c r="E241" i="6"/>
  <c r="D241" i="6"/>
  <c r="F240" i="6"/>
  <c r="E240" i="6"/>
  <c r="D240" i="6"/>
  <c r="F239" i="6"/>
  <c r="E239" i="6"/>
  <c r="D239" i="6"/>
  <c r="F238" i="6"/>
  <c r="E238" i="6"/>
  <c r="D238" i="6"/>
  <c r="F237" i="6"/>
  <c r="E237" i="6"/>
  <c r="D237" i="6"/>
  <c r="F236" i="6"/>
  <c r="E236" i="6"/>
  <c r="D236" i="6"/>
  <c r="F235" i="6"/>
  <c r="E235" i="6"/>
  <c r="D235" i="6"/>
  <c r="F234" i="6"/>
  <c r="E234" i="6"/>
  <c r="D234" i="6"/>
  <c r="F233" i="6"/>
  <c r="E233" i="6"/>
  <c r="D233" i="6"/>
  <c r="F232" i="6"/>
  <c r="E232" i="6"/>
  <c r="D232" i="6"/>
  <c r="F231" i="6"/>
  <c r="E231" i="6"/>
  <c r="D231" i="6"/>
  <c r="F230" i="6"/>
  <c r="E230" i="6"/>
  <c r="D230" i="6"/>
  <c r="F229" i="6"/>
  <c r="E229" i="6"/>
  <c r="D229" i="6"/>
  <c r="F228" i="6"/>
  <c r="E228" i="6"/>
  <c r="D228" i="6"/>
  <c r="F227" i="6"/>
  <c r="E227" i="6"/>
  <c r="D227" i="6"/>
  <c r="F226" i="6"/>
  <c r="E226" i="6"/>
  <c r="D226" i="6"/>
  <c r="F225" i="6"/>
  <c r="E225" i="6"/>
  <c r="D225" i="6"/>
  <c r="F224" i="6"/>
  <c r="E224" i="6"/>
  <c r="D224" i="6"/>
  <c r="F223" i="6"/>
  <c r="E223" i="6"/>
  <c r="D223" i="6"/>
  <c r="F222" i="6"/>
  <c r="E222" i="6"/>
  <c r="D222" i="6"/>
  <c r="F221" i="6"/>
  <c r="E221" i="6"/>
  <c r="D221" i="6"/>
  <c r="F220" i="6"/>
  <c r="E220" i="6"/>
  <c r="D220" i="6"/>
  <c r="F219" i="6"/>
  <c r="E219" i="6"/>
  <c r="D219" i="6"/>
  <c r="F218" i="6"/>
  <c r="E218" i="6"/>
  <c r="D218" i="6"/>
  <c r="F217" i="6"/>
  <c r="E217" i="6"/>
  <c r="D217" i="6"/>
  <c r="F216" i="6"/>
  <c r="E216" i="6"/>
  <c r="D216" i="6"/>
  <c r="F215" i="6"/>
  <c r="E215" i="6"/>
  <c r="D215" i="6"/>
  <c r="F214" i="6"/>
  <c r="E214" i="6"/>
  <c r="D214" i="6"/>
  <c r="F213" i="6"/>
  <c r="E213" i="6"/>
  <c r="D213" i="6"/>
  <c r="F212" i="6"/>
  <c r="E212" i="6"/>
  <c r="D212" i="6"/>
  <c r="F211" i="6"/>
  <c r="E211" i="6"/>
  <c r="D211" i="6"/>
  <c r="F210" i="6"/>
  <c r="E210" i="6"/>
  <c r="D210" i="6"/>
  <c r="F209" i="6"/>
  <c r="E209" i="6"/>
  <c r="D209" i="6"/>
  <c r="F208" i="6"/>
  <c r="E208" i="6"/>
  <c r="D208" i="6"/>
  <c r="F207" i="6"/>
  <c r="E207" i="6"/>
  <c r="D207" i="6"/>
  <c r="F206" i="6"/>
  <c r="E206" i="6"/>
  <c r="D206" i="6"/>
  <c r="F205" i="6"/>
  <c r="E205" i="6"/>
  <c r="D205" i="6"/>
  <c r="F204" i="6"/>
  <c r="E204" i="6"/>
  <c r="D204" i="6"/>
  <c r="F203" i="6"/>
  <c r="E203" i="6"/>
  <c r="D203" i="6"/>
  <c r="F202" i="6"/>
  <c r="E202" i="6"/>
  <c r="D202" i="6"/>
  <c r="F201" i="6"/>
  <c r="E201" i="6"/>
  <c r="D201" i="6"/>
  <c r="F200" i="6"/>
  <c r="E200" i="6"/>
  <c r="D200" i="6"/>
  <c r="F199" i="6"/>
  <c r="E199" i="6"/>
  <c r="D199" i="6"/>
  <c r="F198" i="6"/>
  <c r="E198" i="6"/>
  <c r="D198" i="6"/>
  <c r="F197" i="6"/>
  <c r="E197" i="6"/>
  <c r="D197" i="6"/>
  <c r="F196" i="6"/>
  <c r="E196" i="6"/>
  <c r="D196" i="6"/>
  <c r="F195" i="6"/>
  <c r="E195" i="6"/>
  <c r="D195" i="6"/>
  <c r="F194" i="6"/>
  <c r="E194" i="6"/>
  <c r="D194" i="6"/>
  <c r="F193" i="6"/>
  <c r="E193" i="6"/>
  <c r="D193" i="6"/>
  <c r="F192" i="6"/>
  <c r="E192" i="6"/>
  <c r="D192" i="6"/>
  <c r="F191" i="6"/>
  <c r="E191" i="6"/>
  <c r="D191" i="6"/>
  <c r="F190" i="6"/>
  <c r="E190" i="6"/>
  <c r="D190" i="6"/>
  <c r="F189" i="6"/>
  <c r="E189" i="6"/>
  <c r="D189" i="6"/>
  <c r="F188" i="6"/>
  <c r="E188" i="6"/>
  <c r="D188" i="6"/>
  <c r="F187" i="6"/>
  <c r="E187" i="6"/>
  <c r="D187" i="6"/>
  <c r="F186" i="6"/>
  <c r="E186" i="6"/>
  <c r="D186" i="6"/>
  <c r="F185" i="6"/>
  <c r="E185" i="6"/>
  <c r="D185" i="6"/>
  <c r="F184" i="6"/>
  <c r="E184" i="6"/>
  <c r="D184" i="6"/>
  <c r="F183" i="6"/>
  <c r="E183" i="6"/>
  <c r="D183" i="6"/>
  <c r="F182" i="6"/>
  <c r="E182" i="6"/>
  <c r="D182" i="6"/>
  <c r="F181" i="6"/>
  <c r="E181" i="6"/>
  <c r="D181" i="6"/>
  <c r="F180" i="6"/>
  <c r="E180" i="6"/>
  <c r="D180" i="6"/>
  <c r="F179" i="6"/>
  <c r="E179" i="6"/>
  <c r="D179" i="6"/>
  <c r="F178" i="6"/>
  <c r="E178" i="6"/>
  <c r="D178" i="6"/>
  <c r="F177" i="6"/>
  <c r="E177" i="6"/>
  <c r="D177" i="6"/>
  <c r="F176" i="6"/>
  <c r="E176" i="6"/>
  <c r="D176" i="6"/>
  <c r="F175" i="6"/>
  <c r="E175" i="6"/>
  <c r="D175" i="6"/>
  <c r="F174" i="6"/>
  <c r="E174" i="6"/>
  <c r="D174" i="6"/>
  <c r="F173" i="6"/>
  <c r="E173" i="6"/>
  <c r="D173" i="6"/>
  <c r="F172" i="6"/>
  <c r="E172" i="6"/>
  <c r="D172" i="6"/>
  <c r="F171" i="6"/>
  <c r="E171" i="6"/>
  <c r="D171" i="6"/>
  <c r="F170" i="6"/>
  <c r="E170" i="6"/>
  <c r="D170" i="6"/>
  <c r="F169" i="6"/>
  <c r="E169" i="6"/>
  <c r="D169" i="6"/>
  <c r="F168" i="6"/>
  <c r="E168" i="6"/>
  <c r="D168" i="6"/>
  <c r="F167" i="6"/>
  <c r="E167" i="6"/>
  <c r="D167" i="6"/>
  <c r="F166" i="6"/>
  <c r="E166" i="6"/>
  <c r="D166" i="6"/>
  <c r="F165" i="6"/>
  <c r="E165" i="6"/>
  <c r="D165" i="6"/>
  <c r="F164" i="6"/>
  <c r="E164" i="6"/>
  <c r="D164" i="6"/>
  <c r="F163" i="6"/>
  <c r="E163" i="6"/>
  <c r="D163" i="6"/>
  <c r="F162" i="6"/>
  <c r="E162" i="6"/>
  <c r="D162" i="6"/>
  <c r="F161" i="6"/>
  <c r="E161" i="6"/>
  <c r="D161" i="6"/>
  <c r="F160" i="6"/>
  <c r="E160" i="6"/>
  <c r="D160" i="6"/>
  <c r="F159" i="6"/>
  <c r="E159" i="6"/>
  <c r="D159" i="6"/>
  <c r="F158" i="6"/>
  <c r="E158" i="6"/>
  <c r="D158" i="6"/>
  <c r="F157" i="6"/>
  <c r="E157" i="6"/>
  <c r="D157" i="6"/>
  <c r="F156" i="6"/>
  <c r="E156" i="6"/>
  <c r="D156" i="6"/>
  <c r="F155" i="6"/>
  <c r="E155" i="6"/>
  <c r="D155" i="6"/>
  <c r="F154" i="6"/>
  <c r="E154" i="6"/>
  <c r="D154" i="6"/>
  <c r="F153" i="6"/>
  <c r="E153" i="6"/>
  <c r="D153" i="6"/>
  <c r="F152" i="6"/>
  <c r="E152" i="6"/>
  <c r="D152" i="6"/>
  <c r="F151" i="6"/>
  <c r="E151" i="6"/>
  <c r="D151" i="6"/>
  <c r="F150" i="6"/>
  <c r="E150" i="6"/>
  <c r="D150" i="6"/>
  <c r="F149" i="6"/>
  <c r="E149" i="6"/>
  <c r="D149" i="6"/>
  <c r="F148" i="6"/>
  <c r="E148" i="6"/>
  <c r="D148" i="6"/>
  <c r="F147" i="6"/>
  <c r="E147" i="6"/>
  <c r="D147" i="6"/>
  <c r="F146" i="6"/>
  <c r="E146" i="6"/>
  <c r="D146" i="6"/>
  <c r="F145" i="6"/>
  <c r="E145" i="6"/>
  <c r="D145" i="6"/>
  <c r="F144" i="6"/>
  <c r="E144" i="6"/>
  <c r="D144" i="6"/>
  <c r="F143" i="6"/>
  <c r="E143" i="6"/>
  <c r="D143" i="6"/>
  <c r="F142" i="6"/>
  <c r="E142" i="6"/>
  <c r="D142" i="6"/>
  <c r="F141" i="6"/>
  <c r="E141" i="6"/>
  <c r="D141" i="6"/>
  <c r="F140" i="6"/>
  <c r="E140" i="6"/>
  <c r="D140" i="6"/>
  <c r="F139" i="6"/>
  <c r="E139" i="6"/>
  <c r="D139" i="6"/>
  <c r="F138" i="6"/>
  <c r="E138" i="6"/>
  <c r="D138" i="6"/>
  <c r="F137" i="6"/>
  <c r="E137" i="6"/>
  <c r="D137" i="6"/>
  <c r="F136" i="6"/>
  <c r="E136" i="6"/>
  <c r="D136" i="6"/>
  <c r="F135" i="6"/>
  <c r="E135" i="6"/>
  <c r="D135" i="6"/>
  <c r="F134" i="6"/>
  <c r="E134" i="6"/>
  <c r="D134" i="6"/>
  <c r="F133" i="6"/>
  <c r="E133" i="6"/>
  <c r="D133" i="6"/>
  <c r="F132" i="6"/>
  <c r="E132" i="6"/>
  <c r="D132" i="6"/>
  <c r="F131" i="6"/>
  <c r="E131" i="6"/>
  <c r="D131" i="6"/>
  <c r="F130" i="6"/>
  <c r="E130" i="6"/>
  <c r="D130" i="6"/>
  <c r="F129" i="6"/>
  <c r="E129" i="6"/>
  <c r="D129" i="6"/>
  <c r="F128" i="6"/>
  <c r="E128" i="6"/>
  <c r="D128" i="6"/>
  <c r="F127" i="6"/>
  <c r="E127" i="6"/>
  <c r="D127" i="6"/>
  <c r="F126" i="6"/>
  <c r="E126" i="6"/>
  <c r="D126" i="6"/>
  <c r="F125" i="6"/>
  <c r="E125" i="6"/>
  <c r="D125" i="6"/>
  <c r="F124" i="6"/>
  <c r="E124" i="6"/>
  <c r="D124" i="6"/>
  <c r="F123" i="6"/>
  <c r="E123" i="6"/>
  <c r="D123" i="6"/>
  <c r="F122" i="6"/>
  <c r="E122" i="6"/>
  <c r="D122" i="6"/>
  <c r="F121" i="6"/>
  <c r="E121" i="6"/>
  <c r="D121" i="6"/>
  <c r="F120" i="6"/>
  <c r="E120" i="6"/>
  <c r="D120" i="6"/>
  <c r="F119" i="6"/>
  <c r="E119" i="6"/>
  <c r="D119" i="6"/>
  <c r="F118" i="6"/>
  <c r="E118" i="6"/>
  <c r="D118" i="6"/>
  <c r="F117" i="6"/>
  <c r="E117" i="6"/>
  <c r="D117" i="6"/>
  <c r="F116" i="6"/>
  <c r="E116" i="6"/>
  <c r="D116" i="6"/>
  <c r="F115" i="6"/>
  <c r="E115" i="6"/>
  <c r="D115" i="6"/>
  <c r="F114" i="6"/>
  <c r="E114" i="6"/>
  <c r="D114" i="6"/>
  <c r="F113" i="6"/>
  <c r="E113" i="6"/>
  <c r="D113" i="6"/>
  <c r="F112" i="6"/>
  <c r="E112" i="6"/>
  <c r="D112" i="6"/>
  <c r="F111" i="6"/>
  <c r="E111" i="6"/>
  <c r="D111" i="6"/>
  <c r="F110" i="6"/>
  <c r="E110" i="6"/>
  <c r="D110" i="6"/>
  <c r="F109" i="6"/>
  <c r="E109" i="6"/>
  <c r="D109" i="6"/>
  <c r="F108" i="6"/>
  <c r="E108" i="6"/>
  <c r="D108" i="6"/>
  <c r="F107" i="6"/>
  <c r="E107" i="6"/>
  <c r="D107" i="6"/>
  <c r="F106" i="6"/>
  <c r="E106" i="6"/>
  <c r="D106" i="6"/>
  <c r="F105" i="6"/>
  <c r="E105" i="6"/>
  <c r="D105" i="6"/>
  <c r="F104" i="6"/>
  <c r="E104" i="6"/>
  <c r="D104" i="6"/>
  <c r="F103" i="6"/>
  <c r="E103" i="6"/>
  <c r="D103" i="6"/>
  <c r="F102" i="6"/>
  <c r="E102" i="6"/>
  <c r="D102" i="6"/>
  <c r="F101" i="6"/>
  <c r="E101" i="6"/>
  <c r="D101" i="6"/>
  <c r="F100" i="6"/>
  <c r="E100" i="6"/>
  <c r="D100" i="6"/>
  <c r="F99" i="6"/>
  <c r="E99" i="6"/>
  <c r="D99" i="6"/>
  <c r="F98" i="6"/>
  <c r="E98" i="6"/>
  <c r="D98" i="6"/>
  <c r="F97" i="6"/>
  <c r="E97" i="6"/>
  <c r="D97" i="6"/>
  <c r="F96" i="6"/>
  <c r="E96" i="6"/>
  <c r="D96" i="6"/>
  <c r="F95" i="6"/>
  <c r="E95" i="6"/>
  <c r="D95" i="6"/>
  <c r="F94" i="6"/>
  <c r="E94" i="6"/>
  <c r="D94" i="6"/>
  <c r="F93" i="6"/>
  <c r="E93" i="6"/>
  <c r="D93" i="6"/>
  <c r="F92" i="6"/>
  <c r="E92" i="6"/>
  <c r="D92" i="6"/>
  <c r="F91" i="6"/>
  <c r="E91" i="6"/>
  <c r="D91" i="6"/>
  <c r="F90" i="6"/>
  <c r="E90" i="6"/>
  <c r="D90" i="6"/>
  <c r="F89" i="6"/>
  <c r="E89" i="6"/>
  <c r="D89" i="6"/>
  <c r="F88" i="6"/>
  <c r="E88" i="6"/>
  <c r="D88" i="6"/>
  <c r="F87" i="6"/>
  <c r="E87" i="6"/>
  <c r="D87" i="6"/>
  <c r="F86" i="6"/>
  <c r="E86" i="6"/>
  <c r="D86" i="6"/>
  <c r="F85" i="6"/>
  <c r="E85" i="6"/>
  <c r="D85" i="6"/>
  <c r="F84" i="6"/>
  <c r="E84" i="6"/>
  <c r="D84" i="6"/>
  <c r="F83" i="6"/>
  <c r="E83" i="6"/>
  <c r="D83" i="6"/>
  <c r="F82" i="6"/>
  <c r="E82" i="6"/>
  <c r="D82" i="6"/>
  <c r="F81" i="6"/>
  <c r="E81" i="6"/>
  <c r="D81" i="6"/>
  <c r="F80" i="6"/>
  <c r="E80" i="6"/>
  <c r="D80" i="6"/>
  <c r="F79" i="6"/>
  <c r="E79" i="6"/>
  <c r="D79" i="6"/>
  <c r="F78" i="6"/>
  <c r="E78" i="6"/>
  <c r="D78" i="6"/>
  <c r="F77" i="6"/>
  <c r="E77" i="6"/>
  <c r="D77" i="6"/>
  <c r="F76" i="6"/>
  <c r="E76" i="6"/>
  <c r="D76" i="6"/>
  <c r="F75" i="6"/>
  <c r="E75" i="6"/>
  <c r="D75" i="6"/>
  <c r="F74" i="6"/>
  <c r="E74" i="6"/>
  <c r="D74" i="6"/>
  <c r="F73" i="6"/>
  <c r="E73" i="6"/>
  <c r="D73" i="6"/>
  <c r="F72" i="6"/>
  <c r="E72" i="6"/>
  <c r="D72" i="6"/>
  <c r="F71" i="6"/>
  <c r="E71" i="6"/>
  <c r="D71" i="6"/>
  <c r="F70" i="6"/>
  <c r="E70" i="6"/>
  <c r="D70" i="6"/>
  <c r="F69" i="6"/>
  <c r="E69" i="6"/>
  <c r="D69" i="6"/>
  <c r="F68" i="6"/>
  <c r="E68" i="6"/>
  <c r="D68" i="6"/>
  <c r="F67" i="6"/>
  <c r="E67" i="6"/>
  <c r="D67" i="6"/>
  <c r="F66" i="6"/>
  <c r="E66" i="6"/>
  <c r="D66" i="6"/>
  <c r="F65" i="6"/>
  <c r="E65" i="6"/>
  <c r="D65" i="6"/>
  <c r="F64" i="6"/>
  <c r="E64" i="6"/>
  <c r="D64" i="6"/>
  <c r="F63" i="6"/>
  <c r="E63" i="6"/>
  <c r="D63" i="6"/>
  <c r="F62" i="6"/>
  <c r="E62" i="6"/>
  <c r="D62" i="6"/>
  <c r="F61" i="6"/>
  <c r="E61" i="6"/>
  <c r="D61" i="6"/>
  <c r="F60" i="6"/>
  <c r="E60" i="6"/>
  <c r="D60" i="6"/>
  <c r="F59" i="6"/>
  <c r="E59" i="6"/>
  <c r="D59" i="6"/>
  <c r="F58" i="6"/>
  <c r="E58" i="6"/>
  <c r="D58" i="6"/>
  <c r="F57" i="6"/>
  <c r="E57" i="6"/>
  <c r="D57" i="6"/>
  <c r="F56" i="6"/>
  <c r="E56" i="6"/>
  <c r="D56" i="6"/>
  <c r="F55" i="6"/>
  <c r="E55" i="6"/>
  <c r="D55" i="6"/>
  <c r="F54" i="6"/>
  <c r="E54" i="6"/>
  <c r="D54" i="6"/>
  <c r="F53" i="6"/>
  <c r="E53" i="6"/>
  <c r="D53" i="6"/>
  <c r="F52" i="6"/>
  <c r="E52" i="6"/>
  <c r="D52" i="6"/>
  <c r="F51" i="6"/>
  <c r="E51" i="6"/>
  <c r="D51" i="6"/>
  <c r="F50" i="6"/>
  <c r="E50" i="6"/>
  <c r="D50" i="6"/>
  <c r="F49" i="6"/>
  <c r="E49" i="6"/>
  <c r="D49" i="6"/>
  <c r="F48" i="6"/>
  <c r="E48" i="6"/>
  <c r="D48" i="6"/>
  <c r="F47" i="6"/>
  <c r="E47" i="6"/>
  <c r="D47" i="6"/>
  <c r="F46" i="6"/>
  <c r="E46" i="6"/>
  <c r="D46" i="6"/>
  <c r="F45" i="6"/>
  <c r="E45" i="6"/>
  <c r="D45" i="6"/>
  <c r="F44" i="6"/>
  <c r="E44" i="6"/>
  <c r="D44" i="6"/>
  <c r="F43" i="6"/>
  <c r="E43" i="6"/>
  <c r="D43" i="6"/>
  <c r="F42" i="6"/>
  <c r="E42" i="6"/>
  <c r="D42" i="6"/>
  <c r="F41" i="6"/>
  <c r="E41" i="6"/>
  <c r="D41" i="6"/>
  <c r="F40" i="6"/>
  <c r="E40" i="6"/>
  <c r="D40" i="6"/>
  <c r="F39" i="6"/>
  <c r="E39" i="6"/>
  <c r="D39" i="6"/>
  <c r="F38" i="6"/>
  <c r="E38" i="6"/>
  <c r="D38" i="6"/>
  <c r="F37" i="6"/>
  <c r="E37" i="6"/>
  <c r="D37" i="6"/>
  <c r="F36" i="6"/>
  <c r="E36" i="6"/>
  <c r="D36" i="6"/>
  <c r="F35" i="6"/>
  <c r="E35" i="6"/>
  <c r="D35" i="6"/>
  <c r="F34" i="6"/>
  <c r="E34" i="6"/>
  <c r="D34" i="6"/>
  <c r="F33" i="6"/>
  <c r="E33" i="6"/>
  <c r="D33" i="6"/>
  <c r="F32" i="6"/>
  <c r="E32" i="6"/>
  <c r="D32" i="6"/>
  <c r="F31" i="6"/>
  <c r="E31" i="6"/>
  <c r="D31" i="6"/>
  <c r="F30" i="6"/>
  <c r="E30" i="6"/>
  <c r="D30" i="6"/>
  <c r="F29" i="6"/>
  <c r="E29" i="6"/>
  <c r="D29" i="6"/>
  <c r="F28" i="6"/>
  <c r="E28" i="6"/>
  <c r="D28" i="6"/>
  <c r="F27" i="6"/>
  <c r="E27" i="6"/>
  <c r="D27" i="6"/>
  <c r="F26" i="6"/>
  <c r="E26" i="6"/>
  <c r="D26" i="6"/>
  <c r="F25" i="6"/>
  <c r="E25" i="6"/>
  <c r="D25" i="6"/>
  <c r="F24" i="6"/>
  <c r="E24" i="6"/>
  <c r="D24" i="6"/>
  <c r="F23" i="6"/>
  <c r="E23" i="6"/>
  <c r="D23" i="6"/>
  <c r="F22" i="6"/>
  <c r="E22" i="6"/>
  <c r="D22" i="6"/>
  <c r="F21" i="6"/>
  <c r="E21" i="6"/>
  <c r="D21" i="6"/>
  <c r="F20" i="6"/>
  <c r="E20" i="6"/>
  <c r="D20" i="6"/>
  <c r="F19" i="6"/>
  <c r="E19" i="6"/>
  <c r="D19" i="6"/>
  <c r="F18" i="6"/>
  <c r="E18" i="6"/>
  <c r="D18" i="6"/>
  <c r="F17" i="6"/>
  <c r="E17" i="6"/>
  <c r="D17" i="6"/>
  <c r="F16" i="6"/>
  <c r="E16" i="6"/>
  <c r="D16" i="6"/>
  <c r="F15" i="6"/>
  <c r="E15" i="6"/>
  <c r="D15" i="6"/>
  <c r="F14" i="6"/>
  <c r="E14" i="6"/>
  <c r="D14" i="6"/>
  <c r="F13" i="6"/>
  <c r="E13" i="6"/>
  <c r="D13" i="6"/>
  <c r="F12" i="6"/>
  <c r="E12" i="6"/>
  <c r="D12" i="6"/>
  <c r="F11" i="6"/>
  <c r="E11" i="6"/>
  <c r="D11" i="6"/>
  <c r="F10" i="6"/>
  <c r="E10" i="6"/>
  <c r="D10" i="6"/>
  <c r="F9" i="6"/>
  <c r="E9" i="6"/>
  <c r="D9" i="6"/>
  <c r="F8" i="6"/>
  <c r="E8" i="6"/>
  <c r="D8" i="6"/>
  <c r="F7" i="6"/>
  <c r="E7" i="6"/>
  <c r="D7" i="6"/>
  <c r="F6" i="6"/>
  <c r="E6" i="6"/>
  <c r="D6" i="6"/>
  <c r="F5" i="6"/>
  <c r="E5" i="6"/>
  <c r="D5" i="6"/>
  <c r="F4" i="6"/>
  <c r="E4" i="6"/>
  <c r="D4" i="6"/>
  <c r="E3" i="6"/>
  <c r="D3" i="6"/>
  <c r="F3" i="6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2" i="4"/>
  <c r="AL964" i="5"/>
  <c r="AM964" i="5" s="1"/>
  <c r="AL963" i="5"/>
  <c r="AM963" i="5" s="1"/>
  <c r="AQ962" i="5"/>
  <c r="AM962" i="5"/>
  <c r="AL962" i="5"/>
  <c r="AL961" i="5"/>
  <c r="AM961" i="5" s="1"/>
  <c r="AQ960" i="5"/>
  <c r="AP960" i="5"/>
  <c r="AO960" i="5"/>
  <c r="AL960" i="5"/>
  <c r="AM960" i="5" s="1"/>
  <c r="AN960" i="5" s="1"/>
  <c r="AP959" i="5"/>
  <c r="AL959" i="5"/>
  <c r="AM959" i="5" s="1"/>
  <c r="AQ958" i="5"/>
  <c r="AM958" i="5"/>
  <c r="AL958" i="5"/>
  <c r="AM957" i="5"/>
  <c r="AL957" i="5"/>
  <c r="AL956" i="5"/>
  <c r="AM956" i="5" s="1"/>
  <c r="AL955" i="5"/>
  <c r="AM955" i="5" s="1"/>
  <c r="AQ954" i="5"/>
  <c r="AM954" i="5"/>
  <c r="AL954" i="5"/>
  <c r="AL953" i="5"/>
  <c r="AM953" i="5" s="1"/>
  <c r="AQ952" i="5"/>
  <c r="AP952" i="5"/>
  <c r="AL952" i="5"/>
  <c r="AM952" i="5" s="1"/>
  <c r="AN952" i="5" s="1"/>
  <c r="AP951" i="5"/>
  <c r="AN951" i="5"/>
  <c r="AL951" i="5"/>
  <c r="AM951" i="5" s="1"/>
  <c r="AQ950" i="5"/>
  <c r="AM950" i="5"/>
  <c r="AL950" i="5"/>
  <c r="AM949" i="5"/>
  <c r="AL949" i="5"/>
  <c r="AL948" i="5"/>
  <c r="AM948" i="5" s="1"/>
  <c r="AL947" i="5"/>
  <c r="AM947" i="5" s="1"/>
  <c r="AQ946" i="5"/>
  <c r="AM946" i="5"/>
  <c r="AL946" i="5"/>
  <c r="AQ945" i="5"/>
  <c r="AL945" i="5"/>
  <c r="AM945" i="5" s="1"/>
  <c r="AQ944" i="5"/>
  <c r="AP944" i="5"/>
  <c r="AL944" i="5"/>
  <c r="AM944" i="5" s="1"/>
  <c r="AN944" i="5" s="1"/>
  <c r="AL943" i="5"/>
  <c r="AM943" i="5" s="1"/>
  <c r="AM942" i="5"/>
  <c r="AL942" i="5"/>
  <c r="AL941" i="5"/>
  <c r="AM941" i="5" s="1"/>
  <c r="AL940" i="5"/>
  <c r="AM940" i="5" s="1"/>
  <c r="AL939" i="5"/>
  <c r="AM939" i="5" s="1"/>
  <c r="AQ938" i="5"/>
  <c r="AM938" i="5"/>
  <c r="AL938" i="5"/>
  <c r="AL937" i="5"/>
  <c r="AM937" i="5" s="1"/>
  <c r="AQ936" i="5"/>
  <c r="AP936" i="5"/>
  <c r="AL936" i="5"/>
  <c r="AM936" i="5" s="1"/>
  <c r="AN936" i="5" s="1"/>
  <c r="AN935" i="5"/>
  <c r="AL935" i="5"/>
  <c r="AM935" i="5" s="1"/>
  <c r="AQ934" i="5"/>
  <c r="AM934" i="5"/>
  <c r="AL934" i="5"/>
  <c r="AN933" i="5"/>
  <c r="AM933" i="5"/>
  <c r="AL933" i="5"/>
  <c r="AL932" i="5"/>
  <c r="AM932" i="5" s="1"/>
  <c r="AL931" i="5"/>
  <c r="AM931" i="5" s="1"/>
  <c r="AQ930" i="5"/>
  <c r="AM930" i="5"/>
  <c r="AL930" i="5"/>
  <c r="AL929" i="5"/>
  <c r="AM929" i="5" s="1"/>
  <c r="AQ928" i="5"/>
  <c r="AP928" i="5"/>
  <c r="AL928" i="5"/>
  <c r="AM928" i="5" s="1"/>
  <c r="AN928" i="5" s="1"/>
  <c r="AL927" i="5"/>
  <c r="AM927" i="5" s="1"/>
  <c r="AQ926" i="5"/>
  <c r="AM926" i="5"/>
  <c r="AL926" i="5"/>
  <c r="AN925" i="5"/>
  <c r="AM925" i="5"/>
  <c r="AL925" i="5"/>
  <c r="AL924" i="5"/>
  <c r="AM924" i="5" s="1"/>
  <c r="AL923" i="5"/>
  <c r="AM923" i="5" s="1"/>
  <c r="AQ922" i="5"/>
  <c r="AM922" i="5"/>
  <c r="AL922" i="5"/>
  <c r="AL921" i="5"/>
  <c r="AM921" i="5" s="1"/>
  <c r="AQ920" i="5"/>
  <c r="AP920" i="5"/>
  <c r="AL920" i="5"/>
  <c r="AM920" i="5" s="1"/>
  <c r="AN920" i="5" s="1"/>
  <c r="AP919" i="5"/>
  <c r="AN919" i="5"/>
  <c r="AL919" i="5"/>
  <c r="AM919" i="5" s="1"/>
  <c r="AQ918" i="5"/>
  <c r="AM918" i="5"/>
  <c r="AL918" i="5"/>
  <c r="AM917" i="5"/>
  <c r="AL917" i="5"/>
  <c r="AL916" i="5"/>
  <c r="AM916" i="5" s="1"/>
  <c r="AL915" i="5"/>
  <c r="AM915" i="5" s="1"/>
  <c r="AQ914" i="5"/>
  <c r="AM914" i="5"/>
  <c r="AL914" i="5"/>
  <c r="AQ913" i="5"/>
  <c r="AL913" i="5"/>
  <c r="AM913" i="5" s="1"/>
  <c r="AQ912" i="5"/>
  <c r="AP912" i="5"/>
  <c r="AL912" i="5"/>
  <c r="AM912" i="5" s="1"/>
  <c r="AN912" i="5" s="1"/>
  <c r="AP911" i="5"/>
  <c r="AN911" i="5"/>
  <c r="AL911" i="5"/>
  <c r="AM911" i="5" s="1"/>
  <c r="AM910" i="5"/>
  <c r="AL910" i="5"/>
  <c r="AN909" i="5"/>
  <c r="AL909" i="5"/>
  <c r="AM909" i="5" s="1"/>
  <c r="AL908" i="5"/>
  <c r="AM908" i="5" s="1"/>
  <c r="AL907" i="5"/>
  <c r="AM907" i="5" s="1"/>
  <c r="AQ906" i="5"/>
  <c r="AM906" i="5"/>
  <c r="AL906" i="5"/>
  <c r="AQ905" i="5"/>
  <c r="AL905" i="5"/>
  <c r="AM905" i="5" s="1"/>
  <c r="AQ904" i="5"/>
  <c r="AP904" i="5"/>
  <c r="AL904" i="5"/>
  <c r="AM904" i="5" s="1"/>
  <c r="AN904" i="5" s="1"/>
  <c r="AN903" i="5"/>
  <c r="AL903" i="5"/>
  <c r="AM903" i="5" s="1"/>
  <c r="AQ902" i="5"/>
  <c r="AM902" i="5"/>
  <c r="AL902" i="5"/>
  <c r="AN901" i="5"/>
  <c r="AM901" i="5"/>
  <c r="AL901" i="5"/>
  <c r="AL900" i="5"/>
  <c r="AM900" i="5" s="1"/>
  <c r="AL899" i="5"/>
  <c r="AM899" i="5" s="1"/>
  <c r="AQ898" i="5"/>
  <c r="AM898" i="5"/>
  <c r="AL898" i="5"/>
  <c r="AQ897" i="5"/>
  <c r="AL897" i="5"/>
  <c r="AM897" i="5" s="1"/>
  <c r="AQ896" i="5"/>
  <c r="AP896" i="5"/>
  <c r="AO896" i="5"/>
  <c r="AM896" i="5"/>
  <c r="AN896" i="5" s="1"/>
  <c r="AL896" i="5"/>
  <c r="AO895" i="5"/>
  <c r="AN895" i="5"/>
  <c r="AL895" i="5"/>
  <c r="AM895" i="5" s="1"/>
  <c r="AM894" i="5"/>
  <c r="AL894" i="5"/>
  <c r="AM893" i="5"/>
  <c r="AL893" i="5"/>
  <c r="AM892" i="5"/>
  <c r="AL892" i="5"/>
  <c r="AL891" i="5"/>
  <c r="AM891" i="5" s="1"/>
  <c r="AM890" i="5"/>
  <c r="AL890" i="5"/>
  <c r="AP889" i="5"/>
  <c r="AL889" i="5"/>
  <c r="AM889" i="5" s="1"/>
  <c r="AQ888" i="5"/>
  <c r="AP888" i="5"/>
  <c r="AO888" i="5"/>
  <c r="AM888" i="5"/>
  <c r="AN888" i="5" s="1"/>
  <c r="AL888" i="5"/>
  <c r="AP887" i="5"/>
  <c r="AO887" i="5"/>
  <c r="AN887" i="5"/>
  <c r="AL887" i="5"/>
  <c r="AM887" i="5" s="1"/>
  <c r="AQ887" i="5" s="1"/>
  <c r="AQ886" i="5"/>
  <c r="AO886" i="5"/>
  <c r="AN886" i="5"/>
  <c r="AM886" i="5"/>
  <c r="AP886" i="5" s="1"/>
  <c r="AL886" i="5"/>
  <c r="AL885" i="5"/>
  <c r="AM885" i="5" s="1"/>
  <c r="AO884" i="5"/>
  <c r="AM884" i="5"/>
  <c r="AL884" i="5"/>
  <c r="AN883" i="5"/>
  <c r="AL883" i="5"/>
  <c r="AM883" i="5" s="1"/>
  <c r="AM882" i="5"/>
  <c r="AL882" i="5"/>
  <c r="AQ881" i="5"/>
  <c r="AP881" i="5"/>
  <c r="AL881" i="5"/>
  <c r="AM881" i="5" s="1"/>
  <c r="AQ880" i="5"/>
  <c r="AP880" i="5"/>
  <c r="AO880" i="5"/>
  <c r="AM880" i="5"/>
  <c r="AN880" i="5" s="1"/>
  <c r="AL880" i="5"/>
  <c r="AP879" i="5"/>
  <c r="AO879" i="5"/>
  <c r="AL879" i="5"/>
  <c r="AM879" i="5" s="1"/>
  <c r="AQ879" i="5" s="1"/>
  <c r="AQ878" i="5"/>
  <c r="AO878" i="5"/>
  <c r="AM878" i="5"/>
  <c r="AL878" i="5"/>
  <c r="AP877" i="5"/>
  <c r="AL877" i="5"/>
  <c r="AM877" i="5" s="1"/>
  <c r="AL876" i="5"/>
  <c r="AM876" i="5" s="1"/>
  <c r="AL875" i="5"/>
  <c r="AM875" i="5" s="1"/>
  <c r="AO874" i="5"/>
  <c r="AM874" i="5"/>
  <c r="AL874" i="5"/>
  <c r="AQ873" i="5"/>
  <c r="AP873" i="5"/>
  <c r="AN873" i="5"/>
  <c r="AL873" i="5"/>
  <c r="AM873" i="5" s="1"/>
  <c r="AO873" i="5" s="1"/>
  <c r="AQ872" i="5"/>
  <c r="AP872" i="5"/>
  <c r="AO872" i="5"/>
  <c r="AM872" i="5"/>
  <c r="AN872" i="5" s="1"/>
  <c r="AL872" i="5"/>
  <c r="AL871" i="5"/>
  <c r="AM871" i="5" s="1"/>
  <c r="AM870" i="5"/>
  <c r="AL870" i="5"/>
  <c r="AP869" i="5"/>
  <c r="AN869" i="5"/>
  <c r="AM869" i="5"/>
  <c r="AL869" i="5"/>
  <c r="AO868" i="5"/>
  <c r="AM868" i="5"/>
  <c r="AL868" i="5"/>
  <c r="AP867" i="5"/>
  <c r="AN867" i="5"/>
  <c r="AL867" i="5"/>
  <c r="AM867" i="5" s="1"/>
  <c r="AQ866" i="5"/>
  <c r="AO866" i="5"/>
  <c r="AM866" i="5"/>
  <c r="AL866" i="5"/>
  <c r="AQ865" i="5"/>
  <c r="AL865" i="5"/>
  <c r="AM865" i="5" s="1"/>
  <c r="AM864" i="5"/>
  <c r="AL864" i="5"/>
  <c r="AP863" i="5"/>
  <c r="AO863" i="5"/>
  <c r="AN863" i="5"/>
  <c r="AR863" i="5" s="1"/>
  <c r="AL863" i="5"/>
  <c r="AM863" i="5" s="1"/>
  <c r="AQ863" i="5" s="1"/>
  <c r="AQ862" i="5"/>
  <c r="AO862" i="5"/>
  <c r="AN862" i="5"/>
  <c r="AR862" i="5" s="1"/>
  <c r="AM862" i="5"/>
  <c r="AP862" i="5" s="1"/>
  <c r="AL862" i="5"/>
  <c r="AM861" i="5"/>
  <c r="AL861" i="5"/>
  <c r="AL860" i="5"/>
  <c r="AM860" i="5" s="1"/>
  <c r="AL859" i="5"/>
  <c r="AM859" i="5" s="1"/>
  <c r="AO858" i="5"/>
  <c r="AM858" i="5"/>
  <c r="AL858" i="5"/>
  <c r="AQ857" i="5"/>
  <c r="AP857" i="5"/>
  <c r="AN857" i="5"/>
  <c r="AL857" i="5"/>
  <c r="AM857" i="5" s="1"/>
  <c r="AO857" i="5" s="1"/>
  <c r="AQ856" i="5"/>
  <c r="AP856" i="5"/>
  <c r="AO856" i="5"/>
  <c r="AM856" i="5"/>
  <c r="AN856" i="5" s="1"/>
  <c r="AL856" i="5"/>
  <c r="AN855" i="5"/>
  <c r="AL855" i="5"/>
  <c r="AM855" i="5" s="1"/>
  <c r="AM854" i="5"/>
  <c r="AL854" i="5"/>
  <c r="AP853" i="5"/>
  <c r="AM853" i="5"/>
  <c r="AL853" i="5"/>
  <c r="AM852" i="5"/>
  <c r="AL852" i="5"/>
  <c r="AP851" i="5"/>
  <c r="AN851" i="5"/>
  <c r="AM851" i="5"/>
  <c r="AO851" i="5" s="1"/>
  <c r="AL851" i="5"/>
  <c r="AQ850" i="5"/>
  <c r="AP850" i="5"/>
  <c r="AO850" i="5"/>
  <c r="AL850" i="5"/>
  <c r="AM850" i="5" s="1"/>
  <c r="AN850" i="5" s="1"/>
  <c r="AL849" i="5"/>
  <c r="AM849" i="5" s="1"/>
  <c r="AO848" i="5"/>
  <c r="AN848" i="5"/>
  <c r="AM848" i="5"/>
  <c r="AP848" i="5" s="1"/>
  <c r="AL848" i="5"/>
  <c r="AL847" i="5"/>
  <c r="AM847" i="5" s="1"/>
  <c r="AO846" i="5"/>
  <c r="AM846" i="5"/>
  <c r="AL846" i="5"/>
  <c r="AP845" i="5"/>
  <c r="AO845" i="5"/>
  <c r="AN845" i="5"/>
  <c r="AR845" i="5" s="1"/>
  <c r="AL845" i="5"/>
  <c r="AM845" i="5" s="1"/>
  <c r="AQ845" i="5" s="1"/>
  <c r="AQ844" i="5"/>
  <c r="AO844" i="5"/>
  <c r="AM844" i="5"/>
  <c r="AL844" i="5"/>
  <c r="AN843" i="5"/>
  <c r="AM843" i="5"/>
  <c r="AL843" i="5"/>
  <c r="AQ842" i="5"/>
  <c r="AP842" i="5"/>
  <c r="AL842" i="5"/>
  <c r="AM842" i="5" s="1"/>
  <c r="AN841" i="5"/>
  <c r="AL841" i="5"/>
  <c r="AM841" i="5" s="1"/>
  <c r="AO840" i="5"/>
  <c r="AM840" i="5"/>
  <c r="AL840" i="5"/>
  <c r="AM839" i="5"/>
  <c r="AL839" i="5"/>
  <c r="AM838" i="5"/>
  <c r="AL838" i="5"/>
  <c r="AP837" i="5"/>
  <c r="AO837" i="5"/>
  <c r="AN837" i="5"/>
  <c r="AR837" i="5" s="1"/>
  <c r="AL837" i="5"/>
  <c r="AM837" i="5" s="1"/>
  <c r="AQ837" i="5" s="1"/>
  <c r="AM836" i="5"/>
  <c r="AL836" i="5"/>
  <c r="AP835" i="5"/>
  <c r="AN835" i="5"/>
  <c r="AM835" i="5"/>
  <c r="AO835" i="5" s="1"/>
  <c r="AL835" i="5"/>
  <c r="AQ834" i="5"/>
  <c r="AP834" i="5"/>
  <c r="AO834" i="5"/>
  <c r="AL834" i="5"/>
  <c r="AM834" i="5" s="1"/>
  <c r="AN834" i="5" s="1"/>
  <c r="AN833" i="5"/>
  <c r="AL833" i="5"/>
  <c r="AM833" i="5" s="1"/>
  <c r="AO832" i="5"/>
  <c r="AN832" i="5"/>
  <c r="AM832" i="5"/>
  <c r="AP832" i="5" s="1"/>
  <c r="AL832" i="5"/>
  <c r="AL831" i="5"/>
  <c r="AM831" i="5" s="1"/>
  <c r="AQ830" i="5"/>
  <c r="AO830" i="5"/>
  <c r="AM830" i="5"/>
  <c r="AL830" i="5"/>
  <c r="AP829" i="5"/>
  <c r="AO829" i="5"/>
  <c r="AN829" i="5"/>
  <c r="AL829" i="5"/>
  <c r="AM829" i="5" s="1"/>
  <c r="AQ829" i="5" s="1"/>
  <c r="AQ828" i="5"/>
  <c r="AO828" i="5"/>
  <c r="AM828" i="5"/>
  <c r="AL828" i="5"/>
  <c r="AM827" i="5"/>
  <c r="AL827" i="5"/>
  <c r="AO826" i="5"/>
  <c r="AL826" i="5"/>
  <c r="AM826" i="5" s="1"/>
  <c r="AN826" i="5" s="1"/>
  <c r="AP825" i="5"/>
  <c r="AN825" i="5"/>
  <c r="AL825" i="5"/>
  <c r="AM825" i="5" s="1"/>
  <c r="AN824" i="5"/>
  <c r="AM824" i="5"/>
  <c r="AL824" i="5"/>
  <c r="AQ823" i="5"/>
  <c r="AP823" i="5"/>
  <c r="AM823" i="5"/>
  <c r="AL823" i="5"/>
  <c r="AQ822" i="5"/>
  <c r="AM822" i="5"/>
  <c r="AL822" i="5"/>
  <c r="AP821" i="5"/>
  <c r="AO821" i="5"/>
  <c r="AN821" i="5"/>
  <c r="AL821" i="5"/>
  <c r="AM821" i="5" s="1"/>
  <c r="AQ821" i="5" s="1"/>
  <c r="AM820" i="5"/>
  <c r="AL820" i="5"/>
  <c r="AM819" i="5"/>
  <c r="AL819" i="5"/>
  <c r="AL818" i="5"/>
  <c r="AM818" i="5" s="1"/>
  <c r="AN817" i="5"/>
  <c r="AL817" i="5"/>
  <c r="AM817" i="5" s="1"/>
  <c r="AO816" i="5"/>
  <c r="AM816" i="5"/>
  <c r="AL816" i="5"/>
  <c r="AL815" i="5"/>
  <c r="AM815" i="5" s="1"/>
  <c r="AQ814" i="5"/>
  <c r="AO814" i="5"/>
  <c r="AM814" i="5"/>
  <c r="AL814" i="5"/>
  <c r="AP813" i="5"/>
  <c r="AO813" i="5"/>
  <c r="AN813" i="5"/>
  <c r="AL813" i="5"/>
  <c r="AM813" i="5" s="1"/>
  <c r="AQ813" i="5" s="1"/>
  <c r="AQ812" i="5"/>
  <c r="AO812" i="5"/>
  <c r="AM812" i="5"/>
  <c r="AL812" i="5"/>
  <c r="AM811" i="5"/>
  <c r="AL811" i="5"/>
  <c r="AO810" i="5"/>
  <c r="AL810" i="5"/>
  <c r="AM810" i="5" s="1"/>
  <c r="AN810" i="5" s="1"/>
  <c r="AP809" i="5"/>
  <c r="AN809" i="5"/>
  <c r="AL809" i="5"/>
  <c r="AM809" i="5" s="1"/>
  <c r="AM808" i="5"/>
  <c r="AL808" i="5"/>
  <c r="AQ807" i="5"/>
  <c r="AP807" i="5"/>
  <c r="AM807" i="5"/>
  <c r="AL807" i="5"/>
  <c r="AQ806" i="5"/>
  <c r="AM806" i="5"/>
  <c r="AL806" i="5"/>
  <c r="AP805" i="5"/>
  <c r="AO805" i="5"/>
  <c r="AN805" i="5"/>
  <c r="AL805" i="5"/>
  <c r="AM805" i="5" s="1"/>
  <c r="AQ805" i="5" s="1"/>
  <c r="AQ804" i="5"/>
  <c r="AP804" i="5"/>
  <c r="AM804" i="5"/>
  <c r="AO804" i="5" s="1"/>
  <c r="AL804" i="5"/>
  <c r="AO803" i="5"/>
  <c r="AL803" i="5"/>
  <c r="AM803" i="5" s="1"/>
  <c r="AQ802" i="5"/>
  <c r="AO802" i="5"/>
  <c r="AN802" i="5"/>
  <c r="AM802" i="5"/>
  <c r="AP802" i="5" s="1"/>
  <c r="AL802" i="5"/>
  <c r="AM801" i="5"/>
  <c r="AL801" i="5"/>
  <c r="AM800" i="5"/>
  <c r="AL800" i="5"/>
  <c r="AQ799" i="5"/>
  <c r="AP799" i="5"/>
  <c r="AN799" i="5"/>
  <c r="AM799" i="5"/>
  <c r="AO799" i="5" s="1"/>
  <c r="AL799" i="5"/>
  <c r="AL798" i="5"/>
  <c r="AM798" i="5" s="1"/>
  <c r="AL797" i="5"/>
  <c r="AM797" i="5" s="1"/>
  <c r="AO796" i="5"/>
  <c r="AN796" i="5"/>
  <c r="AM796" i="5"/>
  <c r="AL796" i="5"/>
  <c r="AP795" i="5"/>
  <c r="AL795" i="5"/>
  <c r="AM795" i="5" s="1"/>
  <c r="AL794" i="5"/>
  <c r="AM794" i="5" s="1"/>
  <c r="AP793" i="5"/>
  <c r="AO793" i="5"/>
  <c r="AN793" i="5"/>
  <c r="AR793" i="5" s="1"/>
  <c r="AL793" i="5"/>
  <c r="AM793" i="5" s="1"/>
  <c r="AQ793" i="5" s="1"/>
  <c r="AO792" i="5"/>
  <c r="AN792" i="5"/>
  <c r="AM792" i="5"/>
  <c r="AP792" i="5" s="1"/>
  <c r="AL792" i="5"/>
  <c r="AL791" i="5"/>
  <c r="AM791" i="5" s="1"/>
  <c r="AO790" i="5"/>
  <c r="AL790" i="5"/>
  <c r="AM790" i="5" s="1"/>
  <c r="AN789" i="5"/>
  <c r="AL789" i="5"/>
  <c r="AM789" i="5" s="1"/>
  <c r="AM788" i="5"/>
  <c r="AL788" i="5"/>
  <c r="AQ787" i="5"/>
  <c r="AP787" i="5"/>
  <c r="AL787" i="5"/>
  <c r="AM787" i="5" s="1"/>
  <c r="AL786" i="5"/>
  <c r="AM786" i="5" s="1"/>
  <c r="AP785" i="5"/>
  <c r="AL785" i="5"/>
  <c r="AM785" i="5" s="1"/>
  <c r="AM784" i="5"/>
  <c r="AL784" i="5"/>
  <c r="AQ783" i="5"/>
  <c r="AP783" i="5"/>
  <c r="AN783" i="5"/>
  <c r="AR783" i="5" s="1"/>
  <c r="AM783" i="5"/>
  <c r="AO783" i="5" s="1"/>
  <c r="AL783" i="5"/>
  <c r="AL782" i="5"/>
  <c r="AM782" i="5" s="1"/>
  <c r="AL781" i="5"/>
  <c r="AM781" i="5" s="1"/>
  <c r="AO780" i="5"/>
  <c r="AN780" i="5"/>
  <c r="AM780" i="5"/>
  <c r="AL780" i="5"/>
  <c r="AL779" i="5"/>
  <c r="AM779" i="5" s="1"/>
  <c r="AL778" i="5"/>
  <c r="AM778" i="5" s="1"/>
  <c r="AP777" i="5"/>
  <c r="AO777" i="5"/>
  <c r="AN777" i="5"/>
  <c r="AR777" i="5" s="1"/>
  <c r="AL777" i="5"/>
  <c r="AM777" i="5" s="1"/>
  <c r="AQ777" i="5" s="1"/>
  <c r="AO776" i="5"/>
  <c r="AN776" i="5"/>
  <c r="AM776" i="5"/>
  <c r="AP776" i="5" s="1"/>
  <c r="AL776" i="5"/>
  <c r="AL775" i="5"/>
  <c r="AM775" i="5" s="1"/>
  <c r="AQ774" i="5"/>
  <c r="AL774" i="5"/>
  <c r="AM774" i="5" s="1"/>
  <c r="AN773" i="5"/>
  <c r="AL773" i="5"/>
  <c r="AM773" i="5" s="1"/>
  <c r="AM772" i="5"/>
  <c r="AL772" i="5"/>
  <c r="AQ771" i="5"/>
  <c r="AP771" i="5"/>
  <c r="AL771" i="5"/>
  <c r="AM771" i="5" s="1"/>
  <c r="AL770" i="5"/>
  <c r="AM770" i="5" s="1"/>
  <c r="AL769" i="5"/>
  <c r="AM769" i="5" s="1"/>
  <c r="AM768" i="5"/>
  <c r="AL768" i="5"/>
  <c r="AQ767" i="5"/>
  <c r="AP767" i="5"/>
  <c r="AN767" i="5"/>
  <c r="AM767" i="5"/>
  <c r="AO767" i="5" s="1"/>
  <c r="AL767" i="5"/>
  <c r="AQ766" i="5"/>
  <c r="AL766" i="5"/>
  <c r="AM766" i="5" s="1"/>
  <c r="AL765" i="5"/>
  <c r="AM765" i="5" s="1"/>
  <c r="AO764" i="5"/>
  <c r="AN764" i="5"/>
  <c r="AM764" i="5"/>
  <c r="AL764" i="5"/>
  <c r="AM763" i="5"/>
  <c r="AL763" i="5"/>
  <c r="AQ762" i="5"/>
  <c r="AL762" i="5"/>
  <c r="AM762" i="5" s="1"/>
  <c r="AP761" i="5"/>
  <c r="AO761" i="5"/>
  <c r="AN761" i="5"/>
  <c r="AR761" i="5" s="1"/>
  <c r="AL761" i="5"/>
  <c r="AM761" i="5" s="1"/>
  <c r="AQ761" i="5" s="1"/>
  <c r="AM760" i="5"/>
  <c r="AL760" i="5"/>
  <c r="AL759" i="5"/>
  <c r="AM759" i="5" s="1"/>
  <c r="AQ758" i="5"/>
  <c r="AP758" i="5"/>
  <c r="AL758" i="5"/>
  <c r="AM758" i="5" s="1"/>
  <c r="AN758" i="5" s="1"/>
  <c r="AL757" i="5"/>
  <c r="AM757" i="5" s="1"/>
  <c r="AN756" i="5"/>
  <c r="AM756" i="5"/>
  <c r="AL756" i="5"/>
  <c r="AL755" i="5"/>
  <c r="AM755" i="5" s="1"/>
  <c r="AL754" i="5"/>
  <c r="AM754" i="5" s="1"/>
  <c r="AP753" i="5"/>
  <c r="AO753" i="5"/>
  <c r="AL753" i="5"/>
  <c r="AM753" i="5" s="1"/>
  <c r="AQ753" i="5" s="1"/>
  <c r="AM752" i="5"/>
  <c r="AL752" i="5"/>
  <c r="AQ751" i="5"/>
  <c r="AR751" i="5" s="1"/>
  <c r="AP751" i="5"/>
  <c r="AN751" i="5"/>
  <c r="AM751" i="5"/>
  <c r="AO751" i="5" s="1"/>
  <c r="AL751" i="5"/>
  <c r="AM750" i="5"/>
  <c r="AL750" i="5"/>
  <c r="AL749" i="5"/>
  <c r="AM749" i="5" s="1"/>
  <c r="AQ748" i="5"/>
  <c r="AN748" i="5"/>
  <c r="AM748" i="5"/>
  <c r="AP748" i="5" s="1"/>
  <c r="AL748" i="5"/>
  <c r="AM747" i="5"/>
  <c r="AL747" i="5"/>
  <c r="AQ746" i="5"/>
  <c r="AL746" i="5"/>
  <c r="AM746" i="5" s="1"/>
  <c r="AP745" i="5"/>
  <c r="AO745" i="5"/>
  <c r="AN745" i="5"/>
  <c r="AR745" i="5" s="1"/>
  <c r="AL745" i="5"/>
  <c r="AM745" i="5" s="1"/>
  <c r="AQ745" i="5" s="1"/>
  <c r="AO744" i="5"/>
  <c r="AM744" i="5"/>
  <c r="AL744" i="5"/>
  <c r="AL743" i="5"/>
  <c r="AM743" i="5" s="1"/>
  <c r="AL742" i="5"/>
  <c r="AM742" i="5" s="1"/>
  <c r="AL741" i="5"/>
  <c r="AM741" i="5" s="1"/>
  <c r="AN740" i="5"/>
  <c r="AM740" i="5"/>
  <c r="AL740" i="5"/>
  <c r="AL739" i="5"/>
  <c r="AM739" i="5" s="1"/>
  <c r="AL738" i="5"/>
  <c r="AM738" i="5" s="1"/>
  <c r="AP737" i="5"/>
  <c r="AL737" i="5"/>
  <c r="AM737" i="5" s="1"/>
  <c r="AQ737" i="5" s="1"/>
  <c r="AM736" i="5"/>
  <c r="AL736" i="5"/>
  <c r="AR735" i="5"/>
  <c r="AQ735" i="5"/>
  <c r="AP735" i="5"/>
  <c r="AN735" i="5"/>
  <c r="AM735" i="5"/>
  <c r="AO735" i="5" s="1"/>
  <c r="AL735" i="5"/>
  <c r="AM734" i="5"/>
  <c r="AL734" i="5"/>
  <c r="AL733" i="5"/>
  <c r="AM733" i="5" s="1"/>
  <c r="AO732" i="5"/>
  <c r="AM732" i="5"/>
  <c r="AL732" i="5"/>
  <c r="AL731" i="5"/>
  <c r="AM731" i="5" s="1"/>
  <c r="AL730" i="5"/>
  <c r="AM730" i="5" s="1"/>
  <c r="AP729" i="5"/>
  <c r="AO729" i="5"/>
  <c r="AN729" i="5"/>
  <c r="AR729" i="5" s="1"/>
  <c r="AL729" i="5"/>
  <c r="AM729" i="5" s="1"/>
  <c r="AQ729" i="5" s="1"/>
  <c r="AN728" i="5"/>
  <c r="AM728" i="5"/>
  <c r="AL728" i="5"/>
  <c r="AL727" i="5"/>
  <c r="AM727" i="5" s="1"/>
  <c r="AQ726" i="5"/>
  <c r="AP726" i="5"/>
  <c r="AO726" i="5"/>
  <c r="AL726" i="5"/>
  <c r="AM726" i="5" s="1"/>
  <c r="AN726" i="5" s="1"/>
  <c r="AL725" i="5"/>
  <c r="AM725" i="5" s="1"/>
  <c r="AM724" i="5"/>
  <c r="AL724" i="5"/>
  <c r="AL723" i="5"/>
  <c r="AM723" i="5" s="1"/>
  <c r="AP722" i="5"/>
  <c r="AL722" i="5"/>
  <c r="AM722" i="5" s="1"/>
  <c r="AP721" i="5"/>
  <c r="AL721" i="5"/>
  <c r="AM721" i="5" s="1"/>
  <c r="AQ721" i="5" s="1"/>
  <c r="AM720" i="5"/>
  <c r="AL720" i="5"/>
  <c r="AQ719" i="5"/>
  <c r="AR719" i="5" s="1"/>
  <c r="AP719" i="5"/>
  <c r="AN719" i="5"/>
  <c r="AM719" i="5"/>
  <c r="AO719" i="5" s="1"/>
  <c r="AL719" i="5"/>
  <c r="AQ718" i="5"/>
  <c r="AP718" i="5"/>
  <c r="AM718" i="5"/>
  <c r="AN718" i="5" s="1"/>
  <c r="AL718" i="5"/>
  <c r="AL717" i="5"/>
  <c r="AM717" i="5" s="1"/>
  <c r="AQ716" i="5"/>
  <c r="AO716" i="5"/>
  <c r="AN716" i="5"/>
  <c r="AM716" i="5"/>
  <c r="AP716" i="5" s="1"/>
  <c r="AL716" i="5"/>
  <c r="AM715" i="5"/>
  <c r="AL715" i="5"/>
  <c r="AQ714" i="5"/>
  <c r="AL714" i="5"/>
  <c r="AM714" i="5" s="1"/>
  <c r="AP713" i="5"/>
  <c r="AO713" i="5"/>
  <c r="AN713" i="5"/>
  <c r="AR713" i="5" s="1"/>
  <c r="AL713" i="5"/>
  <c r="AM713" i="5" s="1"/>
  <c r="AQ713" i="5" s="1"/>
  <c r="AO712" i="5"/>
  <c r="AM712" i="5"/>
  <c r="AL712" i="5"/>
  <c r="AL711" i="5"/>
  <c r="AM711" i="5" s="1"/>
  <c r="AL710" i="5"/>
  <c r="AM710" i="5" s="1"/>
  <c r="AL709" i="5"/>
  <c r="AM709" i="5" s="1"/>
  <c r="AO708" i="5"/>
  <c r="AN708" i="5"/>
  <c r="AM708" i="5"/>
  <c r="AL708" i="5"/>
  <c r="AL707" i="5"/>
  <c r="AM707" i="5" s="1"/>
  <c r="AQ706" i="5"/>
  <c r="AL706" i="5"/>
  <c r="AM706" i="5" s="1"/>
  <c r="AP705" i="5"/>
  <c r="AL705" i="5"/>
  <c r="AM705" i="5" s="1"/>
  <c r="AQ705" i="5" s="1"/>
  <c r="AM704" i="5"/>
  <c r="AL704" i="5"/>
  <c r="AR703" i="5"/>
  <c r="AQ703" i="5"/>
  <c r="AP703" i="5"/>
  <c r="AN703" i="5"/>
  <c r="AM703" i="5"/>
  <c r="AO703" i="5" s="1"/>
  <c r="AL703" i="5"/>
  <c r="AQ702" i="5"/>
  <c r="AP702" i="5"/>
  <c r="AO702" i="5"/>
  <c r="AN702" i="5"/>
  <c r="AM702" i="5"/>
  <c r="AL702" i="5"/>
  <c r="AL701" i="5"/>
  <c r="AM701" i="5" s="1"/>
  <c r="AQ700" i="5"/>
  <c r="AO700" i="5"/>
  <c r="AM700" i="5"/>
  <c r="AL700" i="5"/>
  <c r="AM699" i="5"/>
  <c r="AL699" i="5"/>
  <c r="AM698" i="5"/>
  <c r="AL698" i="5"/>
  <c r="AP697" i="5"/>
  <c r="AO697" i="5"/>
  <c r="AL697" i="5"/>
  <c r="AM697" i="5" s="1"/>
  <c r="AM696" i="5"/>
  <c r="AL696" i="5"/>
  <c r="AM695" i="5"/>
  <c r="AL695" i="5"/>
  <c r="AQ694" i="5"/>
  <c r="AP694" i="5"/>
  <c r="AN694" i="5"/>
  <c r="AM694" i="5"/>
  <c r="AO694" i="5" s="1"/>
  <c r="AL694" i="5"/>
  <c r="AL693" i="5"/>
  <c r="AM693" i="5" s="1"/>
  <c r="AL692" i="5"/>
  <c r="AM692" i="5" s="1"/>
  <c r="AP691" i="5"/>
  <c r="AL691" i="5"/>
  <c r="AM691" i="5" s="1"/>
  <c r="AQ690" i="5"/>
  <c r="AP690" i="5"/>
  <c r="AO690" i="5"/>
  <c r="AR690" i="5" s="1"/>
  <c r="AM690" i="5"/>
  <c r="AN690" i="5" s="1"/>
  <c r="AL690" i="5"/>
  <c r="AL689" i="5"/>
  <c r="AM689" i="5" s="1"/>
  <c r="AO688" i="5"/>
  <c r="AM688" i="5"/>
  <c r="AL688" i="5"/>
  <c r="AL687" i="5"/>
  <c r="AM687" i="5" s="1"/>
  <c r="AQ686" i="5"/>
  <c r="AP686" i="5"/>
  <c r="AO686" i="5"/>
  <c r="AM686" i="5"/>
  <c r="AN686" i="5" s="1"/>
  <c r="AL686" i="5"/>
  <c r="AM685" i="5"/>
  <c r="AL685" i="5"/>
  <c r="AM684" i="5"/>
  <c r="AL684" i="5"/>
  <c r="AP683" i="5"/>
  <c r="AN683" i="5"/>
  <c r="AL683" i="5"/>
  <c r="AM683" i="5" s="1"/>
  <c r="AM682" i="5"/>
  <c r="AL682" i="5"/>
  <c r="AL681" i="5"/>
  <c r="AM681" i="5" s="1"/>
  <c r="AQ680" i="5"/>
  <c r="AP680" i="5"/>
  <c r="AN680" i="5"/>
  <c r="AM680" i="5"/>
  <c r="AO680" i="5" s="1"/>
  <c r="AL680" i="5"/>
  <c r="AM679" i="5"/>
  <c r="AL679" i="5"/>
  <c r="AN678" i="5"/>
  <c r="AM678" i="5"/>
  <c r="AL678" i="5"/>
  <c r="AP677" i="5"/>
  <c r="AL677" i="5"/>
  <c r="AM677" i="5" s="1"/>
  <c r="AN676" i="5"/>
  <c r="AM676" i="5"/>
  <c r="AL676" i="5"/>
  <c r="AM675" i="5"/>
  <c r="AL675" i="5"/>
  <c r="AQ674" i="5"/>
  <c r="AP674" i="5"/>
  <c r="AM674" i="5"/>
  <c r="AN674" i="5" s="1"/>
  <c r="AL674" i="5"/>
  <c r="AQ673" i="5"/>
  <c r="AP673" i="5"/>
  <c r="AO673" i="5"/>
  <c r="AN673" i="5"/>
  <c r="AL673" i="5"/>
  <c r="AM673" i="5" s="1"/>
  <c r="AP672" i="5"/>
  <c r="AO672" i="5"/>
  <c r="AM672" i="5"/>
  <c r="AL672" i="5"/>
  <c r="AL671" i="5"/>
  <c r="AM671" i="5" s="1"/>
  <c r="AQ670" i="5"/>
  <c r="AP670" i="5"/>
  <c r="AL670" i="5"/>
  <c r="AM670" i="5" s="1"/>
  <c r="AM669" i="5"/>
  <c r="AL669" i="5"/>
  <c r="AO668" i="5"/>
  <c r="AM668" i="5"/>
  <c r="AL668" i="5"/>
  <c r="AL667" i="5"/>
  <c r="AM667" i="5" s="1"/>
  <c r="AL666" i="5"/>
  <c r="AM666" i="5" s="1"/>
  <c r="AQ665" i="5"/>
  <c r="AP665" i="5"/>
  <c r="AO665" i="5"/>
  <c r="AN665" i="5"/>
  <c r="AL665" i="5"/>
  <c r="AM665" i="5" s="1"/>
  <c r="AM664" i="5"/>
  <c r="AL664" i="5"/>
  <c r="AO663" i="5"/>
  <c r="AM663" i="5"/>
  <c r="AL663" i="5"/>
  <c r="AQ662" i="5"/>
  <c r="AL662" i="5"/>
  <c r="AM662" i="5" s="1"/>
  <c r="AP661" i="5"/>
  <c r="AL661" i="5"/>
  <c r="AM661" i="5" s="1"/>
  <c r="AQ660" i="5"/>
  <c r="AN660" i="5"/>
  <c r="AM660" i="5"/>
  <c r="AP660" i="5" s="1"/>
  <c r="AL660" i="5"/>
  <c r="AL659" i="5"/>
  <c r="AM659" i="5" s="1"/>
  <c r="AM658" i="5"/>
  <c r="AL658" i="5"/>
  <c r="AQ657" i="5"/>
  <c r="AP657" i="5"/>
  <c r="AO657" i="5"/>
  <c r="AL657" i="5"/>
  <c r="AM657" i="5" s="1"/>
  <c r="AN657" i="5" s="1"/>
  <c r="AQ656" i="5"/>
  <c r="AO656" i="5"/>
  <c r="AM656" i="5"/>
  <c r="AP656" i="5" s="1"/>
  <c r="AL656" i="5"/>
  <c r="AM655" i="5"/>
  <c r="AL655" i="5"/>
  <c r="AO654" i="5"/>
  <c r="AM654" i="5"/>
  <c r="AL654" i="5"/>
  <c r="AM653" i="5"/>
  <c r="AL653" i="5"/>
  <c r="AO652" i="5"/>
  <c r="AL652" i="5"/>
  <c r="AM652" i="5" s="1"/>
  <c r="AL651" i="5"/>
  <c r="AM651" i="5" s="1"/>
  <c r="AL650" i="5"/>
  <c r="AM650" i="5" s="1"/>
  <c r="AQ649" i="5"/>
  <c r="AL649" i="5"/>
  <c r="AM649" i="5" s="1"/>
  <c r="AQ648" i="5"/>
  <c r="AP648" i="5"/>
  <c r="AO648" i="5"/>
  <c r="AM648" i="5"/>
  <c r="AN648" i="5" s="1"/>
  <c r="AL648" i="5"/>
  <c r="AQ647" i="5"/>
  <c r="AO647" i="5"/>
  <c r="AL647" i="5"/>
  <c r="AM647" i="5" s="1"/>
  <c r="AQ646" i="5"/>
  <c r="AP646" i="5"/>
  <c r="AN646" i="5"/>
  <c r="AR646" i="5" s="1"/>
  <c r="AL646" i="5"/>
  <c r="AM646" i="5" s="1"/>
  <c r="AO646" i="5" s="1"/>
  <c r="AM645" i="5"/>
  <c r="AL645" i="5"/>
  <c r="AL644" i="5"/>
  <c r="AM644" i="5" s="1"/>
  <c r="AQ643" i="5"/>
  <c r="AP643" i="5"/>
  <c r="AN643" i="5"/>
  <c r="AL643" i="5"/>
  <c r="AM643" i="5" s="1"/>
  <c r="AO643" i="5" s="1"/>
  <c r="AP642" i="5"/>
  <c r="AM642" i="5"/>
  <c r="AL642" i="5"/>
  <c r="AL641" i="5"/>
  <c r="AM641" i="5" s="1"/>
  <c r="AP640" i="5"/>
  <c r="AO640" i="5"/>
  <c r="AM640" i="5"/>
  <c r="AL640" i="5"/>
  <c r="AL639" i="5"/>
  <c r="AM639" i="5" s="1"/>
  <c r="AM638" i="5"/>
  <c r="AL638" i="5"/>
  <c r="AQ637" i="5"/>
  <c r="AP637" i="5"/>
  <c r="AL637" i="5"/>
  <c r="AM637" i="5" s="1"/>
  <c r="AL636" i="5"/>
  <c r="AM636" i="5" s="1"/>
  <c r="AP635" i="5"/>
  <c r="AN635" i="5"/>
  <c r="AL635" i="5"/>
  <c r="AM635" i="5" s="1"/>
  <c r="AQ635" i="5" s="1"/>
  <c r="AQ634" i="5"/>
  <c r="AP634" i="5"/>
  <c r="AN634" i="5"/>
  <c r="AM634" i="5"/>
  <c r="AO634" i="5" s="1"/>
  <c r="AL634" i="5"/>
  <c r="AO633" i="5"/>
  <c r="AL633" i="5"/>
  <c r="AM633" i="5" s="1"/>
  <c r="AL632" i="5"/>
  <c r="AM632" i="5" s="1"/>
  <c r="AL631" i="5"/>
  <c r="AM631" i="5" s="1"/>
  <c r="AM630" i="5"/>
  <c r="AL630" i="5"/>
  <c r="AL629" i="5"/>
  <c r="AM629" i="5" s="1"/>
  <c r="AQ628" i="5"/>
  <c r="AO628" i="5"/>
  <c r="AL628" i="5"/>
  <c r="AM628" i="5" s="1"/>
  <c r="AN628" i="5" s="1"/>
  <c r="AR627" i="5"/>
  <c r="AQ627" i="5"/>
  <c r="AP627" i="5"/>
  <c r="AO627" i="5"/>
  <c r="AN627" i="5"/>
  <c r="AL627" i="5"/>
  <c r="AM627" i="5" s="1"/>
  <c r="AM626" i="5"/>
  <c r="AL626" i="5"/>
  <c r="AP625" i="5"/>
  <c r="AN625" i="5"/>
  <c r="AL625" i="5"/>
  <c r="AM625" i="5" s="1"/>
  <c r="AM624" i="5"/>
  <c r="AL624" i="5"/>
  <c r="AM623" i="5"/>
  <c r="AL623" i="5"/>
  <c r="AQ622" i="5"/>
  <c r="AM622" i="5"/>
  <c r="AL622" i="5"/>
  <c r="AL621" i="5"/>
  <c r="AM621" i="5" s="1"/>
  <c r="AO620" i="5"/>
  <c r="AL620" i="5"/>
  <c r="AM620" i="5" s="1"/>
  <c r="AP619" i="5"/>
  <c r="AN619" i="5"/>
  <c r="AL619" i="5"/>
  <c r="AM619" i="5" s="1"/>
  <c r="AQ619" i="5" s="1"/>
  <c r="AQ618" i="5"/>
  <c r="AP618" i="5"/>
  <c r="AN618" i="5"/>
  <c r="AM618" i="5"/>
  <c r="AO618" i="5" s="1"/>
  <c r="AL618" i="5"/>
  <c r="AP617" i="5"/>
  <c r="AO617" i="5"/>
  <c r="AN617" i="5"/>
  <c r="AR617" i="5" s="1"/>
  <c r="AL617" i="5"/>
  <c r="AM617" i="5" s="1"/>
  <c r="AQ617" i="5" s="1"/>
  <c r="AO616" i="5"/>
  <c r="AL616" i="5"/>
  <c r="AM616" i="5" s="1"/>
  <c r="AM615" i="5"/>
  <c r="AL615" i="5"/>
  <c r="AO614" i="5"/>
  <c r="AM614" i="5"/>
  <c r="AL614" i="5"/>
  <c r="AP613" i="5"/>
  <c r="AN613" i="5"/>
  <c r="AM613" i="5"/>
  <c r="AL613" i="5"/>
  <c r="AP612" i="5"/>
  <c r="AM612" i="5"/>
  <c r="AL612" i="5"/>
  <c r="AP611" i="5"/>
  <c r="AN611" i="5"/>
  <c r="AL611" i="5"/>
  <c r="AM611" i="5" s="1"/>
  <c r="AQ611" i="5" s="1"/>
  <c r="AQ610" i="5"/>
  <c r="AP610" i="5"/>
  <c r="AN610" i="5"/>
  <c r="AM610" i="5"/>
  <c r="AO610" i="5" s="1"/>
  <c r="AL610" i="5"/>
  <c r="AP609" i="5"/>
  <c r="AO609" i="5"/>
  <c r="AM609" i="5"/>
  <c r="AL609" i="5"/>
  <c r="AQ608" i="5"/>
  <c r="AO608" i="5"/>
  <c r="AN608" i="5"/>
  <c r="AR608" i="5" s="1"/>
  <c r="AM608" i="5"/>
  <c r="AP608" i="5" s="1"/>
  <c r="AL608" i="5"/>
  <c r="AM607" i="5"/>
  <c r="AL607" i="5"/>
  <c r="AO606" i="5"/>
  <c r="AM606" i="5"/>
  <c r="AL606" i="5"/>
  <c r="AQ605" i="5"/>
  <c r="AP605" i="5"/>
  <c r="AM605" i="5"/>
  <c r="AL605" i="5"/>
  <c r="AM604" i="5"/>
  <c r="AL604" i="5"/>
  <c r="AL603" i="5"/>
  <c r="AM603" i="5" s="1"/>
  <c r="AP602" i="5"/>
  <c r="AN602" i="5"/>
  <c r="AM602" i="5"/>
  <c r="AQ602" i="5" s="1"/>
  <c r="AL602" i="5"/>
  <c r="AQ601" i="5"/>
  <c r="AO601" i="5"/>
  <c r="AM601" i="5"/>
  <c r="AL601" i="5"/>
  <c r="AQ600" i="5"/>
  <c r="AP600" i="5"/>
  <c r="AO600" i="5"/>
  <c r="AM600" i="5"/>
  <c r="AN600" i="5" s="1"/>
  <c r="AL600" i="5"/>
  <c r="AN599" i="5"/>
  <c r="AM599" i="5"/>
  <c r="AL599" i="5"/>
  <c r="AM598" i="5"/>
  <c r="AL598" i="5"/>
  <c r="AP597" i="5"/>
  <c r="AM597" i="5"/>
  <c r="AL597" i="5"/>
  <c r="AM596" i="5"/>
  <c r="AL596" i="5"/>
  <c r="AQ595" i="5"/>
  <c r="AP595" i="5"/>
  <c r="AO595" i="5"/>
  <c r="AR595" i="5" s="1"/>
  <c r="AN595" i="5"/>
  <c r="AL595" i="5"/>
  <c r="AM595" i="5" s="1"/>
  <c r="AN594" i="5"/>
  <c r="AM594" i="5"/>
  <c r="AL594" i="5"/>
  <c r="AM593" i="5"/>
  <c r="AL593" i="5"/>
  <c r="AM592" i="5"/>
  <c r="AL592" i="5"/>
  <c r="AM591" i="5"/>
  <c r="AL591" i="5"/>
  <c r="AM590" i="5"/>
  <c r="AL590" i="5"/>
  <c r="AL589" i="5"/>
  <c r="AM589" i="5" s="1"/>
  <c r="AM588" i="5"/>
  <c r="AL588" i="5"/>
  <c r="AQ587" i="5"/>
  <c r="AP587" i="5"/>
  <c r="AN587" i="5"/>
  <c r="AR587" i="5" s="1"/>
  <c r="AL587" i="5"/>
  <c r="AM587" i="5" s="1"/>
  <c r="AO587" i="5" s="1"/>
  <c r="AQ586" i="5"/>
  <c r="AP586" i="5"/>
  <c r="AO586" i="5"/>
  <c r="AN586" i="5"/>
  <c r="AR586" i="5" s="1"/>
  <c r="AM586" i="5"/>
  <c r="AL586" i="5"/>
  <c r="AQ585" i="5"/>
  <c r="AO585" i="5"/>
  <c r="AN585" i="5"/>
  <c r="AR585" i="5" s="1"/>
  <c r="AM585" i="5"/>
  <c r="AP585" i="5" s="1"/>
  <c r="AL585" i="5"/>
  <c r="AL584" i="5"/>
  <c r="AM584" i="5" s="1"/>
  <c r="AO583" i="5"/>
  <c r="AM583" i="5"/>
  <c r="AL583" i="5"/>
  <c r="AM582" i="5"/>
  <c r="AL582" i="5"/>
  <c r="AM581" i="5"/>
  <c r="AL581" i="5"/>
  <c r="AP580" i="5"/>
  <c r="AM580" i="5"/>
  <c r="AL580" i="5"/>
  <c r="AP579" i="5"/>
  <c r="AN579" i="5"/>
  <c r="AL579" i="5"/>
  <c r="AM579" i="5" s="1"/>
  <c r="AQ579" i="5" s="1"/>
  <c r="AQ578" i="5"/>
  <c r="AP578" i="5"/>
  <c r="AR578" i="5" s="1"/>
  <c r="AN578" i="5"/>
  <c r="AM578" i="5"/>
  <c r="AO578" i="5" s="1"/>
  <c r="AL578" i="5"/>
  <c r="AO577" i="5"/>
  <c r="AM577" i="5"/>
  <c r="AL577" i="5"/>
  <c r="AQ576" i="5"/>
  <c r="AN576" i="5"/>
  <c r="AM576" i="5"/>
  <c r="AL576" i="5"/>
  <c r="AM575" i="5"/>
  <c r="AL575" i="5"/>
  <c r="AM574" i="5"/>
  <c r="AL574" i="5"/>
  <c r="AP573" i="5"/>
  <c r="AM573" i="5"/>
  <c r="AL573" i="5"/>
  <c r="AM572" i="5"/>
  <c r="AL572" i="5"/>
  <c r="AP571" i="5"/>
  <c r="AL571" i="5"/>
  <c r="AM571" i="5" s="1"/>
  <c r="AP570" i="5"/>
  <c r="AN570" i="5"/>
  <c r="AM570" i="5"/>
  <c r="AQ570" i="5" s="1"/>
  <c r="AL570" i="5"/>
  <c r="AM569" i="5"/>
  <c r="AL569" i="5"/>
  <c r="AQ568" i="5"/>
  <c r="AP568" i="5"/>
  <c r="AO568" i="5"/>
  <c r="AM568" i="5"/>
  <c r="AN568" i="5" s="1"/>
  <c r="AL568" i="5"/>
  <c r="AO567" i="5"/>
  <c r="AM567" i="5"/>
  <c r="AL567" i="5"/>
  <c r="AO566" i="5"/>
  <c r="AL566" i="5"/>
  <c r="AM566" i="5" s="1"/>
  <c r="AM565" i="5"/>
  <c r="AL565" i="5"/>
  <c r="AQ564" i="5"/>
  <c r="AM564" i="5"/>
  <c r="AL564" i="5"/>
  <c r="AQ563" i="5"/>
  <c r="AP563" i="5"/>
  <c r="AO563" i="5"/>
  <c r="AN563" i="5"/>
  <c r="AL563" i="5"/>
  <c r="AM563" i="5" s="1"/>
  <c r="AP562" i="5"/>
  <c r="AM562" i="5"/>
  <c r="AL562" i="5"/>
  <c r="AL561" i="5"/>
  <c r="AM561" i="5" s="1"/>
  <c r="AM560" i="5"/>
  <c r="AL560" i="5"/>
  <c r="AM559" i="5"/>
  <c r="AL559" i="5"/>
  <c r="AM558" i="5"/>
  <c r="AL558" i="5"/>
  <c r="AP557" i="5"/>
  <c r="AM557" i="5"/>
  <c r="AL557" i="5"/>
  <c r="AP556" i="5"/>
  <c r="AM556" i="5"/>
  <c r="AL556" i="5"/>
  <c r="AQ555" i="5"/>
  <c r="AR555" i="5" s="1"/>
  <c r="AP555" i="5"/>
  <c r="AN555" i="5"/>
  <c r="AL555" i="5"/>
  <c r="AM555" i="5" s="1"/>
  <c r="AO555" i="5" s="1"/>
  <c r="AR554" i="5"/>
  <c r="AQ554" i="5"/>
  <c r="AP554" i="5"/>
  <c r="AO554" i="5"/>
  <c r="AN554" i="5"/>
  <c r="AM554" i="5"/>
  <c r="AL554" i="5"/>
  <c r="AQ553" i="5"/>
  <c r="AP553" i="5"/>
  <c r="AO553" i="5"/>
  <c r="AN553" i="5"/>
  <c r="AM553" i="5"/>
  <c r="AL553" i="5"/>
  <c r="AL552" i="5"/>
  <c r="AM552" i="5" s="1"/>
  <c r="AL551" i="5"/>
  <c r="AM551" i="5" s="1"/>
  <c r="AQ550" i="5"/>
  <c r="AO550" i="5"/>
  <c r="AM550" i="5"/>
  <c r="AL550" i="5"/>
  <c r="AQ549" i="5"/>
  <c r="AP549" i="5"/>
  <c r="AM549" i="5"/>
  <c r="AL549" i="5"/>
  <c r="AL548" i="5"/>
  <c r="AM548" i="5" s="1"/>
  <c r="AP547" i="5"/>
  <c r="AN547" i="5"/>
  <c r="AL547" i="5"/>
  <c r="AM547" i="5" s="1"/>
  <c r="AR546" i="5"/>
  <c r="AQ546" i="5"/>
  <c r="AP546" i="5"/>
  <c r="AN546" i="5"/>
  <c r="AM546" i="5"/>
  <c r="AO546" i="5" s="1"/>
  <c r="AL546" i="5"/>
  <c r="AM545" i="5"/>
  <c r="AL545" i="5"/>
  <c r="AN544" i="5"/>
  <c r="AM544" i="5"/>
  <c r="AL544" i="5"/>
  <c r="AM543" i="5"/>
  <c r="AL543" i="5"/>
  <c r="AO542" i="5"/>
  <c r="AL542" i="5"/>
  <c r="AM542" i="5" s="1"/>
  <c r="AM541" i="5"/>
  <c r="AL541" i="5"/>
  <c r="AQ540" i="5"/>
  <c r="AP540" i="5"/>
  <c r="AO540" i="5"/>
  <c r="AR540" i="5" s="1"/>
  <c r="AM540" i="5"/>
  <c r="AN540" i="5" s="1"/>
  <c r="AL540" i="5"/>
  <c r="AP539" i="5"/>
  <c r="AL539" i="5"/>
  <c r="AM539" i="5" s="1"/>
  <c r="AN538" i="5"/>
  <c r="AM538" i="5"/>
  <c r="AL538" i="5"/>
  <c r="AO537" i="5"/>
  <c r="AM537" i="5"/>
  <c r="AL537" i="5"/>
  <c r="AM536" i="5"/>
  <c r="AL536" i="5"/>
  <c r="AM535" i="5"/>
  <c r="AL535" i="5"/>
  <c r="AN534" i="5"/>
  <c r="AM534" i="5"/>
  <c r="AL534" i="5"/>
  <c r="AM533" i="5"/>
  <c r="AL533" i="5"/>
  <c r="AQ532" i="5"/>
  <c r="AP532" i="5"/>
  <c r="AM532" i="5"/>
  <c r="AL532" i="5"/>
  <c r="AQ531" i="5"/>
  <c r="AP531" i="5"/>
  <c r="AO531" i="5"/>
  <c r="AN531" i="5"/>
  <c r="AR531" i="5" s="1"/>
  <c r="AL531" i="5"/>
  <c r="AM531" i="5" s="1"/>
  <c r="AP530" i="5"/>
  <c r="AO530" i="5"/>
  <c r="AM530" i="5"/>
  <c r="AQ530" i="5" s="1"/>
  <c r="AL530" i="5"/>
  <c r="AM529" i="5"/>
  <c r="AL529" i="5"/>
  <c r="AQ528" i="5"/>
  <c r="AL528" i="5"/>
  <c r="AM528" i="5" s="1"/>
  <c r="AO527" i="5"/>
  <c r="AM527" i="5"/>
  <c r="AL527" i="5"/>
  <c r="AR526" i="5"/>
  <c r="AQ526" i="5"/>
  <c r="AO526" i="5"/>
  <c r="AN526" i="5"/>
  <c r="AM526" i="5"/>
  <c r="AP526" i="5" s="1"/>
  <c r="AL526" i="5"/>
  <c r="AL525" i="5"/>
  <c r="AM525" i="5" s="1"/>
  <c r="AL524" i="5"/>
  <c r="AM524" i="5" s="1"/>
  <c r="AQ523" i="5"/>
  <c r="AP523" i="5"/>
  <c r="AN523" i="5"/>
  <c r="AR523" i="5" s="1"/>
  <c r="AL523" i="5"/>
  <c r="AM523" i="5" s="1"/>
  <c r="AO523" i="5" s="1"/>
  <c r="AQ522" i="5"/>
  <c r="AP522" i="5"/>
  <c r="AO522" i="5"/>
  <c r="AN522" i="5"/>
  <c r="AM522" i="5"/>
  <c r="AL522" i="5"/>
  <c r="AQ521" i="5"/>
  <c r="AO521" i="5"/>
  <c r="AM521" i="5"/>
  <c r="AP521" i="5" s="1"/>
  <c r="AL521" i="5"/>
  <c r="AO520" i="5"/>
  <c r="AL520" i="5"/>
  <c r="AM520" i="5" s="1"/>
  <c r="AO519" i="5"/>
  <c r="AM519" i="5"/>
  <c r="AL519" i="5"/>
  <c r="AQ518" i="5"/>
  <c r="AM518" i="5"/>
  <c r="AL518" i="5"/>
  <c r="AQ517" i="5"/>
  <c r="AM517" i="5"/>
  <c r="AL517" i="5"/>
  <c r="AO516" i="5"/>
  <c r="AM516" i="5"/>
  <c r="AL516" i="5"/>
  <c r="AL515" i="5"/>
  <c r="AM515" i="5" s="1"/>
  <c r="AQ514" i="5"/>
  <c r="AP514" i="5"/>
  <c r="AN514" i="5"/>
  <c r="AM514" i="5"/>
  <c r="AO514" i="5" s="1"/>
  <c r="AR514" i="5" s="1"/>
  <c r="AL514" i="5"/>
  <c r="AQ513" i="5"/>
  <c r="AP513" i="5"/>
  <c r="AO513" i="5"/>
  <c r="AM513" i="5"/>
  <c r="AN513" i="5" s="1"/>
  <c r="AL513" i="5"/>
  <c r="AQ512" i="5"/>
  <c r="AP512" i="5"/>
  <c r="AM512" i="5"/>
  <c r="AO512" i="5" s="1"/>
  <c r="AL512" i="5"/>
  <c r="AM511" i="5"/>
  <c r="AL511" i="5"/>
  <c r="AL510" i="5"/>
  <c r="AM510" i="5" s="1"/>
  <c r="AL509" i="5"/>
  <c r="AM509" i="5" s="1"/>
  <c r="AQ508" i="5"/>
  <c r="AM508" i="5"/>
  <c r="AL508" i="5"/>
  <c r="AQ507" i="5"/>
  <c r="AP507" i="5"/>
  <c r="AO507" i="5"/>
  <c r="AN507" i="5"/>
  <c r="AL507" i="5"/>
  <c r="AM507" i="5" s="1"/>
  <c r="AM506" i="5"/>
  <c r="AL506" i="5"/>
  <c r="AO505" i="5"/>
  <c r="AN505" i="5"/>
  <c r="AL505" i="5"/>
  <c r="AM505" i="5" s="1"/>
  <c r="AQ504" i="5"/>
  <c r="AO504" i="5"/>
  <c r="AN504" i="5"/>
  <c r="AR504" i="5" s="1"/>
  <c r="AL504" i="5"/>
  <c r="AM504" i="5" s="1"/>
  <c r="AP504" i="5" s="1"/>
  <c r="AM503" i="5"/>
  <c r="AL503" i="5"/>
  <c r="AO502" i="5"/>
  <c r="AM502" i="5"/>
  <c r="AL502" i="5"/>
  <c r="AR501" i="5"/>
  <c r="AQ501" i="5"/>
  <c r="AP501" i="5"/>
  <c r="AN501" i="5"/>
  <c r="AL501" i="5"/>
  <c r="AM501" i="5" s="1"/>
  <c r="AO501" i="5" s="1"/>
  <c r="AM500" i="5"/>
  <c r="AL500" i="5"/>
  <c r="AL499" i="5"/>
  <c r="AM499" i="5" s="1"/>
  <c r="AQ498" i="5"/>
  <c r="AO498" i="5"/>
  <c r="AM498" i="5"/>
  <c r="AL498" i="5"/>
  <c r="AM497" i="5"/>
  <c r="AL497" i="5"/>
  <c r="AM496" i="5"/>
  <c r="AL496" i="5"/>
  <c r="AM495" i="5"/>
  <c r="AL495" i="5"/>
  <c r="AM494" i="5"/>
  <c r="AL494" i="5"/>
  <c r="AP493" i="5"/>
  <c r="AL493" i="5"/>
  <c r="AM493" i="5" s="1"/>
  <c r="AQ492" i="5"/>
  <c r="AP492" i="5"/>
  <c r="AM492" i="5"/>
  <c r="AL492" i="5"/>
  <c r="AQ491" i="5"/>
  <c r="AP491" i="5"/>
  <c r="AO491" i="5"/>
  <c r="AN491" i="5"/>
  <c r="AL491" i="5"/>
  <c r="AM491" i="5" s="1"/>
  <c r="AQ490" i="5"/>
  <c r="AP490" i="5"/>
  <c r="AM490" i="5"/>
  <c r="AO490" i="5" s="1"/>
  <c r="AL490" i="5"/>
  <c r="AN489" i="5"/>
  <c r="AL489" i="5"/>
  <c r="AM489" i="5" s="1"/>
  <c r="AL488" i="5"/>
  <c r="AM488" i="5" s="1"/>
  <c r="AL487" i="5"/>
  <c r="AM487" i="5" s="1"/>
  <c r="AM486" i="5"/>
  <c r="AL486" i="5"/>
  <c r="AQ485" i="5"/>
  <c r="AP485" i="5"/>
  <c r="AN485" i="5"/>
  <c r="AR485" i="5" s="1"/>
  <c r="AL485" i="5"/>
  <c r="AM485" i="5" s="1"/>
  <c r="AO485" i="5" s="1"/>
  <c r="AO484" i="5"/>
  <c r="AM484" i="5"/>
  <c r="AL484" i="5"/>
  <c r="AP483" i="5"/>
  <c r="AO483" i="5"/>
  <c r="AL483" i="5"/>
  <c r="AM483" i="5" s="1"/>
  <c r="AQ482" i="5"/>
  <c r="AP482" i="5"/>
  <c r="AO482" i="5"/>
  <c r="AM482" i="5"/>
  <c r="AN482" i="5" s="1"/>
  <c r="AL482" i="5"/>
  <c r="AP481" i="5"/>
  <c r="AL481" i="5"/>
  <c r="AM481" i="5" s="1"/>
  <c r="AM480" i="5"/>
  <c r="AL480" i="5"/>
  <c r="AL479" i="5"/>
  <c r="AM479" i="5" s="1"/>
  <c r="AL478" i="5"/>
  <c r="AM478" i="5" s="1"/>
  <c r="AP477" i="5"/>
  <c r="AL477" i="5"/>
  <c r="AM477" i="5" s="1"/>
  <c r="AQ476" i="5"/>
  <c r="AP476" i="5"/>
  <c r="AO476" i="5"/>
  <c r="AM476" i="5"/>
  <c r="AN476" i="5" s="1"/>
  <c r="AL476" i="5"/>
  <c r="AQ475" i="5"/>
  <c r="AP475" i="5"/>
  <c r="AN475" i="5"/>
  <c r="AL475" i="5"/>
  <c r="AM475" i="5" s="1"/>
  <c r="AO475" i="5" s="1"/>
  <c r="AM474" i="5"/>
  <c r="AL474" i="5"/>
  <c r="AP473" i="5"/>
  <c r="AO473" i="5"/>
  <c r="AN473" i="5"/>
  <c r="AR473" i="5" s="1"/>
  <c r="AL473" i="5"/>
  <c r="AM473" i="5" s="1"/>
  <c r="AQ473" i="5" s="1"/>
  <c r="AL472" i="5"/>
  <c r="AM472" i="5" s="1"/>
  <c r="AL471" i="5"/>
  <c r="AM471" i="5" s="1"/>
  <c r="AQ470" i="5"/>
  <c r="AM470" i="5"/>
  <c r="AL470" i="5"/>
  <c r="AL469" i="5"/>
  <c r="AM469" i="5" s="1"/>
  <c r="AQ468" i="5"/>
  <c r="AO468" i="5"/>
  <c r="AM468" i="5"/>
  <c r="AL468" i="5"/>
  <c r="AQ467" i="5"/>
  <c r="AP467" i="5"/>
  <c r="AL467" i="5"/>
  <c r="AM467" i="5" s="1"/>
  <c r="AM466" i="5"/>
  <c r="AL466" i="5"/>
  <c r="AM465" i="5"/>
  <c r="AL465" i="5"/>
  <c r="AM464" i="5"/>
  <c r="AL464" i="5"/>
  <c r="AL463" i="5"/>
  <c r="AM463" i="5" s="1"/>
  <c r="AL462" i="5"/>
  <c r="AM462" i="5" s="1"/>
  <c r="AQ461" i="5"/>
  <c r="AL461" i="5"/>
  <c r="AM461" i="5" s="1"/>
  <c r="AQ460" i="5"/>
  <c r="AM460" i="5"/>
  <c r="AL460" i="5"/>
  <c r="AP459" i="5"/>
  <c r="AO459" i="5"/>
  <c r="AN459" i="5"/>
  <c r="AL459" i="5"/>
  <c r="AM459" i="5" s="1"/>
  <c r="AQ459" i="5" s="1"/>
  <c r="AQ458" i="5"/>
  <c r="AP458" i="5"/>
  <c r="AN458" i="5"/>
  <c r="AM458" i="5"/>
  <c r="AO458" i="5" s="1"/>
  <c r="AL458" i="5"/>
  <c r="AL457" i="5"/>
  <c r="AM457" i="5" s="1"/>
  <c r="AL456" i="5"/>
  <c r="AM456" i="5" s="1"/>
  <c r="AN455" i="5"/>
  <c r="AM455" i="5"/>
  <c r="AL455" i="5"/>
  <c r="AM454" i="5"/>
  <c r="AL454" i="5"/>
  <c r="AQ453" i="5"/>
  <c r="AP453" i="5"/>
  <c r="AL453" i="5"/>
  <c r="AM453" i="5" s="1"/>
  <c r="AO453" i="5" s="1"/>
  <c r="AM452" i="5"/>
  <c r="AL452" i="5"/>
  <c r="AL451" i="5"/>
  <c r="AM451" i="5" s="1"/>
  <c r="AO451" i="5" s="1"/>
  <c r="AQ450" i="5"/>
  <c r="AP450" i="5"/>
  <c r="AO450" i="5"/>
  <c r="AN450" i="5"/>
  <c r="AR450" i="5" s="1"/>
  <c r="AM450" i="5"/>
  <c r="AL450" i="5"/>
  <c r="AP449" i="5"/>
  <c r="AO449" i="5"/>
  <c r="AM449" i="5"/>
  <c r="AL449" i="5"/>
  <c r="AL448" i="5"/>
  <c r="AM448" i="5" s="1"/>
  <c r="AM447" i="5"/>
  <c r="AL447" i="5"/>
  <c r="AM446" i="5"/>
  <c r="AL446" i="5"/>
  <c r="AQ445" i="5"/>
  <c r="AP445" i="5"/>
  <c r="AL445" i="5"/>
  <c r="AM445" i="5" s="1"/>
  <c r="AQ444" i="5"/>
  <c r="AP444" i="5"/>
  <c r="AO444" i="5"/>
  <c r="AM444" i="5"/>
  <c r="AN444" i="5" s="1"/>
  <c r="AL444" i="5"/>
  <c r="AQ443" i="5"/>
  <c r="AP443" i="5"/>
  <c r="AL443" i="5"/>
  <c r="AM443" i="5" s="1"/>
  <c r="AM442" i="5"/>
  <c r="AN442" i="5" s="1"/>
  <c r="AL442" i="5"/>
  <c r="AP441" i="5"/>
  <c r="AO441" i="5"/>
  <c r="AN441" i="5"/>
  <c r="AR441" i="5" s="1"/>
  <c r="AL441" i="5"/>
  <c r="AM441" i="5" s="1"/>
  <c r="AQ441" i="5" s="1"/>
  <c r="AQ440" i="5"/>
  <c r="AO440" i="5"/>
  <c r="AN440" i="5"/>
  <c r="AR440" i="5" s="1"/>
  <c r="AL440" i="5"/>
  <c r="AM440" i="5" s="1"/>
  <c r="AP440" i="5" s="1"/>
  <c r="AL439" i="5"/>
  <c r="AM439" i="5" s="1"/>
  <c r="AQ438" i="5"/>
  <c r="AM438" i="5"/>
  <c r="AL438" i="5"/>
  <c r="AL437" i="5"/>
  <c r="AM437" i="5" s="1"/>
  <c r="AM436" i="5"/>
  <c r="AL436" i="5"/>
  <c r="AQ435" i="5"/>
  <c r="AP435" i="5"/>
  <c r="AL435" i="5"/>
  <c r="AM435" i="5" s="1"/>
  <c r="AN435" i="5" s="1"/>
  <c r="AM434" i="5"/>
  <c r="AL434" i="5"/>
  <c r="AN433" i="5"/>
  <c r="AM433" i="5"/>
  <c r="AL433" i="5"/>
  <c r="AQ432" i="5"/>
  <c r="AM432" i="5"/>
  <c r="AL432" i="5"/>
  <c r="AP431" i="5"/>
  <c r="AO431" i="5"/>
  <c r="AM431" i="5"/>
  <c r="AL431" i="5"/>
  <c r="AM430" i="5"/>
  <c r="AL430" i="5"/>
  <c r="AL429" i="5"/>
  <c r="AM429" i="5" s="1"/>
  <c r="AL428" i="5"/>
  <c r="AM428" i="5" s="1"/>
  <c r="AQ427" i="5"/>
  <c r="AP427" i="5"/>
  <c r="AO427" i="5"/>
  <c r="AN427" i="5"/>
  <c r="AR427" i="5" s="1"/>
  <c r="AL427" i="5"/>
  <c r="AM427" i="5" s="1"/>
  <c r="AQ426" i="5"/>
  <c r="AP426" i="5"/>
  <c r="AM426" i="5"/>
  <c r="AL426" i="5"/>
  <c r="AO425" i="5"/>
  <c r="AL425" i="5"/>
  <c r="AM425" i="5" s="1"/>
  <c r="AQ425" i="5" s="1"/>
  <c r="AQ424" i="5"/>
  <c r="AO424" i="5"/>
  <c r="AM424" i="5"/>
  <c r="AL424" i="5"/>
  <c r="AM423" i="5"/>
  <c r="AL423" i="5"/>
  <c r="AQ422" i="5"/>
  <c r="AO422" i="5"/>
  <c r="AN422" i="5"/>
  <c r="AM422" i="5"/>
  <c r="AP422" i="5" s="1"/>
  <c r="AL422" i="5"/>
  <c r="AQ421" i="5"/>
  <c r="AL421" i="5"/>
  <c r="AM421" i="5" s="1"/>
  <c r="AO420" i="5"/>
  <c r="AM420" i="5"/>
  <c r="AL420" i="5"/>
  <c r="AQ419" i="5"/>
  <c r="AP419" i="5"/>
  <c r="AL419" i="5"/>
  <c r="AM419" i="5" s="1"/>
  <c r="AO419" i="5" s="1"/>
  <c r="AR418" i="5"/>
  <c r="AQ418" i="5"/>
  <c r="AP418" i="5"/>
  <c r="AO418" i="5"/>
  <c r="AN418" i="5"/>
  <c r="AM418" i="5"/>
  <c r="AL418" i="5"/>
  <c r="AQ417" i="5"/>
  <c r="AP417" i="5"/>
  <c r="AN417" i="5"/>
  <c r="AM417" i="5"/>
  <c r="AO417" i="5" s="1"/>
  <c r="AL417" i="5"/>
  <c r="AO416" i="5"/>
  <c r="AN416" i="5"/>
  <c r="AL416" i="5"/>
  <c r="AM416" i="5" s="1"/>
  <c r="AL415" i="5"/>
  <c r="AM415" i="5" s="1"/>
  <c r="AL414" i="5"/>
  <c r="AM414" i="5" s="1"/>
  <c r="AQ413" i="5"/>
  <c r="AP413" i="5"/>
  <c r="AN413" i="5"/>
  <c r="AR413" i="5" s="1"/>
  <c r="AM413" i="5"/>
  <c r="AO413" i="5" s="1"/>
  <c r="AL413" i="5"/>
  <c r="AM412" i="5"/>
  <c r="AL412" i="5"/>
  <c r="AP411" i="5"/>
  <c r="AO411" i="5"/>
  <c r="AN411" i="5"/>
  <c r="AR411" i="5" s="1"/>
  <c r="AL411" i="5"/>
  <c r="AM411" i="5" s="1"/>
  <c r="AQ411" i="5" s="1"/>
  <c r="AM410" i="5"/>
  <c r="AL410" i="5"/>
  <c r="AM409" i="5"/>
  <c r="AO409" i="5" s="1"/>
  <c r="AL409" i="5"/>
  <c r="AQ408" i="5"/>
  <c r="AP408" i="5"/>
  <c r="AO408" i="5"/>
  <c r="AM408" i="5"/>
  <c r="AN408" i="5" s="1"/>
  <c r="AL408" i="5"/>
  <c r="AO407" i="5"/>
  <c r="AN407" i="5"/>
  <c r="AM407" i="5"/>
  <c r="AL407" i="5"/>
  <c r="AO406" i="5"/>
  <c r="AL406" i="5"/>
  <c r="AM406" i="5" s="1"/>
  <c r="AQ405" i="5"/>
  <c r="AL405" i="5"/>
  <c r="AM405" i="5" s="1"/>
  <c r="AP404" i="5"/>
  <c r="AO404" i="5"/>
  <c r="AM404" i="5"/>
  <c r="AL404" i="5"/>
  <c r="AQ403" i="5"/>
  <c r="AP403" i="5"/>
  <c r="AN403" i="5"/>
  <c r="AL403" i="5"/>
  <c r="AM403" i="5" s="1"/>
  <c r="AO403" i="5" s="1"/>
  <c r="AN402" i="5"/>
  <c r="AM402" i="5"/>
  <c r="AL402" i="5"/>
  <c r="AQ401" i="5"/>
  <c r="AO401" i="5"/>
  <c r="AL401" i="5"/>
  <c r="AM401" i="5" s="1"/>
  <c r="AO400" i="5"/>
  <c r="AL400" i="5"/>
  <c r="AM400" i="5" s="1"/>
  <c r="AP399" i="5"/>
  <c r="AO399" i="5"/>
  <c r="AN399" i="5"/>
  <c r="AM399" i="5"/>
  <c r="AQ399" i="5" s="1"/>
  <c r="AL399" i="5"/>
  <c r="AL398" i="5"/>
  <c r="AM398" i="5" s="1"/>
  <c r="AP397" i="5"/>
  <c r="AN397" i="5"/>
  <c r="AM397" i="5"/>
  <c r="AL397" i="5"/>
  <c r="AQ396" i="5"/>
  <c r="AL396" i="5"/>
  <c r="AM396" i="5" s="1"/>
  <c r="AQ395" i="5"/>
  <c r="AR395" i="5" s="1"/>
  <c r="AP395" i="5"/>
  <c r="AO395" i="5"/>
  <c r="AN395" i="5"/>
  <c r="AL395" i="5"/>
  <c r="AM395" i="5" s="1"/>
  <c r="AQ394" i="5"/>
  <c r="AP394" i="5"/>
  <c r="AO394" i="5"/>
  <c r="AM394" i="5"/>
  <c r="AN394" i="5" s="1"/>
  <c r="AR394" i="5" s="1"/>
  <c r="AL394" i="5"/>
  <c r="AO393" i="5"/>
  <c r="AN393" i="5"/>
  <c r="AM393" i="5"/>
  <c r="AP393" i="5" s="1"/>
  <c r="AL393" i="5"/>
  <c r="AP392" i="5"/>
  <c r="AO392" i="5"/>
  <c r="AM392" i="5"/>
  <c r="AL392" i="5"/>
  <c r="AN391" i="5"/>
  <c r="AM391" i="5"/>
  <c r="AL391" i="5"/>
  <c r="AQ390" i="5"/>
  <c r="AP390" i="5"/>
  <c r="AL390" i="5"/>
  <c r="AM390" i="5" s="1"/>
  <c r="AP389" i="5"/>
  <c r="AM389" i="5"/>
  <c r="AL389" i="5"/>
  <c r="AQ388" i="5"/>
  <c r="AL388" i="5"/>
  <c r="AM388" i="5" s="1"/>
  <c r="AO388" i="5" s="1"/>
  <c r="AR387" i="5"/>
  <c r="AP387" i="5"/>
  <c r="AO387" i="5"/>
  <c r="AN387" i="5"/>
  <c r="AM387" i="5"/>
  <c r="AQ387" i="5" s="1"/>
  <c r="AL387" i="5"/>
  <c r="AQ386" i="5"/>
  <c r="AN386" i="5"/>
  <c r="AM386" i="5"/>
  <c r="AL386" i="5"/>
  <c r="AQ385" i="5"/>
  <c r="AP385" i="5"/>
  <c r="AO385" i="5"/>
  <c r="AL385" i="5"/>
  <c r="AM385" i="5" s="1"/>
  <c r="AN385" i="5" s="1"/>
  <c r="AO384" i="5"/>
  <c r="AM384" i="5"/>
  <c r="AL384" i="5"/>
  <c r="AL383" i="5"/>
  <c r="AM383" i="5" s="1"/>
  <c r="AM382" i="5"/>
  <c r="AL382" i="5"/>
  <c r="AL381" i="5"/>
  <c r="AM381" i="5" s="1"/>
  <c r="AR380" i="5"/>
  <c r="AQ380" i="5"/>
  <c r="AP380" i="5"/>
  <c r="AO380" i="5"/>
  <c r="AN380" i="5"/>
  <c r="AL380" i="5"/>
  <c r="AM380" i="5" s="1"/>
  <c r="AP379" i="5"/>
  <c r="AN379" i="5"/>
  <c r="AM379" i="5"/>
  <c r="AO379" i="5" s="1"/>
  <c r="AL379" i="5"/>
  <c r="AP378" i="5"/>
  <c r="AO378" i="5"/>
  <c r="AM378" i="5"/>
  <c r="AL378" i="5"/>
  <c r="AQ377" i="5"/>
  <c r="AN377" i="5"/>
  <c r="AM377" i="5"/>
  <c r="AL377" i="5"/>
  <c r="AP376" i="5"/>
  <c r="AO376" i="5"/>
  <c r="AL376" i="5"/>
  <c r="AM376" i="5" s="1"/>
  <c r="AO375" i="5"/>
  <c r="AM375" i="5"/>
  <c r="AL375" i="5"/>
  <c r="AL374" i="5"/>
  <c r="AM374" i="5" s="1"/>
  <c r="AQ374" i="5" s="1"/>
  <c r="AM373" i="5"/>
  <c r="AL373" i="5"/>
  <c r="AL372" i="5"/>
  <c r="AM372" i="5" s="1"/>
  <c r="AR371" i="5"/>
  <c r="AQ371" i="5"/>
  <c r="AP371" i="5"/>
  <c r="AO371" i="5"/>
  <c r="AN371" i="5"/>
  <c r="AM371" i="5"/>
  <c r="AL371" i="5"/>
  <c r="AM370" i="5"/>
  <c r="AL370" i="5"/>
  <c r="AL369" i="5"/>
  <c r="AM369" i="5" s="1"/>
  <c r="AM368" i="5"/>
  <c r="AL368" i="5"/>
  <c r="AL367" i="5"/>
  <c r="AM367" i="5" s="1"/>
  <c r="AN366" i="5"/>
  <c r="AM366" i="5"/>
  <c r="AL366" i="5"/>
  <c r="AM365" i="5"/>
  <c r="AL365" i="5"/>
  <c r="AP364" i="5"/>
  <c r="AO364" i="5"/>
  <c r="AR364" i="5" s="1"/>
  <c r="AN364" i="5"/>
  <c r="AL364" i="5"/>
  <c r="AM364" i="5" s="1"/>
  <c r="AQ364" i="5" s="1"/>
  <c r="AQ363" i="5"/>
  <c r="AM363" i="5"/>
  <c r="AL363" i="5"/>
  <c r="AQ362" i="5"/>
  <c r="AL362" i="5"/>
  <c r="AM362" i="5" s="1"/>
  <c r="AN362" i="5" s="1"/>
  <c r="AM361" i="5"/>
  <c r="AL361" i="5"/>
  <c r="AL360" i="5"/>
  <c r="AM360" i="5" s="1"/>
  <c r="AM359" i="5"/>
  <c r="AL359" i="5"/>
  <c r="AL358" i="5"/>
  <c r="AM358" i="5" s="1"/>
  <c r="AO357" i="5"/>
  <c r="AM357" i="5"/>
  <c r="AL357" i="5"/>
  <c r="AP356" i="5"/>
  <c r="AN356" i="5"/>
  <c r="AL356" i="5"/>
  <c r="AM356" i="5" s="1"/>
  <c r="AO356" i="5" s="1"/>
  <c r="AP355" i="5"/>
  <c r="AO355" i="5"/>
  <c r="AR355" i="5" s="1"/>
  <c r="AN355" i="5"/>
  <c r="AM355" i="5"/>
  <c r="AQ355" i="5" s="1"/>
  <c r="AL355" i="5"/>
  <c r="AM354" i="5"/>
  <c r="AL354" i="5"/>
  <c r="AL353" i="5"/>
  <c r="AM353" i="5" s="1"/>
  <c r="AN352" i="5"/>
  <c r="AM352" i="5"/>
  <c r="AL352" i="5"/>
  <c r="AM351" i="5"/>
  <c r="AL351" i="5"/>
  <c r="AM350" i="5"/>
  <c r="AL350" i="5"/>
  <c r="AQ349" i="5"/>
  <c r="AP349" i="5"/>
  <c r="AL349" i="5"/>
  <c r="AM349" i="5" s="1"/>
  <c r="AQ348" i="5"/>
  <c r="AP348" i="5"/>
  <c r="AR348" i="5" s="1"/>
  <c r="AO348" i="5"/>
  <c r="AN348" i="5"/>
  <c r="AL348" i="5"/>
  <c r="AM348" i="5" s="1"/>
  <c r="AQ347" i="5"/>
  <c r="AM347" i="5"/>
  <c r="AL347" i="5"/>
  <c r="AL346" i="5"/>
  <c r="AM346" i="5" s="1"/>
  <c r="AM345" i="5"/>
  <c r="AL345" i="5"/>
  <c r="AL344" i="5"/>
  <c r="AM344" i="5" s="1"/>
  <c r="AM343" i="5"/>
  <c r="AN343" i="5" s="1"/>
  <c r="AL343" i="5"/>
  <c r="AM342" i="5"/>
  <c r="AL342" i="5"/>
  <c r="AO341" i="5"/>
  <c r="AN341" i="5"/>
  <c r="AL341" i="5"/>
  <c r="AM341" i="5" s="1"/>
  <c r="AQ340" i="5"/>
  <c r="AN340" i="5"/>
  <c r="AM340" i="5"/>
  <c r="AL340" i="5"/>
  <c r="AQ339" i="5"/>
  <c r="AL339" i="5"/>
  <c r="AM339" i="5" s="1"/>
  <c r="AL338" i="5"/>
  <c r="AM338" i="5" s="1"/>
  <c r="AL337" i="5"/>
  <c r="AM337" i="5" s="1"/>
  <c r="AQ336" i="5"/>
  <c r="AO336" i="5"/>
  <c r="AN336" i="5"/>
  <c r="AR336" i="5" s="1"/>
  <c r="AM336" i="5"/>
  <c r="AP336" i="5" s="1"/>
  <c r="AL336" i="5"/>
  <c r="AL335" i="5"/>
  <c r="AM335" i="5" s="1"/>
  <c r="AP335" i="5" s="1"/>
  <c r="AP334" i="5"/>
  <c r="AL334" i="5"/>
  <c r="AM334" i="5" s="1"/>
  <c r="AL333" i="5"/>
  <c r="AM333" i="5" s="1"/>
  <c r="AM332" i="5"/>
  <c r="AN332" i="5" s="1"/>
  <c r="AL332" i="5"/>
  <c r="AP331" i="5"/>
  <c r="AM331" i="5"/>
  <c r="AL331" i="5"/>
  <c r="AP330" i="5"/>
  <c r="AO330" i="5"/>
  <c r="AL330" i="5"/>
  <c r="AM330" i="5" s="1"/>
  <c r="AN330" i="5" s="1"/>
  <c r="AP329" i="5"/>
  <c r="AO329" i="5"/>
  <c r="AR329" i="5" s="1"/>
  <c r="AN329" i="5"/>
  <c r="AL329" i="5"/>
  <c r="AM329" i="5" s="1"/>
  <c r="AQ329" i="5" s="1"/>
  <c r="AM328" i="5"/>
  <c r="AL328" i="5"/>
  <c r="AM327" i="5"/>
  <c r="AL327" i="5"/>
  <c r="AM326" i="5"/>
  <c r="AO326" i="5" s="1"/>
  <c r="AL326" i="5"/>
  <c r="AO325" i="5"/>
  <c r="AN325" i="5"/>
  <c r="AL325" i="5"/>
  <c r="AM325" i="5" s="1"/>
  <c r="AQ324" i="5"/>
  <c r="AN324" i="5"/>
  <c r="AM324" i="5"/>
  <c r="AL324" i="5"/>
  <c r="AQ323" i="5"/>
  <c r="AL323" i="5"/>
  <c r="AM323" i="5" s="1"/>
  <c r="AQ322" i="5"/>
  <c r="AL322" i="5"/>
  <c r="AM322" i="5" s="1"/>
  <c r="AN322" i="5" s="1"/>
  <c r="AL321" i="5"/>
  <c r="AM321" i="5" s="1"/>
  <c r="AO320" i="5"/>
  <c r="AN320" i="5"/>
  <c r="AM320" i="5"/>
  <c r="AP320" i="5" s="1"/>
  <c r="AL320" i="5"/>
  <c r="AQ319" i="5"/>
  <c r="AL319" i="5"/>
  <c r="AM319" i="5" s="1"/>
  <c r="AL318" i="5"/>
  <c r="AM318" i="5" s="1"/>
  <c r="AP318" i="5" s="1"/>
  <c r="AL317" i="5"/>
  <c r="AM317" i="5" s="1"/>
  <c r="AN317" i="5" s="1"/>
  <c r="AM316" i="5"/>
  <c r="AL316" i="5"/>
  <c r="AM315" i="5"/>
  <c r="AL315" i="5"/>
  <c r="AQ314" i="5"/>
  <c r="AP314" i="5"/>
  <c r="AO314" i="5"/>
  <c r="AL314" i="5"/>
  <c r="AM314" i="5" s="1"/>
  <c r="AN314" i="5" s="1"/>
  <c r="AO313" i="5"/>
  <c r="AL313" i="5"/>
  <c r="AM313" i="5" s="1"/>
  <c r="AQ313" i="5" s="1"/>
  <c r="AQ312" i="5"/>
  <c r="AM312" i="5"/>
  <c r="AP312" i="5" s="1"/>
  <c r="AL312" i="5"/>
  <c r="AM311" i="5"/>
  <c r="AL311" i="5"/>
  <c r="AM310" i="5"/>
  <c r="AL310" i="5"/>
  <c r="AO309" i="5"/>
  <c r="AN309" i="5"/>
  <c r="AL309" i="5"/>
  <c r="AM309" i="5" s="1"/>
  <c r="AQ308" i="5"/>
  <c r="AN308" i="5"/>
  <c r="AM308" i="5"/>
  <c r="AL308" i="5"/>
  <c r="AL307" i="5"/>
  <c r="AM307" i="5" s="1"/>
  <c r="AQ307" i="5" s="1"/>
  <c r="AQ306" i="5"/>
  <c r="AL306" i="5"/>
  <c r="AM306" i="5" s="1"/>
  <c r="AL305" i="5"/>
  <c r="AM305" i="5" s="1"/>
  <c r="AQ304" i="5"/>
  <c r="AO304" i="5"/>
  <c r="AN304" i="5"/>
  <c r="AR304" i="5" s="1"/>
  <c r="AM304" i="5"/>
  <c r="AP304" i="5" s="1"/>
  <c r="AL304" i="5"/>
  <c r="AL303" i="5"/>
  <c r="AM303" i="5" s="1"/>
  <c r="AP303" i="5" s="1"/>
  <c r="AP302" i="5"/>
  <c r="AL302" i="5"/>
  <c r="AM302" i="5" s="1"/>
  <c r="AL301" i="5"/>
  <c r="AM301" i="5" s="1"/>
  <c r="AM300" i="5"/>
  <c r="AL300" i="5"/>
  <c r="AM299" i="5"/>
  <c r="AL299" i="5"/>
  <c r="AP298" i="5"/>
  <c r="AO298" i="5"/>
  <c r="AL298" i="5"/>
  <c r="AM298" i="5" s="1"/>
  <c r="AN298" i="5" s="1"/>
  <c r="AP297" i="5"/>
  <c r="AO297" i="5"/>
  <c r="AN297" i="5"/>
  <c r="AL297" i="5"/>
  <c r="AM297" i="5" s="1"/>
  <c r="AQ297" i="5" s="1"/>
  <c r="AM296" i="5"/>
  <c r="AL296" i="5"/>
  <c r="AM295" i="5"/>
  <c r="AL295" i="5"/>
  <c r="AM294" i="5"/>
  <c r="AO294" i="5" s="1"/>
  <c r="AL294" i="5"/>
  <c r="AO293" i="5"/>
  <c r="AN293" i="5"/>
  <c r="AL293" i="5"/>
  <c r="AM293" i="5" s="1"/>
  <c r="AQ292" i="5"/>
  <c r="AN292" i="5"/>
  <c r="AM292" i="5"/>
  <c r="AL292" i="5"/>
  <c r="AL291" i="5"/>
  <c r="AM291" i="5" s="1"/>
  <c r="AQ290" i="5"/>
  <c r="AL290" i="5"/>
  <c r="AM290" i="5" s="1"/>
  <c r="AN290" i="5" s="1"/>
  <c r="AO289" i="5"/>
  <c r="AN289" i="5"/>
  <c r="AL289" i="5"/>
  <c r="AM289" i="5" s="1"/>
  <c r="AO288" i="5"/>
  <c r="AN288" i="5"/>
  <c r="AM288" i="5"/>
  <c r="AP288" i="5" s="1"/>
  <c r="AL288" i="5"/>
  <c r="AL287" i="5"/>
  <c r="AM287" i="5" s="1"/>
  <c r="AL286" i="5"/>
  <c r="AM286" i="5" s="1"/>
  <c r="AL285" i="5"/>
  <c r="AM285" i="5" s="1"/>
  <c r="AM284" i="5"/>
  <c r="AL284" i="5"/>
  <c r="AM283" i="5"/>
  <c r="AL283" i="5"/>
  <c r="AQ282" i="5"/>
  <c r="AP282" i="5"/>
  <c r="AO282" i="5"/>
  <c r="AL282" i="5"/>
  <c r="AM282" i="5" s="1"/>
  <c r="AN282" i="5" s="1"/>
  <c r="AL281" i="5"/>
  <c r="AM281" i="5" s="1"/>
  <c r="AQ280" i="5"/>
  <c r="AM280" i="5"/>
  <c r="AL280" i="5"/>
  <c r="AP279" i="5"/>
  <c r="AM279" i="5"/>
  <c r="AL279" i="5"/>
  <c r="AO278" i="5"/>
  <c r="AM278" i="5"/>
  <c r="AL278" i="5"/>
  <c r="AO277" i="5"/>
  <c r="AN277" i="5"/>
  <c r="AL277" i="5"/>
  <c r="AM277" i="5" s="1"/>
  <c r="AQ276" i="5"/>
  <c r="AN276" i="5"/>
  <c r="AM276" i="5"/>
  <c r="AL276" i="5"/>
  <c r="AQ275" i="5"/>
  <c r="AL275" i="5"/>
  <c r="AM275" i="5" s="1"/>
  <c r="AL274" i="5"/>
  <c r="AM274" i="5" s="1"/>
  <c r="AQ274" i="5" s="1"/>
  <c r="AL273" i="5"/>
  <c r="AM273" i="5" s="1"/>
  <c r="AN273" i="5" s="1"/>
  <c r="AQ272" i="5"/>
  <c r="AO272" i="5"/>
  <c r="AN272" i="5"/>
  <c r="AM272" i="5"/>
  <c r="AP272" i="5" s="1"/>
  <c r="AL272" i="5"/>
  <c r="AL271" i="5"/>
  <c r="AM271" i="5" s="1"/>
  <c r="AL270" i="5"/>
  <c r="AM270" i="5" s="1"/>
  <c r="AN269" i="5"/>
  <c r="AL269" i="5"/>
  <c r="AM269" i="5" s="1"/>
  <c r="AM268" i="5"/>
  <c r="AL268" i="5"/>
  <c r="AM267" i="5"/>
  <c r="AL267" i="5"/>
  <c r="AP266" i="5"/>
  <c r="AO266" i="5"/>
  <c r="AL266" i="5"/>
  <c r="AM266" i="5" s="1"/>
  <c r="AN266" i="5" s="1"/>
  <c r="AR265" i="5"/>
  <c r="AP265" i="5"/>
  <c r="AO265" i="5"/>
  <c r="AN265" i="5"/>
  <c r="AL265" i="5"/>
  <c r="AM265" i="5" s="1"/>
  <c r="AQ265" i="5" s="1"/>
  <c r="AM264" i="5"/>
  <c r="AL264" i="5"/>
  <c r="AM263" i="5"/>
  <c r="AL263" i="5"/>
  <c r="AM262" i="5"/>
  <c r="AO262" i="5" s="1"/>
  <c r="AL262" i="5"/>
  <c r="AO261" i="5"/>
  <c r="AN261" i="5"/>
  <c r="AL261" i="5"/>
  <c r="AM261" i="5" s="1"/>
  <c r="AQ260" i="5"/>
  <c r="AN260" i="5"/>
  <c r="AM260" i="5"/>
  <c r="AL260" i="5"/>
  <c r="AL259" i="5"/>
  <c r="AM259" i="5" s="1"/>
  <c r="AQ258" i="5"/>
  <c r="AL258" i="5"/>
  <c r="AM258" i="5" s="1"/>
  <c r="AO257" i="5"/>
  <c r="AL257" i="5"/>
  <c r="AM257" i="5" s="1"/>
  <c r="AO256" i="5"/>
  <c r="AN256" i="5"/>
  <c r="AM256" i="5"/>
  <c r="AP256" i="5" s="1"/>
  <c r="AL256" i="5"/>
  <c r="AQ255" i="5"/>
  <c r="AP255" i="5"/>
  <c r="AL255" i="5"/>
  <c r="AM255" i="5" s="1"/>
  <c r="AL254" i="5"/>
  <c r="AM254" i="5" s="1"/>
  <c r="AL253" i="5"/>
  <c r="AM253" i="5" s="1"/>
  <c r="AN252" i="5"/>
  <c r="AM252" i="5"/>
  <c r="AL252" i="5"/>
  <c r="AM251" i="5"/>
  <c r="AL251" i="5"/>
  <c r="AQ250" i="5"/>
  <c r="AP250" i="5"/>
  <c r="AO250" i="5"/>
  <c r="AL250" i="5"/>
  <c r="AM250" i="5" s="1"/>
  <c r="AN250" i="5" s="1"/>
  <c r="AL249" i="5"/>
  <c r="AM249" i="5" s="1"/>
  <c r="AM248" i="5"/>
  <c r="AL248" i="5"/>
  <c r="AM247" i="5"/>
  <c r="AL247" i="5"/>
  <c r="AO246" i="5"/>
  <c r="AM246" i="5"/>
  <c r="AL246" i="5"/>
  <c r="AO245" i="5"/>
  <c r="AN245" i="5"/>
  <c r="AL245" i="5"/>
  <c r="AM245" i="5" s="1"/>
  <c r="AQ244" i="5"/>
  <c r="AN244" i="5"/>
  <c r="AM244" i="5"/>
  <c r="AL244" i="5"/>
  <c r="AL243" i="5"/>
  <c r="AM243" i="5" s="1"/>
  <c r="AQ242" i="5"/>
  <c r="AO242" i="5"/>
  <c r="AL242" i="5"/>
  <c r="AM242" i="5" s="1"/>
  <c r="AL241" i="5"/>
  <c r="AM241" i="5" s="1"/>
  <c r="AQ240" i="5"/>
  <c r="AO240" i="5"/>
  <c r="AN240" i="5"/>
  <c r="AR240" i="5" s="1"/>
  <c r="AM240" i="5"/>
  <c r="AP240" i="5" s="1"/>
  <c r="AL240" i="5"/>
  <c r="AM239" i="5"/>
  <c r="AL239" i="5"/>
  <c r="AL238" i="5"/>
  <c r="AM238" i="5" s="1"/>
  <c r="AN237" i="5"/>
  <c r="AL237" i="5"/>
  <c r="AM237" i="5" s="1"/>
  <c r="AM236" i="5"/>
  <c r="AL236" i="5"/>
  <c r="AM235" i="5"/>
  <c r="AQ235" i="5" s="1"/>
  <c r="AL235" i="5"/>
  <c r="AP234" i="5"/>
  <c r="AO234" i="5"/>
  <c r="AL234" i="5"/>
  <c r="AM234" i="5" s="1"/>
  <c r="AN234" i="5" s="1"/>
  <c r="AP233" i="5"/>
  <c r="AO233" i="5"/>
  <c r="AR233" i="5" s="1"/>
  <c r="AN233" i="5"/>
  <c r="AL233" i="5"/>
  <c r="AM233" i="5" s="1"/>
  <c r="AQ233" i="5" s="1"/>
  <c r="AQ232" i="5"/>
  <c r="AN232" i="5"/>
  <c r="AM232" i="5"/>
  <c r="AL232" i="5"/>
  <c r="AM231" i="5"/>
  <c r="AN231" i="5" s="1"/>
  <c r="AL231" i="5"/>
  <c r="AM230" i="5"/>
  <c r="AP230" i="5" s="1"/>
  <c r="AL230" i="5"/>
  <c r="AO229" i="5"/>
  <c r="AN229" i="5"/>
  <c r="AL229" i="5"/>
  <c r="AM229" i="5" s="1"/>
  <c r="AQ228" i="5"/>
  <c r="AN228" i="5"/>
  <c r="AM228" i="5"/>
  <c r="AL228" i="5"/>
  <c r="AM227" i="5"/>
  <c r="AL227" i="5"/>
  <c r="AL226" i="5"/>
  <c r="AM226" i="5" s="1"/>
  <c r="AL225" i="5"/>
  <c r="AM225" i="5" s="1"/>
  <c r="AO224" i="5"/>
  <c r="AN224" i="5"/>
  <c r="AM224" i="5"/>
  <c r="AP224" i="5" s="1"/>
  <c r="AL224" i="5"/>
  <c r="AQ223" i="5"/>
  <c r="AL223" i="5"/>
  <c r="AM223" i="5" s="1"/>
  <c r="AM222" i="5"/>
  <c r="AP222" i="5" s="1"/>
  <c r="AL222" i="5"/>
  <c r="AL221" i="5"/>
  <c r="AM221" i="5" s="1"/>
  <c r="AM220" i="5"/>
  <c r="AL220" i="5"/>
  <c r="AP219" i="5"/>
  <c r="AM219" i="5"/>
  <c r="AL219" i="5"/>
  <c r="AQ218" i="5"/>
  <c r="AP218" i="5"/>
  <c r="AO218" i="5"/>
  <c r="AL218" i="5"/>
  <c r="AM218" i="5" s="1"/>
  <c r="AN218" i="5" s="1"/>
  <c r="AP217" i="5"/>
  <c r="AO217" i="5"/>
  <c r="AL217" i="5"/>
  <c r="AM217" i="5" s="1"/>
  <c r="AM216" i="5"/>
  <c r="AL216" i="5"/>
  <c r="AM215" i="5"/>
  <c r="AP215" i="5" s="1"/>
  <c r="AL215" i="5"/>
  <c r="AM214" i="5"/>
  <c r="AO214" i="5" s="1"/>
  <c r="AL214" i="5"/>
  <c r="AO213" i="5"/>
  <c r="AN213" i="5"/>
  <c r="AL213" i="5"/>
  <c r="AM213" i="5" s="1"/>
  <c r="AQ212" i="5"/>
  <c r="AN212" i="5"/>
  <c r="AM212" i="5"/>
  <c r="AL212" i="5"/>
  <c r="AL211" i="5"/>
  <c r="AM211" i="5" s="1"/>
  <c r="AQ210" i="5"/>
  <c r="AO210" i="5"/>
  <c r="AL210" i="5"/>
  <c r="AM210" i="5" s="1"/>
  <c r="AN209" i="5"/>
  <c r="AL209" i="5"/>
  <c r="AM209" i="5" s="1"/>
  <c r="AQ208" i="5"/>
  <c r="AO208" i="5"/>
  <c r="AN208" i="5"/>
  <c r="AR208" i="5" s="1"/>
  <c r="AM208" i="5"/>
  <c r="AP208" i="5" s="1"/>
  <c r="AL208" i="5"/>
  <c r="AL207" i="5"/>
  <c r="AM207" i="5" s="1"/>
  <c r="AL206" i="5"/>
  <c r="AM206" i="5" s="1"/>
  <c r="AP206" i="5" s="1"/>
  <c r="AL205" i="5"/>
  <c r="AM205" i="5" s="1"/>
  <c r="AN205" i="5" s="1"/>
  <c r="AM204" i="5"/>
  <c r="AL204" i="5"/>
  <c r="AQ203" i="5"/>
  <c r="AP203" i="5"/>
  <c r="AM203" i="5"/>
  <c r="AL203" i="5"/>
  <c r="AP202" i="5"/>
  <c r="AO202" i="5"/>
  <c r="AL202" i="5"/>
  <c r="AM202" i="5" s="1"/>
  <c r="AN202" i="5" s="1"/>
  <c r="AP201" i="5"/>
  <c r="AO201" i="5"/>
  <c r="AR201" i="5" s="1"/>
  <c r="AN201" i="5"/>
  <c r="AL201" i="5"/>
  <c r="AM201" i="5" s="1"/>
  <c r="AQ201" i="5" s="1"/>
  <c r="AQ200" i="5"/>
  <c r="AM200" i="5"/>
  <c r="AL200" i="5"/>
  <c r="AP199" i="5"/>
  <c r="AN199" i="5"/>
  <c r="AL199" i="5"/>
  <c r="AM199" i="5" s="1"/>
  <c r="AQ198" i="5"/>
  <c r="AP198" i="5"/>
  <c r="AL198" i="5"/>
  <c r="AM198" i="5" s="1"/>
  <c r="AO197" i="5"/>
  <c r="AN197" i="5"/>
  <c r="AL197" i="5"/>
  <c r="AM197" i="5" s="1"/>
  <c r="AO196" i="5"/>
  <c r="AN196" i="5"/>
  <c r="AM196" i="5"/>
  <c r="AP196" i="5" s="1"/>
  <c r="AL196" i="5"/>
  <c r="AM195" i="5"/>
  <c r="AL195" i="5"/>
  <c r="AM194" i="5"/>
  <c r="AP194" i="5" s="1"/>
  <c r="AL194" i="5"/>
  <c r="AL193" i="5"/>
  <c r="AM193" i="5" s="1"/>
  <c r="AM192" i="5"/>
  <c r="AQ192" i="5" s="1"/>
  <c r="AL192" i="5"/>
  <c r="AQ191" i="5"/>
  <c r="AP191" i="5"/>
  <c r="AN191" i="5"/>
  <c r="AR191" i="5" s="1"/>
  <c r="AM191" i="5"/>
  <c r="AO191" i="5" s="1"/>
  <c r="AL191" i="5"/>
  <c r="AM190" i="5"/>
  <c r="AQ190" i="5" s="1"/>
  <c r="AL190" i="5"/>
  <c r="AL189" i="5"/>
  <c r="AM189" i="5" s="1"/>
  <c r="AQ188" i="5"/>
  <c r="AO188" i="5"/>
  <c r="AN188" i="5"/>
  <c r="AR188" i="5" s="1"/>
  <c r="AM188" i="5"/>
  <c r="AP188" i="5" s="1"/>
  <c r="AL188" i="5"/>
  <c r="AQ187" i="5"/>
  <c r="AN187" i="5"/>
  <c r="AM187" i="5"/>
  <c r="AL187" i="5"/>
  <c r="AM186" i="5"/>
  <c r="AL186" i="5"/>
  <c r="AP185" i="5"/>
  <c r="AO185" i="5"/>
  <c r="AR185" i="5" s="1"/>
  <c r="AN185" i="5"/>
  <c r="AL185" i="5"/>
  <c r="AM185" i="5" s="1"/>
  <c r="AQ185" i="5" s="1"/>
  <c r="AQ184" i="5"/>
  <c r="AM184" i="5"/>
  <c r="AL184" i="5"/>
  <c r="AP183" i="5"/>
  <c r="AN183" i="5"/>
  <c r="AL183" i="5"/>
  <c r="AM183" i="5" s="1"/>
  <c r="AQ182" i="5"/>
  <c r="AP182" i="5"/>
  <c r="AL182" i="5"/>
  <c r="AM182" i="5" s="1"/>
  <c r="AO181" i="5"/>
  <c r="AN181" i="5"/>
  <c r="AL181" i="5"/>
  <c r="AM181" i="5" s="1"/>
  <c r="AO180" i="5"/>
  <c r="AN180" i="5"/>
  <c r="AM180" i="5"/>
  <c r="AP180" i="5" s="1"/>
  <c r="AL180" i="5"/>
  <c r="AM179" i="5"/>
  <c r="AQ179" i="5" s="1"/>
  <c r="AL179" i="5"/>
  <c r="AM178" i="5"/>
  <c r="AP178" i="5" s="1"/>
  <c r="AL178" i="5"/>
  <c r="AL177" i="5"/>
  <c r="AM177" i="5" s="1"/>
  <c r="AP177" i="5" s="1"/>
  <c r="AM176" i="5"/>
  <c r="AL176" i="5"/>
  <c r="AQ175" i="5"/>
  <c r="AP175" i="5"/>
  <c r="AN175" i="5"/>
  <c r="AR175" i="5" s="1"/>
  <c r="AM175" i="5"/>
  <c r="AO175" i="5" s="1"/>
  <c r="AL175" i="5"/>
  <c r="AM174" i="5"/>
  <c r="AQ174" i="5" s="1"/>
  <c r="AL174" i="5"/>
  <c r="AL173" i="5"/>
  <c r="AM173" i="5" s="1"/>
  <c r="AN173" i="5" s="1"/>
  <c r="AQ172" i="5"/>
  <c r="AO172" i="5"/>
  <c r="AN172" i="5"/>
  <c r="AR172" i="5" s="1"/>
  <c r="AM172" i="5"/>
  <c r="AP172" i="5" s="1"/>
  <c r="AL172" i="5"/>
  <c r="AQ171" i="5"/>
  <c r="AN171" i="5"/>
  <c r="AM171" i="5"/>
  <c r="AL171" i="5"/>
  <c r="AM170" i="5"/>
  <c r="AL170" i="5"/>
  <c r="AP169" i="5"/>
  <c r="AO169" i="5"/>
  <c r="AR169" i="5" s="1"/>
  <c r="AN169" i="5"/>
  <c r="AL169" i="5"/>
  <c r="AM169" i="5" s="1"/>
  <c r="AQ169" i="5" s="1"/>
  <c r="AQ168" i="5"/>
  <c r="AM168" i="5"/>
  <c r="AL168" i="5"/>
  <c r="AP167" i="5"/>
  <c r="AN167" i="5"/>
  <c r="AL167" i="5"/>
  <c r="AM167" i="5" s="1"/>
  <c r="AQ166" i="5"/>
  <c r="AP166" i="5"/>
  <c r="AL166" i="5"/>
  <c r="AM166" i="5" s="1"/>
  <c r="AO165" i="5"/>
  <c r="AN165" i="5"/>
  <c r="AL165" i="5"/>
  <c r="AM165" i="5" s="1"/>
  <c r="AO164" i="5"/>
  <c r="AN164" i="5"/>
  <c r="AM164" i="5"/>
  <c r="AP164" i="5" s="1"/>
  <c r="AL164" i="5"/>
  <c r="AM163" i="5"/>
  <c r="AL163" i="5"/>
  <c r="AM162" i="5"/>
  <c r="AP162" i="5" s="1"/>
  <c r="AL162" i="5"/>
  <c r="AL161" i="5"/>
  <c r="AM161" i="5" s="1"/>
  <c r="AP161" i="5" s="1"/>
  <c r="AM160" i="5"/>
  <c r="AL160" i="5"/>
  <c r="AQ159" i="5"/>
  <c r="AP159" i="5"/>
  <c r="AN159" i="5"/>
  <c r="AR159" i="5" s="1"/>
  <c r="AM159" i="5"/>
  <c r="AO159" i="5" s="1"/>
  <c r="AL159" i="5"/>
  <c r="AM158" i="5"/>
  <c r="AL158" i="5"/>
  <c r="AL157" i="5"/>
  <c r="AM157" i="5" s="1"/>
  <c r="AQ156" i="5"/>
  <c r="AO156" i="5"/>
  <c r="AN156" i="5"/>
  <c r="AR156" i="5" s="1"/>
  <c r="AM156" i="5"/>
  <c r="AP156" i="5" s="1"/>
  <c r="AL156" i="5"/>
  <c r="AQ155" i="5"/>
  <c r="AN155" i="5"/>
  <c r="AM155" i="5"/>
  <c r="AL155" i="5"/>
  <c r="AM154" i="5"/>
  <c r="AL154" i="5"/>
  <c r="AP153" i="5"/>
  <c r="AO153" i="5"/>
  <c r="AR153" i="5" s="1"/>
  <c r="AN153" i="5"/>
  <c r="AL153" i="5"/>
  <c r="AM153" i="5" s="1"/>
  <c r="AQ153" i="5" s="1"/>
  <c r="AQ152" i="5"/>
  <c r="AM152" i="5"/>
  <c r="AL152" i="5"/>
  <c r="AP151" i="5"/>
  <c r="AN151" i="5"/>
  <c r="AL151" i="5"/>
  <c r="AM151" i="5" s="1"/>
  <c r="AQ150" i="5"/>
  <c r="AP150" i="5"/>
  <c r="AL150" i="5"/>
  <c r="AM150" i="5" s="1"/>
  <c r="AO149" i="5"/>
  <c r="AN149" i="5"/>
  <c r="AL149" i="5"/>
  <c r="AM149" i="5" s="1"/>
  <c r="AO148" i="5"/>
  <c r="AN148" i="5"/>
  <c r="AM148" i="5"/>
  <c r="AP148" i="5" s="1"/>
  <c r="AL148" i="5"/>
  <c r="AM147" i="5"/>
  <c r="AL147" i="5"/>
  <c r="AM146" i="5"/>
  <c r="AP146" i="5" s="1"/>
  <c r="AL146" i="5"/>
  <c r="AL145" i="5"/>
  <c r="AM145" i="5" s="1"/>
  <c r="AP145" i="5" s="1"/>
  <c r="AM144" i="5"/>
  <c r="AQ144" i="5" s="1"/>
  <c r="AL144" i="5"/>
  <c r="AQ143" i="5"/>
  <c r="AP143" i="5"/>
  <c r="AN143" i="5"/>
  <c r="AR143" i="5" s="1"/>
  <c r="AM143" i="5"/>
  <c r="AO143" i="5" s="1"/>
  <c r="AL143" i="5"/>
  <c r="AM142" i="5"/>
  <c r="AQ142" i="5" s="1"/>
  <c r="AL142" i="5"/>
  <c r="AL141" i="5"/>
  <c r="AM141" i="5" s="1"/>
  <c r="AQ140" i="5"/>
  <c r="AO140" i="5"/>
  <c r="AN140" i="5"/>
  <c r="AR140" i="5" s="1"/>
  <c r="AM140" i="5"/>
  <c r="AP140" i="5" s="1"/>
  <c r="AL140" i="5"/>
  <c r="AQ139" i="5"/>
  <c r="AN139" i="5"/>
  <c r="AM139" i="5"/>
  <c r="AL139" i="5"/>
  <c r="AM138" i="5"/>
  <c r="AL138" i="5"/>
  <c r="AP137" i="5"/>
  <c r="AO137" i="5"/>
  <c r="AR137" i="5" s="1"/>
  <c r="AN137" i="5"/>
  <c r="AL137" i="5"/>
  <c r="AM137" i="5" s="1"/>
  <c r="AQ137" i="5" s="1"/>
  <c r="AQ136" i="5"/>
  <c r="AM136" i="5"/>
  <c r="AL136" i="5"/>
  <c r="AP135" i="5"/>
  <c r="AN135" i="5"/>
  <c r="AL135" i="5"/>
  <c r="AM135" i="5" s="1"/>
  <c r="AQ134" i="5"/>
  <c r="AP134" i="5"/>
  <c r="AL134" i="5"/>
  <c r="AM134" i="5" s="1"/>
  <c r="AO133" i="5"/>
  <c r="AN133" i="5"/>
  <c r="AL133" i="5"/>
  <c r="AM133" i="5" s="1"/>
  <c r="AO132" i="5"/>
  <c r="AN132" i="5"/>
  <c r="AM132" i="5"/>
  <c r="AP132" i="5" s="1"/>
  <c r="AL132" i="5"/>
  <c r="AM131" i="5"/>
  <c r="AL131" i="5"/>
  <c r="AM130" i="5"/>
  <c r="AP130" i="5" s="1"/>
  <c r="AL130" i="5"/>
  <c r="AL129" i="5"/>
  <c r="AM129" i="5" s="1"/>
  <c r="AM128" i="5"/>
  <c r="AL128" i="5"/>
  <c r="AQ127" i="5"/>
  <c r="AP127" i="5"/>
  <c r="AN127" i="5"/>
  <c r="AR127" i="5" s="1"/>
  <c r="AM127" i="5"/>
  <c r="AO127" i="5" s="1"/>
  <c r="AL127" i="5"/>
  <c r="AM126" i="5"/>
  <c r="AL126" i="5"/>
  <c r="AL125" i="5"/>
  <c r="AM125" i="5" s="1"/>
  <c r="AQ124" i="5"/>
  <c r="AO124" i="5"/>
  <c r="AN124" i="5"/>
  <c r="AR124" i="5" s="1"/>
  <c r="AM124" i="5"/>
  <c r="AP124" i="5" s="1"/>
  <c r="AL124" i="5"/>
  <c r="AQ123" i="5"/>
  <c r="AN123" i="5"/>
  <c r="AM123" i="5"/>
  <c r="AL123" i="5"/>
  <c r="AM122" i="5"/>
  <c r="AL122" i="5"/>
  <c r="AP121" i="5"/>
  <c r="AO121" i="5"/>
  <c r="AR121" i="5" s="1"/>
  <c r="AN121" i="5"/>
  <c r="AL121" i="5"/>
  <c r="AM121" i="5" s="1"/>
  <c r="AQ121" i="5" s="1"/>
  <c r="AQ120" i="5"/>
  <c r="AM120" i="5"/>
  <c r="AL120" i="5"/>
  <c r="AP119" i="5"/>
  <c r="AN119" i="5"/>
  <c r="AL119" i="5"/>
  <c r="AM119" i="5" s="1"/>
  <c r="AQ118" i="5"/>
  <c r="AP118" i="5"/>
  <c r="AL118" i="5"/>
  <c r="AM118" i="5" s="1"/>
  <c r="AO117" i="5"/>
  <c r="AN117" i="5"/>
  <c r="AL117" i="5"/>
  <c r="AM117" i="5" s="1"/>
  <c r="AO116" i="5"/>
  <c r="AN116" i="5"/>
  <c r="AM116" i="5"/>
  <c r="AP116" i="5" s="1"/>
  <c r="AL116" i="5"/>
  <c r="AM115" i="5"/>
  <c r="AL115" i="5"/>
  <c r="AM114" i="5"/>
  <c r="AP114" i="5" s="1"/>
  <c r="AL114" i="5"/>
  <c r="AL113" i="5"/>
  <c r="AM113" i="5" s="1"/>
  <c r="AP113" i="5" s="1"/>
  <c r="AM112" i="5"/>
  <c r="AQ112" i="5" s="1"/>
  <c r="AL112" i="5"/>
  <c r="AQ111" i="5"/>
  <c r="AP111" i="5"/>
  <c r="AN111" i="5"/>
  <c r="AR111" i="5" s="1"/>
  <c r="AM111" i="5"/>
  <c r="AO111" i="5" s="1"/>
  <c r="AL111" i="5"/>
  <c r="AM110" i="5"/>
  <c r="AQ110" i="5" s="1"/>
  <c r="AL110" i="5"/>
  <c r="AL109" i="5"/>
  <c r="AM109" i="5" s="1"/>
  <c r="AQ108" i="5"/>
  <c r="AO108" i="5"/>
  <c r="AN108" i="5"/>
  <c r="AR108" i="5" s="1"/>
  <c r="AM108" i="5"/>
  <c r="AP108" i="5" s="1"/>
  <c r="AL108" i="5"/>
  <c r="AQ107" i="5"/>
  <c r="AN107" i="5"/>
  <c r="AM107" i="5"/>
  <c r="AL107" i="5"/>
  <c r="AM106" i="5"/>
  <c r="AL106" i="5"/>
  <c r="AP105" i="5"/>
  <c r="AO105" i="5"/>
  <c r="AR105" i="5" s="1"/>
  <c r="AN105" i="5"/>
  <c r="AL105" i="5"/>
  <c r="AM105" i="5" s="1"/>
  <c r="AQ105" i="5" s="1"/>
  <c r="AQ104" i="5"/>
  <c r="AM104" i="5"/>
  <c r="AL104" i="5"/>
  <c r="AP103" i="5"/>
  <c r="AN103" i="5"/>
  <c r="AL103" i="5"/>
  <c r="AM103" i="5" s="1"/>
  <c r="AQ102" i="5"/>
  <c r="AP102" i="5"/>
  <c r="AL102" i="5"/>
  <c r="AM102" i="5" s="1"/>
  <c r="AO101" i="5"/>
  <c r="AN101" i="5"/>
  <c r="AL101" i="5"/>
  <c r="AM101" i="5" s="1"/>
  <c r="AO100" i="5"/>
  <c r="AN100" i="5"/>
  <c r="AM100" i="5"/>
  <c r="AP100" i="5" s="1"/>
  <c r="AL100" i="5"/>
  <c r="AM99" i="5"/>
  <c r="AL99" i="5"/>
  <c r="AM98" i="5"/>
  <c r="AL98" i="5"/>
  <c r="AL97" i="5"/>
  <c r="AM97" i="5" s="1"/>
  <c r="AP97" i="5" s="1"/>
  <c r="AM96" i="5"/>
  <c r="AQ96" i="5" s="1"/>
  <c r="AL96" i="5"/>
  <c r="AQ95" i="5"/>
  <c r="AP95" i="5"/>
  <c r="AN95" i="5"/>
  <c r="AR95" i="5" s="1"/>
  <c r="AM95" i="5"/>
  <c r="AO95" i="5" s="1"/>
  <c r="AL95" i="5"/>
  <c r="AM94" i="5"/>
  <c r="AQ94" i="5" s="1"/>
  <c r="AL94" i="5"/>
  <c r="AL93" i="5"/>
  <c r="AM93" i="5" s="1"/>
  <c r="AQ92" i="5"/>
  <c r="AO92" i="5"/>
  <c r="AN92" i="5"/>
  <c r="AR92" i="5" s="1"/>
  <c r="AM92" i="5"/>
  <c r="AP92" i="5" s="1"/>
  <c r="AL92" i="5"/>
  <c r="AQ91" i="5"/>
  <c r="AN91" i="5"/>
  <c r="AM91" i="5"/>
  <c r="AL91" i="5"/>
  <c r="AM90" i="5"/>
  <c r="AL90" i="5"/>
  <c r="AP89" i="5"/>
  <c r="AO89" i="5"/>
  <c r="AR89" i="5" s="1"/>
  <c r="AN89" i="5"/>
  <c r="AL89" i="5"/>
  <c r="AM89" i="5" s="1"/>
  <c r="AQ89" i="5" s="1"/>
  <c r="AQ88" i="5"/>
  <c r="AM88" i="5"/>
  <c r="AL88" i="5"/>
  <c r="AP87" i="5"/>
  <c r="AN87" i="5"/>
  <c r="AL87" i="5"/>
  <c r="AM87" i="5" s="1"/>
  <c r="AQ86" i="5"/>
  <c r="AP86" i="5"/>
  <c r="AL86" i="5"/>
  <c r="AM86" i="5" s="1"/>
  <c r="AO85" i="5"/>
  <c r="AN85" i="5"/>
  <c r="AL85" i="5"/>
  <c r="AM85" i="5" s="1"/>
  <c r="AL84" i="5"/>
  <c r="AM84" i="5" s="1"/>
  <c r="AO84" i="5" s="1"/>
  <c r="AL83" i="5"/>
  <c r="AM83" i="5" s="1"/>
  <c r="AQ82" i="5"/>
  <c r="AP82" i="5"/>
  <c r="AO82" i="5"/>
  <c r="AM82" i="5"/>
  <c r="AN82" i="5" s="1"/>
  <c r="AR82" i="5" s="1"/>
  <c r="AL82" i="5"/>
  <c r="AQ81" i="5"/>
  <c r="AR81" i="5" s="1"/>
  <c r="AO81" i="5"/>
  <c r="AN81" i="5"/>
  <c r="AL81" i="5"/>
  <c r="AM81" i="5" s="1"/>
  <c r="AP81" i="5" s="1"/>
  <c r="AP80" i="5"/>
  <c r="AO80" i="5"/>
  <c r="AM80" i="5"/>
  <c r="AL80" i="5"/>
  <c r="AO79" i="5"/>
  <c r="AN79" i="5"/>
  <c r="AL79" i="5"/>
  <c r="AM79" i="5" s="1"/>
  <c r="AL78" i="5"/>
  <c r="AM78" i="5" s="1"/>
  <c r="AP77" i="5"/>
  <c r="AO77" i="5"/>
  <c r="AN77" i="5"/>
  <c r="AM77" i="5"/>
  <c r="AQ77" i="5" s="1"/>
  <c r="AL77" i="5"/>
  <c r="AL76" i="5"/>
  <c r="AM76" i="5" s="1"/>
  <c r="AL75" i="5"/>
  <c r="AM75" i="5" s="1"/>
  <c r="AN75" i="5" s="1"/>
  <c r="AL74" i="5"/>
  <c r="AM74" i="5" s="1"/>
  <c r="AQ73" i="5"/>
  <c r="AP73" i="5"/>
  <c r="AO73" i="5"/>
  <c r="AN73" i="5"/>
  <c r="AL73" i="5"/>
  <c r="AM73" i="5" s="1"/>
  <c r="AQ72" i="5"/>
  <c r="AO72" i="5"/>
  <c r="AN72" i="5"/>
  <c r="AR72" i="5" s="1"/>
  <c r="AM72" i="5"/>
  <c r="AP72" i="5" s="1"/>
  <c r="AL72" i="5"/>
  <c r="AL71" i="5"/>
  <c r="AM71" i="5" s="1"/>
  <c r="AO70" i="5"/>
  <c r="AN70" i="5"/>
  <c r="AL70" i="5"/>
  <c r="AM70" i="5" s="1"/>
  <c r="AL69" i="5"/>
  <c r="AM69" i="5" s="1"/>
  <c r="AQ68" i="5"/>
  <c r="AO68" i="5"/>
  <c r="AN68" i="5"/>
  <c r="AM68" i="5"/>
  <c r="AP68" i="5" s="1"/>
  <c r="AL68" i="5"/>
  <c r="AL67" i="5"/>
  <c r="AM67" i="5" s="1"/>
  <c r="AL66" i="5"/>
  <c r="AM66" i="5" s="1"/>
  <c r="AO66" i="5" s="1"/>
  <c r="AL65" i="5"/>
  <c r="AM65" i="5" s="1"/>
  <c r="AQ64" i="5"/>
  <c r="AP64" i="5"/>
  <c r="AO64" i="5"/>
  <c r="AN64" i="5"/>
  <c r="AM64" i="5"/>
  <c r="AL64" i="5"/>
  <c r="AP63" i="5"/>
  <c r="AO63" i="5"/>
  <c r="AR63" i="5" s="1"/>
  <c r="AN63" i="5"/>
  <c r="AM63" i="5"/>
  <c r="AQ63" i="5" s="1"/>
  <c r="AL63" i="5"/>
  <c r="AL62" i="5"/>
  <c r="AM62" i="5" s="1"/>
  <c r="AL61" i="5"/>
  <c r="AM61" i="5" s="1"/>
  <c r="AL60" i="5"/>
  <c r="AM60" i="5" s="1"/>
  <c r="AQ59" i="5"/>
  <c r="AP59" i="5"/>
  <c r="AN59" i="5"/>
  <c r="AM59" i="5"/>
  <c r="AO59" i="5" s="1"/>
  <c r="AL59" i="5"/>
  <c r="AM58" i="5"/>
  <c r="AL58" i="5"/>
  <c r="AL57" i="5"/>
  <c r="AM57" i="5" s="1"/>
  <c r="AM56" i="5"/>
  <c r="AL56" i="5"/>
  <c r="AL55" i="5"/>
  <c r="AM55" i="5" s="1"/>
  <c r="AP54" i="5"/>
  <c r="AO54" i="5"/>
  <c r="AN54" i="5"/>
  <c r="AM54" i="5"/>
  <c r="AQ54" i="5" s="1"/>
  <c r="AL54" i="5"/>
  <c r="AL53" i="5"/>
  <c r="AM53" i="5" s="1"/>
  <c r="AL52" i="5"/>
  <c r="AM52" i="5" s="1"/>
  <c r="AN52" i="5" s="1"/>
  <c r="AL51" i="5"/>
  <c r="AM51" i="5" s="1"/>
  <c r="AQ50" i="5"/>
  <c r="AP50" i="5"/>
  <c r="AO50" i="5"/>
  <c r="AM50" i="5"/>
  <c r="AN50" i="5" s="1"/>
  <c r="AL50" i="5"/>
  <c r="AQ49" i="5"/>
  <c r="AO49" i="5"/>
  <c r="AN49" i="5"/>
  <c r="AR49" i="5" s="1"/>
  <c r="AL49" i="5"/>
  <c r="AM49" i="5" s="1"/>
  <c r="AP49" i="5" s="1"/>
  <c r="AM48" i="5"/>
  <c r="AL48" i="5"/>
  <c r="AO47" i="5"/>
  <c r="AN47" i="5"/>
  <c r="AL47" i="5"/>
  <c r="AM47" i="5" s="1"/>
  <c r="AM46" i="5"/>
  <c r="AQ46" i="5" s="1"/>
  <c r="AL46" i="5"/>
  <c r="AP45" i="5"/>
  <c r="AO45" i="5"/>
  <c r="AN45" i="5"/>
  <c r="AR45" i="5" s="1"/>
  <c r="AM45" i="5"/>
  <c r="AQ45" i="5" s="1"/>
  <c r="AL45" i="5"/>
  <c r="AL44" i="5"/>
  <c r="AM44" i="5" s="1"/>
  <c r="AP43" i="5"/>
  <c r="AN43" i="5"/>
  <c r="AL43" i="5"/>
  <c r="AM43" i="5" s="1"/>
  <c r="AQ42" i="5"/>
  <c r="AM42" i="5"/>
  <c r="AL42" i="5"/>
  <c r="AL41" i="5"/>
  <c r="AM41" i="5" s="1"/>
  <c r="AL40" i="5"/>
  <c r="AM40" i="5" s="1"/>
  <c r="AN40" i="5" s="1"/>
  <c r="AP39" i="5"/>
  <c r="AO39" i="5"/>
  <c r="AN39" i="5"/>
  <c r="AR39" i="5" s="1"/>
  <c r="AM39" i="5"/>
  <c r="AQ39" i="5" s="1"/>
  <c r="AL39" i="5"/>
  <c r="AQ38" i="5"/>
  <c r="AM38" i="5"/>
  <c r="AP38" i="5" s="1"/>
  <c r="AL38" i="5"/>
  <c r="AM37" i="5"/>
  <c r="AO37" i="5" s="1"/>
  <c r="AL37" i="5"/>
  <c r="AM36" i="5"/>
  <c r="AL36" i="5"/>
  <c r="AO35" i="5"/>
  <c r="AN35" i="5"/>
  <c r="AL35" i="5"/>
  <c r="AM35" i="5" s="1"/>
  <c r="AQ34" i="5"/>
  <c r="AN34" i="5"/>
  <c r="AM34" i="5"/>
  <c r="AL34" i="5"/>
  <c r="AL33" i="5"/>
  <c r="AM33" i="5" s="1"/>
  <c r="AL32" i="5"/>
  <c r="AM32" i="5" s="1"/>
  <c r="AN32" i="5" s="1"/>
  <c r="AR31" i="5"/>
  <c r="AP31" i="5"/>
  <c r="AO31" i="5"/>
  <c r="AN31" i="5"/>
  <c r="AM31" i="5"/>
  <c r="AQ31" i="5" s="1"/>
  <c r="AL31" i="5"/>
  <c r="AQ30" i="5"/>
  <c r="AR30" i="5" s="1"/>
  <c r="AO30" i="5"/>
  <c r="AN30" i="5"/>
  <c r="AM30" i="5"/>
  <c r="AP30" i="5" s="1"/>
  <c r="AL30" i="5"/>
  <c r="AL29" i="5"/>
  <c r="AM29" i="5" s="1"/>
  <c r="AL28" i="5"/>
  <c r="AM28" i="5" s="1"/>
  <c r="AL27" i="5"/>
  <c r="AM27" i="5" s="1"/>
  <c r="AO27" i="5" s="1"/>
  <c r="AM26" i="5"/>
  <c r="AQ26" i="5" s="1"/>
  <c r="AL26" i="5"/>
  <c r="AQ25" i="5"/>
  <c r="AP25" i="5"/>
  <c r="AM25" i="5"/>
  <c r="AL25" i="5"/>
  <c r="AP24" i="5"/>
  <c r="AL24" i="5"/>
  <c r="AM24" i="5" s="1"/>
  <c r="AN24" i="5" s="1"/>
  <c r="AP23" i="5"/>
  <c r="AR23" i="5" s="1"/>
  <c r="AO23" i="5"/>
  <c r="AN23" i="5"/>
  <c r="AM23" i="5"/>
  <c r="AQ23" i="5" s="1"/>
  <c r="AL23" i="5"/>
  <c r="AQ22" i="5"/>
  <c r="AO22" i="5"/>
  <c r="AN22" i="5"/>
  <c r="AR22" i="5" s="1"/>
  <c r="AM22" i="5"/>
  <c r="AP22" i="5" s="1"/>
  <c r="AL22" i="5"/>
  <c r="AL21" i="5"/>
  <c r="AM21" i="5" s="1"/>
  <c r="AL20" i="5"/>
  <c r="AM20" i="5" s="1"/>
  <c r="AL19" i="5"/>
  <c r="AM19" i="5" s="1"/>
  <c r="AO19" i="5" s="1"/>
  <c r="AM18" i="5"/>
  <c r="AN18" i="5" s="1"/>
  <c r="AL18" i="5"/>
  <c r="AM17" i="5"/>
  <c r="AQ17" i="5" s="1"/>
  <c r="AL17" i="5"/>
  <c r="AQ16" i="5"/>
  <c r="AP16" i="5"/>
  <c r="AO16" i="5"/>
  <c r="AL16" i="5"/>
  <c r="AM16" i="5" s="1"/>
  <c r="AN16" i="5" s="1"/>
  <c r="AP15" i="5"/>
  <c r="AO15" i="5"/>
  <c r="AR15" i="5" s="1"/>
  <c r="AN15" i="5"/>
  <c r="AM15" i="5"/>
  <c r="AQ15" i="5" s="1"/>
  <c r="AL15" i="5"/>
  <c r="AM14" i="5"/>
  <c r="AP14" i="5" s="1"/>
  <c r="AL14" i="5"/>
  <c r="AL13" i="5"/>
  <c r="AM13" i="5" s="1"/>
  <c r="AP12" i="5"/>
  <c r="AO12" i="5"/>
  <c r="AM12" i="5"/>
  <c r="AL12" i="5"/>
  <c r="AO11" i="5"/>
  <c r="AL11" i="5"/>
  <c r="AM11" i="5" s="1"/>
  <c r="AR10" i="5"/>
  <c r="AQ10" i="5"/>
  <c r="AH10" i="5"/>
  <c r="AP10" i="5"/>
  <c r="AG10" i="5"/>
  <c r="AO10" i="5"/>
  <c r="AF10" i="5"/>
  <c r="AN10" i="5"/>
  <c r="AE10" i="5"/>
  <c r="AM10" i="5"/>
  <c r="AD10" i="5"/>
  <c r="AL10" i="5"/>
  <c r="AC10" i="5"/>
  <c r="AC11" i="5"/>
  <c r="AD11" i="5" s="1"/>
  <c r="AH11" i="5" s="1"/>
  <c r="AC12" i="5"/>
  <c r="AD12" i="5"/>
  <c r="AC13" i="5"/>
  <c r="AD13" i="5"/>
  <c r="AC14" i="5"/>
  <c r="AD14" i="5"/>
  <c r="AE14" i="5"/>
  <c r="AF14" i="5"/>
  <c r="AC15" i="5"/>
  <c r="AD15" i="5"/>
  <c r="AE15" i="5"/>
  <c r="AC16" i="5"/>
  <c r="AD16" i="5"/>
  <c r="AE16" i="5"/>
  <c r="AI16" i="5" s="1"/>
  <c r="AF16" i="5"/>
  <c r="AG16" i="5"/>
  <c r="AH16" i="5"/>
  <c r="AC17" i="5"/>
  <c r="AD17" i="5"/>
  <c r="AE17" i="5"/>
  <c r="AF17" i="5"/>
  <c r="AG17" i="5"/>
  <c r="AH17" i="5"/>
  <c r="AC18" i="5"/>
  <c r="AD18" i="5"/>
  <c r="AE18" i="5"/>
  <c r="AF18" i="5"/>
  <c r="AG18" i="5"/>
  <c r="AH18" i="5"/>
  <c r="AI18" i="5" s="1"/>
  <c r="AC19" i="5"/>
  <c r="AD19" i="5" s="1"/>
  <c r="AH19" i="5"/>
  <c r="AC20" i="5"/>
  <c r="AD20" i="5"/>
  <c r="AC21" i="5"/>
  <c r="AD21" i="5"/>
  <c r="AC22" i="5"/>
  <c r="AD22" i="5" s="1"/>
  <c r="AC23" i="5"/>
  <c r="AD23" i="5"/>
  <c r="AH23" i="5" s="1"/>
  <c r="AE23" i="5"/>
  <c r="AC24" i="5"/>
  <c r="AD24" i="5"/>
  <c r="AE24" i="5"/>
  <c r="AF24" i="5"/>
  <c r="AG24" i="5"/>
  <c r="AH24" i="5"/>
  <c r="AC25" i="5"/>
  <c r="AD25" i="5"/>
  <c r="AE25" i="5"/>
  <c r="AF25" i="5"/>
  <c r="AG25" i="5"/>
  <c r="AH25" i="5"/>
  <c r="AI25" i="5"/>
  <c r="AC26" i="5"/>
  <c r="AD26" i="5"/>
  <c r="AE26" i="5"/>
  <c r="AF26" i="5"/>
  <c r="AG26" i="5"/>
  <c r="AH26" i="5"/>
  <c r="AI26" i="5"/>
  <c r="AC27" i="5"/>
  <c r="AD27" i="5" s="1"/>
  <c r="AH27" i="5" s="1"/>
  <c r="AG27" i="5"/>
  <c r="AC28" i="5"/>
  <c r="AD28" i="5" s="1"/>
  <c r="AC29" i="5"/>
  <c r="AD29" i="5"/>
  <c r="AE29" i="5" s="1"/>
  <c r="AC30" i="5"/>
  <c r="AD30" i="5" s="1"/>
  <c r="AC31" i="5"/>
  <c r="AD31" i="5"/>
  <c r="AE31" i="5"/>
  <c r="AF31" i="5"/>
  <c r="AC32" i="5"/>
  <c r="AD32" i="5"/>
  <c r="AE32" i="5"/>
  <c r="AC33" i="5"/>
  <c r="AD33" i="5"/>
  <c r="AE33" i="5"/>
  <c r="AF33" i="5"/>
  <c r="AG33" i="5"/>
  <c r="AH33" i="5"/>
  <c r="AI33" i="5" s="1"/>
  <c r="AC34" i="5"/>
  <c r="AD34" i="5"/>
  <c r="AE34" i="5"/>
  <c r="AF34" i="5"/>
  <c r="AG34" i="5"/>
  <c r="AH34" i="5"/>
  <c r="AI34" i="5" s="1"/>
  <c r="AC35" i="5"/>
  <c r="AD35" i="5" s="1"/>
  <c r="AG35" i="5"/>
  <c r="AH35" i="5"/>
  <c r="AC36" i="5"/>
  <c r="AD36" i="5"/>
  <c r="AH36" i="5" s="1"/>
  <c r="AC37" i="5"/>
  <c r="AD37" i="5" s="1"/>
  <c r="AC38" i="5"/>
  <c r="AD38" i="5"/>
  <c r="AF38" i="5"/>
  <c r="AC39" i="5"/>
  <c r="AD39" i="5" s="1"/>
  <c r="AC40" i="5"/>
  <c r="AD40" i="5"/>
  <c r="AE40" i="5"/>
  <c r="AF40" i="5"/>
  <c r="AG40" i="5"/>
  <c r="AH40" i="5"/>
  <c r="AC41" i="5"/>
  <c r="AD41" i="5"/>
  <c r="AE41" i="5"/>
  <c r="AF41" i="5"/>
  <c r="AG41" i="5"/>
  <c r="AH41" i="5"/>
  <c r="AI41" i="5"/>
  <c r="AC42" i="5"/>
  <c r="AD42" i="5"/>
  <c r="AE42" i="5"/>
  <c r="AF42" i="5"/>
  <c r="AG42" i="5"/>
  <c r="AH42" i="5"/>
  <c r="AI42" i="5" s="1"/>
  <c r="AC43" i="5"/>
  <c r="AD43" i="5" s="1"/>
  <c r="AC44" i="5"/>
  <c r="AD44" i="5"/>
  <c r="AG44" i="5"/>
  <c r="AH44" i="5"/>
  <c r="AC45" i="5"/>
  <c r="AD45" i="5"/>
  <c r="AE45" i="5"/>
  <c r="AH45" i="5"/>
  <c r="AC46" i="5"/>
  <c r="AD46" i="5" s="1"/>
  <c r="AC47" i="5"/>
  <c r="AD47" i="5" s="1"/>
  <c r="AC48" i="5"/>
  <c r="AD48" i="5" s="1"/>
  <c r="AG48" i="5"/>
  <c r="AC49" i="5"/>
  <c r="AD49" i="5"/>
  <c r="AE49" i="5" s="1"/>
  <c r="AH49" i="5"/>
  <c r="AC50" i="5"/>
  <c r="AD50" i="5"/>
  <c r="AE50" i="5"/>
  <c r="AI50" i="5" s="1"/>
  <c r="AF50" i="5"/>
  <c r="AG50" i="5"/>
  <c r="AH50" i="5"/>
  <c r="AC51" i="5"/>
  <c r="AD51" i="5" s="1"/>
  <c r="AF51" i="5"/>
  <c r="AG51" i="5"/>
  <c r="AC52" i="5"/>
  <c r="AD52" i="5"/>
  <c r="AG52" i="5"/>
  <c r="AH52" i="5"/>
  <c r="AC53" i="5"/>
  <c r="AD53" i="5" s="1"/>
  <c r="AE53" i="5"/>
  <c r="AC54" i="5"/>
  <c r="AD54" i="5" s="1"/>
  <c r="AF54" i="5" s="1"/>
  <c r="AC55" i="5"/>
  <c r="AD55" i="5" s="1"/>
  <c r="AG55" i="5" s="1"/>
  <c r="AF55" i="5"/>
  <c r="AC56" i="5"/>
  <c r="AD56" i="5" s="1"/>
  <c r="AF56" i="5"/>
  <c r="AC57" i="5"/>
  <c r="AD57" i="5"/>
  <c r="AE57" i="5"/>
  <c r="AF57" i="5"/>
  <c r="AC58" i="5"/>
  <c r="AD58" i="5"/>
  <c r="AE58" i="5"/>
  <c r="AF58" i="5"/>
  <c r="AG58" i="5"/>
  <c r="AH58" i="5"/>
  <c r="AC59" i="5"/>
  <c r="AD59" i="5" s="1"/>
  <c r="AE59" i="5" s="1"/>
  <c r="AF59" i="5"/>
  <c r="AG59" i="5"/>
  <c r="AH59" i="5"/>
  <c r="AC60" i="5"/>
  <c r="AD60" i="5" s="1"/>
  <c r="AC61" i="5"/>
  <c r="AD61" i="5"/>
  <c r="AE61" i="5"/>
  <c r="AH61" i="5"/>
  <c r="AC62" i="5"/>
  <c r="AD62" i="5" s="1"/>
  <c r="AF62" i="5"/>
  <c r="AC63" i="5"/>
  <c r="AD63" i="5"/>
  <c r="AE63" i="5"/>
  <c r="AF63" i="5"/>
  <c r="AC64" i="5"/>
  <c r="AD64" i="5"/>
  <c r="AC65" i="5"/>
  <c r="AD65" i="5"/>
  <c r="AE65" i="5"/>
  <c r="AF65" i="5"/>
  <c r="AG65" i="5"/>
  <c r="AH65" i="5"/>
  <c r="AC66" i="5"/>
  <c r="AD66" i="5"/>
  <c r="AE66" i="5"/>
  <c r="AF66" i="5"/>
  <c r="AG66" i="5"/>
  <c r="AH66" i="5"/>
  <c r="AI66" i="5" s="1"/>
  <c r="AC67" i="5"/>
  <c r="AD67" i="5" s="1"/>
  <c r="AF67" i="5"/>
  <c r="AG67" i="5"/>
  <c r="AC68" i="5"/>
  <c r="AD68" i="5"/>
  <c r="AC69" i="5"/>
  <c r="AD69" i="5" s="1"/>
  <c r="AH69" i="5"/>
  <c r="AC70" i="5"/>
  <c r="AD70" i="5" s="1"/>
  <c r="AC71" i="5"/>
  <c r="AD71" i="5"/>
  <c r="AH71" i="5" s="1"/>
  <c r="AE71" i="5"/>
  <c r="AF71" i="5"/>
  <c r="AG71" i="5"/>
  <c r="AC72" i="5"/>
  <c r="AD72" i="5"/>
  <c r="AC73" i="5"/>
  <c r="AD73" i="5"/>
  <c r="AE73" i="5"/>
  <c r="AF73" i="5"/>
  <c r="AC74" i="5"/>
  <c r="AD74" i="5"/>
  <c r="AE74" i="5"/>
  <c r="AF74" i="5"/>
  <c r="AG74" i="5"/>
  <c r="AH74" i="5"/>
  <c r="AC75" i="5"/>
  <c r="AD75" i="5" s="1"/>
  <c r="AF75" i="5" s="1"/>
  <c r="AH75" i="5"/>
  <c r="AC76" i="5"/>
  <c r="AD76" i="5" s="1"/>
  <c r="AH76" i="5"/>
  <c r="AC77" i="5"/>
  <c r="AD77" i="5" s="1"/>
  <c r="AC78" i="5"/>
  <c r="AD78" i="5"/>
  <c r="AE78" i="5"/>
  <c r="AF78" i="5"/>
  <c r="AC79" i="5"/>
  <c r="AD79" i="5" s="1"/>
  <c r="AC80" i="5"/>
  <c r="AD80" i="5" s="1"/>
  <c r="AC81" i="5"/>
  <c r="AD81" i="5"/>
  <c r="AE81" i="5"/>
  <c r="AC82" i="5"/>
  <c r="AD82" i="5"/>
  <c r="AE82" i="5"/>
  <c r="AI82" i="5" s="1"/>
  <c r="AF82" i="5"/>
  <c r="AG82" i="5"/>
  <c r="AH82" i="5"/>
  <c r="AC83" i="5"/>
  <c r="AD83" i="5" s="1"/>
  <c r="AH83" i="5" s="1"/>
  <c r="AC84" i="5"/>
  <c r="AD84" i="5" s="1"/>
  <c r="AC85" i="5"/>
  <c r="AD85" i="5"/>
  <c r="AE85" i="5"/>
  <c r="AH85" i="5"/>
  <c r="AC86" i="5"/>
  <c r="AD86" i="5" s="1"/>
  <c r="AC87" i="5"/>
  <c r="AD87" i="5"/>
  <c r="AH87" i="5" s="1"/>
  <c r="AF87" i="5"/>
  <c r="AG87" i="5"/>
  <c r="AC88" i="5"/>
  <c r="AD88" i="5"/>
  <c r="AE88" i="5"/>
  <c r="AF88" i="5"/>
  <c r="AG88" i="5"/>
  <c r="AH88" i="5"/>
  <c r="AC89" i="5"/>
  <c r="AD89" i="5"/>
  <c r="AG89" i="5"/>
  <c r="AC90" i="5"/>
  <c r="AD90" i="5"/>
  <c r="AE90" i="5"/>
  <c r="AI90" i="5" s="1"/>
  <c r="AF90" i="5"/>
  <c r="AG90" i="5"/>
  <c r="AH90" i="5"/>
  <c r="AC91" i="5"/>
  <c r="AD91" i="5" s="1"/>
  <c r="AE91" i="5" s="1"/>
  <c r="AF91" i="5"/>
  <c r="AG91" i="5"/>
  <c r="AH91" i="5"/>
  <c r="AC92" i="5"/>
  <c r="AD92" i="5"/>
  <c r="AG92" i="5" s="1"/>
  <c r="AC93" i="5"/>
  <c r="AD93" i="5"/>
  <c r="AC94" i="5"/>
  <c r="AD94" i="5" s="1"/>
  <c r="AE94" i="5"/>
  <c r="AC95" i="5"/>
  <c r="AD95" i="5"/>
  <c r="AH95" i="5" s="1"/>
  <c r="AE95" i="5"/>
  <c r="AF95" i="5"/>
  <c r="AG95" i="5"/>
  <c r="AC96" i="5"/>
  <c r="AD96" i="5" s="1"/>
  <c r="AC97" i="5"/>
  <c r="AD97" i="5"/>
  <c r="AC98" i="5"/>
  <c r="AD98" i="5"/>
  <c r="AE98" i="5"/>
  <c r="AF98" i="5"/>
  <c r="AG98" i="5"/>
  <c r="AH98" i="5"/>
  <c r="AC99" i="5"/>
  <c r="AD99" i="5" s="1"/>
  <c r="AE99" i="5" s="1"/>
  <c r="AF99" i="5"/>
  <c r="AI99" i="5" s="1"/>
  <c r="AG99" i="5"/>
  <c r="AH99" i="5"/>
  <c r="AC100" i="5"/>
  <c r="AD100" i="5" s="1"/>
  <c r="AC101" i="5"/>
  <c r="AD101" i="5" s="1"/>
  <c r="AC102" i="5"/>
  <c r="AD102" i="5"/>
  <c r="AE102" i="5"/>
  <c r="AC103" i="5"/>
  <c r="AD103" i="5"/>
  <c r="AE103" i="5"/>
  <c r="AG103" i="5"/>
  <c r="AC104" i="5"/>
  <c r="AD104" i="5" s="1"/>
  <c r="AC105" i="5"/>
  <c r="AD105" i="5"/>
  <c r="AG105" i="5"/>
  <c r="AC106" i="5"/>
  <c r="AD106" i="5"/>
  <c r="AE106" i="5"/>
  <c r="AI106" i="5" s="1"/>
  <c r="AF106" i="5"/>
  <c r="AG106" i="5"/>
  <c r="AH106" i="5"/>
  <c r="AC107" i="5"/>
  <c r="AD107" i="5" s="1"/>
  <c r="AF107" i="5"/>
  <c r="AH107" i="5"/>
  <c r="AC108" i="5"/>
  <c r="AD108" i="5" s="1"/>
  <c r="AC109" i="5"/>
  <c r="AD109" i="5"/>
  <c r="AE109" i="5"/>
  <c r="AH109" i="5"/>
  <c r="AC110" i="5"/>
  <c r="AD110" i="5" s="1"/>
  <c r="AC111" i="5"/>
  <c r="AD111" i="5"/>
  <c r="AG111" i="5"/>
  <c r="AC112" i="5"/>
  <c r="AD112" i="5" s="1"/>
  <c r="AE112" i="5"/>
  <c r="AF112" i="5"/>
  <c r="AG112" i="5"/>
  <c r="AH112" i="5"/>
  <c r="AC113" i="5"/>
  <c r="AD113" i="5" s="1"/>
  <c r="AC114" i="5"/>
  <c r="AD114" i="5"/>
  <c r="AE114" i="5" s="1"/>
  <c r="AH114" i="5"/>
  <c r="AC115" i="5"/>
  <c r="AD115" i="5" s="1"/>
  <c r="AE115" i="5"/>
  <c r="AF115" i="5"/>
  <c r="AG115" i="5"/>
  <c r="AH115" i="5"/>
  <c r="AC116" i="5"/>
  <c r="AD116" i="5" s="1"/>
  <c r="AC117" i="5"/>
  <c r="AD117" i="5" s="1"/>
  <c r="AF117" i="5" s="1"/>
  <c r="AE117" i="5"/>
  <c r="AG117" i="5"/>
  <c r="AH117" i="5"/>
  <c r="AC118" i="5"/>
  <c r="AD118" i="5"/>
  <c r="AE118" i="5" s="1"/>
  <c r="AC119" i="5"/>
  <c r="AD119" i="5" s="1"/>
  <c r="AC120" i="5"/>
  <c r="AD120" i="5" s="1"/>
  <c r="AC121" i="5"/>
  <c r="AD121" i="5" s="1"/>
  <c r="AE121" i="5"/>
  <c r="AF121" i="5"/>
  <c r="AG121" i="5"/>
  <c r="AH121" i="5"/>
  <c r="AI121" i="5" s="1"/>
  <c r="AC122" i="5"/>
  <c r="AD122" i="5"/>
  <c r="AE122" i="5" s="1"/>
  <c r="AF122" i="5"/>
  <c r="AG122" i="5"/>
  <c r="AH122" i="5"/>
  <c r="AI122" i="5"/>
  <c r="AC123" i="5"/>
  <c r="AD123" i="5" s="1"/>
  <c r="AC124" i="5"/>
  <c r="AD124" i="5"/>
  <c r="AH124" i="5" s="1"/>
  <c r="AE124" i="5"/>
  <c r="AG124" i="5"/>
  <c r="AC125" i="5"/>
  <c r="AD125" i="5"/>
  <c r="AE125" i="5"/>
  <c r="AF125" i="5"/>
  <c r="AG125" i="5"/>
  <c r="AH125" i="5"/>
  <c r="AC126" i="5"/>
  <c r="AD126" i="5"/>
  <c r="AG126" i="5" s="1"/>
  <c r="AC127" i="5"/>
  <c r="AD127" i="5"/>
  <c r="AE127" i="5"/>
  <c r="AH127" i="5"/>
  <c r="AC128" i="5"/>
  <c r="AD128" i="5" s="1"/>
  <c r="AC129" i="5"/>
  <c r="AD129" i="5" s="1"/>
  <c r="AC130" i="5"/>
  <c r="AD130" i="5"/>
  <c r="AF130" i="5" s="1"/>
  <c r="AE130" i="5"/>
  <c r="AG130" i="5"/>
  <c r="AH130" i="5"/>
  <c r="AC131" i="5"/>
  <c r="AD131" i="5" s="1"/>
  <c r="AC132" i="5"/>
  <c r="AD132" i="5"/>
  <c r="AE132" i="5"/>
  <c r="AC133" i="5"/>
  <c r="AD133" i="5" s="1"/>
  <c r="AC134" i="5"/>
  <c r="AD134" i="5"/>
  <c r="AE134" i="5"/>
  <c r="AI134" i="5" s="1"/>
  <c r="AF134" i="5"/>
  <c r="AG134" i="5"/>
  <c r="AH134" i="5"/>
  <c r="AC135" i="5"/>
  <c r="AD135" i="5"/>
  <c r="AE135" i="5"/>
  <c r="AF135" i="5"/>
  <c r="AI135" i="5" s="1"/>
  <c r="AG135" i="5"/>
  <c r="AH135" i="5"/>
  <c r="AC136" i="5"/>
  <c r="AD136" i="5" s="1"/>
  <c r="AH136" i="5" s="1"/>
  <c r="AE136" i="5"/>
  <c r="AC137" i="5"/>
  <c r="AD137" i="5" s="1"/>
  <c r="AG137" i="5"/>
  <c r="AC138" i="5"/>
  <c r="AD138" i="5" s="1"/>
  <c r="AC139" i="5"/>
  <c r="AD139" i="5"/>
  <c r="AG139" i="5" s="1"/>
  <c r="AE139" i="5"/>
  <c r="AF139" i="5"/>
  <c r="AH139" i="5"/>
  <c r="AC140" i="5"/>
  <c r="AD140" i="5" s="1"/>
  <c r="AC141" i="5"/>
  <c r="AD141" i="5"/>
  <c r="AE141" i="5"/>
  <c r="AF141" i="5"/>
  <c r="AC142" i="5"/>
  <c r="AD142" i="5" s="1"/>
  <c r="AE142" i="5" s="1"/>
  <c r="AF142" i="5"/>
  <c r="AG142" i="5"/>
  <c r="AC143" i="5"/>
  <c r="AD143" i="5"/>
  <c r="AE143" i="5"/>
  <c r="AH143" i="5"/>
  <c r="AC144" i="5"/>
  <c r="AD144" i="5" s="1"/>
  <c r="AE144" i="5"/>
  <c r="AF144" i="5"/>
  <c r="AG144" i="5"/>
  <c r="AH144" i="5"/>
  <c r="AC145" i="5"/>
  <c r="AD145" i="5"/>
  <c r="AC146" i="5"/>
  <c r="AD146" i="5" s="1"/>
  <c r="AE146" i="5"/>
  <c r="AC147" i="5"/>
  <c r="AD147" i="5"/>
  <c r="AC148" i="5"/>
  <c r="AD148" i="5"/>
  <c r="AH148" i="5" s="1"/>
  <c r="AE148" i="5"/>
  <c r="AI148" i="5" s="1"/>
  <c r="AF148" i="5"/>
  <c r="AG148" i="5"/>
  <c r="AC149" i="5"/>
  <c r="AD149" i="5"/>
  <c r="AC150" i="5"/>
  <c r="AD150" i="5"/>
  <c r="AE150" i="5"/>
  <c r="AF150" i="5"/>
  <c r="AC151" i="5"/>
  <c r="AD151" i="5"/>
  <c r="AG151" i="5"/>
  <c r="AC152" i="5"/>
  <c r="AD152" i="5" s="1"/>
  <c r="AE152" i="5" s="1"/>
  <c r="AC153" i="5"/>
  <c r="AD153" i="5"/>
  <c r="AE153" i="5" s="1"/>
  <c r="AF153" i="5"/>
  <c r="AG153" i="5"/>
  <c r="AH153" i="5"/>
  <c r="AC154" i="5"/>
  <c r="AD154" i="5" s="1"/>
  <c r="AH154" i="5"/>
  <c r="AC155" i="5"/>
  <c r="AD155" i="5"/>
  <c r="AE155" i="5"/>
  <c r="AF155" i="5"/>
  <c r="AC156" i="5"/>
  <c r="AD156" i="5" s="1"/>
  <c r="AG156" i="5" s="1"/>
  <c r="AC157" i="5"/>
  <c r="AD157" i="5"/>
  <c r="AE157" i="5"/>
  <c r="AI157" i="5" s="1"/>
  <c r="AF157" i="5"/>
  <c r="AG157" i="5"/>
  <c r="AH157" i="5"/>
  <c r="AC158" i="5"/>
  <c r="AD158" i="5" s="1"/>
  <c r="AG158" i="5" s="1"/>
  <c r="AC159" i="5"/>
  <c r="AD159" i="5"/>
  <c r="AE159" i="5"/>
  <c r="AH159" i="5"/>
  <c r="AC160" i="5"/>
  <c r="AD160" i="5" s="1"/>
  <c r="AE160" i="5" s="1"/>
  <c r="AC161" i="5"/>
  <c r="AD161" i="5" s="1"/>
  <c r="AG161" i="5"/>
  <c r="AC162" i="5"/>
  <c r="AD162" i="5"/>
  <c r="AF162" i="5" s="1"/>
  <c r="AE162" i="5"/>
  <c r="AG162" i="5"/>
  <c r="AH162" i="5"/>
  <c r="AI162" i="5"/>
  <c r="AC163" i="5"/>
  <c r="AD163" i="5"/>
  <c r="AC164" i="5"/>
  <c r="AD164" i="5" s="1"/>
  <c r="AF164" i="5" s="1"/>
  <c r="AC165" i="5"/>
  <c r="AD165" i="5" s="1"/>
  <c r="AH165" i="5" s="1"/>
  <c r="AE165" i="5"/>
  <c r="AF165" i="5"/>
  <c r="AG165" i="5"/>
  <c r="AC166" i="5"/>
  <c r="AD166" i="5"/>
  <c r="AC167" i="5"/>
  <c r="AD167" i="5"/>
  <c r="AE167" i="5"/>
  <c r="AF167" i="5"/>
  <c r="AG167" i="5"/>
  <c r="AH167" i="5"/>
  <c r="AI167" i="5" s="1"/>
  <c r="AC168" i="5"/>
  <c r="AD168" i="5" s="1"/>
  <c r="AE168" i="5"/>
  <c r="AC169" i="5"/>
  <c r="AD169" i="5"/>
  <c r="AF169" i="5" s="1"/>
  <c r="AC170" i="5"/>
  <c r="AD170" i="5"/>
  <c r="AF170" i="5" s="1"/>
  <c r="AE170" i="5"/>
  <c r="AH170" i="5"/>
  <c r="AC171" i="5"/>
  <c r="AD171" i="5" s="1"/>
  <c r="AC172" i="5"/>
  <c r="AD172" i="5"/>
  <c r="AH172" i="5" s="1"/>
  <c r="AE172" i="5"/>
  <c r="AF172" i="5"/>
  <c r="AG172" i="5"/>
  <c r="AC173" i="5"/>
  <c r="AD173" i="5" s="1"/>
  <c r="AF173" i="5" s="1"/>
  <c r="AH173" i="5"/>
  <c r="AC174" i="5"/>
  <c r="AD174" i="5" s="1"/>
  <c r="AG174" i="5" s="1"/>
  <c r="AH174" i="5"/>
  <c r="AC175" i="5"/>
  <c r="AD175" i="5" s="1"/>
  <c r="AC176" i="5"/>
  <c r="AD176" i="5"/>
  <c r="AC177" i="5"/>
  <c r="AD177" i="5" s="1"/>
  <c r="AG177" i="5"/>
  <c r="AC178" i="5"/>
  <c r="AD178" i="5" s="1"/>
  <c r="AH178" i="5" s="1"/>
  <c r="AF178" i="5"/>
  <c r="AC179" i="5"/>
  <c r="AD179" i="5" s="1"/>
  <c r="AH179" i="5"/>
  <c r="AC180" i="5"/>
  <c r="AD180" i="5"/>
  <c r="AG180" i="5" s="1"/>
  <c r="AE180" i="5"/>
  <c r="AF180" i="5"/>
  <c r="AC181" i="5"/>
  <c r="AD181" i="5" s="1"/>
  <c r="AG181" i="5" s="1"/>
  <c r="AE181" i="5"/>
  <c r="AF181" i="5"/>
  <c r="AH181" i="5"/>
  <c r="AC182" i="5"/>
  <c r="AD182" i="5" s="1"/>
  <c r="AF182" i="5"/>
  <c r="AC183" i="5"/>
  <c r="AD183" i="5" s="1"/>
  <c r="AF183" i="5" s="1"/>
  <c r="AE183" i="5"/>
  <c r="AG183" i="5"/>
  <c r="AC184" i="5"/>
  <c r="AD184" i="5" s="1"/>
  <c r="AC185" i="5"/>
  <c r="AD185" i="5" s="1"/>
  <c r="AH185" i="5" s="1"/>
  <c r="AE185" i="5"/>
  <c r="AF185" i="5"/>
  <c r="AG185" i="5"/>
  <c r="AC186" i="5"/>
  <c r="AD186" i="5" s="1"/>
  <c r="AC187" i="5"/>
  <c r="AD187" i="5" s="1"/>
  <c r="AC188" i="5"/>
  <c r="AD188" i="5"/>
  <c r="AE188" i="5" s="1"/>
  <c r="AF188" i="5"/>
  <c r="AG188" i="5"/>
  <c r="AH188" i="5"/>
  <c r="AC189" i="5"/>
  <c r="AD189" i="5" s="1"/>
  <c r="AE189" i="5" s="1"/>
  <c r="AH189" i="5"/>
  <c r="AC190" i="5"/>
  <c r="AD190" i="5"/>
  <c r="AG190" i="5"/>
  <c r="AH190" i="5"/>
  <c r="AC191" i="5"/>
  <c r="AD191" i="5"/>
  <c r="AE191" i="5" s="1"/>
  <c r="AC192" i="5"/>
  <c r="AD192" i="5" s="1"/>
  <c r="AE192" i="5"/>
  <c r="AH192" i="5"/>
  <c r="AC193" i="5"/>
  <c r="AD193" i="5" s="1"/>
  <c r="AC194" i="5"/>
  <c r="AD194" i="5"/>
  <c r="AH194" i="5" s="1"/>
  <c r="AE194" i="5"/>
  <c r="AF194" i="5"/>
  <c r="AG194" i="5"/>
  <c r="AC195" i="5"/>
  <c r="AD195" i="5"/>
  <c r="AF195" i="5" s="1"/>
  <c r="AH195" i="5"/>
  <c r="AC196" i="5"/>
  <c r="AD196" i="5"/>
  <c r="AG196" i="5" s="1"/>
  <c r="AE196" i="5"/>
  <c r="AI196" i="5" s="1"/>
  <c r="AF196" i="5"/>
  <c r="AH196" i="5"/>
  <c r="AC197" i="5"/>
  <c r="AD197" i="5" s="1"/>
  <c r="AC198" i="5"/>
  <c r="AD198" i="5"/>
  <c r="AF198" i="5" s="1"/>
  <c r="AC199" i="5"/>
  <c r="AD199" i="5"/>
  <c r="AC200" i="5"/>
  <c r="AD200" i="5" s="1"/>
  <c r="AH200" i="5"/>
  <c r="AC201" i="5"/>
  <c r="AD201" i="5" s="1"/>
  <c r="AH201" i="5" s="1"/>
  <c r="AE201" i="5"/>
  <c r="AF201" i="5"/>
  <c r="AG201" i="5"/>
  <c r="AC202" i="5"/>
  <c r="AD202" i="5"/>
  <c r="AE202" i="5"/>
  <c r="AH202" i="5"/>
  <c r="AC203" i="5"/>
  <c r="AD203" i="5" s="1"/>
  <c r="AC204" i="5"/>
  <c r="AD204" i="5"/>
  <c r="AH204" i="5" s="1"/>
  <c r="AE204" i="5"/>
  <c r="AF204" i="5"/>
  <c r="AG204" i="5"/>
  <c r="AC205" i="5"/>
  <c r="AD205" i="5" s="1"/>
  <c r="AF205" i="5" s="1"/>
  <c r="AH205" i="5"/>
  <c r="AC206" i="5"/>
  <c r="AD206" i="5" s="1"/>
  <c r="AC207" i="5"/>
  <c r="AD207" i="5" s="1"/>
  <c r="AH207" i="5"/>
  <c r="AC208" i="5"/>
  <c r="AD208" i="5" s="1"/>
  <c r="AH208" i="5"/>
  <c r="AC209" i="5"/>
  <c r="AD209" i="5" s="1"/>
  <c r="AG209" i="5"/>
  <c r="AC210" i="5"/>
  <c r="AD210" i="5" s="1"/>
  <c r="AH210" i="5" s="1"/>
  <c r="AF210" i="5"/>
  <c r="AG210" i="5"/>
  <c r="AC211" i="5"/>
  <c r="AD211" i="5" s="1"/>
  <c r="AH211" i="5" s="1"/>
  <c r="AC212" i="5"/>
  <c r="AD212" i="5"/>
  <c r="AG212" i="5" s="1"/>
  <c r="AE212" i="5"/>
  <c r="AF212" i="5"/>
  <c r="AC213" i="5"/>
  <c r="AD213" i="5" s="1"/>
  <c r="AG213" i="5" s="1"/>
  <c r="AE213" i="5"/>
  <c r="AI213" i="5" s="1"/>
  <c r="AF213" i="5"/>
  <c r="AH213" i="5"/>
  <c r="AC214" i="5"/>
  <c r="AD214" i="5" s="1"/>
  <c r="AF214" i="5"/>
  <c r="AC215" i="5"/>
  <c r="AD215" i="5" s="1"/>
  <c r="AF215" i="5" s="1"/>
  <c r="AE215" i="5"/>
  <c r="AG215" i="5"/>
  <c r="AC216" i="5"/>
  <c r="AD216" i="5" s="1"/>
  <c r="AC217" i="5"/>
  <c r="AD217" i="5" s="1"/>
  <c r="AH217" i="5" s="1"/>
  <c r="AE217" i="5"/>
  <c r="AF217" i="5"/>
  <c r="AG217" i="5"/>
  <c r="AC218" i="5"/>
  <c r="AD218" i="5" s="1"/>
  <c r="AC219" i="5"/>
  <c r="AD219" i="5" s="1"/>
  <c r="AE219" i="5"/>
  <c r="AC220" i="5"/>
  <c r="AD220" i="5"/>
  <c r="AE220" i="5" s="1"/>
  <c r="AF220" i="5"/>
  <c r="AG220" i="5"/>
  <c r="AH220" i="5"/>
  <c r="AC221" i="5"/>
  <c r="AD221" i="5" s="1"/>
  <c r="AC222" i="5"/>
  <c r="AD222" i="5"/>
  <c r="AG222" i="5"/>
  <c r="AH222" i="5"/>
  <c r="AC223" i="5"/>
  <c r="AD223" i="5"/>
  <c r="AC224" i="5"/>
  <c r="AD224" i="5" s="1"/>
  <c r="AE224" i="5"/>
  <c r="AH224" i="5"/>
  <c r="AC225" i="5"/>
  <c r="AD225" i="5"/>
  <c r="AC226" i="5"/>
  <c r="AD226" i="5"/>
  <c r="AH226" i="5" s="1"/>
  <c r="AE226" i="5"/>
  <c r="AF226" i="5"/>
  <c r="AG226" i="5"/>
  <c r="AC227" i="5"/>
  <c r="AD227" i="5"/>
  <c r="AF227" i="5" s="1"/>
  <c r="AH227" i="5"/>
  <c r="AC228" i="5"/>
  <c r="AD228" i="5"/>
  <c r="AG228" i="5" s="1"/>
  <c r="AE228" i="5"/>
  <c r="AI228" i="5" s="1"/>
  <c r="AF228" i="5"/>
  <c r="AH228" i="5"/>
  <c r="AC229" i="5"/>
  <c r="AD229" i="5" s="1"/>
  <c r="AH229" i="5" s="1"/>
  <c r="AF229" i="5"/>
  <c r="AC230" i="5"/>
  <c r="AD230" i="5"/>
  <c r="AE230" i="5" s="1"/>
  <c r="AH230" i="5"/>
  <c r="AC231" i="5"/>
  <c r="AD231" i="5" s="1"/>
  <c r="AH231" i="5"/>
  <c r="AC232" i="5"/>
  <c r="AD232" i="5" s="1"/>
  <c r="AE232" i="5"/>
  <c r="AF232" i="5"/>
  <c r="AC233" i="5"/>
  <c r="AD233" i="5"/>
  <c r="AC234" i="5"/>
  <c r="AD234" i="5"/>
  <c r="AH234" i="5" s="1"/>
  <c r="AE234" i="5"/>
  <c r="AF234" i="5"/>
  <c r="AG234" i="5"/>
  <c r="AC235" i="5"/>
  <c r="AD235" i="5" s="1"/>
  <c r="AH235" i="5" s="1"/>
  <c r="AC236" i="5"/>
  <c r="AD236" i="5"/>
  <c r="AE236" i="5"/>
  <c r="AC237" i="5"/>
  <c r="AD237" i="5" s="1"/>
  <c r="AF237" i="5" s="1"/>
  <c r="AG237" i="5"/>
  <c r="AC238" i="5"/>
  <c r="AD238" i="5" s="1"/>
  <c r="AC239" i="5"/>
  <c r="AD239" i="5"/>
  <c r="AE239" i="5"/>
  <c r="AG239" i="5"/>
  <c r="AC240" i="5"/>
  <c r="AD240" i="5"/>
  <c r="AF240" i="5"/>
  <c r="AC241" i="5"/>
  <c r="AD241" i="5" s="1"/>
  <c r="AC242" i="5"/>
  <c r="AD242" i="5"/>
  <c r="AE242" i="5"/>
  <c r="AF242" i="5"/>
  <c r="AC243" i="5"/>
  <c r="AD243" i="5"/>
  <c r="AE243" i="5"/>
  <c r="AF243" i="5"/>
  <c r="AG243" i="5"/>
  <c r="AH243" i="5"/>
  <c r="AC244" i="5"/>
  <c r="AD244" i="5"/>
  <c r="AE244" i="5"/>
  <c r="AI244" i="5" s="1"/>
  <c r="AF244" i="5"/>
  <c r="AG244" i="5"/>
  <c r="AH244" i="5"/>
  <c r="AC245" i="5"/>
  <c r="AD245" i="5" s="1"/>
  <c r="AF245" i="5" s="1"/>
  <c r="AH245" i="5"/>
  <c r="AC246" i="5"/>
  <c r="AD246" i="5" s="1"/>
  <c r="AC247" i="5"/>
  <c r="AD247" i="5"/>
  <c r="AF247" i="5" s="1"/>
  <c r="AE247" i="5"/>
  <c r="AG247" i="5"/>
  <c r="AH247" i="5"/>
  <c r="AC248" i="5"/>
  <c r="AD248" i="5"/>
  <c r="AG248" i="5" s="1"/>
  <c r="AE248" i="5"/>
  <c r="AF248" i="5"/>
  <c r="AH248" i="5"/>
  <c r="AI248" i="5" s="1"/>
  <c r="AC249" i="5"/>
  <c r="AD249" i="5" s="1"/>
  <c r="AC250" i="5"/>
  <c r="AD250" i="5"/>
  <c r="AG250" i="5" s="1"/>
  <c r="AE250" i="5"/>
  <c r="AF250" i="5"/>
  <c r="AH250" i="5"/>
  <c r="AC251" i="5"/>
  <c r="AD251" i="5" s="1"/>
  <c r="AF251" i="5"/>
  <c r="AG251" i="5"/>
  <c r="AC252" i="5"/>
  <c r="AD252" i="5"/>
  <c r="AH252" i="5" s="1"/>
  <c r="AC253" i="5"/>
  <c r="AD253" i="5" s="1"/>
  <c r="AE253" i="5"/>
  <c r="AI253" i="5" s="1"/>
  <c r="AF253" i="5"/>
  <c r="AG253" i="5"/>
  <c r="AH253" i="5"/>
  <c r="AC254" i="5"/>
  <c r="AD254" i="5" s="1"/>
  <c r="AG254" i="5"/>
  <c r="AH254" i="5"/>
  <c r="AC255" i="5"/>
  <c r="AD255" i="5" s="1"/>
  <c r="AC256" i="5"/>
  <c r="AD256" i="5" s="1"/>
  <c r="AE256" i="5"/>
  <c r="AF256" i="5"/>
  <c r="AC257" i="5"/>
  <c r="AD257" i="5"/>
  <c r="AC258" i="5"/>
  <c r="AD258" i="5"/>
  <c r="AE258" i="5" s="1"/>
  <c r="AF258" i="5"/>
  <c r="AG258" i="5"/>
  <c r="AH258" i="5"/>
  <c r="AC259" i="5"/>
  <c r="AD259" i="5"/>
  <c r="AE259" i="5" s="1"/>
  <c r="AC260" i="5"/>
  <c r="AD260" i="5"/>
  <c r="AC261" i="5"/>
  <c r="AD261" i="5" s="1"/>
  <c r="AE261" i="5"/>
  <c r="AF261" i="5"/>
  <c r="AG261" i="5"/>
  <c r="AH261" i="5"/>
  <c r="AI261" i="5"/>
  <c r="AC262" i="5"/>
  <c r="AD262" i="5"/>
  <c r="AE262" i="5" s="1"/>
  <c r="AF262" i="5"/>
  <c r="AG262" i="5"/>
  <c r="AH262" i="5"/>
  <c r="AI262" i="5"/>
  <c r="AC263" i="5"/>
  <c r="AD263" i="5"/>
  <c r="AC264" i="5"/>
  <c r="AD264" i="5"/>
  <c r="AE264" i="5" s="1"/>
  <c r="AF264" i="5"/>
  <c r="AC265" i="5"/>
  <c r="AD265" i="5" s="1"/>
  <c r="AF265" i="5"/>
  <c r="AC266" i="5"/>
  <c r="AD266" i="5"/>
  <c r="AE266" i="5"/>
  <c r="AH266" i="5"/>
  <c r="AC267" i="5"/>
  <c r="AD267" i="5"/>
  <c r="AC268" i="5"/>
  <c r="AD268" i="5"/>
  <c r="AF268" i="5" s="1"/>
  <c r="AE268" i="5"/>
  <c r="AG268" i="5"/>
  <c r="AH268" i="5"/>
  <c r="AC269" i="5"/>
  <c r="AD269" i="5" s="1"/>
  <c r="AG269" i="5"/>
  <c r="AC270" i="5"/>
  <c r="AD270" i="5" s="1"/>
  <c r="AG270" i="5" s="1"/>
  <c r="AC271" i="5"/>
  <c r="AD271" i="5"/>
  <c r="AF271" i="5" s="1"/>
  <c r="AE271" i="5"/>
  <c r="AG271" i="5"/>
  <c r="AH271" i="5"/>
  <c r="AI271" i="5" s="1"/>
  <c r="AC272" i="5"/>
  <c r="AD272" i="5"/>
  <c r="AF272" i="5"/>
  <c r="AH272" i="5"/>
  <c r="AC273" i="5"/>
  <c r="AD273" i="5"/>
  <c r="AE273" i="5"/>
  <c r="AC274" i="5"/>
  <c r="AD274" i="5"/>
  <c r="AC275" i="5"/>
  <c r="AD275" i="5"/>
  <c r="AE275" i="5"/>
  <c r="AI275" i="5" s="1"/>
  <c r="AF275" i="5"/>
  <c r="AG275" i="5"/>
  <c r="AH275" i="5"/>
  <c r="AC276" i="5"/>
  <c r="AD276" i="5"/>
  <c r="AE276" i="5"/>
  <c r="AF276" i="5"/>
  <c r="AI276" i="5" s="1"/>
  <c r="AG276" i="5"/>
  <c r="AH276" i="5"/>
  <c r="AC277" i="5"/>
  <c r="AD277" i="5" s="1"/>
  <c r="AE277" i="5" s="1"/>
  <c r="AC278" i="5"/>
  <c r="AD278" i="5"/>
  <c r="AF278" i="5"/>
  <c r="AC279" i="5"/>
  <c r="AD279" i="5"/>
  <c r="AF279" i="5" s="1"/>
  <c r="AE279" i="5"/>
  <c r="AI279" i="5" s="1"/>
  <c r="AG279" i="5"/>
  <c r="AH279" i="5"/>
  <c r="AC280" i="5"/>
  <c r="AD280" i="5"/>
  <c r="AH280" i="5"/>
  <c r="AC281" i="5"/>
  <c r="AD281" i="5" s="1"/>
  <c r="AC282" i="5"/>
  <c r="AD282" i="5"/>
  <c r="AG282" i="5" s="1"/>
  <c r="AE282" i="5"/>
  <c r="AF282" i="5"/>
  <c r="AH282" i="5"/>
  <c r="AC283" i="5"/>
  <c r="AD283" i="5" s="1"/>
  <c r="AG283" i="5"/>
  <c r="AC284" i="5"/>
  <c r="AD284" i="5"/>
  <c r="AE284" i="5" s="1"/>
  <c r="AF284" i="5"/>
  <c r="AC285" i="5"/>
  <c r="AD285" i="5" s="1"/>
  <c r="AE285" i="5"/>
  <c r="AI285" i="5" s="1"/>
  <c r="AF285" i="5"/>
  <c r="AG285" i="5"/>
  <c r="AH285" i="5"/>
  <c r="AC286" i="5"/>
  <c r="AD286" i="5"/>
  <c r="AG286" i="5" s="1"/>
  <c r="AH286" i="5"/>
  <c r="AC287" i="5"/>
  <c r="AD287" i="5"/>
  <c r="AC288" i="5"/>
  <c r="AD288" i="5"/>
  <c r="AG288" i="5" s="1"/>
  <c r="AE288" i="5"/>
  <c r="AF288" i="5"/>
  <c r="AH288" i="5"/>
  <c r="AC289" i="5"/>
  <c r="AD289" i="5"/>
  <c r="AH289" i="5" s="1"/>
  <c r="AE289" i="5"/>
  <c r="AF289" i="5"/>
  <c r="AG289" i="5"/>
  <c r="AI289" i="5"/>
  <c r="AC290" i="5"/>
  <c r="AD290" i="5" s="1"/>
  <c r="AG290" i="5" s="1"/>
  <c r="AC291" i="5"/>
  <c r="AD291" i="5"/>
  <c r="AE291" i="5" s="1"/>
  <c r="AF291" i="5"/>
  <c r="AC292" i="5"/>
  <c r="AD292" i="5"/>
  <c r="AE292" i="5"/>
  <c r="AC293" i="5"/>
  <c r="AD293" i="5" s="1"/>
  <c r="AE293" i="5"/>
  <c r="AF293" i="5"/>
  <c r="AG293" i="5"/>
  <c r="AH293" i="5"/>
  <c r="AI293" i="5" s="1"/>
  <c r="AC294" i="5"/>
  <c r="AD294" i="5"/>
  <c r="AH294" i="5" s="1"/>
  <c r="AC295" i="5"/>
  <c r="AD295" i="5" s="1"/>
  <c r="AC296" i="5"/>
  <c r="AD296" i="5"/>
  <c r="AE296" i="5" s="1"/>
  <c r="AF296" i="5"/>
  <c r="AC297" i="5"/>
  <c r="AD297" i="5" s="1"/>
  <c r="AC298" i="5"/>
  <c r="AD298" i="5"/>
  <c r="AE298" i="5"/>
  <c r="AF298" i="5"/>
  <c r="AC299" i="5"/>
  <c r="AD299" i="5"/>
  <c r="AC300" i="5"/>
  <c r="AD300" i="5"/>
  <c r="AF300" i="5" s="1"/>
  <c r="AE300" i="5"/>
  <c r="AI300" i="5" s="1"/>
  <c r="AG300" i="5"/>
  <c r="AH300" i="5"/>
  <c r="AC301" i="5"/>
  <c r="AD301" i="5" s="1"/>
  <c r="AE301" i="5" s="1"/>
  <c r="AC302" i="5"/>
  <c r="AD302" i="5"/>
  <c r="AF302" i="5" s="1"/>
  <c r="AC303" i="5"/>
  <c r="AD303" i="5"/>
  <c r="AF303" i="5" s="1"/>
  <c r="AE303" i="5"/>
  <c r="AG303" i="5"/>
  <c r="AI303" i="5" s="1"/>
  <c r="AH303" i="5"/>
  <c r="AC304" i="5"/>
  <c r="AD304" i="5" s="1"/>
  <c r="AH304" i="5"/>
  <c r="AC305" i="5"/>
  <c r="AD305" i="5"/>
  <c r="AE305" i="5" s="1"/>
  <c r="AF305" i="5"/>
  <c r="AC306" i="5"/>
  <c r="AD306" i="5"/>
  <c r="AE306" i="5"/>
  <c r="AF306" i="5"/>
  <c r="AG306" i="5"/>
  <c r="AH306" i="5"/>
  <c r="AC307" i="5"/>
  <c r="AD307" i="5"/>
  <c r="AE307" i="5"/>
  <c r="AF307" i="5"/>
  <c r="AG307" i="5"/>
  <c r="AH307" i="5"/>
  <c r="AI307" i="5" s="1"/>
  <c r="AC308" i="5"/>
  <c r="AD308" i="5"/>
  <c r="AE308" i="5"/>
  <c r="AF308" i="5"/>
  <c r="AG308" i="5"/>
  <c r="AH308" i="5"/>
  <c r="AI308" i="5"/>
  <c r="AC309" i="5"/>
  <c r="AD309" i="5" s="1"/>
  <c r="AE309" i="5"/>
  <c r="AG309" i="5"/>
  <c r="AC310" i="5"/>
  <c r="AD310" i="5" s="1"/>
  <c r="AC311" i="5"/>
  <c r="AD311" i="5"/>
  <c r="AE311" i="5" s="1"/>
  <c r="AC312" i="5"/>
  <c r="AD312" i="5"/>
  <c r="AH312" i="5"/>
  <c r="AC313" i="5"/>
  <c r="AD313" i="5"/>
  <c r="AG313" i="5" s="1"/>
  <c r="AE313" i="5"/>
  <c r="AI313" i="5" s="1"/>
  <c r="AF313" i="5"/>
  <c r="AH313" i="5"/>
  <c r="AC314" i="5"/>
  <c r="AD314" i="5"/>
  <c r="AG314" i="5"/>
  <c r="AC315" i="5"/>
  <c r="AD315" i="5" s="1"/>
  <c r="AC316" i="5"/>
  <c r="AD316" i="5"/>
  <c r="AE316" i="5" s="1"/>
  <c r="AF316" i="5"/>
  <c r="AG316" i="5"/>
  <c r="AH316" i="5"/>
  <c r="AC317" i="5"/>
  <c r="AD317" i="5"/>
  <c r="AG317" i="5"/>
  <c r="AH317" i="5"/>
  <c r="AC318" i="5"/>
  <c r="AD318" i="5"/>
  <c r="AC319" i="5"/>
  <c r="AD319" i="5" s="1"/>
  <c r="AH319" i="5" s="1"/>
  <c r="AE319" i="5"/>
  <c r="AG319" i="5"/>
  <c r="AC320" i="5"/>
  <c r="AD320" i="5"/>
  <c r="AE320" i="5"/>
  <c r="AF320" i="5"/>
  <c r="AG320" i="5"/>
  <c r="AH320" i="5"/>
  <c r="AC321" i="5"/>
  <c r="AD321" i="5"/>
  <c r="AH321" i="5"/>
  <c r="AC322" i="5"/>
  <c r="AD322" i="5"/>
  <c r="AG322" i="5" s="1"/>
  <c r="AE322" i="5"/>
  <c r="AC323" i="5"/>
  <c r="AD323" i="5" s="1"/>
  <c r="AH323" i="5" s="1"/>
  <c r="AE323" i="5"/>
  <c r="AI323" i="5" s="1"/>
  <c r="AF323" i="5"/>
  <c r="AG323" i="5"/>
  <c r="AC324" i="5"/>
  <c r="AD324" i="5" s="1"/>
  <c r="AH324" i="5" s="1"/>
  <c r="AG324" i="5"/>
  <c r="AC325" i="5"/>
  <c r="AD325" i="5"/>
  <c r="AE325" i="5"/>
  <c r="AC326" i="5"/>
  <c r="AD326" i="5"/>
  <c r="AC327" i="5"/>
  <c r="AD327" i="5"/>
  <c r="AE327" i="5"/>
  <c r="AF327" i="5"/>
  <c r="AC328" i="5"/>
  <c r="AD328" i="5"/>
  <c r="AE328" i="5"/>
  <c r="AH328" i="5"/>
  <c r="AC329" i="5"/>
  <c r="AD329" i="5"/>
  <c r="AH329" i="5" s="1"/>
  <c r="AF329" i="5"/>
  <c r="AC330" i="5"/>
  <c r="AD330" i="5"/>
  <c r="AE330" i="5"/>
  <c r="AF330" i="5"/>
  <c r="AG330" i="5"/>
  <c r="AH330" i="5"/>
  <c r="AC331" i="5"/>
  <c r="AD331" i="5" s="1"/>
  <c r="AF331" i="5" s="1"/>
  <c r="AE331" i="5"/>
  <c r="AG331" i="5"/>
  <c r="AH331" i="5"/>
  <c r="AI331" i="5" s="1"/>
  <c r="AC332" i="5"/>
  <c r="AD332" i="5" s="1"/>
  <c r="AC333" i="5"/>
  <c r="AD333" i="5" s="1"/>
  <c r="AG333" i="5" s="1"/>
  <c r="AH333" i="5"/>
  <c r="AC334" i="5"/>
  <c r="AD334" i="5"/>
  <c r="AG334" i="5" s="1"/>
  <c r="AF334" i="5"/>
  <c r="AC335" i="5"/>
  <c r="AD335" i="5" s="1"/>
  <c r="AG335" i="5"/>
  <c r="AC336" i="5"/>
  <c r="AD336" i="5" s="1"/>
  <c r="AE336" i="5"/>
  <c r="AC337" i="5"/>
  <c r="AD337" i="5"/>
  <c r="AC338" i="5"/>
  <c r="AD338" i="5"/>
  <c r="AE338" i="5"/>
  <c r="AF338" i="5"/>
  <c r="AG338" i="5"/>
  <c r="AH338" i="5"/>
  <c r="AC339" i="5"/>
  <c r="AD339" i="5" s="1"/>
  <c r="AE339" i="5"/>
  <c r="AF339" i="5"/>
  <c r="AG339" i="5"/>
  <c r="AH339" i="5"/>
  <c r="AI339" i="5"/>
  <c r="AC340" i="5"/>
  <c r="AD340" i="5" s="1"/>
  <c r="AH340" i="5"/>
  <c r="AC341" i="5"/>
  <c r="AD341" i="5"/>
  <c r="AE341" i="5"/>
  <c r="AG341" i="5"/>
  <c r="AC342" i="5"/>
  <c r="AD342" i="5" s="1"/>
  <c r="AH342" i="5"/>
  <c r="AC343" i="5"/>
  <c r="AD343" i="5"/>
  <c r="AC344" i="5"/>
  <c r="AD344" i="5" s="1"/>
  <c r="AF344" i="5" s="1"/>
  <c r="AC345" i="5"/>
  <c r="AD345" i="5" s="1"/>
  <c r="AF345" i="5"/>
  <c r="AH345" i="5"/>
  <c r="AC346" i="5"/>
  <c r="AD346" i="5"/>
  <c r="AC347" i="5"/>
  <c r="AD347" i="5" s="1"/>
  <c r="AE347" i="5" s="1"/>
  <c r="AC348" i="5"/>
  <c r="AD348" i="5"/>
  <c r="AE348" i="5" s="1"/>
  <c r="AF348" i="5"/>
  <c r="AG348" i="5"/>
  <c r="AI348" i="5" s="1"/>
  <c r="AH348" i="5"/>
  <c r="AC349" i="5"/>
  <c r="AD349" i="5" s="1"/>
  <c r="AH349" i="5" s="1"/>
  <c r="AC350" i="5"/>
  <c r="AD350" i="5"/>
  <c r="AE350" i="5"/>
  <c r="AF350" i="5"/>
  <c r="AC351" i="5"/>
  <c r="AD351" i="5"/>
  <c r="AH351" i="5" s="1"/>
  <c r="AF351" i="5"/>
  <c r="AC352" i="5"/>
  <c r="AD352" i="5"/>
  <c r="AE352" i="5"/>
  <c r="AF352" i="5"/>
  <c r="AG352" i="5"/>
  <c r="AH352" i="5"/>
  <c r="AC353" i="5"/>
  <c r="AD353" i="5"/>
  <c r="AF353" i="5"/>
  <c r="AC354" i="5"/>
  <c r="AD354" i="5"/>
  <c r="AF354" i="5" s="1"/>
  <c r="AG354" i="5"/>
  <c r="AC355" i="5"/>
  <c r="AD355" i="5" s="1"/>
  <c r="AH355" i="5" s="1"/>
  <c r="AE355" i="5"/>
  <c r="AF355" i="5"/>
  <c r="AG355" i="5"/>
  <c r="AI355" i="5"/>
  <c r="AC356" i="5"/>
  <c r="AD356" i="5"/>
  <c r="AC357" i="5"/>
  <c r="AD357" i="5"/>
  <c r="AE357" i="5" s="1"/>
  <c r="AG357" i="5"/>
  <c r="AC358" i="5"/>
  <c r="AD358" i="5"/>
  <c r="AH358" i="5"/>
  <c r="AC359" i="5"/>
  <c r="AD359" i="5" s="1"/>
  <c r="AF359" i="5"/>
  <c r="AC360" i="5"/>
  <c r="AD360" i="5"/>
  <c r="AF360" i="5"/>
  <c r="AC361" i="5"/>
  <c r="AD361" i="5"/>
  <c r="AG361" i="5" s="1"/>
  <c r="AE361" i="5"/>
  <c r="AF361" i="5"/>
  <c r="AH361" i="5"/>
  <c r="AC362" i="5"/>
  <c r="AD362" i="5"/>
  <c r="AE362" i="5"/>
  <c r="AI362" i="5" s="1"/>
  <c r="AF362" i="5"/>
  <c r="AG362" i="5"/>
  <c r="AH362" i="5"/>
  <c r="AC363" i="5"/>
  <c r="AD363" i="5" s="1"/>
  <c r="AF363" i="5" s="1"/>
  <c r="AE363" i="5"/>
  <c r="AG363" i="5"/>
  <c r="AI363" i="5" s="1"/>
  <c r="AH363" i="5"/>
  <c r="AC364" i="5"/>
  <c r="AD364" i="5" s="1"/>
  <c r="AC365" i="5"/>
  <c r="AD365" i="5" s="1"/>
  <c r="AF365" i="5" s="1"/>
  <c r="AE365" i="5"/>
  <c r="AH365" i="5"/>
  <c r="AC366" i="5"/>
  <c r="AD366" i="5"/>
  <c r="AG366" i="5" s="1"/>
  <c r="AE366" i="5"/>
  <c r="AI366" i="5" s="1"/>
  <c r="AF366" i="5"/>
  <c r="AH366" i="5"/>
  <c r="AC367" i="5"/>
  <c r="AD367" i="5"/>
  <c r="AC368" i="5"/>
  <c r="AD368" i="5"/>
  <c r="AF368" i="5"/>
  <c r="AH368" i="5"/>
  <c r="AC369" i="5"/>
  <c r="AD369" i="5"/>
  <c r="AE369" i="5"/>
  <c r="AI369" i="5" s="1"/>
  <c r="AF369" i="5"/>
  <c r="AG369" i="5"/>
  <c r="AH369" i="5"/>
  <c r="AC370" i="5"/>
  <c r="AD370" i="5"/>
  <c r="AG370" i="5" s="1"/>
  <c r="AH370" i="5"/>
  <c r="AC371" i="5"/>
  <c r="AD371" i="5" s="1"/>
  <c r="AE371" i="5"/>
  <c r="AI371" i="5" s="1"/>
  <c r="AF371" i="5"/>
  <c r="AG371" i="5"/>
  <c r="AH371" i="5"/>
  <c r="AC372" i="5"/>
  <c r="AD372" i="5"/>
  <c r="AH372" i="5"/>
  <c r="AC373" i="5"/>
  <c r="AD373" i="5"/>
  <c r="AE373" i="5"/>
  <c r="AG373" i="5"/>
  <c r="AC374" i="5"/>
  <c r="AD374" i="5"/>
  <c r="AC375" i="5"/>
  <c r="AD375" i="5"/>
  <c r="AE375" i="5"/>
  <c r="AF375" i="5"/>
  <c r="AC376" i="5"/>
  <c r="AD376" i="5"/>
  <c r="AE376" i="5" s="1"/>
  <c r="AF376" i="5"/>
  <c r="AG376" i="5"/>
  <c r="AH376" i="5"/>
  <c r="AC377" i="5"/>
  <c r="AD377" i="5"/>
  <c r="AC378" i="5"/>
  <c r="AD378" i="5"/>
  <c r="AE378" i="5"/>
  <c r="AF378" i="5"/>
  <c r="AC379" i="5"/>
  <c r="AD379" i="5" s="1"/>
  <c r="AC380" i="5"/>
  <c r="AD380" i="5"/>
  <c r="AE380" i="5" s="1"/>
  <c r="AF380" i="5"/>
  <c r="AI380" i="5" s="1"/>
  <c r="AG380" i="5"/>
  <c r="AH380" i="5"/>
  <c r="AC381" i="5"/>
  <c r="AD381" i="5"/>
  <c r="AC382" i="5"/>
  <c r="AD382" i="5"/>
  <c r="AE382" i="5"/>
  <c r="AC383" i="5"/>
  <c r="AD383" i="5"/>
  <c r="AH383" i="5" s="1"/>
  <c r="AE383" i="5"/>
  <c r="AF383" i="5"/>
  <c r="AG383" i="5"/>
  <c r="AI383" i="5"/>
  <c r="AC384" i="5"/>
  <c r="AD384" i="5"/>
  <c r="AC385" i="5"/>
  <c r="AD385" i="5"/>
  <c r="AF385" i="5" s="1"/>
  <c r="AG385" i="5"/>
  <c r="AC386" i="5"/>
  <c r="AD386" i="5"/>
  <c r="AG386" i="5"/>
  <c r="AC387" i="5"/>
  <c r="AD387" i="5" s="1"/>
  <c r="AH387" i="5" s="1"/>
  <c r="AE387" i="5"/>
  <c r="AF387" i="5"/>
  <c r="AI387" i="5" s="1"/>
  <c r="AG387" i="5"/>
  <c r="AC388" i="5"/>
  <c r="AD388" i="5" s="1"/>
  <c r="AC389" i="5"/>
  <c r="AD389" i="5"/>
  <c r="AF389" i="5" s="1"/>
  <c r="AE389" i="5"/>
  <c r="AH389" i="5"/>
  <c r="AC390" i="5"/>
  <c r="AD390" i="5"/>
  <c r="AC391" i="5"/>
  <c r="AD391" i="5" s="1"/>
  <c r="AC392" i="5"/>
  <c r="AD392" i="5"/>
  <c r="AE392" i="5"/>
  <c r="AF392" i="5"/>
  <c r="AC393" i="5"/>
  <c r="AD393" i="5"/>
  <c r="AE393" i="5"/>
  <c r="AF393" i="5"/>
  <c r="AG393" i="5"/>
  <c r="AH393" i="5"/>
  <c r="AI393" i="5"/>
  <c r="AC394" i="5"/>
  <c r="AD394" i="5"/>
  <c r="AE394" i="5"/>
  <c r="AF394" i="5"/>
  <c r="AG394" i="5"/>
  <c r="AH394" i="5"/>
  <c r="AI394" i="5"/>
  <c r="AC395" i="5"/>
  <c r="AD395" i="5" s="1"/>
  <c r="AC396" i="5"/>
  <c r="AD396" i="5"/>
  <c r="AG396" i="5" s="1"/>
  <c r="AF396" i="5"/>
  <c r="AC397" i="5"/>
  <c r="AD397" i="5"/>
  <c r="AG397" i="5"/>
  <c r="AC398" i="5"/>
  <c r="AD398" i="5"/>
  <c r="AG398" i="5" s="1"/>
  <c r="AE398" i="5"/>
  <c r="AF398" i="5"/>
  <c r="AH398" i="5"/>
  <c r="AI398" i="5"/>
  <c r="AC399" i="5"/>
  <c r="AD399" i="5"/>
  <c r="AC400" i="5"/>
  <c r="AD400" i="5"/>
  <c r="AE400" i="5" s="1"/>
  <c r="AH400" i="5"/>
  <c r="AC401" i="5"/>
  <c r="AD401" i="5" s="1"/>
  <c r="AE401" i="5" s="1"/>
  <c r="AF401" i="5"/>
  <c r="AG401" i="5"/>
  <c r="AH401" i="5"/>
  <c r="AC402" i="5"/>
  <c r="AD402" i="5"/>
  <c r="AH402" i="5" s="1"/>
  <c r="AC403" i="5"/>
  <c r="AD403" i="5" s="1"/>
  <c r="AE403" i="5"/>
  <c r="AI403" i="5" s="1"/>
  <c r="AF403" i="5"/>
  <c r="AG403" i="5"/>
  <c r="AH403" i="5"/>
  <c r="AC404" i="5"/>
  <c r="AD404" i="5"/>
  <c r="AH404" i="5" s="1"/>
  <c r="AC405" i="5"/>
  <c r="AD405" i="5" s="1"/>
  <c r="AG405" i="5"/>
  <c r="AC406" i="5"/>
  <c r="AD406" i="5"/>
  <c r="AF406" i="5"/>
  <c r="AC407" i="5"/>
  <c r="AD407" i="5"/>
  <c r="AE407" i="5"/>
  <c r="AF407" i="5"/>
  <c r="AC408" i="5"/>
  <c r="AD408" i="5"/>
  <c r="AF408" i="5" s="1"/>
  <c r="AE408" i="5"/>
  <c r="AG408" i="5"/>
  <c r="AH408" i="5"/>
  <c r="AC409" i="5"/>
  <c r="AD409" i="5" s="1"/>
  <c r="AE409" i="5"/>
  <c r="AF409" i="5"/>
  <c r="AG409" i="5"/>
  <c r="AH409" i="5"/>
  <c r="AI409" i="5" s="1"/>
  <c r="AC410" i="5"/>
  <c r="AD410" i="5" s="1"/>
  <c r="AH410" i="5"/>
  <c r="AC411" i="5"/>
  <c r="AD411" i="5"/>
  <c r="AC412" i="5"/>
  <c r="AD412" i="5" s="1"/>
  <c r="AE412" i="5" s="1"/>
  <c r="AH412" i="5"/>
  <c r="AC413" i="5"/>
  <c r="AD413" i="5"/>
  <c r="AH413" i="5" s="1"/>
  <c r="AE413" i="5"/>
  <c r="AF413" i="5"/>
  <c r="AG413" i="5"/>
  <c r="AC414" i="5"/>
  <c r="AD414" i="5"/>
  <c r="AG414" i="5"/>
  <c r="AH414" i="5"/>
  <c r="AC415" i="5"/>
  <c r="AD415" i="5" s="1"/>
  <c r="AC416" i="5"/>
  <c r="AD416" i="5"/>
  <c r="AE416" i="5"/>
  <c r="AF416" i="5"/>
  <c r="AC417" i="5"/>
  <c r="AD417" i="5" s="1"/>
  <c r="AF417" i="5"/>
  <c r="AC418" i="5"/>
  <c r="AD418" i="5"/>
  <c r="AE418" i="5" s="1"/>
  <c r="AF418" i="5"/>
  <c r="AG418" i="5"/>
  <c r="AH418" i="5"/>
  <c r="AC419" i="5"/>
  <c r="AD419" i="5"/>
  <c r="AH419" i="5" s="1"/>
  <c r="AC420" i="5"/>
  <c r="AD420" i="5" s="1"/>
  <c r="AE420" i="5"/>
  <c r="AF420" i="5"/>
  <c r="AC421" i="5"/>
  <c r="AD421" i="5"/>
  <c r="AF421" i="5"/>
  <c r="AC422" i="5"/>
  <c r="AD422" i="5"/>
  <c r="AE422" i="5"/>
  <c r="AF422" i="5"/>
  <c r="AC423" i="5"/>
  <c r="AD423" i="5"/>
  <c r="AE423" i="5" s="1"/>
  <c r="AG423" i="5"/>
  <c r="AH423" i="5"/>
  <c r="AC424" i="5"/>
  <c r="AD424" i="5"/>
  <c r="AG424" i="5"/>
  <c r="AH424" i="5"/>
  <c r="AC425" i="5"/>
  <c r="AD425" i="5" s="1"/>
  <c r="AE425" i="5" s="1"/>
  <c r="AC426" i="5"/>
  <c r="AD426" i="5" s="1"/>
  <c r="AG426" i="5"/>
  <c r="AC427" i="5"/>
  <c r="AD427" i="5"/>
  <c r="AF427" i="5" s="1"/>
  <c r="AE427" i="5"/>
  <c r="AG427" i="5"/>
  <c r="AH427" i="5"/>
  <c r="AC428" i="5"/>
  <c r="AD428" i="5" s="1"/>
  <c r="AC429" i="5"/>
  <c r="AD429" i="5"/>
  <c r="AE429" i="5"/>
  <c r="AC430" i="5"/>
  <c r="AD430" i="5" s="1"/>
  <c r="AF430" i="5" s="1"/>
  <c r="AE430" i="5"/>
  <c r="AG430" i="5"/>
  <c r="AH430" i="5"/>
  <c r="AC431" i="5"/>
  <c r="AD431" i="5"/>
  <c r="AF431" i="5" s="1"/>
  <c r="AE431" i="5"/>
  <c r="AG431" i="5"/>
  <c r="AH431" i="5"/>
  <c r="AC432" i="5"/>
  <c r="AD432" i="5"/>
  <c r="AE432" i="5"/>
  <c r="AF432" i="5"/>
  <c r="AG432" i="5"/>
  <c r="AH432" i="5"/>
  <c r="AI432" i="5"/>
  <c r="AC433" i="5"/>
  <c r="AD433" i="5" s="1"/>
  <c r="AE433" i="5"/>
  <c r="AG433" i="5"/>
  <c r="AC434" i="5"/>
  <c r="AD434" i="5"/>
  <c r="AF434" i="5"/>
  <c r="AG434" i="5"/>
  <c r="AC435" i="5"/>
  <c r="AD435" i="5" s="1"/>
  <c r="AC436" i="5"/>
  <c r="AD436" i="5"/>
  <c r="AH436" i="5" s="1"/>
  <c r="AE436" i="5"/>
  <c r="AC437" i="5"/>
  <c r="AD437" i="5"/>
  <c r="AC438" i="5"/>
  <c r="AD438" i="5"/>
  <c r="AH438" i="5"/>
  <c r="AC439" i="5"/>
  <c r="AD439" i="5"/>
  <c r="AE439" i="5"/>
  <c r="AC440" i="5"/>
  <c r="AD440" i="5"/>
  <c r="AF440" i="5" s="1"/>
  <c r="AC441" i="5"/>
  <c r="AD441" i="5" s="1"/>
  <c r="AE441" i="5"/>
  <c r="AF441" i="5"/>
  <c r="AG441" i="5"/>
  <c r="AI441" i="5" s="1"/>
  <c r="AH441" i="5"/>
  <c r="AC442" i="5"/>
  <c r="AD442" i="5"/>
  <c r="AH442" i="5" s="1"/>
  <c r="AC443" i="5"/>
  <c r="AD443" i="5"/>
  <c r="AC444" i="5"/>
  <c r="AD444" i="5"/>
  <c r="AC445" i="5"/>
  <c r="AD445" i="5"/>
  <c r="AE445" i="5" s="1"/>
  <c r="AF445" i="5"/>
  <c r="AG445" i="5"/>
  <c r="AH445" i="5"/>
  <c r="AC446" i="5"/>
  <c r="AD446" i="5" s="1"/>
  <c r="AH446" i="5" s="1"/>
  <c r="AF446" i="5"/>
  <c r="AC447" i="5"/>
  <c r="AD447" i="5"/>
  <c r="AF447" i="5"/>
  <c r="AC448" i="5"/>
  <c r="AD448" i="5"/>
  <c r="AG448" i="5"/>
  <c r="AC449" i="5"/>
  <c r="AD449" i="5" s="1"/>
  <c r="AE449" i="5" s="1"/>
  <c r="AC450" i="5"/>
  <c r="AD450" i="5" s="1"/>
  <c r="AE450" i="5"/>
  <c r="AG450" i="5"/>
  <c r="AC451" i="5"/>
  <c r="AD451" i="5" s="1"/>
  <c r="AG451" i="5"/>
  <c r="AC452" i="5"/>
  <c r="AD452" i="5"/>
  <c r="AH452" i="5" s="1"/>
  <c r="AE452" i="5"/>
  <c r="AF452" i="5"/>
  <c r="AG452" i="5"/>
  <c r="AC453" i="5"/>
  <c r="AD453" i="5"/>
  <c r="AE453" i="5" s="1"/>
  <c r="AF453" i="5"/>
  <c r="AG453" i="5"/>
  <c r="AH453" i="5"/>
  <c r="AC454" i="5"/>
  <c r="AD454" i="5" s="1"/>
  <c r="AH454" i="5"/>
  <c r="AC455" i="5"/>
  <c r="AD455" i="5" s="1"/>
  <c r="AF455" i="5"/>
  <c r="AC456" i="5"/>
  <c r="AD456" i="5"/>
  <c r="AF456" i="5" s="1"/>
  <c r="AE456" i="5"/>
  <c r="AH456" i="5"/>
  <c r="AC457" i="5"/>
  <c r="AD457" i="5"/>
  <c r="AC458" i="5"/>
  <c r="AD458" i="5" s="1"/>
  <c r="AH458" i="5" s="1"/>
  <c r="AE458" i="5"/>
  <c r="AF458" i="5"/>
  <c r="AG458" i="5"/>
  <c r="AI458" i="5"/>
  <c r="AC459" i="5"/>
  <c r="AD459" i="5"/>
  <c r="AF459" i="5" s="1"/>
  <c r="AE459" i="5"/>
  <c r="AH459" i="5"/>
  <c r="AC460" i="5"/>
  <c r="AD460" i="5"/>
  <c r="AE460" i="5" s="1"/>
  <c r="AC461" i="5"/>
  <c r="AD461" i="5"/>
  <c r="AH461" i="5" s="1"/>
  <c r="AE461" i="5"/>
  <c r="AF461" i="5"/>
  <c r="AG461" i="5"/>
  <c r="AC462" i="5"/>
  <c r="AD462" i="5" s="1"/>
  <c r="AF462" i="5" s="1"/>
  <c r="AE462" i="5"/>
  <c r="AG462" i="5"/>
  <c r="AH462" i="5"/>
  <c r="AC463" i="5"/>
  <c r="AD463" i="5" s="1"/>
  <c r="AH463" i="5" s="1"/>
  <c r="AC464" i="5"/>
  <c r="AD464" i="5"/>
  <c r="AE464" i="5"/>
  <c r="AH464" i="5"/>
  <c r="AC465" i="5"/>
  <c r="AD465" i="5"/>
  <c r="AF465" i="5"/>
  <c r="AH465" i="5"/>
  <c r="AC466" i="5"/>
  <c r="AD466" i="5"/>
  <c r="AG466" i="5"/>
  <c r="AC467" i="5"/>
  <c r="AD467" i="5" s="1"/>
  <c r="AE467" i="5" s="1"/>
  <c r="AC468" i="5"/>
  <c r="AD468" i="5"/>
  <c r="AE468" i="5" s="1"/>
  <c r="AF468" i="5"/>
  <c r="AI468" i="5" s="1"/>
  <c r="AG468" i="5"/>
  <c r="AH468" i="5"/>
  <c r="AC469" i="5"/>
  <c r="AD469" i="5"/>
  <c r="AF469" i="5" s="1"/>
  <c r="AE469" i="5"/>
  <c r="AG469" i="5"/>
  <c r="AH469" i="5"/>
  <c r="AI469" i="5"/>
  <c r="AC470" i="5"/>
  <c r="AD470" i="5" s="1"/>
  <c r="AG470" i="5"/>
  <c r="AC471" i="5"/>
  <c r="AD471" i="5" s="1"/>
  <c r="AC472" i="5"/>
  <c r="AD472" i="5"/>
  <c r="AE472" i="5"/>
  <c r="AC473" i="5"/>
  <c r="AD473" i="5"/>
  <c r="AF473" i="5"/>
  <c r="AH473" i="5"/>
  <c r="AC474" i="5"/>
  <c r="AD474" i="5" s="1"/>
  <c r="AC475" i="5"/>
  <c r="AD475" i="5"/>
  <c r="AE475" i="5"/>
  <c r="AH475" i="5"/>
  <c r="AC476" i="5"/>
  <c r="AD476" i="5"/>
  <c r="AC477" i="5"/>
  <c r="AD477" i="5"/>
  <c r="AE477" i="5"/>
  <c r="AF477" i="5"/>
  <c r="AG477" i="5"/>
  <c r="AH477" i="5"/>
  <c r="AC478" i="5"/>
  <c r="AD478" i="5" s="1"/>
  <c r="AF478" i="5" s="1"/>
  <c r="AE478" i="5"/>
  <c r="AG478" i="5"/>
  <c r="AH478" i="5"/>
  <c r="AI478" i="5"/>
  <c r="AC479" i="5"/>
  <c r="AD479" i="5" s="1"/>
  <c r="AG479" i="5"/>
  <c r="AC480" i="5"/>
  <c r="AD480" i="5" s="1"/>
  <c r="AC481" i="5"/>
  <c r="AD481" i="5"/>
  <c r="AE481" i="5"/>
  <c r="AC482" i="5"/>
  <c r="AD482" i="5"/>
  <c r="AF482" i="5"/>
  <c r="AG482" i="5"/>
  <c r="AC483" i="5"/>
  <c r="AD483" i="5" s="1"/>
  <c r="AC484" i="5"/>
  <c r="AD484" i="5"/>
  <c r="AE484" i="5"/>
  <c r="AH484" i="5"/>
  <c r="AC485" i="5"/>
  <c r="AD485" i="5"/>
  <c r="AC486" i="5"/>
  <c r="AD486" i="5" s="1"/>
  <c r="AE486" i="5"/>
  <c r="AF486" i="5"/>
  <c r="AG486" i="5"/>
  <c r="AH486" i="5"/>
  <c r="AC487" i="5"/>
  <c r="AD487" i="5"/>
  <c r="AG487" i="5" s="1"/>
  <c r="AH487" i="5"/>
  <c r="AC488" i="5"/>
  <c r="AD488" i="5" s="1"/>
  <c r="AG488" i="5" s="1"/>
  <c r="AC489" i="5"/>
  <c r="AD489" i="5"/>
  <c r="AE489" i="5" s="1"/>
  <c r="AC490" i="5"/>
  <c r="AD490" i="5"/>
  <c r="AE490" i="5"/>
  <c r="AF490" i="5"/>
  <c r="AC491" i="5"/>
  <c r="AD491" i="5"/>
  <c r="AE491" i="5" s="1"/>
  <c r="AF491" i="5"/>
  <c r="AG491" i="5"/>
  <c r="AH491" i="5"/>
  <c r="AC492" i="5"/>
  <c r="AD492" i="5" s="1"/>
  <c r="AF492" i="5"/>
  <c r="AC493" i="5"/>
  <c r="AD493" i="5"/>
  <c r="AG493" i="5"/>
  <c r="AC494" i="5"/>
  <c r="AD494" i="5" s="1"/>
  <c r="AE494" i="5"/>
  <c r="AC495" i="5"/>
  <c r="AD495" i="5"/>
  <c r="AE495" i="5" s="1"/>
  <c r="AF495" i="5"/>
  <c r="AG495" i="5"/>
  <c r="AH495" i="5"/>
  <c r="AC496" i="5"/>
  <c r="AD496" i="5"/>
  <c r="AG496" i="5"/>
  <c r="AH496" i="5"/>
  <c r="AC497" i="5"/>
  <c r="AD497" i="5" s="1"/>
  <c r="AF497" i="5" s="1"/>
  <c r="AC498" i="5"/>
  <c r="AD498" i="5" s="1"/>
  <c r="AC499" i="5"/>
  <c r="AD499" i="5"/>
  <c r="AH499" i="5" s="1"/>
  <c r="AE499" i="5"/>
  <c r="AC500" i="5"/>
  <c r="AD500" i="5"/>
  <c r="AE500" i="5" s="1"/>
  <c r="AG500" i="5"/>
  <c r="AH500" i="5"/>
  <c r="AC501" i="5"/>
  <c r="AD501" i="5"/>
  <c r="AF501" i="5" s="1"/>
  <c r="AI501" i="5" s="1"/>
  <c r="AE501" i="5"/>
  <c r="AG501" i="5"/>
  <c r="AH501" i="5"/>
  <c r="AC502" i="5"/>
  <c r="AD502" i="5" s="1"/>
  <c r="AG502" i="5"/>
  <c r="AC503" i="5"/>
  <c r="AD503" i="5" s="1"/>
  <c r="AC504" i="5"/>
  <c r="AD504" i="5"/>
  <c r="AF504" i="5" s="1"/>
  <c r="AH504" i="5"/>
  <c r="AC505" i="5"/>
  <c r="AD505" i="5"/>
  <c r="AF505" i="5" s="1"/>
  <c r="AH505" i="5"/>
  <c r="AC506" i="5"/>
  <c r="AD506" i="5" s="1"/>
  <c r="AF506" i="5" s="1"/>
  <c r="AC507" i="5"/>
  <c r="AD507" i="5"/>
  <c r="AE507" i="5" s="1"/>
  <c r="AH507" i="5"/>
  <c r="AC508" i="5"/>
  <c r="AD508" i="5"/>
  <c r="AE508" i="5"/>
  <c r="AF508" i="5"/>
  <c r="AC509" i="5"/>
  <c r="AD509" i="5"/>
  <c r="AE509" i="5"/>
  <c r="AF509" i="5"/>
  <c r="AG509" i="5"/>
  <c r="AH509" i="5"/>
  <c r="AC510" i="5"/>
  <c r="AD510" i="5" s="1"/>
  <c r="AF510" i="5" s="1"/>
  <c r="AI510" i="5" s="1"/>
  <c r="AE510" i="5"/>
  <c r="AG510" i="5"/>
  <c r="AH510" i="5"/>
  <c r="AC511" i="5"/>
  <c r="AD511" i="5" s="1"/>
  <c r="AG511" i="5"/>
  <c r="AC512" i="5"/>
  <c r="AD512" i="5" s="1"/>
  <c r="AC513" i="5"/>
  <c r="AD513" i="5"/>
  <c r="AG513" i="5" s="1"/>
  <c r="AF513" i="5"/>
  <c r="AH513" i="5"/>
  <c r="AC514" i="5"/>
  <c r="AD514" i="5"/>
  <c r="AF514" i="5" s="1"/>
  <c r="AG514" i="5"/>
  <c r="AC515" i="5"/>
  <c r="AD515" i="5" s="1"/>
  <c r="AF515" i="5" s="1"/>
  <c r="AH515" i="5"/>
  <c r="AC516" i="5"/>
  <c r="AD516" i="5"/>
  <c r="AE516" i="5" s="1"/>
  <c r="AH516" i="5"/>
  <c r="AC517" i="5"/>
  <c r="AD517" i="5"/>
  <c r="AE517" i="5" s="1"/>
  <c r="AC518" i="5"/>
  <c r="AD518" i="5" s="1"/>
  <c r="AE518" i="5"/>
  <c r="AF518" i="5"/>
  <c r="AG518" i="5"/>
  <c r="AH518" i="5"/>
  <c r="AC519" i="5"/>
  <c r="AD519" i="5"/>
  <c r="AC520" i="5"/>
  <c r="AD520" i="5" s="1"/>
  <c r="AG520" i="5"/>
  <c r="AC521" i="5"/>
  <c r="AD521" i="5"/>
  <c r="AC522" i="5"/>
  <c r="AD522" i="5"/>
  <c r="AH522" i="5" s="1"/>
  <c r="AE522" i="5"/>
  <c r="AF522" i="5"/>
  <c r="AG522" i="5"/>
  <c r="AC523" i="5"/>
  <c r="AD523" i="5"/>
  <c r="AE523" i="5" s="1"/>
  <c r="AF523" i="5"/>
  <c r="AG523" i="5"/>
  <c r="AH523" i="5"/>
  <c r="AC524" i="5"/>
  <c r="AD524" i="5" s="1"/>
  <c r="AF524" i="5" s="1"/>
  <c r="AH524" i="5"/>
  <c r="AC525" i="5"/>
  <c r="AD525" i="5"/>
  <c r="AG525" i="5" s="1"/>
  <c r="AC526" i="5"/>
  <c r="AD526" i="5" s="1"/>
  <c r="AE526" i="5"/>
  <c r="AF526" i="5"/>
  <c r="AC527" i="5"/>
  <c r="AD527" i="5"/>
  <c r="AE527" i="5" s="1"/>
  <c r="AG527" i="5"/>
  <c r="AH527" i="5"/>
  <c r="AC528" i="5"/>
  <c r="AD528" i="5"/>
  <c r="AG528" i="5" s="1"/>
  <c r="AC529" i="5"/>
  <c r="AD529" i="5" s="1"/>
  <c r="AF529" i="5"/>
  <c r="AC530" i="5"/>
  <c r="AD530" i="5"/>
  <c r="AC531" i="5"/>
  <c r="AD531" i="5"/>
  <c r="AH531" i="5" s="1"/>
  <c r="AE531" i="5"/>
  <c r="AF531" i="5"/>
  <c r="AG531" i="5"/>
  <c r="AC532" i="5"/>
  <c r="AD532" i="5"/>
  <c r="AC533" i="5"/>
  <c r="AD533" i="5"/>
  <c r="AF533" i="5" s="1"/>
  <c r="AE533" i="5"/>
  <c r="AG533" i="5"/>
  <c r="AH533" i="5"/>
  <c r="AC534" i="5"/>
  <c r="AD534" i="5" s="1"/>
  <c r="AF534" i="5"/>
  <c r="AG534" i="5"/>
  <c r="AC535" i="5"/>
  <c r="AD535" i="5" s="1"/>
  <c r="AC536" i="5"/>
  <c r="AD536" i="5"/>
  <c r="AF536" i="5" s="1"/>
  <c r="AE536" i="5"/>
  <c r="AG536" i="5"/>
  <c r="AH536" i="5"/>
  <c r="AC537" i="5"/>
  <c r="AD537" i="5"/>
  <c r="AF537" i="5" s="1"/>
  <c r="AH537" i="5"/>
  <c r="AC538" i="5"/>
  <c r="AD538" i="5" s="1"/>
  <c r="AE538" i="5"/>
  <c r="AF538" i="5"/>
  <c r="AC539" i="5"/>
  <c r="AD539" i="5" s="1"/>
  <c r="AC540" i="5"/>
  <c r="AD540" i="5"/>
  <c r="AC541" i="5"/>
  <c r="AD541" i="5"/>
  <c r="AE541" i="5"/>
  <c r="AF541" i="5"/>
  <c r="AG541" i="5"/>
  <c r="AH541" i="5"/>
  <c r="AC542" i="5"/>
  <c r="AD542" i="5" s="1"/>
  <c r="AF542" i="5" s="1"/>
  <c r="AE542" i="5"/>
  <c r="AG542" i="5"/>
  <c r="AH542" i="5"/>
  <c r="AI542" i="5"/>
  <c r="AC543" i="5"/>
  <c r="AD543" i="5" s="1"/>
  <c r="AC544" i="5"/>
  <c r="AD544" i="5"/>
  <c r="AE544" i="5" s="1"/>
  <c r="AC545" i="5"/>
  <c r="AD545" i="5"/>
  <c r="AG545" i="5" s="1"/>
  <c r="AF545" i="5"/>
  <c r="AH545" i="5"/>
  <c r="AC546" i="5"/>
  <c r="AD546" i="5" s="1"/>
  <c r="AC547" i="5"/>
  <c r="AD547" i="5" s="1"/>
  <c r="AG547" i="5" s="1"/>
  <c r="AE547" i="5"/>
  <c r="AF547" i="5"/>
  <c r="AH547" i="5"/>
  <c r="AC548" i="5"/>
  <c r="AD548" i="5"/>
  <c r="AC549" i="5"/>
  <c r="AD549" i="5"/>
  <c r="AG549" i="5" s="1"/>
  <c r="AE549" i="5"/>
  <c r="AF549" i="5"/>
  <c r="AH549" i="5"/>
  <c r="AC550" i="5"/>
  <c r="AD550" i="5" s="1"/>
  <c r="AE550" i="5"/>
  <c r="AF550" i="5"/>
  <c r="AG550" i="5"/>
  <c r="AH550" i="5"/>
  <c r="AC551" i="5"/>
  <c r="AD551" i="5"/>
  <c r="AC552" i="5"/>
  <c r="AD552" i="5" s="1"/>
  <c r="AE552" i="5"/>
  <c r="AG552" i="5"/>
  <c r="AC553" i="5"/>
  <c r="AD553" i="5" s="1"/>
  <c r="AC554" i="5"/>
  <c r="AD554" i="5"/>
  <c r="AE554" i="5"/>
  <c r="AF554" i="5"/>
  <c r="AC555" i="5"/>
  <c r="AD555" i="5" s="1"/>
  <c r="AC556" i="5"/>
  <c r="AD556" i="5" s="1"/>
  <c r="AE556" i="5" s="1"/>
  <c r="AC557" i="5"/>
  <c r="AD557" i="5"/>
  <c r="AF557" i="5"/>
  <c r="AG557" i="5"/>
  <c r="AC558" i="5"/>
  <c r="AD558" i="5" s="1"/>
  <c r="AG558" i="5" s="1"/>
  <c r="AE558" i="5"/>
  <c r="AF558" i="5"/>
  <c r="AH558" i="5"/>
  <c r="AI558" i="5"/>
  <c r="AC559" i="5"/>
  <c r="AD559" i="5"/>
  <c r="AC560" i="5"/>
  <c r="AD560" i="5"/>
  <c r="AG560" i="5"/>
  <c r="AH560" i="5"/>
  <c r="AC561" i="5"/>
  <c r="AD561" i="5" s="1"/>
  <c r="AC562" i="5"/>
  <c r="AD562" i="5"/>
  <c r="AE562" i="5"/>
  <c r="AG562" i="5"/>
  <c r="AC563" i="5"/>
  <c r="AD563" i="5"/>
  <c r="AH563" i="5" s="1"/>
  <c r="AF563" i="5"/>
  <c r="AG563" i="5"/>
  <c r="AC564" i="5"/>
  <c r="AD564" i="5"/>
  <c r="AF564" i="5" s="1"/>
  <c r="AC565" i="5"/>
  <c r="AD565" i="5"/>
  <c r="AF565" i="5" s="1"/>
  <c r="AE565" i="5"/>
  <c r="AG565" i="5"/>
  <c r="AH565" i="5"/>
  <c r="AC566" i="5"/>
  <c r="AD566" i="5" s="1"/>
  <c r="AF566" i="5" s="1"/>
  <c r="AG566" i="5"/>
  <c r="AC567" i="5"/>
  <c r="AD567" i="5"/>
  <c r="AF567" i="5"/>
  <c r="AC568" i="5"/>
  <c r="AD568" i="5"/>
  <c r="AF568" i="5" s="1"/>
  <c r="AE568" i="5"/>
  <c r="AG568" i="5"/>
  <c r="AH568" i="5"/>
  <c r="AC569" i="5"/>
  <c r="AD569" i="5" s="1"/>
  <c r="AC570" i="5"/>
  <c r="AD570" i="5" s="1"/>
  <c r="AE570" i="5"/>
  <c r="AF570" i="5"/>
  <c r="AC571" i="5"/>
  <c r="AD571" i="5"/>
  <c r="AF571" i="5" s="1"/>
  <c r="AG571" i="5"/>
  <c r="AH571" i="5"/>
  <c r="AC572" i="5"/>
  <c r="AD572" i="5"/>
  <c r="AE572" i="5"/>
  <c r="AC573" i="5"/>
  <c r="AD573" i="5"/>
  <c r="AE573" i="5"/>
  <c r="AI573" i="5" s="1"/>
  <c r="AF573" i="5"/>
  <c r="AG573" i="5"/>
  <c r="AH573" i="5"/>
  <c r="AC574" i="5"/>
  <c r="AD574" i="5" s="1"/>
  <c r="AF574" i="5" s="1"/>
  <c r="AG574" i="5"/>
  <c r="AH574" i="5"/>
  <c r="AC575" i="5"/>
  <c r="AD575" i="5" s="1"/>
  <c r="AF575" i="5" s="1"/>
  <c r="AC576" i="5"/>
  <c r="AD576" i="5"/>
  <c r="AE576" i="5"/>
  <c r="AH576" i="5"/>
  <c r="AC577" i="5"/>
  <c r="AD577" i="5"/>
  <c r="AG577" i="5" s="1"/>
  <c r="AE577" i="5"/>
  <c r="AF577" i="5"/>
  <c r="AH577" i="5"/>
  <c r="AC578" i="5"/>
  <c r="AD578" i="5"/>
  <c r="AF578" i="5"/>
  <c r="AC579" i="5"/>
  <c r="AD579" i="5" s="1"/>
  <c r="AG579" i="5" s="1"/>
  <c r="AF579" i="5"/>
  <c r="AH579" i="5"/>
  <c r="AC580" i="5"/>
  <c r="AD580" i="5"/>
  <c r="AE580" i="5"/>
  <c r="AC581" i="5"/>
  <c r="AD581" i="5"/>
  <c r="AG581" i="5" s="1"/>
  <c r="AE581" i="5"/>
  <c r="AF581" i="5"/>
  <c r="AH581" i="5"/>
  <c r="AI581" i="5"/>
  <c r="AC582" i="5"/>
  <c r="AD582" i="5" s="1"/>
  <c r="AE582" i="5"/>
  <c r="AF582" i="5"/>
  <c r="AG582" i="5"/>
  <c r="AH582" i="5"/>
  <c r="AC583" i="5"/>
  <c r="AD583" i="5" s="1"/>
  <c r="AC584" i="5"/>
  <c r="AD584" i="5" s="1"/>
  <c r="AE584" i="5"/>
  <c r="AG584" i="5"/>
  <c r="AC585" i="5"/>
  <c r="AD585" i="5" s="1"/>
  <c r="AC586" i="5"/>
  <c r="AD586" i="5"/>
  <c r="AH586" i="5" s="1"/>
  <c r="AE586" i="5"/>
  <c r="AF586" i="5"/>
  <c r="AG586" i="5"/>
  <c r="AC587" i="5"/>
  <c r="AD587" i="5"/>
  <c r="AE587" i="5" s="1"/>
  <c r="AG587" i="5"/>
  <c r="AH587" i="5"/>
  <c r="AC588" i="5"/>
  <c r="AD588" i="5" s="1"/>
  <c r="AE588" i="5"/>
  <c r="AF588" i="5"/>
  <c r="AC589" i="5"/>
  <c r="AD589" i="5"/>
  <c r="AF589" i="5"/>
  <c r="AG589" i="5"/>
  <c r="AC590" i="5"/>
  <c r="AD590" i="5" s="1"/>
  <c r="AC591" i="5"/>
  <c r="AD591" i="5"/>
  <c r="AF591" i="5"/>
  <c r="AC592" i="5"/>
  <c r="AD592" i="5" s="1"/>
  <c r="AH592" i="5" s="1"/>
  <c r="AC593" i="5"/>
  <c r="AD593" i="5" s="1"/>
  <c r="AE593" i="5"/>
  <c r="AC594" i="5"/>
  <c r="AD594" i="5"/>
  <c r="AE594" i="5"/>
  <c r="AG594" i="5"/>
  <c r="AC595" i="5"/>
  <c r="AD595" i="5"/>
  <c r="AH595" i="5" s="1"/>
  <c r="AE595" i="5"/>
  <c r="AF595" i="5"/>
  <c r="AG595" i="5"/>
  <c r="AC596" i="5"/>
  <c r="AD596" i="5"/>
  <c r="AF596" i="5" s="1"/>
  <c r="AC597" i="5"/>
  <c r="AD597" i="5"/>
  <c r="AF597" i="5" s="1"/>
  <c r="AE597" i="5"/>
  <c r="AI597" i="5" s="1"/>
  <c r="AG597" i="5"/>
  <c r="AH597" i="5"/>
  <c r="AC598" i="5"/>
  <c r="AD598" i="5" s="1"/>
  <c r="AF598" i="5"/>
  <c r="AG598" i="5"/>
  <c r="AC599" i="5"/>
  <c r="AD599" i="5"/>
  <c r="AF599" i="5"/>
  <c r="AC600" i="5"/>
  <c r="AD600" i="5"/>
  <c r="AF600" i="5" s="1"/>
  <c r="AE600" i="5"/>
  <c r="AG600" i="5"/>
  <c r="AH600" i="5"/>
  <c r="AC601" i="5"/>
  <c r="AD601" i="5"/>
  <c r="AC602" i="5"/>
  <c r="AD602" i="5" s="1"/>
  <c r="AE602" i="5"/>
  <c r="AF602" i="5"/>
  <c r="AC603" i="5"/>
  <c r="AD603" i="5" s="1"/>
  <c r="AC604" i="5"/>
  <c r="AD604" i="5"/>
  <c r="AE604" i="5"/>
  <c r="AC605" i="5"/>
  <c r="AD605" i="5"/>
  <c r="AE605" i="5"/>
  <c r="AF605" i="5"/>
  <c r="AG605" i="5"/>
  <c r="AH605" i="5"/>
  <c r="AC606" i="5"/>
  <c r="AD606" i="5" s="1"/>
  <c r="AF606" i="5" s="1"/>
  <c r="AE606" i="5"/>
  <c r="AG606" i="5"/>
  <c r="AH606" i="5"/>
  <c r="AI606" i="5"/>
  <c r="AC607" i="5"/>
  <c r="AD607" i="5" s="1"/>
  <c r="AF607" i="5"/>
  <c r="AG607" i="5"/>
  <c r="AC608" i="5"/>
  <c r="AD608" i="5" s="1"/>
  <c r="AC609" i="5"/>
  <c r="AD609" i="5"/>
  <c r="AC610" i="5"/>
  <c r="AD610" i="5"/>
  <c r="AF610" i="5"/>
  <c r="AG610" i="5"/>
  <c r="AC611" i="5"/>
  <c r="AD611" i="5" s="1"/>
  <c r="AG611" i="5" s="1"/>
  <c r="AE611" i="5"/>
  <c r="AF611" i="5"/>
  <c r="AH611" i="5"/>
  <c r="AC612" i="5"/>
  <c r="AD612" i="5"/>
  <c r="AE612" i="5"/>
  <c r="AC613" i="5"/>
  <c r="AD613" i="5"/>
  <c r="AG613" i="5" s="1"/>
  <c r="AE613" i="5"/>
  <c r="AF613" i="5"/>
  <c r="AH613" i="5"/>
  <c r="AI613" i="5"/>
  <c r="AC614" i="5"/>
  <c r="AD614" i="5" s="1"/>
  <c r="AE614" i="5"/>
  <c r="AF614" i="5"/>
  <c r="AG614" i="5"/>
  <c r="AH614" i="5"/>
  <c r="AC615" i="5"/>
  <c r="AD615" i="5"/>
  <c r="AG615" i="5"/>
  <c r="AH615" i="5"/>
  <c r="AC616" i="5"/>
  <c r="AD616" i="5" s="1"/>
  <c r="AE616" i="5" s="1"/>
  <c r="AG616" i="5"/>
  <c r="AC617" i="5"/>
  <c r="AD617" i="5"/>
  <c r="AE617" i="5"/>
  <c r="AC618" i="5"/>
  <c r="AD618" i="5"/>
  <c r="AH618" i="5" s="1"/>
  <c r="AE618" i="5"/>
  <c r="AF618" i="5"/>
  <c r="AG618" i="5"/>
  <c r="AC619" i="5"/>
  <c r="AD619" i="5" s="1"/>
  <c r="AC620" i="5"/>
  <c r="AD620" i="5" s="1"/>
  <c r="AG620" i="5" s="1"/>
  <c r="AE620" i="5"/>
  <c r="AF620" i="5"/>
  <c r="AH620" i="5"/>
  <c r="AC621" i="5"/>
  <c r="AD621" i="5"/>
  <c r="AF621" i="5"/>
  <c r="AG621" i="5"/>
  <c r="AC622" i="5"/>
  <c r="AD622" i="5" s="1"/>
  <c r="AE622" i="5"/>
  <c r="AC623" i="5"/>
  <c r="AD623" i="5"/>
  <c r="AE623" i="5" s="1"/>
  <c r="AF623" i="5"/>
  <c r="AG623" i="5"/>
  <c r="AC624" i="5"/>
  <c r="AD624" i="5"/>
  <c r="AG624" i="5" s="1"/>
  <c r="AH624" i="5"/>
  <c r="AC625" i="5"/>
  <c r="AD625" i="5" s="1"/>
  <c r="AE625" i="5"/>
  <c r="AF625" i="5"/>
  <c r="AC626" i="5"/>
  <c r="AD626" i="5" s="1"/>
  <c r="AE626" i="5"/>
  <c r="AG626" i="5"/>
  <c r="AC627" i="5"/>
  <c r="AD627" i="5"/>
  <c r="AC628" i="5"/>
  <c r="AD628" i="5" s="1"/>
  <c r="AC629" i="5"/>
  <c r="AD629" i="5"/>
  <c r="AF629" i="5" s="1"/>
  <c r="AE629" i="5"/>
  <c r="AI629" i="5" s="1"/>
  <c r="AG629" i="5"/>
  <c r="AH629" i="5"/>
  <c r="AC630" i="5"/>
  <c r="AD630" i="5" s="1"/>
  <c r="AC631" i="5"/>
  <c r="AD631" i="5"/>
  <c r="AF631" i="5"/>
  <c r="AC632" i="5"/>
  <c r="AD632" i="5"/>
  <c r="AF632" i="5" s="1"/>
  <c r="AG632" i="5"/>
  <c r="AH632" i="5"/>
  <c r="AC633" i="5"/>
  <c r="AD633" i="5"/>
  <c r="AC634" i="5"/>
  <c r="AD634" i="5" s="1"/>
  <c r="AE634" i="5"/>
  <c r="AF634" i="5"/>
  <c r="AC635" i="5"/>
  <c r="AD635" i="5"/>
  <c r="AC636" i="5"/>
  <c r="AD636" i="5"/>
  <c r="AH636" i="5" s="1"/>
  <c r="AE636" i="5"/>
  <c r="AF636" i="5"/>
  <c r="AC637" i="5"/>
  <c r="AD637" i="5"/>
  <c r="AE637" i="5"/>
  <c r="AF637" i="5"/>
  <c r="AG637" i="5"/>
  <c r="AH637" i="5"/>
  <c r="AC638" i="5"/>
  <c r="AD638" i="5" s="1"/>
  <c r="AC639" i="5"/>
  <c r="AD639" i="5" s="1"/>
  <c r="AF639" i="5"/>
  <c r="AG639" i="5"/>
  <c r="AC640" i="5"/>
  <c r="AD640" i="5"/>
  <c r="AE640" i="5" s="1"/>
  <c r="AH640" i="5"/>
  <c r="AC641" i="5"/>
  <c r="AD641" i="5"/>
  <c r="AE641" i="5"/>
  <c r="AC642" i="5"/>
  <c r="AD642" i="5"/>
  <c r="AF642" i="5"/>
  <c r="AG642" i="5"/>
  <c r="AC643" i="5"/>
  <c r="AD643" i="5" s="1"/>
  <c r="AC644" i="5"/>
  <c r="AD644" i="5"/>
  <c r="AF644" i="5" s="1"/>
  <c r="AE644" i="5"/>
  <c r="AC645" i="5"/>
  <c r="AD645" i="5"/>
  <c r="AG645" i="5" s="1"/>
  <c r="AF645" i="5"/>
  <c r="AH645" i="5"/>
  <c r="AC646" i="5"/>
  <c r="AD646" i="5" s="1"/>
  <c r="AE646" i="5"/>
  <c r="AI646" i="5" s="1"/>
  <c r="AF646" i="5"/>
  <c r="AG646" i="5"/>
  <c r="AH646" i="5"/>
  <c r="AC647" i="5"/>
  <c r="AD647" i="5"/>
  <c r="AG647" i="5"/>
  <c r="AH647" i="5"/>
  <c r="AC648" i="5"/>
  <c r="AD648" i="5" s="1"/>
  <c r="AE648" i="5"/>
  <c r="AG648" i="5"/>
  <c r="AC649" i="5"/>
  <c r="AD649" i="5"/>
  <c r="AE649" i="5"/>
  <c r="AC650" i="5"/>
  <c r="AD650" i="5"/>
  <c r="AH650" i="5" s="1"/>
  <c r="AE650" i="5"/>
  <c r="AF650" i="5"/>
  <c r="AG650" i="5"/>
  <c r="AC651" i="5"/>
  <c r="AD651" i="5"/>
  <c r="AC652" i="5"/>
  <c r="AD652" i="5" s="1"/>
  <c r="AG652" i="5" s="1"/>
  <c r="AE652" i="5"/>
  <c r="AF652" i="5"/>
  <c r="AC653" i="5"/>
  <c r="AD653" i="5"/>
  <c r="AF653" i="5" s="1"/>
  <c r="AG653" i="5"/>
  <c r="AC654" i="5"/>
  <c r="AD654" i="5" s="1"/>
  <c r="AE654" i="5" s="1"/>
  <c r="AC655" i="5"/>
  <c r="AD655" i="5"/>
  <c r="AE655" i="5" s="1"/>
  <c r="AF655" i="5"/>
  <c r="AG655" i="5"/>
  <c r="AC656" i="5"/>
  <c r="AD656" i="5" s="1"/>
  <c r="AC657" i="5"/>
  <c r="AD657" i="5" s="1"/>
  <c r="AE657" i="5"/>
  <c r="AF657" i="5"/>
  <c r="AC658" i="5"/>
  <c r="AD658" i="5"/>
  <c r="AE658" i="5" s="1"/>
  <c r="AG658" i="5"/>
  <c r="AC659" i="5"/>
  <c r="AD659" i="5"/>
  <c r="AE659" i="5"/>
  <c r="AC660" i="5"/>
  <c r="AD660" i="5"/>
  <c r="AE660" i="5" s="1"/>
  <c r="AC661" i="5"/>
  <c r="AD661" i="5"/>
  <c r="AF661" i="5" s="1"/>
  <c r="AG661" i="5"/>
  <c r="AH661" i="5"/>
  <c r="AC662" i="5"/>
  <c r="AD662" i="5" s="1"/>
  <c r="AF662" i="5" s="1"/>
  <c r="AC663" i="5"/>
  <c r="AD663" i="5"/>
  <c r="AF663" i="5"/>
  <c r="AH663" i="5"/>
  <c r="AC664" i="5"/>
  <c r="AD664" i="5"/>
  <c r="AF664" i="5" s="1"/>
  <c r="AE664" i="5"/>
  <c r="AG664" i="5"/>
  <c r="AH664" i="5"/>
  <c r="AC665" i="5"/>
  <c r="AD665" i="5"/>
  <c r="AF665" i="5"/>
  <c r="AC666" i="5"/>
  <c r="AD666" i="5" s="1"/>
  <c r="AE666" i="5" s="1"/>
  <c r="AF666" i="5"/>
  <c r="AC667" i="5"/>
  <c r="AD667" i="5"/>
  <c r="AE667" i="5"/>
  <c r="AC668" i="5"/>
  <c r="AD668" i="5"/>
  <c r="AH668" i="5" s="1"/>
  <c r="AE668" i="5"/>
  <c r="AF668" i="5"/>
  <c r="AC669" i="5"/>
  <c r="AD669" i="5"/>
  <c r="AE669" i="5"/>
  <c r="AF669" i="5"/>
  <c r="AG669" i="5"/>
  <c r="AH669" i="5"/>
  <c r="AC670" i="5"/>
  <c r="AD670" i="5" s="1"/>
  <c r="AE670" i="5"/>
  <c r="AC671" i="5"/>
  <c r="AD671" i="5" s="1"/>
  <c r="AF671" i="5"/>
  <c r="AG671" i="5"/>
  <c r="AC672" i="5"/>
  <c r="AD672" i="5" s="1"/>
  <c r="AC673" i="5"/>
  <c r="AD673" i="5"/>
  <c r="AE673" i="5"/>
  <c r="AF673" i="5"/>
  <c r="AC674" i="5"/>
  <c r="AD674" i="5" s="1"/>
  <c r="AG674" i="5" s="1"/>
  <c r="AC675" i="5"/>
  <c r="AD675" i="5" s="1"/>
  <c r="AE675" i="5"/>
  <c r="AC676" i="5"/>
  <c r="AD676" i="5"/>
  <c r="AF676" i="5" s="1"/>
  <c r="AE676" i="5"/>
  <c r="AC677" i="5"/>
  <c r="AD677" i="5"/>
  <c r="AG677" i="5" s="1"/>
  <c r="AE677" i="5"/>
  <c r="AF677" i="5"/>
  <c r="AH677" i="5"/>
  <c r="AI677" i="5"/>
  <c r="AC678" i="5"/>
  <c r="AD678" i="5" s="1"/>
  <c r="AE678" i="5"/>
  <c r="AI678" i="5" s="1"/>
  <c r="AF678" i="5"/>
  <c r="AG678" i="5"/>
  <c r="AH678" i="5"/>
  <c r="AC679" i="5"/>
  <c r="AD679" i="5"/>
  <c r="AG679" i="5"/>
  <c r="AC680" i="5"/>
  <c r="AD680" i="5" s="1"/>
  <c r="AC681" i="5"/>
  <c r="AD681" i="5"/>
  <c r="AE681" i="5"/>
  <c r="AH681" i="5"/>
  <c r="AC682" i="5"/>
  <c r="AD682" i="5"/>
  <c r="AH682" i="5" s="1"/>
  <c r="AF682" i="5"/>
  <c r="AG682" i="5"/>
  <c r="AC683" i="5"/>
  <c r="AD683" i="5"/>
  <c r="AF683" i="5"/>
  <c r="AC684" i="5"/>
  <c r="AD684" i="5" s="1"/>
  <c r="AG684" i="5" s="1"/>
  <c r="AE684" i="5"/>
  <c r="AI684" i="5" s="1"/>
  <c r="AF684" i="5"/>
  <c r="AH684" i="5"/>
  <c r="AC685" i="5"/>
  <c r="AD685" i="5"/>
  <c r="AF685" i="5"/>
  <c r="AG685" i="5"/>
  <c r="AC686" i="5"/>
  <c r="AD686" i="5" s="1"/>
  <c r="AG686" i="5" s="1"/>
  <c r="AH686" i="5"/>
  <c r="AC687" i="5"/>
  <c r="AD687" i="5"/>
  <c r="AE687" i="5" s="1"/>
  <c r="AF687" i="5"/>
  <c r="AG687" i="5"/>
  <c r="AH687" i="5"/>
  <c r="AC688" i="5"/>
  <c r="AD688" i="5" s="1"/>
  <c r="AC689" i="5"/>
  <c r="AD689" i="5" s="1"/>
  <c r="AE689" i="5"/>
  <c r="AF689" i="5"/>
  <c r="AC690" i="5"/>
  <c r="AD690" i="5" s="1"/>
  <c r="AC691" i="5"/>
  <c r="AD691" i="5"/>
  <c r="AE691" i="5"/>
  <c r="AF691" i="5"/>
  <c r="AC692" i="5"/>
  <c r="AD692" i="5" s="1"/>
  <c r="AE692" i="5" s="1"/>
  <c r="AF692" i="5"/>
  <c r="AC693" i="5"/>
  <c r="AD693" i="5"/>
  <c r="AF693" i="5" s="1"/>
  <c r="AE693" i="5"/>
  <c r="AG693" i="5"/>
  <c r="AH693" i="5"/>
  <c r="AI693" i="5" s="1"/>
  <c r="AC694" i="5"/>
  <c r="AD694" i="5" s="1"/>
  <c r="AF694" i="5" s="1"/>
  <c r="AC695" i="5"/>
  <c r="AD695" i="5" s="1"/>
  <c r="AF695" i="5"/>
  <c r="AH695" i="5"/>
  <c r="AC696" i="5"/>
  <c r="AD696" i="5"/>
  <c r="AC697" i="5"/>
  <c r="AD697" i="5" s="1"/>
  <c r="AC698" i="5"/>
  <c r="AD698" i="5" s="1"/>
  <c r="AE698" i="5"/>
  <c r="AF698" i="5"/>
  <c r="AC699" i="5"/>
  <c r="AD699" i="5"/>
  <c r="AE699" i="5"/>
  <c r="AG699" i="5"/>
  <c r="AC700" i="5"/>
  <c r="AD700" i="5"/>
  <c r="AH700" i="5" s="1"/>
  <c r="AE700" i="5"/>
  <c r="AF700" i="5"/>
  <c r="AG700" i="5"/>
  <c r="AI700" i="5"/>
  <c r="AC701" i="5"/>
  <c r="AD701" i="5"/>
  <c r="AE701" i="5"/>
  <c r="AF701" i="5"/>
  <c r="AG701" i="5"/>
  <c r="AH701" i="5"/>
  <c r="AC702" i="5"/>
  <c r="AD702" i="5" s="1"/>
  <c r="AE702" i="5"/>
  <c r="AG702" i="5"/>
  <c r="AC703" i="5"/>
  <c r="AD703" i="5" s="1"/>
  <c r="AF703" i="5"/>
  <c r="AG703" i="5"/>
  <c r="AC704" i="5"/>
  <c r="AD704" i="5" s="1"/>
  <c r="AC705" i="5"/>
  <c r="AD705" i="5"/>
  <c r="AG705" i="5" s="1"/>
  <c r="AE705" i="5"/>
  <c r="AF705" i="5"/>
  <c r="AC706" i="5"/>
  <c r="AD706" i="5"/>
  <c r="AF706" i="5" s="1"/>
  <c r="AG706" i="5"/>
  <c r="AC707" i="5"/>
  <c r="AD707" i="5" s="1"/>
  <c r="AE707" i="5"/>
  <c r="AF707" i="5"/>
  <c r="AC708" i="5"/>
  <c r="AD708" i="5" s="1"/>
  <c r="AF708" i="5" s="1"/>
  <c r="AE708" i="5"/>
  <c r="AG708" i="5"/>
  <c r="AC709" i="5"/>
  <c r="AD709" i="5"/>
  <c r="AC710" i="5"/>
  <c r="AD710" i="5" s="1"/>
  <c r="AE710" i="5"/>
  <c r="AF710" i="5"/>
  <c r="AG710" i="5"/>
  <c r="AH710" i="5"/>
  <c r="AC711" i="5"/>
  <c r="AD711" i="5" s="1"/>
  <c r="AG711" i="5"/>
  <c r="AH711" i="5"/>
  <c r="AC712" i="5"/>
  <c r="AD712" i="5" s="1"/>
  <c r="AE712" i="5"/>
  <c r="AC713" i="5"/>
  <c r="AD713" i="5"/>
  <c r="AE713" i="5"/>
  <c r="AH713" i="5"/>
  <c r="AC714" i="5"/>
  <c r="AD714" i="5"/>
  <c r="AH714" i="5" s="1"/>
  <c r="AE714" i="5"/>
  <c r="AF714" i="5"/>
  <c r="AG714" i="5"/>
  <c r="AC715" i="5"/>
  <c r="AD715" i="5"/>
  <c r="AF715" i="5"/>
  <c r="AG715" i="5"/>
  <c r="AC716" i="5"/>
  <c r="AD716" i="5" s="1"/>
  <c r="AG716" i="5" s="1"/>
  <c r="AF716" i="5"/>
  <c r="AH716" i="5"/>
  <c r="AC717" i="5"/>
  <c r="AD717" i="5"/>
  <c r="AC718" i="5"/>
  <c r="AD718" i="5" s="1"/>
  <c r="AG718" i="5" s="1"/>
  <c r="AE718" i="5"/>
  <c r="AC719" i="5"/>
  <c r="AD719" i="5"/>
  <c r="AE719" i="5" s="1"/>
  <c r="AG719" i="5"/>
  <c r="AH719" i="5"/>
  <c r="AC720" i="5"/>
  <c r="AD720" i="5" s="1"/>
  <c r="AC721" i="5"/>
  <c r="AD721" i="5" s="1"/>
  <c r="AE721" i="5"/>
  <c r="AF721" i="5"/>
  <c r="AC722" i="5"/>
  <c r="AD722" i="5"/>
  <c r="AC723" i="5"/>
  <c r="AD723" i="5"/>
  <c r="AH723" i="5" s="1"/>
  <c r="AG723" i="5"/>
  <c r="AC724" i="5"/>
  <c r="AD724" i="5"/>
  <c r="AE724" i="5" s="1"/>
  <c r="AG724" i="5"/>
  <c r="AH724" i="5"/>
  <c r="AC725" i="5"/>
  <c r="AD725" i="5"/>
  <c r="AC726" i="5"/>
  <c r="AD726" i="5" s="1"/>
  <c r="AF726" i="5"/>
  <c r="AG726" i="5"/>
  <c r="AC727" i="5"/>
  <c r="AD727" i="5"/>
  <c r="AF727" i="5" s="1"/>
  <c r="AH727" i="5"/>
  <c r="AC728" i="5"/>
  <c r="AD728" i="5"/>
  <c r="AE728" i="5"/>
  <c r="AC729" i="5"/>
  <c r="AD729" i="5"/>
  <c r="AF729" i="5" s="1"/>
  <c r="AC730" i="5"/>
  <c r="AD730" i="5" s="1"/>
  <c r="AC731" i="5"/>
  <c r="AD731" i="5"/>
  <c r="AF731" i="5" s="1"/>
  <c r="AC732" i="5"/>
  <c r="AD732" i="5"/>
  <c r="AH732" i="5" s="1"/>
  <c r="AF732" i="5"/>
  <c r="AG732" i="5"/>
  <c r="AC733" i="5"/>
  <c r="AD733" i="5"/>
  <c r="AE733" i="5"/>
  <c r="AF733" i="5"/>
  <c r="AG733" i="5"/>
  <c r="AH733" i="5"/>
  <c r="AC734" i="5"/>
  <c r="AD734" i="5" s="1"/>
  <c r="AF734" i="5" s="1"/>
  <c r="AE734" i="5"/>
  <c r="AC735" i="5"/>
  <c r="AD735" i="5" s="1"/>
  <c r="AF735" i="5" s="1"/>
  <c r="AG735" i="5"/>
  <c r="AC736" i="5"/>
  <c r="AD736" i="5"/>
  <c r="AE736" i="5"/>
  <c r="AC737" i="5"/>
  <c r="AD737" i="5"/>
  <c r="AG737" i="5" s="1"/>
  <c r="AH737" i="5"/>
  <c r="AC738" i="5"/>
  <c r="AD738" i="5" s="1"/>
  <c r="AC739" i="5"/>
  <c r="AD739" i="5" s="1"/>
  <c r="AG739" i="5" s="1"/>
  <c r="AC740" i="5"/>
  <c r="AD740" i="5"/>
  <c r="AF740" i="5" s="1"/>
  <c r="AG740" i="5"/>
  <c r="AH740" i="5"/>
  <c r="AC741" i="5"/>
  <c r="AD741" i="5"/>
  <c r="AE741" i="5"/>
  <c r="AC742" i="5"/>
  <c r="AD742" i="5" s="1"/>
  <c r="AE742" i="5"/>
  <c r="AF742" i="5"/>
  <c r="AG742" i="5"/>
  <c r="AH742" i="5"/>
  <c r="AC743" i="5"/>
  <c r="AD743" i="5"/>
  <c r="AE743" i="5" s="1"/>
  <c r="AG743" i="5"/>
  <c r="AH743" i="5"/>
  <c r="AC744" i="5"/>
  <c r="AD744" i="5"/>
  <c r="AC745" i="5"/>
  <c r="AD745" i="5" s="1"/>
  <c r="AG745" i="5" s="1"/>
  <c r="AC746" i="5"/>
  <c r="AD746" i="5" s="1"/>
  <c r="AF746" i="5"/>
  <c r="AG746" i="5"/>
  <c r="AC747" i="5"/>
  <c r="AD747" i="5" s="1"/>
  <c r="AC748" i="5"/>
  <c r="AD748" i="5" s="1"/>
  <c r="AC749" i="5"/>
  <c r="AD749" i="5"/>
  <c r="AH749" i="5" s="1"/>
  <c r="AE749" i="5"/>
  <c r="AI749" i="5" s="1"/>
  <c r="AF749" i="5"/>
  <c r="AG749" i="5"/>
  <c r="AC750" i="5"/>
  <c r="AD750" i="5" s="1"/>
  <c r="AH750" i="5"/>
  <c r="AC751" i="5"/>
  <c r="AD751" i="5"/>
  <c r="AC752" i="5"/>
  <c r="AD752" i="5"/>
  <c r="AF752" i="5" s="1"/>
  <c r="AE752" i="5"/>
  <c r="AG752" i="5"/>
  <c r="AH752" i="5"/>
  <c r="AI752" i="5"/>
  <c r="AC753" i="5"/>
  <c r="AD753" i="5" s="1"/>
  <c r="AG753" i="5" s="1"/>
  <c r="AE753" i="5"/>
  <c r="AF753" i="5"/>
  <c r="AH753" i="5"/>
  <c r="AI753" i="5"/>
  <c r="AC754" i="5"/>
  <c r="AD754" i="5"/>
  <c r="AF754" i="5"/>
  <c r="AC755" i="5"/>
  <c r="AD755" i="5"/>
  <c r="AF755" i="5" s="1"/>
  <c r="AH755" i="5"/>
  <c r="AC756" i="5"/>
  <c r="AD756" i="5" s="1"/>
  <c r="AH756" i="5"/>
  <c r="AC757" i="5"/>
  <c r="AD757" i="5"/>
  <c r="AE757" i="5" s="1"/>
  <c r="AC758" i="5"/>
  <c r="AD758" i="5" s="1"/>
  <c r="AE758" i="5"/>
  <c r="AF758" i="5"/>
  <c r="AG758" i="5"/>
  <c r="AH758" i="5"/>
  <c r="AC759" i="5"/>
  <c r="AD759" i="5"/>
  <c r="AE759" i="5" s="1"/>
  <c r="AG759" i="5"/>
  <c r="AH759" i="5"/>
  <c r="AC760" i="5"/>
  <c r="AD760" i="5"/>
  <c r="AC761" i="5"/>
  <c r="AD761" i="5" s="1"/>
  <c r="AG761" i="5" s="1"/>
  <c r="AE761" i="5"/>
  <c r="AF761" i="5"/>
  <c r="AC762" i="5"/>
  <c r="AD762" i="5" s="1"/>
  <c r="AF762" i="5"/>
  <c r="AG762" i="5"/>
  <c r="AC763" i="5"/>
  <c r="AD763" i="5"/>
  <c r="AC764" i="5"/>
  <c r="AD764" i="5" s="1"/>
  <c r="AC765" i="5"/>
  <c r="AD765" i="5"/>
  <c r="AH765" i="5" s="1"/>
  <c r="AE765" i="5"/>
  <c r="AF765" i="5"/>
  <c r="AG765" i="5"/>
  <c r="AI765" i="5"/>
  <c r="AC766" i="5"/>
  <c r="AD766" i="5" s="1"/>
  <c r="AH766" i="5"/>
  <c r="AC767" i="5"/>
  <c r="AD767" i="5" s="1"/>
  <c r="AC768" i="5"/>
  <c r="AD768" i="5"/>
  <c r="AF768" i="5" s="1"/>
  <c r="AE768" i="5"/>
  <c r="AI768" i="5" s="1"/>
  <c r="AG768" i="5"/>
  <c r="AH768" i="5"/>
  <c r="AC769" i="5"/>
  <c r="AD769" i="5" s="1"/>
  <c r="AG769" i="5" s="1"/>
  <c r="AE769" i="5"/>
  <c r="AF769" i="5"/>
  <c r="AH769" i="5"/>
  <c r="AI769" i="5"/>
  <c r="AC770" i="5"/>
  <c r="AD770" i="5"/>
  <c r="AC771" i="5"/>
  <c r="AD771" i="5"/>
  <c r="AF771" i="5" s="1"/>
  <c r="AG771" i="5"/>
  <c r="AH771" i="5"/>
  <c r="AC772" i="5"/>
  <c r="AD772" i="5" s="1"/>
  <c r="AH772" i="5"/>
  <c r="AC773" i="5"/>
  <c r="AD773" i="5"/>
  <c r="AE773" i="5" s="1"/>
  <c r="AC774" i="5"/>
  <c r="AD774" i="5" s="1"/>
  <c r="AH774" i="5" s="1"/>
  <c r="AE774" i="5"/>
  <c r="AF774" i="5"/>
  <c r="AG774" i="5"/>
  <c r="AC775" i="5"/>
  <c r="AD775" i="5"/>
  <c r="AE775" i="5" s="1"/>
  <c r="AF775" i="5"/>
  <c r="AG775" i="5"/>
  <c r="AH775" i="5"/>
  <c r="AI775" i="5"/>
  <c r="AC776" i="5"/>
  <c r="AD776" i="5"/>
  <c r="AC777" i="5"/>
  <c r="AD777" i="5" s="1"/>
  <c r="AG777" i="5" s="1"/>
  <c r="AF777" i="5"/>
  <c r="AH777" i="5"/>
  <c r="AC778" i="5"/>
  <c r="AD778" i="5"/>
  <c r="AF778" i="5"/>
  <c r="AG778" i="5"/>
  <c r="AC779" i="5"/>
  <c r="AD779" i="5"/>
  <c r="AC780" i="5"/>
  <c r="AD780" i="5"/>
  <c r="AG780" i="5" s="1"/>
  <c r="AE780" i="5"/>
  <c r="AC781" i="5"/>
  <c r="AD781" i="5"/>
  <c r="AH781" i="5" s="1"/>
  <c r="AE781" i="5"/>
  <c r="AF781" i="5"/>
  <c r="AG781" i="5"/>
  <c r="AI781" i="5"/>
  <c r="AC782" i="5"/>
  <c r="AD782" i="5" s="1"/>
  <c r="AH782" i="5"/>
  <c r="AC783" i="5"/>
  <c r="AD783" i="5" s="1"/>
  <c r="AC784" i="5"/>
  <c r="AD784" i="5"/>
  <c r="AF784" i="5" s="1"/>
  <c r="AC785" i="5"/>
  <c r="AD785" i="5" s="1"/>
  <c r="AG785" i="5" s="1"/>
  <c r="AE785" i="5"/>
  <c r="AF785" i="5"/>
  <c r="AH785" i="5"/>
  <c r="AI785" i="5" s="1"/>
  <c r="AC786" i="5"/>
  <c r="AD786" i="5" s="1"/>
  <c r="AC787" i="5"/>
  <c r="AD787" i="5"/>
  <c r="AF787" i="5" s="1"/>
  <c r="AE787" i="5"/>
  <c r="AG787" i="5"/>
  <c r="AC788" i="5"/>
  <c r="AD788" i="5" s="1"/>
  <c r="AH788" i="5" s="1"/>
  <c r="AC789" i="5"/>
  <c r="AD789" i="5"/>
  <c r="AE789" i="5"/>
  <c r="AC790" i="5"/>
  <c r="AD790" i="5" s="1"/>
  <c r="AE790" i="5" s="1"/>
  <c r="AC791" i="5"/>
  <c r="AD791" i="5"/>
  <c r="AE791" i="5" s="1"/>
  <c r="AF791" i="5"/>
  <c r="AG791" i="5"/>
  <c r="AI791" i="5" s="1"/>
  <c r="AH791" i="5"/>
  <c r="AC792" i="5"/>
  <c r="AD792" i="5"/>
  <c r="AC793" i="5"/>
  <c r="AD793" i="5" s="1"/>
  <c r="AG793" i="5" s="1"/>
  <c r="AE793" i="5"/>
  <c r="AF793" i="5"/>
  <c r="AC794" i="5"/>
  <c r="AD794" i="5"/>
  <c r="AF794" i="5"/>
  <c r="AG794" i="5"/>
  <c r="AC795" i="5"/>
  <c r="AD795" i="5"/>
  <c r="AC796" i="5"/>
  <c r="AD796" i="5"/>
  <c r="AG796" i="5" s="1"/>
  <c r="AH796" i="5"/>
  <c r="AC797" i="5"/>
  <c r="AD797" i="5"/>
  <c r="AH797" i="5" s="1"/>
  <c r="AE797" i="5"/>
  <c r="AI797" i="5" s="1"/>
  <c r="AF797" i="5"/>
  <c r="AG797" i="5"/>
  <c r="AC798" i="5"/>
  <c r="AD798" i="5" s="1"/>
  <c r="AH798" i="5"/>
  <c r="AC799" i="5"/>
  <c r="AD799" i="5"/>
  <c r="AF799" i="5"/>
  <c r="AC800" i="5"/>
  <c r="AD800" i="5"/>
  <c r="AF800" i="5" s="1"/>
  <c r="AG800" i="5"/>
  <c r="AH800" i="5"/>
  <c r="AC801" i="5"/>
  <c r="AD801" i="5" s="1"/>
  <c r="AG801" i="5" s="1"/>
  <c r="AE801" i="5"/>
  <c r="AF801" i="5"/>
  <c r="AH801" i="5"/>
  <c r="AI801" i="5" s="1"/>
  <c r="AC802" i="5"/>
  <c r="AD802" i="5"/>
  <c r="AF802" i="5"/>
  <c r="AC803" i="5"/>
  <c r="AD803" i="5"/>
  <c r="AF803" i="5" s="1"/>
  <c r="AE803" i="5"/>
  <c r="AG803" i="5"/>
  <c r="AC804" i="5"/>
  <c r="AD804" i="5" s="1"/>
  <c r="AH804" i="5"/>
  <c r="AC805" i="5"/>
  <c r="AD805" i="5"/>
  <c r="AE805" i="5"/>
  <c r="AC806" i="5"/>
  <c r="AD806" i="5" s="1"/>
  <c r="AE806" i="5" s="1"/>
  <c r="AI806" i="5" s="1"/>
  <c r="AF806" i="5"/>
  <c r="AG806" i="5"/>
  <c r="AH806" i="5"/>
  <c r="AC807" i="5"/>
  <c r="AD807" i="5"/>
  <c r="AE807" i="5" s="1"/>
  <c r="AF807" i="5"/>
  <c r="AG807" i="5"/>
  <c r="AH807" i="5"/>
  <c r="AI807" i="5"/>
  <c r="AC808" i="5"/>
  <c r="AD808" i="5"/>
  <c r="AH808" i="5"/>
  <c r="AC809" i="5"/>
  <c r="AD809" i="5" s="1"/>
  <c r="AG809" i="5" s="1"/>
  <c r="AH809" i="5"/>
  <c r="AC810" i="5"/>
  <c r="AD810" i="5"/>
  <c r="AF810" i="5"/>
  <c r="AC811" i="5"/>
  <c r="AD811" i="5" s="1"/>
  <c r="AC812" i="5"/>
  <c r="AD812" i="5"/>
  <c r="AG812" i="5" s="1"/>
  <c r="AE812" i="5"/>
  <c r="AC813" i="5"/>
  <c r="AD813" i="5"/>
  <c r="AH813" i="5" s="1"/>
  <c r="AE813" i="5"/>
  <c r="AF813" i="5"/>
  <c r="AG813" i="5"/>
  <c r="AI813" i="5"/>
  <c r="AC814" i="5"/>
  <c r="AD814" i="5" s="1"/>
  <c r="AG814" i="5"/>
  <c r="AH814" i="5"/>
  <c r="AC815" i="5"/>
  <c r="AD815" i="5"/>
  <c r="AF815" i="5"/>
  <c r="AG815" i="5"/>
  <c r="AC816" i="5"/>
  <c r="AD816" i="5"/>
  <c r="AF816" i="5" s="1"/>
  <c r="AE816" i="5"/>
  <c r="AG816" i="5"/>
  <c r="AC817" i="5"/>
  <c r="AD817" i="5" s="1"/>
  <c r="AG817" i="5" s="1"/>
  <c r="AE817" i="5"/>
  <c r="AF817" i="5"/>
  <c r="AI817" i="5" s="1"/>
  <c r="AH817" i="5"/>
  <c r="AC818" i="5"/>
  <c r="AD818" i="5" s="1"/>
  <c r="AC819" i="5"/>
  <c r="AD819" i="5"/>
  <c r="AF819" i="5" s="1"/>
  <c r="AE819" i="5"/>
  <c r="AC820" i="5"/>
  <c r="AD820" i="5" s="1"/>
  <c r="AF820" i="5" s="1"/>
  <c r="AH820" i="5"/>
  <c r="AC821" i="5"/>
  <c r="AD821" i="5"/>
  <c r="AC822" i="5"/>
  <c r="AD822" i="5" s="1"/>
  <c r="AE822" i="5" s="1"/>
  <c r="AI822" i="5" s="1"/>
  <c r="AF822" i="5"/>
  <c r="AG822" i="5"/>
  <c r="AH822" i="5"/>
  <c r="AC823" i="5"/>
  <c r="AD823" i="5"/>
  <c r="AE823" i="5" s="1"/>
  <c r="AF823" i="5"/>
  <c r="AG823" i="5"/>
  <c r="AH823" i="5"/>
  <c r="AI823" i="5"/>
  <c r="AC824" i="5"/>
  <c r="AD824" i="5"/>
  <c r="AH824" i="5"/>
  <c r="AC825" i="5"/>
  <c r="AD825" i="5" s="1"/>
  <c r="AG825" i="5" s="1"/>
  <c r="AH825" i="5"/>
  <c r="AC826" i="5"/>
  <c r="AD826" i="5"/>
  <c r="AF826" i="5"/>
  <c r="AC827" i="5"/>
  <c r="AD827" i="5" s="1"/>
  <c r="AC828" i="5"/>
  <c r="AD828" i="5"/>
  <c r="AG828" i="5" s="1"/>
  <c r="AE828" i="5"/>
  <c r="AC829" i="5"/>
  <c r="AD829" i="5"/>
  <c r="AH829" i="5" s="1"/>
  <c r="AE829" i="5"/>
  <c r="AF829" i="5"/>
  <c r="AG829" i="5"/>
  <c r="AI829" i="5"/>
  <c r="AC830" i="5"/>
  <c r="AD830" i="5" s="1"/>
  <c r="AG830" i="5"/>
  <c r="AH830" i="5"/>
  <c r="AC831" i="5"/>
  <c r="AD831" i="5"/>
  <c r="AF831" i="5"/>
  <c r="AG831" i="5"/>
  <c r="AC832" i="5"/>
  <c r="AD832" i="5"/>
  <c r="AF832" i="5" s="1"/>
  <c r="AE832" i="5"/>
  <c r="AG832" i="5"/>
  <c r="AC833" i="5"/>
  <c r="AD833" i="5" s="1"/>
  <c r="AG833" i="5" s="1"/>
  <c r="AE833" i="5"/>
  <c r="AF833" i="5"/>
  <c r="AI833" i="5" s="1"/>
  <c r="AH833" i="5"/>
  <c r="AC834" i="5"/>
  <c r="AD834" i="5" s="1"/>
  <c r="AC835" i="5"/>
  <c r="AD835" i="5"/>
  <c r="AF835" i="5" s="1"/>
  <c r="AE835" i="5"/>
  <c r="AC836" i="5"/>
  <c r="AD836" i="5" s="1"/>
  <c r="AF836" i="5" s="1"/>
  <c r="AH836" i="5"/>
  <c r="AC837" i="5"/>
  <c r="AD837" i="5"/>
  <c r="AC838" i="5"/>
  <c r="AD838" i="5" s="1"/>
  <c r="AE838" i="5" s="1"/>
  <c r="AI838" i="5" s="1"/>
  <c r="AF838" i="5"/>
  <c r="AG838" i="5"/>
  <c r="AH838" i="5"/>
  <c r="AC839" i="5"/>
  <c r="AD839" i="5"/>
  <c r="AE839" i="5" s="1"/>
  <c r="AF839" i="5"/>
  <c r="AG839" i="5"/>
  <c r="AH839" i="5"/>
  <c r="AI839" i="5"/>
  <c r="AC840" i="5"/>
  <c r="AD840" i="5"/>
  <c r="AH840" i="5"/>
  <c r="AC841" i="5"/>
  <c r="AD841" i="5" s="1"/>
  <c r="AG841" i="5" s="1"/>
  <c r="AH841" i="5"/>
  <c r="AC842" i="5"/>
  <c r="AD842" i="5"/>
  <c r="AF842" i="5"/>
  <c r="AC843" i="5"/>
  <c r="AD843" i="5" s="1"/>
  <c r="AC844" i="5"/>
  <c r="AD844" i="5"/>
  <c r="AG844" i="5" s="1"/>
  <c r="AE844" i="5"/>
  <c r="AC845" i="5"/>
  <c r="AD845" i="5"/>
  <c r="AH845" i="5" s="1"/>
  <c r="AE845" i="5"/>
  <c r="AF845" i="5"/>
  <c r="AG845" i="5"/>
  <c r="AI845" i="5"/>
  <c r="AC846" i="5"/>
  <c r="AD846" i="5" s="1"/>
  <c r="AG846" i="5"/>
  <c r="AH846" i="5"/>
  <c r="AC847" i="5"/>
  <c r="AD847" i="5"/>
  <c r="AF847" i="5"/>
  <c r="AG847" i="5"/>
  <c r="AC848" i="5"/>
  <c r="AD848" i="5"/>
  <c r="AF848" i="5" s="1"/>
  <c r="AE848" i="5"/>
  <c r="AG848" i="5"/>
  <c r="AC849" i="5"/>
  <c r="AD849" i="5" s="1"/>
  <c r="AG849" i="5" s="1"/>
  <c r="AE849" i="5"/>
  <c r="AF849" i="5"/>
  <c r="AI849" i="5" s="1"/>
  <c r="AH849" i="5"/>
  <c r="AC850" i="5"/>
  <c r="AD850" i="5" s="1"/>
  <c r="AC851" i="5"/>
  <c r="AD851" i="5"/>
  <c r="AF851" i="5" s="1"/>
  <c r="AE851" i="5"/>
  <c r="AC852" i="5"/>
  <c r="AD852" i="5" s="1"/>
  <c r="AF852" i="5" s="1"/>
  <c r="AH852" i="5"/>
  <c r="AC853" i="5"/>
  <c r="AD853" i="5"/>
  <c r="AC854" i="5"/>
  <c r="AD854" i="5" s="1"/>
  <c r="AE854" i="5" s="1"/>
  <c r="AI854" i="5" s="1"/>
  <c r="AF854" i="5"/>
  <c r="AG854" i="5"/>
  <c r="AH854" i="5"/>
  <c r="AC855" i="5"/>
  <c r="AD855" i="5"/>
  <c r="AE855" i="5" s="1"/>
  <c r="AF855" i="5"/>
  <c r="AG855" i="5"/>
  <c r="AH855" i="5"/>
  <c r="AI855" i="5"/>
  <c r="AC856" i="5"/>
  <c r="AD856" i="5"/>
  <c r="AH856" i="5"/>
  <c r="AC857" i="5"/>
  <c r="AD857" i="5" s="1"/>
  <c r="AG857" i="5" s="1"/>
  <c r="AH857" i="5"/>
  <c r="AC858" i="5"/>
  <c r="AD858" i="5"/>
  <c r="AH858" i="5" s="1"/>
  <c r="AE858" i="5"/>
  <c r="AC859" i="5"/>
  <c r="AD859" i="5" s="1"/>
  <c r="AE859" i="5" s="1"/>
  <c r="AF859" i="5"/>
  <c r="AG859" i="5"/>
  <c r="AH859" i="5"/>
  <c r="AI859" i="5"/>
  <c r="AC860" i="5"/>
  <c r="AD860" i="5"/>
  <c r="AG860" i="5" s="1"/>
  <c r="AC861" i="5"/>
  <c r="AD861" i="5"/>
  <c r="AE861" i="5"/>
  <c r="AC862" i="5"/>
  <c r="AD862" i="5" s="1"/>
  <c r="AC863" i="5"/>
  <c r="AD863" i="5" s="1"/>
  <c r="AC864" i="5"/>
  <c r="AD864" i="5"/>
  <c r="AG864" i="5" s="1"/>
  <c r="AE864" i="5"/>
  <c r="AF864" i="5"/>
  <c r="AC865" i="5"/>
  <c r="AD865" i="5"/>
  <c r="AE865" i="5"/>
  <c r="AI865" i="5" s="1"/>
  <c r="AF865" i="5"/>
  <c r="AG865" i="5"/>
  <c r="AH865" i="5"/>
  <c r="AC866" i="5"/>
  <c r="AD866" i="5"/>
  <c r="AE866" i="5"/>
  <c r="AF866" i="5"/>
  <c r="AG866" i="5"/>
  <c r="AH866" i="5"/>
  <c r="AI866" i="5"/>
  <c r="AC867" i="5"/>
  <c r="AD867" i="5" s="1"/>
  <c r="AE867" i="5" s="1"/>
  <c r="AF867" i="5"/>
  <c r="AG867" i="5"/>
  <c r="AC868" i="5"/>
  <c r="AD868" i="5"/>
  <c r="AG868" i="5"/>
  <c r="AC869" i="5"/>
  <c r="AD869" i="5" s="1"/>
  <c r="AC870" i="5"/>
  <c r="AD870" i="5" s="1"/>
  <c r="AC871" i="5"/>
  <c r="AD871" i="5"/>
  <c r="AH871" i="5" s="1"/>
  <c r="AE871" i="5"/>
  <c r="AF871" i="5"/>
  <c r="AC872" i="5"/>
  <c r="AD872" i="5" s="1"/>
  <c r="AC873" i="5"/>
  <c r="AD873" i="5"/>
  <c r="AG873" i="5" s="1"/>
  <c r="AI873" i="5" s="1"/>
  <c r="AE873" i="5"/>
  <c r="AF873" i="5"/>
  <c r="AH873" i="5"/>
  <c r="AC874" i="5"/>
  <c r="AD874" i="5"/>
  <c r="AE874" i="5"/>
  <c r="AF874" i="5"/>
  <c r="AG874" i="5"/>
  <c r="AH874" i="5"/>
  <c r="AI874" i="5"/>
  <c r="AC875" i="5"/>
  <c r="AD875" i="5" s="1"/>
  <c r="AE875" i="5" s="1"/>
  <c r="AF875" i="5"/>
  <c r="AG875" i="5"/>
  <c r="AC876" i="5"/>
  <c r="AD876" i="5" s="1"/>
  <c r="AC877" i="5"/>
  <c r="AD877" i="5" s="1"/>
  <c r="AC878" i="5"/>
  <c r="AD878" i="5"/>
  <c r="AE878" i="5"/>
  <c r="AF878" i="5"/>
  <c r="AC879" i="5"/>
  <c r="AD879" i="5" s="1"/>
  <c r="AC880" i="5"/>
  <c r="AD880" i="5"/>
  <c r="AE880" i="5" s="1"/>
  <c r="AC881" i="5"/>
  <c r="AD881" i="5"/>
  <c r="AG881" i="5" s="1"/>
  <c r="AE881" i="5"/>
  <c r="AF881" i="5"/>
  <c r="AC882" i="5"/>
  <c r="AD882" i="5"/>
  <c r="AE882" i="5"/>
  <c r="AI882" i="5" s="1"/>
  <c r="AF882" i="5"/>
  <c r="AG882" i="5"/>
  <c r="AH882" i="5"/>
  <c r="AC883" i="5"/>
  <c r="AD883" i="5" s="1"/>
  <c r="AE883" i="5" s="1"/>
  <c r="AG883" i="5"/>
  <c r="AH883" i="5"/>
  <c r="AC884" i="5"/>
  <c r="AD884" i="5" s="1"/>
  <c r="AC885" i="5"/>
  <c r="AD885" i="5"/>
  <c r="AE885" i="5"/>
  <c r="AH885" i="5"/>
  <c r="AC886" i="5"/>
  <c r="AD886" i="5" s="1"/>
  <c r="AC887" i="5"/>
  <c r="AD887" i="5"/>
  <c r="AH887" i="5" s="1"/>
  <c r="AC888" i="5"/>
  <c r="AD888" i="5"/>
  <c r="AG888" i="5" s="1"/>
  <c r="AE888" i="5"/>
  <c r="AF888" i="5"/>
  <c r="AC889" i="5"/>
  <c r="AD889" i="5" s="1"/>
  <c r="AC890" i="5"/>
  <c r="AD890" i="5"/>
  <c r="AE890" i="5" s="1"/>
  <c r="AI890" i="5" s="1"/>
  <c r="AF890" i="5"/>
  <c r="AG890" i="5"/>
  <c r="AH890" i="5"/>
  <c r="AC891" i="5"/>
  <c r="AD891" i="5" s="1"/>
  <c r="AG891" i="5" s="1"/>
  <c r="AI891" i="5" s="1"/>
  <c r="AE891" i="5"/>
  <c r="AF891" i="5"/>
  <c r="AH891" i="5"/>
  <c r="AC892" i="5"/>
  <c r="AD892" i="5"/>
  <c r="AE892" i="5" s="1"/>
  <c r="AC893" i="5"/>
  <c r="AD893" i="5"/>
  <c r="AF893" i="5" s="1"/>
  <c r="AE893" i="5"/>
  <c r="AG893" i="5"/>
  <c r="AC894" i="5"/>
  <c r="AD894" i="5" s="1"/>
  <c r="AC895" i="5"/>
  <c r="AD895" i="5"/>
  <c r="AH895" i="5" s="1"/>
  <c r="AE895" i="5"/>
  <c r="AG895" i="5"/>
  <c r="AC896" i="5"/>
  <c r="AD896" i="5"/>
  <c r="AE896" i="5" s="1"/>
  <c r="AC897" i="5"/>
  <c r="AD897" i="5"/>
  <c r="AG897" i="5" s="1"/>
  <c r="AE897" i="5"/>
  <c r="AF897" i="5"/>
  <c r="AC898" i="5"/>
  <c r="AD898" i="5"/>
  <c r="AH898" i="5" s="1"/>
  <c r="AE898" i="5"/>
  <c r="AI898" i="5" s="1"/>
  <c r="AF898" i="5"/>
  <c r="AG898" i="5"/>
  <c r="AC899" i="5"/>
  <c r="AD899" i="5" s="1"/>
  <c r="AE899" i="5" s="1"/>
  <c r="AI899" i="5" s="1"/>
  <c r="AF899" i="5"/>
  <c r="AG899" i="5"/>
  <c r="AH899" i="5"/>
  <c r="AC900" i="5"/>
  <c r="AD900" i="5"/>
  <c r="AE900" i="5" s="1"/>
  <c r="AF900" i="5"/>
  <c r="AH900" i="5"/>
  <c r="AC901" i="5"/>
  <c r="AD901" i="5"/>
  <c r="AF901" i="5" s="1"/>
  <c r="AC902" i="5"/>
  <c r="AD902" i="5"/>
  <c r="AG902" i="5" s="1"/>
  <c r="AE902" i="5"/>
  <c r="AF902" i="5"/>
  <c r="AC903" i="5"/>
  <c r="AD903" i="5" s="1"/>
  <c r="AC904" i="5"/>
  <c r="AD904" i="5"/>
  <c r="AF904" i="5" s="1"/>
  <c r="AE904" i="5"/>
  <c r="AG904" i="5"/>
  <c r="AH904" i="5"/>
  <c r="AC905" i="5"/>
  <c r="AD905" i="5"/>
  <c r="AE905" i="5" s="1"/>
  <c r="AC906" i="5"/>
  <c r="AD906" i="5"/>
  <c r="AF906" i="5" s="1"/>
  <c r="AE906" i="5"/>
  <c r="AC907" i="5"/>
  <c r="AD907" i="5" s="1"/>
  <c r="AH907" i="5" s="1"/>
  <c r="AE907" i="5"/>
  <c r="AI907" i="5" s="1"/>
  <c r="AF907" i="5"/>
  <c r="AG907" i="5"/>
  <c r="AC908" i="5"/>
  <c r="AD908" i="5" s="1"/>
  <c r="AC909" i="5"/>
  <c r="AD909" i="5"/>
  <c r="AF909" i="5" s="1"/>
  <c r="AE909" i="5"/>
  <c r="AH909" i="5"/>
  <c r="AC910" i="5"/>
  <c r="AD910" i="5"/>
  <c r="AG910" i="5" s="1"/>
  <c r="AC911" i="5"/>
  <c r="AD911" i="5"/>
  <c r="AH911" i="5" s="1"/>
  <c r="AE911" i="5"/>
  <c r="AF911" i="5"/>
  <c r="AC912" i="5"/>
  <c r="AD912" i="5" s="1"/>
  <c r="AC913" i="5"/>
  <c r="AD913" i="5"/>
  <c r="AF913" i="5" s="1"/>
  <c r="AI913" i="5" s="1"/>
  <c r="AE913" i="5"/>
  <c r="AG913" i="5"/>
  <c r="AH913" i="5"/>
  <c r="AC914" i="5"/>
  <c r="AD914" i="5"/>
  <c r="AG914" i="5" s="1"/>
  <c r="AI914" i="5" s="1"/>
  <c r="AE914" i="5"/>
  <c r="AF914" i="5"/>
  <c r="AH914" i="5"/>
  <c r="AC915" i="5"/>
  <c r="AD915" i="5" s="1"/>
  <c r="AF915" i="5" s="1"/>
  <c r="AE915" i="5"/>
  <c r="AC916" i="5"/>
  <c r="AD916" i="5"/>
  <c r="AE916" i="5" s="1"/>
  <c r="AF916" i="5"/>
  <c r="AG916" i="5"/>
  <c r="AC917" i="5"/>
  <c r="AD917" i="5" s="1"/>
  <c r="AC918" i="5"/>
  <c r="AD918" i="5"/>
  <c r="AG918" i="5" s="1"/>
  <c r="AE918" i="5"/>
  <c r="AH918" i="5"/>
  <c r="AC919" i="5"/>
  <c r="AD919" i="5"/>
  <c r="AH919" i="5" s="1"/>
  <c r="AC920" i="5"/>
  <c r="AD920" i="5"/>
  <c r="AG920" i="5" s="1"/>
  <c r="AE920" i="5"/>
  <c r="AF920" i="5"/>
  <c r="AC921" i="5"/>
  <c r="AD921" i="5" s="1"/>
  <c r="AC922" i="5"/>
  <c r="AD922" i="5"/>
  <c r="AE922" i="5" s="1"/>
  <c r="AI922" i="5" s="1"/>
  <c r="AF922" i="5"/>
  <c r="AG922" i="5"/>
  <c r="AH922" i="5"/>
  <c r="AC923" i="5"/>
  <c r="AD923" i="5" s="1"/>
  <c r="AG923" i="5" s="1"/>
  <c r="AI923" i="5" s="1"/>
  <c r="AE923" i="5"/>
  <c r="AF923" i="5"/>
  <c r="AH923" i="5"/>
  <c r="AC924" i="5"/>
  <c r="AD924" i="5"/>
  <c r="AE924" i="5" s="1"/>
  <c r="AC925" i="5"/>
  <c r="AD925" i="5"/>
  <c r="AF925" i="5" s="1"/>
  <c r="AE925" i="5"/>
  <c r="AG925" i="5"/>
  <c r="AC926" i="5"/>
  <c r="AD926" i="5" s="1"/>
  <c r="AC927" i="5"/>
  <c r="AD927" i="5"/>
  <c r="AH927" i="5" s="1"/>
  <c r="AE927" i="5"/>
  <c r="AG927" i="5"/>
  <c r="AC928" i="5"/>
  <c r="AD928" i="5"/>
  <c r="AE928" i="5" s="1"/>
  <c r="AC929" i="5"/>
  <c r="AD929" i="5"/>
  <c r="AG929" i="5" s="1"/>
  <c r="AE929" i="5"/>
  <c r="AF929" i="5"/>
  <c r="AC930" i="5"/>
  <c r="AD930" i="5"/>
  <c r="AH930" i="5" s="1"/>
  <c r="AE930" i="5"/>
  <c r="AF930" i="5"/>
  <c r="AG930" i="5"/>
  <c r="AC931" i="5"/>
  <c r="AD931" i="5" s="1"/>
  <c r="AE931" i="5" s="1"/>
  <c r="AI931" i="5" s="1"/>
  <c r="AF931" i="5"/>
  <c r="AG931" i="5"/>
  <c r="AH931" i="5"/>
  <c r="AC932" i="5"/>
  <c r="AD932" i="5"/>
  <c r="AE932" i="5" s="1"/>
  <c r="AF932" i="5"/>
  <c r="AH932" i="5"/>
  <c r="AC933" i="5"/>
  <c r="AD933" i="5"/>
  <c r="AF933" i="5" s="1"/>
  <c r="AC934" i="5"/>
  <c r="AD934" i="5"/>
  <c r="AG934" i="5" s="1"/>
  <c r="AE934" i="5"/>
  <c r="AF934" i="5"/>
  <c r="AC935" i="5"/>
  <c r="AD935" i="5" s="1"/>
  <c r="AC936" i="5"/>
  <c r="AD936" i="5"/>
  <c r="AF936" i="5" s="1"/>
  <c r="AE936" i="5"/>
  <c r="AG936" i="5"/>
  <c r="AH936" i="5"/>
  <c r="AC937" i="5"/>
  <c r="AD937" i="5"/>
  <c r="AE937" i="5" s="1"/>
  <c r="AC938" i="5"/>
  <c r="AD938" i="5"/>
  <c r="AF938" i="5" s="1"/>
  <c r="AE938" i="5"/>
  <c r="AC939" i="5"/>
  <c r="AD939" i="5" s="1"/>
  <c r="AH939" i="5" s="1"/>
  <c r="AE939" i="5"/>
  <c r="AI939" i="5" s="1"/>
  <c r="AF939" i="5"/>
  <c r="AG939" i="5"/>
  <c r="AC940" i="5"/>
  <c r="AD940" i="5" s="1"/>
  <c r="AC941" i="5"/>
  <c r="AD941" i="5"/>
  <c r="AF941" i="5" s="1"/>
  <c r="AE941" i="5"/>
  <c r="AH941" i="5"/>
  <c r="AC942" i="5"/>
  <c r="AD942" i="5"/>
  <c r="AG942" i="5" s="1"/>
  <c r="AC943" i="5"/>
  <c r="AD943" i="5"/>
  <c r="AH943" i="5" s="1"/>
  <c r="AE943" i="5"/>
  <c r="AF943" i="5"/>
  <c r="AC944" i="5"/>
  <c r="AD944" i="5" s="1"/>
  <c r="AC945" i="5"/>
  <c r="AD945" i="5"/>
  <c r="AF945" i="5" s="1"/>
  <c r="AI945" i="5" s="1"/>
  <c r="AE945" i="5"/>
  <c r="AG945" i="5"/>
  <c r="AH945" i="5"/>
  <c r="AC946" i="5"/>
  <c r="AD946" i="5"/>
  <c r="AG946" i="5" s="1"/>
  <c r="AI946" i="5" s="1"/>
  <c r="AE946" i="5"/>
  <c r="AF946" i="5"/>
  <c r="AH946" i="5"/>
  <c r="AC947" i="5"/>
  <c r="AD947" i="5" s="1"/>
  <c r="AF947" i="5" s="1"/>
  <c r="AE947" i="5"/>
  <c r="AC948" i="5"/>
  <c r="AD948" i="5"/>
  <c r="AE948" i="5" s="1"/>
  <c r="AF948" i="5"/>
  <c r="AG948" i="5"/>
  <c r="AC949" i="5"/>
  <c r="AD949" i="5" s="1"/>
  <c r="AC950" i="5"/>
  <c r="AD950" i="5"/>
  <c r="AG950" i="5" s="1"/>
  <c r="AE950" i="5"/>
  <c r="AH950" i="5"/>
  <c r="AC951" i="5"/>
  <c r="AD951" i="5"/>
  <c r="AH951" i="5" s="1"/>
  <c r="AC952" i="5"/>
  <c r="AD952" i="5"/>
  <c r="AG952" i="5" s="1"/>
  <c r="AE952" i="5"/>
  <c r="AF952" i="5"/>
  <c r="AC953" i="5"/>
  <c r="AD953" i="5" s="1"/>
  <c r="AC954" i="5"/>
  <c r="AD954" i="5"/>
  <c r="AE954" i="5" s="1"/>
  <c r="AI954" i="5" s="1"/>
  <c r="AF954" i="5"/>
  <c r="AG954" i="5"/>
  <c r="AH954" i="5"/>
  <c r="AC955" i="5"/>
  <c r="AD955" i="5" s="1"/>
  <c r="AG955" i="5" s="1"/>
  <c r="AI955" i="5" s="1"/>
  <c r="AE955" i="5"/>
  <c r="AF955" i="5"/>
  <c r="AH955" i="5"/>
  <c r="AC956" i="5"/>
  <c r="AD956" i="5"/>
  <c r="AE956" i="5" s="1"/>
  <c r="AC957" i="5"/>
  <c r="AD957" i="5"/>
  <c r="AF957" i="5" s="1"/>
  <c r="AE957" i="5"/>
  <c r="AG957" i="5"/>
  <c r="AC958" i="5"/>
  <c r="AD958" i="5" s="1"/>
  <c r="AC959" i="5"/>
  <c r="AD959" i="5"/>
  <c r="AH959" i="5" s="1"/>
  <c r="AE959" i="5"/>
  <c r="AG959" i="5"/>
  <c r="AC960" i="5"/>
  <c r="AD960" i="5"/>
  <c r="AE960" i="5" s="1"/>
  <c r="AC961" i="5"/>
  <c r="AD961" i="5"/>
  <c r="AG961" i="5" s="1"/>
  <c r="AE961" i="5"/>
  <c r="AF961" i="5"/>
  <c r="AC962" i="5"/>
  <c r="AD962" i="5"/>
  <c r="AH962" i="5" s="1"/>
  <c r="AE962" i="5"/>
  <c r="AI962" i="5" s="1"/>
  <c r="AF962" i="5"/>
  <c r="AG962" i="5"/>
  <c r="AC963" i="5"/>
  <c r="AD963" i="5" s="1"/>
  <c r="AE963" i="5" s="1"/>
  <c r="AI963" i="5" s="1"/>
  <c r="AF963" i="5"/>
  <c r="AG963" i="5"/>
  <c r="AH963" i="5"/>
  <c r="AC964" i="5"/>
  <c r="AD964" i="5"/>
  <c r="AE964" i="5" s="1"/>
  <c r="AF964" i="5"/>
  <c r="AH964" i="5"/>
  <c r="AI10" i="5"/>
  <c r="W11" i="5"/>
  <c r="W10" i="5"/>
  <c r="S223" i="8" l="1"/>
  <c r="T223" i="8" s="1"/>
  <c r="S235" i="8"/>
  <c r="T235" i="8" s="1"/>
  <c r="S248" i="8"/>
  <c r="T248" i="8" s="1"/>
  <c r="S771" i="8"/>
  <c r="T771" i="8" s="1"/>
  <c r="S44" i="8"/>
  <c r="T44" i="8" s="1"/>
  <c r="S52" i="8"/>
  <c r="T52" i="8" s="1"/>
  <c r="S221" i="8"/>
  <c r="T221" i="8" s="1"/>
  <c r="S258" i="8"/>
  <c r="T258" i="8" s="1"/>
  <c r="S283" i="8"/>
  <c r="T283" i="8" s="1"/>
  <c r="S372" i="8"/>
  <c r="T372" i="8" s="1"/>
  <c r="S497" i="8"/>
  <c r="T497" i="8" s="1"/>
  <c r="S42" i="8"/>
  <c r="T42" i="8" s="1"/>
  <c r="S50" i="8"/>
  <c r="T50" i="8" s="1"/>
  <c r="S58" i="8"/>
  <c r="T58" i="8" s="1"/>
  <c r="S312" i="8"/>
  <c r="T312" i="8" s="1"/>
  <c r="S369" i="8"/>
  <c r="T369" i="8" s="1"/>
  <c r="S481" i="8"/>
  <c r="T481" i="8" s="1"/>
  <c r="S527" i="8"/>
  <c r="T527" i="8" s="1"/>
  <c r="S217" i="8"/>
  <c r="T217" i="8" s="1"/>
  <c r="S229" i="8"/>
  <c r="T229" i="8" s="1"/>
  <c r="S274" i="8"/>
  <c r="T274" i="8" s="1"/>
  <c r="S302" i="8"/>
  <c r="T302" i="8" s="1"/>
  <c r="S315" i="8"/>
  <c r="T315" i="8" s="1"/>
  <c r="S337" i="8"/>
  <c r="T337" i="8" s="1"/>
  <c r="S383" i="8"/>
  <c r="T383" i="8" s="1"/>
  <c r="S386" i="8"/>
  <c r="T386" i="8" s="1"/>
  <c r="S664" i="8"/>
  <c r="T664" i="8" s="1"/>
  <c r="S211" i="8"/>
  <c r="T211" i="8" s="1"/>
  <c r="S237" i="8"/>
  <c r="T237" i="8" s="1"/>
  <c r="S257" i="8"/>
  <c r="T257" i="8" s="1"/>
  <c r="S267" i="8"/>
  <c r="T267" i="8" s="1"/>
  <c r="S285" i="8"/>
  <c r="T285" i="8" s="1"/>
  <c r="S303" i="8"/>
  <c r="T303" i="8" s="1"/>
  <c r="S335" i="8"/>
  <c r="T335" i="8" s="1"/>
  <c r="S338" i="8"/>
  <c r="T338" i="8" s="1"/>
  <c r="S365" i="8"/>
  <c r="T365" i="8" s="1"/>
  <c r="S390" i="8"/>
  <c r="T390" i="8" s="1"/>
  <c r="S632" i="8"/>
  <c r="T632" i="8" s="1"/>
  <c r="S669" i="8"/>
  <c r="T669" i="8" s="1"/>
  <c r="S730" i="8"/>
  <c r="T730" i="8" s="1"/>
  <c r="S225" i="8"/>
  <c r="T225" i="8" s="1"/>
  <c r="S242" i="8"/>
  <c r="T242" i="8" s="1"/>
  <c r="S306" i="8"/>
  <c r="T306" i="8" s="1"/>
  <c r="S319" i="8"/>
  <c r="T319" i="8" s="1"/>
  <c r="S322" i="8"/>
  <c r="T322" i="8" s="1"/>
  <c r="S349" i="8"/>
  <c r="T349" i="8" s="1"/>
  <c r="S379" i="8"/>
  <c r="T379" i="8" s="1"/>
  <c r="S402" i="8"/>
  <c r="T402" i="8" s="1"/>
  <c r="S411" i="8"/>
  <c r="T411" i="8" s="1"/>
  <c r="S426" i="8"/>
  <c r="T426" i="8" s="1"/>
  <c r="S432" i="8"/>
  <c r="T432" i="8" s="1"/>
  <c r="S447" i="8"/>
  <c r="T447" i="8" s="1"/>
  <c r="S536" i="8"/>
  <c r="T536" i="8" s="1"/>
  <c r="S573" i="8"/>
  <c r="T573" i="8" s="1"/>
  <c r="S623" i="8"/>
  <c r="T623" i="8" s="1"/>
  <c r="S395" i="8"/>
  <c r="T395" i="8" s="1"/>
  <c r="S416" i="8"/>
  <c r="T416" i="8" s="1"/>
  <c r="S470" i="8"/>
  <c r="T470" i="8" s="1"/>
  <c r="S473" i="8"/>
  <c r="T473" i="8" s="1"/>
  <c r="S514" i="8"/>
  <c r="T514" i="8" s="1"/>
  <c r="S525" i="8"/>
  <c r="T525" i="8" s="1"/>
  <c r="S705" i="8"/>
  <c r="T705" i="8" s="1"/>
  <c r="S751" i="8"/>
  <c r="T751" i="8" s="1"/>
  <c r="S907" i="8"/>
  <c r="T907" i="8" s="1"/>
  <c r="S231" i="8"/>
  <c r="T231" i="8" s="1"/>
  <c r="S247" i="8"/>
  <c r="T247" i="8" s="1"/>
  <c r="S263" i="8"/>
  <c r="T263" i="8" s="1"/>
  <c r="S279" i="8"/>
  <c r="T279" i="8" s="1"/>
  <c r="S295" i="8"/>
  <c r="T295" i="8" s="1"/>
  <c r="S311" i="8"/>
  <c r="T311" i="8" s="1"/>
  <c r="S327" i="8"/>
  <c r="T327" i="8" s="1"/>
  <c r="S343" i="8"/>
  <c r="T343" i="8" s="1"/>
  <c r="S359" i="8"/>
  <c r="T359" i="8" s="1"/>
  <c r="S375" i="8"/>
  <c r="T375" i="8" s="1"/>
  <c r="S391" i="8"/>
  <c r="T391" i="8" s="1"/>
  <c r="S407" i="8"/>
  <c r="T407" i="8" s="1"/>
  <c r="S448" i="8"/>
  <c r="T448" i="8" s="1"/>
  <c r="S482" i="8"/>
  <c r="T482" i="8" s="1"/>
  <c r="S493" i="8"/>
  <c r="T493" i="8" s="1"/>
  <c r="S696" i="8"/>
  <c r="T696" i="8" s="1"/>
  <c r="S719" i="8"/>
  <c r="T719" i="8" s="1"/>
  <c r="S259" i="8"/>
  <c r="T259" i="8" s="1"/>
  <c r="S275" i="8"/>
  <c r="T275" i="8" s="1"/>
  <c r="S291" i="8"/>
  <c r="T291" i="8" s="1"/>
  <c r="S307" i="8"/>
  <c r="T307" i="8" s="1"/>
  <c r="S323" i="8"/>
  <c r="T323" i="8" s="1"/>
  <c r="S339" i="8"/>
  <c r="T339" i="8" s="1"/>
  <c r="S355" i="8"/>
  <c r="T355" i="8" s="1"/>
  <c r="S371" i="8"/>
  <c r="T371" i="8" s="1"/>
  <c r="S387" i="8"/>
  <c r="T387" i="8" s="1"/>
  <c r="S403" i="8"/>
  <c r="T403" i="8" s="1"/>
  <c r="S439" i="8"/>
  <c r="T439" i="8" s="1"/>
  <c r="S703" i="8"/>
  <c r="T703" i="8" s="1"/>
  <c r="S728" i="8"/>
  <c r="T728" i="8" s="1"/>
  <c r="S760" i="8"/>
  <c r="T760" i="8" s="1"/>
  <c r="S923" i="8"/>
  <c r="T923" i="8" s="1"/>
  <c r="S872" i="8"/>
  <c r="T872" i="8" s="1"/>
  <c r="S708" i="8"/>
  <c r="T708" i="8" s="1"/>
  <c r="S724" i="8"/>
  <c r="T724" i="8" s="1"/>
  <c r="S740" i="8"/>
  <c r="T740" i="8" s="1"/>
  <c r="S756" i="8"/>
  <c r="T756" i="8" s="1"/>
  <c r="S772" i="8"/>
  <c r="T772" i="8" s="1"/>
  <c r="S788" i="8"/>
  <c r="T788" i="8" s="1"/>
  <c r="S820" i="8"/>
  <c r="T820" i="8" s="1"/>
  <c r="S956" i="8"/>
  <c r="T956" i="8" s="1"/>
  <c r="S809" i="8"/>
  <c r="T809" i="8" s="1"/>
  <c r="S835" i="8"/>
  <c r="T835" i="8" s="1"/>
  <c r="S883" i="8"/>
  <c r="T883" i="8" s="1"/>
  <c r="S899" i="8"/>
  <c r="T899" i="8" s="1"/>
  <c r="S915" i="8"/>
  <c r="T915" i="8" s="1"/>
  <c r="S702" i="8"/>
  <c r="T702" i="8" s="1"/>
  <c r="S718" i="8"/>
  <c r="T718" i="8" s="1"/>
  <c r="S734" i="8"/>
  <c r="T734" i="8" s="1"/>
  <c r="S750" i="8"/>
  <c r="T750" i="8" s="1"/>
  <c r="S766" i="8"/>
  <c r="T766" i="8" s="1"/>
  <c r="S782" i="8"/>
  <c r="T782" i="8" s="1"/>
  <c r="S789" i="8"/>
  <c r="T789" i="8" s="1"/>
  <c r="S801" i="8"/>
  <c r="T801" i="8" s="1"/>
  <c r="S827" i="8"/>
  <c r="T827" i="8" s="1"/>
  <c r="S836" i="8"/>
  <c r="T836" i="8" s="1"/>
  <c r="S929" i="8"/>
  <c r="T929" i="8" s="1"/>
  <c r="S936" i="8"/>
  <c r="T936" i="8" s="1"/>
  <c r="S833" i="8"/>
  <c r="T833" i="8" s="1"/>
  <c r="S841" i="8"/>
  <c r="T841" i="8" s="1"/>
  <c r="S849" i="8"/>
  <c r="T849" i="8" s="1"/>
  <c r="S857" i="8"/>
  <c r="T857" i="8" s="1"/>
  <c r="S865" i="8"/>
  <c r="T865" i="8" s="1"/>
  <c r="S873" i="8"/>
  <c r="T873" i="8" s="1"/>
  <c r="S881" i="8"/>
  <c r="T881" i="8" s="1"/>
  <c r="S889" i="8"/>
  <c r="T889" i="8" s="1"/>
  <c r="S897" i="8"/>
  <c r="T897" i="8" s="1"/>
  <c r="S905" i="8"/>
  <c r="T905" i="8" s="1"/>
  <c r="S913" i="8"/>
  <c r="T913" i="8" s="1"/>
  <c r="S921" i="8"/>
  <c r="T921" i="8" s="1"/>
  <c r="S927" i="8"/>
  <c r="T927" i="8" s="1"/>
  <c r="S943" i="8"/>
  <c r="T943" i="8" s="1"/>
  <c r="S793" i="8"/>
  <c r="T793" i="8" s="1"/>
  <c r="S805" i="8"/>
  <c r="T805" i="8" s="1"/>
  <c r="S813" i="8"/>
  <c r="T813" i="8" s="1"/>
  <c r="S821" i="8"/>
  <c r="T821" i="8" s="1"/>
  <c r="S829" i="8"/>
  <c r="T829" i="8" s="1"/>
  <c r="S837" i="8"/>
  <c r="T837" i="8" s="1"/>
  <c r="S845" i="8"/>
  <c r="T845" i="8" s="1"/>
  <c r="S853" i="8"/>
  <c r="T853" i="8" s="1"/>
  <c r="S861" i="8"/>
  <c r="T861" i="8" s="1"/>
  <c r="S869" i="8"/>
  <c r="T869" i="8" s="1"/>
  <c r="S877" i="8"/>
  <c r="T877" i="8" s="1"/>
  <c r="S885" i="8"/>
  <c r="T885" i="8" s="1"/>
  <c r="S893" i="8"/>
  <c r="T893" i="8" s="1"/>
  <c r="S901" i="8"/>
  <c r="T901" i="8" s="1"/>
  <c r="S909" i="8"/>
  <c r="T909" i="8" s="1"/>
  <c r="S917" i="8"/>
  <c r="T917" i="8" s="1"/>
  <c r="S935" i="8"/>
  <c r="T935" i="8" s="1"/>
  <c r="S951" i="8"/>
  <c r="T951" i="8" s="1"/>
  <c r="I52" i="8"/>
  <c r="J52" i="8" s="1"/>
  <c r="I68" i="8"/>
  <c r="J68" i="8" s="1"/>
  <c r="I84" i="8"/>
  <c r="J84" i="8" s="1"/>
  <c r="I114" i="8"/>
  <c r="J114" i="8" s="1"/>
  <c r="I125" i="8"/>
  <c r="J125" i="8" s="1"/>
  <c r="I201" i="8"/>
  <c r="J201" i="8" s="1"/>
  <c r="I50" i="8"/>
  <c r="J50" i="8" s="1"/>
  <c r="I66" i="8"/>
  <c r="J66" i="8" s="1"/>
  <c r="I82" i="8"/>
  <c r="J82" i="8" s="1"/>
  <c r="I109" i="8"/>
  <c r="J109" i="8" s="1"/>
  <c r="I117" i="8"/>
  <c r="J117" i="8" s="1"/>
  <c r="I157" i="8"/>
  <c r="J157" i="8" s="1"/>
  <c r="I198" i="8"/>
  <c r="J198" i="8" s="1"/>
  <c r="I245" i="8"/>
  <c r="J245" i="8" s="1"/>
  <c r="I289" i="8"/>
  <c r="J289" i="8" s="1"/>
  <c r="I302" i="8"/>
  <c r="J302" i="8" s="1"/>
  <c r="I353" i="8"/>
  <c r="J353" i="8" s="1"/>
  <c r="I366" i="8"/>
  <c r="J366" i="8" s="1"/>
  <c r="I417" i="8"/>
  <c r="J417" i="8" s="1"/>
  <c r="I144" i="8"/>
  <c r="J144" i="8" s="1"/>
  <c r="I152" i="8"/>
  <c r="J152" i="8" s="1"/>
  <c r="I160" i="8"/>
  <c r="J160" i="8" s="1"/>
  <c r="I174" i="8"/>
  <c r="J174" i="8" s="1"/>
  <c r="I177" i="8"/>
  <c r="J177" i="8" s="1"/>
  <c r="I202" i="8"/>
  <c r="J202" i="8" s="1"/>
  <c r="I205" i="8"/>
  <c r="J205" i="8" s="1"/>
  <c r="I234" i="8"/>
  <c r="J234" i="8" s="1"/>
  <c r="I237" i="8"/>
  <c r="J237" i="8" s="1"/>
  <c r="I443" i="8"/>
  <c r="J443" i="8" s="1"/>
  <c r="I489" i="8"/>
  <c r="J489" i="8" s="1"/>
  <c r="I142" i="8"/>
  <c r="J142" i="8" s="1"/>
  <c r="I150" i="8"/>
  <c r="J150" i="8" s="1"/>
  <c r="I158" i="8"/>
  <c r="J158" i="8" s="1"/>
  <c r="I161" i="8"/>
  <c r="J161" i="8" s="1"/>
  <c r="I186" i="8"/>
  <c r="J186" i="8" s="1"/>
  <c r="I226" i="8"/>
  <c r="J226" i="8" s="1"/>
  <c r="I229" i="8"/>
  <c r="J229" i="8" s="1"/>
  <c r="I262" i="8"/>
  <c r="J262" i="8" s="1"/>
  <c r="I278" i="8"/>
  <c r="J278" i="8" s="1"/>
  <c r="I294" i="8"/>
  <c r="J294" i="8" s="1"/>
  <c r="I310" i="8"/>
  <c r="J310" i="8" s="1"/>
  <c r="I326" i="8"/>
  <c r="J326" i="8" s="1"/>
  <c r="I342" i="8"/>
  <c r="J342" i="8" s="1"/>
  <c r="I358" i="8"/>
  <c r="J358" i="8" s="1"/>
  <c r="I374" i="8"/>
  <c r="J374" i="8" s="1"/>
  <c r="I390" i="8"/>
  <c r="J390" i="8" s="1"/>
  <c r="I406" i="8"/>
  <c r="J406" i="8" s="1"/>
  <c r="I422" i="8"/>
  <c r="J422" i="8" s="1"/>
  <c r="I444" i="8"/>
  <c r="J444" i="8" s="1"/>
  <c r="I458" i="8"/>
  <c r="J458" i="8" s="1"/>
  <c r="I148" i="8"/>
  <c r="J148" i="8" s="1"/>
  <c r="I170" i="8"/>
  <c r="J170" i="8" s="1"/>
  <c r="I192" i="8"/>
  <c r="J192" i="8" s="1"/>
  <c r="I218" i="8"/>
  <c r="J218" i="8" s="1"/>
  <c r="I221" i="8"/>
  <c r="J221" i="8" s="1"/>
  <c r="I435" i="8"/>
  <c r="J435" i="8" s="1"/>
  <c r="I441" i="8"/>
  <c r="J441" i="8" s="1"/>
  <c r="I453" i="8"/>
  <c r="J453" i="8" s="1"/>
  <c r="I491" i="8"/>
  <c r="J491" i="8" s="1"/>
  <c r="I455" i="8"/>
  <c r="J455" i="8" s="1"/>
  <c r="I471" i="8"/>
  <c r="J471" i="8" s="1"/>
  <c r="I474" i="8"/>
  <c r="J474" i="8" s="1"/>
  <c r="I513" i="8"/>
  <c r="J513" i="8" s="1"/>
  <c r="I516" i="8"/>
  <c r="J516" i="8" s="1"/>
  <c r="I156" i="8"/>
  <c r="J156" i="8" s="1"/>
  <c r="I164" i="8"/>
  <c r="J164" i="8" s="1"/>
  <c r="I172" i="8"/>
  <c r="J172" i="8" s="1"/>
  <c r="I180" i="8"/>
  <c r="J180" i="8" s="1"/>
  <c r="I188" i="8"/>
  <c r="J188" i="8" s="1"/>
  <c r="I196" i="8"/>
  <c r="J196" i="8" s="1"/>
  <c r="I204" i="8"/>
  <c r="J204" i="8" s="1"/>
  <c r="I212" i="8"/>
  <c r="J212" i="8" s="1"/>
  <c r="I220" i="8"/>
  <c r="J220" i="8" s="1"/>
  <c r="I228" i="8"/>
  <c r="J228" i="8" s="1"/>
  <c r="I236" i="8"/>
  <c r="J236" i="8" s="1"/>
  <c r="I244" i="8"/>
  <c r="J244" i="8" s="1"/>
  <c r="I252" i="8"/>
  <c r="J252" i="8" s="1"/>
  <c r="I260" i="8"/>
  <c r="J260" i="8" s="1"/>
  <c r="I268" i="8"/>
  <c r="J268" i="8" s="1"/>
  <c r="I276" i="8"/>
  <c r="J276" i="8" s="1"/>
  <c r="I284" i="8"/>
  <c r="J284" i="8" s="1"/>
  <c r="I292" i="8"/>
  <c r="J292" i="8" s="1"/>
  <c r="I300" i="8"/>
  <c r="J300" i="8" s="1"/>
  <c r="I308" i="8"/>
  <c r="J308" i="8" s="1"/>
  <c r="I316" i="8"/>
  <c r="J316" i="8" s="1"/>
  <c r="I324" i="8"/>
  <c r="J324" i="8" s="1"/>
  <c r="I332" i="8"/>
  <c r="J332" i="8" s="1"/>
  <c r="I340" i="8"/>
  <c r="J340" i="8" s="1"/>
  <c r="I348" i="8"/>
  <c r="J348" i="8" s="1"/>
  <c r="I356" i="8"/>
  <c r="J356" i="8" s="1"/>
  <c r="I364" i="8"/>
  <c r="J364" i="8" s="1"/>
  <c r="I372" i="8"/>
  <c r="J372" i="8" s="1"/>
  <c r="I380" i="8"/>
  <c r="J380" i="8" s="1"/>
  <c r="I388" i="8"/>
  <c r="J388" i="8" s="1"/>
  <c r="I396" i="8"/>
  <c r="J396" i="8" s="1"/>
  <c r="I404" i="8"/>
  <c r="J404" i="8" s="1"/>
  <c r="I412" i="8"/>
  <c r="J412" i="8" s="1"/>
  <c r="I420" i="8"/>
  <c r="J420" i="8" s="1"/>
  <c r="I451" i="8"/>
  <c r="J451" i="8" s="1"/>
  <c r="I459" i="8"/>
  <c r="J459" i="8" s="1"/>
  <c r="I478" i="8"/>
  <c r="J478" i="8" s="1"/>
  <c r="I726" i="8"/>
  <c r="J726" i="8" s="1"/>
  <c r="I439" i="8"/>
  <c r="J439" i="8" s="1"/>
  <c r="I457" i="8"/>
  <c r="J457" i="8" s="1"/>
  <c r="I503" i="8"/>
  <c r="J503" i="8" s="1"/>
  <c r="I509" i="8"/>
  <c r="J509" i="8" s="1"/>
  <c r="I554" i="8"/>
  <c r="J554" i="8" s="1"/>
  <c r="I589" i="8"/>
  <c r="J589" i="8" s="1"/>
  <c r="I208" i="8"/>
  <c r="J208" i="8" s="1"/>
  <c r="I216" i="8"/>
  <c r="J216" i="8" s="1"/>
  <c r="I224" i="8"/>
  <c r="J224" i="8" s="1"/>
  <c r="I232" i="8"/>
  <c r="J232" i="8" s="1"/>
  <c r="I240" i="8"/>
  <c r="J240" i="8" s="1"/>
  <c r="I248" i="8"/>
  <c r="J248" i="8" s="1"/>
  <c r="I256" i="8"/>
  <c r="J256" i="8" s="1"/>
  <c r="I264" i="8"/>
  <c r="J264" i="8" s="1"/>
  <c r="I272" i="8"/>
  <c r="J272" i="8" s="1"/>
  <c r="I280" i="8"/>
  <c r="J280" i="8" s="1"/>
  <c r="I288" i="8"/>
  <c r="J288" i="8" s="1"/>
  <c r="I296" i="8"/>
  <c r="J296" i="8" s="1"/>
  <c r="I304" i="8"/>
  <c r="J304" i="8" s="1"/>
  <c r="I312" i="8"/>
  <c r="J312" i="8" s="1"/>
  <c r="I467" i="8"/>
  <c r="J467" i="8" s="1"/>
  <c r="I483" i="8"/>
  <c r="J483" i="8" s="1"/>
  <c r="I499" i="8"/>
  <c r="J499" i="8" s="1"/>
  <c r="I514" i="8"/>
  <c r="J514" i="8" s="1"/>
  <c r="I600" i="8"/>
  <c r="J600" i="8" s="1"/>
  <c r="I635" i="8"/>
  <c r="J635" i="8" s="1"/>
  <c r="I429" i="8"/>
  <c r="J429" i="8" s="1"/>
  <c r="I445" i="8"/>
  <c r="J445" i="8" s="1"/>
  <c r="I461" i="8"/>
  <c r="J461" i="8" s="1"/>
  <c r="I477" i="8"/>
  <c r="J477" i="8" s="1"/>
  <c r="I493" i="8"/>
  <c r="J493" i="8" s="1"/>
  <c r="I512" i="8"/>
  <c r="J512" i="8" s="1"/>
  <c r="I551" i="8"/>
  <c r="J551" i="8" s="1"/>
  <c r="I623" i="8"/>
  <c r="J623" i="8" s="1"/>
  <c r="I779" i="8"/>
  <c r="J779" i="8" s="1"/>
  <c r="I940" i="8"/>
  <c r="J940" i="8" s="1"/>
  <c r="I508" i="8"/>
  <c r="J508" i="8" s="1"/>
  <c r="I520" i="8"/>
  <c r="J520" i="8" s="1"/>
  <c r="I532" i="8"/>
  <c r="J532" i="8" s="1"/>
  <c r="I555" i="8"/>
  <c r="J555" i="8" s="1"/>
  <c r="I571" i="8"/>
  <c r="J571" i="8" s="1"/>
  <c r="I598" i="8"/>
  <c r="J598" i="8" s="1"/>
  <c r="I644" i="8"/>
  <c r="J644" i="8" s="1"/>
  <c r="I647" i="8"/>
  <c r="J647" i="8" s="1"/>
  <c r="I678" i="8"/>
  <c r="J678" i="8" s="1"/>
  <c r="I710" i="8"/>
  <c r="J710" i="8" s="1"/>
  <c r="I742" i="8"/>
  <c r="J742" i="8" s="1"/>
  <c r="I774" i="8"/>
  <c r="J774" i="8" s="1"/>
  <c r="I504" i="8"/>
  <c r="J504" i="8" s="1"/>
  <c r="I518" i="8"/>
  <c r="J518" i="8" s="1"/>
  <c r="I535" i="8"/>
  <c r="J535" i="8" s="1"/>
  <c r="I566" i="8"/>
  <c r="J566" i="8" s="1"/>
  <c r="I612" i="8"/>
  <c r="J612" i="8" s="1"/>
  <c r="I615" i="8"/>
  <c r="J615" i="8" s="1"/>
  <c r="I648" i="8"/>
  <c r="J648" i="8" s="1"/>
  <c r="I821" i="8"/>
  <c r="J821" i="8" s="1"/>
  <c r="I853" i="8"/>
  <c r="J853" i="8" s="1"/>
  <c r="I528" i="8"/>
  <c r="J528" i="8" s="1"/>
  <c r="I538" i="8"/>
  <c r="J538" i="8" s="1"/>
  <c r="I548" i="8"/>
  <c r="J548" i="8" s="1"/>
  <c r="I596" i="8"/>
  <c r="J596" i="8" s="1"/>
  <c r="I599" i="8"/>
  <c r="J599" i="8" s="1"/>
  <c r="I632" i="8"/>
  <c r="J632" i="8" s="1"/>
  <c r="I651" i="8"/>
  <c r="J651" i="8" s="1"/>
  <c r="I676" i="8"/>
  <c r="J676" i="8" s="1"/>
  <c r="I708" i="8"/>
  <c r="J708" i="8" s="1"/>
  <c r="I740" i="8"/>
  <c r="J740" i="8" s="1"/>
  <c r="I772" i="8"/>
  <c r="J772" i="8" s="1"/>
  <c r="I544" i="8"/>
  <c r="J544" i="8" s="1"/>
  <c r="I560" i="8"/>
  <c r="J560" i="8" s="1"/>
  <c r="I576" i="8"/>
  <c r="J576" i="8" s="1"/>
  <c r="I592" i="8"/>
  <c r="J592" i="8" s="1"/>
  <c r="I608" i="8"/>
  <c r="J608" i="8" s="1"/>
  <c r="I624" i="8"/>
  <c r="J624" i="8" s="1"/>
  <c r="I640" i="8"/>
  <c r="J640" i="8" s="1"/>
  <c r="I656" i="8"/>
  <c r="J656" i="8" s="1"/>
  <c r="I672" i="8"/>
  <c r="J672" i="8" s="1"/>
  <c r="I688" i="8"/>
  <c r="J688" i="8" s="1"/>
  <c r="I704" i="8"/>
  <c r="J704" i="8" s="1"/>
  <c r="I720" i="8"/>
  <c r="J720" i="8" s="1"/>
  <c r="I736" i="8"/>
  <c r="J736" i="8" s="1"/>
  <c r="I752" i="8"/>
  <c r="J752" i="8" s="1"/>
  <c r="I768" i="8"/>
  <c r="J768" i="8" s="1"/>
  <c r="I803" i="8"/>
  <c r="J803" i="8" s="1"/>
  <c r="I892" i="8"/>
  <c r="J892" i="8" s="1"/>
  <c r="I924" i="8"/>
  <c r="J924" i="8" s="1"/>
  <c r="I956" i="8"/>
  <c r="J956" i="8" s="1"/>
  <c r="I524" i="8"/>
  <c r="J524" i="8" s="1"/>
  <c r="I540" i="8"/>
  <c r="J540" i="8" s="1"/>
  <c r="I556" i="8"/>
  <c r="J556" i="8" s="1"/>
  <c r="I572" i="8"/>
  <c r="J572" i="8" s="1"/>
  <c r="I588" i="8"/>
  <c r="J588" i="8" s="1"/>
  <c r="I604" i="8"/>
  <c r="J604" i="8" s="1"/>
  <c r="I620" i="8"/>
  <c r="J620" i="8" s="1"/>
  <c r="I636" i="8"/>
  <c r="J636" i="8" s="1"/>
  <c r="I652" i="8"/>
  <c r="J652" i="8" s="1"/>
  <c r="I668" i="8"/>
  <c r="J668" i="8" s="1"/>
  <c r="I684" i="8"/>
  <c r="J684" i="8" s="1"/>
  <c r="I700" i="8"/>
  <c r="J700" i="8" s="1"/>
  <c r="I716" i="8"/>
  <c r="J716" i="8" s="1"/>
  <c r="I732" i="8"/>
  <c r="J732" i="8" s="1"/>
  <c r="I748" i="8"/>
  <c r="J748" i="8" s="1"/>
  <c r="I764" i="8"/>
  <c r="J764" i="8" s="1"/>
  <c r="I780" i="8"/>
  <c r="J780" i="8" s="1"/>
  <c r="I795" i="8"/>
  <c r="J795" i="8" s="1"/>
  <c r="I875" i="8"/>
  <c r="J875" i="8" s="1"/>
  <c r="I907" i="8"/>
  <c r="J907" i="8" s="1"/>
  <c r="I939" i="8"/>
  <c r="J939" i="8" s="1"/>
  <c r="I570" i="8"/>
  <c r="J570" i="8" s="1"/>
  <c r="I586" i="8"/>
  <c r="J586" i="8" s="1"/>
  <c r="I602" i="8"/>
  <c r="J602" i="8" s="1"/>
  <c r="I618" i="8"/>
  <c r="J618" i="8" s="1"/>
  <c r="I634" i="8"/>
  <c r="J634" i="8" s="1"/>
  <c r="I650" i="8"/>
  <c r="J650" i="8" s="1"/>
  <c r="I666" i="8"/>
  <c r="J666" i="8" s="1"/>
  <c r="I682" i="8"/>
  <c r="J682" i="8" s="1"/>
  <c r="I698" i="8"/>
  <c r="J698" i="8" s="1"/>
  <c r="I714" i="8"/>
  <c r="J714" i="8" s="1"/>
  <c r="I730" i="8"/>
  <c r="J730" i="8" s="1"/>
  <c r="I746" i="8"/>
  <c r="J746" i="8" s="1"/>
  <c r="I762" i="8"/>
  <c r="J762" i="8" s="1"/>
  <c r="I778" i="8"/>
  <c r="J778" i="8" s="1"/>
  <c r="I808" i="8"/>
  <c r="J808" i="8" s="1"/>
  <c r="I814" i="8"/>
  <c r="J814" i="8" s="1"/>
  <c r="I824" i="8"/>
  <c r="J824" i="8" s="1"/>
  <c r="I830" i="8"/>
  <c r="J830" i="8" s="1"/>
  <c r="I840" i="8"/>
  <c r="J840" i="8" s="1"/>
  <c r="I846" i="8"/>
  <c r="J846" i="8" s="1"/>
  <c r="I856" i="8"/>
  <c r="J856" i="8" s="1"/>
  <c r="I862" i="8"/>
  <c r="J862" i="8" s="1"/>
  <c r="I872" i="8"/>
  <c r="J872" i="8" s="1"/>
  <c r="I897" i="8"/>
  <c r="J897" i="8" s="1"/>
  <c r="I904" i="8"/>
  <c r="J904" i="8" s="1"/>
  <c r="I929" i="8"/>
  <c r="J929" i="8" s="1"/>
  <c r="I936" i="8"/>
  <c r="J936" i="8" s="1"/>
  <c r="I811" i="8"/>
  <c r="J811" i="8" s="1"/>
  <c r="I819" i="8"/>
  <c r="J819" i="8" s="1"/>
  <c r="I827" i="8"/>
  <c r="J827" i="8" s="1"/>
  <c r="I835" i="8"/>
  <c r="J835" i="8" s="1"/>
  <c r="I843" i="8"/>
  <c r="J843" i="8" s="1"/>
  <c r="I851" i="8"/>
  <c r="J851" i="8" s="1"/>
  <c r="I859" i="8"/>
  <c r="J859" i="8" s="1"/>
  <c r="I867" i="8"/>
  <c r="J867" i="8" s="1"/>
  <c r="I879" i="8"/>
  <c r="J879" i="8" s="1"/>
  <c r="I895" i="8"/>
  <c r="J895" i="8" s="1"/>
  <c r="I911" i="8"/>
  <c r="J911" i="8" s="1"/>
  <c r="I927" i="8"/>
  <c r="J927" i="8" s="1"/>
  <c r="I943" i="8"/>
  <c r="J943" i="8" s="1"/>
  <c r="I857" i="8"/>
  <c r="J857" i="8" s="1"/>
  <c r="I865" i="8"/>
  <c r="J865" i="8" s="1"/>
  <c r="I883" i="8"/>
  <c r="J883" i="8" s="1"/>
  <c r="I899" i="8"/>
  <c r="J899" i="8" s="1"/>
  <c r="I947" i="8"/>
  <c r="J947" i="8" s="1"/>
  <c r="I791" i="8"/>
  <c r="J791" i="8" s="1"/>
  <c r="I799" i="8"/>
  <c r="J799" i="8" s="1"/>
  <c r="I807" i="8"/>
  <c r="J807" i="8" s="1"/>
  <c r="I815" i="8"/>
  <c r="J815" i="8" s="1"/>
  <c r="I823" i="8"/>
  <c r="J823" i="8" s="1"/>
  <c r="I831" i="8"/>
  <c r="J831" i="8" s="1"/>
  <c r="I839" i="8"/>
  <c r="J839" i="8" s="1"/>
  <c r="I847" i="8"/>
  <c r="J847" i="8" s="1"/>
  <c r="I855" i="8"/>
  <c r="J855" i="8" s="1"/>
  <c r="I863" i="8"/>
  <c r="J863" i="8" s="1"/>
  <c r="I871" i="8"/>
  <c r="J871" i="8" s="1"/>
  <c r="I887" i="8"/>
  <c r="J887" i="8" s="1"/>
  <c r="I903" i="8"/>
  <c r="J903" i="8" s="1"/>
  <c r="I919" i="8"/>
  <c r="J919" i="8" s="1"/>
  <c r="I935" i="8"/>
  <c r="J935" i="8" s="1"/>
  <c r="I951" i="8"/>
  <c r="J951" i="8" s="1"/>
  <c r="N843" i="8"/>
  <c r="N874" i="8"/>
  <c r="N722" i="8"/>
  <c r="N618" i="8"/>
  <c r="N546" i="8"/>
  <c r="N274" i="8"/>
  <c r="N953" i="8"/>
  <c r="N945" i="8"/>
  <c r="N929" i="8"/>
  <c r="N955" i="8"/>
  <c r="N907" i="8"/>
  <c r="N899" i="8"/>
  <c r="N835" i="8"/>
  <c r="N779" i="8"/>
  <c r="N771" i="8"/>
  <c r="N755" i="8"/>
  <c r="N731" i="8"/>
  <c r="N715" i="8"/>
  <c r="N315" i="8"/>
  <c r="N75" i="8"/>
  <c r="N59" i="8"/>
  <c r="N27" i="8"/>
  <c r="N808" i="8"/>
  <c r="N800" i="8"/>
  <c r="N656" i="8"/>
  <c r="N616" i="8"/>
  <c r="N320" i="8"/>
  <c r="N264" i="8"/>
  <c r="N176" i="8"/>
  <c r="N290" i="8"/>
  <c r="N282" i="8"/>
  <c r="N99" i="8"/>
  <c r="N937" i="8"/>
  <c r="N855" i="8"/>
  <c r="N807" i="8"/>
  <c r="N793" i="8"/>
  <c r="N785" i="8"/>
  <c r="N723" i="8"/>
  <c r="N287" i="8"/>
  <c r="N19" i="8"/>
  <c r="N11" i="8"/>
  <c r="N283" i="8"/>
  <c r="N43" i="8"/>
  <c r="N697" i="8"/>
  <c r="N689" i="8"/>
  <c r="N362" i="8"/>
  <c r="N314" i="8"/>
  <c r="N131" i="8"/>
  <c r="N123" i="8"/>
  <c r="N89" i="8"/>
  <c r="N67" i="8"/>
  <c r="N857" i="8"/>
  <c r="N849" i="8"/>
  <c r="N801" i="8"/>
  <c r="N289" i="8"/>
  <c r="N951" i="8"/>
  <c r="N691" i="8"/>
  <c r="N683" i="8"/>
  <c r="N570" i="8"/>
  <c r="N378" i="8"/>
  <c r="N280" i="8"/>
  <c r="N163" i="8"/>
  <c r="N155" i="8"/>
  <c r="N91" i="8"/>
  <c r="N791" i="8"/>
  <c r="N727" i="8"/>
  <c r="N248" i="8"/>
  <c r="N240" i="8"/>
  <c r="N115" i="8"/>
  <c r="N9" i="8"/>
  <c r="N889" i="8"/>
  <c r="N827" i="8"/>
  <c r="N784" i="8"/>
  <c r="N732" i="8"/>
  <c r="N657" i="8"/>
  <c r="N559" i="8"/>
  <c r="N147" i="8"/>
  <c r="N139" i="8"/>
  <c r="N65" i="8"/>
  <c r="N904" i="8"/>
  <c r="N869" i="8"/>
  <c r="N811" i="8"/>
  <c r="N757" i="8"/>
  <c r="N721" i="8"/>
  <c r="N642" i="8"/>
  <c r="N626" i="8"/>
  <c r="N578" i="8"/>
  <c r="N520" i="8"/>
  <c r="N485" i="8"/>
  <c r="N469" i="8"/>
  <c r="N350" i="8"/>
  <c r="N119" i="8"/>
  <c r="N107" i="8"/>
  <c r="N30" i="8"/>
  <c r="N952" i="8"/>
  <c r="N941" i="8"/>
  <c r="N923" i="8"/>
  <c r="N915" i="8"/>
  <c r="N903" i="8"/>
  <c r="N888" i="8"/>
  <c r="N880" i="8"/>
  <c r="N861" i="8"/>
  <c r="N853" i="8"/>
  <c r="N841" i="8"/>
  <c r="N833" i="8"/>
  <c r="N826" i="8"/>
  <c r="N795" i="8"/>
  <c r="N787" i="8"/>
  <c r="N775" i="8"/>
  <c r="N764" i="8"/>
  <c r="N746" i="8"/>
  <c r="N742" i="8"/>
  <c r="N735" i="8"/>
  <c r="N705" i="8"/>
  <c r="N614" i="8"/>
  <c r="N607" i="8"/>
  <c r="N566" i="8"/>
  <c r="N523" i="8"/>
  <c r="N484" i="8"/>
  <c r="N452" i="8"/>
  <c r="N436" i="8"/>
  <c r="N330" i="8"/>
  <c r="N322" i="8"/>
  <c r="N297" i="8"/>
  <c r="N247" i="8"/>
  <c r="N239" i="8"/>
  <c r="N177" i="8"/>
  <c r="N170" i="8"/>
  <c r="N158" i="8"/>
  <c r="N154" i="8"/>
  <c r="N150" i="8"/>
  <c r="N37" i="8"/>
  <c r="N14" i="8"/>
  <c r="N6" i="8"/>
  <c r="N938" i="8"/>
  <c r="N920" i="8"/>
  <c r="N885" i="8"/>
  <c r="N743" i="8"/>
  <c r="N695" i="8"/>
  <c r="N505" i="8"/>
  <c r="N15" i="8"/>
  <c r="N896" i="8"/>
  <c r="N803" i="8"/>
  <c r="N776" i="8"/>
  <c r="N668" i="8"/>
  <c r="N638" i="8"/>
  <c r="N473" i="8"/>
  <c r="N437" i="8"/>
  <c r="N335" i="8"/>
  <c r="N319" i="8"/>
  <c r="N936" i="8"/>
  <c r="N922" i="8"/>
  <c r="N891" i="8"/>
  <c r="N883" i="8"/>
  <c r="N856" i="8"/>
  <c r="N848" i="8"/>
  <c r="N829" i="8"/>
  <c r="N821" i="8"/>
  <c r="N794" i="8"/>
  <c r="N763" i="8"/>
  <c r="N749" i="8"/>
  <c r="N685" i="8"/>
  <c r="N602" i="8"/>
  <c r="N598" i="8"/>
  <c r="N565" i="8"/>
  <c r="N553" i="8"/>
  <c r="N396" i="8"/>
  <c r="N345" i="8"/>
  <c r="N285" i="8"/>
  <c r="N281" i="8"/>
  <c r="N199" i="8"/>
  <c r="N169" i="8"/>
  <c r="N153" i="8"/>
  <c r="N149" i="8"/>
  <c r="N145" i="8"/>
  <c r="N86" i="8"/>
  <c r="N25" i="8"/>
  <c r="N21" i="8"/>
  <c r="N5" i="8"/>
  <c r="N819" i="8"/>
  <c r="N792" i="8"/>
  <c r="N676" i="8"/>
  <c r="N608" i="8"/>
  <c r="N842" i="8"/>
  <c r="N768" i="8"/>
  <c r="N717" i="8"/>
  <c r="N374" i="8"/>
  <c r="N358" i="8"/>
  <c r="N267" i="8"/>
  <c r="N940" i="8"/>
  <c r="N947" i="8"/>
  <c r="N906" i="8"/>
  <c r="N875" i="8"/>
  <c r="N867" i="8"/>
  <c r="N840" i="8"/>
  <c r="N832" i="8"/>
  <c r="N809" i="8"/>
  <c r="N805" i="8"/>
  <c r="N778" i="8"/>
  <c r="N759" i="8"/>
  <c r="N719" i="8"/>
  <c r="N708" i="8"/>
  <c r="N700" i="8"/>
  <c r="N666" i="8"/>
  <c r="N662" i="8"/>
  <c r="N640" i="8"/>
  <c r="N636" i="8"/>
  <c r="N628" i="8"/>
  <c r="N624" i="8"/>
  <c r="N576" i="8"/>
  <c r="N518" i="8"/>
  <c r="N491" i="8"/>
  <c r="N475" i="8"/>
  <c r="N463" i="8"/>
  <c r="N431" i="8"/>
  <c r="N368" i="8"/>
  <c r="N352" i="8"/>
  <c r="N292" i="8"/>
  <c r="N273" i="8"/>
  <c r="N269" i="8"/>
  <c r="N121" i="8"/>
  <c r="N105" i="8"/>
  <c r="N931" i="8"/>
  <c r="N912" i="8"/>
  <c r="N881" i="8"/>
  <c r="N858" i="8"/>
  <c r="N765" i="8"/>
  <c r="N747" i="8"/>
  <c r="N687" i="8"/>
  <c r="N481" i="8"/>
  <c r="N944" i="8"/>
  <c r="N954" i="8"/>
  <c r="N957" i="8"/>
  <c r="N943" i="8"/>
  <c r="N939" i="8"/>
  <c r="N917" i="8"/>
  <c r="N905" i="8"/>
  <c r="N897" i="8"/>
  <c r="N890" i="8"/>
  <c r="N859" i="8"/>
  <c r="N851" i="8"/>
  <c r="N839" i="8"/>
  <c r="N824" i="8"/>
  <c r="N816" i="8"/>
  <c r="N789" i="8"/>
  <c r="N777" i="8"/>
  <c r="N762" i="8"/>
  <c r="N748" i="8"/>
  <c r="N744" i="8"/>
  <c r="N737" i="8"/>
  <c r="N733" i="8"/>
  <c r="N726" i="8"/>
  <c r="N707" i="8"/>
  <c r="N699" i="8"/>
  <c r="N692" i="8"/>
  <c r="N684" i="8"/>
  <c r="N658" i="8"/>
  <c r="N609" i="8"/>
  <c r="N601" i="8"/>
  <c r="N575" i="8"/>
  <c r="N474" i="8"/>
  <c r="N458" i="8"/>
  <c r="N438" i="8"/>
  <c r="N410" i="8"/>
  <c r="N288" i="8"/>
  <c r="N284" i="8"/>
  <c r="N186" i="8"/>
  <c r="N152" i="8"/>
  <c r="N797" i="8"/>
  <c r="N745" i="8"/>
  <c r="N925" i="8"/>
  <c r="N813" i="8"/>
  <c r="N845" i="8"/>
  <c r="N877" i="8"/>
  <c r="N781" i="8"/>
  <c r="N893" i="8"/>
  <c r="N956" i="8"/>
  <c r="N930" i="8"/>
  <c r="N728" i="8"/>
  <c r="N524" i="8"/>
  <c r="N924" i="8"/>
  <c r="N914" i="8"/>
  <c r="N898" i="8"/>
  <c r="N882" i="8"/>
  <c r="N866" i="8"/>
  <c r="N850" i="8"/>
  <c r="N834" i="8"/>
  <c r="N818" i="8"/>
  <c r="N802" i="8"/>
  <c r="N786" i="8"/>
  <c r="N770" i="8"/>
  <c r="N754" i="8"/>
  <c r="N734" i="8"/>
  <c r="N673" i="8"/>
  <c r="N569" i="8"/>
  <c r="N228" i="8"/>
  <c r="N224" i="8"/>
  <c r="N932" i="8"/>
  <c r="N590" i="8"/>
  <c r="N422" i="8"/>
  <c r="N178" i="8"/>
  <c r="N61" i="8"/>
  <c r="N137" i="8"/>
  <c r="N7" i="8"/>
  <c r="N946" i="8"/>
  <c r="N604" i="8"/>
  <c r="N468" i="8"/>
  <c r="N342" i="8"/>
  <c r="N296" i="8"/>
  <c r="N262" i="8"/>
  <c r="N506" i="8"/>
  <c r="N448" i="8"/>
  <c r="N364" i="8"/>
  <c r="N299" i="8"/>
  <c r="N916" i="8"/>
  <c r="N908" i="8"/>
  <c r="N900" i="8"/>
  <c r="N892" i="8"/>
  <c r="N884" i="8"/>
  <c r="N876" i="8"/>
  <c r="N868" i="8"/>
  <c r="N860" i="8"/>
  <c r="N852" i="8"/>
  <c r="N844" i="8"/>
  <c r="N836" i="8"/>
  <c r="N828" i="8"/>
  <c r="N820" i="8"/>
  <c r="N812" i="8"/>
  <c r="N804" i="8"/>
  <c r="N796" i="8"/>
  <c r="N788" i="8"/>
  <c r="N780" i="8"/>
  <c r="N772" i="8"/>
  <c r="N750" i="8"/>
  <c r="N736" i="8"/>
  <c r="N634" i="8"/>
  <c r="N579" i="8"/>
  <c r="N564" i="8"/>
  <c r="N556" i="8"/>
  <c r="N538" i="8"/>
  <c r="N444" i="8"/>
  <c r="N421" i="8"/>
  <c r="N417" i="8"/>
  <c r="N406" i="8"/>
  <c r="N311" i="8"/>
  <c r="N17" i="8"/>
  <c r="N534" i="8"/>
  <c r="N526" i="8"/>
  <c r="N366" i="8"/>
  <c r="N325" i="8"/>
  <c r="N321" i="8"/>
  <c r="N317" i="8"/>
  <c r="N275" i="8"/>
  <c r="N184" i="8"/>
  <c r="N85" i="8"/>
  <c r="N77" i="8"/>
  <c r="N35" i="8"/>
  <c r="N31" i="8"/>
  <c r="N894" i="8"/>
  <c r="N886" i="8"/>
  <c r="N878" i="8"/>
  <c r="N870" i="8"/>
  <c r="N862" i="8"/>
  <c r="N854" i="8"/>
  <c r="N846" i="8"/>
  <c r="N838" i="8"/>
  <c r="N830" i="8"/>
  <c r="N822" i="8"/>
  <c r="N814" i="8"/>
  <c r="N806" i="8"/>
  <c r="N798" i="8"/>
  <c r="N790" i="8"/>
  <c r="N782" i="8"/>
  <c r="N774" i="8"/>
  <c r="N766" i="8"/>
  <c r="N752" i="8"/>
  <c r="N730" i="8"/>
  <c r="N654" i="8"/>
  <c r="N950" i="8"/>
  <c r="N942" i="8"/>
  <c r="N934" i="8"/>
  <c r="N926" i="8"/>
  <c r="N918" i="8"/>
  <c r="N910" i="8"/>
  <c r="N902" i="8"/>
  <c r="N760" i="8"/>
  <c r="N738" i="8"/>
  <c r="N718" i="8"/>
  <c r="N709" i="8"/>
  <c r="N693" i="8"/>
  <c r="N594" i="8"/>
  <c r="N533" i="8"/>
  <c r="N492" i="8"/>
  <c r="N412" i="8"/>
  <c r="N316" i="8"/>
  <c r="N293" i="8"/>
  <c r="N191" i="8"/>
  <c r="N165" i="8"/>
  <c r="N88" i="8"/>
  <c r="N38" i="8"/>
  <c r="N710" i="8"/>
  <c r="N702" i="8"/>
  <c r="N694" i="8"/>
  <c r="N686" i="8"/>
  <c r="N664" i="8"/>
  <c r="N655" i="8"/>
  <c r="N649" i="8"/>
  <c r="N600" i="8"/>
  <c r="N591" i="8"/>
  <c r="N585" i="8"/>
  <c r="N549" i="8"/>
  <c r="N529" i="8"/>
  <c r="N512" i="8"/>
  <c r="N495" i="8"/>
  <c r="N480" i="8"/>
  <c r="N462" i="8"/>
  <c r="N441" i="8"/>
  <c r="N420" i="8"/>
  <c r="N400" i="8"/>
  <c r="N393" i="8"/>
  <c r="N383" i="8"/>
  <c r="N324" i="8"/>
  <c r="N302" i="8"/>
  <c r="N298" i="8"/>
  <c r="N272" i="8"/>
  <c r="N268" i="8"/>
  <c r="N265" i="8"/>
  <c r="N246" i="8"/>
  <c r="N231" i="8"/>
  <c r="N216" i="8"/>
  <c r="N198" i="8"/>
  <c r="N190" i="8"/>
  <c r="N171" i="8"/>
  <c r="N161" i="8"/>
  <c r="N157" i="8"/>
  <c r="N129" i="8"/>
  <c r="N126" i="8"/>
  <c r="N117" i="8"/>
  <c r="N113" i="8"/>
  <c r="N109" i="8"/>
  <c r="N74" i="8"/>
  <c r="N71" i="8"/>
  <c r="N54" i="8"/>
  <c r="N24" i="8"/>
  <c r="N13" i="8"/>
  <c r="N720" i="8"/>
  <c r="N712" i="8"/>
  <c r="N704" i="8"/>
  <c r="N696" i="8"/>
  <c r="N688" i="8"/>
  <c r="N648" i="8"/>
  <c r="N639" i="8"/>
  <c r="N633" i="8"/>
  <c r="N584" i="8"/>
  <c r="N577" i="8"/>
  <c r="N561" i="8"/>
  <c r="N554" i="8"/>
  <c r="N528" i="8"/>
  <c r="N494" i="8"/>
  <c r="N490" i="8"/>
  <c r="N479" i="8"/>
  <c r="N465" i="8"/>
  <c r="N454" i="8"/>
  <c r="N447" i="8"/>
  <c r="N426" i="8"/>
  <c r="N409" i="8"/>
  <c r="N399" i="8"/>
  <c r="N382" i="8"/>
  <c r="N372" i="8"/>
  <c r="N361" i="8"/>
  <c r="N341" i="8"/>
  <c r="N323" i="8"/>
  <c r="N313" i="8"/>
  <c r="N291" i="8"/>
  <c r="N277" i="8"/>
  <c r="N271" i="8"/>
  <c r="N260" i="8"/>
  <c r="N256" i="8"/>
  <c r="N252" i="8"/>
  <c r="N230" i="8"/>
  <c r="N222" i="8"/>
  <c r="N167" i="8"/>
  <c r="N142" i="8"/>
  <c r="N125" i="8"/>
  <c r="N97" i="8"/>
  <c r="N83" i="8"/>
  <c r="N70" i="8"/>
  <c r="N53" i="8"/>
  <c r="N46" i="8"/>
  <c r="N714" i="8"/>
  <c r="N706" i="8"/>
  <c r="N698" i="8"/>
  <c r="N690" i="8"/>
  <c r="N682" i="8"/>
  <c r="N632" i="8"/>
  <c r="N623" i="8"/>
  <c r="N617" i="8"/>
  <c r="N560" i="8"/>
  <c r="N537" i="8"/>
  <c r="N527" i="8"/>
  <c r="N501" i="8"/>
  <c r="N478" i="8"/>
  <c r="N464" i="8"/>
  <c r="N457" i="8"/>
  <c r="N446" i="8"/>
  <c r="N415" i="8"/>
  <c r="N398" i="8"/>
  <c r="N357" i="8"/>
  <c r="N353" i="8"/>
  <c r="N329" i="8"/>
  <c r="N207" i="8"/>
  <c r="N166" i="8"/>
  <c r="N159" i="8"/>
  <c r="N141" i="8"/>
  <c r="N111" i="8"/>
  <c r="N69" i="8"/>
  <c r="N56" i="8"/>
  <c r="N45" i="8"/>
  <c r="N22" i="8"/>
  <c r="N8" i="8"/>
  <c r="N674" i="8"/>
  <c r="N650" i="8"/>
  <c r="N625" i="8"/>
  <c r="N610" i="8"/>
  <c r="N586" i="8"/>
  <c r="N550" i="8"/>
  <c r="N543" i="8"/>
  <c r="N510" i="8"/>
  <c r="N500" i="8"/>
  <c r="N489" i="8"/>
  <c r="N453" i="8"/>
  <c r="N449" i="8"/>
  <c r="N442" i="8"/>
  <c r="N432" i="8"/>
  <c r="N425" i="8"/>
  <c r="N405" i="8"/>
  <c r="N394" i="8"/>
  <c r="N384" i="8"/>
  <c r="N367" i="8"/>
  <c r="N356" i="8"/>
  <c r="N336" i="8"/>
  <c r="N300" i="8"/>
  <c r="N266" i="8"/>
  <c r="N263" i="8"/>
  <c r="N255" i="8"/>
  <c r="N232" i="8"/>
  <c r="N214" i="8"/>
  <c r="N206" i="8"/>
  <c r="N179" i="8"/>
  <c r="N173" i="8"/>
  <c r="N151" i="8"/>
  <c r="N134" i="8"/>
  <c r="N118" i="8"/>
  <c r="N104" i="8"/>
  <c r="N78" i="8"/>
  <c r="N72" i="8"/>
  <c r="N62" i="8"/>
  <c r="N55" i="8"/>
  <c r="N51" i="8"/>
  <c r="N42" i="8"/>
  <c r="N39" i="8"/>
  <c r="N18" i="8"/>
  <c r="N677" i="8"/>
  <c r="N661" i="8"/>
  <c r="N645" i="8"/>
  <c r="N629" i="8"/>
  <c r="N597" i="8"/>
  <c r="N663" i="8"/>
  <c r="N647" i="8"/>
  <c r="N631" i="8"/>
  <c r="N615" i="8"/>
  <c r="N599" i="8"/>
  <c r="N583" i="8"/>
  <c r="N562" i="8"/>
  <c r="N539" i="8"/>
  <c r="N504" i="8"/>
  <c r="N488" i="8"/>
  <c r="N459" i="8"/>
  <c r="N443" i="8"/>
  <c r="N433" i="8"/>
  <c r="N344" i="8"/>
  <c r="N627" i="8"/>
  <c r="N611" i="8"/>
  <c r="N440" i="8"/>
  <c r="N401" i="8"/>
  <c r="N613" i="8"/>
  <c r="N581" i="8"/>
  <c r="N568" i="8"/>
  <c r="N536" i="8"/>
  <c r="N279" i="8"/>
  <c r="N667" i="8"/>
  <c r="N651" i="8"/>
  <c r="N635" i="8"/>
  <c r="N619" i="8"/>
  <c r="N603" i="8"/>
  <c r="N587" i="8"/>
  <c r="N558" i="8"/>
  <c r="N507" i="8"/>
  <c r="N497" i="8"/>
  <c r="N376" i="8"/>
  <c r="N347" i="8"/>
  <c r="N337" i="8"/>
  <c r="N675" i="8"/>
  <c r="N411" i="8"/>
  <c r="N571" i="8"/>
  <c r="N530" i="8"/>
  <c r="N472" i="8"/>
  <c r="N669" i="8"/>
  <c r="N653" i="8"/>
  <c r="N637" i="8"/>
  <c r="N621" i="8"/>
  <c r="N605" i="8"/>
  <c r="N589" i="8"/>
  <c r="N555" i="8"/>
  <c r="N307" i="8"/>
  <c r="N659" i="8"/>
  <c r="N643" i="8"/>
  <c r="N595" i="8"/>
  <c r="N552" i="8"/>
  <c r="N408" i="8"/>
  <c r="N379" i="8"/>
  <c r="N369" i="8"/>
  <c r="N498" i="8"/>
  <c r="N466" i="8"/>
  <c r="N434" i="8"/>
  <c r="N402" i="8"/>
  <c r="N370" i="8"/>
  <c r="N338" i="8"/>
  <c r="N286" i="8"/>
  <c r="N234" i="8"/>
  <c r="N202" i="8"/>
  <c r="N95" i="8"/>
  <c r="N456" i="8"/>
  <c r="N427" i="8"/>
  <c r="N424" i="8"/>
  <c r="N395" i="8"/>
  <c r="N392" i="8"/>
  <c r="N363" i="8"/>
  <c r="N360" i="8"/>
  <c r="N331" i="8"/>
  <c r="N328" i="8"/>
  <c r="N135" i="8"/>
  <c r="N514" i="8"/>
  <c r="N482" i="8"/>
  <c r="N450" i="8"/>
  <c r="N418" i="8"/>
  <c r="N386" i="8"/>
  <c r="N354" i="8"/>
  <c r="N318" i="8"/>
  <c r="N250" i="8"/>
  <c r="N218" i="8"/>
  <c r="N183" i="8"/>
  <c r="N545" i="8"/>
  <c r="N567" i="8"/>
  <c r="N551" i="8"/>
  <c r="N535" i="8"/>
  <c r="N519" i="8"/>
  <c r="N503" i="8"/>
  <c r="N487" i="8"/>
  <c r="N471" i="8"/>
  <c r="N455" i="8"/>
  <c r="N439" i="8"/>
  <c r="N423" i="8"/>
  <c r="N407" i="8"/>
  <c r="N391" i="8"/>
  <c r="N375" i="8"/>
  <c r="N359" i="8"/>
  <c r="N343" i="8"/>
  <c r="N327" i="8"/>
  <c r="N295" i="8"/>
  <c r="N254" i="8"/>
  <c r="N143" i="8"/>
  <c r="N557" i="8"/>
  <c r="N541" i="8"/>
  <c r="N525" i="8"/>
  <c r="N509" i="8"/>
  <c r="N493" i="8"/>
  <c r="N477" i="8"/>
  <c r="N461" i="8"/>
  <c r="N445" i="8"/>
  <c r="N429" i="8"/>
  <c r="N413" i="8"/>
  <c r="N397" i="8"/>
  <c r="N381" i="8"/>
  <c r="N365" i="8"/>
  <c r="N349" i="8"/>
  <c r="N333" i="8"/>
  <c r="N63" i="8"/>
  <c r="N563" i="8"/>
  <c r="N547" i="8"/>
  <c r="N531" i="8"/>
  <c r="N515" i="8"/>
  <c r="N499" i="8"/>
  <c r="N483" i="8"/>
  <c r="N467" i="8"/>
  <c r="N451" i="8"/>
  <c r="N435" i="8"/>
  <c r="N419" i="8"/>
  <c r="N403" i="8"/>
  <c r="N387" i="8"/>
  <c r="N371" i="8"/>
  <c r="N355" i="8"/>
  <c r="N339" i="8"/>
  <c r="N270" i="8"/>
  <c r="N258" i="8"/>
  <c r="N242" i="8"/>
  <c r="N226" i="8"/>
  <c r="N210" i="8"/>
  <c r="N194" i="8"/>
  <c r="N138" i="8"/>
  <c r="N81" i="8"/>
  <c r="N257" i="8"/>
  <c r="N249" i="8"/>
  <c r="N241" i="8"/>
  <c r="N233" i="8"/>
  <c r="N225" i="8"/>
  <c r="N217" i="8"/>
  <c r="N209" i="8"/>
  <c r="N201" i="8"/>
  <c r="N193" i="8"/>
  <c r="N185" i="8"/>
  <c r="N120" i="8"/>
  <c r="N106" i="8"/>
  <c r="N103" i="8"/>
  <c r="N40" i="8"/>
  <c r="N26" i="8"/>
  <c r="N259" i="8"/>
  <c r="N251" i="8"/>
  <c r="N243" i="8"/>
  <c r="N235" i="8"/>
  <c r="N227" i="8"/>
  <c r="N219" i="8"/>
  <c r="N211" i="8"/>
  <c r="N203" i="8"/>
  <c r="N195" i="8"/>
  <c r="N187" i="8"/>
  <c r="N168" i="8"/>
  <c r="N79" i="8"/>
  <c r="N261" i="8"/>
  <c r="N253" i="8"/>
  <c r="N245" i="8"/>
  <c r="N237" i="8"/>
  <c r="N229" i="8"/>
  <c r="N221" i="8"/>
  <c r="N213" i="8"/>
  <c r="N205" i="8"/>
  <c r="N197" i="8"/>
  <c r="N189" i="8"/>
  <c r="N181" i="8"/>
  <c r="N127" i="8"/>
  <c r="N90" i="8"/>
  <c r="N87" i="8"/>
  <c r="N47" i="8"/>
  <c r="N10" i="8"/>
  <c r="N172" i="8"/>
  <c r="N156" i="8"/>
  <c r="N140" i="8"/>
  <c r="N124" i="8"/>
  <c r="N108" i="8"/>
  <c r="N92" i="8"/>
  <c r="N76" i="8"/>
  <c r="N60" i="8"/>
  <c r="N44" i="8"/>
  <c r="N28" i="8"/>
  <c r="N12" i="8"/>
  <c r="N160" i="8"/>
  <c r="N144" i="8"/>
  <c r="N128" i="8"/>
  <c r="N112" i="8"/>
  <c r="N96" i="8"/>
  <c r="N80" i="8"/>
  <c r="N64" i="8"/>
  <c r="N48" i="8"/>
  <c r="N32" i="8"/>
  <c r="N16" i="8"/>
  <c r="N162" i="8"/>
  <c r="N146" i="8"/>
  <c r="N130" i="8"/>
  <c r="N114" i="8"/>
  <c r="N98" i="8"/>
  <c r="N82" i="8"/>
  <c r="N66" i="8"/>
  <c r="N50" i="8"/>
  <c r="N34" i="8"/>
  <c r="N164" i="8"/>
  <c r="N148" i="8"/>
  <c r="N132" i="8"/>
  <c r="N116" i="8"/>
  <c r="N100" i="8"/>
  <c r="N84" i="8"/>
  <c r="N68" i="8"/>
  <c r="N52" i="8"/>
  <c r="N36" i="8"/>
  <c r="N20" i="8"/>
  <c r="AQ28" i="5"/>
  <c r="AN28" i="5"/>
  <c r="AR28" i="5" s="1"/>
  <c r="AP28" i="5"/>
  <c r="AO28" i="5"/>
  <c r="AO51" i="5"/>
  <c r="AP51" i="5"/>
  <c r="AN51" i="5"/>
  <c r="AQ51" i="5"/>
  <c r="AO55" i="5"/>
  <c r="AN55" i="5"/>
  <c r="AR55" i="5" s="1"/>
  <c r="AQ55" i="5"/>
  <c r="AP55" i="5"/>
  <c r="AN74" i="5"/>
  <c r="AP74" i="5"/>
  <c r="AO74" i="5"/>
  <c r="AQ74" i="5"/>
  <c r="AO78" i="5"/>
  <c r="AN78" i="5"/>
  <c r="AR78" i="5" s="1"/>
  <c r="AQ78" i="5"/>
  <c r="AP78" i="5"/>
  <c r="AR181" i="5"/>
  <c r="AO207" i="5"/>
  <c r="AN207" i="5"/>
  <c r="AQ207" i="5"/>
  <c r="AP207" i="5"/>
  <c r="AO259" i="5"/>
  <c r="AN259" i="5"/>
  <c r="AP259" i="5"/>
  <c r="AQ259" i="5"/>
  <c r="AO29" i="5"/>
  <c r="AQ29" i="5"/>
  <c r="AP29" i="5"/>
  <c r="AN29" i="5"/>
  <c r="AR29" i="5" s="1"/>
  <c r="AR34" i="5"/>
  <c r="AR52" i="5"/>
  <c r="AQ69" i="5"/>
  <c r="AO69" i="5"/>
  <c r="AN69" i="5"/>
  <c r="AP69" i="5"/>
  <c r="AO83" i="5"/>
  <c r="AP83" i="5"/>
  <c r="AN83" i="5"/>
  <c r="AR83" i="5" s="1"/>
  <c r="AQ83" i="5"/>
  <c r="AQ286" i="5"/>
  <c r="AN286" i="5"/>
  <c r="AO286" i="5"/>
  <c r="AP286" i="5"/>
  <c r="AQ632" i="5"/>
  <c r="AP632" i="5"/>
  <c r="AN632" i="5"/>
  <c r="AO632" i="5"/>
  <c r="AR232" i="5"/>
  <c r="AO13" i="5"/>
  <c r="AQ13" i="5"/>
  <c r="AP13" i="5"/>
  <c r="AN13" i="5"/>
  <c r="AP44" i="5"/>
  <c r="AO44" i="5"/>
  <c r="AQ44" i="5"/>
  <c r="AN44" i="5"/>
  <c r="AR44" i="5" s="1"/>
  <c r="AQ53" i="5"/>
  <c r="AO53" i="5"/>
  <c r="AP53" i="5"/>
  <c r="AN53" i="5"/>
  <c r="AQ20" i="5"/>
  <c r="AN20" i="5"/>
  <c r="AO20" i="5"/>
  <c r="AP20" i="5"/>
  <c r="AO41" i="5"/>
  <c r="AN41" i="5"/>
  <c r="AQ41" i="5"/>
  <c r="AP41" i="5"/>
  <c r="AP60" i="5"/>
  <c r="AO60" i="5"/>
  <c r="AN60" i="5"/>
  <c r="AR60" i="5" s="1"/>
  <c r="AQ60" i="5"/>
  <c r="AO67" i="5"/>
  <c r="AP67" i="5"/>
  <c r="AQ67" i="5"/>
  <c r="AN67" i="5"/>
  <c r="AR123" i="5"/>
  <c r="AR187" i="5"/>
  <c r="AO21" i="5"/>
  <c r="AQ21" i="5"/>
  <c r="AP21" i="5"/>
  <c r="AN21" i="5"/>
  <c r="AR21" i="5" s="1"/>
  <c r="AR85" i="5"/>
  <c r="AQ254" i="5"/>
  <c r="AN254" i="5"/>
  <c r="AO254" i="5"/>
  <c r="AP254" i="5"/>
  <c r="AO291" i="5"/>
  <c r="AN291" i="5"/>
  <c r="AP291" i="5"/>
  <c r="AQ291" i="5"/>
  <c r="AO33" i="5"/>
  <c r="AN33" i="5"/>
  <c r="AP33" i="5"/>
  <c r="AQ33" i="5"/>
  <c r="AP76" i="5"/>
  <c r="AO76" i="5"/>
  <c r="AQ76" i="5"/>
  <c r="AN76" i="5"/>
  <c r="AR76" i="5" s="1"/>
  <c r="AR101" i="5"/>
  <c r="AR165" i="5"/>
  <c r="AO62" i="5"/>
  <c r="AQ62" i="5"/>
  <c r="AP62" i="5"/>
  <c r="AN62" i="5"/>
  <c r="AR62" i="5" s="1"/>
  <c r="AO71" i="5"/>
  <c r="AQ71" i="5"/>
  <c r="AP71" i="5"/>
  <c r="AN71" i="5"/>
  <c r="AR71" i="5" s="1"/>
  <c r="AO271" i="5"/>
  <c r="AN271" i="5"/>
  <c r="AQ271" i="5"/>
  <c r="AP271" i="5"/>
  <c r="AP56" i="5"/>
  <c r="AO56" i="5"/>
  <c r="AN58" i="5"/>
  <c r="AP58" i="5"/>
  <c r="AQ109" i="5"/>
  <c r="AP109" i="5"/>
  <c r="AO109" i="5"/>
  <c r="AO115" i="5"/>
  <c r="AP115" i="5"/>
  <c r="AN115" i="5"/>
  <c r="AQ125" i="5"/>
  <c r="AP125" i="5"/>
  <c r="AO125" i="5"/>
  <c r="AQ129" i="5"/>
  <c r="AN129" i="5"/>
  <c r="AR129" i="5" s="1"/>
  <c r="AO131" i="5"/>
  <c r="AP131" i="5"/>
  <c r="AN131" i="5"/>
  <c r="AQ141" i="5"/>
  <c r="AP141" i="5"/>
  <c r="AO141" i="5"/>
  <c r="AO147" i="5"/>
  <c r="AP147" i="5"/>
  <c r="AN147" i="5"/>
  <c r="AR147" i="5" s="1"/>
  <c r="AQ157" i="5"/>
  <c r="AP157" i="5"/>
  <c r="AO157" i="5"/>
  <c r="AO163" i="5"/>
  <c r="AP163" i="5"/>
  <c r="AN163" i="5"/>
  <c r="AR163" i="5" s="1"/>
  <c r="AQ193" i="5"/>
  <c r="AN193" i="5"/>
  <c r="AR193" i="5" s="1"/>
  <c r="AO195" i="5"/>
  <c r="AP195" i="5"/>
  <c r="AN195" i="5"/>
  <c r="AR195" i="5" s="1"/>
  <c r="AO227" i="5"/>
  <c r="AN227" i="5"/>
  <c r="AP227" i="5"/>
  <c r="AQ249" i="5"/>
  <c r="AN249" i="5"/>
  <c r="AR249" i="5" s="1"/>
  <c r="AO251" i="5"/>
  <c r="AN251" i="5"/>
  <c r="AQ251" i="5"/>
  <c r="AP383" i="5"/>
  <c r="AN383" i="5"/>
  <c r="AO383" i="5"/>
  <c r="AQ415" i="5"/>
  <c r="AP415" i="5"/>
  <c r="AN415" i="5"/>
  <c r="AN428" i="5"/>
  <c r="AO428" i="5"/>
  <c r="AP428" i="5"/>
  <c r="AQ428" i="5"/>
  <c r="AO466" i="5"/>
  <c r="AN466" i="5"/>
  <c r="AR466" i="5" s="1"/>
  <c r="AQ466" i="5"/>
  <c r="AP494" i="5"/>
  <c r="AN494" i="5"/>
  <c r="AQ494" i="5"/>
  <c r="AO494" i="5"/>
  <c r="AP17" i="5"/>
  <c r="AN27" i="5"/>
  <c r="AR27" i="5" s="1"/>
  <c r="AN37" i="5"/>
  <c r="AR37" i="5" s="1"/>
  <c r="AO40" i="5"/>
  <c r="AN56" i="5"/>
  <c r="AO58" i="5"/>
  <c r="AP65" i="5"/>
  <c r="AO65" i="5"/>
  <c r="AO113" i="5"/>
  <c r="AQ115" i="5"/>
  <c r="AN125" i="5"/>
  <c r="AR125" i="5" s="1"/>
  <c r="AO129" i="5"/>
  <c r="AN157" i="5"/>
  <c r="AO177" i="5"/>
  <c r="AO193" i="5"/>
  <c r="AQ195" i="5"/>
  <c r="AO211" i="5"/>
  <c r="AN211" i="5"/>
  <c r="AP211" i="5"/>
  <c r="AN215" i="5"/>
  <c r="AQ225" i="5"/>
  <c r="AP225" i="5"/>
  <c r="AQ227" i="5"/>
  <c r="AP235" i="5"/>
  <c r="AQ238" i="5"/>
  <c r="AN238" i="5"/>
  <c r="AR238" i="5" s="1"/>
  <c r="AO238" i="5"/>
  <c r="AO247" i="5"/>
  <c r="AQ247" i="5"/>
  <c r="AO249" i="5"/>
  <c r="AP251" i="5"/>
  <c r="AO263" i="5"/>
  <c r="AQ263" i="5"/>
  <c r="AP263" i="5"/>
  <c r="AO267" i="5"/>
  <c r="AN267" i="5"/>
  <c r="AO274" i="5"/>
  <c r="AQ281" i="5"/>
  <c r="AN281" i="5"/>
  <c r="AO283" i="5"/>
  <c r="AN283" i="5"/>
  <c r="AQ283" i="5"/>
  <c r="AQ301" i="5"/>
  <c r="AP301" i="5"/>
  <c r="AO301" i="5"/>
  <c r="AN301" i="5"/>
  <c r="AQ321" i="5"/>
  <c r="AP321" i="5"/>
  <c r="AO321" i="5"/>
  <c r="AN338" i="5"/>
  <c r="AP338" i="5"/>
  <c r="AO338" i="5"/>
  <c r="AN353" i="5"/>
  <c r="AQ353" i="5"/>
  <c r="AP353" i="5"/>
  <c r="AO353" i="5"/>
  <c r="AN365" i="5"/>
  <c r="AR365" i="5" s="1"/>
  <c r="AO365" i="5"/>
  <c r="AQ365" i="5"/>
  <c r="AP365" i="5"/>
  <c r="AQ383" i="5"/>
  <c r="AN412" i="5"/>
  <c r="AP412" i="5"/>
  <c r="AO412" i="5"/>
  <c r="AQ412" i="5"/>
  <c r="AO415" i="5"/>
  <c r="AP448" i="5"/>
  <c r="AN448" i="5"/>
  <c r="AO448" i="5"/>
  <c r="AQ448" i="5"/>
  <c r="AQ457" i="5"/>
  <c r="AO457" i="5"/>
  <c r="AP457" i="5"/>
  <c r="AN457" i="5"/>
  <c r="AP462" i="5"/>
  <c r="AN462" i="5"/>
  <c r="AQ462" i="5"/>
  <c r="AO462" i="5"/>
  <c r="AP466" i="5"/>
  <c r="AN588" i="5"/>
  <c r="AR588" i="5" s="1"/>
  <c r="AQ588" i="5"/>
  <c r="AO588" i="5"/>
  <c r="AP588" i="5"/>
  <c r="AN666" i="5"/>
  <c r="AO666" i="5"/>
  <c r="AP666" i="5"/>
  <c r="AQ666" i="5"/>
  <c r="AN742" i="5"/>
  <c r="AR742" i="5" s="1"/>
  <c r="AQ742" i="5"/>
  <c r="AO742" i="5"/>
  <c r="AP742" i="5"/>
  <c r="AR748" i="5"/>
  <c r="AN838" i="5"/>
  <c r="AP838" i="5"/>
  <c r="AQ838" i="5"/>
  <c r="AR841" i="5"/>
  <c r="AQ11" i="5"/>
  <c r="AP11" i="5"/>
  <c r="AO14" i="5"/>
  <c r="AN19" i="5"/>
  <c r="AR19" i="5" s="1"/>
  <c r="AO32" i="5"/>
  <c r="AP37" i="5"/>
  <c r="AP40" i="5"/>
  <c r="AR40" i="5" s="1"/>
  <c r="AP42" i="5"/>
  <c r="AO42" i="5"/>
  <c r="AQ56" i="5"/>
  <c r="AQ58" i="5"/>
  <c r="AN65" i="5"/>
  <c r="AP88" i="5"/>
  <c r="AO88" i="5"/>
  <c r="AP104" i="5"/>
  <c r="AO104" i="5"/>
  <c r="AP120" i="5"/>
  <c r="AO120" i="5"/>
  <c r="AP129" i="5"/>
  <c r="AP136" i="5"/>
  <c r="AO136" i="5"/>
  <c r="AP152" i="5"/>
  <c r="AO152" i="5"/>
  <c r="AP168" i="5"/>
  <c r="AO168" i="5"/>
  <c r="AP184" i="5"/>
  <c r="AO184" i="5"/>
  <c r="AP193" i="5"/>
  <c r="AP200" i="5"/>
  <c r="AO200" i="5"/>
  <c r="AQ211" i="5"/>
  <c r="AP220" i="5"/>
  <c r="AO220" i="5"/>
  <c r="AQ220" i="5"/>
  <c r="AO223" i="5"/>
  <c r="AN223" i="5"/>
  <c r="AN225" i="5"/>
  <c r="AR225" i="5" s="1"/>
  <c r="AP238" i="5"/>
  <c r="AO243" i="5"/>
  <c r="AN243" i="5"/>
  <c r="AP243" i="5"/>
  <c r="AN247" i="5"/>
  <c r="AP249" i="5"/>
  <c r="AQ257" i="5"/>
  <c r="AP257" i="5"/>
  <c r="AR261" i="5"/>
  <c r="AN263" i="5"/>
  <c r="AR263" i="5" s="1"/>
  <c r="AP267" i="5"/>
  <c r="AQ270" i="5"/>
  <c r="AN270" i="5"/>
  <c r="AO270" i="5"/>
  <c r="AR272" i="5"/>
  <c r="AO279" i="5"/>
  <c r="AQ279" i="5"/>
  <c r="AO281" i="5"/>
  <c r="AP283" i="5"/>
  <c r="AP296" i="5"/>
  <c r="AO296" i="5"/>
  <c r="AN296" i="5"/>
  <c r="AO315" i="5"/>
  <c r="AN315" i="5"/>
  <c r="AP315" i="5"/>
  <c r="AQ315" i="5"/>
  <c r="AO319" i="5"/>
  <c r="AN319" i="5"/>
  <c r="AN321" i="5"/>
  <c r="AQ338" i="5"/>
  <c r="AQ344" i="5"/>
  <c r="AN344" i="5"/>
  <c r="AR344" i="5" s="1"/>
  <c r="AO344" i="5"/>
  <c r="AP344" i="5"/>
  <c r="AO350" i="5"/>
  <c r="AQ350" i="5"/>
  <c r="AP350" i="5"/>
  <c r="AP359" i="5"/>
  <c r="AQ359" i="5"/>
  <c r="AO359" i="5"/>
  <c r="AN359" i="5"/>
  <c r="AP370" i="5"/>
  <c r="AO370" i="5"/>
  <c r="AN370" i="5"/>
  <c r="AO434" i="5"/>
  <c r="AP434" i="5"/>
  <c r="AN434" i="5"/>
  <c r="AR434" i="5" s="1"/>
  <c r="AO437" i="5"/>
  <c r="AQ437" i="5"/>
  <c r="AP437" i="5"/>
  <c r="AN437" i="5"/>
  <c r="AQ463" i="5"/>
  <c r="AO463" i="5"/>
  <c r="AP463" i="5"/>
  <c r="AN463" i="5"/>
  <c r="AR463" i="5" s="1"/>
  <c r="AP478" i="5"/>
  <c r="AN478" i="5"/>
  <c r="AQ478" i="5"/>
  <c r="AO478" i="5"/>
  <c r="AO509" i="5"/>
  <c r="AN509" i="5"/>
  <c r="AP509" i="5"/>
  <c r="AN524" i="5"/>
  <c r="AQ524" i="5"/>
  <c r="AO524" i="5"/>
  <c r="AP524" i="5"/>
  <c r="AQ551" i="5"/>
  <c r="AP551" i="5"/>
  <c r="AN551" i="5"/>
  <c r="AO551" i="5"/>
  <c r="AP593" i="5"/>
  <c r="AN593" i="5"/>
  <c r="AO593" i="5"/>
  <c r="AQ593" i="5"/>
  <c r="AQ626" i="5"/>
  <c r="AO626" i="5"/>
  <c r="AP626" i="5"/>
  <c r="AN798" i="5"/>
  <c r="AO798" i="5"/>
  <c r="AP798" i="5"/>
  <c r="AQ798" i="5"/>
  <c r="AO838" i="5"/>
  <c r="AP852" i="5"/>
  <c r="AN852" i="5"/>
  <c r="AQ852" i="5"/>
  <c r="AO852" i="5"/>
  <c r="AO961" i="5"/>
  <c r="AN961" i="5"/>
  <c r="AP961" i="5"/>
  <c r="AQ961" i="5"/>
  <c r="AN11" i="5"/>
  <c r="AR11" i="5" s="1"/>
  <c r="AQ14" i="5"/>
  <c r="AR16" i="5"/>
  <c r="AO24" i="5"/>
  <c r="AP32" i="5"/>
  <c r="AR32" i="5" s="1"/>
  <c r="AP34" i="5"/>
  <c r="AO34" i="5"/>
  <c r="AQ37" i="5"/>
  <c r="AQ40" i="5"/>
  <c r="AN42" i="5"/>
  <c r="AR42" i="5" s="1"/>
  <c r="AQ65" i="5"/>
  <c r="AQ80" i="5"/>
  <c r="AN80" i="5"/>
  <c r="AR80" i="5" s="1"/>
  <c r="AN86" i="5"/>
  <c r="AR86" i="5" s="1"/>
  <c r="AO86" i="5"/>
  <c r="AN88" i="5"/>
  <c r="AN102" i="5"/>
  <c r="AR102" i="5" s="1"/>
  <c r="AO102" i="5"/>
  <c r="AN104" i="5"/>
  <c r="AN118" i="5"/>
  <c r="AO118" i="5"/>
  <c r="AN120" i="5"/>
  <c r="AN134" i="5"/>
  <c r="AO134" i="5"/>
  <c r="AN136" i="5"/>
  <c r="AN150" i="5"/>
  <c r="AO150" i="5"/>
  <c r="AN152" i="5"/>
  <c r="AN166" i="5"/>
  <c r="AR166" i="5" s="1"/>
  <c r="AO166" i="5"/>
  <c r="AN168" i="5"/>
  <c r="AR168" i="5" s="1"/>
  <c r="AN182" i="5"/>
  <c r="AO182" i="5"/>
  <c r="AN184" i="5"/>
  <c r="AN198" i="5"/>
  <c r="AO198" i="5"/>
  <c r="AN200" i="5"/>
  <c r="AR200" i="5" s="1"/>
  <c r="AP204" i="5"/>
  <c r="AO204" i="5"/>
  <c r="AQ204" i="5"/>
  <c r="AN204" i="5"/>
  <c r="AR204" i="5" s="1"/>
  <c r="AQ209" i="5"/>
  <c r="AP209" i="5"/>
  <c r="AO209" i="5"/>
  <c r="AR209" i="5" s="1"/>
  <c r="AN220" i="5"/>
  <c r="AR220" i="5" s="1"/>
  <c r="AP223" i="5"/>
  <c r="AO225" i="5"/>
  <c r="AP232" i="5"/>
  <c r="AO232" i="5"/>
  <c r="AQ243" i="5"/>
  <c r="AP247" i="5"/>
  <c r="AP252" i="5"/>
  <c r="AO252" i="5"/>
  <c r="AR252" i="5" s="1"/>
  <c r="AQ252" i="5"/>
  <c r="AO255" i="5"/>
  <c r="AN255" i="5"/>
  <c r="AR255" i="5" s="1"/>
  <c r="AN257" i="5"/>
  <c r="AQ267" i="5"/>
  <c r="AP270" i="5"/>
  <c r="AO275" i="5"/>
  <c r="AN275" i="5"/>
  <c r="AR275" i="5" s="1"/>
  <c r="AP275" i="5"/>
  <c r="AN279" i="5"/>
  <c r="AP281" i="5"/>
  <c r="AQ289" i="5"/>
  <c r="AR289" i="5" s="1"/>
  <c r="AP289" i="5"/>
  <c r="AQ296" i="5"/>
  <c r="AQ302" i="5"/>
  <c r="AN302" i="5"/>
  <c r="AR302" i="5" s="1"/>
  <c r="AO302" i="5"/>
  <c r="AQ310" i="5"/>
  <c r="AN310" i="5"/>
  <c r="AP310" i="5"/>
  <c r="AO310" i="5"/>
  <c r="AP319" i="5"/>
  <c r="AO327" i="5"/>
  <c r="AQ327" i="5"/>
  <c r="AN327" i="5"/>
  <c r="AP327" i="5"/>
  <c r="AO339" i="5"/>
  <c r="AN339" i="5"/>
  <c r="AR339" i="5" s="1"/>
  <c r="AP339" i="5"/>
  <c r="AR341" i="5"/>
  <c r="AN350" i="5"/>
  <c r="AR350" i="5" s="1"/>
  <c r="AP354" i="5"/>
  <c r="AO354" i="5"/>
  <c r="AQ354" i="5"/>
  <c r="AN354" i="5"/>
  <c r="AQ360" i="5"/>
  <c r="AN360" i="5"/>
  <c r="AP360" i="5"/>
  <c r="AO360" i="5"/>
  <c r="AO366" i="5"/>
  <c r="AQ366" i="5"/>
  <c r="AP366" i="5"/>
  <c r="AQ370" i="5"/>
  <c r="AO410" i="5"/>
  <c r="AN410" i="5"/>
  <c r="AQ410" i="5"/>
  <c r="AP410" i="5"/>
  <c r="AR422" i="5"/>
  <c r="AQ434" i="5"/>
  <c r="AQ479" i="5"/>
  <c r="AO479" i="5"/>
  <c r="AP479" i="5"/>
  <c r="AN479" i="5"/>
  <c r="AQ487" i="5"/>
  <c r="AO487" i="5"/>
  <c r="AP487" i="5"/>
  <c r="AN487" i="5"/>
  <c r="AR487" i="5" s="1"/>
  <c r="AR507" i="5"/>
  <c r="AQ509" i="5"/>
  <c r="AO525" i="5"/>
  <c r="AQ525" i="5"/>
  <c r="AP525" i="5"/>
  <c r="AN525" i="5"/>
  <c r="AR525" i="5" s="1"/>
  <c r="AN626" i="5"/>
  <c r="AP655" i="5"/>
  <c r="AN655" i="5"/>
  <c r="AO655" i="5"/>
  <c r="AQ655" i="5"/>
  <c r="AO831" i="5"/>
  <c r="AN831" i="5"/>
  <c r="AP831" i="5"/>
  <c r="AQ831" i="5"/>
  <c r="AP836" i="5"/>
  <c r="AO836" i="5"/>
  <c r="AN836" i="5"/>
  <c r="AQ836" i="5"/>
  <c r="AO17" i="5"/>
  <c r="AN17" i="5"/>
  <c r="AR17" i="5" s="1"/>
  <c r="AQ27" i="5"/>
  <c r="AP27" i="5"/>
  <c r="AQ93" i="5"/>
  <c r="AP93" i="5"/>
  <c r="AO93" i="5"/>
  <c r="AQ97" i="5"/>
  <c r="AN97" i="5"/>
  <c r="AO99" i="5"/>
  <c r="AP99" i="5"/>
  <c r="AN99" i="5"/>
  <c r="AR99" i="5" s="1"/>
  <c r="AQ113" i="5"/>
  <c r="AN113" i="5"/>
  <c r="AR113" i="5" s="1"/>
  <c r="AQ145" i="5"/>
  <c r="AN145" i="5"/>
  <c r="AQ161" i="5"/>
  <c r="AN161" i="5"/>
  <c r="AQ173" i="5"/>
  <c r="AR173" i="5" s="1"/>
  <c r="AP173" i="5"/>
  <c r="AO173" i="5"/>
  <c r="AO179" i="5"/>
  <c r="AP179" i="5"/>
  <c r="AN179" i="5"/>
  <c r="AQ189" i="5"/>
  <c r="AP189" i="5"/>
  <c r="AO189" i="5"/>
  <c r="AO215" i="5"/>
  <c r="AQ215" i="5"/>
  <c r="AR309" i="5"/>
  <c r="AP343" i="5"/>
  <c r="AQ343" i="5"/>
  <c r="AR343" i="5" s="1"/>
  <c r="AO343" i="5"/>
  <c r="AO358" i="5"/>
  <c r="AN358" i="5"/>
  <c r="AQ358" i="5"/>
  <c r="AP358" i="5"/>
  <c r="AQ369" i="5"/>
  <c r="AN369" i="5"/>
  <c r="AP369" i="5"/>
  <c r="AO369" i="5"/>
  <c r="AO374" i="5"/>
  <c r="AN374" i="5"/>
  <c r="AP374" i="5"/>
  <c r="AP398" i="5"/>
  <c r="AO398" i="5"/>
  <c r="AN398" i="5"/>
  <c r="AQ398" i="5"/>
  <c r="AO442" i="5"/>
  <c r="AP442" i="5"/>
  <c r="AQ442" i="5"/>
  <c r="AR442" i="5" s="1"/>
  <c r="AQ447" i="5"/>
  <c r="AO447" i="5"/>
  <c r="AP447" i="5"/>
  <c r="AN447" i="5"/>
  <c r="AP456" i="5"/>
  <c r="AO456" i="5"/>
  <c r="AN456" i="5"/>
  <c r="AQ456" i="5"/>
  <c r="AQ503" i="5"/>
  <c r="AO503" i="5"/>
  <c r="AP503" i="5"/>
  <c r="AN503" i="5"/>
  <c r="AQ641" i="5"/>
  <c r="AO641" i="5"/>
  <c r="AN641" i="5"/>
  <c r="AP641" i="5"/>
  <c r="AN14" i="5"/>
  <c r="AR14" i="5" s="1"/>
  <c r="AQ19" i="5"/>
  <c r="AP19" i="5"/>
  <c r="AO97" i="5"/>
  <c r="AQ99" i="5"/>
  <c r="AN109" i="5"/>
  <c r="AO145" i="5"/>
  <c r="AQ147" i="5"/>
  <c r="AO161" i="5"/>
  <c r="AQ163" i="5"/>
  <c r="AN189" i="5"/>
  <c r="AQ36" i="5"/>
  <c r="AN36" i="5"/>
  <c r="AQ48" i="5"/>
  <c r="AN48" i="5"/>
  <c r="AQ57" i="5"/>
  <c r="AN57" i="5"/>
  <c r="AN90" i="5"/>
  <c r="AQ90" i="5"/>
  <c r="AP90" i="5"/>
  <c r="AN98" i="5"/>
  <c r="AR98" i="5" s="1"/>
  <c r="AQ98" i="5"/>
  <c r="AN106" i="5"/>
  <c r="AQ106" i="5"/>
  <c r="AP106" i="5"/>
  <c r="AN126" i="5"/>
  <c r="AO126" i="5"/>
  <c r="AN138" i="5"/>
  <c r="AQ138" i="5"/>
  <c r="AP138" i="5"/>
  <c r="AN154" i="5"/>
  <c r="AQ154" i="5"/>
  <c r="AP154" i="5"/>
  <c r="AN158" i="5"/>
  <c r="AO158" i="5"/>
  <c r="AN170" i="5"/>
  <c r="AQ170" i="5"/>
  <c r="AP170" i="5"/>
  <c r="AN186" i="5"/>
  <c r="AQ186" i="5"/>
  <c r="AP186" i="5"/>
  <c r="AO239" i="5"/>
  <c r="AN239" i="5"/>
  <c r="AP264" i="5"/>
  <c r="AO264" i="5"/>
  <c r="AP284" i="5"/>
  <c r="AO284" i="5"/>
  <c r="AQ284" i="5"/>
  <c r="AO287" i="5"/>
  <c r="AN287" i="5"/>
  <c r="AQ305" i="5"/>
  <c r="AP305" i="5"/>
  <c r="AN305" i="5"/>
  <c r="AR305" i="5" s="1"/>
  <c r="AO305" i="5"/>
  <c r="AP488" i="5"/>
  <c r="AO488" i="5"/>
  <c r="AN488" i="5"/>
  <c r="AR488" i="5" s="1"/>
  <c r="AQ488" i="5"/>
  <c r="AP496" i="5"/>
  <c r="AN496" i="5"/>
  <c r="AQ496" i="5"/>
  <c r="AP561" i="5"/>
  <c r="AN561" i="5"/>
  <c r="AQ561" i="5"/>
  <c r="AO561" i="5"/>
  <c r="AP574" i="5"/>
  <c r="AQ574" i="5"/>
  <c r="AN574" i="5"/>
  <c r="AR574" i="5" s="1"/>
  <c r="AO574" i="5"/>
  <c r="AP582" i="5"/>
  <c r="AN582" i="5"/>
  <c r="AQ582" i="5"/>
  <c r="AO582" i="5"/>
  <c r="AP590" i="5"/>
  <c r="AQ590" i="5"/>
  <c r="AO590" i="5"/>
  <c r="AN590" i="5"/>
  <c r="AN604" i="5"/>
  <c r="AQ604" i="5"/>
  <c r="AP604" i="5"/>
  <c r="AO604" i="5"/>
  <c r="AP671" i="5"/>
  <c r="AQ671" i="5"/>
  <c r="AO671" i="5"/>
  <c r="AN671" i="5"/>
  <c r="AQ24" i="5"/>
  <c r="AR24" i="5" s="1"/>
  <c r="AO48" i="5"/>
  <c r="AR50" i="5"/>
  <c r="AQ61" i="5"/>
  <c r="AP61" i="5"/>
  <c r="AR64" i="5"/>
  <c r="AO90" i="5"/>
  <c r="AO106" i="5"/>
  <c r="AR116" i="5"/>
  <c r="AP126" i="5"/>
  <c r="AP128" i="5"/>
  <c r="AO128" i="5"/>
  <c r="AN128" i="5"/>
  <c r="AR128" i="5" s="1"/>
  <c r="AO130" i="5"/>
  <c r="AO138" i="5"/>
  <c r="AP158" i="5"/>
  <c r="AP160" i="5"/>
  <c r="AO160" i="5"/>
  <c r="AN160" i="5"/>
  <c r="AO162" i="5"/>
  <c r="AP174" i="5"/>
  <c r="AP176" i="5"/>
  <c r="AO176" i="5"/>
  <c r="AN176" i="5"/>
  <c r="AR176" i="5" s="1"/>
  <c r="AO178" i="5"/>
  <c r="AO186" i="5"/>
  <c r="AQ221" i="5"/>
  <c r="AP221" i="5"/>
  <c r="AO221" i="5"/>
  <c r="AN221" i="5"/>
  <c r="AR221" i="5" s="1"/>
  <c r="AN226" i="5"/>
  <c r="AP226" i="5"/>
  <c r="AO226" i="5"/>
  <c r="AP248" i="5"/>
  <c r="AO248" i="5"/>
  <c r="AN248" i="5"/>
  <c r="AR248" i="5" s="1"/>
  <c r="AP268" i="5"/>
  <c r="AO268" i="5"/>
  <c r="AQ268" i="5"/>
  <c r="AN268" i="5"/>
  <c r="AR268" i="5" s="1"/>
  <c r="AN284" i="5"/>
  <c r="AP287" i="5"/>
  <c r="AO311" i="5"/>
  <c r="AQ311" i="5"/>
  <c r="AP311" i="5"/>
  <c r="AP328" i="5"/>
  <c r="AO328" i="5"/>
  <c r="AN328" i="5"/>
  <c r="AQ346" i="5"/>
  <c r="AN346" i="5"/>
  <c r="AP346" i="5"/>
  <c r="AO346" i="5"/>
  <c r="AP351" i="5"/>
  <c r="AN351" i="5"/>
  <c r="AR351" i="5" s="1"/>
  <c r="AQ351" i="5"/>
  <c r="AO351" i="5"/>
  <c r="AP361" i="5"/>
  <c r="AO361" i="5"/>
  <c r="AN361" i="5"/>
  <c r="AP367" i="5"/>
  <c r="AN367" i="5"/>
  <c r="AO367" i="5"/>
  <c r="AQ367" i="5"/>
  <c r="AP480" i="5"/>
  <c r="AN480" i="5"/>
  <c r="AO480" i="5"/>
  <c r="AO496" i="5"/>
  <c r="AR594" i="5"/>
  <c r="AN864" i="5"/>
  <c r="AP864" i="5"/>
  <c r="AQ864" i="5"/>
  <c r="AO864" i="5"/>
  <c r="AP36" i="5"/>
  <c r="AN38" i="5"/>
  <c r="AO43" i="5"/>
  <c r="AQ43" i="5"/>
  <c r="AR43" i="5" s="1"/>
  <c r="AP48" i="5"/>
  <c r="AP57" i="5"/>
  <c r="AR59" i="5"/>
  <c r="AN61" i="5"/>
  <c r="AQ70" i="5"/>
  <c r="AP70" i="5"/>
  <c r="AR70" i="5" s="1"/>
  <c r="AQ79" i="5"/>
  <c r="AP79" i="5"/>
  <c r="AO87" i="5"/>
  <c r="AQ87" i="5"/>
  <c r="AP98" i="5"/>
  <c r="AO103" i="5"/>
  <c r="AR103" i="5" s="1"/>
  <c r="AQ103" i="5"/>
  <c r="AO119" i="5"/>
  <c r="AQ119" i="5"/>
  <c r="AQ126" i="5"/>
  <c r="AQ128" i="5"/>
  <c r="AO135" i="5"/>
  <c r="AQ135" i="5"/>
  <c r="AO151" i="5"/>
  <c r="AR151" i="5" s="1"/>
  <c r="AQ151" i="5"/>
  <c r="AQ158" i="5"/>
  <c r="AQ160" i="5"/>
  <c r="AO167" i="5"/>
  <c r="AR167" i="5" s="1"/>
  <c r="AQ167" i="5"/>
  <c r="AQ176" i="5"/>
  <c r="AO183" i="5"/>
  <c r="AQ183" i="5"/>
  <c r="AO199" i="5"/>
  <c r="AQ199" i="5"/>
  <c r="AR199" i="5" s="1"/>
  <c r="AN210" i="5"/>
  <c r="AP210" i="5"/>
  <c r="AQ226" i="5"/>
  <c r="AQ237" i="5"/>
  <c r="AP237" i="5"/>
  <c r="AO237" i="5"/>
  <c r="AQ239" i="5"/>
  <c r="AQ246" i="5"/>
  <c r="AN246" i="5"/>
  <c r="AR246" i="5" s="1"/>
  <c r="AP246" i="5"/>
  <c r="AQ248" i="5"/>
  <c r="AQ253" i="5"/>
  <c r="AP253" i="5"/>
  <c r="AO253" i="5"/>
  <c r="AN253" i="5"/>
  <c r="AR253" i="5" s="1"/>
  <c r="AN258" i="5"/>
  <c r="AP258" i="5"/>
  <c r="AO258" i="5"/>
  <c r="AQ264" i="5"/>
  <c r="AP280" i="5"/>
  <c r="AO280" i="5"/>
  <c r="AN280" i="5"/>
  <c r="AQ287" i="5"/>
  <c r="AR297" i="5"/>
  <c r="AN306" i="5"/>
  <c r="AR306" i="5" s="1"/>
  <c r="AP306" i="5"/>
  <c r="AO306" i="5"/>
  <c r="AN311" i="5"/>
  <c r="AO323" i="5"/>
  <c r="AN323" i="5"/>
  <c r="AP323" i="5"/>
  <c r="AQ328" i="5"/>
  <c r="AQ334" i="5"/>
  <c r="AN334" i="5"/>
  <c r="AO334" i="5"/>
  <c r="AO342" i="5"/>
  <c r="AN342" i="5"/>
  <c r="AP342" i="5"/>
  <c r="AQ342" i="5"/>
  <c r="AN357" i="5"/>
  <c r="AQ357" i="5"/>
  <c r="AP357" i="5"/>
  <c r="AQ361" i="5"/>
  <c r="AQ439" i="5"/>
  <c r="AO439" i="5"/>
  <c r="AP439" i="5"/>
  <c r="AN439" i="5"/>
  <c r="AR439" i="5" s="1"/>
  <c r="AQ465" i="5"/>
  <c r="AP465" i="5"/>
  <c r="AO465" i="5"/>
  <c r="AN465" i="5"/>
  <c r="AO474" i="5"/>
  <c r="AP474" i="5"/>
  <c r="AN474" i="5"/>
  <c r="AQ474" i="5"/>
  <c r="AQ480" i="5"/>
  <c r="AN536" i="5"/>
  <c r="AO536" i="5"/>
  <c r="AQ536" i="5"/>
  <c r="AP536" i="5"/>
  <c r="AP569" i="5"/>
  <c r="AN569" i="5"/>
  <c r="AQ569" i="5"/>
  <c r="AO569" i="5"/>
  <c r="AQ575" i="5"/>
  <c r="AP575" i="5"/>
  <c r="AN575" i="5"/>
  <c r="AR575" i="5" s="1"/>
  <c r="AO575" i="5"/>
  <c r="AQ591" i="5"/>
  <c r="AN591" i="5"/>
  <c r="AP591" i="5"/>
  <c r="AO591" i="5"/>
  <c r="AO621" i="5"/>
  <c r="AN621" i="5"/>
  <c r="AQ621" i="5"/>
  <c r="AP621" i="5"/>
  <c r="AO779" i="5"/>
  <c r="AN779" i="5"/>
  <c r="AQ779" i="5"/>
  <c r="AP779" i="5"/>
  <c r="AO827" i="5"/>
  <c r="AQ827" i="5"/>
  <c r="AP827" i="5"/>
  <c r="AN827" i="5"/>
  <c r="AQ177" i="5"/>
  <c r="AN177" i="5"/>
  <c r="AR177" i="5" s="1"/>
  <c r="AQ206" i="5"/>
  <c r="AN206" i="5"/>
  <c r="AO206" i="5"/>
  <c r="AQ222" i="5"/>
  <c r="AN222" i="5"/>
  <c r="AO222" i="5"/>
  <c r="AO231" i="5"/>
  <c r="AQ231" i="5"/>
  <c r="AR231" i="5" s="1"/>
  <c r="AP231" i="5"/>
  <c r="AO235" i="5"/>
  <c r="AN235" i="5"/>
  <c r="AR256" i="5"/>
  <c r="AN274" i="5"/>
  <c r="AP274" i="5"/>
  <c r="AO295" i="5"/>
  <c r="AQ295" i="5"/>
  <c r="AP295" i="5"/>
  <c r="AN295" i="5"/>
  <c r="AO307" i="5"/>
  <c r="AN307" i="5"/>
  <c r="AR307" i="5" s="1"/>
  <c r="AP307" i="5"/>
  <c r="AQ318" i="5"/>
  <c r="AN318" i="5"/>
  <c r="AO318" i="5"/>
  <c r="AQ326" i="5"/>
  <c r="AN326" i="5"/>
  <c r="AP326" i="5"/>
  <c r="AO335" i="5"/>
  <c r="AQ335" i="5"/>
  <c r="AN335" i="5"/>
  <c r="AR335" i="5" s="1"/>
  <c r="AN409" i="5"/>
  <c r="AQ409" i="5"/>
  <c r="AP409" i="5"/>
  <c r="AP472" i="5"/>
  <c r="AQ472" i="5"/>
  <c r="AO472" i="5"/>
  <c r="AN472" i="5"/>
  <c r="AP529" i="5"/>
  <c r="AN529" i="5"/>
  <c r="AO529" i="5"/>
  <c r="AQ529" i="5"/>
  <c r="AP584" i="5"/>
  <c r="AN584" i="5"/>
  <c r="AO584" i="5"/>
  <c r="AQ584" i="5"/>
  <c r="AN93" i="5"/>
  <c r="AQ131" i="5"/>
  <c r="AN141" i="5"/>
  <c r="AP26" i="5"/>
  <c r="AO26" i="5"/>
  <c r="AQ32" i="5"/>
  <c r="AO46" i="5"/>
  <c r="AN46" i="5"/>
  <c r="AR46" i="5" s="1"/>
  <c r="AP84" i="5"/>
  <c r="AQ84" i="5"/>
  <c r="AN94" i="5"/>
  <c r="AO94" i="5"/>
  <c r="AN110" i="5"/>
  <c r="AO110" i="5"/>
  <c r="AN114" i="5"/>
  <c r="AQ114" i="5"/>
  <c r="AN122" i="5"/>
  <c r="AQ122" i="5"/>
  <c r="AP122" i="5"/>
  <c r="AN130" i="5"/>
  <c r="AQ130" i="5"/>
  <c r="AN142" i="5"/>
  <c r="AR142" i="5" s="1"/>
  <c r="AO142" i="5"/>
  <c r="AN146" i="5"/>
  <c r="AQ146" i="5"/>
  <c r="AN162" i="5"/>
  <c r="AR162" i="5" s="1"/>
  <c r="AQ162" i="5"/>
  <c r="AN174" i="5"/>
  <c r="AO174" i="5"/>
  <c r="AN178" i="5"/>
  <c r="AQ178" i="5"/>
  <c r="AN190" i="5"/>
  <c r="AO190" i="5"/>
  <c r="AN194" i="5"/>
  <c r="AQ194" i="5"/>
  <c r="AP216" i="5"/>
  <c r="AO216" i="5"/>
  <c r="AN216" i="5"/>
  <c r="AQ230" i="5"/>
  <c r="AN230" i="5"/>
  <c r="AP236" i="5"/>
  <c r="AO236" i="5"/>
  <c r="AQ236" i="5"/>
  <c r="AN236" i="5"/>
  <c r="AQ241" i="5"/>
  <c r="AP241" i="5"/>
  <c r="AO241" i="5"/>
  <c r="AO299" i="5"/>
  <c r="AN299" i="5"/>
  <c r="AQ299" i="5"/>
  <c r="AP316" i="5"/>
  <c r="AO316" i="5"/>
  <c r="AQ316" i="5"/>
  <c r="AN316" i="5"/>
  <c r="AR316" i="5" s="1"/>
  <c r="AQ333" i="5"/>
  <c r="AP333" i="5"/>
  <c r="AO333" i="5"/>
  <c r="AN333" i="5"/>
  <c r="AR333" i="5" s="1"/>
  <c r="AP345" i="5"/>
  <c r="AO345" i="5"/>
  <c r="AQ345" i="5"/>
  <c r="AN345" i="5"/>
  <c r="AR345" i="5" s="1"/>
  <c r="AR366" i="5"/>
  <c r="AN451" i="5"/>
  <c r="AQ451" i="5"/>
  <c r="AP451" i="5"/>
  <c r="AP454" i="5"/>
  <c r="AN454" i="5"/>
  <c r="AQ454" i="5"/>
  <c r="AO454" i="5"/>
  <c r="AP464" i="5"/>
  <c r="AN464" i="5"/>
  <c r="AQ464" i="5"/>
  <c r="AO464" i="5"/>
  <c r="AP18" i="5"/>
  <c r="AO18" i="5"/>
  <c r="AN26" i="5"/>
  <c r="AR26" i="5" s="1"/>
  <c r="AO36" i="5"/>
  <c r="AP46" i="5"/>
  <c r="AP52" i="5"/>
  <c r="AQ52" i="5"/>
  <c r="AO57" i="5"/>
  <c r="AN66" i="5"/>
  <c r="AQ66" i="5"/>
  <c r="AR73" i="5"/>
  <c r="AO75" i="5"/>
  <c r="AQ75" i="5"/>
  <c r="AR75" i="5" s="1"/>
  <c r="AN84" i="5"/>
  <c r="AP94" i="5"/>
  <c r="AP96" i="5"/>
  <c r="AO96" i="5"/>
  <c r="AN96" i="5"/>
  <c r="AO98" i="5"/>
  <c r="AP110" i="5"/>
  <c r="AP112" i="5"/>
  <c r="AO112" i="5"/>
  <c r="AN112" i="5"/>
  <c r="AR112" i="5" s="1"/>
  <c r="AO114" i="5"/>
  <c r="AO122" i="5"/>
  <c r="AP142" i="5"/>
  <c r="AP144" i="5"/>
  <c r="AO144" i="5"/>
  <c r="AN144" i="5"/>
  <c r="AR144" i="5" s="1"/>
  <c r="AO146" i="5"/>
  <c r="AO154" i="5"/>
  <c r="AO170" i="5"/>
  <c r="AP190" i="5"/>
  <c r="AP192" i="5"/>
  <c r="AO192" i="5"/>
  <c r="AN192" i="5"/>
  <c r="AR192" i="5" s="1"/>
  <c r="AO194" i="5"/>
  <c r="AQ205" i="5"/>
  <c r="AR205" i="5" s="1"/>
  <c r="AP205" i="5"/>
  <c r="AO205" i="5"/>
  <c r="AQ214" i="5"/>
  <c r="AN214" i="5"/>
  <c r="AP214" i="5"/>
  <c r="AQ216" i="5"/>
  <c r="AO230" i="5"/>
  <c r="AP239" i="5"/>
  <c r="AN241" i="5"/>
  <c r="AQ262" i="5"/>
  <c r="AN262" i="5"/>
  <c r="AR262" i="5" s="1"/>
  <c r="AN264" i="5"/>
  <c r="AQ273" i="5"/>
  <c r="AR273" i="5" s="1"/>
  <c r="AP273" i="5"/>
  <c r="AO273" i="5"/>
  <c r="AQ294" i="5"/>
  <c r="AN294" i="5"/>
  <c r="AP294" i="5"/>
  <c r="AP299" i="5"/>
  <c r="AO303" i="5"/>
  <c r="AQ303" i="5"/>
  <c r="AN303" i="5"/>
  <c r="AR303" i="5" s="1"/>
  <c r="AR393" i="5"/>
  <c r="AQ12" i="5"/>
  <c r="AN12" i="5"/>
  <c r="AQ18" i="5"/>
  <c r="AR18" i="5" s="1"/>
  <c r="AO25" i="5"/>
  <c r="AN25" i="5"/>
  <c r="AQ35" i="5"/>
  <c r="AP35" i="5"/>
  <c r="AR35" i="5" s="1"/>
  <c r="AO38" i="5"/>
  <c r="AQ47" i="5"/>
  <c r="AR47" i="5" s="1"/>
  <c r="AP47" i="5"/>
  <c r="AO52" i="5"/>
  <c r="AR54" i="5"/>
  <c r="AO61" i="5"/>
  <c r="AP66" i="5"/>
  <c r="AR68" i="5"/>
  <c r="AP75" i="5"/>
  <c r="AR77" i="5"/>
  <c r="AQ85" i="5"/>
  <c r="AP85" i="5"/>
  <c r="AR87" i="5"/>
  <c r="AO91" i="5"/>
  <c r="AR91" i="5" s="1"/>
  <c r="AP91" i="5"/>
  <c r="AQ101" i="5"/>
  <c r="AP101" i="5"/>
  <c r="AO107" i="5"/>
  <c r="AR107" i="5" s="1"/>
  <c r="AP107" i="5"/>
  <c r="AQ117" i="5"/>
  <c r="AP117" i="5"/>
  <c r="AR117" i="5" s="1"/>
  <c r="AR119" i="5"/>
  <c r="AO123" i="5"/>
  <c r="AP123" i="5"/>
  <c r="AQ133" i="5"/>
  <c r="AP133" i="5"/>
  <c r="AR133" i="5" s="1"/>
  <c r="AR135" i="5"/>
  <c r="AO139" i="5"/>
  <c r="AR139" i="5" s="1"/>
  <c r="AP139" i="5"/>
  <c r="AQ149" i="5"/>
  <c r="AR149" i="5" s="1"/>
  <c r="AP149" i="5"/>
  <c r="AO155" i="5"/>
  <c r="AR155" i="5" s="1"/>
  <c r="AP155" i="5"/>
  <c r="AQ165" i="5"/>
  <c r="AP165" i="5"/>
  <c r="AO171" i="5"/>
  <c r="AR171" i="5" s="1"/>
  <c r="AP171" i="5"/>
  <c r="AQ181" i="5"/>
  <c r="AP181" i="5"/>
  <c r="AR183" i="5"/>
  <c r="AO187" i="5"/>
  <c r="AP187" i="5"/>
  <c r="AQ197" i="5"/>
  <c r="AR197" i="5" s="1"/>
  <c r="AP197" i="5"/>
  <c r="AO203" i="5"/>
  <c r="AN203" i="5"/>
  <c r="AR203" i="5" s="1"/>
  <c r="AQ217" i="5"/>
  <c r="AN217" i="5"/>
  <c r="AO219" i="5"/>
  <c r="AN219" i="5"/>
  <c r="AQ219" i="5"/>
  <c r="AN242" i="5"/>
  <c r="AP242" i="5"/>
  <c r="AP262" i="5"/>
  <c r="AQ269" i="5"/>
  <c r="AP269" i="5"/>
  <c r="AO269" i="5"/>
  <c r="AR269" i="5" s="1"/>
  <c r="AQ278" i="5"/>
  <c r="AN278" i="5"/>
  <c r="AP278" i="5"/>
  <c r="AQ285" i="5"/>
  <c r="AP285" i="5"/>
  <c r="AO285" i="5"/>
  <c r="AN285" i="5"/>
  <c r="AR285" i="5" s="1"/>
  <c r="AO331" i="5"/>
  <c r="AN331" i="5"/>
  <c r="AQ331" i="5"/>
  <c r="AQ337" i="5"/>
  <c r="AP337" i="5"/>
  <c r="AO337" i="5"/>
  <c r="AN337" i="5"/>
  <c r="AR337" i="5" s="1"/>
  <c r="AO347" i="5"/>
  <c r="AP347" i="5"/>
  <c r="AN347" i="5"/>
  <c r="AR347" i="5" s="1"/>
  <c r="AQ352" i="5"/>
  <c r="AR352" i="5" s="1"/>
  <c r="AP352" i="5"/>
  <c r="AO352" i="5"/>
  <c r="AQ368" i="5"/>
  <c r="AP368" i="5"/>
  <c r="AO368" i="5"/>
  <c r="AN368" i="5"/>
  <c r="AN400" i="5"/>
  <c r="AP400" i="5"/>
  <c r="AQ400" i="5"/>
  <c r="AP414" i="5"/>
  <c r="AN414" i="5"/>
  <c r="AR414" i="5" s="1"/>
  <c r="AQ414" i="5"/>
  <c r="AO414" i="5"/>
  <c r="AR417" i="5"/>
  <c r="AO421" i="5"/>
  <c r="AP421" i="5"/>
  <c r="AN421" i="5"/>
  <c r="AR421" i="5" s="1"/>
  <c r="AQ423" i="5"/>
  <c r="AN423" i="5"/>
  <c r="AR423" i="5" s="1"/>
  <c r="AP423" i="5"/>
  <c r="AO423" i="5"/>
  <c r="AN452" i="5"/>
  <c r="AP452" i="5"/>
  <c r="AO452" i="5"/>
  <c r="AQ452" i="5"/>
  <c r="AR455" i="5"/>
  <c r="AQ471" i="5"/>
  <c r="AO471" i="5"/>
  <c r="AP471" i="5"/>
  <c r="AN471" i="5"/>
  <c r="AQ497" i="5"/>
  <c r="AP497" i="5"/>
  <c r="AO497" i="5"/>
  <c r="AN497" i="5"/>
  <c r="AR497" i="5" s="1"/>
  <c r="AN516" i="5"/>
  <c r="AR516" i="5" s="1"/>
  <c r="AQ516" i="5"/>
  <c r="AP516" i="5"/>
  <c r="AO533" i="5"/>
  <c r="AQ533" i="5"/>
  <c r="AN533" i="5"/>
  <c r="AP533" i="5"/>
  <c r="AN545" i="5"/>
  <c r="AO545" i="5"/>
  <c r="AQ545" i="5"/>
  <c r="AP545" i="5"/>
  <c r="AN564" i="5"/>
  <c r="AO564" i="5"/>
  <c r="AP564" i="5"/>
  <c r="AN698" i="5"/>
  <c r="AQ698" i="5"/>
  <c r="AP698" i="5"/>
  <c r="AO698" i="5"/>
  <c r="AP772" i="5"/>
  <c r="AQ772" i="5"/>
  <c r="AO772" i="5"/>
  <c r="AN772" i="5"/>
  <c r="AO363" i="5"/>
  <c r="AN363" i="5"/>
  <c r="AN373" i="5"/>
  <c r="AQ373" i="5"/>
  <c r="AP373" i="5"/>
  <c r="AP375" i="5"/>
  <c r="AQ375" i="5"/>
  <c r="AO382" i="5"/>
  <c r="AQ382" i="5"/>
  <c r="AP382" i="5"/>
  <c r="AQ384" i="5"/>
  <c r="AP384" i="5"/>
  <c r="AN389" i="5"/>
  <c r="AQ389" i="5"/>
  <c r="AN396" i="5"/>
  <c r="AO396" i="5"/>
  <c r="AP406" i="5"/>
  <c r="AQ406" i="5"/>
  <c r="AP430" i="5"/>
  <c r="AQ430" i="5"/>
  <c r="AO430" i="5"/>
  <c r="AP432" i="5"/>
  <c r="AN432" i="5"/>
  <c r="AN436" i="5"/>
  <c r="AP436" i="5"/>
  <c r="AQ436" i="5"/>
  <c r="AR458" i="5"/>
  <c r="AN460" i="5"/>
  <c r="AP460" i="5"/>
  <c r="AO469" i="5"/>
  <c r="AQ469" i="5"/>
  <c r="AP469" i="5"/>
  <c r="AQ481" i="5"/>
  <c r="AN481" i="5"/>
  <c r="AR481" i="5" s="1"/>
  <c r="AQ499" i="5"/>
  <c r="AN499" i="5"/>
  <c r="AP499" i="5"/>
  <c r="AO499" i="5"/>
  <c r="AP510" i="5"/>
  <c r="AQ510" i="5"/>
  <c r="AN510" i="5"/>
  <c r="AO510" i="5"/>
  <c r="AQ543" i="5"/>
  <c r="AP543" i="5"/>
  <c r="AN543" i="5"/>
  <c r="AP552" i="5"/>
  <c r="AO552" i="5"/>
  <c r="AN552" i="5"/>
  <c r="AN572" i="5"/>
  <c r="AQ572" i="5"/>
  <c r="AO572" i="5"/>
  <c r="AO581" i="5"/>
  <c r="AQ581" i="5"/>
  <c r="AP581" i="5"/>
  <c r="AN581" i="5"/>
  <c r="AR581" i="5" s="1"/>
  <c r="AP598" i="5"/>
  <c r="AQ598" i="5"/>
  <c r="AN598" i="5"/>
  <c r="AO598" i="5"/>
  <c r="AR610" i="5"/>
  <c r="AP638" i="5"/>
  <c r="AO638" i="5"/>
  <c r="AN638" i="5"/>
  <c r="AR638" i="5" s="1"/>
  <c r="AP212" i="5"/>
  <c r="AO212" i="5"/>
  <c r="AR212" i="5" s="1"/>
  <c r="AQ229" i="5"/>
  <c r="AR229" i="5" s="1"/>
  <c r="AP229" i="5"/>
  <c r="AP244" i="5"/>
  <c r="AO244" i="5"/>
  <c r="AR244" i="5" s="1"/>
  <c r="AQ261" i="5"/>
  <c r="AP261" i="5"/>
  <c r="AR266" i="5"/>
  <c r="AP276" i="5"/>
  <c r="AR276" i="5" s="1"/>
  <c r="AO276" i="5"/>
  <c r="AQ293" i="5"/>
  <c r="AR293" i="5" s="1"/>
  <c r="AP293" i="5"/>
  <c r="AR298" i="5"/>
  <c r="AP308" i="5"/>
  <c r="AO308" i="5"/>
  <c r="AR308" i="5" s="1"/>
  <c r="AN313" i="5"/>
  <c r="AR313" i="5" s="1"/>
  <c r="AQ325" i="5"/>
  <c r="AR325" i="5" s="1"/>
  <c r="AP325" i="5"/>
  <c r="AP340" i="5"/>
  <c r="AO340" i="5"/>
  <c r="AR340" i="5" s="1"/>
  <c r="AN349" i="5"/>
  <c r="AO349" i="5"/>
  <c r="AP363" i="5"/>
  <c r="AO373" i="5"/>
  <c r="AN375" i="5"/>
  <c r="AP377" i="5"/>
  <c r="AO377" i="5"/>
  <c r="AR377" i="5" s="1"/>
  <c r="AN382" i="5"/>
  <c r="AN384" i="5"/>
  <c r="AP386" i="5"/>
  <c r="AO386" i="5"/>
  <c r="AR386" i="5" s="1"/>
  <c r="AO389" i="5"/>
  <c r="AP391" i="5"/>
  <c r="AQ391" i="5"/>
  <c r="AR391" i="5" s="1"/>
  <c r="AO391" i="5"/>
  <c r="AP396" i="5"/>
  <c r="AQ402" i="5"/>
  <c r="AP402" i="5"/>
  <c r="AO402" i="5"/>
  <c r="AR402" i="5" s="1"/>
  <c r="AN404" i="5"/>
  <c r="AR404" i="5" s="1"/>
  <c r="AQ404" i="5"/>
  <c r="AN406" i="5"/>
  <c r="AR408" i="5"/>
  <c r="AQ416" i="5"/>
  <c r="AR416" i="5" s="1"/>
  <c r="AP416" i="5"/>
  <c r="AN425" i="5"/>
  <c r="AN430" i="5"/>
  <c r="AO432" i="5"/>
  <c r="AO436" i="5"/>
  <c r="AO443" i="5"/>
  <c r="AN443" i="5"/>
  <c r="AR443" i="5" s="1"/>
  <c r="AO445" i="5"/>
  <c r="AN445" i="5"/>
  <c r="AO460" i="5"/>
  <c r="AN467" i="5"/>
  <c r="AO467" i="5"/>
  <c r="AN469" i="5"/>
  <c r="AO481" i="5"/>
  <c r="AN492" i="5"/>
  <c r="AO492" i="5"/>
  <c r="AP534" i="5"/>
  <c r="AQ534" i="5"/>
  <c r="AR534" i="5" s="1"/>
  <c r="AO534" i="5"/>
  <c r="AO543" i="5"/>
  <c r="AQ552" i="5"/>
  <c r="AP560" i="5"/>
  <c r="AN560" i="5"/>
  <c r="AO560" i="5"/>
  <c r="AQ560" i="5"/>
  <c r="AR563" i="5"/>
  <c r="AO565" i="5"/>
  <c r="AQ565" i="5"/>
  <c r="AN565" i="5"/>
  <c r="AP565" i="5"/>
  <c r="AP572" i="5"/>
  <c r="AN577" i="5"/>
  <c r="AP577" i="5"/>
  <c r="AQ577" i="5"/>
  <c r="AR602" i="5"/>
  <c r="AQ616" i="5"/>
  <c r="AP616" i="5"/>
  <c r="AN616" i="5"/>
  <c r="AR618" i="5"/>
  <c r="AQ624" i="5"/>
  <c r="AN624" i="5"/>
  <c r="AR624" i="5" s="1"/>
  <c r="AP624" i="5"/>
  <c r="AO624" i="5"/>
  <c r="AQ638" i="5"/>
  <c r="AQ678" i="5"/>
  <c r="AR678" i="5" s="1"/>
  <c r="AP678" i="5"/>
  <c r="AO678" i="5"/>
  <c r="AP684" i="5"/>
  <c r="AQ684" i="5"/>
  <c r="AO684" i="5"/>
  <c r="AN684" i="5"/>
  <c r="AP687" i="5"/>
  <c r="AO687" i="5"/>
  <c r="AQ687" i="5"/>
  <c r="AN687" i="5"/>
  <c r="AR687" i="5" s="1"/>
  <c r="AN730" i="5"/>
  <c r="AP730" i="5"/>
  <c r="AO730" i="5"/>
  <c r="AQ730" i="5"/>
  <c r="AN754" i="5"/>
  <c r="AO754" i="5"/>
  <c r="AQ754" i="5"/>
  <c r="AP754" i="5"/>
  <c r="AP300" i="5"/>
  <c r="AO300" i="5"/>
  <c r="AO372" i="5"/>
  <c r="AN372" i="5"/>
  <c r="AR372" i="5" s="1"/>
  <c r="AN381" i="5"/>
  <c r="AO381" i="5"/>
  <c r="AP425" i="5"/>
  <c r="AO429" i="5"/>
  <c r="AQ429" i="5"/>
  <c r="AQ495" i="5"/>
  <c r="AO495" i="5"/>
  <c r="AN495" i="5"/>
  <c r="AR495" i="5" s="1"/>
  <c r="AN500" i="5"/>
  <c r="AP500" i="5"/>
  <c r="AO500" i="5"/>
  <c r="AO506" i="5"/>
  <c r="AQ506" i="5"/>
  <c r="AP506" i="5"/>
  <c r="AQ511" i="5"/>
  <c r="AP511" i="5"/>
  <c r="AO511" i="5"/>
  <c r="AN511" i="5"/>
  <c r="AO541" i="5"/>
  <c r="AN541" i="5"/>
  <c r="AQ541" i="5"/>
  <c r="AN548" i="5"/>
  <c r="AQ548" i="5"/>
  <c r="AO548" i="5"/>
  <c r="AP558" i="5"/>
  <c r="AQ558" i="5"/>
  <c r="AN558" i="5"/>
  <c r="AR558" i="5" s="1"/>
  <c r="AR570" i="5"/>
  <c r="AO589" i="5"/>
  <c r="AQ589" i="5"/>
  <c r="AN589" i="5"/>
  <c r="AN596" i="5"/>
  <c r="AO596" i="5"/>
  <c r="AQ596" i="5"/>
  <c r="AP596" i="5"/>
  <c r="AR625" i="5"/>
  <c r="AN636" i="5"/>
  <c r="AR636" i="5" s="1"/>
  <c r="AP636" i="5"/>
  <c r="AQ636" i="5"/>
  <c r="AO636" i="5"/>
  <c r="AQ645" i="5"/>
  <c r="AP645" i="5"/>
  <c r="AO645" i="5"/>
  <c r="AO659" i="5"/>
  <c r="AQ659" i="5"/>
  <c r="AP659" i="5"/>
  <c r="AO715" i="5"/>
  <c r="AQ715" i="5"/>
  <c r="AP715" i="5"/>
  <c r="AN715" i="5"/>
  <c r="AN738" i="5"/>
  <c r="AO738" i="5"/>
  <c r="AQ738" i="5"/>
  <c r="AP738" i="5"/>
  <c r="AQ100" i="5"/>
  <c r="AR100" i="5" s="1"/>
  <c r="AQ116" i="5"/>
  <c r="AQ132" i="5"/>
  <c r="AR132" i="5" s="1"/>
  <c r="AQ148" i="5"/>
  <c r="AR148" i="5" s="1"/>
  <c r="AQ164" i="5"/>
  <c r="AR164" i="5" s="1"/>
  <c r="AQ180" i="5"/>
  <c r="AR180" i="5" s="1"/>
  <c r="AQ196" i="5"/>
  <c r="AR196" i="5" s="1"/>
  <c r="AQ202" i="5"/>
  <c r="AR202" i="5" s="1"/>
  <c r="AQ224" i="5"/>
  <c r="AR224" i="5" s="1"/>
  <c r="AQ234" i="5"/>
  <c r="AR234" i="5" s="1"/>
  <c r="AQ256" i="5"/>
  <c r="AQ266" i="5"/>
  <c r="AQ288" i="5"/>
  <c r="AR288" i="5" s="1"/>
  <c r="AO290" i="5"/>
  <c r="AR290" i="5" s="1"/>
  <c r="AQ298" i="5"/>
  <c r="AN300" i="5"/>
  <c r="AN312" i="5"/>
  <c r="AQ320" i="5"/>
  <c r="AR320" i="5" s="1"/>
  <c r="AO322" i="5"/>
  <c r="AR322" i="5" s="1"/>
  <c r="AQ330" i="5"/>
  <c r="AR330" i="5" s="1"/>
  <c r="AQ356" i="5"/>
  <c r="AR356" i="5" s="1"/>
  <c r="AO362" i="5"/>
  <c r="AR362" i="5" s="1"/>
  <c r="AP372" i="5"/>
  <c r="AQ376" i="5"/>
  <c r="AN376" i="5"/>
  <c r="AR376" i="5" s="1"/>
  <c r="AQ379" i="5"/>
  <c r="AR379" i="5" s="1"/>
  <c r="AP381" i="5"/>
  <c r="AR385" i="5"/>
  <c r="AN388" i="5"/>
  <c r="AR388" i="5" s="1"/>
  <c r="AO390" i="5"/>
  <c r="AN390" i="5"/>
  <c r="AQ393" i="5"/>
  <c r="AO397" i="5"/>
  <c r="AQ397" i="5"/>
  <c r="AP401" i="5"/>
  <c r="AN401" i="5"/>
  <c r="AR401" i="5" s="1"/>
  <c r="AQ407" i="5"/>
  <c r="AP407" i="5"/>
  <c r="AN429" i="5"/>
  <c r="AQ431" i="5"/>
  <c r="AN431" i="5"/>
  <c r="AR431" i="5" s="1"/>
  <c r="AQ433" i="5"/>
  <c r="AR433" i="5" s="1"/>
  <c r="AP433" i="5"/>
  <c r="AO433" i="5"/>
  <c r="AR459" i="5"/>
  <c r="AP470" i="5"/>
  <c r="AN470" i="5"/>
  <c r="AO470" i="5"/>
  <c r="AR476" i="5"/>
  <c r="AQ489" i="5"/>
  <c r="AP489" i="5"/>
  <c r="AO489" i="5"/>
  <c r="AO493" i="5"/>
  <c r="AN493" i="5"/>
  <c r="AR493" i="5" s="1"/>
  <c r="AQ493" i="5"/>
  <c r="AP495" i="5"/>
  <c r="AQ500" i="5"/>
  <c r="AP502" i="5"/>
  <c r="AN502" i="5"/>
  <c r="AQ502" i="5"/>
  <c r="AN506" i="5"/>
  <c r="AQ515" i="5"/>
  <c r="AO515" i="5"/>
  <c r="AN515" i="5"/>
  <c r="AP515" i="5"/>
  <c r="AQ535" i="5"/>
  <c r="AO535" i="5"/>
  <c r="AP535" i="5"/>
  <c r="AN535" i="5"/>
  <c r="AR535" i="5" s="1"/>
  <c r="AP541" i="5"/>
  <c r="AQ544" i="5"/>
  <c r="AP544" i="5"/>
  <c r="AO544" i="5"/>
  <c r="AP548" i="5"/>
  <c r="AO558" i="5"/>
  <c r="AO573" i="5"/>
  <c r="AN573" i="5"/>
  <c r="AQ573" i="5"/>
  <c r="AP589" i="5"/>
  <c r="AP614" i="5"/>
  <c r="AN614" i="5"/>
  <c r="AQ614" i="5"/>
  <c r="AP622" i="5"/>
  <c r="AO622" i="5"/>
  <c r="AN622" i="5"/>
  <c r="AR622" i="5" s="1"/>
  <c r="AP630" i="5"/>
  <c r="AO630" i="5"/>
  <c r="AQ630" i="5"/>
  <c r="AN630" i="5"/>
  <c r="AN645" i="5"/>
  <c r="AN650" i="5"/>
  <c r="AQ650" i="5"/>
  <c r="AP650" i="5"/>
  <c r="AO650" i="5"/>
  <c r="AN659" i="5"/>
  <c r="AP760" i="5"/>
  <c r="AQ760" i="5"/>
  <c r="AO760" i="5"/>
  <c r="AN760" i="5"/>
  <c r="AQ769" i="5"/>
  <c r="AO769" i="5"/>
  <c r="AP769" i="5"/>
  <c r="AN769" i="5"/>
  <c r="AP313" i="5"/>
  <c r="AQ317" i="5"/>
  <c r="AP317" i="5"/>
  <c r="AP332" i="5"/>
  <c r="AO332" i="5"/>
  <c r="AQ213" i="5"/>
  <c r="AR213" i="5" s="1"/>
  <c r="AP213" i="5"/>
  <c r="AR218" i="5"/>
  <c r="AP228" i="5"/>
  <c r="AO228" i="5"/>
  <c r="AR228" i="5" s="1"/>
  <c r="AQ245" i="5"/>
  <c r="AP245" i="5"/>
  <c r="AR250" i="5"/>
  <c r="AP260" i="5"/>
  <c r="AO260" i="5"/>
  <c r="AQ277" i="5"/>
  <c r="AP277" i="5"/>
  <c r="AR282" i="5"/>
  <c r="AP290" i="5"/>
  <c r="AP292" i="5"/>
  <c r="AO292" i="5"/>
  <c r="AR292" i="5" s="1"/>
  <c r="AQ300" i="5"/>
  <c r="AQ309" i="5"/>
  <c r="AP309" i="5"/>
  <c r="AO312" i="5"/>
  <c r="AR314" i="5"/>
  <c r="AO317" i="5"/>
  <c r="AP322" i="5"/>
  <c r="AP324" i="5"/>
  <c r="AO324" i="5"/>
  <c r="AR324" i="5" s="1"/>
  <c r="AQ332" i="5"/>
  <c r="AR332" i="5" s="1"/>
  <c r="AQ341" i="5"/>
  <c r="AP341" i="5"/>
  <c r="AP362" i="5"/>
  <c r="AQ372" i="5"/>
  <c r="AQ378" i="5"/>
  <c r="AN378" i="5"/>
  <c r="AR378" i="5" s="1"/>
  <c r="AQ381" i="5"/>
  <c r="AP388" i="5"/>
  <c r="AQ392" i="5"/>
  <c r="AN392" i="5"/>
  <c r="AR392" i="5" s="1"/>
  <c r="AR397" i="5"/>
  <c r="AR399" i="5"/>
  <c r="AR403" i="5"/>
  <c r="AO405" i="5"/>
  <c r="AN405" i="5"/>
  <c r="AR405" i="5" s="1"/>
  <c r="AP405" i="5"/>
  <c r="AN420" i="5"/>
  <c r="AQ420" i="5"/>
  <c r="AP420" i="5"/>
  <c r="AP424" i="5"/>
  <c r="AN424" i="5"/>
  <c r="AR424" i="5" s="1"/>
  <c r="AO426" i="5"/>
  <c r="AN426" i="5"/>
  <c r="AR426" i="5" s="1"/>
  <c r="AP429" i="5"/>
  <c r="AR444" i="5"/>
  <c r="AP446" i="5"/>
  <c r="AN446" i="5"/>
  <c r="AQ446" i="5"/>
  <c r="AO446" i="5"/>
  <c r="AQ449" i="5"/>
  <c r="AN449" i="5"/>
  <c r="AQ455" i="5"/>
  <c r="AO455" i="5"/>
  <c r="AP455" i="5"/>
  <c r="AN468" i="5"/>
  <c r="AP468" i="5"/>
  <c r="AR475" i="5"/>
  <c r="AO477" i="5"/>
  <c r="AN477" i="5"/>
  <c r="AQ477" i="5"/>
  <c r="AN484" i="5"/>
  <c r="AP484" i="5"/>
  <c r="AQ484" i="5"/>
  <c r="AN498" i="5"/>
  <c r="AP498" i="5"/>
  <c r="AP520" i="5"/>
  <c r="AQ520" i="5"/>
  <c r="AN520" i="5"/>
  <c r="AR522" i="5"/>
  <c r="AP542" i="5"/>
  <c r="AQ542" i="5"/>
  <c r="AN542" i="5"/>
  <c r="AR542" i="5" s="1"/>
  <c r="AR544" i="5"/>
  <c r="AQ562" i="5"/>
  <c r="AO562" i="5"/>
  <c r="AN562" i="5"/>
  <c r="AQ571" i="5"/>
  <c r="AO571" i="5"/>
  <c r="AN571" i="5"/>
  <c r="AP576" i="5"/>
  <c r="AO576" i="5"/>
  <c r="AR576" i="5" s="1"/>
  <c r="AN580" i="5"/>
  <c r="AR580" i="5" s="1"/>
  <c r="AQ580" i="5"/>
  <c r="AO580" i="5"/>
  <c r="AP592" i="5"/>
  <c r="AN592" i="5"/>
  <c r="AQ592" i="5"/>
  <c r="AO592" i="5"/>
  <c r="AO597" i="5"/>
  <c r="AQ597" i="5"/>
  <c r="AN597" i="5"/>
  <c r="AN612" i="5"/>
  <c r="AQ612" i="5"/>
  <c r="AO612" i="5"/>
  <c r="AO651" i="5"/>
  <c r="AQ651" i="5"/>
  <c r="AP651" i="5"/>
  <c r="AN651" i="5"/>
  <c r="AR651" i="5" s="1"/>
  <c r="AR657" i="5"/>
  <c r="AQ669" i="5"/>
  <c r="AP669" i="5"/>
  <c r="AN669" i="5"/>
  <c r="AR669" i="5" s="1"/>
  <c r="AO669" i="5"/>
  <c r="AN750" i="5"/>
  <c r="AQ750" i="5"/>
  <c r="AP750" i="5"/>
  <c r="AO750" i="5"/>
  <c r="AR482" i="5"/>
  <c r="AR491" i="5"/>
  <c r="AR513" i="5"/>
  <c r="AP518" i="5"/>
  <c r="AN518" i="5"/>
  <c r="AR518" i="5" s="1"/>
  <c r="AO518" i="5"/>
  <c r="AQ527" i="5"/>
  <c r="AN527" i="5"/>
  <c r="AP527" i="5"/>
  <c r="AQ538" i="5"/>
  <c r="AR538" i="5" s="1"/>
  <c r="AO538" i="5"/>
  <c r="AP538" i="5"/>
  <c r="AQ547" i="5"/>
  <c r="AR547" i="5" s="1"/>
  <c r="AO547" i="5"/>
  <c r="AO549" i="5"/>
  <c r="AN549" i="5"/>
  <c r="AR549" i="5" s="1"/>
  <c r="AR553" i="5"/>
  <c r="AN556" i="5"/>
  <c r="AQ556" i="5"/>
  <c r="AO556" i="5"/>
  <c r="AQ567" i="5"/>
  <c r="AP567" i="5"/>
  <c r="AN567" i="5"/>
  <c r="AQ594" i="5"/>
  <c r="AO594" i="5"/>
  <c r="AP594" i="5"/>
  <c r="AN620" i="5"/>
  <c r="AP620" i="5"/>
  <c r="AQ620" i="5"/>
  <c r="AQ623" i="5"/>
  <c r="AP623" i="5"/>
  <c r="AO623" i="5"/>
  <c r="AN623" i="5"/>
  <c r="AR623" i="5" s="1"/>
  <c r="AQ633" i="5"/>
  <c r="AP633" i="5"/>
  <c r="AN633" i="5"/>
  <c r="AR633" i="5" s="1"/>
  <c r="AP652" i="5"/>
  <c r="AQ652" i="5"/>
  <c r="AN652" i="5"/>
  <c r="AR652" i="5" s="1"/>
  <c r="AR673" i="5"/>
  <c r="AN679" i="5"/>
  <c r="AQ679" i="5"/>
  <c r="AP679" i="5"/>
  <c r="AO679" i="5"/>
  <c r="AN682" i="5"/>
  <c r="AO682" i="5"/>
  <c r="AQ682" i="5"/>
  <c r="AP682" i="5"/>
  <c r="AO691" i="5"/>
  <c r="AN691" i="5"/>
  <c r="AQ691" i="5"/>
  <c r="AP732" i="5"/>
  <c r="AQ732" i="5"/>
  <c r="AN732" i="5"/>
  <c r="AR732" i="5" s="1"/>
  <c r="AP438" i="5"/>
  <c r="AN438" i="5"/>
  <c r="AO461" i="5"/>
  <c r="AN461" i="5"/>
  <c r="AR461" i="5" s="1"/>
  <c r="AP486" i="5"/>
  <c r="AN486" i="5"/>
  <c r="AQ486" i="5"/>
  <c r="AN508" i="5"/>
  <c r="AO508" i="5"/>
  <c r="AO517" i="5"/>
  <c r="AP517" i="5"/>
  <c r="AP528" i="5"/>
  <c r="AN528" i="5"/>
  <c r="AR528" i="5" s="1"/>
  <c r="AQ539" i="5"/>
  <c r="AN539" i="5"/>
  <c r="AQ559" i="5"/>
  <c r="AN559" i="5"/>
  <c r="AO559" i="5"/>
  <c r="AR579" i="5"/>
  <c r="AQ607" i="5"/>
  <c r="AP607" i="5"/>
  <c r="AN607" i="5"/>
  <c r="AQ639" i="5"/>
  <c r="AP639" i="5"/>
  <c r="AO639" i="5"/>
  <c r="AQ661" i="5"/>
  <c r="AN661" i="5"/>
  <c r="AR661" i="5" s="1"/>
  <c r="AN710" i="5"/>
  <c r="AQ710" i="5"/>
  <c r="AP710" i="5"/>
  <c r="AO710" i="5"/>
  <c r="AO747" i="5"/>
  <c r="AQ747" i="5"/>
  <c r="AP747" i="5"/>
  <c r="AN747" i="5"/>
  <c r="AR747" i="5" s="1"/>
  <c r="AN419" i="5"/>
  <c r="AR419" i="5" s="1"/>
  <c r="AO435" i="5"/>
  <c r="AR435" i="5" s="1"/>
  <c r="AO438" i="5"/>
  <c r="AN453" i="5"/>
  <c r="AR453" i="5" s="1"/>
  <c r="AP461" i="5"/>
  <c r="AQ483" i="5"/>
  <c r="AN483" i="5"/>
  <c r="AO486" i="5"/>
  <c r="AN490" i="5"/>
  <c r="AR490" i="5" s="1"/>
  <c r="AQ505" i="5"/>
  <c r="AR505" i="5" s="1"/>
  <c r="AP505" i="5"/>
  <c r="AP508" i="5"/>
  <c r="AN512" i="5"/>
  <c r="AR512" i="5" s="1"/>
  <c r="AN517" i="5"/>
  <c r="AQ519" i="5"/>
  <c r="AP519" i="5"/>
  <c r="AN519" i="5"/>
  <c r="AR519" i="5" s="1"/>
  <c r="AN521" i="5"/>
  <c r="AR521" i="5" s="1"/>
  <c r="AO528" i="5"/>
  <c r="AN530" i="5"/>
  <c r="AR530" i="5" s="1"/>
  <c r="AP537" i="5"/>
  <c r="AN537" i="5"/>
  <c r="AR537" i="5" s="1"/>
  <c r="AQ537" i="5"/>
  <c r="AO539" i="5"/>
  <c r="AP550" i="5"/>
  <c r="AN550" i="5"/>
  <c r="AR550" i="5" s="1"/>
  <c r="AO557" i="5"/>
  <c r="AQ557" i="5"/>
  <c r="AN557" i="5"/>
  <c r="AR557" i="5" s="1"/>
  <c r="AP559" i="5"/>
  <c r="AP566" i="5"/>
  <c r="AQ566" i="5"/>
  <c r="AN566" i="5"/>
  <c r="AR566" i="5" s="1"/>
  <c r="AR568" i="5"/>
  <c r="AQ599" i="5"/>
  <c r="AP599" i="5"/>
  <c r="AO599" i="5"/>
  <c r="AQ603" i="5"/>
  <c r="AO603" i="5"/>
  <c r="AP603" i="5"/>
  <c r="AN603" i="5"/>
  <c r="AR603" i="5" s="1"/>
  <c r="AO607" i="5"/>
  <c r="AN609" i="5"/>
  <c r="AQ609" i="5"/>
  <c r="AQ631" i="5"/>
  <c r="AP631" i="5"/>
  <c r="AO631" i="5"/>
  <c r="AN631" i="5"/>
  <c r="AR631" i="5" s="1"/>
  <c r="AR634" i="5"/>
  <c r="AN639" i="5"/>
  <c r="AR639" i="5" s="1"/>
  <c r="AQ653" i="5"/>
  <c r="AO653" i="5"/>
  <c r="AN653" i="5"/>
  <c r="AP653" i="5"/>
  <c r="AN658" i="5"/>
  <c r="AQ658" i="5"/>
  <c r="AP658" i="5"/>
  <c r="AO658" i="5"/>
  <c r="AO661" i="5"/>
  <c r="AQ664" i="5"/>
  <c r="AP664" i="5"/>
  <c r="AN664" i="5"/>
  <c r="AR664" i="5" s="1"/>
  <c r="AO664" i="5"/>
  <c r="AO667" i="5"/>
  <c r="AQ667" i="5"/>
  <c r="AP667" i="5"/>
  <c r="AN667" i="5"/>
  <c r="AQ693" i="5"/>
  <c r="AP693" i="5"/>
  <c r="AO693" i="5"/>
  <c r="AN693" i="5"/>
  <c r="AO711" i="5"/>
  <c r="AQ711" i="5"/>
  <c r="AN711" i="5"/>
  <c r="AR711" i="5" s="1"/>
  <c r="AP711" i="5"/>
  <c r="AN714" i="5"/>
  <c r="AP714" i="5"/>
  <c r="AO714" i="5"/>
  <c r="AN734" i="5"/>
  <c r="AP734" i="5"/>
  <c r="AQ734" i="5"/>
  <c r="AO734" i="5"/>
  <c r="AN532" i="5"/>
  <c r="AR532" i="5" s="1"/>
  <c r="AO532" i="5"/>
  <c r="AP601" i="5"/>
  <c r="AN601" i="5"/>
  <c r="AR601" i="5" s="1"/>
  <c r="AP606" i="5"/>
  <c r="AQ606" i="5"/>
  <c r="AN606" i="5"/>
  <c r="AR606" i="5" s="1"/>
  <c r="AO613" i="5"/>
  <c r="AQ613" i="5"/>
  <c r="AR613" i="5" s="1"/>
  <c r="AQ625" i="5"/>
  <c r="AO625" i="5"/>
  <c r="AO637" i="5"/>
  <c r="AN637" i="5"/>
  <c r="AR643" i="5"/>
  <c r="AR648" i="5"/>
  <c r="AP662" i="5"/>
  <c r="AO662" i="5"/>
  <c r="AN662" i="5"/>
  <c r="AQ672" i="5"/>
  <c r="AN672" i="5"/>
  <c r="AR672" i="5" s="1"/>
  <c r="AP676" i="5"/>
  <c r="AQ676" i="5"/>
  <c r="AR676" i="5" s="1"/>
  <c r="AO676" i="5"/>
  <c r="AP692" i="5"/>
  <c r="AQ692" i="5"/>
  <c r="AO692" i="5"/>
  <c r="AN692" i="5"/>
  <c r="AP712" i="5"/>
  <c r="AQ712" i="5"/>
  <c r="AN712" i="5"/>
  <c r="AR712" i="5" s="1"/>
  <c r="AO723" i="5"/>
  <c r="AN723" i="5"/>
  <c r="AR723" i="5" s="1"/>
  <c r="AQ723" i="5"/>
  <c r="AP723" i="5"/>
  <c r="AN770" i="5"/>
  <c r="AO770" i="5"/>
  <c r="AQ770" i="5"/>
  <c r="AP770" i="5"/>
  <c r="AR780" i="5"/>
  <c r="AR809" i="5"/>
  <c r="AN818" i="5"/>
  <c r="AQ818" i="5"/>
  <c r="AP818" i="5"/>
  <c r="AO818" i="5"/>
  <c r="AQ615" i="5"/>
  <c r="AP615" i="5"/>
  <c r="AN615" i="5"/>
  <c r="AR615" i="5" s="1"/>
  <c r="AO629" i="5"/>
  <c r="AN629" i="5"/>
  <c r="AQ629" i="5"/>
  <c r="AR665" i="5"/>
  <c r="AQ685" i="5"/>
  <c r="AP685" i="5"/>
  <c r="AO685" i="5"/>
  <c r="AN685" i="5"/>
  <c r="AR685" i="5" s="1"/>
  <c r="AO696" i="5"/>
  <c r="AQ696" i="5"/>
  <c r="AQ701" i="5"/>
  <c r="AP701" i="5"/>
  <c r="AO701" i="5"/>
  <c r="AP720" i="5"/>
  <c r="AN720" i="5"/>
  <c r="AQ720" i="5"/>
  <c r="AO720" i="5"/>
  <c r="AP724" i="5"/>
  <c r="AQ724" i="5"/>
  <c r="AN724" i="5"/>
  <c r="AR724" i="5" s="1"/>
  <c r="AO731" i="5"/>
  <c r="AQ731" i="5"/>
  <c r="AP731" i="5"/>
  <c r="AQ781" i="5"/>
  <c r="AO781" i="5"/>
  <c r="AP781" i="5"/>
  <c r="AN781" i="5"/>
  <c r="AO791" i="5"/>
  <c r="AQ791" i="5"/>
  <c r="AN791" i="5"/>
  <c r="AP791" i="5"/>
  <c r="AQ583" i="5"/>
  <c r="AP583" i="5"/>
  <c r="AN583" i="5"/>
  <c r="AR600" i="5"/>
  <c r="AO605" i="5"/>
  <c r="AN605" i="5"/>
  <c r="AR605" i="5" s="1"/>
  <c r="AO615" i="5"/>
  <c r="AP629" i="5"/>
  <c r="AQ642" i="5"/>
  <c r="AO642" i="5"/>
  <c r="AP644" i="5"/>
  <c r="AO644" i="5"/>
  <c r="AN644" i="5"/>
  <c r="AR660" i="5"/>
  <c r="AQ663" i="5"/>
  <c r="AP663" i="5"/>
  <c r="AN696" i="5"/>
  <c r="AN701" i="5"/>
  <c r="AR701" i="5" s="1"/>
  <c r="AO724" i="5"/>
  <c r="AN731" i="5"/>
  <c r="AP736" i="5"/>
  <c r="AN736" i="5"/>
  <c r="AQ736" i="5"/>
  <c r="AO736" i="5"/>
  <c r="AP744" i="5"/>
  <c r="AQ744" i="5"/>
  <c r="AO759" i="5"/>
  <c r="AQ759" i="5"/>
  <c r="AN759" i="5"/>
  <c r="AP759" i="5"/>
  <c r="AO775" i="5"/>
  <c r="AQ775" i="5"/>
  <c r="AN775" i="5"/>
  <c r="AP775" i="5"/>
  <c r="AQ785" i="5"/>
  <c r="AO785" i="5"/>
  <c r="AP788" i="5"/>
  <c r="AQ788" i="5"/>
  <c r="AO788" i="5"/>
  <c r="AN794" i="5"/>
  <c r="AP794" i="5"/>
  <c r="AO794" i="5"/>
  <c r="AQ640" i="5"/>
  <c r="AN640" i="5"/>
  <c r="AN642" i="5"/>
  <c r="AQ644" i="5"/>
  <c r="AP647" i="5"/>
  <c r="AN647" i="5"/>
  <c r="AR647" i="5" s="1"/>
  <c r="AP649" i="5"/>
  <c r="AO649" i="5"/>
  <c r="AN649" i="5"/>
  <c r="AQ654" i="5"/>
  <c r="AP654" i="5"/>
  <c r="AN654" i="5"/>
  <c r="AR654" i="5" s="1"/>
  <c r="AN656" i="5"/>
  <c r="AR656" i="5" s="1"/>
  <c r="AN663" i="5"/>
  <c r="AR663" i="5" s="1"/>
  <c r="AP668" i="5"/>
  <c r="AQ668" i="5"/>
  <c r="AN668" i="5"/>
  <c r="AR680" i="5"/>
  <c r="AQ688" i="5"/>
  <c r="AP688" i="5"/>
  <c r="AN688" i="5"/>
  <c r="AR694" i="5"/>
  <c r="AP696" i="5"/>
  <c r="AO699" i="5"/>
  <c r="AQ699" i="5"/>
  <c r="AP699" i="5"/>
  <c r="AN699" i="5"/>
  <c r="AN706" i="5"/>
  <c r="AO706" i="5"/>
  <c r="AP706" i="5"/>
  <c r="AR716" i="5"/>
  <c r="AN744" i="5"/>
  <c r="AR744" i="5" s="1"/>
  <c r="AP756" i="5"/>
  <c r="AQ756" i="5"/>
  <c r="AR756" i="5" s="1"/>
  <c r="AO756" i="5"/>
  <c r="AN778" i="5"/>
  <c r="AP778" i="5"/>
  <c r="AO778" i="5"/>
  <c r="AQ778" i="5"/>
  <c r="AN785" i="5"/>
  <c r="AR785" i="5" s="1"/>
  <c r="AN788" i="5"/>
  <c r="AQ794" i="5"/>
  <c r="AR702" i="5"/>
  <c r="AO727" i="5"/>
  <c r="AQ727" i="5"/>
  <c r="AN727" i="5"/>
  <c r="AP727" i="5"/>
  <c r="AO739" i="5"/>
  <c r="AN739" i="5"/>
  <c r="AQ739" i="5"/>
  <c r="AP739" i="5"/>
  <c r="AN762" i="5"/>
  <c r="AP762" i="5"/>
  <c r="AO762" i="5"/>
  <c r="AR767" i="5"/>
  <c r="AN786" i="5"/>
  <c r="AR786" i="5" s="1"/>
  <c r="AO786" i="5"/>
  <c r="AQ786" i="5"/>
  <c r="AP786" i="5"/>
  <c r="AR792" i="5"/>
  <c r="AO795" i="5"/>
  <c r="AN795" i="5"/>
  <c r="AQ795" i="5"/>
  <c r="AO815" i="5"/>
  <c r="AN815" i="5"/>
  <c r="AP815" i="5"/>
  <c r="AQ815" i="5"/>
  <c r="AQ909" i="5"/>
  <c r="AR909" i="5" s="1"/>
  <c r="AO909" i="5"/>
  <c r="AP909" i="5"/>
  <c r="AQ923" i="5"/>
  <c r="AP923" i="5"/>
  <c r="AO923" i="5"/>
  <c r="AN923" i="5"/>
  <c r="AO570" i="5"/>
  <c r="AO579" i="5"/>
  <c r="AO602" i="5"/>
  <c r="AO611" i="5"/>
  <c r="AR611" i="5" s="1"/>
  <c r="AO619" i="5"/>
  <c r="AR619" i="5" s="1"/>
  <c r="AO635" i="5"/>
  <c r="AR635" i="5" s="1"/>
  <c r="AO660" i="5"/>
  <c r="AQ677" i="5"/>
  <c r="AO677" i="5"/>
  <c r="AN677" i="5"/>
  <c r="AR677" i="5" s="1"/>
  <c r="AO707" i="5"/>
  <c r="AN707" i="5"/>
  <c r="AQ707" i="5"/>
  <c r="AP707" i="5"/>
  <c r="AN722" i="5"/>
  <c r="AO722" i="5"/>
  <c r="AP728" i="5"/>
  <c r="AQ728" i="5"/>
  <c r="AP740" i="5"/>
  <c r="AQ740" i="5"/>
  <c r="AR740" i="5" s="1"/>
  <c r="AQ765" i="5"/>
  <c r="AO765" i="5"/>
  <c r="AP765" i="5"/>
  <c r="AN765" i="5"/>
  <c r="AN790" i="5"/>
  <c r="AP790" i="5"/>
  <c r="AN803" i="5"/>
  <c r="AQ803" i="5"/>
  <c r="AP803" i="5"/>
  <c r="AN822" i="5"/>
  <c r="AR822" i="5" s="1"/>
  <c r="AP822" i="5"/>
  <c r="AO822" i="5"/>
  <c r="AR848" i="5"/>
  <c r="AO675" i="5"/>
  <c r="AN675" i="5"/>
  <c r="AQ675" i="5"/>
  <c r="AQ681" i="5"/>
  <c r="AP681" i="5"/>
  <c r="AO681" i="5"/>
  <c r="AN681" i="5"/>
  <c r="AP689" i="5"/>
  <c r="AO689" i="5"/>
  <c r="AN689" i="5"/>
  <c r="AN695" i="5"/>
  <c r="AQ695" i="5"/>
  <c r="AP695" i="5"/>
  <c r="AO695" i="5"/>
  <c r="AP704" i="5"/>
  <c r="AN704" i="5"/>
  <c r="AQ704" i="5"/>
  <c r="AO704" i="5"/>
  <c r="AR718" i="5"/>
  <c r="AR728" i="5"/>
  <c r="AO743" i="5"/>
  <c r="AQ743" i="5"/>
  <c r="AN743" i="5"/>
  <c r="AP743" i="5"/>
  <c r="AO763" i="5"/>
  <c r="AN763" i="5"/>
  <c r="AQ763" i="5"/>
  <c r="AN774" i="5"/>
  <c r="AP774" i="5"/>
  <c r="AN782" i="5"/>
  <c r="AO782" i="5"/>
  <c r="AP782" i="5"/>
  <c r="AQ801" i="5"/>
  <c r="AN801" i="5"/>
  <c r="AP801" i="5"/>
  <c r="AP870" i="5"/>
  <c r="AO870" i="5"/>
  <c r="AN870" i="5"/>
  <c r="AR870" i="5" s="1"/>
  <c r="AQ870" i="5"/>
  <c r="AP876" i="5"/>
  <c r="AN876" i="5"/>
  <c r="AO876" i="5"/>
  <c r="AQ876" i="5"/>
  <c r="AP628" i="5"/>
  <c r="AR628" i="5" s="1"/>
  <c r="AN670" i="5"/>
  <c r="AO670" i="5"/>
  <c r="AP675" i="5"/>
  <c r="AQ689" i="5"/>
  <c r="AP708" i="5"/>
  <c r="AQ708" i="5"/>
  <c r="AR708" i="5" s="1"/>
  <c r="AO718" i="5"/>
  <c r="AQ722" i="5"/>
  <c r="AR726" i="5"/>
  <c r="AO728" i="5"/>
  <c r="AO740" i="5"/>
  <c r="AN746" i="5"/>
  <c r="AP746" i="5"/>
  <c r="AO746" i="5"/>
  <c r="AO748" i="5"/>
  <c r="AP752" i="5"/>
  <c r="AN752" i="5"/>
  <c r="AQ752" i="5"/>
  <c r="AO752" i="5"/>
  <c r="AO755" i="5"/>
  <c r="AN755" i="5"/>
  <c r="AQ755" i="5"/>
  <c r="AP755" i="5"/>
  <c r="AO758" i="5"/>
  <c r="AR758" i="5" s="1"/>
  <c r="AP763" i="5"/>
  <c r="AN766" i="5"/>
  <c r="AO766" i="5"/>
  <c r="AP766" i="5"/>
  <c r="AO774" i="5"/>
  <c r="AQ782" i="5"/>
  <c r="AQ790" i="5"/>
  <c r="AO801" i="5"/>
  <c r="AP820" i="5"/>
  <c r="AN820" i="5"/>
  <c r="AQ820" i="5"/>
  <c r="AO820" i="5"/>
  <c r="AP860" i="5"/>
  <c r="AN860" i="5"/>
  <c r="AR860" i="5" s="1"/>
  <c r="AO860" i="5"/>
  <c r="AQ860" i="5"/>
  <c r="AO929" i="5"/>
  <c r="AN929" i="5"/>
  <c r="AP929" i="5"/>
  <c r="AQ929" i="5"/>
  <c r="AQ797" i="5"/>
  <c r="AO797" i="5"/>
  <c r="AP797" i="5"/>
  <c r="AN797" i="5"/>
  <c r="AR799" i="5"/>
  <c r="AQ871" i="5"/>
  <c r="AO871" i="5"/>
  <c r="AP871" i="5"/>
  <c r="AN871" i="5"/>
  <c r="AR871" i="5" s="1"/>
  <c r="AQ893" i="5"/>
  <c r="AO893" i="5"/>
  <c r="AN893" i="5"/>
  <c r="AP893" i="5"/>
  <c r="AQ709" i="5"/>
  <c r="AP709" i="5"/>
  <c r="AO709" i="5"/>
  <c r="AQ717" i="5"/>
  <c r="AO717" i="5"/>
  <c r="AP717" i="5"/>
  <c r="AN717" i="5"/>
  <c r="AQ725" i="5"/>
  <c r="AP725" i="5"/>
  <c r="AO725" i="5"/>
  <c r="AQ733" i="5"/>
  <c r="AO733" i="5"/>
  <c r="AP733" i="5"/>
  <c r="AN733" i="5"/>
  <c r="AQ741" i="5"/>
  <c r="AP741" i="5"/>
  <c r="AO741" i="5"/>
  <c r="AQ749" i="5"/>
  <c r="AO749" i="5"/>
  <c r="AP749" i="5"/>
  <c r="AN749" i="5"/>
  <c r="AQ757" i="5"/>
  <c r="AP757" i="5"/>
  <c r="AO757" i="5"/>
  <c r="AN806" i="5"/>
  <c r="AP806" i="5"/>
  <c r="AP808" i="5"/>
  <c r="AQ808" i="5"/>
  <c r="AO808" i="5"/>
  <c r="AO811" i="5"/>
  <c r="AQ811" i="5"/>
  <c r="AN811" i="5"/>
  <c r="AR811" i="5" s="1"/>
  <c r="AO839" i="5"/>
  <c r="AP839" i="5"/>
  <c r="AN839" i="5"/>
  <c r="AQ839" i="5"/>
  <c r="AO847" i="5"/>
  <c r="AN847" i="5"/>
  <c r="AQ847" i="5"/>
  <c r="AP847" i="5"/>
  <c r="AP894" i="5"/>
  <c r="AQ894" i="5"/>
  <c r="AO894" i="5"/>
  <c r="AN894" i="5"/>
  <c r="AR894" i="5" s="1"/>
  <c r="AQ949" i="5"/>
  <c r="AO949" i="5"/>
  <c r="AP949" i="5"/>
  <c r="AN949" i="5"/>
  <c r="AR949" i="5" s="1"/>
  <c r="AO674" i="5"/>
  <c r="AR674" i="5" s="1"/>
  <c r="AO683" i="5"/>
  <c r="AQ683" i="5"/>
  <c r="AR683" i="5" s="1"/>
  <c r="AR686" i="5"/>
  <c r="AQ697" i="5"/>
  <c r="AN697" i="5"/>
  <c r="AR697" i="5" s="1"/>
  <c r="AP700" i="5"/>
  <c r="AN700" i="5"/>
  <c r="AR700" i="5" s="1"/>
  <c r="AN705" i="5"/>
  <c r="AN709" i="5"/>
  <c r="AN721" i="5"/>
  <c r="AR721" i="5" s="1"/>
  <c r="AN725" i="5"/>
  <c r="AR725" i="5" s="1"/>
  <c r="AN737" i="5"/>
  <c r="AN741" i="5"/>
  <c r="AN753" i="5"/>
  <c r="AR753" i="5" s="1"/>
  <c r="AN757" i="5"/>
  <c r="AR757" i="5" s="1"/>
  <c r="AQ773" i="5"/>
  <c r="AP773" i="5"/>
  <c r="AO773" i="5"/>
  <c r="AQ789" i="5"/>
  <c r="AR789" i="5" s="1"/>
  <c r="AP789" i="5"/>
  <c r="AO789" i="5"/>
  <c r="AO806" i="5"/>
  <c r="AN808" i="5"/>
  <c r="AP811" i="5"/>
  <c r="AR835" i="5"/>
  <c r="AP874" i="5"/>
  <c r="AN874" i="5"/>
  <c r="AR874" i="5" s="1"/>
  <c r="AQ874" i="5"/>
  <c r="AO705" i="5"/>
  <c r="AO721" i="5"/>
  <c r="AO737" i="5"/>
  <c r="AP764" i="5"/>
  <c r="AQ764" i="5"/>
  <c r="AR764" i="5" s="1"/>
  <c r="AP768" i="5"/>
  <c r="AN768" i="5"/>
  <c r="AR768" i="5" s="1"/>
  <c r="AQ768" i="5"/>
  <c r="AO768" i="5"/>
  <c r="AO771" i="5"/>
  <c r="AN771" i="5"/>
  <c r="AR771" i="5" s="1"/>
  <c r="AP780" i="5"/>
  <c r="AQ780" i="5"/>
  <c r="AP784" i="5"/>
  <c r="AN784" i="5"/>
  <c r="AR784" i="5" s="1"/>
  <c r="AQ784" i="5"/>
  <c r="AO784" i="5"/>
  <c r="AO787" i="5"/>
  <c r="AN787" i="5"/>
  <c r="AR787" i="5" s="1"/>
  <c r="AP796" i="5"/>
  <c r="AQ796" i="5"/>
  <c r="AR796" i="5" s="1"/>
  <c r="AP800" i="5"/>
  <c r="AQ800" i="5"/>
  <c r="AN800" i="5"/>
  <c r="AO800" i="5"/>
  <c r="AO819" i="5"/>
  <c r="AQ819" i="5"/>
  <c r="AP819" i="5"/>
  <c r="AN819" i="5"/>
  <c r="AR819" i="5" s="1"/>
  <c r="AQ891" i="5"/>
  <c r="AP891" i="5"/>
  <c r="AO891" i="5"/>
  <c r="AN891" i="5"/>
  <c r="AQ915" i="5"/>
  <c r="AP915" i="5"/>
  <c r="AO915" i="5"/>
  <c r="AN915" i="5"/>
  <c r="AR915" i="5" s="1"/>
  <c r="AP942" i="5"/>
  <c r="AO942" i="5"/>
  <c r="AN942" i="5"/>
  <c r="AQ942" i="5"/>
  <c r="AQ809" i="5"/>
  <c r="AO809" i="5"/>
  <c r="AR813" i="5"/>
  <c r="AR817" i="5"/>
  <c r="AN846" i="5"/>
  <c r="AQ846" i="5"/>
  <c r="AP846" i="5"/>
  <c r="AQ849" i="5"/>
  <c r="AP849" i="5"/>
  <c r="AO849" i="5"/>
  <c r="AN849" i="5"/>
  <c r="AO865" i="5"/>
  <c r="AP865" i="5"/>
  <c r="AN865" i="5"/>
  <c r="AR865" i="5" s="1"/>
  <c r="AO937" i="5"/>
  <c r="AN937" i="5"/>
  <c r="AP937" i="5"/>
  <c r="AQ937" i="5"/>
  <c r="AQ959" i="5"/>
  <c r="AO959" i="5"/>
  <c r="AN959" i="5"/>
  <c r="AR959" i="5" s="1"/>
  <c r="AQ776" i="5"/>
  <c r="AR776" i="5" s="1"/>
  <c r="AQ792" i="5"/>
  <c r="AP816" i="5"/>
  <c r="AQ816" i="5"/>
  <c r="AR829" i="5"/>
  <c r="AP840" i="5"/>
  <c r="AQ840" i="5"/>
  <c r="AQ885" i="5"/>
  <c r="AO885" i="5"/>
  <c r="AP885" i="5"/>
  <c r="AN885" i="5"/>
  <c r="AQ943" i="5"/>
  <c r="AO943" i="5"/>
  <c r="AP943" i="5"/>
  <c r="AR802" i="5"/>
  <c r="AN804" i="5"/>
  <c r="AR804" i="5" s="1"/>
  <c r="AN816" i="5"/>
  <c r="AN840" i="5"/>
  <c r="AQ861" i="5"/>
  <c r="AO861" i="5"/>
  <c r="AN861" i="5"/>
  <c r="AP861" i="5"/>
  <c r="AP910" i="5"/>
  <c r="AO910" i="5"/>
  <c r="AN910" i="5"/>
  <c r="AQ910" i="5"/>
  <c r="AQ917" i="5"/>
  <c r="AO917" i="5"/>
  <c r="AP917" i="5"/>
  <c r="AN917" i="5"/>
  <c r="AR917" i="5" s="1"/>
  <c r="AQ932" i="5"/>
  <c r="AP932" i="5"/>
  <c r="AN932" i="5"/>
  <c r="AO932" i="5"/>
  <c r="AN943" i="5"/>
  <c r="AQ957" i="5"/>
  <c r="AO957" i="5"/>
  <c r="AP957" i="5"/>
  <c r="AN957" i="5"/>
  <c r="AQ817" i="5"/>
  <c r="AO817" i="5"/>
  <c r="AP824" i="5"/>
  <c r="AQ824" i="5"/>
  <c r="AR824" i="5" s="1"/>
  <c r="AR826" i="5"/>
  <c r="AQ833" i="5"/>
  <c r="AR833" i="5" s="1"/>
  <c r="AP833" i="5"/>
  <c r="AO833" i="5"/>
  <c r="AQ841" i="5"/>
  <c r="AO841" i="5"/>
  <c r="AO843" i="5"/>
  <c r="AQ843" i="5"/>
  <c r="AR843" i="5" s="1"/>
  <c r="AQ853" i="5"/>
  <c r="AO853" i="5"/>
  <c r="AN853" i="5"/>
  <c r="AR853" i="5" s="1"/>
  <c r="AP868" i="5"/>
  <c r="AN868" i="5"/>
  <c r="AQ868" i="5"/>
  <c r="AQ900" i="5"/>
  <c r="AP900" i="5"/>
  <c r="AN900" i="5"/>
  <c r="AO900" i="5"/>
  <c r="AP926" i="5"/>
  <c r="AO926" i="5"/>
  <c r="AN926" i="5"/>
  <c r="AO953" i="5"/>
  <c r="AN953" i="5"/>
  <c r="AP953" i="5"/>
  <c r="AQ953" i="5"/>
  <c r="AP810" i="5"/>
  <c r="AP812" i="5"/>
  <c r="AN812" i="5"/>
  <c r="AP817" i="5"/>
  <c r="AO824" i="5"/>
  <c r="AP826" i="5"/>
  <c r="AP828" i="5"/>
  <c r="AN828" i="5"/>
  <c r="AR828" i="5" s="1"/>
  <c r="AP841" i="5"/>
  <c r="AP843" i="5"/>
  <c r="AQ901" i="5"/>
  <c r="AO901" i="5"/>
  <c r="AP901" i="5"/>
  <c r="AQ927" i="5"/>
  <c r="AO927" i="5"/>
  <c r="AP927" i="5"/>
  <c r="AN927" i="5"/>
  <c r="AR927" i="5" s="1"/>
  <c r="AQ940" i="5"/>
  <c r="AP940" i="5"/>
  <c r="AN940" i="5"/>
  <c r="AO940" i="5"/>
  <c r="AQ947" i="5"/>
  <c r="AP947" i="5"/>
  <c r="AO947" i="5"/>
  <c r="AN947" i="5"/>
  <c r="AR947" i="5" s="1"/>
  <c r="AR805" i="5"/>
  <c r="AO807" i="5"/>
  <c r="AN807" i="5"/>
  <c r="AR807" i="5" s="1"/>
  <c r="AQ810" i="5"/>
  <c r="AR810" i="5" s="1"/>
  <c r="AN814" i="5"/>
  <c r="AR814" i="5" s="1"/>
  <c r="AP814" i="5"/>
  <c r="AR821" i="5"/>
  <c r="AO823" i="5"/>
  <c r="AN823" i="5"/>
  <c r="AR823" i="5" s="1"/>
  <c r="AQ826" i="5"/>
  <c r="AN830" i="5"/>
  <c r="AP830" i="5"/>
  <c r="AR834" i="5"/>
  <c r="AP854" i="5"/>
  <c r="AO854" i="5"/>
  <c r="AQ854" i="5"/>
  <c r="AN854" i="5"/>
  <c r="AR854" i="5" s="1"/>
  <c r="AQ877" i="5"/>
  <c r="AO877" i="5"/>
  <c r="AN877" i="5"/>
  <c r="AR877" i="5" s="1"/>
  <c r="AQ884" i="5"/>
  <c r="AP884" i="5"/>
  <c r="AN884" i="5"/>
  <c r="AR884" i="5" s="1"/>
  <c r="AR895" i="5"/>
  <c r="AR901" i="5"/>
  <c r="AP918" i="5"/>
  <c r="AO918" i="5"/>
  <c r="AN918" i="5"/>
  <c r="AR918" i="5" s="1"/>
  <c r="AQ931" i="5"/>
  <c r="AP931" i="5"/>
  <c r="AO931" i="5"/>
  <c r="AN931" i="5"/>
  <c r="AR931" i="5" s="1"/>
  <c r="AQ941" i="5"/>
  <c r="AO941" i="5"/>
  <c r="AP941" i="5"/>
  <c r="AN941" i="5"/>
  <c r="AR941" i="5" s="1"/>
  <c r="AQ948" i="5"/>
  <c r="AP948" i="5"/>
  <c r="AN948" i="5"/>
  <c r="AO948" i="5"/>
  <c r="AQ825" i="5"/>
  <c r="AO825" i="5"/>
  <c r="AN842" i="5"/>
  <c r="AO842" i="5"/>
  <c r="AP844" i="5"/>
  <c r="AN844" i="5"/>
  <c r="AR844" i="5" s="1"/>
  <c r="AR850" i="5"/>
  <c r="AQ855" i="5"/>
  <c r="AR855" i="5" s="1"/>
  <c r="AO855" i="5"/>
  <c r="AP855" i="5"/>
  <c r="AQ859" i="5"/>
  <c r="AO859" i="5"/>
  <c r="AP859" i="5"/>
  <c r="AN859" i="5"/>
  <c r="AR859" i="5" s="1"/>
  <c r="AR869" i="5"/>
  <c r="AO921" i="5"/>
  <c r="AN921" i="5"/>
  <c r="AP921" i="5"/>
  <c r="AQ921" i="5"/>
  <c r="AQ935" i="5"/>
  <c r="AR935" i="5" s="1"/>
  <c r="AO935" i="5"/>
  <c r="AP935" i="5"/>
  <c r="AP858" i="5"/>
  <c r="AN858" i="5"/>
  <c r="AR858" i="5" s="1"/>
  <c r="AQ858" i="5"/>
  <c r="AQ875" i="5"/>
  <c r="AO875" i="5"/>
  <c r="AP875" i="5"/>
  <c r="AN875" i="5"/>
  <c r="AP878" i="5"/>
  <c r="AN878" i="5"/>
  <c r="AR878" i="5" s="1"/>
  <c r="AR880" i="5"/>
  <c r="AP882" i="5"/>
  <c r="AO882" i="5"/>
  <c r="AN882" i="5"/>
  <c r="AQ882" i="5"/>
  <c r="AR887" i="5"/>
  <c r="AO889" i="5"/>
  <c r="AN889" i="5"/>
  <c r="AQ889" i="5"/>
  <c r="AP902" i="5"/>
  <c r="AO902" i="5"/>
  <c r="AN902" i="5"/>
  <c r="AR902" i="5" s="1"/>
  <c r="AQ907" i="5"/>
  <c r="AP907" i="5"/>
  <c r="AO907" i="5"/>
  <c r="AN907" i="5"/>
  <c r="AR907" i="5" s="1"/>
  <c r="AO913" i="5"/>
  <c r="AN913" i="5"/>
  <c r="AP913" i="5"/>
  <c r="AQ919" i="5"/>
  <c r="AO919" i="5"/>
  <c r="AQ924" i="5"/>
  <c r="AP924" i="5"/>
  <c r="AN924" i="5"/>
  <c r="AO924" i="5"/>
  <c r="AQ869" i="5"/>
  <c r="AO869" i="5"/>
  <c r="AR873" i="5"/>
  <c r="AQ883" i="5"/>
  <c r="AP883" i="5"/>
  <c r="AO883" i="5"/>
  <c r="AQ892" i="5"/>
  <c r="AP892" i="5"/>
  <c r="AN892" i="5"/>
  <c r="AO892" i="5"/>
  <c r="AQ895" i="5"/>
  <c r="AP895" i="5"/>
  <c r="AQ899" i="5"/>
  <c r="AP899" i="5"/>
  <c r="AO899" i="5"/>
  <c r="AN899" i="5"/>
  <c r="AR899" i="5" s="1"/>
  <c r="AO905" i="5"/>
  <c r="AN905" i="5"/>
  <c r="AP905" i="5"/>
  <c r="AQ911" i="5"/>
  <c r="AR911" i="5" s="1"/>
  <c r="AO911" i="5"/>
  <c r="AQ916" i="5"/>
  <c r="AP916" i="5"/>
  <c r="AN916" i="5"/>
  <c r="AR916" i="5" s="1"/>
  <c r="AO916" i="5"/>
  <c r="AQ933" i="5"/>
  <c r="AO933" i="5"/>
  <c r="AP933" i="5"/>
  <c r="AR933" i="5" s="1"/>
  <c r="AP958" i="5"/>
  <c r="AO958" i="5"/>
  <c r="AN958" i="5"/>
  <c r="AR958" i="5" s="1"/>
  <c r="AO897" i="5"/>
  <c r="AN897" i="5"/>
  <c r="AP897" i="5"/>
  <c r="AQ903" i="5"/>
  <c r="AO903" i="5"/>
  <c r="AQ908" i="5"/>
  <c r="AP908" i="5"/>
  <c r="AN908" i="5"/>
  <c r="AO908" i="5"/>
  <c r="AQ925" i="5"/>
  <c r="AR925" i="5" s="1"/>
  <c r="AO925" i="5"/>
  <c r="AP925" i="5"/>
  <c r="AP950" i="5"/>
  <c r="AO950" i="5"/>
  <c r="AN950" i="5"/>
  <c r="AR950" i="5" s="1"/>
  <c r="AQ955" i="5"/>
  <c r="AP955" i="5"/>
  <c r="AO955" i="5"/>
  <c r="AN955" i="5"/>
  <c r="AQ963" i="5"/>
  <c r="AP963" i="5"/>
  <c r="AO963" i="5"/>
  <c r="AN963" i="5"/>
  <c r="AR963" i="5" s="1"/>
  <c r="AQ832" i="5"/>
  <c r="AR832" i="5" s="1"/>
  <c r="AQ835" i="5"/>
  <c r="AQ848" i="5"/>
  <c r="AQ851" i="5"/>
  <c r="AR851" i="5" s="1"/>
  <c r="AR857" i="5"/>
  <c r="AO881" i="5"/>
  <c r="AN881" i="5"/>
  <c r="AR881" i="5" s="1"/>
  <c r="AR886" i="5"/>
  <c r="AR888" i="5"/>
  <c r="AP903" i="5"/>
  <c r="AP934" i="5"/>
  <c r="AO934" i="5"/>
  <c r="AN934" i="5"/>
  <c r="AR934" i="5" s="1"/>
  <c r="AQ939" i="5"/>
  <c r="AP939" i="5"/>
  <c r="AO939" i="5"/>
  <c r="AN939" i="5"/>
  <c r="AR939" i="5" s="1"/>
  <c r="AO945" i="5"/>
  <c r="AN945" i="5"/>
  <c r="AP945" i="5"/>
  <c r="AQ951" i="5"/>
  <c r="AR951" i="5" s="1"/>
  <c r="AO951" i="5"/>
  <c r="AQ956" i="5"/>
  <c r="AP956" i="5"/>
  <c r="AN956" i="5"/>
  <c r="AR956" i="5" s="1"/>
  <c r="AO956" i="5"/>
  <c r="AQ964" i="5"/>
  <c r="AP964" i="5"/>
  <c r="AN964" i="5"/>
  <c r="AR964" i="5" s="1"/>
  <c r="AO964" i="5"/>
  <c r="AR856" i="5"/>
  <c r="AP866" i="5"/>
  <c r="AN866" i="5"/>
  <c r="AR866" i="5" s="1"/>
  <c r="AP890" i="5"/>
  <c r="AO890" i="5"/>
  <c r="AN890" i="5"/>
  <c r="AR890" i="5" s="1"/>
  <c r="AR896" i="5"/>
  <c r="AR912" i="5"/>
  <c r="AR920" i="5"/>
  <c r="AR928" i="5"/>
  <c r="AR952" i="5"/>
  <c r="AR960" i="5"/>
  <c r="AQ867" i="5"/>
  <c r="AR867" i="5" s="1"/>
  <c r="AO867" i="5"/>
  <c r="AR872" i="5"/>
  <c r="AN879" i="5"/>
  <c r="AR879" i="5" s="1"/>
  <c r="AQ890" i="5"/>
  <c r="AP898" i="5"/>
  <c r="AO898" i="5"/>
  <c r="AN898" i="5"/>
  <c r="AR898" i="5" s="1"/>
  <c r="AO904" i="5"/>
  <c r="AR904" i="5" s="1"/>
  <c r="AP906" i="5"/>
  <c r="AO906" i="5"/>
  <c r="AN906" i="5"/>
  <c r="AR906" i="5" s="1"/>
  <c r="AO912" i="5"/>
  <c r="AP914" i="5"/>
  <c r="AO914" i="5"/>
  <c r="AN914" i="5"/>
  <c r="AR914" i="5" s="1"/>
  <c r="AO920" i="5"/>
  <c r="AP922" i="5"/>
  <c r="AO922" i="5"/>
  <c r="AN922" i="5"/>
  <c r="AR922" i="5" s="1"/>
  <c r="AO928" i="5"/>
  <c r="AP930" i="5"/>
  <c r="AO930" i="5"/>
  <c r="AN930" i="5"/>
  <c r="AR930" i="5" s="1"/>
  <c r="AO936" i="5"/>
  <c r="AR936" i="5" s="1"/>
  <c r="AP938" i="5"/>
  <c r="AO938" i="5"/>
  <c r="AN938" i="5"/>
  <c r="AR938" i="5" s="1"/>
  <c r="AO944" i="5"/>
  <c r="AR944" i="5" s="1"/>
  <c r="AP946" i="5"/>
  <c r="AO946" i="5"/>
  <c r="AN946" i="5"/>
  <c r="AR946" i="5" s="1"/>
  <c r="AO952" i="5"/>
  <c r="AP954" i="5"/>
  <c r="AO954" i="5"/>
  <c r="AN954" i="5"/>
  <c r="AR954" i="5" s="1"/>
  <c r="AP962" i="5"/>
  <c r="AO962" i="5"/>
  <c r="AN962" i="5"/>
  <c r="AR962" i="5" s="1"/>
  <c r="AF720" i="5"/>
  <c r="AE720" i="5"/>
  <c r="AH720" i="5"/>
  <c r="AG720" i="5"/>
  <c r="AG585" i="5"/>
  <c r="AF585" i="5"/>
  <c r="AE585" i="5"/>
  <c r="AI585" i="5" s="1"/>
  <c r="AH585" i="5"/>
  <c r="AF949" i="5"/>
  <c r="AE949" i="5"/>
  <c r="AH949" i="5"/>
  <c r="AG949" i="5"/>
  <c r="AI929" i="5"/>
  <c r="AE908" i="5"/>
  <c r="AI908" i="5" s="1"/>
  <c r="AG908" i="5"/>
  <c r="AF908" i="5"/>
  <c r="AH908" i="5"/>
  <c r="AE818" i="5"/>
  <c r="AH818" i="5"/>
  <c r="AG818" i="5"/>
  <c r="AF818" i="5"/>
  <c r="AE944" i="5"/>
  <c r="AF944" i="5"/>
  <c r="AH944" i="5"/>
  <c r="AG944" i="5"/>
  <c r="AG926" i="5"/>
  <c r="AE926" i="5"/>
  <c r="AH926" i="5"/>
  <c r="AF926" i="5"/>
  <c r="AF921" i="5"/>
  <c r="AH921" i="5"/>
  <c r="AE921" i="5"/>
  <c r="AG921" i="5"/>
  <c r="AE884" i="5"/>
  <c r="AF884" i="5"/>
  <c r="AG884" i="5"/>
  <c r="AH884" i="5"/>
  <c r="AH879" i="5"/>
  <c r="AG879" i="5"/>
  <c r="AF879" i="5"/>
  <c r="AE879" i="5"/>
  <c r="AI879" i="5" s="1"/>
  <c r="AI858" i="5"/>
  <c r="AF811" i="5"/>
  <c r="AE811" i="5"/>
  <c r="AG811" i="5"/>
  <c r="AH811" i="5"/>
  <c r="AF704" i="5"/>
  <c r="AG704" i="5"/>
  <c r="AE704" i="5"/>
  <c r="AH704" i="5"/>
  <c r="AF688" i="5"/>
  <c r="AE688" i="5"/>
  <c r="AG688" i="5"/>
  <c r="AH688" i="5"/>
  <c r="AI957" i="5"/>
  <c r="AI893" i="5"/>
  <c r="AH872" i="5"/>
  <c r="AF872" i="5"/>
  <c r="AE872" i="5"/>
  <c r="AG872" i="5"/>
  <c r="AI925" i="5"/>
  <c r="AE583" i="5"/>
  <c r="AF583" i="5"/>
  <c r="AH583" i="5"/>
  <c r="AG583" i="5"/>
  <c r="AH546" i="5"/>
  <c r="AE546" i="5"/>
  <c r="AI546" i="5" s="1"/>
  <c r="AG546" i="5"/>
  <c r="AF546" i="5"/>
  <c r="AE940" i="5"/>
  <c r="AF940" i="5"/>
  <c r="AG940" i="5"/>
  <c r="AH940" i="5"/>
  <c r="AI930" i="5"/>
  <c r="AF917" i="5"/>
  <c r="AG917" i="5"/>
  <c r="AE917" i="5"/>
  <c r="AH917" i="5"/>
  <c r="AG886" i="5"/>
  <c r="AH886" i="5"/>
  <c r="AE886" i="5"/>
  <c r="AF886" i="5"/>
  <c r="AG870" i="5"/>
  <c r="AH870" i="5"/>
  <c r="AE870" i="5"/>
  <c r="AF870" i="5"/>
  <c r="AE628" i="5"/>
  <c r="AG628" i="5"/>
  <c r="AH628" i="5"/>
  <c r="AF628" i="5"/>
  <c r="AI562" i="5"/>
  <c r="AE535" i="5"/>
  <c r="AG535" i="5"/>
  <c r="AF535" i="5"/>
  <c r="AH535" i="5"/>
  <c r="AH903" i="5"/>
  <c r="AG903" i="5"/>
  <c r="AE903" i="5"/>
  <c r="AF903" i="5"/>
  <c r="AE876" i="5"/>
  <c r="AI876" i="5" s="1"/>
  <c r="AF876" i="5"/>
  <c r="AG876" i="5"/>
  <c r="AH876" i="5"/>
  <c r="AF843" i="5"/>
  <c r="AE843" i="5"/>
  <c r="AG843" i="5"/>
  <c r="AH843" i="5"/>
  <c r="AG764" i="5"/>
  <c r="AE764" i="5"/>
  <c r="AH764" i="5"/>
  <c r="AF764" i="5"/>
  <c r="AG697" i="5"/>
  <c r="AE697" i="5"/>
  <c r="AH697" i="5"/>
  <c r="AF697" i="5"/>
  <c r="AG912" i="5"/>
  <c r="AH912" i="5"/>
  <c r="AE912" i="5"/>
  <c r="AF912" i="5"/>
  <c r="AI906" i="5"/>
  <c r="AG894" i="5"/>
  <c r="AF894" i="5"/>
  <c r="AH894" i="5"/>
  <c r="AE894" i="5"/>
  <c r="AF889" i="5"/>
  <c r="AG889" i="5"/>
  <c r="AE889" i="5"/>
  <c r="AH889" i="5"/>
  <c r="AF869" i="5"/>
  <c r="AG869" i="5"/>
  <c r="AE869" i="5"/>
  <c r="AH869" i="5"/>
  <c r="AH863" i="5"/>
  <c r="AE863" i="5"/>
  <c r="AF863" i="5"/>
  <c r="AG863" i="5"/>
  <c r="AE834" i="5"/>
  <c r="AH834" i="5"/>
  <c r="AG834" i="5"/>
  <c r="AF834" i="5"/>
  <c r="AE783" i="5"/>
  <c r="AH783" i="5"/>
  <c r="AF783" i="5"/>
  <c r="AG783" i="5"/>
  <c r="AG748" i="5"/>
  <c r="AF748" i="5"/>
  <c r="AH748" i="5"/>
  <c r="AE748" i="5"/>
  <c r="AI365" i="5"/>
  <c r="AI556" i="5"/>
  <c r="AI552" i="5"/>
  <c r="AE850" i="5"/>
  <c r="AH850" i="5"/>
  <c r="AG850" i="5"/>
  <c r="AF850" i="5"/>
  <c r="AE767" i="5"/>
  <c r="AH767" i="5"/>
  <c r="AF767" i="5"/>
  <c r="AG767" i="5"/>
  <c r="AH935" i="5"/>
  <c r="AG935" i="5"/>
  <c r="AE935" i="5"/>
  <c r="AF935" i="5"/>
  <c r="AI660" i="5"/>
  <c r="AG958" i="5"/>
  <c r="AE958" i="5"/>
  <c r="AF958" i="5"/>
  <c r="AH958" i="5"/>
  <c r="AE953" i="5"/>
  <c r="AG953" i="5"/>
  <c r="AH953" i="5"/>
  <c r="AF953" i="5"/>
  <c r="AI947" i="5"/>
  <c r="AF877" i="5"/>
  <c r="AG877" i="5"/>
  <c r="AE877" i="5"/>
  <c r="AH877" i="5"/>
  <c r="AG862" i="5"/>
  <c r="AH862" i="5"/>
  <c r="AE862" i="5"/>
  <c r="AF862" i="5"/>
  <c r="AF827" i="5"/>
  <c r="AE827" i="5"/>
  <c r="AG827" i="5"/>
  <c r="AH827" i="5"/>
  <c r="AE786" i="5"/>
  <c r="AI786" i="5" s="1"/>
  <c r="AH786" i="5"/>
  <c r="AG786" i="5"/>
  <c r="AF786" i="5"/>
  <c r="AF747" i="5"/>
  <c r="AE747" i="5"/>
  <c r="AG747" i="5"/>
  <c r="AH747" i="5"/>
  <c r="AH837" i="5"/>
  <c r="AF837" i="5"/>
  <c r="AG837" i="5"/>
  <c r="AH821" i="5"/>
  <c r="AF821" i="5"/>
  <c r="AG821" i="5"/>
  <c r="AI728" i="5"/>
  <c r="AE555" i="5"/>
  <c r="AF555" i="5"/>
  <c r="AH530" i="5"/>
  <c r="AF530" i="5"/>
  <c r="AG530" i="5"/>
  <c r="AE503" i="5"/>
  <c r="AI503" i="5" s="1"/>
  <c r="AG503" i="5"/>
  <c r="AH503" i="5"/>
  <c r="AF503" i="5"/>
  <c r="AG444" i="5"/>
  <c r="AF444" i="5"/>
  <c r="AH444" i="5"/>
  <c r="AE444" i="5"/>
  <c r="AI444" i="5" s="1"/>
  <c r="AF435" i="5"/>
  <c r="AG435" i="5"/>
  <c r="AE868" i="5"/>
  <c r="AF868" i="5"/>
  <c r="AF808" i="5"/>
  <c r="AE808" i="5"/>
  <c r="AI808" i="5" s="1"/>
  <c r="AG808" i="5"/>
  <c r="AF736" i="5"/>
  <c r="AG736" i="5"/>
  <c r="AH736" i="5"/>
  <c r="AI736" i="5" s="1"/>
  <c r="AI667" i="5"/>
  <c r="AG649" i="5"/>
  <c r="AF649" i="5"/>
  <c r="AF635" i="5"/>
  <c r="AE635" i="5"/>
  <c r="AG635" i="5"/>
  <c r="AH635" i="5"/>
  <c r="AE631" i="5"/>
  <c r="AG631" i="5"/>
  <c r="AF612" i="5"/>
  <c r="AH612" i="5"/>
  <c r="AE591" i="5"/>
  <c r="AH591" i="5"/>
  <c r="AI572" i="5"/>
  <c r="AG561" i="5"/>
  <c r="AH561" i="5"/>
  <c r="AE561" i="5"/>
  <c r="AI561" i="5" s="1"/>
  <c r="AF561" i="5"/>
  <c r="AE766" i="5"/>
  <c r="AF766" i="5"/>
  <c r="AG766" i="5"/>
  <c r="AF744" i="5"/>
  <c r="AE744" i="5"/>
  <c r="AG744" i="5"/>
  <c r="AH744" i="5"/>
  <c r="AH730" i="5"/>
  <c r="AG730" i="5"/>
  <c r="AE730" i="5"/>
  <c r="AI730" i="5" s="1"/>
  <c r="AF730" i="5"/>
  <c r="AE726" i="5"/>
  <c r="AH726" i="5"/>
  <c r="AE715" i="5"/>
  <c r="AH715" i="5"/>
  <c r="AE683" i="5"/>
  <c r="AG683" i="5"/>
  <c r="AH683" i="5"/>
  <c r="AG641" i="5"/>
  <c r="AF641" i="5"/>
  <c r="AH641" i="5"/>
  <c r="AI641" i="5" s="1"/>
  <c r="AH610" i="5"/>
  <c r="AE610" i="5"/>
  <c r="AE557" i="5"/>
  <c r="AI557" i="5" s="1"/>
  <c r="AH557" i="5"/>
  <c r="AI389" i="5"/>
  <c r="AE129" i="5"/>
  <c r="AI129" i="5" s="1"/>
  <c r="AF129" i="5"/>
  <c r="AG129" i="5"/>
  <c r="AH129" i="5"/>
  <c r="AE847" i="5"/>
  <c r="AH847" i="5"/>
  <c r="AI758" i="5"/>
  <c r="AF699" i="5"/>
  <c r="AI699" i="5" s="1"/>
  <c r="AH699" i="5"/>
  <c r="AE695" i="5"/>
  <c r="AG695" i="5"/>
  <c r="AG689" i="5"/>
  <c r="AH689" i="5"/>
  <c r="AI689" i="5" s="1"/>
  <c r="AE663" i="5"/>
  <c r="AG663" i="5"/>
  <c r="AH659" i="5"/>
  <c r="AI659" i="5" s="1"/>
  <c r="AF659" i="5"/>
  <c r="AG659" i="5"/>
  <c r="AG588" i="5"/>
  <c r="AH588" i="5"/>
  <c r="AI588" i="5" s="1"/>
  <c r="AH554" i="5"/>
  <c r="AG554" i="5"/>
  <c r="AI554" i="5" s="1"/>
  <c r="AI549" i="5"/>
  <c r="AH538" i="5"/>
  <c r="AI538" i="5" s="1"/>
  <c r="AG538" i="5"/>
  <c r="AE502" i="5"/>
  <c r="AF502" i="5"/>
  <c r="AH502" i="5"/>
  <c r="AH498" i="5"/>
  <c r="AF498" i="5"/>
  <c r="AG498" i="5"/>
  <c r="AE498" i="5"/>
  <c r="AI498" i="5" s="1"/>
  <c r="AH474" i="5"/>
  <c r="AE474" i="5"/>
  <c r="AG474" i="5"/>
  <c r="AF474" i="5"/>
  <c r="AI456" i="5"/>
  <c r="AF443" i="5"/>
  <c r="AH443" i="5"/>
  <c r="AG443" i="5"/>
  <c r="AE443" i="5"/>
  <c r="AF411" i="5"/>
  <c r="AH411" i="5"/>
  <c r="AE411" i="5"/>
  <c r="AG411" i="5"/>
  <c r="AG407" i="5"/>
  <c r="AI407" i="5" s="1"/>
  <c r="AH407" i="5"/>
  <c r="AH399" i="5"/>
  <c r="AE399" i="5"/>
  <c r="AG399" i="5"/>
  <c r="AF399" i="5"/>
  <c r="AF395" i="5"/>
  <c r="AE395" i="5"/>
  <c r="AG395" i="5"/>
  <c r="AH395" i="5"/>
  <c r="AF295" i="5"/>
  <c r="AE295" i="5"/>
  <c r="AH295" i="5"/>
  <c r="AG295" i="5"/>
  <c r="AE283" i="5"/>
  <c r="AI283" i="5" s="1"/>
  <c r="AF283" i="5"/>
  <c r="AH283" i="5"/>
  <c r="AF231" i="5"/>
  <c r="AE231" i="5"/>
  <c r="AG231" i="5"/>
  <c r="AG208" i="5"/>
  <c r="AE208" i="5"/>
  <c r="AF208" i="5"/>
  <c r="AG964" i="5"/>
  <c r="AI964" i="5" s="1"/>
  <c r="AH960" i="5"/>
  <c r="AI960" i="5" s="1"/>
  <c r="AF959" i="5"/>
  <c r="AI959" i="5" s="1"/>
  <c r="AF950" i="5"/>
  <c r="AI950" i="5" s="1"/>
  <c r="AG941" i="5"/>
  <c r="AI941" i="5" s="1"/>
  <c r="AH937" i="5"/>
  <c r="AI937" i="5" s="1"/>
  <c r="AG932" i="5"/>
  <c r="AI932" i="5" s="1"/>
  <c r="AH928" i="5"/>
  <c r="AI928" i="5" s="1"/>
  <c r="AF927" i="5"/>
  <c r="AI927" i="5" s="1"/>
  <c r="AF918" i="5"/>
  <c r="AI918" i="5" s="1"/>
  <c r="AG909" i="5"/>
  <c r="AI909" i="5" s="1"/>
  <c r="AH905" i="5"/>
  <c r="AI905" i="5" s="1"/>
  <c r="AG900" i="5"/>
  <c r="AI900" i="5" s="1"/>
  <c r="AH896" i="5"/>
  <c r="AI896" i="5" s="1"/>
  <c r="AF895" i="5"/>
  <c r="AI895" i="5" s="1"/>
  <c r="AF883" i="5"/>
  <c r="AI883" i="5" s="1"/>
  <c r="AH880" i="5"/>
  <c r="AH867" i="5"/>
  <c r="AI867" i="5" s="1"/>
  <c r="AH860" i="5"/>
  <c r="AF857" i="5"/>
  <c r="AH848" i="5"/>
  <c r="AI848" i="5" s="1"/>
  <c r="AF841" i="5"/>
  <c r="AH832" i="5"/>
  <c r="AI832" i="5" s="1"/>
  <c r="AF825" i="5"/>
  <c r="AH816" i="5"/>
  <c r="AI816" i="5" s="1"/>
  <c r="AF809" i="5"/>
  <c r="AH803" i="5"/>
  <c r="AE800" i="5"/>
  <c r="AI800" i="5" s="1"/>
  <c r="AE798" i="5"/>
  <c r="AF798" i="5"/>
  <c r="AG798" i="5"/>
  <c r="AF796" i="5"/>
  <c r="AF792" i="5"/>
  <c r="AE792" i="5"/>
  <c r="AG792" i="5"/>
  <c r="AH792" i="5"/>
  <c r="AH790" i="5"/>
  <c r="AI790" i="5" s="1"/>
  <c r="AE777" i="5"/>
  <c r="AI777" i="5" s="1"/>
  <c r="AE771" i="5"/>
  <c r="AI771" i="5" s="1"/>
  <c r="AH761" i="5"/>
  <c r="AI761" i="5" s="1"/>
  <c r="AG755" i="5"/>
  <c r="AE746" i="5"/>
  <c r="AH746" i="5"/>
  <c r="AI742" i="5"/>
  <c r="AF737" i="5"/>
  <c r="AH729" i="5"/>
  <c r="AF725" i="5"/>
  <c r="AE725" i="5"/>
  <c r="AI725" i="5" s="1"/>
  <c r="AG725" i="5"/>
  <c r="AH725" i="5"/>
  <c r="AF723" i="5"/>
  <c r="AG713" i="5"/>
  <c r="AF713" i="5"/>
  <c r="AI713" i="5" s="1"/>
  <c r="AH708" i="5"/>
  <c r="AI708" i="5" s="1"/>
  <c r="AF702" i="5"/>
  <c r="AH702" i="5"/>
  <c r="AI702" i="5" s="1"/>
  <c r="AG694" i="5"/>
  <c r="AH691" i="5"/>
  <c r="AG691" i="5"/>
  <c r="AF686" i="5"/>
  <c r="AG675" i="5"/>
  <c r="AF675" i="5"/>
  <c r="AH675" i="5"/>
  <c r="AF670" i="5"/>
  <c r="AI670" i="5" s="1"/>
  <c r="AG670" i="5"/>
  <c r="AH670" i="5"/>
  <c r="AG668" i="5"/>
  <c r="AI668" i="5" s="1"/>
  <c r="AG657" i="5"/>
  <c r="AH657" i="5"/>
  <c r="AI657" i="5" s="1"/>
  <c r="AF654" i="5"/>
  <c r="AH652" i="5"/>
  <c r="AI652" i="5" s="1"/>
  <c r="AI650" i="5"/>
  <c r="AG636" i="5"/>
  <c r="AH626" i="5"/>
  <c r="AF626" i="5"/>
  <c r="AH623" i="5"/>
  <c r="AE619" i="5"/>
  <c r="AF619" i="5"/>
  <c r="AG619" i="5"/>
  <c r="AH619" i="5"/>
  <c r="AG609" i="5"/>
  <c r="AE609" i="5"/>
  <c r="AF609" i="5"/>
  <c r="AH609" i="5"/>
  <c r="AI605" i="5"/>
  <c r="AG596" i="5"/>
  <c r="AG569" i="5"/>
  <c r="AE569" i="5"/>
  <c r="AI569" i="5" s="1"/>
  <c r="AF569" i="5"/>
  <c r="AH569" i="5"/>
  <c r="AH544" i="5"/>
  <c r="AI544" i="5" s="1"/>
  <c r="AH540" i="5"/>
  <c r="AE540" i="5"/>
  <c r="AF540" i="5"/>
  <c r="AG540" i="5"/>
  <c r="AF517" i="5"/>
  <c r="AE513" i="5"/>
  <c r="AI513" i="5" s="1"/>
  <c r="AG504" i="5"/>
  <c r="AG481" i="5"/>
  <c r="AF481" i="5"/>
  <c r="AH481" i="5"/>
  <c r="AI481" i="5" s="1"/>
  <c r="AI462" i="5"/>
  <c r="AF448" i="5"/>
  <c r="AE448" i="5"/>
  <c r="AI448" i="5" s="1"/>
  <c r="AH448" i="5"/>
  <c r="AG428" i="5"/>
  <c r="AE428" i="5"/>
  <c r="AH428" i="5"/>
  <c r="AF428" i="5"/>
  <c r="AG425" i="5"/>
  <c r="AI418" i="5"/>
  <c r="AI416" i="5"/>
  <c r="AG337" i="5"/>
  <c r="AH337" i="5"/>
  <c r="AF337" i="5"/>
  <c r="AE337" i="5"/>
  <c r="AH314" i="5"/>
  <c r="AE314" i="5"/>
  <c r="AF314" i="5"/>
  <c r="AE312" i="5"/>
  <c r="AI312" i="5" s="1"/>
  <c r="AF312" i="5"/>
  <c r="AG312" i="5"/>
  <c r="AF795" i="5"/>
  <c r="AE795" i="5"/>
  <c r="AG795" i="5"/>
  <c r="AH795" i="5"/>
  <c r="AE751" i="5"/>
  <c r="AH751" i="5"/>
  <c r="AH722" i="5"/>
  <c r="AF722" i="5"/>
  <c r="AE722" i="5"/>
  <c r="AG722" i="5"/>
  <c r="AI644" i="5"/>
  <c r="AE559" i="5"/>
  <c r="AG559" i="5"/>
  <c r="AH559" i="5"/>
  <c r="AE384" i="5"/>
  <c r="AF384" i="5"/>
  <c r="AG384" i="5"/>
  <c r="AH384" i="5"/>
  <c r="AG163" i="5"/>
  <c r="AE163" i="5"/>
  <c r="AH163" i="5"/>
  <c r="AF163" i="5"/>
  <c r="AI888" i="5"/>
  <c r="AF856" i="5"/>
  <c r="AE856" i="5"/>
  <c r="AI856" i="5" s="1"/>
  <c r="AG856" i="5"/>
  <c r="AE679" i="5"/>
  <c r="AF679" i="5"/>
  <c r="AG665" i="5"/>
  <c r="AE665" i="5"/>
  <c r="AI665" i="5" s="1"/>
  <c r="AI637" i="5"/>
  <c r="AI541" i="5"/>
  <c r="AE479" i="5"/>
  <c r="AF479" i="5"/>
  <c r="AH479" i="5"/>
  <c r="AH119" i="5"/>
  <c r="AE119" i="5"/>
  <c r="AF119" i="5"/>
  <c r="AG119" i="5"/>
  <c r="AG878" i="5"/>
  <c r="AH878" i="5"/>
  <c r="AI878" i="5" s="1"/>
  <c r="AI774" i="5"/>
  <c r="AG756" i="5"/>
  <c r="AE756" i="5"/>
  <c r="AF756" i="5"/>
  <c r="AH738" i="5"/>
  <c r="AE738" i="5"/>
  <c r="AI738" i="5" s="1"/>
  <c r="AF738" i="5"/>
  <c r="AG738" i="5"/>
  <c r="AE647" i="5"/>
  <c r="AI647" i="5" s="1"/>
  <c r="AF647" i="5"/>
  <c r="AG622" i="5"/>
  <c r="AF622" i="5"/>
  <c r="AH622" i="5"/>
  <c r="AI622" i="5" s="1"/>
  <c r="AI593" i="5"/>
  <c r="AF580" i="5"/>
  <c r="AG580" i="5"/>
  <c r="AH580" i="5"/>
  <c r="AE511" i="5"/>
  <c r="AF511" i="5"/>
  <c r="AH511" i="5"/>
  <c r="AG804" i="5"/>
  <c r="AE804" i="5"/>
  <c r="AI804" i="5" s="1"/>
  <c r="AF804" i="5"/>
  <c r="AG681" i="5"/>
  <c r="AF681" i="5"/>
  <c r="AI681" i="5" s="1"/>
  <c r="AG673" i="5"/>
  <c r="AH673" i="5"/>
  <c r="AI673" i="5" s="1"/>
  <c r="AH956" i="5"/>
  <c r="AI956" i="5" s="1"/>
  <c r="AG951" i="5"/>
  <c r="AH942" i="5"/>
  <c r="AH938" i="5"/>
  <c r="AI938" i="5" s="1"/>
  <c r="AG937" i="5"/>
  <c r="AG919" i="5"/>
  <c r="AH915" i="5"/>
  <c r="AI915" i="5" s="1"/>
  <c r="AH910" i="5"/>
  <c r="AH906" i="5"/>
  <c r="AG905" i="5"/>
  <c r="AI904" i="5"/>
  <c r="AH901" i="5"/>
  <c r="AG896" i="5"/>
  <c r="AH892" i="5"/>
  <c r="AI892" i="5" s="1"/>
  <c r="AG887" i="5"/>
  <c r="AG880" i="5"/>
  <c r="AE857" i="5"/>
  <c r="AI857" i="5" s="1"/>
  <c r="AG852" i="5"/>
  <c r="AE852" i="5"/>
  <c r="AE841" i="5"/>
  <c r="AG836" i="5"/>
  <c r="AE836" i="5"/>
  <c r="AI836" i="5" s="1"/>
  <c r="AE825" i="5"/>
  <c r="AG820" i="5"/>
  <c r="AE820" i="5"/>
  <c r="AE809" i="5"/>
  <c r="AI809" i="5" s="1"/>
  <c r="AE796" i="5"/>
  <c r="AG790" i="5"/>
  <c r="AH784" i="5"/>
  <c r="AH773" i="5"/>
  <c r="AI773" i="5" s="1"/>
  <c r="AF773" i="5"/>
  <c r="AG773" i="5"/>
  <c r="AE755" i="5"/>
  <c r="AI755" i="5" s="1"/>
  <c r="AH745" i="5"/>
  <c r="AH739" i="5"/>
  <c r="AE737" i="5"/>
  <c r="AH731" i="5"/>
  <c r="AE723" i="5"/>
  <c r="AI723" i="5" s="1"/>
  <c r="AE686" i="5"/>
  <c r="AI686" i="5" s="1"/>
  <c r="AF680" i="5"/>
  <c r="AH680" i="5"/>
  <c r="AE680" i="5"/>
  <c r="AG680" i="5"/>
  <c r="AH660" i="5"/>
  <c r="AF638" i="5"/>
  <c r="AE638" i="5"/>
  <c r="AG638" i="5"/>
  <c r="AH638" i="5"/>
  <c r="AG556" i="5"/>
  <c r="AF556" i="5"/>
  <c r="AH556" i="5"/>
  <c r="AG553" i="5"/>
  <c r="AF553" i="5"/>
  <c r="AE553" i="5"/>
  <c r="AH553" i="5"/>
  <c r="AI533" i="5"/>
  <c r="AE524" i="5"/>
  <c r="AI524" i="5" s="1"/>
  <c r="AG524" i="5"/>
  <c r="AI522" i="5"/>
  <c r="AE519" i="5"/>
  <c r="AF519" i="5"/>
  <c r="AG519" i="5"/>
  <c r="AH519" i="5"/>
  <c r="AE515" i="5"/>
  <c r="AI515" i="5" s="1"/>
  <c r="AG515" i="5"/>
  <c r="AE504" i="5"/>
  <c r="AI504" i="5" s="1"/>
  <c r="AF488" i="5"/>
  <c r="AE488" i="5"/>
  <c r="AH488" i="5"/>
  <c r="AI486" i="5"/>
  <c r="AE483" i="5"/>
  <c r="AG483" i="5"/>
  <c r="AF483" i="5"/>
  <c r="AH483" i="5"/>
  <c r="AH476" i="5"/>
  <c r="AE476" i="5"/>
  <c r="AF476" i="5"/>
  <c r="AG476" i="5"/>
  <c r="AE471" i="5"/>
  <c r="AG471" i="5"/>
  <c r="AH471" i="5"/>
  <c r="AF471" i="5"/>
  <c r="AH467" i="5"/>
  <c r="AI467" i="5" s="1"/>
  <c r="AF467" i="5"/>
  <c r="AG467" i="5"/>
  <c r="AH460" i="5"/>
  <c r="AI460" i="5" s="1"/>
  <c r="AF460" i="5"/>
  <c r="AG460" i="5"/>
  <c r="AE388" i="5"/>
  <c r="AI388" i="5" s="1"/>
  <c r="AG388" i="5"/>
  <c r="AH388" i="5"/>
  <c r="AF388" i="5"/>
  <c r="AI316" i="5"/>
  <c r="AH853" i="5"/>
  <c r="AF853" i="5"/>
  <c r="AG853" i="5"/>
  <c r="AE651" i="5"/>
  <c r="AF651" i="5"/>
  <c r="AG651" i="5"/>
  <c r="AH651" i="5"/>
  <c r="AG633" i="5"/>
  <c r="AE633" i="5"/>
  <c r="AH633" i="5"/>
  <c r="AF608" i="5"/>
  <c r="AG608" i="5"/>
  <c r="AE608" i="5"/>
  <c r="AI608" i="5" s="1"/>
  <c r="AG601" i="5"/>
  <c r="AE601" i="5"/>
  <c r="AF601" i="5"/>
  <c r="AH601" i="5"/>
  <c r="AE543" i="5"/>
  <c r="AH543" i="5"/>
  <c r="AF543" i="5"/>
  <c r="AG543" i="5"/>
  <c r="AF539" i="5"/>
  <c r="AE539" i="5"/>
  <c r="AG521" i="5"/>
  <c r="AF521" i="5"/>
  <c r="AH521" i="5"/>
  <c r="AE521" i="5"/>
  <c r="AI521" i="5" s="1"/>
  <c r="AG457" i="5"/>
  <c r="AF457" i="5"/>
  <c r="AH457" i="5"/>
  <c r="AE457" i="5"/>
  <c r="AH437" i="5"/>
  <c r="AE437" i="5"/>
  <c r="AI437" i="5" s="1"/>
  <c r="AH367" i="5"/>
  <c r="AE367" i="5"/>
  <c r="AF367" i="5"/>
  <c r="AG367" i="5"/>
  <c r="AF861" i="5"/>
  <c r="AG861" i="5"/>
  <c r="AF824" i="5"/>
  <c r="AE824" i="5"/>
  <c r="AG824" i="5"/>
  <c r="AE810" i="5"/>
  <c r="AI810" i="5" s="1"/>
  <c r="AH810" i="5"/>
  <c r="AF728" i="5"/>
  <c r="AG728" i="5"/>
  <c r="AH728" i="5"/>
  <c r="AE599" i="5"/>
  <c r="AG599" i="5"/>
  <c r="AI580" i="5"/>
  <c r="AG494" i="5"/>
  <c r="AH494" i="5"/>
  <c r="AF494" i="5"/>
  <c r="AI494" i="5" s="1"/>
  <c r="AE454" i="5"/>
  <c r="AF454" i="5"/>
  <c r="AG454" i="5"/>
  <c r="AH260" i="5"/>
  <c r="AF260" i="5"/>
  <c r="AG260" i="5"/>
  <c r="AE260" i="5"/>
  <c r="AI260" i="5" s="1"/>
  <c r="AF199" i="5"/>
  <c r="AG199" i="5"/>
  <c r="AE199" i="5"/>
  <c r="AI199" i="5" s="1"/>
  <c r="AH199" i="5"/>
  <c r="AF885" i="5"/>
  <c r="AI885" i="5" s="1"/>
  <c r="AG885" i="5"/>
  <c r="AH789" i="5"/>
  <c r="AI789" i="5" s="1"/>
  <c r="AF789" i="5"/>
  <c r="AG789" i="5"/>
  <c r="AG709" i="5"/>
  <c r="AE709" i="5"/>
  <c r="AI709" i="5" s="1"/>
  <c r="AF709" i="5"/>
  <c r="AH709" i="5"/>
  <c r="AE671" i="5"/>
  <c r="AH671" i="5"/>
  <c r="AI620" i="5"/>
  <c r="AI586" i="5"/>
  <c r="AI565" i="5"/>
  <c r="AG382" i="5"/>
  <c r="AH382" i="5"/>
  <c r="AF382" i="5"/>
  <c r="AE831" i="5"/>
  <c r="AH831" i="5"/>
  <c r="AE815" i="5"/>
  <c r="AI815" i="5" s="1"/>
  <c r="AH815" i="5"/>
  <c r="AF779" i="5"/>
  <c r="AE779" i="5"/>
  <c r="AG779" i="5"/>
  <c r="AH779" i="5"/>
  <c r="AE750" i="5"/>
  <c r="AF750" i="5"/>
  <c r="AG750" i="5"/>
  <c r="AI691" i="5"/>
  <c r="AG643" i="5"/>
  <c r="AE643" i="5"/>
  <c r="AF643" i="5"/>
  <c r="AH643" i="5"/>
  <c r="AE639" i="5"/>
  <c r="AH639" i="5"/>
  <c r="AE630" i="5"/>
  <c r="AI630" i="5" s="1"/>
  <c r="AH630" i="5"/>
  <c r="AF630" i="5"/>
  <c r="AG630" i="5"/>
  <c r="AE607" i="5"/>
  <c r="AH607" i="5"/>
  <c r="AF603" i="5"/>
  <c r="AE603" i="5"/>
  <c r="AI603" i="5" s="1"/>
  <c r="AG603" i="5"/>
  <c r="AH603" i="5"/>
  <c r="AG590" i="5"/>
  <c r="AE590" i="5"/>
  <c r="AF590" i="5"/>
  <c r="AH590" i="5"/>
  <c r="AI936" i="5"/>
  <c r="AH933" i="5"/>
  <c r="AH961" i="5"/>
  <c r="AI961" i="5" s="1"/>
  <c r="AF960" i="5"/>
  <c r="AG956" i="5"/>
  <c r="AG947" i="5"/>
  <c r="AG938" i="5"/>
  <c r="AF937" i="5"/>
  <c r="AG933" i="5"/>
  <c r="AG924" i="5"/>
  <c r="AG915" i="5"/>
  <c r="AG906" i="5"/>
  <c r="AF905" i="5"/>
  <c r="AG901" i="5"/>
  <c r="AG892" i="5"/>
  <c r="AF880" i="5"/>
  <c r="AI880" i="5" s="1"/>
  <c r="AH864" i="5"/>
  <c r="AE860" i="5"/>
  <c r="AI860" i="5" s="1"/>
  <c r="AF860" i="5"/>
  <c r="AG858" i="5"/>
  <c r="AH851" i="5"/>
  <c r="AI851" i="5" s="1"/>
  <c r="AH812" i="5"/>
  <c r="AI812" i="5" s="1"/>
  <c r="AI803" i="5"/>
  <c r="AF790" i="5"/>
  <c r="AG788" i="5"/>
  <c r="AE788" i="5"/>
  <c r="AI788" i="5" s="1"/>
  <c r="AF788" i="5"/>
  <c r="AG784" i="5"/>
  <c r="AF763" i="5"/>
  <c r="AE763" i="5"/>
  <c r="AG763" i="5"/>
  <c r="AH763" i="5"/>
  <c r="AG751" i="5"/>
  <c r="AF739" i="5"/>
  <c r="AG729" i="5"/>
  <c r="AE729" i="5"/>
  <c r="AF696" i="5"/>
  <c r="AE696" i="5"/>
  <c r="AG696" i="5"/>
  <c r="AH696" i="5"/>
  <c r="AE694" i="5"/>
  <c r="AH694" i="5"/>
  <c r="AH692" i="5"/>
  <c r="AI692" i="5" s="1"/>
  <c r="AH676" i="5"/>
  <c r="AI676" i="5" s="1"/>
  <c r="AF672" i="5"/>
  <c r="AG672" i="5"/>
  <c r="AE672" i="5"/>
  <c r="AI672" i="5" s="1"/>
  <c r="AH672" i="5"/>
  <c r="AE662" i="5"/>
  <c r="AH662" i="5"/>
  <c r="AG662" i="5"/>
  <c r="AG660" i="5"/>
  <c r="AF656" i="5"/>
  <c r="AE656" i="5"/>
  <c r="AG656" i="5"/>
  <c r="AH656" i="5"/>
  <c r="AG654" i="5"/>
  <c r="AH654" i="5"/>
  <c r="AI654" i="5" s="1"/>
  <c r="AH644" i="5"/>
  <c r="AI636" i="5"/>
  <c r="AE596" i="5"/>
  <c r="AH596" i="5"/>
  <c r="AF592" i="5"/>
  <c r="AE592" i="5"/>
  <c r="AG592" i="5"/>
  <c r="AE575" i="5"/>
  <c r="AH575" i="5"/>
  <c r="AG575" i="5"/>
  <c r="AE564" i="5"/>
  <c r="AG564" i="5"/>
  <c r="AH564" i="5"/>
  <c r="AH555" i="5"/>
  <c r="AF548" i="5"/>
  <c r="AE548" i="5"/>
  <c r="AG548" i="5"/>
  <c r="AH548" i="5"/>
  <c r="AF544" i="5"/>
  <c r="AG544" i="5"/>
  <c r="AH539" i="5"/>
  <c r="AF528" i="5"/>
  <c r="AE528" i="5"/>
  <c r="AH528" i="5"/>
  <c r="AG517" i="5"/>
  <c r="AH517" i="5"/>
  <c r="AI517" i="5" s="1"/>
  <c r="AH506" i="5"/>
  <c r="AE506" i="5"/>
  <c r="AG506" i="5"/>
  <c r="AG499" i="5"/>
  <c r="AG497" i="5"/>
  <c r="AE497" i="5"/>
  <c r="AH497" i="5"/>
  <c r="AI490" i="5"/>
  <c r="AI464" i="5"/>
  <c r="AH440" i="5"/>
  <c r="AE440" i="5"/>
  <c r="AG440" i="5"/>
  <c r="AG437" i="5"/>
  <c r="AH435" i="5"/>
  <c r="AH425" i="5"/>
  <c r="AI425" i="5" s="1"/>
  <c r="AF425" i="5"/>
  <c r="AI373" i="5"/>
  <c r="AE356" i="5"/>
  <c r="AI356" i="5" s="1"/>
  <c r="AF356" i="5"/>
  <c r="AG356" i="5"/>
  <c r="AH356" i="5"/>
  <c r="AH343" i="5"/>
  <c r="AG343" i="5"/>
  <c r="AE343" i="5"/>
  <c r="AI343" i="5" s="1"/>
  <c r="AF343" i="5"/>
  <c r="AI338" i="5"/>
  <c r="AI780" i="5"/>
  <c r="AE770" i="5"/>
  <c r="AI770" i="5" s="1"/>
  <c r="AH770" i="5"/>
  <c r="AG770" i="5"/>
  <c r="AH674" i="5"/>
  <c r="AE674" i="5"/>
  <c r="AE532" i="5"/>
  <c r="AF532" i="5"/>
  <c r="AG532" i="5"/>
  <c r="AH532" i="5"/>
  <c r="AF175" i="5"/>
  <c r="AG175" i="5"/>
  <c r="AE175" i="5"/>
  <c r="AH175" i="5"/>
  <c r="AI864" i="5"/>
  <c r="AE842" i="5"/>
  <c r="AI842" i="5" s="1"/>
  <c r="AH842" i="5"/>
  <c r="AF840" i="5"/>
  <c r="AE840" i="5"/>
  <c r="AG840" i="5"/>
  <c r="AE826" i="5"/>
  <c r="AH826" i="5"/>
  <c r="AE799" i="5"/>
  <c r="AH799" i="5"/>
  <c r="AG772" i="5"/>
  <c r="AE772" i="5"/>
  <c r="AF772" i="5"/>
  <c r="AF760" i="5"/>
  <c r="AE760" i="5"/>
  <c r="AG760" i="5"/>
  <c r="AH760" i="5"/>
  <c r="AE754" i="5"/>
  <c r="AI754" i="5" s="1"/>
  <c r="AH754" i="5"/>
  <c r="AG754" i="5"/>
  <c r="AH604" i="5"/>
  <c r="AG604" i="5"/>
  <c r="AH578" i="5"/>
  <c r="AE578" i="5"/>
  <c r="AI472" i="5"/>
  <c r="AI452" i="5"/>
  <c r="AF405" i="5"/>
  <c r="AH405" i="5"/>
  <c r="AE405" i="5"/>
  <c r="AI405" i="5" s="1"/>
  <c r="AF113" i="5"/>
  <c r="AG113" i="5"/>
  <c r="AH113" i="5"/>
  <c r="AE113" i="5"/>
  <c r="AI113" i="5" s="1"/>
  <c r="AE802" i="5"/>
  <c r="AI802" i="5" s="1"/>
  <c r="AH802" i="5"/>
  <c r="AG802" i="5"/>
  <c r="AE717" i="5"/>
  <c r="AH717" i="5"/>
  <c r="AF717" i="5"/>
  <c r="AG717" i="5"/>
  <c r="AG707" i="5"/>
  <c r="AI707" i="5" s="1"/>
  <c r="AH707" i="5"/>
  <c r="AF667" i="5"/>
  <c r="AG667" i="5"/>
  <c r="AH667" i="5"/>
  <c r="AI655" i="5"/>
  <c r="AE615" i="5"/>
  <c r="AI615" i="5" s="1"/>
  <c r="AF615" i="5"/>
  <c r="AH572" i="5"/>
  <c r="AF572" i="5"/>
  <c r="AG572" i="5"/>
  <c r="AE551" i="5"/>
  <c r="AF551" i="5"/>
  <c r="AG551" i="5"/>
  <c r="AH551" i="5"/>
  <c r="AI536" i="5"/>
  <c r="AI477" i="5"/>
  <c r="AF472" i="5"/>
  <c r="AG472" i="5"/>
  <c r="AH472" i="5"/>
  <c r="AG110" i="5"/>
  <c r="AH110" i="5"/>
  <c r="AF110" i="5"/>
  <c r="AE110" i="5"/>
  <c r="AE762" i="5"/>
  <c r="AH762" i="5"/>
  <c r="AE711" i="5"/>
  <c r="AF711" i="5"/>
  <c r="AI675" i="5"/>
  <c r="AG617" i="5"/>
  <c r="AI617" i="5" s="1"/>
  <c r="AF617" i="5"/>
  <c r="AH617" i="5"/>
  <c r="AG593" i="5"/>
  <c r="AH593" i="5"/>
  <c r="AF593" i="5"/>
  <c r="AH570" i="5"/>
  <c r="AG570" i="5"/>
  <c r="AE567" i="5"/>
  <c r="AI567" i="5" s="1"/>
  <c r="AG567" i="5"/>
  <c r="AH567" i="5"/>
  <c r="AG960" i="5"/>
  <c r="AH947" i="5"/>
  <c r="AG928" i="5"/>
  <c r="AH924" i="5"/>
  <c r="AI924" i="5" s="1"/>
  <c r="AH952" i="5"/>
  <c r="AI952" i="5" s="1"/>
  <c r="AF951" i="5"/>
  <c r="AF942" i="5"/>
  <c r="AH929" i="5"/>
  <c r="AF928" i="5"/>
  <c r="AH920" i="5"/>
  <c r="AI920" i="5" s="1"/>
  <c r="AF919" i="5"/>
  <c r="AF910" i="5"/>
  <c r="AH897" i="5"/>
  <c r="AI897" i="5" s="1"/>
  <c r="AF896" i="5"/>
  <c r="AH888" i="5"/>
  <c r="AF887" i="5"/>
  <c r="AH881" i="5"/>
  <c r="AI881" i="5" s="1"/>
  <c r="AH844" i="5"/>
  <c r="AH835" i="5"/>
  <c r="AI835" i="5" s="1"/>
  <c r="AH828" i="5"/>
  <c r="AI828" i="5" s="1"/>
  <c r="AH819" i="5"/>
  <c r="AI819" i="5" s="1"/>
  <c r="AI805" i="5"/>
  <c r="AH780" i="5"/>
  <c r="AH757" i="5"/>
  <c r="AI757" i="5" s="1"/>
  <c r="AF757" i="5"/>
  <c r="AG757" i="5"/>
  <c r="AF745" i="5"/>
  <c r="AH734" i="5"/>
  <c r="AI734" i="5" s="1"/>
  <c r="AG731" i="5"/>
  <c r="AH718" i="5"/>
  <c r="AI718" i="5" s="1"/>
  <c r="AH957" i="5"/>
  <c r="AF956" i="5"/>
  <c r="AE951" i="5"/>
  <c r="AH948" i="5"/>
  <c r="AI948" i="5" s="1"/>
  <c r="AG943" i="5"/>
  <c r="AI943" i="5" s="1"/>
  <c r="AE942" i="5"/>
  <c r="AI942" i="5" s="1"/>
  <c r="AH934" i="5"/>
  <c r="AI934" i="5" s="1"/>
  <c r="AE933" i="5"/>
  <c r="AH925" i="5"/>
  <c r="AF924" i="5"/>
  <c r="AE919" i="5"/>
  <c r="AH916" i="5"/>
  <c r="AI916" i="5" s="1"/>
  <c r="AG911" i="5"/>
  <c r="AI911" i="5" s="1"/>
  <c r="AE910" i="5"/>
  <c r="AH902" i="5"/>
  <c r="AI902" i="5" s="1"/>
  <c r="AE901" i="5"/>
  <c r="AI901" i="5" s="1"/>
  <c r="AH893" i="5"/>
  <c r="AF892" i="5"/>
  <c r="AE887" i="5"/>
  <c r="AH875" i="5"/>
  <c r="AI875" i="5" s="1"/>
  <c r="AG871" i="5"/>
  <c r="AI871" i="5" s="1"/>
  <c r="AH868" i="5"/>
  <c r="AH861" i="5"/>
  <c r="AI861" i="5" s="1"/>
  <c r="AF858" i="5"/>
  <c r="AE853" i="5"/>
  <c r="AG851" i="5"/>
  <c r="AE846" i="5"/>
  <c r="AF846" i="5"/>
  <c r="AF844" i="5"/>
  <c r="AI844" i="5" s="1"/>
  <c r="AG842" i="5"/>
  <c r="AE837" i="5"/>
  <c r="AI837" i="5" s="1"/>
  <c r="AG835" i="5"/>
  <c r="AE830" i="5"/>
  <c r="AF830" i="5"/>
  <c r="AF828" i="5"/>
  <c r="AG826" i="5"/>
  <c r="AE821" i="5"/>
  <c r="AG819" i="5"/>
  <c r="AE814" i="5"/>
  <c r="AI814" i="5" s="1"/>
  <c r="AF814" i="5"/>
  <c r="AF812" i="5"/>
  <c r="AG810" i="5"/>
  <c r="AH805" i="5"/>
  <c r="AF805" i="5"/>
  <c r="AG805" i="5"/>
  <c r="AG799" i="5"/>
  <c r="AH793" i="5"/>
  <c r="AI793" i="5" s="1"/>
  <c r="AH787" i="5"/>
  <c r="AI787" i="5" s="1"/>
  <c r="AE784" i="5"/>
  <c r="AE782" i="5"/>
  <c r="AF782" i="5"/>
  <c r="AG782" i="5"/>
  <c r="AF780" i="5"/>
  <c r="AF776" i="5"/>
  <c r="AE776" i="5"/>
  <c r="AI776" i="5" s="1"/>
  <c r="AG776" i="5"/>
  <c r="AH776" i="5"/>
  <c r="AF770" i="5"/>
  <c r="AF751" i="5"/>
  <c r="AE745" i="5"/>
  <c r="AG741" i="5"/>
  <c r="AF741" i="5"/>
  <c r="AH741" i="5"/>
  <c r="AI741" i="5" s="1"/>
  <c r="AE739" i="5"/>
  <c r="AI739" i="5" s="1"/>
  <c r="AG734" i="5"/>
  <c r="AE731" i="5"/>
  <c r="AF718" i="5"/>
  <c r="AF712" i="5"/>
  <c r="AH712" i="5"/>
  <c r="AI712" i="5" s="1"/>
  <c r="AG712" i="5"/>
  <c r="AI710" i="5"/>
  <c r="AH705" i="5"/>
  <c r="AI705" i="5" s="1"/>
  <c r="AG692" i="5"/>
  <c r="AH690" i="5"/>
  <c r="AF690" i="5"/>
  <c r="AE690" i="5"/>
  <c r="AG690" i="5"/>
  <c r="AH679" i="5"/>
  <c r="AG676" i="5"/>
  <c r="AF674" i="5"/>
  <c r="AH665" i="5"/>
  <c r="AF660" i="5"/>
  <c r="AH655" i="5"/>
  <c r="AH649" i="5"/>
  <c r="AI649" i="5" s="1"/>
  <c r="AG644" i="5"/>
  <c r="AH642" i="5"/>
  <c r="AE642" i="5"/>
  <c r="AI642" i="5" s="1"/>
  <c r="AF633" i="5"/>
  <c r="AH631" i="5"/>
  <c r="AH627" i="5"/>
  <c r="AE627" i="5"/>
  <c r="AF627" i="5"/>
  <c r="AG627" i="5"/>
  <c r="AG625" i="5"/>
  <c r="AH625" i="5"/>
  <c r="AI625" i="5" s="1"/>
  <c r="AI623" i="5"/>
  <c r="AI618" i="5"/>
  <c r="AG612" i="5"/>
  <c r="AI612" i="5" s="1"/>
  <c r="AH608" i="5"/>
  <c r="AF604" i="5"/>
  <c r="AI604" i="5" s="1"/>
  <c r="AH599" i="5"/>
  <c r="AG591" i="5"/>
  <c r="AG578" i="5"/>
  <c r="AI568" i="5"/>
  <c r="AH562" i="5"/>
  <c r="AF562" i="5"/>
  <c r="AF559" i="5"/>
  <c r="AG555" i="5"/>
  <c r="AG539" i="5"/>
  <c r="AE530" i="5"/>
  <c r="AI530" i="5" s="1"/>
  <c r="AG526" i="5"/>
  <c r="AH526" i="5"/>
  <c r="AI526" i="5" s="1"/>
  <c r="AF512" i="5"/>
  <c r="AG512" i="5"/>
  <c r="AH512" i="5"/>
  <c r="AE512" i="5"/>
  <c r="AI512" i="5" s="1"/>
  <c r="AH508" i="5"/>
  <c r="AG508" i="5"/>
  <c r="AI508" i="5" s="1"/>
  <c r="AF499" i="5"/>
  <c r="AI499" i="5" s="1"/>
  <c r="AE492" i="5"/>
  <c r="AI492" i="5" s="1"/>
  <c r="AG492" i="5"/>
  <c r="AH492" i="5"/>
  <c r="AH490" i="5"/>
  <c r="AG490" i="5"/>
  <c r="AG485" i="5"/>
  <c r="AH485" i="5"/>
  <c r="AE485" i="5"/>
  <c r="AI485" i="5" s="1"/>
  <c r="AF485" i="5"/>
  <c r="AF480" i="5"/>
  <c r="AG480" i="5"/>
  <c r="AH480" i="5"/>
  <c r="AE480" i="5"/>
  <c r="AI480" i="5" s="1"/>
  <c r="AE470" i="5"/>
  <c r="AF470" i="5"/>
  <c r="AH470" i="5"/>
  <c r="AH466" i="5"/>
  <c r="AE466" i="5"/>
  <c r="AF466" i="5"/>
  <c r="AF464" i="5"/>
  <c r="AG464" i="5"/>
  <c r="AE455" i="5"/>
  <c r="AG455" i="5"/>
  <c r="AH455" i="5"/>
  <c r="AF437" i="5"/>
  <c r="AE435" i="5"/>
  <c r="AI430" i="5"/>
  <c r="AI427" i="5"/>
  <c r="AE340" i="5"/>
  <c r="AF340" i="5"/>
  <c r="AG340" i="5"/>
  <c r="AH602" i="5"/>
  <c r="AI602" i="5" s="1"/>
  <c r="AG602" i="5"/>
  <c r="AI600" i="5"/>
  <c r="AH594" i="5"/>
  <c r="AF594" i="5"/>
  <c r="AE589" i="5"/>
  <c r="AH589" i="5"/>
  <c r="AF576" i="5"/>
  <c r="AI576" i="5" s="1"/>
  <c r="AG576" i="5"/>
  <c r="AF560" i="5"/>
  <c r="AE560" i="5"/>
  <c r="AI560" i="5" s="1"/>
  <c r="AF552" i="5"/>
  <c r="AH552" i="5"/>
  <c r="AI547" i="5"/>
  <c r="AI531" i="5"/>
  <c r="AF520" i="5"/>
  <c r="AE520" i="5"/>
  <c r="AH520" i="5"/>
  <c r="AI509" i="5"/>
  <c r="AI495" i="5"/>
  <c r="AE493" i="5"/>
  <c r="AF493" i="5"/>
  <c r="AH493" i="5"/>
  <c r="AF484" i="5"/>
  <c r="AI484" i="5" s="1"/>
  <c r="AG484" i="5"/>
  <c r="AH482" i="5"/>
  <c r="AE482" i="5"/>
  <c r="AI482" i="5" s="1"/>
  <c r="AF475" i="5"/>
  <c r="AI475" i="5" s="1"/>
  <c r="AG475" i="5"/>
  <c r="AG473" i="5"/>
  <c r="AE473" i="5"/>
  <c r="AI473" i="5" s="1"/>
  <c r="AE447" i="5"/>
  <c r="AI447" i="5" s="1"/>
  <c r="AG447" i="5"/>
  <c r="AH447" i="5"/>
  <c r="AI445" i="5"/>
  <c r="AF439" i="5"/>
  <c r="AH439" i="5"/>
  <c r="AI439" i="5" s="1"/>
  <c r="AG439" i="5"/>
  <c r="AI429" i="5"/>
  <c r="AG415" i="5"/>
  <c r="AH415" i="5"/>
  <c r="AF415" i="5"/>
  <c r="AE415" i="5"/>
  <c r="AE410" i="5"/>
  <c r="AF410" i="5"/>
  <c r="AG410" i="5"/>
  <c r="AH392" i="5"/>
  <c r="AI392" i="5" s="1"/>
  <c r="AG392" i="5"/>
  <c r="AF386" i="5"/>
  <c r="AE386" i="5"/>
  <c r="AH386" i="5"/>
  <c r="AF379" i="5"/>
  <c r="AH379" i="5"/>
  <c r="AE379" i="5"/>
  <c r="AG379" i="5"/>
  <c r="AE372" i="5"/>
  <c r="AI372" i="5" s="1"/>
  <c r="AF372" i="5"/>
  <c r="AG372" i="5"/>
  <c r="AG358" i="5"/>
  <c r="AE358" i="5"/>
  <c r="AF358" i="5"/>
  <c r="AG342" i="5"/>
  <c r="AE342" i="5"/>
  <c r="AF342" i="5"/>
  <c r="AG318" i="5"/>
  <c r="AH318" i="5"/>
  <c r="AF318" i="5"/>
  <c r="AE318" i="5"/>
  <c r="AI318" i="5" s="1"/>
  <c r="AE794" i="5"/>
  <c r="AH794" i="5"/>
  <c r="AE778" i="5"/>
  <c r="AI778" i="5" s="1"/>
  <c r="AH778" i="5"/>
  <c r="AF759" i="5"/>
  <c r="AI759" i="5" s="1"/>
  <c r="AF743" i="5"/>
  <c r="AI743" i="5" s="1"/>
  <c r="AE740" i="5"/>
  <c r="AI740" i="5" s="1"/>
  <c r="AE732" i="5"/>
  <c r="AI732" i="5" s="1"/>
  <c r="AF724" i="5"/>
  <c r="AI724" i="5" s="1"/>
  <c r="AG721" i="5"/>
  <c r="AH721" i="5"/>
  <c r="AI721" i="5" s="1"/>
  <c r="AF719" i="5"/>
  <c r="AE716" i="5"/>
  <c r="AI716" i="5" s="1"/>
  <c r="AE703" i="5"/>
  <c r="AH703" i="5"/>
  <c r="AI687" i="5"/>
  <c r="AE682" i="5"/>
  <c r="AI682" i="5" s="1"/>
  <c r="AI669" i="5"/>
  <c r="AE661" i="5"/>
  <c r="AI661" i="5" s="1"/>
  <c r="AE645" i="5"/>
  <c r="AI645" i="5" s="1"/>
  <c r="AH634" i="5"/>
  <c r="AG634" i="5"/>
  <c r="AE632" i="5"/>
  <c r="AI632" i="5" s="1"/>
  <c r="AE621" i="5"/>
  <c r="AH621" i="5"/>
  <c r="AF587" i="5"/>
  <c r="AI587" i="5" s="1"/>
  <c r="AF584" i="5"/>
  <c r="AH584" i="5"/>
  <c r="AE579" i="5"/>
  <c r="AI579" i="5" s="1"/>
  <c r="AE574" i="5"/>
  <c r="AI574" i="5" s="1"/>
  <c r="AE571" i="5"/>
  <c r="AI571" i="5" s="1"/>
  <c r="AE563" i="5"/>
  <c r="AI563" i="5" s="1"/>
  <c r="AI550" i="5"/>
  <c r="AE545" i="5"/>
  <c r="AI545" i="5" s="1"/>
  <c r="AE534" i="5"/>
  <c r="AI534" i="5" s="1"/>
  <c r="AH534" i="5"/>
  <c r="AG529" i="5"/>
  <c r="AE529" i="5"/>
  <c r="AH529" i="5"/>
  <c r="AF527" i="5"/>
  <c r="AI518" i="5"/>
  <c r="AF500" i="5"/>
  <c r="AI500" i="5" s="1"/>
  <c r="AI491" i="5"/>
  <c r="AI431" i="5"/>
  <c r="AH429" i="5"/>
  <c r="AG429" i="5"/>
  <c r="AF429" i="5"/>
  <c r="AI422" i="5"/>
  <c r="AF397" i="5"/>
  <c r="AE397" i="5"/>
  <c r="AI397" i="5" s="1"/>
  <c r="AH397" i="5"/>
  <c r="AG374" i="5"/>
  <c r="AF374" i="5"/>
  <c r="AH374" i="5"/>
  <c r="AE374" i="5"/>
  <c r="AI374" i="5" s="1"/>
  <c r="AE364" i="5"/>
  <c r="AH364" i="5"/>
  <c r="AG364" i="5"/>
  <c r="AF364" i="5"/>
  <c r="AF325" i="5"/>
  <c r="AG325" i="5"/>
  <c r="AH325" i="5"/>
  <c r="AI325" i="5" s="1"/>
  <c r="AI322" i="5"/>
  <c r="AH297" i="5"/>
  <c r="AE297" i="5"/>
  <c r="AF297" i="5"/>
  <c r="AG297" i="5"/>
  <c r="AH233" i="5"/>
  <c r="AF233" i="5"/>
  <c r="AG233" i="5"/>
  <c r="AE233" i="5"/>
  <c r="AI233" i="5" s="1"/>
  <c r="AE735" i="5"/>
  <c r="AH735" i="5"/>
  <c r="AI701" i="5"/>
  <c r="AH666" i="5"/>
  <c r="AI666" i="5" s="1"/>
  <c r="AG666" i="5"/>
  <c r="AI664" i="5"/>
  <c r="AH658" i="5"/>
  <c r="AF658" i="5"/>
  <c r="AE653" i="5"/>
  <c r="AH653" i="5"/>
  <c r="AF640" i="5"/>
  <c r="AI640" i="5" s="1"/>
  <c r="AG640" i="5"/>
  <c r="AF624" i="5"/>
  <c r="AE624" i="5"/>
  <c r="AI624" i="5" s="1"/>
  <c r="AF616" i="5"/>
  <c r="AH616" i="5"/>
  <c r="AI616" i="5" s="1"/>
  <c r="AI611" i="5"/>
  <c r="AI595" i="5"/>
  <c r="AI582" i="5"/>
  <c r="AI577" i="5"/>
  <c r="AE566" i="5"/>
  <c r="AH566" i="5"/>
  <c r="AG537" i="5"/>
  <c r="AE537" i="5"/>
  <c r="AI537" i="5" s="1"/>
  <c r="AI527" i="5"/>
  <c r="AE525" i="5"/>
  <c r="AI525" i="5" s="1"/>
  <c r="AF525" i="5"/>
  <c r="AH525" i="5"/>
  <c r="AF516" i="5"/>
  <c r="AI516" i="5" s="1"/>
  <c r="AG516" i="5"/>
  <c r="AH514" i="5"/>
  <c r="AE514" i="5"/>
  <c r="AI514" i="5" s="1"/>
  <c r="AF507" i="5"/>
  <c r="AI507" i="5" s="1"/>
  <c r="AG507" i="5"/>
  <c r="AG505" i="5"/>
  <c r="AE505" i="5"/>
  <c r="AI505" i="5" s="1"/>
  <c r="AG489" i="5"/>
  <c r="AF489" i="5"/>
  <c r="AH489" i="5"/>
  <c r="AI489" i="5" s="1"/>
  <c r="AE487" i="5"/>
  <c r="AF487" i="5"/>
  <c r="AE463" i="5"/>
  <c r="AI463" i="5" s="1"/>
  <c r="AF463" i="5"/>
  <c r="AG463" i="5"/>
  <c r="AI461" i="5"/>
  <c r="AI459" i="5"/>
  <c r="AG449" i="5"/>
  <c r="AF449" i="5"/>
  <c r="AH449" i="5"/>
  <c r="AI449" i="5" s="1"/>
  <c r="AE442" i="5"/>
  <c r="AI442" i="5" s="1"/>
  <c r="AF442" i="5"/>
  <c r="AG442" i="5"/>
  <c r="AG422" i="5"/>
  <c r="AH422" i="5"/>
  <c r="AG420" i="5"/>
  <c r="AH420" i="5"/>
  <c r="AI420" i="5" s="1"/>
  <c r="AI378" i="5"/>
  <c r="AE246" i="5"/>
  <c r="AH246" i="5"/>
  <c r="AG246" i="5"/>
  <c r="AF246" i="5"/>
  <c r="AE727" i="5"/>
  <c r="AG727" i="5"/>
  <c r="AI719" i="5"/>
  <c r="AI714" i="5"/>
  <c r="AH706" i="5"/>
  <c r="AE706" i="5"/>
  <c r="AI706" i="5" s="1"/>
  <c r="AI733" i="5"/>
  <c r="AH698" i="5"/>
  <c r="AG698" i="5"/>
  <c r="AE685" i="5"/>
  <c r="AH685" i="5"/>
  <c r="AF648" i="5"/>
  <c r="AH648" i="5"/>
  <c r="AI614" i="5"/>
  <c r="AE598" i="5"/>
  <c r="AH598" i="5"/>
  <c r="AI523" i="5"/>
  <c r="AF496" i="5"/>
  <c r="AE496" i="5"/>
  <c r="AI496" i="5" s="1"/>
  <c r="AG465" i="5"/>
  <c r="AE465" i="5"/>
  <c r="AI453" i="5"/>
  <c r="AF451" i="5"/>
  <c r="AH451" i="5"/>
  <c r="AE451" i="5"/>
  <c r="AI451" i="5" s="1"/>
  <c r="AG438" i="5"/>
  <c r="AE438" i="5"/>
  <c r="AI438" i="5" s="1"/>
  <c r="AF438" i="5"/>
  <c r="AE426" i="5"/>
  <c r="AF426" i="5"/>
  <c r="AH426" i="5"/>
  <c r="AE417" i="5"/>
  <c r="AG417" i="5"/>
  <c r="AH417" i="5"/>
  <c r="AE414" i="5"/>
  <c r="AI414" i="5" s="1"/>
  <c r="AF414" i="5"/>
  <c r="AG390" i="5"/>
  <c r="AE390" i="5"/>
  <c r="AF390" i="5"/>
  <c r="AH390" i="5"/>
  <c r="AH378" i="5"/>
  <c r="AG378" i="5"/>
  <c r="AG360" i="5"/>
  <c r="AH360" i="5"/>
  <c r="AE360" i="5"/>
  <c r="AG345" i="5"/>
  <c r="AE345" i="5"/>
  <c r="AI345" i="5" s="1"/>
  <c r="AH315" i="5"/>
  <c r="AE315" i="5"/>
  <c r="AF315" i="5"/>
  <c r="AG315" i="5"/>
  <c r="AE302" i="5"/>
  <c r="AG302" i="5"/>
  <c r="AH302" i="5"/>
  <c r="AH281" i="5"/>
  <c r="AE281" i="5"/>
  <c r="AI281" i="5" s="1"/>
  <c r="AF281" i="5"/>
  <c r="AG281" i="5"/>
  <c r="AE270" i="5"/>
  <c r="AH270" i="5"/>
  <c r="AF270" i="5"/>
  <c r="AE267" i="5"/>
  <c r="AF267" i="5"/>
  <c r="AG267" i="5"/>
  <c r="AH267" i="5"/>
  <c r="AG459" i="5"/>
  <c r="AG456" i="5"/>
  <c r="AH450" i="5"/>
  <c r="AF450" i="5"/>
  <c r="AI450" i="5" s="1"/>
  <c r="AF433" i="5"/>
  <c r="AH433" i="5"/>
  <c r="AI433" i="5" s="1"/>
  <c r="AF423" i="5"/>
  <c r="AI423" i="5" s="1"/>
  <c r="AH416" i="5"/>
  <c r="AG416" i="5"/>
  <c r="AG365" i="5"/>
  <c r="AE353" i="5"/>
  <c r="AG353" i="5"/>
  <c r="AH353" i="5"/>
  <c r="AF347" i="5"/>
  <c r="AG336" i="5"/>
  <c r="AH336" i="5"/>
  <c r="AI336" i="5" s="1"/>
  <c r="AF336" i="5"/>
  <c r="AH225" i="5"/>
  <c r="AF225" i="5"/>
  <c r="AE225" i="5"/>
  <c r="AG225" i="5"/>
  <c r="AF419" i="5"/>
  <c r="AE419" i="5"/>
  <c r="AG419" i="5"/>
  <c r="AG412" i="5"/>
  <c r="AF412" i="5"/>
  <c r="AI412" i="5" s="1"/>
  <c r="AI408" i="5"/>
  <c r="AE404" i="5"/>
  <c r="AI404" i="5" s="1"/>
  <c r="AF404" i="5"/>
  <c r="AG404" i="5"/>
  <c r="AF402" i="5"/>
  <c r="AG402" i="5"/>
  <c r="AE402" i="5"/>
  <c r="AI402" i="5" s="1"/>
  <c r="AG400" i="5"/>
  <c r="AF400" i="5"/>
  <c r="AI400" i="5" s="1"/>
  <c r="AH391" i="5"/>
  <c r="AG391" i="5"/>
  <c r="AE391" i="5"/>
  <c r="AF391" i="5"/>
  <c r="AE385" i="5"/>
  <c r="AH385" i="5"/>
  <c r="AF381" i="5"/>
  <c r="AE381" i="5"/>
  <c r="AG381" i="5"/>
  <c r="AH381" i="5"/>
  <c r="AE370" i="5"/>
  <c r="AI370" i="5" s="1"/>
  <c r="AF370" i="5"/>
  <c r="AF357" i="5"/>
  <c r="AH357" i="5"/>
  <c r="AI357" i="5" s="1"/>
  <c r="AE344" i="5"/>
  <c r="AG344" i="5"/>
  <c r="AH344" i="5"/>
  <c r="AF333" i="5"/>
  <c r="AE333" i="5"/>
  <c r="AH311" i="5"/>
  <c r="AI311" i="5" s="1"/>
  <c r="AF311" i="5"/>
  <c r="AG311" i="5"/>
  <c r="AE290" i="5"/>
  <c r="AF290" i="5"/>
  <c r="AH290" i="5"/>
  <c r="AE286" i="5"/>
  <c r="AI286" i="5" s="1"/>
  <c r="AF286" i="5"/>
  <c r="AF263" i="5"/>
  <c r="AE263" i="5"/>
  <c r="AH263" i="5"/>
  <c r="AG263" i="5"/>
  <c r="AH257" i="5"/>
  <c r="AE257" i="5"/>
  <c r="AI257" i="5" s="1"/>
  <c r="AF257" i="5"/>
  <c r="AG257" i="5"/>
  <c r="AE238" i="5"/>
  <c r="AG238" i="5"/>
  <c r="AF238" i="5"/>
  <c r="AH238" i="5"/>
  <c r="AE235" i="5"/>
  <c r="AF235" i="5"/>
  <c r="AG235" i="5"/>
  <c r="AH203" i="5"/>
  <c r="AF203" i="5"/>
  <c r="AE203" i="5"/>
  <c r="AG203" i="5"/>
  <c r="AI146" i="5"/>
  <c r="AE446" i="5"/>
  <c r="AI446" i="5" s="1"/>
  <c r="AG446" i="5"/>
  <c r="AG436" i="5"/>
  <c r="AF436" i="5"/>
  <c r="AI436" i="5" s="1"/>
  <c r="AH421" i="5"/>
  <c r="AE421" i="5"/>
  <c r="AG421" i="5"/>
  <c r="AG406" i="5"/>
  <c r="AH406" i="5"/>
  <c r="AE406" i="5"/>
  <c r="AE396" i="5"/>
  <c r="AH396" i="5"/>
  <c r="AG377" i="5"/>
  <c r="AE377" i="5"/>
  <c r="AF377" i="5"/>
  <c r="AH377" i="5"/>
  <c r="AI375" i="5"/>
  <c r="AI361" i="5"/>
  <c r="AH359" i="5"/>
  <c r="AG359" i="5"/>
  <c r="AE359" i="5"/>
  <c r="AI359" i="5" s="1"/>
  <c r="AG347" i="5"/>
  <c r="AH347" i="5"/>
  <c r="AI347" i="5" s="1"/>
  <c r="AE332" i="5"/>
  <c r="AH332" i="5"/>
  <c r="AF332" i="5"/>
  <c r="AG332" i="5"/>
  <c r="AI288" i="5"/>
  <c r="AI268" i="5"/>
  <c r="AG219" i="5"/>
  <c r="AH219" i="5"/>
  <c r="AI219" i="5" s="1"/>
  <c r="AF219" i="5"/>
  <c r="AG176" i="5"/>
  <c r="AE176" i="5"/>
  <c r="AF176" i="5"/>
  <c r="AH176" i="5"/>
  <c r="AE434" i="5"/>
  <c r="AH434" i="5"/>
  <c r="AF424" i="5"/>
  <c r="AE424" i="5"/>
  <c r="AI413" i="5"/>
  <c r="AH375" i="5"/>
  <c r="AG375" i="5"/>
  <c r="AG368" i="5"/>
  <c r="AE368" i="5"/>
  <c r="AI368" i="5" s="1"/>
  <c r="AH346" i="5"/>
  <c r="AF346" i="5"/>
  <c r="AG346" i="5"/>
  <c r="AE346" i="5"/>
  <c r="AH335" i="5"/>
  <c r="AE335" i="5"/>
  <c r="AF335" i="5"/>
  <c r="AI330" i="5"/>
  <c r="AG326" i="5"/>
  <c r="AE326" i="5"/>
  <c r="AF326" i="5"/>
  <c r="AH326" i="5"/>
  <c r="AE321" i="5"/>
  <c r="AF321" i="5"/>
  <c r="AG321" i="5"/>
  <c r="AG310" i="5"/>
  <c r="AE310" i="5"/>
  <c r="AI310" i="5" s="1"/>
  <c r="AH310" i="5"/>
  <c r="AF310" i="5"/>
  <c r="AH249" i="5"/>
  <c r="AE249" i="5"/>
  <c r="AF249" i="5"/>
  <c r="AG249" i="5"/>
  <c r="AI247" i="5"/>
  <c r="AG240" i="5"/>
  <c r="AE240" i="5"/>
  <c r="AH240" i="5"/>
  <c r="AG221" i="5"/>
  <c r="AF221" i="5"/>
  <c r="AE221" i="5"/>
  <c r="AH221" i="5"/>
  <c r="AG218" i="5"/>
  <c r="AE218" i="5"/>
  <c r="AF218" i="5"/>
  <c r="AH218" i="5"/>
  <c r="AG350" i="5"/>
  <c r="AH350" i="5"/>
  <c r="AI350" i="5" s="1"/>
  <c r="AF341" i="5"/>
  <c r="AH341" i="5"/>
  <c r="AI341" i="5" s="1"/>
  <c r="AF328" i="5"/>
  <c r="AI328" i="5" s="1"/>
  <c r="AG328" i="5"/>
  <c r="AE299" i="5"/>
  <c r="AF299" i="5"/>
  <c r="AG299" i="5"/>
  <c r="AH299" i="5"/>
  <c r="AH292" i="5"/>
  <c r="AI292" i="5" s="1"/>
  <c r="AF292" i="5"/>
  <c r="AG292" i="5"/>
  <c r="AE278" i="5"/>
  <c r="AH278" i="5"/>
  <c r="AG278" i="5"/>
  <c r="AE274" i="5"/>
  <c r="AF274" i="5"/>
  <c r="AG274" i="5"/>
  <c r="AH274" i="5"/>
  <c r="AE254" i="5"/>
  <c r="AI254" i="5" s="1"/>
  <c r="AF254" i="5"/>
  <c r="AF223" i="5"/>
  <c r="AG223" i="5"/>
  <c r="AH223" i="5"/>
  <c r="AE223" i="5"/>
  <c r="AI223" i="5" s="1"/>
  <c r="AE206" i="5"/>
  <c r="AI206" i="5" s="1"/>
  <c r="AF206" i="5"/>
  <c r="AG206" i="5"/>
  <c r="AH206" i="5"/>
  <c r="AH128" i="5"/>
  <c r="AE128" i="5"/>
  <c r="AF128" i="5"/>
  <c r="AG128" i="5"/>
  <c r="AI401" i="5"/>
  <c r="AG389" i="5"/>
  <c r="AI376" i="5"/>
  <c r="AH354" i="5"/>
  <c r="AG351" i="5"/>
  <c r="AH334" i="5"/>
  <c r="AG329" i="5"/>
  <c r="AF319" i="5"/>
  <c r="AI319" i="5" s="1"/>
  <c r="AH265" i="5"/>
  <c r="AE265" i="5"/>
  <c r="AG265" i="5"/>
  <c r="AG242" i="5"/>
  <c r="AH242" i="5"/>
  <c r="AI242" i="5" s="1"/>
  <c r="AI201" i="5"/>
  <c r="AH193" i="5"/>
  <c r="AF193" i="5"/>
  <c r="AE193" i="5"/>
  <c r="AI193" i="5" s="1"/>
  <c r="AG193" i="5"/>
  <c r="AG178" i="5"/>
  <c r="AG123" i="5"/>
  <c r="AH123" i="5"/>
  <c r="AF123" i="5"/>
  <c r="AE123" i="5"/>
  <c r="AI123" i="5" s="1"/>
  <c r="AG70" i="5"/>
  <c r="AH70" i="5"/>
  <c r="AF70" i="5"/>
  <c r="AE70" i="5"/>
  <c r="AE354" i="5"/>
  <c r="AI354" i="5" s="1"/>
  <c r="AE351" i="5"/>
  <c r="AI351" i="5" s="1"/>
  <c r="AE334" i="5"/>
  <c r="AI334" i="5" s="1"/>
  <c r="AE329" i="5"/>
  <c r="AI329" i="5" s="1"/>
  <c r="AE324" i="5"/>
  <c r="AI324" i="5" s="1"/>
  <c r="AF324" i="5"/>
  <c r="AF322" i="5"/>
  <c r="AH322" i="5"/>
  <c r="AI291" i="5"/>
  <c r="AH273" i="5"/>
  <c r="AI273" i="5" s="1"/>
  <c r="AG273" i="5"/>
  <c r="AF273" i="5"/>
  <c r="AG256" i="5"/>
  <c r="AH256" i="5"/>
  <c r="AI256" i="5" s="1"/>
  <c r="AE251" i="5"/>
  <c r="AH251" i="5"/>
  <c r="AE229" i="5"/>
  <c r="AG229" i="5"/>
  <c r="AE197" i="5"/>
  <c r="AG197" i="5"/>
  <c r="AF197" i="5"/>
  <c r="AH197" i="5"/>
  <c r="AG187" i="5"/>
  <c r="AE187" i="5"/>
  <c r="AF187" i="5"/>
  <c r="AH187" i="5"/>
  <c r="AE178" i="5"/>
  <c r="AI178" i="5" s="1"/>
  <c r="AH151" i="5"/>
  <c r="AE151" i="5"/>
  <c r="AF151" i="5"/>
  <c r="AF146" i="5"/>
  <c r="AH146" i="5"/>
  <c r="AG146" i="5"/>
  <c r="AI141" i="5"/>
  <c r="AF349" i="5"/>
  <c r="AE349" i="5"/>
  <c r="AG349" i="5"/>
  <c r="AI320" i="5"/>
  <c r="AH305" i="5"/>
  <c r="AI305" i="5" s="1"/>
  <c r="AG305" i="5"/>
  <c r="AF255" i="5"/>
  <c r="AH255" i="5"/>
  <c r="AE255" i="5"/>
  <c r="AI255" i="5" s="1"/>
  <c r="AG255" i="5"/>
  <c r="AG216" i="5"/>
  <c r="AF216" i="5"/>
  <c r="AH216" i="5"/>
  <c r="AE216" i="5"/>
  <c r="AI216" i="5" s="1"/>
  <c r="AF211" i="5"/>
  <c r="AE211" i="5"/>
  <c r="AG211" i="5"/>
  <c r="AG186" i="5"/>
  <c r="AE186" i="5"/>
  <c r="AF186" i="5"/>
  <c r="AH186" i="5"/>
  <c r="AI180" i="5"/>
  <c r="AH171" i="5"/>
  <c r="AF171" i="5"/>
  <c r="AE171" i="5"/>
  <c r="AI171" i="5" s="1"/>
  <c r="AG171" i="5"/>
  <c r="AF166" i="5"/>
  <c r="AE166" i="5"/>
  <c r="AG166" i="5"/>
  <c r="AH166" i="5"/>
  <c r="AI153" i="5"/>
  <c r="AE145" i="5"/>
  <c r="AF145" i="5"/>
  <c r="AG145" i="5"/>
  <c r="AH145" i="5"/>
  <c r="AG141" i="5"/>
  <c r="AH141" i="5"/>
  <c r="AF138" i="5"/>
  <c r="AE138" i="5"/>
  <c r="AG138" i="5"/>
  <c r="AH138" i="5"/>
  <c r="AF309" i="5"/>
  <c r="AH309" i="5"/>
  <c r="AI309" i="5" s="1"/>
  <c r="AG298" i="5"/>
  <c r="AH298" i="5"/>
  <c r="AI298" i="5" s="1"/>
  <c r="AF266" i="5"/>
  <c r="AI266" i="5" s="1"/>
  <c r="AG266" i="5"/>
  <c r="AI212" i="5"/>
  <c r="AE210" i="5"/>
  <c r="AI210" i="5" s="1"/>
  <c r="AI194" i="5"/>
  <c r="AI185" i="5"/>
  <c r="AE182" i="5"/>
  <c r="AG182" i="5"/>
  <c r="AH182" i="5"/>
  <c r="AI172" i="5"/>
  <c r="AE161" i="5"/>
  <c r="AI161" i="5" s="1"/>
  <c r="AF161" i="5"/>
  <c r="AH161" i="5"/>
  <c r="AE72" i="5"/>
  <c r="AF72" i="5"/>
  <c r="AH72" i="5"/>
  <c r="AG72" i="5"/>
  <c r="AE60" i="5"/>
  <c r="AF60" i="5"/>
  <c r="AH60" i="5"/>
  <c r="AG60" i="5"/>
  <c r="AH47" i="5"/>
  <c r="AE47" i="5"/>
  <c r="AI47" i="5" s="1"/>
  <c r="AF47" i="5"/>
  <c r="AG47" i="5"/>
  <c r="AG38" i="5"/>
  <c r="AH38" i="5"/>
  <c r="AE38" i="5"/>
  <c r="AI38" i="5" s="1"/>
  <c r="AI31" i="5"/>
  <c r="AF13" i="5"/>
  <c r="AG13" i="5"/>
  <c r="AH13" i="5"/>
  <c r="AE13" i="5"/>
  <c r="AH301" i="5"/>
  <c r="AI301" i="5" s="1"/>
  <c r="AF301" i="5"/>
  <c r="AG301" i="5"/>
  <c r="AG296" i="5"/>
  <c r="AH296" i="5"/>
  <c r="AI296" i="5" s="1"/>
  <c r="AE294" i="5"/>
  <c r="AI294" i="5" s="1"/>
  <c r="AF294" i="5"/>
  <c r="AG294" i="5"/>
  <c r="AG291" i="5"/>
  <c r="AH291" i="5"/>
  <c r="AG284" i="5"/>
  <c r="AH284" i="5"/>
  <c r="AI284" i="5" s="1"/>
  <c r="AI282" i="5"/>
  <c r="AF277" i="5"/>
  <c r="AG277" i="5"/>
  <c r="AH277" i="5"/>
  <c r="AG264" i="5"/>
  <c r="AH264" i="5"/>
  <c r="AI264" i="5" s="1"/>
  <c r="AG259" i="5"/>
  <c r="AF259" i="5"/>
  <c r="AH259" i="5"/>
  <c r="AI259" i="5" s="1"/>
  <c r="AE252" i="5"/>
  <c r="AI252" i="5" s="1"/>
  <c r="AF252" i="5"/>
  <c r="AG252" i="5"/>
  <c r="AI250" i="5"/>
  <c r="AE237" i="5"/>
  <c r="AH237" i="5"/>
  <c r="AF207" i="5"/>
  <c r="AG207" i="5"/>
  <c r="AE207" i="5"/>
  <c r="AF202" i="5"/>
  <c r="AI202" i="5" s="1"/>
  <c r="AG202" i="5"/>
  <c r="AG200" i="5"/>
  <c r="AF200" i="5"/>
  <c r="AE200" i="5"/>
  <c r="AI200" i="5" s="1"/>
  <c r="AH177" i="5"/>
  <c r="AE177" i="5"/>
  <c r="AI177" i="5" s="1"/>
  <c r="AF177" i="5"/>
  <c r="AI165" i="5"/>
  <c r="AG155" i="5"/>
  <c r="AH155" i="5"/>
  <c r="AI155" i="5" s="1"/>
  <c r="AH132" i="5"/>
  <c r="AI132" i="5" s="1"/>
  <c r="AG132" i="5"/>
  <c r="AF132" i="5"/>
  <c r="AF77" i="5"/>
  <c r="AG77" i="5"/>
  <c r="AH77" i="5"/>
  <c r="AE77" i="5"/>
  <c r="AG46" i="5"/>
  <c r="AH46" i="5"/>
  <c r="AF46" i="5"/>
  <c r="AE46" i="5"/>
  <c r="AI46" i="5" s="1"/>
  <c r="AF373" i="5"/>
  <c r="AH373" i="5"/>
  <c r="AI352" i="5"/>
  <c r="AH327" i="5"/>
  <c r="AG327" i="5"/>
  <c r="AF317" i="5"/>
  <c r="AE317" i="5"/>
  <c r="AI317" i="5" s="1"/>
  <c r="AI306" i="5"/>
  <c r="AF287" i="5"/>
  <c r="AH287" i="5"/>
  <c r="AE287" i="5"/>
  <c r="AG287" i="5"/>
  <c r="AG280" i="5"/>
  <c r="AE280" i="5"/>
  <c r="AF280" i="5"/>
  <c r="AH269" i="5"/>
  <c r="AE269" i="5"/>
  <c r="AF269" i="5"/>
  <c r="AI243" i="5"/>
  <c r="AH241" i="5"/>
  <c r="AG241" i="5"/>
  <c r="AE241" i="5"/>
  <c r="AF241" i="5"/>
  <c r="AF239" i="5"/>
  <c r="AH239" i="5"/>
  <c r="AI239" i="5" s="1"/>
  <c r="AI234" i="5"/>
  <c r="AI226" i="5"/>
  <c r="AI217" i="5"/>
  <c r="AE214" i="5"/>
  <c r="AG214" i="5"/>
  <c r="AH214" i="5"/>
  <c r="AI204" i="5"/>
  <c r="AF191" i="5"/>
  <c r="AG191" i="5"/>
  <c r="AH191" i="5"/>
  <c r="AI191" i="5" s="1"/>
  <c r="AG189" i="5"/>
  <c r="AF189" i="5"/>
  <c r="AI189" i="5" s="1"/>
  <c r="AG184" i="5"/>
  <c r="AF184" i="5"/>
  <c r="AH184" i="5"/>
  <c r="AE184" i="5"/>
  <c r="AE174" i="5"/>
  <c r="AF174" i="5"/>
  <c r="AE169" i="5"/>
  <c r="AH169" i="5"/>
  <c r="AG169" i="5"/>
  <c r="AG147" i="5"/>
  <c r="AF147" i="5"/>
  <c r="AH147" i="5"/>
  <c r="AE147" i="5"/>
  <c r="AE126" i="5"/>
  <c r="AF126" i="5"/>
  <c r="AH126" i="5"/>
  <c r="AE100" i="5"/>
  <c r="AI100" i="5" s="1"/>
  <c r="AF100" i="5"/>
  <c r="AG100" i="5"/>
  <c r="AH100" i="5"/>
  <c r="AG304" i="5"/>
  <c r="AE304" i="5"/>
  <c r="AF304" i="5"/>
  <c r="AF236" i="5"/>
  <c r="AG236" i="5"/>
  <c r="AH236" i="5"/>
  <c r="AI236" i="5" s="1"/>
  <c r="AH209" i="5"/>
  <c r="AE209" i="5"/>
  <c r="AF209" i="5"/>
  <c r="AI181" i="5"/>
  <c r="AF179" i="5"/>
  <c r="AE179" i="5"/>
  <c r="AG179" i="5"/>
  <c r="AI139" i="5"/>
  <c r="AE116" i="5"/>
  <c r="AF116" i="5"/>
  <c r="AG116" i="5"/>
  <c r="AH116" i="5"/>
  <c r="AE108" i="5"/>
  <c r="AI108" i="5" s="1"/>
  <c r="AF108" i="5"/>
  <c r="AH108" i="5"/>
  <c r="AG108" i="5"/>
  <c r="AH79" i="5"/>
  <c r="AE79" i="5"/>
  <c r="AF79" i="5"/>
  <c r="AG79" i="5"/>
  <c r="AG272" i="5"/>
  <c r="AE272" i="5"/>
  <c r="AI258" i="5"/>
  <c r="AG245" i="5"/>
  <c r="AG230" i="5"/>
  <c r="AG227" i="5"/>
  <c r="AG224" i="5"/>
  <c r="AF224" i="5"/>
  <c r="AI224" i="5" s="1"/>
  <c r="AE222" i="5"/>
  <c r="AI222" i="5" s="1"/>
  <c r="AF222" i="5"/>
  <c r="AG205" i="5"/>
  <c r="AH198" i="5"/>
  <c r="AG195" i="5"/>
  <c r="AG192" i="5"/>
  <c r="AF192" i="5"/>
  <c r="AI192" i="5" s="1"/>
  <c r="AE190" i="5"/>
  <c r="AF190" i="5"/>
  <c r="AG173" i="5"/>
  <c r="AF168" i="5"/>
  <c r="AG168" i="5"/>
  <c r="AH168" i="5"/>
  <c r="AI168" i="5" s="1"/>
  <c r="AF160" i="5"/>
  <c r="AH158" i="5"/>
  <c r="AF152" i="5"/>
  <c r="AG150" i="5"/>
  <c r="AI150" i="5" s="1"/>
  <c r="AH150" i="5"/>
  <c r="AF143" i="5"/>
  <c r="AI143" i="5" s="1"/>
  <c r="AG143" i="5"/>
  <c r="AH120" i="5"/>
  <c r="AF120" i="5"/>
  <c r="AG120" i="5"/>
  <c r="AE120" i="5"/>
  <c r="AI120" i="5" s="1"/>
  <c r="AI117" i="5"/>
  <c r="AF93" i="5"/>
  <c r="AG93" i="5"/>
  <c r="AE93" i="5"/>
  <c r="AH93" i="5"/>
  <c r="AE84" i="5"/>
  <c r="AF84" i="5"/>
  <c r="AG84" i="5"/>
  <c r="AH84" i="5"/>
  <c r="AE43" i="5"/>
  <c r="AG43" i="5"/>
  <c r="AH43" i="5"/>
  <c r="AF43" i="5"/>
  <c r="AE245" i="5"/>
  <c r="AI245" i="5" s="1"/>
  <c r="AG232" i="5"/>
  <c r="AH232" i="5"/>
  <c r="AF230" i="5"/>
  <c r="AE227" i="5"/>
  <c r="AI220" i="5"/>
  <c r="AE205" i="5"/>
  <c r="AI205" i="5" s="1"/>
  <c r="AE195" i="5"/>
  <c r="AI195" i="5" s="1"/>
  <c r="AI188" i="5"/>
  <c r="AE173" i="5"/>
  <c r="AI173" i="5" s="1"/>
  <c r="AI144" i="5"/>
  <c r="AE137" i="5"/>
  <c r="AH137" i="5"/>
  <c r="AF137" i="5"/>
  <c r="AE133" i="5"/>
  <c r="AF133" i="5"/>
  <c r="AG133" i="5"/>
  <c r="AH133" i="5"/>
  <c r="AI130" i="5"/>
  <c r="AF104" i="5"/>
  <c r="AG104" i="5"/>
  <c r="AH104" i="5"/>
  <c r="AE104" i="5"/>
  <c r="AI104" i="5" s="1"/>
  <c r="AF53" i="5"/>
  <c r="AG53" i="5"/>
  <c r="AH53" i="5"/>
  <c r="AI53" i="5" s="1"/>
  <c r="AE51" i="5"/>
  <c r="AH51" i="5"/>
  <c r="AI230" i="5"/>
  <c r="AE198" i="5"/>
  <c r="AG198" i="5"/>
  <c r="AH164" i="5"/>
  <c r="AG164" i="5"/>
  <c r="AE164" i="5"/>
  <c r="AH160" i="5"/>
  <c r="AI160" i="5" s="1"/>
  <c r="AG160" i="5"/>
  <c r="AE158" i="5"/>
  <c r="AF158" i="5"/>
  <c r="AH156" i="5"/>
  <c r="AE156" i="5"/>
  <c r="AI156" i="5" s="1"/>
  <c r="AF156" i="5"/>
  <c r="AG152" i="5"/>
  <c r="AH152" i="5"/>
  <c r="AI152" i="5" s="1"/>
  <c r="AE149" i="5"/>
  <c r="AF149" i="5"/>
  <c r="AH149" i="5"/>
  <c r="AG149" i="5"/>
  <c r="AI114" i="5"/>
  <c r="AE83" i="5"/>
  <c r="AI83" i="5" s="1"/>
  <c r="AF83" i="5"/>
  <c r="AG83" i="5"/>
  <c r="AI65" i="5"/>
  <c r="AI29" i="5"/>
  <c r="AH215" i="5"/>
  <c r="AI215" i="5" s="1"/>
  <c r="AH212" i="5"/>
  <c r="AH183" i="5"/>
  <c r="AI183" i="5" s="1"/>
  <c r="AH180" i="5"/>
  <c r="AG170" i="5"/>
  <c r="AI170" i="5" s="1"/>
  <c r="AH142" i="5"/>
  <c r="AF124" i="5"/>
  <c r="AI124" i="5" s="1"/>
  <c r="AH105" i="5"/>
  <c r="AE105" i="5"/>
  <c r="AF105" i="5"/>
  <c r="AF81" i="5"/>
  <c r="AI81" i="5" s="1"/>
  <c r="AG81" i="5"/>
  <c r="AH81" i="5"/>
  <c r="AI59" i="5"/>
  <c r="AF37" i="5"/>
  <c r="AG37" i="5"/>
  <c r="AH37" i="5"/>
  <c r="AE37" i="5"/>
  <c r="AI37" i="5" s="1"/>
  <c r="AF21" i="5"/>
  <c r="AG21" i="5"/>
  <c r="AH21" i="5"/>
  <c r="AE21" i="5"/>
  <c r="AH140" i="5"/>
  <c r="AE140" i="5"/>
  <c r="AF140" i="5"/>
  <c r="AG140" i="5"/>
  <c r="AG118" i="5"/>
  <c r="AF118" i="5"/>
  <c r="AH118" i="5"/>
  <c r="AI118" i="5" s="1"/>
  <c r="AG114" i="5"/>
  <c r="AF114" i="5"/>
  <c r="AH97" i="5"/>
  <c r="AE97" i="5"/>
  <c r="AF97" i="5"/>
  <c r="AG97" i="5"/>
  <c r="AE75" i="5"/>
  <c r="AG75" i="5"/>
  <c r="AE68" i="5"/>
  <c r="AF68" i="5"/>
  <c r="AG68" i="5"/>
  <c r="AH68" i="5"/>
  <c r="AI40" i="5"/>
  <c r="AG30" i="5"/>
  <c r="AH30" i="5"/>
  <c r="AF30" i="5"/>
  <c r="AE30" i="5"/>
  <c r="AI30" i="5" s="1"/>
  <c r="AF136" i="5"/>
  <c r="AI136" i="5" s="1"/>
  <c r="AG136" i="5"/>
  <c r="AG131" i="5"/>
  <c r="AE131" i="5"/>
  <c r="AF131" i="5"/>
  <c r="AH131" i="5"/>
  <c r="AG102" i="5"/>
  <c r="AH102" i="5"/>
  <c r="AI102" i="5" s="1"/>
  <c r="AF102" i="5"/>
  <c r="AG94" i="5"/>
  <c r="AH94" i="5"/>
  <c r="AI94" i="5" s="1"/>
  <c r="AF94" i="5"/>
  <c r="AH80" i="5"/>
  <c r="AE80" i="5"/>
  <c r="AF80" i="5"/>
  <c r="AG80" i="5"/>
  <c r="AF64" i="5"/>
  <c r="AG64" i="5"/>
  <c r="AH64" i="5"/>
  <c r="AE64" i="5"/>
  <c r="AH55" i="5"/>
  <c r="AE55" i="5"/>
  <c r="AE48" i="5"/>
  <c r="AF48" i="5"/>
  <c r="AH48" i="5"/>
  <c r="AF159" i="5"/>
  <c r="AI159" i="5" s="1"/>
  <c r="AG159" i="5"/>
  <c r="AF154" i="5"/>
  <c r="AE154" i="5"/>
  <c r="AG154" i="5"/>
  <c r="AI142" i="5"/>
  <c r="AF127" i="5"/>
  <c r="AI127" i="5" s="1"/>
  <c r="AG127" i="5"/>
  <c r="AH111" i="5"/>
  <c r="AE111" i="5"/>
  <c r="AF111" i="5"/>
  <c r="AF96" i="5"/>
  <c r="AG96" i="5"/>
  <c r="AE96" i="5"/>
  <c r="AH96" i="5"/>
  <c r="AE89" i="5"/>
  <c r="AF89" i="5"/>
  <c r="AH89" i="5"/>
  <c r="AF29" i="5"/>
  <c r="AG29" i="5"/>
  <c r="AH29" i="5"/>
  <c r="AI95" i="5"/>
  <c r="AF85" i="5"/>
  <c r="AI85" i="5" s="1"/>
  <c r="AG85" i="5"/>
  <c r="AI63" i="5"/>
  <c r="AE28" i="5"/>
  <c r="AF28" i="5"/>
  <c r="AG28" i="5"/>
  <c r="AH28" i="5"/>
  <c r="AI125" i="5"/>
  <c r="AI115" i="5"/>
  <c r="AF109" i="5"/>
  <c r="AI109" i="5" s="1"/>
  <c r="AG109" i="5"/>
  <c r="AF101" i="5"/>
  <c r="AG101" i="5"/>
  <c r="AE101" i="5"/>
  <c r="AH101" i="5"/>
  <c r="AE87" i="5"/>
  <c r="AI87" i="5" s="1"/>
  <c r="AG57" i="5"/>
  <c r="AI57" i="5" s="1"/>
  <c r="AH57" i="5"/>
  <c r="AG23" i="5"/>
  <c r="AH15" i="5"/>
  <c r="AF15" i="5"/>
  <c r="AG15" i="5"/>
  <c r="AI15" i="5" s="1"/>
  <c r="AE92" i="5"/>
  <c r="AF92" i="5"/>
  <c r="AH92" i="5"/>
  <c r="AG54" i="5"/>
  <c r="AH54" i="5"/>
  <c r="AE54" i="5"/>
  <c r="AI54" i="5" s="1"/>
  <c r="AH39" i="5"/>
  <c r="AF39" i="5"/>
  <c r="AG39" i="5"/>
  <c r="AE39" i="5"/>
  <c r="AI39" i="5" s="1"/>
  <c r="AE36" i="5"/>
  <c r="AI36" i="5" s="1"/>
  <c r="AF36" i="5"/>
  <c r="AG36" i="5"/>
  <c r="AF23" i="5"/>
  <c r="AI23" i="5" s="1"/>
  <c r="AG86" i="5"/>
  <c r="AH86" i="5"/>
  <c r="AE86" i="5"/>
  <c r="AF86" i="5"/>
  <c r="AG62" i="5"/>
  <c r="AH62" i="5"/>
  <c r="AE62" i="5"/>
  <c r="AI58" i="5"/>
  <c r="AG56" i="5"/>
  <c r="AH56" i="5"/>
  <c r="AE56" i="5"/>
  <c r="AI56" i="5" s="1"/>
  <c r="AF32" i="5"/>
  <c r="AI32" i="5" s="1"/>
  <c r="AG32" i="5"/>
  <c r="AH32" i="5"/>
  <c r="AE27" i="5"/>
  <c r="AF27" i="5"/>
  <c r="AI17" i="5"/>
  <c r="AH103" i="5"/>
  <c r="AI103" i="5" s="1"/>
  <c r="AF103" i="5"/>
  <c r="AI98" i="5"/>
  <c r="AG73" i="5"/>
  <c r="AH73" i="5"/>
  <c r="AI73" i="5" s="1"/>
  <c r="AI71" i="5"/>
  <c r="AH63" i="5"/>
  <c r="AG63" i="5"/>
  <c r="AF61" i="5"/>
  <c r="AG61" i="5"/>
  <c r="AI61" i="5" s="1"/>
  <c r="AE44" i="5"/>
  <c r="AI44" i="5" s="1"/>
  <c r="AF44" i="5"/>
  <c r="AH31" i="5"/>
  <c r="AG31" i="5"/>
  <c r="AE12" i="5"/>
  <c r="AF12" i="5"/>
  <c r="AG12" i="5"/>
  <c r="AH12" i="5"/>
  <c r="AI112" i="5"/>
  <c r="AE107" i="5"/>
  <c r="AI107" i="5" s="1"/>
  <c r="AG107" i="5"/>
  <c r="AI91" i="5"/>
  <c r="AI88" i="5"/>
  <c r="AG78" i="5"/>
  <c r="AH78" i="5"/>
  <c r="AI78" i="5" s="1"/>
  <c r="AE76" i="5"/>
  <c r="AF76" i="5"/>
  <c r="AG76" i="5"/>
  <c r="AF69" i="5"/>
  <c r="AG69" i="5"/>
  <c r="AE69" i="5"/>
  <c r="AI69" i="5" s="1"/>
  <c r="AE67" i="5"/>
  <c r="AH67" i="5"/>
  <c r="AE35" i="5"/>
  <c r="AF35" i="5"/>
  <c r="AI24" i="5"/>
  <c r="AG22" i="5"/>
  <c r="AH22" i="5"/>
  <c r="AE22" i="5"/>
  <c r="AF22" i="5"/>
  <c r="AE19" i="5"/>
  <c r="AF19" i="5"/>
  <c r="AG19" i="5"/>
  <c r="AI74" i="5"/>
  <c r="AF49" i="5"/>
  <c r="AI49" i="5" s="1"/>
  <c r="AG49" i="5"/>
  <c r="AE20" i="5"/>
  <c r="AF20" i="5"/>
  <c r="AG20" i="5"/>
  <c r="AH20" i="5"/>
  <c r="AG14" i="5"/>
  <c r="AI14" i="5" s="1"/>
  <c r="AH14" i="5"/>
  <c r="AE52" i="5"/>
  <c r="AF52" i="5"/>
  <c r="AF45" i="5"/>
  <c r="AG45" i="5"/>
  <c r="AE11" i="5"/>
  <c r="AF11" i="5"/>
  <c r="AG11" i="5"/>
  <c r="D3" i="4"/>
  <c r="F3" i="4"/>
  <c r="D4" i="4"/>
  <c r="F4" i="4"/>
  <c r="D5" i="4"/>
  <c r="F5" i="4"/>
  <c r="D6" i="4"/>
  <c r="F6" i="4"/>
  <c r="D7" i="4"/>
  <c r="F7" i="4"/>
  <c r="D8" i="4"/>
  <c r="F8" i="4"/>
  <c r="D9" i="4"/>
  <c r="F9" i="4"/>
  <c r="D10" i="4"/>
  <c r="F10" i="4"/>
  <c r="D11" i="4"/>
  <c r="F11" i="4"/>
  <c r="D12" i="4"/>
  <c r="F12" i="4"/>
  <c r="D13" i="4"/>
  <c r="F13" i="4"/>
  <c r="D14" i="4"/>
  <c r="F14" i="4"/>
  <c r="D15" i="4"/>
  <c r="F15" i="4"/>
  <c r="D16" i="4"/>
  <c r="F16" i="4"/>
  <c r="D17" i="4"/>
  <c r="F17" i="4"/>
  <c r="D18" i="4"/>
  <c r="F18" i="4"/>
  <c r="D19" i="4"/>
  <c r="F19" i="4"/>
  <c r="D20" i="4"/>
  <c r="F20" i="4"/>
  <c r="D21" i="4"/>
  <c r="F21" i="4"/>
  <c r="D22" i="4"/>
  <c r="F22" i="4"/>
  <c r="D23" i="4"/>
  <c r="F23" i="4"/>
  <c r="D24" i="4"/>
  <c r="F24" i="4"/>
  <c r="D25" i="4"/>
  <c r="F25" i="4"/>
  <c r="D26" i="4"/>
  <c r="F26" i="4"/>
  <c r="D27" i="4"/>
  <c r="F27" i="4"/>
  <c r="D28" i="4"/>
  <c r="F28" i="4"/>
  <c r="D29" i="4"/>
  <c r="F29" i="4"/>
  <c r="D30" i="4"/>
  <c r="F30" i="4"/>
  <c r="D31" i="4"/>
  <c r="F31" i="4"/>
  <c r="D32" i="4"/>
  <c r="F32" i="4"/>
  <c r="D33" i="4"/>
  <c r="F33" i="4"/>
  <c r="D34" i="4"/>
  <c r="F34" i="4"/>
  <c r="D35" i="4"/>
  <c r="F35" i="4"/>
  <c r="D36" i="4"/>
  <c r="F36" i="4"/>
  <c r="D37" i="4"/>
  <c r="F37" i="4"/>
  <c r="D38" i="4"/>
  <c r="F38" i="4"/>
  <c r="D39" i="4"/>
  <c r="F39" i="4"/>
  <c r="D40" i="4"/>
  <c r="F40" i="4"/>
  <c r="D41" i="4"/>
  <c r="F41" i="4"/>
  <c r="D42" i="4"/>
  <c r="F42" i="4"/>
  <c r="D43" i="4"/>
  <c r="F43" i="4"/>
  <c r="D44" i="4"/>
  <c r="F44" i="4"/>
  <c r="D45" i="4"/>
  <c r="F45" i="4"/>
  <c r="D46" i="4"/>
  <c r="F46" i="4"/>
  <c r="D47" i="4"/>
  <c r="F47" i="4"/>
  <c r="D48" i="4"/>
  <c r="F48" i="4"/>
  <c r="D49" i="4"/>
  <c r="F49" i="4"/>
  <c r="D50" i="4"/>
  <c r="F50" i="4"/>
  <c r="D51" i="4"/>
  <c r="F51" i="4"/>
  <c r="D52" i="4"/>
  <c r="F52" i="4"/>
  <c r="D53" i="4"/>
  <c r="F53" i="4"/>
  <c r="D54" i="4"/>
  <c r="F54" i="4"/>
  <c r="D55" i="4"/>
  <c r="F55" i="4"/>
  <c r="D56" i="4"/>
  <c r="F56" i="4"/>
  <c r="D57" i="4"/>
  <c r="F57" i="4"/>
  <c r="D58" i="4"/>
  <c r="F58" i="4"/>
  <c r="D59" i="4"/>
  <c r="F59" i="4"/>
  <c r="D60" i="4"/>
  <c r="F60" i="4"/>
  <c r="D61" i="4"/>
  <c r="F61" i="4"/>
  <c r="D62" i="4"/>
  <c r="F62" i="4"/>
  <c r="D63" i="4"/>
  <c r="F63" i="4"/>
  <c r="D64" i="4"/>
  <c r="F64" i="4"/>
  <c r="D65" i="4"/>
  <c r="F65" i="4"/>
  <c r="D66" i="4"/>
  <c r="F66" i="4"/>
  <c r="D67" i="4"/>
  <c r="F67" i="4"/>
  <c r="D68" i="4"/>
  <c r="F68" i="4"/>
  <c r="D69" i="4"/>
  <c r="F69" i="4"/>
  <c r="D70" i="4"/>
  <c r="F70" i="4"/>
  <c r="D71" i="4"/>
  <c r="F71" i="4"/>
  <c r="D72" i="4"/>
  <c r="F72" i="4"/>
  <c r="D73" i="4"/>
  <c r="F73" i="4"/>
  <c r="D74" i="4"/>
  <c r="F74" i="4"/>
  <c r="D75" i="4"/>
  <c r="F75" i="4"/>
  <c r="D76" i="4"/>
  <c r="F76" i="4"/>
  <c r="D77" i="4"/>
  <c r="F77" i="4"/>
  <c r="D78" i="4"/>
  <c r="F78" i="4"/>
  <c r="D79" i="4"/>
  <c r="F79" i="4"/>
  <c r="D80" i="4"/>
  <c r="F80" i="4"/>
  <c r="D81" i="4"/>
  <c r="F81" i="4"/>
  <c r="D82" i="4"/>
  <c r="F82" i="4"/>
  <c r="D83" i="4"/>
  <c r="F83" i="4"/>
  <c r="D84" i="4"/>
  <c r="F84" i="4"/>
  <c r="D85" i="4"/>
  <c r="F85" i="4"/>
  <c r="D86" i="4"/>
  <c r="F86" i="4"/>
  <c r="D87" i="4"/>
  <c r="F87" i="4"/>
  <c r="D88" i="4"/>
  <c r="F88" i="4"/>
  <c r="D89" i="4"/>
  <c r="F89" i="4"/>
  <c r="D90" i="4"/>
  <c r="F90" i="4"/>
  <c r="D91" i="4"/>
  <c r="F91" i="4"/>
  <c r="D92" i="4"/>
  <c r="F92" i="4"/>
  <c r="D93" i="4"/>
  <c r="F93" i="4"/>
  <c r="D94" i="4"/>
  <c r="F94" i="4"/>
  <c r="D95" i="4"/>
  <c r="F95" i="4"/>
  <c r="D96" i="4"/>
  <c r="F96" i="4"/>
  <c r="D97" i="4"/>
  <c r="F97" i="4"/>
  <c r="D98" i="4"/>
  <c r="F98" i="4"/>
  <c r="D99" i="4"/>
  <c r="F99" i="4"/>
  <c r="D100" i="4"/>
  <c r="F100" i="4"/>
  <c r="D101" i="4"/>
  <c r="F101" i="4"/>
  <c r="D102" i="4"/>
  <c r="F102" i="4"/>
  <c r="D103" i="4"/>
  <c r="F103" i="4"/>
  <c r="D104" i="4"/>
  <c r="F104" i="4"/>
  <c r="D105" i="4"/>
  <c r="F105" i="4"/>
  <c r="D106" i="4"/>
  <c r="F106" i="4"/>
  <c r="D107" i="4"/>
  <c r="F107" i="4"/>
  <c r="D108" i="4"/>
  <c r="F108" i="4"/>
  <c r="D109" i="4"/>
  <c r="F109" i="4"/>
  <c r="D110" i="4"/>
  <c r="F110" i="4"/>
  <c r="D111" i="4"/>
  <c r="F111" i="4"/>
  <c r="D112" i="4"/>
  <c r="F112" i="4"/>
  <c r="D113" i="4"/>
  <c r="F113" i="4"/>
  <c r="D114" i="4"/>
  <c r="F114" i="4"/>
  <c r="D115" i="4"/>
  <c r="F115" i="4"/>
  <c r="D116" i="4"/>
  <c r="F116" i="4"/>
  <c r="D117" i="4"/>
  <c r="F117" i="4"/>
  <c r="D118" i="4"/>
  <c r="F118" i="4"/>
  <c r="D119" i="4"/>
  <c r="F119" i="4"/>
  <c r="D120" i="4"/>
  <c r="F120" i="4"/>
  <c r="D121" i="4"/>
  <c r="F121" i="4"/>
  <c r="D122" i="4"/>
  <c r="F122" i="4"/>
  <c r="D123" i="4"/>
  <c r="F123" i="4"/>
  <c r="D124" i="4"/>
  <c r="F124" i="4"/>
  <c r="D125" i="4"/>
  <c r="F125" i="4"/>
  <c r="D126" i="4"/>
  <c r="F126" i="4"/>
  <c r="D127" i="4"/>
  <c r="F127" i="4"/>
  <c r="D128" i="4"/>
  <c r="F128" i="4"/>
  <c r="D129" i="4"/>
  <c r="F129" i="4"/>
  <c r="D130" i="4"/>
  <c r="F130" i="4"/>
  <c r="D131" i="4"/>
  <c r="F131" i="4"/>
  <c r="D132" i="4"/>
  <c r="F132" i="4"/>
  <c r="D133" i="4"/>
  <c r="F133" i="4"/>
  <c r="D134" i="4"/>
  <c r="F134" i="4"/>
  <c r="D135" i="4"/>
  <c r="F135" i="4"/>
  <c r="D136" i="4"/>
  <c r="F136" i="4"/>
  <c r="D137" i="4"/>
  <c r="F137" i="4"/>
  <c r="D138" i="4"/>
  <c r="F138" i="4"/>
  <c r="D139" i="4"/>
  <c r="F139" i="4"/>
  <c r="D140" i="4"/>
  <c r="F140" i="4"/>
  <c r="D141" i="4"/>
  <c r="F141" i="4"/>
  <c r="D142" i="4"/>
  <c r="F142" i="4"/>
  <c r="D143" i="4"/>
  <c r="F143" i="4"/>
  <c r="D144" i="4"/>
  <c r="F144" i="4"/>
  <c r="D145" i="4"/>
  <c r="F145" i="4"/>
  <c r="D146" i="4"/>
  <c r="F146" i="4"/>
  <c r="D147" i="4"/>
  <c r="F147" i="4"/>
  <c r="D148" i="4"/>
  <c r="F148" i="4"/>
  <c r="D149" i="4"/>
  <c r="F149" i="4"/>
  <c r="D150" i="4"/>
  <c r="F150" i="4"/>
  <c r="D151" i="4"/>
  <c r="F151" i="4"/>
  <c r="D152" i="4"/>
  <c r="F152" i="4"/>
  <c r="D153" i="4"/>
  <c r="F153" i="4"/>
  <c r="D154" i="4"/>
  <c r="F154" i="4"/>
  <c r="D155" i="4"/>
  <c r="F155" i="4"/>
  <c r="D156" i="4"/>
  <c r="F156" i="4"/>
  <c r="D157" i="4"/>
  <c r="F157" i="4"/>
  <c r="D158" i="4"/>
  <c r="F158" i="4"/>
  <c r="D159" i="4"/>
  <c r="F159" i="4"/>
  <c r="D160" i="4"/>
  <c r="F160" i="4"/>
  <c r="D161" i="4"/>
  <c r="F161" i="4"/>
  <c r="D162" i="4"/>
  <c r="F162" i="4"/>
  <c r="D163" i="4"/>
  <c r="F163" i="4"/>
  <c r="D164" i="4"/>
  <c r="F164" i="4"/>
  <c r="D165" i="4"/>
  <c r="F165" i="4"/>
  <c r="D166" i="4"/>
  <c r="F166" i="4"/>
  <c r="D167" i="4"/>
  <c r="F167" i="4"/>
  <c r="D168" i="4"/>
  <c r="F168" i="4"/>
  <c r="D169" i="4"/>
  <c r="F169" i="4"/>
  <c r="D170" i="4"/>
  <c r="F170" i="4"/>
  <c r="D171" i="4"/>
  <c r="F171" i="4"/>
  <c r="D172" i="4"/>
  <c r="F172" i="4"/>
  <c r="D173" i="4"/>
  <c r="F173" i="4"/>
  <c r="D174" i="4"/>
  <c r="F174" i="4"/>
  <c r="D175" i="4"/>
  <c r="F175" i="4"/>
  <c r="D176" i="4"/>
  <c r="F176" i="4"/>
  <c r="D177" i="4"/>
  <c r="F177" i="4"/>
  <c r="D178" i="4"/>
  <c r="F178" i="4"/>
  <c r="D179" i="4"/>
  <c r="F179" i="4"/>
  <c r="D180" i="4"/>
  <c r="F180" i="4"/>
  <c r="D181" i="4"/>
  <c r="F181" i="4"/>
  <c r="D182" i="4"/>
  <c r="F182" i="4"/>
  <c r="D183" i="4"/>
  <c r="F183" i="4"/>
  <c r="D184" i="4"/>
  <c r="F184" i="4"/>
  <c r="D185" i="4"/>
  <c r="F185" i="4"/>
  <c r="D186" i="4"/>
  <c r="F186" i="4"/>
  <c r="D187" i="4"/>
  <c r="F187" i="4"/>
  <c r="D188" i="4"/>
  <c r="F188" i="4"/>
  <c r="D189" i="4"/>
  <c r="F189" i="4"/>
  <c r="D190" i="4"/>
  <c r="F190" i="4"/>
  <c r="D191" i="4"/>
  <c r="F191" i="4"/>
  <c r="D192" i="4"/>
  <c r="F192" i="4"/>
  <c r="D193" i="4"/>
  <c r="F193" i="4"/>
  <c r="D194" i="4"/>
  <c r="F194" i="4"/>
  <c r="D195" i="4"/>
  <c r="F195" i="4"/>
  <c r="D196" i="4"/>
  <c r="F196" i="4"/>
  <c r="D197" i="4"/>
  <c r="F197" i="4"/>
  <c r="D198" i="4"/>
  <c r="F198" i="4"/>
  <c r="D199" i="4"/>
  <c r="F199" i="4"/>
  <c r="D200" i="4"/>
  <c r="F200" i="4"/>
  <c r="D201" i="4"/>
  <c r="F201" i="4"/>
  <c r="D202" i="4"/>
  <c r="F202" i="4"/>
  <c r="D203" i="4"/>
  <c r="F203" i="4"/>
  <c r="D204" i="4"/>
  <c r="F204" i="4"/>
  <c r="D205" i="4"/>
  <c r="F205" i="4"/>
  <c r="D206" i="4"/>
  <c r="F206" i="4"/>
  <c r="D207" i="4"/>
  <c r="F207" i="4"/>
  <c r="D208" i="4"/>
  <c r="F208" i="4"/>
  <c r="D209" i="4"/>
  <c r="F209" i="4"/>
  <c r="D210" i="4"/>
  <c r="F210" i="4"/>
  <c r="D211" i="4"/>
  <c r="F211" i="4"/>
  <c r="D212" i="4"/>
  <c r="F212" i="4"/>
  <c r="D213" i="4"/>
  <c r="F213" i="4"/>
  <c r="D214" i="4"/>
  <c r="F214" i="4"/>
  <c r="D215" i="4"/>
  <c r="F215" i="4"/>
  <c r="D216" i="4"/>
  <c r="F216" i="4"/>
  <c r="D217" i="4"/>
  <c r="F217" i="4"/>
  <c r="D218" i="4"/>
  <c r="F218" i="4"/>
  <c r="D219" i="4"/>
  <c r="F219" i="4"/>
  <c r="D220" i="4"/>
  <c r="F220" i="4"/>
  <c r="D221" i="4"/>
  <c r="F221" i="4"/>
  <c r="D222" i="4"/>
  <c r="F222" i="4"/>
  <c r="D223" i="4"/>
  <c r="F223" i="4"/>
  <c r="D224" i="4"/>
  <c r="F224" i="4"/>
  <c r="D225" i="4"/>
  <c r="F225" i="4"/>
  <c r="D226" i="4"/>
  <c r="F226" i="4"/>
  <c r="D227" i="4"/>
  <c r="F227" i="4"/>
  <c r="D228" i="4"/>
  <c r="F228" i="4"/>
  <c r="D229" i="4"/>
  <c r="F229" i="4"/>
  <c r="D230" i="4"/>
  <c r="F230" i="4"/>
  <c r="D231" i="4"/>
  <c r="F231" i="4"/>
  <c r="D232" i="4"/>
  <c r="F232" i="4"/>
  <c r="D233" i="4"/>
  <c r="F233" i="4"/>
  <c r="D234" i="4"/>
  <c r="F234" i="4"/>
  <c r="D235" i="4"/>
  <c r="F235" i="4"/>
  <c r="D236" i="4"/>
  <c r="F236" i="4"/>
  <c r="D237" i="4"/>
  <c r="F237" i="4"/>
  <c r="D238" i="4"/>
  <c r="F238" i="4"/>
  <c r="D239" i="4"/>
  <c r="F239" i="4"/>
  <c r="D240" i="4"/>
  <c r="F240" i="4"/>
  <c r="D241" i="4"/>
  <c r="F241" i="4"/>
  <c r="D242" i="4"/>
  <c r="F242" i="4"/>
  <c r="D243" i="4"/>
  <c r="F243" i="4"/>
  <c r="D244" i="4"/>
  <c r="F244" i="4"/>
  <c r="D245" i="4"/>
  <c r="F245" i="4"/>
  <c r="D246" i="4"/>
  <c r="F246" i="4"/>
  <c r="D247" i="4"/>
  <c r="F247" i="4"/>
  <c r="D248" i="4"/>
  <c r="F248" i="4"/>
  <c r="D249" i="4"/>
  <c r="F249" i="4"/>
  <c r="D250" i="4"/>
  <c r="F250" i="4"/>
  <c r="D251" i="4"/>
  <c r="F251" i="4"/>
  <c r="D252" i="4"/>
  <c r="F252" i="4"/>
  <c r="D253" i="4"/>
  <c r="F253" i="4"/>
  <c r="D254" i="4"/>
  <c r="F254" i="4"/>
  <c r="D255" i="4"/>
  <c r="F255" i="4"/>
  <c r="D256" i="4"/>
  <c r="F256" i="4"/>
  <c r="D257" i="4"/>
  <c r="F257" i="4"/>
  <c r="D258" i="4"/>
  <c r="F258" i="4"/>
  <c r="D259" i="4"/>
  <c r="F259" i="4"/>
  <c r="D260" i="4"/>
  <c r="F260" i="4"/>
  <c r="D261" i="4"/>
  <c r="F261" i="4"/>
  <c r="D262" i="4"/>
  <c r="F262" i="4"/>
  <c r="D263" i="4"/>
  <c r="F263" i="4"/>
  <c r="D264" i="4"/>
  <c r="F264" i="4"/>
  <c r="D265" i="4"/>
  <c r="F265" i="4"/>
  <c r="D266" i="4"/>
  <c r="F266" i="4"/>
  <c r="D267" i="4"/>
  <c r="F267" i="4"/>
  <c r="D268" i="4"/>
  <c r="F268" i="4"/>
  <c r="D269" i="4"/>
  <c r="F269" i="4"/>
  <c r="D270" i="4"/>
  <c r="F270" i="4"/>
  <c r="D271" i="4"/>
  <c r="F271" i="4"/>
  <c r="D272" i="4"/>
  <c r="F272" i="4"/>
  <c r="D273" i="4"/>
  <c r="F273" i="4"/>
  <c r="D274" i="4"/>
  <c r="F274" i="4"/>
  <c r="D275" i="4"/>
  <c r="F275" i="4"/>
  <c r="D276" i="4"/>
  <c r="F276" i="4"/>
  <c r="D277" i="4"/>
  <c r="F277" i="4"/>
  <c r="D278" i="4"/>
  <c r="F278" i="4"/>
  <c r="D279" i="4"/>
  <c r="F279" i="4"/>
  <c r="D280" i="4"/>
  <c r="F280" i="4"/>
  <c r="D281" i="4"/>
  <c r="F281" i="4"/>
  <c r="D282" i="4"/>
  <c r="F282" i="4"/>
  <c r="D283" i="4"/>
  <c r="F283" i="4"/>
  <c r="D284" i="4"/>
  <c r="F284" i="4"/>
  <c r="D285" i="4"/>
  <c r="F285" i="4"/>
  <c r="D286" i="4"/>
  <c r="F286" i="4"/>
  <c r="D287" i="4"/>
  <c r="F287" i="4"/>
  <c r="D288" i="4"/>
  <c r="F288" i="4"/>
  <c r="D289" i="4"/>
  <c r="F289" i="4"/>
  <c r="D290" i="4"/>
  <c r="F290" i="4"/>
  <c r="D291" i="4"/>
  <c r="F291" i="4"/>
  <c r="D292" i="4"/>
  <c r="F292" i="4"/>
  <c r="D293" i="4"/>
  <c r="F293" i="4"/>
  <c r="D294" i="4"/>
  <c r="F294" i="4"/>
  <c r="D295" i="4"/>
  <c r="F295" i="4"/>
  <c r="D296" i="4"/>
  <c r="F296" i="4"/>
  <c r="D297" i="4"/>
  <c r="F297" i="4"/>
  <c r="D298" i="4"/>
  <c r="F298" i="4"/>
  <c r="D299" i="4"/>
  <c r="F299" i="4"/>
  <c r="D300" i="4"/>
  <c r="F300" i="4"/>
  <c r="D301" i="4"/>
  <c r="F301" i="4"/>
  <c r="D302" i="4"/>
  <c r="F302" i="4"/>
  <c r="D303" i="4"/>
  <c r="F303" i="4"/>
  <c r="D304" i="4"/>
  <c r="F304" i="4"/>
  <c r="D305" i="4"/>
  <c r="F305" i="4"/>
  <c r="D306" i="4"/>
  <c r="F306" i="4"/>
  <c r="D307" i="4"/>
  <c r="F307" i="4"/>
  <c r="D308" i="4"/>
  <c r="F308" i="4"/>
  <c r="D309" i="4"/>
  <c r="F309" i="4"/>
  <c r="D310" i="4"/>
  <c r="F310" i="4"/>
  <c r="D311" i="4"/>
  <c r="F311" i="4"/>
  <c r="D312" i="4"/>
  <c r="F312" i="4"/>
  <c r="D313" i="4"/>
  <c r="F313" i="4"/>
  <c r="D314" i="4"/>
  <c r="F314" i="4"/>
  <c r="D315" i="4"/>
  <c r="F315" i="4"/>
  <c r="D316" i="4"/>
  <c r="F316" i="4"/>
  <c r="D317" i="4"/>
  <c r="F317" i="4"/>
  <c r="D318" i="4"/>
  <c r="F318" i="4"/>
  <c r="D319" i="4"/>
  <c r="F319" i="4"/>
  <c r="D320" i="4"/>
  <c r="F320" i="4"/>
  <c r="D321" i="4"/>
  <c r="F321" i="4"/>
  <c r="D322" i="4"/>
  <c r="F322" i="4"/>
  <c r="D323" i="4"/>
  <c r="F323" i="4"/>
  <c r="D324" i="4"/>
  <c r="F324" i="4"/>
  <c r="D325" i="4"/>
  <c r="F325" i="4"/>
  <c r="D326" i="4"/>
  <c r="F326" i="4"/>
  <c r="D327" i="4"/>
  <c r="F327" i="4"/>
  <c r="D328" i="4"/>
  <c r="F328" i="4"/>
  <c r="D329" i="4"/>
  <c r="F329" i="4"/>
  <c r="D330" i="4"/>
  <c r="F330" i="4"/>
  <c r="D331" i="4"/>
  <c r="F331" i="4"/>
  <c r="D332" i="4"/>
  <c r="F332" i="4"/>
  <c r="D333" i="4"/>
  <c r="F333" i="4"/>
  <c r="D334" i="4"/>
  <c r="F334" i="4"/>
  <c r="D335" i="4"/>
  <c r="F335" i="4"/>
  <c r="D336" i="4"/>
  <c r="F336" i="4"/>
  <c r="D337" i="4"/>
  <c r="F337" i="4"/>
  <c r="D338" i="4"/>
  <c r="F338" i="4"/>
  <c r="D339" i="4"/>
  <c r="F339" i="4"/>
  <c r="D340" i="4"/>
  <c r="F340" i="4"/>
  <c r="D341" i="4"/>
  <c r="F341" i="4"/>
  <c r="D342" i="4"/>
  <c r="F342" i="4"/>
  <c r="D343" i="4"/>
  <c r="F343" i="4"/>
  <c r="D344" i="4"/>
  <c r="F344" i="4"/>
  <c r="D345" i="4"/>
  <c r="F345" i="4"/>
  <c r="D346" i="4"/>
  <c r="F346" i="4"/>
  <c r="D347" i="4"/>
  <c r="F347" i="4"/>
  <c r="D348" i="4"/>
  <c r="F348" i="4"/>
  <c r="D349" i="4"/>
  <c r="F349" i="4"/>
  <c r="D350" i="4"/>
  <c r="F350" i="4"/>
  <c r="D351" i="4"/>
  <c r="F351" i="4"/>
  <c r="D352" i="4"/>
  <c r="F352" i="4"/>
  <c r="D353" i="4"/>
  <c r="F353" i="4"/>
  <c r="D354" i="4"/>
  <c r="F354" i="4"/>
  <c r="D355" i="4"/>
  <c r="F355" i="4"/>
  <c r="D356" i="4"/>
  <c r="F356" i="4"/>
  <c r="D357" i="4"/>
  <c r="F357" i="4"/>
  <c r="D358" i="4"/>
  <c r="F358" i="4"/>
  <c r="D359" i="4"/>
  <c r="F359" i="4"/>
  <c r="D360" i="4"/>
  <c r="F360" i="4"/>
  <c r="D361" i="4"/>
  <c r="F361" i="4"/>
  <c r="D362" i="4"/>
  <c r="F362" i="4"/>
  <c r="D363" i="4"/>
  <c r="F363" i="4"/>
  <c r="D364" i="4"/>
  <c r="F364" i="4"/>
  <c r="D365" i="4"/>
  <c r="F365" i="4"/>
  <c r="D366" i="4"/>
  <c r="F366" i="4"/>
  <c r="D367" i="4"/>
  <c r="F367" i="4"/>
  <c r="D368" i="4"/>
  <c r="F368" i="4"/>
  <c r="D369" i="4"/>
  <c r="F369" i="4"/>
  <c r="D370" i="4"/>
  <c r="F370" i="4"/>
  <c r="D371" i="4"/>
  <c r="F371" i="4"/>
  <c r="D372" i="4"/>
  <c r="F372" i="4"/>
  <c r="D373" i="4"/>
  <c r="F373" i="4"/>
  <c r="D374" i="4"/>
  <c r="F374" i="4"/>
  <c r="D375" i="4"/>
  <c r="F375" i="4"/>
  <c r="D376" i="4"/>
  <c r="F376" i="4"/>
  <c r="D377" i="4"/>
  <c r="F377" i="4"/>
  <c r="D378" i="4"/>
  <c r="F378" i="4"/>
  <c r="D379" i="4"/>
  <c r="F379" i="4"/>
  <c r="D380" i="4"/>
  <c r="F380" i="4"/>
  <c r="D381" i="4"/>
  <c r="F381" i="4"/>
  <c r="D382" i="4"/>
  <c r="F382" i="4"/>
  <c r="D383" i="4"/>
  <c r="F383" i="4"/>
  <c r="D384" i="4"/>
  <c r="F384" i="4"/>
  <c r="D385" i="4"/>
  <c r="F385" i="4"/>
  <c r="D386" i="4"/>
  <c r="F386" i="4"/>
  <c r="D387" i="4"/>
  <c r="F387" i="4"/>
  <c r="D388" i="4"/>
  <c r="F388" i="4"/>
  <c r="D389" i="4"/>
  <c r="F389" i="4"/>
  <c r="D390" i="4"/>
  <c r="F390" i="4"/>
  <c r="D391" i="4"/>
  <c r="F391" i="4"/>
  <c r="D392" i="4"/>
  <c r="F392" i="4"/>
  <c r="D393" i="4"/>
  <c r="F393" i="4"/>
  <c r="D394" i="4"/>
  <c r="F394" i="4"/>
  <c r="D395" i="4"/>
  <c r="F395" i="4"/>
  <c r="D396" i="4"/>
  <c r="F396" i="4"/>
  <c r="D397" i="4"/>
  <c r="F397" i="4"/>
  <c r="D398" i="4"/>
  <c r="F398" i="4"/>
  <c r="D399" i="4"/>
  <c r="F399" i="4"/>
  <c r="D400" i="4"/>
  <c r="F400" i="4"/>
  <c r="D401" i="4"/>
  <c r="F401" i="4"/>
  <c r="D402" i="4"/>
  <c r="F402" i="4"/>
  <c r="D403" i="4"/>
  <c r="F403" i="4"/>
  <c r="D404" i="4"/>
  <c r="F404" i="4"/>
  <c r="D405" i="4"/>
  <c r="F405" i="4"/>
  <c r="D406" i="4"/>
  <c r="F406" i="4"/>
  <c r="D407" i="4"/>
  <c r="F407" i="4"/>
  <c r="D408" i="4"/>
  <c r="F408" i="4"/>
  <c r="D409" i="4"/>
  <c r="F409" i="4"/>
  <c r="D410" i="4"/>
  <c r="F410" i="4"/>
  <c r="D411" i="4"/>
  <c r="F411" i="4"/>
  <c r="D412" i="4"/>
  <c r="F412" i="4"/>
  <c r="D413" i="4"/>
  <c r="F413" i="4"/>
  <c r="D414" i="4"/>
  <c r="F414" i="4"/>
  <c r="D415" i="4"/>
  <c r="F415" i="4"/>
  <c r="D416" i="4"/>
  <c r="F416" i="4"/>
  <c r="D417" i="4"/>
  <c r="F417" i="4"/>
  <c r="D418" i="4"/>
  <c r="F418" i="4"/>
  <c r="D419" i="4"/>
  <c r="F419" i="4"/>
  <c r="D420" i="4"/>
  <c r="F420" i="4"/>
  <c r="D421" i="4"/>
  <c r="F421" i="4"/>
  <c r="D422" i="4"/>
  <c r="F422" i="4"/>
  <c r="D423" i="4"/>
  <c r="F423" i="4"/>
  <c r="D424" i="4"/>
  <c r="F424" i="4"/>
  <c r="D425" i="4"/>
  <c r="F425" i="4"/>
  <c r="D426" i="4"/>
  <c r="F426" i="4"/>
  <c r="D427" i="4"/>
  <c r="F427" i="4"/>
  <c r="D428" i="4"/>
  <c r="F428" i="4"/>
  <c r="D429" i="4"/>
  <c r="F429" i="4"/>
  <c r="D430" i="4"/>
  <c r="F430" i="4"/>
  <c r="D431" i="4"/>
  <c r="F431" i="4"/>
  <c r="D432" i="4"/>
  <c r="F432" i="4"/>
  <c r="D433" i="4"/>
  <c r="F433" i="4"/>
  <c r="D434" i="4"/>
  <c r="F434" i="4"/>
  <c r="D435" i="4"/>
  <c r="F435" i="4"/>
  <c r="D436" i="4"/>
  <c r="F436" i="4"/>
  <c r="D437" i="4"/>
  <c r="F437" i="4"/>
  <c r="D438" i="4"/>
  <c r="F438" i="4"/>
  <c r="D439" i="4"/>
  <c r="F439" i="4"/>
  <c r="D440" i="4"/>
  <c r="F440" i="4"/>
  <c r="D441" i="4"/>
  <c r="F441" i="4"/>
  <c r="D442" i="4"/>
  <c r="F442" i="4"/>
  <c r="D443" i="4"/>
  <c r="F443" i="4"/>
  <c r="D444" i="4"/>
  <c r="F444" i="4"/>
  <c r="D445" i="4"/>
  <c r="F445" i="4"/>
  <c r="D446" i="4"/>
  <c r="F446" i="4"/>
  <c r="D447" i="4"/>
  <c r="F447" i="4"/>
  <c r="D448" i="4"/>
  <c r="F448" i="4"/>
  <c r="D449" i="4"/>
  <c r="F449" i="4"/>
  <c r="D450" i="4"/>
  <c r="F450" i="4"/>
  <c r="D451" i="4"/>
  <c r="F451" i="4"/>
  <c r="D452" i="4"/>
  <c r="F452" i="4"/>
  <c r="D453" i="4"/>
  <c r="F453" i="4"/>
  <c r="D454" i="4"/>
  <c r="F454" i="4"/>
  <c r="D455" i="4"/>
  <c r="F455" i="4"/>
  <c r="D456" i="4"/>
  <c r="F456" i="4"/>
  <c r="D457" i="4"/>
  <c r="F457" i="4"/>
  <c r="D458" i="4"/>
  <c r="F458" i="4"/>
  <c r="D459" i="4"/>
  <c r="F459" i="4"/>
  <c r="D460" i="4"/>
  <c r="F460" i="4"/>
  <c r="D461" i="4"/>
  <c r="F461" i="4"/>
  <c r="D462" i="4"/>
  <c r="F462" i="4"/>
  <c r="D463" i="4"/>
  <c r="F463" i="4"/>
  <c r="D464" i="4"/>
  <c r="F464" i="4"/>
  <c r="D465" i="4"/>
  <c r="F465" i="4"/>
  <c r="D466" i="4"/>
  <c r="F466" i="4"/>
  <c r="D467" i="4"/>
  <c r="F467" i="4"/>
  <c r="D468" i="4"/>
  <c r="F468" i="4"/>
  <c r="D469" i="4"/>
  <c r="F469" i="4"/>
  <c r="D470" i="4"/>
  <c r="F470" i="4"/>
  <c r="D471" i="4"/>
  <c r="F471" i="4"/>
  <c r="D472" i="4"/>
  <c r="F472" i="4"/>
  <c r="D473" i="4"/>
  <c r="F473" i="4"/>
  <c r="D474" i="4"/>
  <c r="F474" i="4"/>
  <c r="D475" i="4"/>
  <c r="F475" i="4"/>
  <c r="D476" i="4"/>
  <c r="F476" i="4"/>
  <c r="D477" i="4"/>
  <c r="F477" i="4"/>
  <c r="D478" i="4"/>
  <c r="F478" i="4"/>
  <c r="D479" i="4"/>
  <c r="F479" i="4"/>
  <c r="D480" i="4"/>
  <c r="F480" i="4"/>
  <c r="D481" i="4"/>
  <c r="F481" i="4"/>
  <c r="D482" i="4"/>
  <c r="F482" i="4"/>
  <c r="D483" i="4"/>
  <c r="F483" i="4"/>
  <c r="D484" i="4"/>
  <c r="F484" i="4"/>
  <c r="D485" i="4"/>
  <c r="F485" i="4"/>
  <c r="D486" i="4"/>
  <c r="F486" i="4"/>
  <c r="D487" i="4"/>
  <c r="F487" i="4"/>
  <c r="D488" i="4"/>
  <c r="F488" i="4"/>
  <c r="D489" i="4"/>
  <c r="F489" i="4"/>
  <c r="D490" i="4"/>
  <c r="F490" i="4"/>
  <c r="D491" i="4"/>
  <c r="F491" i="4"/>
  <c r="D492" i="4"/>
  <c r="F492" i="4"/>
  <c r="D493" i="4"/>
  <c r="F493" i="4"/>
  <c r="D494" i="4"/>
  <c r="F494" i="4"/>
  <c r="D495" i="4"/>
  <c r="F495" i="4"/>
  <c r="D496" i="4"/>
  <c r="F496" i="4"/>
  <c r="D497" i="4"/>
  <c r="F497" i="4"/>
  <c r="D498" i="4"/>
  <c r="F498" i="4"/>
  <c r="D499" i="4"/>
  <c r="F499" i="4"/>
  <c r="D500" i="4"/>
  <c r="F500" i="4"/>
  <c r="D501" i="4"/>
  <c r="F501" i="4"/>
  <c r="D502" i="4"/>
  <c r="F502" i="4"/>
  <c r="D503" i="4"/>
  <c r="F503" i="4"/>
  <c r="D504" i="4"/>
  <c r="F504" i="4"/>
  <c r="D505" i="4"/>
  <c r="F505" i="4"/>
  <c r="D506" i="4"/>
  <c r="F506" i="4"/>
  <c r="D507" i="4"/>
  <c r="F507" i="4"/>
  <c r="D508" i="4"/>
  <c r="F508" i="4"/>
  <c r="D509" i="4"/>
  <c r="F509" i="4"/>
  <c r="D510" i="4"/>
  <c r="F510" i="4"/>
  <c r="D511" i="4"/>
  <c r="F511" i="4"/>
  <c r="D512" i="4"/>
  <c r="F512" i="4"/>
  <c r="D513" i="4"/>
  <c r="F513" i="4"/>
  <c r="D514" i="4"/>
  <c r="F514" i="4"/>
  <c r="D515" i="4"/>
  <c r="F515" i="4"/>
  <c r="D516" i="4"/>
  <c r="F516" i="4"/>
  <c r="D517" i="4"/>
  <c r="F517" i="4"/>
  <c r="D518" i="4"/>
  <c r="F518" i="4"/>
  <c r="D519" i="4"/>
  <c r="F519" i="4"/>
  <c r="D520" i="4"/>
  <c r="F520" i="4"/>
  <c r="D521" i="4"/>
  <c r="F521" i="4"/>
  <c r="D522" i="4"/>
  <c r="F522" i="4"/>
  <c r="D523" i="4"/>
  <c r="F523" i="4"/>
  <c r="D524" i="4"/>
  <c r="F524" i="4"/>
  <c r="D525" i="4"/>
  <c r="F525" i="4"/>
  <c r="D526" i="4"/>
  <c r="F526" i="4"/>
  <c r="D527" i="4"/>
  <c r="F527" i="4"/>
  <c r="D528" i="4"/>
  <c r="F528" i="4"/>
  <c r="D529" i="4"/>
  <c r="F529" i="4"/>
  <c r="D530" i="4"/>
  <c r="F530" i="4"/>
  <c r="D531" i="4"/>
  <c r="F531" i="4"/>
  <c r="D532" i="4"/>
  <c r="F532" i="4"/>
  <c r="D533" i="4"/>
  <c r="F533" i="4"/>
  <c r="D534" i="4"/>
  <c r="F534" i="4"/>
  <c r="D535" i="4"/>
  <c r="F535" i="4"/>
  <c r="D536" i="4"/>
  <c r="F536" i="4"/>
  <c r="D537" i="4"/>
  <c r="F537" i="4"/>
  <c r="D538" i="4"/>
  <c r="F538" i="4"/>
  <c r="D539" i="4"/>
  <c r="F539" i="4"/>
  <c r="D540" i="4"/>
  <c r="F540" i="4"/>
  <c r="D541" i="4"/>
  <c r="F541" i="4"/>
  <c r="D542" i="4"/>
  <c r="F542" i="4"/>
  <c r="D543" i="4"/>
  <c r="F543" i="4"/>
  <c r="D544" i="4"/>
  <c r="F544" i="4"/>
  <c r="D545" i="4"/>
  <c r="F545" i="4"/>
  <c r="D546" i="4"/>
  <c r="F546" i="4"/>
  <c r="D547" i="4"/>
  <c r="F547" i="4"/>
  <c r="D548" i="4"/>
  <c r="F548" i="4"/>
  <c r="D549" i="4"/>
  <c r="F549" i="4"/>
  <c r="D550" i="4"/>
  <c r="F550" i="4"/>
  <c r="D551" i="4"/>
  <c r="F551" i="4"/>
  <c r="D552" i="4"/>
  <c r="F552" i="4"/>
  <c r="D553" i="4"/>
  <c r="F553" i="4"/>
  <c r="D554" i="4"/>
  <c r="F554" i="4"/>
  <c r="D555" i="4"/>
  <c r="F555" i="4"/>
  <c r="D556" i="4"/>
  <c r="F556" i="4"/>
  <c r="D557" i="4"/>
  <c r="F557" i="4"/>
  <c r="D558" i="4"/>
  <c r="F558" i="4"/>
  <c r="D559" i="4"/>
  <c r="F559" i="4"/>
  <c r="D560" i="4"/>
  <c r="F560" i="4"/>
  <c r="D561" i="4"/>
  <c r="F561" i="4"/>
  <c r="D562" i="4"/>
  <c r="F562" i="4"/>
  <c r="D563" i="4"/>
  <c r="F563" i="4"/>
  <c r="D564" i="4"/>
  <c r="F564" i="4"/>
  <c r="D565" i="4"/>
  <c r="F565" i="4"/>
  <c r="D566" i="4"/>
  <c r="F566" i="4"/>
  <c r="D567" i="4"/>
  <c r="F567" i="4"/>
  <c r="D568" i="4"/>
  <c r="F568" i="4"/>
  <c r="D569" i="4"/>
  <c r="F569" i="4"/>
  <c r="D570" i="4"/>
  <c r="F570" i="4"/>
  <c r="D571" i="4"/>
  <c r="F571" i="4"/>
  <c r="D572" i="4"/>
  <c r="F572" i="4"/>
  <c r="D573" i="4"/>
  <c r="F573" i="4"/>
  <c r="D574" i="4"/>
  <c r="F574" i="4"/>
  <c r="D575" i="4"/>
  <c r="F575" i="4"/>
  <c r="D576" i="4"/>
  <c r="F576" i="4"/>
  <c r="D577" i="4"/>
  <c r="F577" i="4"/>
  <c r="D578" i="4"/>
  <c r="F578" i="4"/>
  <c r="D579" i="4"/>
  <c r="F579" i="4"/>
  <c r="D580" i="4"/>
  <c r="F580" i="4"/>
  <c r="D581" i="4"/>
  <c r="F581" i="4"/>
  <c r="D582" i="4"/>
  <c r="F582" i="4"/>
  <c r="D583" i="4"/>
  <c r="F583" i="4"/>
  <c r="D584" i="4"/>
  <c r="F584" i="4"/>
  <c r="D585" i="4"/>
  <c r="F585" i="4"/>
  <c r="D586" i="4"/>
  <c r="F586" i="4"/>
  <c r="D587" i="4"/>
  <c r="F587" i="4"/>
  <c r="D588" i="4"/>
  <c r="F588" i="4"/>
  <c r="D589" i="4"/>
  <c r="F589" i="4"/>
  <c r="D590" i="4"/>
  <c r="F590" i="4"/>
  <c r="D591" i="4"/>
  <c r="F591" i="4"/>
  <c r="D592" i="4"/>
  <c r="F592" i="4"/>
  <c r="D593" i="4"/>
  <c r="F593" i="4"/>
  <c r="D594" i="4"/>
  <c r="F594" i="4"/>
  <c r="D595" i="4"/>
  <c r="F595" i="4"/>
  <c r="D596" i="4"/>
  <c r="F596" i="4"/>
  <c r="D597" i="4"/>
  <c r="F597" i="4"/>
  <c r="D598" i="4"/>
  <c r="F598" i="4"/>
  <c r="D599" i="4"/>
  <c r="F599" i="4"/>
  <c r="D600" i="4"/>
  <c r="F600" i="4"/>
  <c r="D601" i="4"/>
  <c r="F601" i="4"/>
  <c r="D602" i="4"/>
  <c r="F602" i="4"/>
  <c r="D603" i="4"/>
  <c r="F603" i="4"/>
  <c r="D604" i="4"/>
  <c r="F604" i="4"/>
  <c r="D605" i="4"/>
  <c r="F605" i="4"/>
  <c r="D606" i="4"/>
  <c r="F606" i="4"/>
  <c r="D607" i="4"/>
  <c r="F607" i="4"/>
  <c r="D608" i="4"/>
  <c r="F608" i="4"/>
  <c r="D609" i="4"/>
  <c r="F609" i="4"/>
  <c r="D610" i="4"/>
  <c r="F610" i="4"/>
  <c r="D611" i="4"/>
  <c r="F611" i="4"/>
  <c r="D612" i="4"/>
  <c r="F612" i="4"/>
  <c r="D613" i="4"/>
  <c r="F613" i="4"/>
  <c r="D614" i="4"/>
  <c r="F614" i="4"/>
  <c r="D615" i="4"/>
  <c r="F615" i="4"/>
  <c r="D616" i="4"/>
  <c r="F616" i="4"/>
  <c r="D617" i="4"/>
  <c r="F617" i="4"/>
  <c r="D618" i="4"/>
  <c r="F618" i="4"/>
  <c r="D619" i="4"/>
  <c r="F619" i="4"/>
  <c r="D620" i="4"/>
  <c r="F620" i="4"/>
  <c r="D621" i="4"/>
  <c r="F621" i="4"/>
  <c r="D622" i="4"/>
  <c r="F622" i="4"/>
  <c r="D623" i="4"/>
  <c r="F623" i="4"/>
  <c r="D624" i="4"/>
  <c r="F624" i="4"/>
  <c r="D625" i="4"/>
  <c r="F625" i="4"/>
  <c r="D626" i="4"/>
  <c r="F626" i="4"/>
  <c r="D627" i="4"/>
  <c r="F627" i="4"/>
  <c r="D628" i="4"/>
  <c r="F628" i="4"/>
  <c r="D629" i="4"/>
  <c r="F629" i="4"/>
  <c r="D630" i="4"/>
  <c r="F630" i="4"/>
  <c r="D631" i="4"/>
  <c r="F631" i="4"/>
  <c r="D632" i="4"/>
  <c r="F632" i="4"/>
  <c r="D633" i="4"/>
  <c r="F633" i="4"/>
  <c r="D634" i="4"/>
  <c r="F634" i="4"/>
  <c r="D635" i="4"/>
  <c r="F635" i="4"/>
  <c r="D636" i="4"/>
  <c r="F636" i="4"/>
  <c r="D637" i="4"/>
  <c r="F637" i="4"/>
  <c r="D638" i="4"/>
  <c r="F638" i="4"/>
  <c r="D639" i="4"/>
  <c r="F639" i="4"/>
  <c r="D640" i="4"/>
  <c r="F640" i="4"/>
  <c r="D641" i="4"/>
  <c r="F641" i="4"/>
  <c r="D642" i="4"/>
  <c r="F642" i="4"/>
  <c r="D643" i="4"/>
  <c r="F643" i="4"/>
  <c r="D644" i="4"/>
  <c r="F644" i="4"/>
  <c r="D645" i="4"/>
  <c r="F645" i="4"/>
  <c r="D646" i="4"/>
  <c r="F646" i="4"/>
  <c r="D647" i="4"/>
  <c r="F647" i="4"/>
  <c r="D648" i="4"/>
  <c r="F648" i="4"/>
  <c r="D649" i="4"/>
  <c r="F649" i="4"/>
  <c r="D650" i="4"/>
  <c r="F650" i="4"/>
  <c r="D651" i="4"/>
  <c r="F651" i="4"/>
  <c r="D652" i="4"/>
  <c r="F652" i="4"/>
  <c r="D653" i="4"/>
  <c r="F653" i="4"/>
  <c r="D654" i="4"/>
  <c r="F654" i="4"/>
  <c r="D655" i="4"/>
  <c r="F655" i="4"/>
  <c r="D656" i="4"/>
  <c r="F656" i="4"/>
  <c r="D657" i="4"/>
  <c r="F657" i="4"/>
  <c r="D658" i="4"/>
  <c r="F658" i="4"/>
  <c r="D659" i="4"/>
  <c r="F659" i="4"/>
  <c r="D660" i="4"/>
  <c r="F660" i="4"/>
  <c r="D661" i="4"/>
  <c r="F661" i="4"/>
  <c r="D662" i="4"/>
  <c r="F662" i="4"/>
  <c r="D663" i="4"/>
  <c r="F663" i="4"/>
  <c r="D664" i="4"/>
  <c r="F664" i="4"/>
  <c r="D665" i="4"/>
  <c r="F665" i="4"/>
  <c r="D666" i="4"/>
  <c r="F666" i="4"/>
  <c r="D667" i="4"/>
  <c r="F667" i="4"/>
  <c r="D668" i="4"/>
  <c r="F668" i="4"/>
  <c r="D669" i="4"/>
  <c r="F669" i="4"/>
  <c r="D670" i="4"/>
  <c r="F670" i="4"/>
  <c r="D671" i="4"/>
  <c r="F671" i="4"/>
  <c r="D672" i="4"/>
  <c r="F672" i="4"/>
  <c r="D673" i="4"/>
  <c r="F673" i="4"/>
  <c r="D674" i="4"/>
  <c r="F674" i="4"/>
  <c r="D675" i="4"/>
  <c r="F675" i="4"/>
  <c r="D676" i="4"/>
  <c r="F676" i="4"/>
  <c r="D677" i="4"/>
  <c r="F677" i="4"/>
  <c r="D678" i="4"/>
  <c r="F678" i="4"/>
  <c r="D679" i="4"/>
  <c r="F679" i="4"/>
  <c r="D680" i="4"/>
  <c r="F680" i="4"/>
  <c r="D681" i="4"/>
  <c r="F681" i="4"/>
  <c r="D682" i="4"/>
  <c r="F682" i="4"/>
  <c r="D683" i="4"/>
  <c r="F683" i="4"/>
  <c r="D684" i="4"/>
  <c r="F684" i="4"/>
  <c r="D685" i="4"/>
  <c r="F685" i="4"/>
  <c r="D686" i="4"/>
  <c r="F686" i="4"/>
  <c r="D687" i="4"/>
  <c r="F687" i="4"/>
  <c r="D688" i="4"/>
  <c r="F688" i="4"/>
  <c r="D689" i="4"/>
  <c r="F689" i="4"/>
  <c r="D690" i="4"/>
  <c r="F690" i="4"/>
  <c r="D691" i="4"/>
  <c r="F691" i="4"/>
  <c r="D692" i="4"/>
  <c r="F692" i="4"/>
  <c r="D693" i="4"/>
  <c r="F693" i="4"/>
  <c r="D694" i="4"/>
  <c r="F694" i="4"/>
  <c r="D695" i="4"/>
  <c r="F695" i="4"/>
  <c r="D696" i="4"/>
  <c r="F696" i="4"/>
  <c r="D697" i="4"/>
  <c r="F697" i="4"/>
  <c r="D698" i="4"/>
  <c r="F698" i="4"/>
  <c r="D699" i="4"/>
  <c r="F699" i="4"/>
  <c r="D700" i="4"/>
  <c r="F700" i="4"/>
  <c r="D701" i="4"/>
  <c r="F701" i="4"/>
  <c r="D702" i="4"/>
  <c r="F702" i="4"/>
  <c r="D703" i="4"/>
  <c r="F703" i="4"/>
  <c r="D704" i="4"/>
  <c r="F704" i="4"/>
  <c r="D705" i="4"/>
  <c r="F705" i="4"/>
  <c r="D706" i="4"/>
  <c r="F706" i="4"/>
  <c r="D707" i="4"/>
  <c r="F707" i="4"/>
  <c r="D708" i="4"/>
  <c r="F708" i="4"/>
  <c r="D709" i="4"/>
  <c r="F709" i="4"/>
  <c r="D710" i="4"/>
  <c r="F710" i="4"/>
  <c r="D711" i="4"/>
  <c r="F711" i="4"/>
  <c r="D712" i="4"/>
  <c r="F712" i="4"/>
  <c r="D713" i="4"/>
  <c r="F713" i="4"/>
  <c r="D714" i="4"/>
  <c r="F714" i="4"/>
  <c r="D715" i="4"/>
  <c r="F715" i="4"/>
  <c r="D716" i="4"/>
  <c r="F716" i="4"/>
  <c r="D717" i="4"/>
  <c r="F717" i="4"/>
  <c r="D718" i="4"/>
  <c r="F718" i="4"/>
  <c r="D719" i="4"/>
  <c r="F719" i="4"/>
  <c r="D720" i="4"/>
  <c r="F720" i="4"/>
  <c r="D721" i="4"/>
  <c r="F721" i="4"/>
  <c r="D722" i="4"/>
  <c r="F722" i="4"/>
  <c r="D723" i="4"/>
  <c r="F723" i="4"/>
  <c r="D724" i="4"/>
  <c r="F724" i="4"/>
  <c r="D725" i="4"/>
  <c r="F725" i="4"/>
  <c r="D726" i="4"/>
  <c r="F726" i="4"/>
  <c r="D727" i="4"/>
  <c r="F727" i="4"/>
  <c r="D728" i="4"/>
  <c r="F728" i="4"/>
  <c r="D729" i="4"/>
  <c r="F729" i="4"/>
  <c r="D730" i="4"/>
  <c r="F730" i="4"/>
  <c r="D731" i="4"/>
  <c r="F731" i="4"/>
  <c r="D732" i="4"/>
  <c r="F732" i="4"/>
  <c r="D733" i="4"/>
  <c r="F733" i="4"/>
  <c r="D734" i="4"/>
  <c r="F734" i="4"/>
  <c r="D735" i="4"/>
  <c r="F735" i="4"/>
  <c r="D736" i="4"/>
  <c r="F736" i="4"/>
  <c r="D737" i="4"/>
  <c r="F737" i="4"/>
  <c r="D738" i="4"/>
  <c r="F738" i="4"/>
  <c r="D739" i="4"/>
  <c r="F739" i="4"/>
  <c r="D740" i="4"/>
  <c r="F740" i="4"/>
  <c r="D741" i="4"/>
  <c r="F741" i="4"/>
  <c r="D742" i="4"/>
  <c r="F742" i="4"/>
  <c r="D743" i="4"/>
  <c r="F743" i="4"/>
  <c r="D744" i="4"/>
  <c r="F744" i="4"/>
  <c r="D745" i="4"/>
  <c r="F745" i="4"/>
  <c r="D746" i="4"/>
  <c r="F746" i="4"/>
  <c r="D747" i="4"/>
  <c r="F747" i="4"/>
  <c r="D748" i="4"/>
  <c r="F748" i="4"/>
  <c r="D749" i="4"/>
  <c r="F749" i="4"/>
  <c r="D750" i="4"/>
  <c r="F750" i="4"/>
  <c r="D751" i="4"/>
  <c r="F751" i="4"/>
  <c r="D752" i="4"/>
  <c r="F752" i="4"/>
  <c r="D753" i="4"/>
  <c r="F753" i="4"/>
  <c r="D754" i="4"/>
  <c r="F754" i="4"/>
  <c r="D755" i="4"/>
  <c r="F755" i="4"/>
  <c r="D756" i="4"/>
  <c r="F756" i="4"/>
  <c r="D757" i="4"/>
  <c r="F757" i="4"/>
  <c r="D758" i="4"/>
  <c r="F758" i="4"/>
  <c r="D759" i="4"/>
  <c r="F759" i="4"/>
  <c r="D760" i="4"/>
  <c r="F760" i="4"/>
  <c r="D761" i="4"/>
  <c r="F761" i="4"/>
  <c r="D762" i="4"/>
  <c r="F762" i="4"/>
  <c r="D763" i="4"/>
  <c r="F763" i="4"/>
  <c r="D764" i="4"/>
  <c r="F764" i="4"/>
  <c r="D765" i="4"/>
  <c r="F765" i="4"/>
  <c r="D766" i="4"/>
  <c r="F766" i="4"/>
  <c r="D767" i="4"/>
  <c r="F767" i="4"/>
  <c r="D768" i="4"/>
  <c r="F768" i="4"/>
  <c r="D769" i="4"/>
  <c r="F769" i="4"/>
  <c r="D770" i="4"/>
  <c r="F770" i="4"/>
  <c r="D771" i="4"/>
  <c r="F771" i="4"/>
  <c r="D772" i="4"/>
  <c r="F772" i="4"/>
  <c r="D773" i="4"/>
  <c r="F773" i="4"/>
  <c r="D774" i="4"/>
  <c r="F774" i="4"/>
  <c r="D775" i="4"/>
  <c r="F775" i="4"/>
  <c r="D776" i="4"/>
  <c r="F776" i="4"/>
  <c r="D777" i="4"/>
  <c r="F777" i="4"/>
  <c r="D778" i="4"/>
  <c r="F778" i="4"/>
  <c r="D779" i="4"/>
  <c r="F779" i="4"/>
  <c r="D780" i="4"/>
  <c r="F780" i="4"/>
  <c r="D781" i="4"/>
  <c r="F781" i="4"/>
  <c r="D782" i="4"/>
  <c r="F782" i="4"/>
  <c r="D783" i="4"/>
  <c r="F783" i="4"/>
  <c r="D784" i="4"/>
  <c r="F784" i="4"/>
  <c r="D785" i="4"/>
  <c r="F785" i="4"/>
  <c r="D786" i="4"/>
  <c r="F786" i="4"/>
  <c r="D787" i="4"/>
  <c r="F787" i="4"/>
  <c r="D788" i="4"/>
  <c r="F788" i="4"/>
  <c r="D789" i="4"/>
  <c r="F789" i="4"/>
  <c r="D790" i="4"/>
  <c r="F790" i="4"/>
  <c r="D791" i="4"/>
  <c r="F791" i="4"/>
  <c r="D792" i="4"/>
  <c r="F792" i="4"/>
  <c r="D793" i="4"/>
  <c r="F793" i="4"/>
  <c r="D794" i="4"/>
  <c r="F794" i="4"/>
  <c r="D795" i="4"/>
  <c r="F795" i="4"/>
  <c r="D796" i="4"/>
  <c r="F796" i="4"/>
  <c r="D797" i="4"/>
  <c r="F797" i="4"/>
  <c r="D798" i="4"/>
  <c r="F798" i="4"/>
  <c r="D799" i="4"/>
  <c r="F799" i="4"/>
  <c r="D800" i="4"/>
  <c r="F800" i="4"/>
  <c r="D801" i="4"/>
  <c r="F801" i="4"/>
  <c r="D802" i="4"/>
  <c r="F802" i="4"/>
  <c r="D803" i="4"/>
  <c r="F803" i="4"/>
  <c r="D804" i="4"/>
  <c r="F804" i="4"/>
  <c r="D805" i="4"/>
  <c r="F805" i="4"/>
  <c r="D806" i="4"/>
  <c r="F806" i="4"/>
  <c r="D807" i="4"/>
  <c r="F807" i="4"/>
  <c r="D808" i="4"/>
  <c r="F808" i="4"/>
  <c r="D809" i="4"/>
  <c r="F809" i="4"/>
  <c r="D810" i="4"/>
  <c r="F810" i="4"/>
  <c r="D811" i="4"/>
  <c r="F811" i="4"/>
  <c r="D812" i="4"/>
  <c r="F812" i="4"/>
  <c r="D813" i="4"/>
  <c r="F813" i="4"/>
  <c r="D814" i="4"/>
  <c r="F814" i="4"/>
  <c r="D815" i="4"/>
  <c r="F815" i="4"/>
  <c r="D816" i="4"/>
  <c r="F816" i="4"/>
  <c r="D817" i="4"/>
  <c r="F817" i="4"/>
  <c r="D818" i="4"/>
  <c r="F818" i="4"/>
  <c r="D819" i="4"/>
  <c r="F819" i="4"/>
  <c r="D820" i="4"/>
  <c r="F820" i="4"/>
  <c r="D821" i="4"/>
  <c r="F821" i="4"/>
  <c r="D822" i="4"/>
  <c r="F822" i="4"/>
  <c r="D823" i="4"/>
  <c r="F823" i="4"/>
  <c r="D824" i="4"/>
  <c r="F824" i="4"/>
  <c r="D825" i="4"/>
  <c r="F825" i="4"/>
  <c r="D826" i="4"/>
  <c r="F826" i="4"/>
  <c r="D827" i="4"/>
  <c r="F827" i="4"/>
  <c r="D828" i="4"/>
  <c r="F828" i="4"/>
  <c r="D829" i="4"/>
  <c r="F829" i="4"/>
  <c r="D830" i="4"/>
  <c r="F830" i="4"/>
  <c r="D831" i="4"/>
  <c r="F831" i="4"/>
  <c r="D832" i="4"/>
  <c r="F832" i="4"/>
  <c r="D833" i="4"/>
  <c r="F833" i="4"/>
  <c r="D834" i="4"/>
  <c r="F834" i="4"/>
  <c r="D835" i="4"/>
  <c r="F835" i="4"/>
  <c r="D836" i="4"/>
  <c r="F836" i="4"/>
  <c r="D837" i="4"/>
  <c r="F837" i="4"/>
  <c r="D838" i="4"/>
  <c r="F838" i="4"/>
  <c r="D839" i="4"/>
  <c r="F839" i="4"/>
  <c r="D840" i="4"/>
  <c r="F840" i="4"/>
  <c r="D841" i="4"/>
  <c r="F841" i="4"/>
  <c r="D842" i="4"/>
  <c r="F842" i="4"/>
  <c r="D843" i="4"/>
  <c r="F843" i="4"/>
  <c r="D844" i="4"/>
  <c r="F844" i="4"/>
  <c r="D845" i="4"/>
  <c r="F845" i="4"/>
  <c r="D846" i="4"/>
  <c r="F846" i="4"/>
  <c r="D847" i="4"/>
  <c r="F847" i="4"/>
  <c r="D848" i="4"/>
  <c r="F848" i="4"/>
  <c r="D849" i="4"/>
  <c r="F849" i="4"/>
  <c r="D850" i="4"/>
  <c r="F850" i="4"/>
  <c r="D851" i="4"/>
  <c r="F851" i="4"/>
  <c r="D852" i="4"/>
  <c r="F852" i="4"/>
  <c r="D853" i="4"/>
  <c r="F853" i="4"/>
  <c r="D854" i="4"/>
  <c r="F854" i="4"/>
  <c r="D855" i="4"/>
  <c r="F855" i="4"/>
  <c r="D856" i="4"/>
  <c r="F856" i="4"/>
  <c r="D857" i="4"/>
  <c r="F857" i="4"/>
  <c r="D858" i="4"/>
  <c r="F858" i="4"/>
  <c r="D859" i="4"/>
  <c r="F859" i="4"/>
  <c r="D860" i="4"/>
  <c r="F860" i="4"/>
  <c r="D861" i="4"/>
  <c r="F861" i="4"/>
  <c r="D862" i="4"/>
  <c r="F862" i="4"/>
  <c r="D863" i="4"/>
  <c r="F863" i="4"/>
  <c r="D864" i="4"/>
  <c r="F864" i="4"/>
  <c r="D865" i="4"/>
  <c r="F865" i="4"/>
  <c r="D866" i="4"/>
  <c r="F866" i="4"/>
  <c r="D867" i="4"/>
  <c r="F867" i="4"/>
  <c r="D868" i="4"/>
  <c r="F868" i="4"/>
  <c r="D869" i="4"/>
  <c r="F869" i="4"/>
  <c r="D870" i="4"/>
  <c r="F870" i="4"/>
  <c r="D871" i="4"/>
  <c r="F871" i="4"/>
  <c r="D872" i="4"/>
  <c r="F872" i="4"/>
  <c r="D873" i="4"/>
  <c r="F873" i="4"/>
  <c r="D874" i="4"/>
  <c r="F874" i="4"/>
  <c r="D875" i="4"/>
  <c r="F875" i="4"/>
  <c r="D876" i="4"/>
  <c r="F876" i="4"/>
  <c r="D877" i="4"/>
  <c r="F877" i="4"/>
  <c r="D878" i="4"/>
  <c r="F878" i="4"/>
  <c r="D879" i="4"/>
  <c r="F879" i="4"/>
  <c r="D880" i="4"/>
  <c r="F880" i="4"/>
  <c r="D881" i="4"/>
  <c r="F881" i="4"/>
  <c r="D882" i="4"/>
  <c r="F882" i="4"/>
  <c r="D883" i="4"/>
  <c r="F883" i="4"/>
  <c r="D884" i="4"/>
  <c r="F884" i="4"/>
  <c r="D885" i="4"/>
  <c r="F885" i="4"/>
  <c r="D886" i="4"/>
  <c r="F886" i="4"/>
  <c r="D887" i="4"/>
  <c r="F887" i="4"/>
  <c r="D888" i="4"/>
  <c r="F888" i="4"/>
  <c r="D889" i="4"/>
  <c r="F889" i="4"/>
  <c r="D890" i="4"/>
  <c r="F890" i="4"/>
  <c r="D891" i="4"/>
  <c r="F891" i="4"/>
  <c r="D892" i="4"/>
  <c r="F892" i="4"/>
  <c r="D893" i="4"/>
  <c r="F893" i="4"/>
  <c r="D894" i="4"/>
  <c r="F894" i="4"/>
  <c r="D895" i="4"/>
  <c r="F895" i="4"/>
  <c r="D896" i="4"/>
  <c r="F896" i="4"/>
  <c r="D897" i="4"/>
  <c r="F897" i="4"/>
  <c r="D898" i="4"/>
  <c r="F898" i="4"/>
  <c r="D899" i="4"/>
  <c r="F899" i="4"/>
  <c r="D900" i="4"/>
  <c r="F900" i="4"/>
  <c r="D901" i="4"/>
  <c r="F901" i="4"/>
  <c r="D902" i="4"/>
  <c r="F902" i="4"/>
  <c r="D903" i="4"/>
  <c r="F903" i="4"/>
  <c r="D904" i="4"/>
  <c r="F904" i="4"/>
  <c r="D905" i="4"/>
  <c r="F905" i="4"/>
  <c r="D906" i="4"/>
  <c r="F906" i="4"/>
  <c r="D907" i="4"/>
  <c r="F907" i="4"/>
  <c r="D908" i="4"/>
  <c r="F908" i="4"/>
  <c r="D909" i="4"/>
  <c r="F909" i="4"/>
  <c r="D910" i="4"/>
  <c r="F910" i="4"/>
  <c r="D911" i="4"/>
  <c r="F911" i="4"/>
  <c r="D912" i="4"/>
  <c r="F912" i="4"/>
  <c r="D913" i="4"/>
  <c r="F913" i="4"/>
  <c r="D914" i="4"/>
  <c r="F914" i="4"/>
  <c r="D915" i="4"/>
  <c r="F915" i="4"/>
  <c r="D916" i="4"/>
  <c r="F916" i="4"/>
  <c r="D917" i="4"/>
  <c r="F917" i="4"/>
  <c r="D918" i="4"/>
  <c r="F918" i="4"/>
  <c r="D919" i="4"/>
  <c r="F919" i="4"/>
  <c r="D920" i="4"/>
  <c r="F920" i="4"/>
  <c r="D921" i="4"/>
  <c r="F921" i="4"/>
  <c r="D922" i="4"/>
  <c r="F922" i="4"/>
  <c r="D923" i="4"/>
  <c r="F923" i="4"/>
  <c r="D924" i="4"/>
  <c r="F924" i="4"/>
  <c r="D925" i="4"/>
  <c r="F925" i="4"/>
  <c r="D926" i="4"/>
  <c r="F926" i="4"/>
  <c r="D927" i="4"/>
  <c r="F927" i="4"/>
  <c r="D928" i="4"/>
  <c r="F928" i="4"/>
  <c r="D929" i="4"/>
  <c r="F929" i="4"/>
  <c r="D930" i="4"/>
  <c r="F930" i="4"/>
  <c r="D931" i="4"/>
  <c r="F931" i="4"/>
  <c r="D932" i="4"/>
  <c r="F932" i="4"/>
  <c r="D933" i="4"/>
  <c r="F933" i="4"/>
  <c r="D934" i="4"/>
  <c r="F934" i="4"/>
  <c r="D935" i="4"/>
  <c r="F935" i="4"/>
  <c r="D936" i="4"/>
  <c r="F936" i="4"/>
  <c r="D937" i="4"/>
  <c r="F937" i="4"/>
  <c r="D938" i="4"/>
  <c r="F938" i="4"/>
  <c r="D939" i="4"/>
  <c r="F939" i="4"/>
  <c r="D940" i="4"/>
  <c r="F940" i="4"/>
  <c r="D941" i="4"/>
  <c r="F941" i="4"/>
  <c r="D942" i="4"/>
  <c r="F942" i="4"/>
  <c r="D943" i="4"/>
  <c r="F943" i="4"/>
  <c r="D944" i="4"/>
  <c r="F944" i="4"/>
  <c r="D945" i="4"/>
  <c r="F945" i="4"/>
  <c r="D946" i="4"/>
  <c r="F946" i="4"/>
  <c r="D947" i="4"/>
  <c r="F947" i="4"/>
  <c r="D948" i="4"/>
  <c r="F948" i="4"/>
  <c r="D949" i="4"/>
  <c r="F949" i="4"/>
  <c r="D950" i="4"/>
  <c r="F950" i="4"/>
  <c r="D951" i="4"/>
  <c r="F951" i="4"/>
  <c r="D952" i="4"/>
  <c r="F952" i="4"/>
  <c r="D953" i="4"/>
  <c r="F953" i="4"/>
  <c r="D954" i="4"/>
  <c r="F954" i="4"/>
  <c r="D955" i="4"/>
  <c r="F955" i="4"/>
  <c r="D956" i="4"/>
  <c r="F956" i="4"/>
  <c r="F2" i="4"/>
  <c r="D2" i="4"/>
  <c r="AL964" i="1"/>
  <c r="AM964" i="1" s="1"/>
  <c r="AL963" i="1"/>
  <c r="AM963" i="1" s="1"/>
  <c r="AL962" i="1"/>
  <c r="AM962" i="1" s="1"/>
  <c r="AO962" i="1" s="1"/>
  <c r="AL961" i="1"/>
  <c r="AM961" i="1" s="1"/>
  <c r="AQ961" i="1" s="1"/>
  <c r="AL960" i="1"/>
  <c r="AM960" i="1" s="1"/>
  <c r="AO960" i="1" s="1"/>
  <c r="AL959" i="1"/>
  <c r="AM959" i="1" s="1"/>
  <c r="AL958" i="1"/>
  <c r="AM958" i="1" s="1"/>
  <c r="AL957" i="1"/>
  <c r="AM957" i="1" s="1"/>
  <c r="AL956" i="1"/>
  <c r="AM956" i="1" s="1"/>
  <c r="AL955" i="1"/>
  <c r="AM955" i="1" s="1"/>
  <c r="AL954" i="1"/>
  <c r="AM954" i="1" s="1"/>
  <c r="AL953" i="1"/>
  <c r="AM953" i="1" s="1"/>
  <c r="AQ953" i="1" s="1"/>
  <c r="AL952" i="1"/>
  <c r="AM952" i="1" s="1"/>
  <c r="AL951" i="1"/>
  <c r="AM951" i="1" s="1"/>
  <c r="AL950" i="1"/>
  <c r="AM950" i="1" s="1"/>
  <c r="AL949" i="1"/>
  <c r="AM949" i="1" s="1"/>
  <c r="AL948" i="1"/>
  <c r="AM948" i="1" s="1"/>
  <c r="AO948" i="1" s="1"/>
  <c r="AL947" i="1"/>
  <c r="AM947" i="1" s="1"/>
  <c r="AL946" i="1"/>
  <c r="AM946" i="1" s="1"/>
  <c r="AL945" i="1"/>
  <c r="AM945" i="1" s="1"/>
  <c r="AL944" i="1"/>
  <c r="AM944" i="1" s="1"/>
  <c r="AL943" i="1"/>
  <c r="AM943" i="1" s="1"/>
  <c r="AL942" i="1"/>
  <c r="AM942" i="1" s="1"/>
  <c r="AL941" i="1"/>
  <c r="AM941" i="1" s="1"/>
  <c r="AL940" i="1"/>
  <c r="AM940" i="1" s="1"/>
  <c r="AO940" i="1" s="1"/>
  <c r="AL939" i="1"/>
  <c r="AM939" i="1" s="1"/>
  <c r="AL938" i="1"/>
  <c r="AM938" i="1" s="1"/>
  <c r="AQ938" i="1" s="1"/>
  <c r="AL937" i="1"/>
  <c r="AM937" i="1" s="1"/>
  <c r="AL936" i="1"/>
  <c r="AM936" i="1" s="1"/>
  <c r="AL935" i="1"/>
  <c r="AM935" i="1" s="1"/>
  <c r="AL934" i="1"/>
  <c r="AM934" i="1" s="1"/>
  <c r="AL933" i="1"/>
  <c r="AM933" i="1" s="1"/>
  <c r="AL932" i="1"/>
  <c r="AM932" i="1" s="1"/>
  <c r="AL931" i="1"/>
  <c r="AM931" i="1" s="1"/>
  <c r="AL930" i="1"/>
  <c r="AM930" i="1" s="1"/>
  <c r="AO930" i="1" s="1"/>
  <c r="AL929" i="1"/>
  <c r="AM929" i="1" s="1"/>
  <c r="AL928" i="1"/>
  <c r="AM928" i="1" s="1"/>
  <c r="AL927" i="1"/>
  <c r="AM927" i="1" s="1"/>
  <c r="AO927" i="1" s="1"/>
  <c r="AL926" i="1"/>
  <c r="AM926" i="1" s="1"/>
  <c r="AQ926" i="1" s="1"/>
  <c r="AL925" i="1"/>
  <c r="AM925" i="1" s="1"/>
  <c r="AO925" i="1" s="1"/>
  <c r="AL924" i="1"/>
  <c r="AM924" i="1" s="1"/>
  <c r="AL923" i="1"/>
  <c r="AM923" i="1" s="1"/>
  <c r="AL922" i="1"/>
  <c r="AM922" i="1" s="1"/>
  <c r="AL921" i="1"/>
  <c r="AM921" i="1" s="1"/>
  <c r="AL920" i="1"/>
  <c r="AM920" i="1" s="1"/>
  <c r="AL919" i="1"/>
  <c r="AM919" i="1" s="1"/>
  <c r="AM918" i="1"/>
  <c r="AL918" i="1"/>
  <c r="AL917" i="1"/>
  <c r="AM917" i="1" s="1"/>
  <c r="AO917" i="1" s="1"/>
  <c r="AL916" i="1"/>
  <c r="AM916" i="1" s="1"/>
  <c r="AL915" i="1"/>
  <c r="AM915" i="1" s="1"/>
  <c r="AL914" i="1"/>
  <c r="AM914" i="1" s="1"/>
  <c r="AL913" i="1"/>
  <c r="AM913" i="1" s="1"/>
  <c r="AL912" i="1"/>
  <c r="AM912" i="1" s="1"/>
  <c r="AQ912" i="1" s="1"/>
  <c r="AL911" i="1"/>
  <c r="AM911" i="1" s="1"/>
  <c r="AL910" i="1"/>
  <c r="AM910" i="1" s="1"/>
  <c r="AL909" i="1"/>
  <c r="AM909" i="1" s="1"/>
  <c r="AL908" i="1"/>
  <c r="AM908" i="1" s="1"/>
  <c r="AL907" i="1"/>
  <c r="AM907" i="1" s="1"/>
  <c r="AL906" i="1"/>
  <c r="AM906" i="1" s="1"/>
  <c r="AL905" i="1"/>
  <c r="AM905" i="1" s="1"/>
  <c r="AQ904" i="1"/>
  <c r="AO904" i="1"/>
  <c r="AL904" i="1"/>
  <c r="AM904" i="1" s="1"/>
  <c r="AL903" i="1"/>
  <c r="AM903" i="1" s="1"/>
  <c r="AL902" i="1"/>
  <c r="AM902" i="1" s="1"/>
  <c r="AQ902" i="1" s="1"/>
  <c r="AL901" i="1"/>
  <c r="AM901" i="1" s="1"/>
  <c r="AL900" i="1"/>
  <c r="AM900" i="1" s="1"/>
  <c r="AL899" i="1"/>
  <c r="AM899" i="1" s="1"/>
  <c r="AO899" i="1" s="1"/>
  <c r="AL898" i="1"/>
  <c r="AM898" i="1" s="1"/>
  <c r="AL897" i="1"/>
  <c r="AM897" i="1" s="1"/>
  <c r="AL896" i="1"/>
  <c r="AM896" i="1" s="1"/>
  <c r="AL895" i="1"/>
  <c r="AM895" i="1" s="1"/>
  <c r="AL894" i="1"/>
  <c r="AM894" i="1" s="1"/>
  <c r="AQ894" i="1" s="1"/>
  <c r="AL893" i="1"/>
  <c r="AM893" i="1" s="1"/>
  <c r="AO893" i="1" s="1"/>
  <c r="AL892" i="1"/>
  <c r="AM892" i="1" s="1"/>
  <c r="AO892" i="1" s="1"/>
  <c r="AL891" i="1"/>
  <c r="AM891" i="1" s="1"/>
  <c r="AQ891" i="1" s="1"/>
  <c r="AL890" i="1"/>
  <c r="AM890" i="1" s="1"/>
  <c r="AL889" i="1"/>
  <c r="AM889" i="1" s="1"/>
  <c r="AL888" i="1"/>
  <c r="AM888" i="1" s="1"/>
  <c r="AL887" i="1"/>
  <c r="AM887" i="1" s="1"/>
  <c r="AL886" i="1"/>
  <c r="AM886" i="1" s="1"/>
  <c r="AL885" i="1"/>
  <c r="AM885" i="1" s="1"/>
  <c r="AL884" i="1"/>
  <c r="AM884" i="1" s="1"/>
  <c r="AO884" i="1" s="1"/>
  <c r="AL883" i="1"/>
  <c r="AM883" i="1" s="1"/>
  <c r="AL882" i="1"/>
  <c r="AM882" i="1" s="1"/>
  <c r="AO882" i="1" s="1"/>
  <c r="AM881" i="1"/>
  <c r="AL881" i="1"/>
  <c r="AL880" i="1"/>
  <c r="AM880" i="1" s="1"/>
  <c r="AL879" i="1"/>
  <c r="AM879" i="1" s="1"/>
  <c r="AO879" i="1" s="1"/>
  <c r="AL878" i="1"/>
  <c r="AM878" i="1" s="1"/>
  <c r="AL877" i="1"/>
  <c r="AM877" i="1" s="1"/>
  <c r="AO877" i="1" s="1"/>
  <c r="AL876" i="1"/>
  <c r="AM876" i="1" s="1"/>
  <c r="AQ876" i="1" s="1"/>
  <c r="AL875" i="1"/>
  <c r="AM875" i="1" s="1"/>
  <c r="AL874" i="1"/>
  <c r="AM874" i="1" s="1"/>
  <c r="AL873" i="1"/>
  <c r="AM873" i="1" s="1"/>
  <c r="AO873" i="1" s="1"/>
  <c r="AL872" i="1"/>
  <c r="AM872" i="1" s="1"/>
  <c r="AL871" i="1"/>
  <c r="AM871" i="1" s="1"/>
  <c r="AL870" i="1"/>
  <c r="AM870" i="1" s="1"/>
  <c r="AL869" i="1"/>
  <c r="AM869" i="1" s="1"/>
  <c r="AL868" i="1"/>
  <c r="AM868" i="1" s="1"/>
  <c r="AQ868" i="1" s="1"/>
  <c r="AL867" i="1"/>
  <c r="AM867" i="1" s="1"/>
  <c r="AO867" i="1" s="1"/>
  <c r="AL866" i="1"/>
  <c r="AM866" i="1" s="1"/>
  <c r="AL865" i="1"/>
  <c r="AM865" i="1" s="1"/>
  <c r="AL864" i="1"/>
  <c r="AM864" i="1" s="1"/>
  <c r="AL863" i="1"/>
  <c r="AM863" i="1" s="1"/>
  <c r="AL862" i="1"/>
  <c r="AM862" i="1" s="1"/>
  <c r="AQ862" i="1" s="1"/>
  <c r="AL861" i="1"/>
  <c r="AM861" i="1" s="1"/>
  <c r="AL860" i="1"/>
  <c r="AM860" i="1" s="1"/>
  <c r="AL859" i="1"/>
  <c r="AM859" i="1" s="1"/>
  <c r="AO859" i="1" s="1"/>
  <c r="AL858" i="1"/>
  <c r="AM858" i="1" s="1"/>
  <c r="AL857" i="1"/>
  <c r="AM857" i="1" s="1"/>
  <c r="AL856" i="1"/>
  <c r="AM856" i="1" s="1"/>
  <c r="AL855" i="1"/>
  <c r="AM855" i="1" s="1"/>
  <c r="AL854" i="1"/>
  <c r="AM854" i="1" s="1"/>
  <c r="AL853" i="1"/>
  <c r="AM853" i="1" s="1"/>
  <c r="AL852" i="1"/>
  <c r="AM852" i="1" s="1"/>
  <c r="AL851" i="1"/>
  <c r="AM851" i="1" s="1"/>
  <c r="AQ851" i="1" s="1"/>
  <c r="AL850" i="1"/>
  <c r="AM850" i="1" s="1"/>
  <c r="AQ850" i="1" s="1"/>
  <c r="AL849" i="1"/>
  <c r="AM849" i="1" s="1"/>
  <c r="AQ849" i="1" s="1"/>
  <c r="AL848" i="1"/>
  <c r="AM848" i="1" s="1"/>
  <c r="AL847" i="1"/>
  <c r="AM847" i="1" s="1"/>
  <c r="AL846" i="1"/>
  <c r="AM846" i="1" s="1"/>
  <c r="AO846" i="1" s="1"/>
  <c r="AL845" i="1"/>
  <c r="AM845" i="1" s="1"/>
  <c r="AO845" i="1" s="1"/>
  <c r="AL844" i="1"/>
  <c r="AM844" i="1" s="1"/>
  <c r="AO844" i="1" s="1"/>
  <c r="AL843" i="1"/>
  <c r="AM843" i="1" s="1"/>
  <c r="AL842" i="1"/>
  <c r="AM842" i="1" s="1"/>
  <c r="AL841" i="1"/>
  <c r="AM841" i="1" s="1"/>
  <c r="AQ841" i="1" s="1"/>
  <c r="AL840" i="1"/>
  <c r="AM840" i="1" s="1"/>
  <c r="AL839" i="1"/>
  <c r="AM839" i="1" s="1"/>
  <c r="AL838" i="1"/>
  <c r="AM838" i="1" s="1"/>
  <c r="AL837" i="1"/>
  <c r="AM837" i="1" s="1"/>
  <c r="AL836" i="1"/>
  <c r="AM836" i="1" s="1"/>
  <c r="AQ836" i="1" s="1"/>
  <c r="AL835" i="1"/>
  <c r="AM835" i="1" s="1"/>
  <c r="AL834" i="1"/>
  <c r="AM834" i="1" s="1"/>
  <c r="AL833" i="1"/>
  <c r="AM833" i="1" s="1"/>
  <c r="AL832" i="1"/>
  <c r="AM832" i="1" s="1"/>
  <c r="AL831" i="1"/>
  <c r="AM831" i="1" s="1"/>
  <c r="AQ831" i="1" s="1"/>
  <c r="AL830" i="1"/>
  <c r="AM830" i="1" s="1"/>
  <c r="AL829" i="1"/>
  <c r="AM829" i="1" s="1"/>
  <c r="AL828" i="1"/>
  <c r="AM828" i="1" s="1"/>
  <c r="AL827" i="1"/>
  <c r="AM827" i="1" s="1"/>
  <c r="AL826" i="1"/>
  <c r="AM826" i="1" s="1"/>
  <c r="AL825" i="1"/>
  <c r="AM825" i="1" s="1"/>
  <c r="AO825" i="1" s="1"/>
  <c r="AL824" i="1"/>
  <c r="AM824" i="1" s="1"/>
  <c r="AL823" i="1"/>
  <c r="AM823" i="1" s="1"/>
  <c r="AL822" i="1"/>
  <c r="AM822" i="1" s="1"/>
  <c r="AL821" i="1"/>
  <c r="AM821" i="1" s="1"/>
  <c r="AL820" i="1"/>
  <c r="AM820" i="1" s="1"/>
  <c r="AQ820" i="1" s="1"/>
  <c r="AL819" i="1"/>
  <c r="AM819" i="1" s="1"/>
  <c r="AQ819" i="1" s="1"/>
  <c r="AL818" i="1"/>
  <c r="AM818" i="1" s="1"/>
  <c r="AL817" i="1"/>
  <c r="AM817" i="1" s="1"/>
  <c r="AQ817" i="1" s="1"/>
  <c r="AL816" i="1"/>
  <c r="AM816" i="1" s="1"/>
  <c r="AL815" i="1"/>
  <c r="AM815" i="1" s="1"/>
  <c r="AL814" i="1"/>
  <c r="AM814" i="1" s="1"/>
  <c r="AL813" i="1"/>
  <c r="AM813" i="1" s="1"/>
  <c r="AL812" i="1"/>
  <c r="AM812" i="1" s="1"/>
  <c r="AL811" i="1"/>
  <c r="AM811" i="1" s="1"/>
  <c r="AQ811" i="1" s="1"/>
  <c r="AL810" i="1"/>
  <c r="AM810" i="1" s="1"/>
  <c r="AL809" i="1"/>
  <c r="AM809" i="1" s="1"/>
  <c r="AL808" i="1"/>
  <c r="AM808" i="1" s="1"/>
  <c r="AO807" i="1"/>
  <c r="AL807" i="1"/>
  <c r="AM807" i="1" s="1"/>
  <c r="AL806" i="1"/>
  <c r="AM806" i="1" s="1"/>
  <c r="AL805" i="1"/>
  <c r="AM805" i="1" s="1"/>
  <c r="AQ805" i="1" s="1"/>
  <c r="AL804" i="1"/>
  <c r="AM804" i="1" s="1"/>
  <c r="AQ804" i="1" s="1"/>
  <c r="AL803" i="1"/>
  <c r="AM803" i="1" s="1"/>
  <c r="AL802" i="1"/>
  <c r="AM802" i="1" s="1"/>
  <c r="AL801" i="1"/>
  <c r="AM801" i="1" s="1"/>
  <c r="AL800" i="1"/>
  <c r="AM800" i="1" s="1"/>
  <c r="AL799" i="1"/>
  <c r="AM799" i="1" s="1"/>
  <c r="AO799" i="1" s="1"/>
  <c r="AL798" i="1"/>
  <c r="AM798" i="1" s="1"/>
  <c r="AL797" i="1"/>
  <c r="AM797" i="1" s="1"/>
  <c r="AL796" i="1"/>
  <c r="AM796" i="1" s="1"/>
  <c r="AO796" i="1" s="1"/>
  <c r="AL795" i="1"/>
  <c r="AM795" i="1" s="1"/>
  <c r="AL794" i="1"/>
  <c r="AM794" i="1" s="1"/>
  <c r="AO794" i="1" s="1"/>
  <c r="AL793" i="1"/>
  <c r="AM793" i="1" s="1"/>
  <c r="AL792" i="1"/>
  <c r="AM792" i="1" s="1"/>
  <c r="AO792" i="1" s="1"/>
  <c r="AL791" i="1"/>
  <c r="AM791" i="1" s="1"/>
  <c r="AL790" i="1"/>
  <c r="AM790" i="1" s="1"/>
  <c r="AL789" i="1"/>
  <c r="AM789" i="1" s="1"/>
  <c r="AO789" i="1" s="1"/>
  <c r="AL788" i="1"/>
  <c r="AM788" i="1" s="1"/>
  <c r="AL787" i="1"/>
  <c r="AM787" i="1" s="1"/>
  <c r="AL786" i="1"/>
  <c r="AM786" i="1" s="1"/>
  <c r="AL785" i="1"/>
  <c r="AM785" i="1" s="1"/>
  <c r="AL784" i="1"/>
  <c r="AM784" i="1" s="1"/>
  <c r="AO784" i="1" s="1"/>
  <c r="AL783" i="1"/>
  <c r="AM783" i="1" s="1"/>
  <c r="AO783" i="1" s="1"/>
  <c r="AL782" i="1"/>
  <c r="AM782" i="1" s="1"/>
  <c r="AO782" i="1" s="1"/>
  <c r="AL781" i="1"/>
  <c r="AM781" i="1" s="1"/>
  <c r="AL780" i="1"/>
  <c r="AM780" i="1" s="1"/>
  <c r="AQ780" i="1" s="1"/>
  <c r="AL779" i="1"/>
  <c r="AM779" i="1" s="1"/>
  <c r="AL778" i="1"/>
  <c r="AM778" i="1" s="1"/>
  <c r="AL777" i="1"/>
  <c r="AM777" i="1" s="1"/>
  <c r="AL776" i="1"/>
  <c r="AM776" i="1" s="1"/>
  <c r="AL775" i="1"/>
  <c r="AM775" i="1" s="1"/>
  <c r="AQ775" i="1" s="1"/>
  <c r="AL774" i="1"/>
  <c r="AM774" i="1" s="1"/>
  <c r="AQ774" i="1" s="1"/>
  <c r="AL773" i="1"/>
  <c r="AM773" i="1" s="1"/>
  <c r="AL772" i="1"/>
  <c r="AM772" i="1" s="1"/>
  <c r="AQ772" i="1" s="1"/>
  <c r="AL771" i="1"/>
  <c r="AM771" i="1" s="1"/>
  <c r="AQ771" i="1" s="1"/>
  <c r="AL770" i="1"/>
  <c r="AM770" i="1" s="1"/>
  <c r="AL769" i="1"/>
  <c r="AM769" i="1" s="1"/>
  <c r="AL768" i="1"/>
  <c r="AM768" i="1" s="1"/>
  <c r="AL767" i="1"/>
  <c r="AM767" i="1" s="1"/>
  <c r="AL766" i="1"/>
  <c r="AM766" i="1" s="1"/>
  <c r="AL765" i="1"/>
  <c r="AM765" i="1" s="1"/>
  <c r="AL764" i="1"/>
  <c r="AM764" i="1" s="1"/>
  <c r="AQ764" i="1" s="1"/>
  <c r="AL763" i="1"/>
  <c r="AM763" i="1" s="1"/>
  <c r="AQ763" i="1" s="1"/>
  <c r="AL762" i="1"/>
  <c r="AM762" i="1" s="1"/>
  <c r="AQ762" i="1" s="1"/>
  <c r="AL761" i="1"/>
  <c r="AM761" i="1" s="1"/>
  <c r="AL760" i="1"/>
  <c r="AM760" i="1" s="1"/>
  <c r="AL759" i="1"/>
  <c r="AM759" i="1" s="1"/>
  <c r="AL758" i="1"/>
  <c r="AM758" i="1" s="1"/>
  <c r="AL757" i="1"/>
  <c r="AM757" i="1" s="1"/>
  <c r="AQ757" i="1" s="1"/>
  <c r="AL756" i="1"/>
  <c r="AM756" i="1" s="1"/>
  <c r="AO756" i="1" s="1"/>
  <c r="AL755" i="1"/>
  <c r="AM755" i="1" s="1"/>
  <c r="AL754" i="1"/>
  <c r="AM754" i="1" s="1"/>
  <c r="AL753" i="1"/>
  <c r="AM753" i="1" s="1"/>
  <c r="AO753" i="1" s="1"/>
  <c r="AL752" i="1"/>
  <c r="AM752" i="1" s="1"/>
  <c r="AL751" i="1"/>
  <c r="AM751" i="1" s="1"/>
  <c r="AL750" i="1"/>
  <c r="AM750" i="1" s="1"/>
  <c r="AQ750" i="1" s="1"/>
  <c r="AL749" i="1"/>
  <c r="AM749" i="1" s="1"/>
  <c r="AL748" i="1"/>
  <c r="AM748" i="1" s="1"/>
  <c r="AO748" i="1" s="1"/>
  <c r="AL747" i="1"/>
  <c r="AM747" i="1" s="1"/>
  <c r="AL746" i="1"/>
  <c r="AM746" i="1" s="1"/>
  <c r="AO746" i="1" s="1"/>
  <c r="AL745" i="1"/>
  <c r="AM745" i="1" s="1"/>
  <c r="AL744" i="1"/>
  <c r="AM744" i="1" s="1"/>
  <c r="AL743" i="1"/>
  <c r="AM743" i="1" s="1"/>
  <c r="AL742" i="1"/>
  <c r="AM742" i="1" s="1"/>
  <c r="AO742" i="1" s="1"/>
  <c r="AL741" i="1"/>
  <c r="AM741" i="1" s="1"/>
  <c r="AL740" i="1"/>
  <c r="AM740" i="1" s="1"/>
  <c r="AL739" i="1"/>
  <c r="AM739" i="1" s="1"/>
  <c r="AO739" i="1" s="1"/>
  <c r="AL738" i="1"/>
  <c r="AM738" i="1" s="1"/>
  <c r="AL737" i="1"/>
  <c r="AM737" i="1" s="1"/>
  <c r="AL736" i="1"/>
  <c r="AM736" i="1" s="1"/>
  <c r="AL735" i="1"/>
  <c r="AM735" i="1" s="1"/>
  <c r="AL734" i="1"/>
  <c r="AM734" i="1" s="1"/>
  <c r="AL733" i="1"/>
  <c r="AM733" i="1" s="1"/>
  <c r="AL732" i="1"/>
  <c r="AM732" i="1" s="1"/>
  <c r="AO732" i="1" s="1"/>
  <c r="AL731" i="1"/>
  <c r="AM731" i="1" s="1"/>
  <c r="AL730" i="1"/>
  <c r="AM730" i="1" s="1"/>
  <c r="AO730" i="1" s="1"/>
  <c r="AL729" i="1"/>
  <c r="AM729" i="1" s="1"/>
  <c r="AL728" i="1"/>
  <c r="AM728" i="1" s="1"/>
  <c r="AL727" i="1"/>
  <c r="AM727" i="1" s="1"/>
  <c r="AL726" i="1"/>
  <c r="AM726" i="1" s="1"/>
  <c r="AO726" i="1" s="1"/>
  <c r="AL725" i="1"/>
  <c r="AM725" i="1" s="1"/>
  <c r="AQ725" i="1" s="1"/>
  <c r="AL724" i="1"/>
  <c r="AM724" i="1" s="1"/>
  <c r="AO724" i="1" s="1"/>
  <c r="AL723" i="1"/>
  <c r="AM723" i="1" s="1"/>
  <c r="AL722" i="1"/>
  <c r="AM722" i="1" s="1"/>
  <c r="AL721" i="1"/>
  <c r="AM721" i="1" s="1"/>
  <c r="AL720" i="1"/>
  <c r="AM720" i="1" s="1"/>
  <c r="AL719" i="1"/>
  <c r="AM719" i="1" s="1"/>
  <c r="AL718" i="1"/>
  <c r="AM718" i="1" s="1"/>
  <c r="AL717" i="1"/>
  <c r="AM717" i="1" s="1"/>
  <c r="AL716" i="1"/>
  <c r="AM716" i="1" s="1"/>
  <c r="AL715" i="1"/>
  <c r="AM715" i="1" s="1"/>
  <c r="AQ715" i="1" s="1"/>
  <c r="AQ714" i="1"/>
  <c r="AL714" i="1"/>
  <c r="AM714" i="1" s="1"/>
  <c r="AO714" i="1" s="1"/>
  <c r="AL713" i="1"/>
  <c r="AM713" i="1" s="1"/>
  <c r="AQ713" i="1" s="1"/>
  <c r="AL712" i="1"/>
  <c r="AM712" i="1" s="1"/>
  <c r="AO712" i="1" s="1"/>
  <c r="AL711" i="1"/>
  <c r="AM711" i="1" s="1"/>
  <c r="AQ711" i="1" s="1"/>
  <c r="AL710" i="1"/>
  <c r="AM710" i="1" s="1"/>
  <c r="AL709" i="1"/>
  <c r="AM709" i="1" s="1"/>
  <c r="AL708" i="1"/>
  <c r="AM708" i="1" s="1"/>
  <c r="AQ708" i="1" s="1"/>
  <c r="AL707" i="1"/>
  <c r="AM707" i="1" s="1"/>
  <c r="AQ707" i="1" s="1"/>
  <c r="AL706" i="1"/>
  <c r="AM706" i="1" s="1"/>
  <c r="AL705" i="1"/>
  <c r="AM705" i="1" s="1"/>
  <c r="AL704" i="1"/>
  <c r="AM704" i="1" s="1"/>
  <c r="AL703" i="1"/>
  <c r="AM703" i="1" s="1"/>
  <c r="AL702" i="1"/>
  <c r="AM702" i="1" s="1"/>
  <c r="AL701" i="1"/>
  <c r="AM701" i="1" s="1"/>
  <c r="AO701" i="1" s="1"/>
  <c r="AL700" i="1"/>
  <c r="AM700" i="1" s="1"/>
  <c r="AL699" i="1"/>
  <c r="AM699" i="1" s="1"/>
  <c r="AL698" i="1"/>
  <c r="AM698" i="1" s="1"/>
  <c r="AL697" i="1"/>
  <c r="AM697" i="1" s="1"/>
  <c r="AM696" i="1"/>
  <c r="AL696" i="1"/>
  <c r="AL695" i="1"/>
  <c r="AM695" i="1" s="1"/>
  <c r="AQ695" i="1" s="1"/>
  <c r="AL694" i="1"/>
  <c r="AM694" i="1" s="1"/>
  <c r="AL693" i="1"/>
  <c r="AM693" i="1" s="1"/>
  <c r="AL692" i="1"/>
  <c r="AM692" i="1" s="1"/>
  <c r="AL691" i="1"/>
  <c r="AM691" i="1" s="1"/>
  <c r="AL690" i="1"/>
  <c r="AM690" i="1" s="1"/>
  <c r="AM689" i="1"/>
  <c r="AL689" i="1"/>
  <c r="AL688" i="1"/>
  <c r="AM688" i="1" s="1"/>
  <c r="AL687" i="1"/>
  <c r="AM687" i="1" s="1"/>
  <c r="AL686" i="1"/>
  <c r="AM686" i="1" s="1"/>
  <c r="AL685" i="1"/>
  <c r="AM685" i="1" s="1"/>
  <c r="AL684" i="1"/>
  <c r="AM684" i="1" s="1"/>
  <c r="AQ684" i="1" s="1"/>
  <c r="AL683" i="1"/>
  <c r="AM683" i="1" s="1"/>
  <c r="AL682" i="1"/>
  <c r="AM682" i="1" s="1"/>
  <c r="AL681" i="1"/>
  <c r="AM681" i="1" s="1"/>
  <c r="AL680" i="1"/>
  <c r="AM680" i="1" s="1"/>
  <c r="AL679" i="1"/>
  <c r="AM679" i="1" s="1"/>
  <c r="AL678" i="1"/>
  <c r="AM678" i="1" s="1"/>
  <c r="AQ678" i="1" s="1"/>
  <c r="AL677" i="1"/>
  <c r="AM677" i="1" s="1"/>
  <c r="AL676" i="1"/>
  <c r="AM676" i="1" s="1"/>
  <c r="AL675" i="1"/>
  <c r="AM675" i="1" s="1"/>
  <c r="AL674" i="1"/>
  <c r="AM674" i="1" s="1"/>
  <c r="AQ674" i="1" s="1"/>
  <c r="AL673" i="1"/>
  <c r="AM673" i="1" s="1"/>
  <c r="AL672" i="1"/>
  <c r="AM672" i="1" s="1"/>
  <c r="AQ672" i="1" s="1"/>
  <c r="AL671" i="1"/>
  <c r="AM671" i="1" s="1"/>
  <c r="AQ671" i="1" s="1"/>
  <c r="AL670" i="1"/>
  <c r="AM670" i="1" s="1"/>
  <c r="AO670" i="1" s="1"/>
  <c r="AL669" i="1"/>
  <c r="AM669" i="1" s="1"/>
  <c r="AL668" i="1"/>
  <c r="AM668" i="1" s="1"/>
  <c r="AL667" i="1"/>
  <c r="AM667" i="1" s="1"/>
  <c r="AQ666" i="1"/>
  <c r="AL666" i="1"/>
  <c r="AM666" i="1" s="1"/>
  <c r="AO666" i="1" s="1"/>
  <c r="AL665" i="1"/>
  <c r="AM665" i="1" s="1"/>
  <c r="AL664" i="1"/>
  <c r="AM664" i="1" s="1"/>
  <c r="AL663" i="1"/>
  <c r="AM663" i="1" s="1"/>
  <c r="AL662" i="1"/>
  <c r="AM662" i="1" s="1"/>
  <c r="AL661" i="1"/>
  <c r="AM661" i="1" s="1"/>
  <c r="AL660" i="1"/>
  <c r="AM660" i="1" s="1"/>
  <c r="AQ660" i="1" s="1"/>
  <c r="AL659" i="1"/>
  <c r="AM659" i="1" s="1"/>
  <c r="AL658" i="1"/>
  <c r="AM658" i="1" s="1"/>
  <c r="AO658" i="1" s="1"/>
  <c r="AL657" i="1"/>
  <c r="AM657" i="1" s="1"/>
  <c r="AL656" i="1"/>
  <c r="AM656" i="1" s="1"/>
  <c r="AL655" i="1"/>
  <c r="AM655" i="1" s="1"/>
  <c r="AL654" i="1"/>
  <c r="AM654" i="1" s="1"/>
  <c r="AL653" i="1"/>
  <c r="AM653" i="1" s="1"/>
  <c r="AL652" i="1"/>
  <c r="AM652" i="1" s="1"/>
  <c r="AO652" i="1" s="1"/>
  <c r="AL651" i="1"/>
  <c r="AM651" i="1" s="1"/>
  <c r="AL650" i="1"/>
  <c r="AM650" i="1" s="1"/>
  <c r="AL649" i="1"/>
  <c r="AM649" i="1" s="1"/>
  <c r="AL648" i="1"/>
  <c r="AM648" i="1" s="1"/>
  <c r="AO648" i="1" s="1"/>
  <c r="AL647" i="1"/>
  <c r="AM647" i="1" s="1"/>
  <c r="AO647" i="1" s="1"/>
  <c r="AL646" i="1"/>
  <c r="AM646" i="1" s="1"/>
  <c r="AL645" i="1"/>
  <c r="AM645" i="1" s="1"/>
  <c r="AL644" i="1"/>
  <c r="AM644" i="1" s="1"/>
  <c r="AL643" i="1"/>
  <c r="AM643" i="1" s="1"/>
  <c r="AL642" i="1"/>
  <c r="AM642" i="1" s="1"/>
  <c r="AL641" i="1"/>
  <c r="AM641" i="1" s="1"/>
  <c r="AO641" i="1" s="1"/>
  <c r="AL640" i="1"/>
  <c r="AM640" i="1" s="1"/>
  <c r="AL639" i="1"/>
  <c r="AM639" i="1" s="1"/>
  <c r="AL638" i="1"/>
  <c r="AM638" i="1" s="1"/>
  <c r="AL637" i="1"/>
  <c r="AM637" i="1" s="1"/>
  <c r="AL636" i="1"/>
  <c r="AM636" i="1" s="1"/>
  <c r="AO636" i="1" s="1"/>
  <c r="AL635" i="1"/>
  <c r="AM635" i="1" s="1"/>
  <c r="AL634" i="1"/>
  <c r="AM634" i="1" s="1"/>
  <c r="AL633" i="1"/>
  <c r="AM633" i="1" s="1"/>
  <c r="AO633" i="1" s="1"/>
  <c r="AL632" i="1"/>
  <c r="AM632" i="1" s="1"/>
  <c r="AO632" i="1" s="1"/>
  <c r="AL631" i="1"/>
  <c r="AM631" i="1" s="1"/>
  <c r="AL630" i="1"/>
  <c r="AM630" i="1" s="1"/>
  <c r="AQ630" i="1" s="1"/>
  <c r="AL629" i="1"/>
  <c r="AM629" i="1" s="1"/>
  <c r="AL628" i="1"/>
  <c r="AM628" i="1" s="1"/>
  <c r="AQ628" i="1" s="1"/>
  <c r="AL627" i="1"/>
  <c r="AM627" i="1" s="1"/>
  <c r="AQ627" i="1" s="1"/>
  <c r="AL626" i="1"/>
  <c r="AM626" i="1" s="1"/>
  <c r="AO626" i="1" s="1"/>
  <c r="AL625" i="1"/>
  <c r="AM625" i="1" s="1"/>
  <c r="AL624" i="1"/>
  <c r="AM624" i="1" s="1"/>
  <c r="AO624" i="1" s="1"/>
  <c r="AL623" i="1"/>
  <c r="AM623" i="1" s="1"/>
  <c r="AL622" i="1"/>
  <c r="AM622" i="1" s="1"/>
  <c r="AL621" i="1"/>
  <c r="AM621" i="1" s="1"/>
  <c r="AL620" i="1"/>
  <c r="AM620" i="1" s="1"/>
  <c r="AL619" i="1"/>
  <c r="AM619" i="1" s="1"/>
  <c r="AL618" i="1"/>
  <c r="AM618" i="1" s="1"/>
  <c r="AL617" i="1"/>
  <c r="AM617" i="1" s="1"/>
  <c r="AL616" i="1"/>
  <c r="AM616" i="1" s="1"/>
  <c r="AL615" i="1"/>
  <c r="AM615" i="1" s="1"/>
  <c r="AO615" i="1" s="1"/>
  <c r="AL614" i="1"/>
  <c r="AM614" i="1" s="1"/>
  <c r="AL613" i="1"/>
  <c r="AM613" i="1" s="1"/>
  <c r="AL612" i="1"/>
  <c r="AM612" i="1" s="1"/>
  <c r="AO612" i="1" s="1"/>
  <c r="AL611" i="1"/>
  <c r="AM611" i="1" s="1"/>
  <c r="AL610" i="1"/>
  <c r="AM610" i="1" s="1"/>
  <c r="AO610" i="1" s="1"/>
  <c r="AL609" i="1"/>
  <c r="AM609" i="1" s="1"/>
  <c r="AL608" i="1"/>
  <c r="AM608" i="1" s="1"/>
  <c r="AL607" i="1"/>
  <c r="AM607" i="1" s="1"/>
  <c r="AL606" i="1"/>
  <c r="AM606" i="1" s="1"/>
  <c r="AL605" i="1"/>
  <c r="AM605" i="1" s="1"/>
  <c r="AO605" i="1" s="1"/>
  <c r="AL604" i="1"/>
  <c r="AM604" i="1" s="1"/>
  <c r="AO604" i="1" s="1"/>
  <c r="AL603" i="1"/>
  <c r="AM603" i="1" s="1"/>
  <c r="AL602" i="1"/>
  <c r="AM602" i="1" s="1"/>
  <c r="AL601" i="1"/>
  <c r="AM601" i="1" s="1"/>
  <c r="AL600" i="1"/>
  <c r="AM600" i="1" s="1"/>
  <c r="AL599" i="1"/>
  <c r="AM599" i="1" s="1"/>
  <c r="AL598" i="1"/>
  <c r="AM598" i="1" s="1"/>
  <c r="AL597" i="1"/>
  <c r="AM597" i="1" s="1"/>
  <c r="AO597" i="1" s="1"/>
  <c r="AL596" i="1"/>
  <c r="AM596" i="1" s="1"/>
  <c r="AL595" i="1"/>
  <c r="AM595" i="1" s="1"/>
  <c r="AL594" i="1"/>
  <c r="AM594" i="1" s="1"/>
  <c r="AO594" i="1" s="1"/>
  <c r="AL593" i="1"/>
  <c r="AM593" i="1" s="1"/>
  <c r="AL592" i="1"/>
  <c r="AM592" i="1" s="1"/>
  <c r="AL591" i="1"/>
  <c r="AM591" i="1" s="1"/>
  <c r="AL590" i="1"/>
  <c r="AM590" i="1" s="1"/>
  <c r="AL589" i="1"/>
  <c r="AM589" i="1" s="1"/>
  <c r="AL588" i="1"/>
  <c r="AM588" i="1" s="1"/>
  <c r="AL587" i="1"/>
  <c r="AM587" i="1" s="1"/>
  <c r="AL586" i="1"/>
  <c r="AM586" i="1" s="1"/>
  <c r="AQ586" i="1" s="1"/>
  <c r="AL585" i="1"/>
  <c r="AM585" i="1" s="1"/>
  <c r="AL584" i="1"/>
  <c r="AM584" i="1" s="1"/>
  <c r="AL583" i="1"/>
  <c r="AM583" i="1" s="1"/>
  <c r="AL582" i="1"/>
  <c r="AM582" i="1" s="1"/>
  <c r="AL581" i="1"/>
  <c r="AM581" i="1" s="1"/>
  <c r="AQ581" i="1" s="1"/>
  <c r="AL580" i="1"/>
  <c r="AM580" i="1" s="1"/>
  <c r="AL579" i="1"/>
  <c r="AM579" i="1" s="1"/>
  <c r="AL578" i="1"/>
  <c r="AM578" i="1" s="1"/>
  <c r="AL577" i="1"/>
  <c r="AM577" i="1" s="1"/>
  <c r="AL576" i="1"/>
  <c r="AM576" i="1" s="1"/>
  <c r="AL575" i="1"/>
  <c r="AM575" i="1" s="1"/>
  <c r="AL574" i="1"/>
  <c r="AM574" i="1" s="1"/>
  <c r="AQ574" i="1" s="1"/>
  <c r="AL573" i="1"/>
  <c r="AM573" i="1" s="1"/>
  <c r="AO573" i="1" s="1"/>
  <c r="AL572" i="1"/>
  <c r="AM572" i="1" s="1"/>
  <c r="AL571" i="1"/>
  <c r="AM571" i="1" s="1"/>
  <c r="AQ571" i="1" s="1"/>
  <c r="AL570" i="1"/>
  <c r="AM570" i="1" s="1"/>
  <c r="AQ570" i="1" s="1"/>
  <c r="AL569" i="1"/>
  <c r="AM569" i="1" s="1"/>
  <c r="AM568" i="1"/>
  <c r="AL568" i="1"/>
  <c r="AL567" i="1"/>
  <c r="AM567" i="1" s="1"/>
  <c r="AL566" i="1"/>
  <c r="AM566" i="1" s="1"/>
  <c r="AL565" i="1"/>
  <c r="AM565" i="1" s="1"/>
  <c r="AL564" i="1"/>
  <c r="AM564" i="1" s="1"/>
  <c r="AL563" i="1"/>
  <c r="AM563" i="1" s="1"/>
  <c r="AO563" i="1" s="1"/>
  <c r="AL562" i="1"/>
  <c r="AM562" i="1" s="1"/>
  <c r="AM561" i="1"/>
  <c r="AO561" i="1" s="1"/>
  <c r="AL561" i="1"/>
  <c r="AL560" i="1"/>
  <c r="AM560" i="1" s="1"/>
  <c r="AL559" i="1"/>
  <c r="AM559" i="1" s="1"/>
  <c r="AL558" i="1"/>
  <c r="AM558" i="1" s="1"/>
  <c r="AQ558" i="1" s="1"/>
  <c r="AL557" i="1"/>
  <c r="AM557" i="1" s="1"/>
  <c r="AO557" i="1" s="1"/>
  <c r="AL556" i="1"/>
  <c r="AM556" i="1" s="1"/>
  <c r="AL555" i="1"/>
  <c r="AM555" i="1" s="1"/>
  <c r="AM554" i="1"/>
  <c r="AL554" i="1"/>
  <c r="AL553" i="1"/>
  <c r="AM553" i="1" s="1"/>
  <c r="AL552" i="1"/>
  <c r="AM552" i="1" s="1"/>
  <c r="AL551" i="1"/>
  <c r="AM551" i="1" s="1"/>
  <c r="AL550" i="1"/>
  <c r="AM550" i="1" s="1"/>
  <c r="AL549" i="1"/>
  <c r="AM549" i="1" s="1"/>
  <c r="AO548" i="1"/>
  <c r="AL548" i="1"/>
  <c r="AM548" i="1" s="1"/>
  <c r="AL547" i="1"/>
  <c r="AM547" i="1" s="1"/>
  <c r="AL546" i="1"/>
  <c r="AM546" i="1" s="1"/>
  <c r="AL545" i="1"/>
  <c r="AM545" i="1" s="1"/>
  <c r="AO545" i="1" s="1"/>
  <c r="AL544" i="1"/>
  <c r="AM544" i="1" s="1"/>
  <c r="AL543" i="1"/>
  <c r="AM543" i="1" s="1"/>
  <c r="AL542" i="1"/>
  <c r="AM542" i="1" s="1"/>
  <c r="AO542" i="1" s="1"/>
  <c r="AL541" i="1"/>
  <c r="AM541" i="1" s="1"/>
  <c r="AL540" i="1"/>
  <c r="AM540" i="1" s="1"/>
  <c r="AQ540" i="1" s="1"/>
  <c r="AL539" i="1"/>
  <c r="AM539" i="1" s="1"/>
  <c r="AO539" i="1" s="1"/>
  <c r="AL538" i="1"/>
  <c r="AM538" i="1" s="1"/>
  <c r="AL537" i="1"/>
  <c r="AM537" i="1" s="1"/>
  <c r="AL536" i="1"/>
  <c r="AM536" i="1" s="1"/>
  <c r="AL535" i="1"/>
  <c r="AM535" i="1" s="1"/>
  <c r="AL534" i="1"/>
  <c r="AM534" i="1" s="1"/>
  <c r="AL533" i="1"/>
  <c r="AM533" i="1" s="1"/>
  <c r="AL532" i="1"/>
  <c r="AM532" i="1" s="1"/>
  <c r="AO532" i="1" s="1"/>
  <c r="AL531" i="1"/>
  <c r="AM531" i="1" s="1"/>
  <c r="AL530" i="1"/>
  <c r="AM530" i="1" s="1"/>
  <c r="AO530" i="1" s="1"/>
  <c r="AL529" i="1"/>
  <c r="AM529" i="1" s="1"/>
  <c r="AL528" i="1"/>
  <c r="AM528" i="1" s="1"/>
  <c r="AL527" i="1"/>
  <c r="AM527" i="1" s="1"/>
  <c r="AL526" i="1"/>
  <c r="AM526" i="1" s="1"/>
  <c r="AO526" i="1" s="1"/>
  <c r="AL525" i="1"/>
  <c r="AM525" i="1" s="1"/>
  <c r="AO525" i="1" s="1"/>
  <c r="AL524" i="1"/>
  <c r="AM524" i="1" s="1"/>
  <c r="AL523" i="1"/>
  <c r="AM523" i="1" s="1"/>
  <c r="AO523" i="1" s="1"/>
  <c r="AL522" i="1"/>
  <c r="AM522" i="1" s="1"/>
  <c r="AQ522" i="1" s="1"/>
  <c r="AL521" i="1"/>
  <c r="AM521" i="1" s="1"/>
  <c r="AL520" i="1"/>
  <c r="AM520" i="1" s="1"/>
  <c r="AO520" i="1" s="1"/>
  <c r="AL519" i="1"/>
  <c r="AM519" i="1" s="1"/>
  <c r="AO519" i="1" s="1"/>
  <c r="AL518" i="1"/>
  <c r="AM518" i="1" s="1"/>
  <c r="AL517" i="1"/>
  <c r="AM517" i="1" s="1"/>
  <c r="AL516" i="1"/>
  <c r="AM516" i="1" s="1"/>
  <c r="AL515" i="1"/>
  <c r="AM515" i="1" s="1"/>
  <c r="AL514" i="1"/>
  <c r="AM514" i="1" s="1"/>
  <c r="AL513" i="1"/>
  <c r="AM513" i="1" s="1"/>
  <c r="AQ513" i="1" s="1"/>
  <c r="AL512" i="1"/>
  <c r="AM512" i="1" s="1"/>
  <c r="AL511" i="1"/>
  <c r="AM511" i="1" s="1"/>
  <c r="AL510" i="1"/>
  <c r="AM510" i="1" s="1"/>
  <c r="AL509" i="1"/>
  <c r="AM509" i="1" s="1"/>
  <c r="AO509" i="1" s="1"/>
  <c r="AL508" i="1"/>
  <c r="AM508" i="1" s="1"/>
  <c r="AL507" i="1"/>
  <c r="AM507" i="1" s="1"/>
  <c r="AL506" i="1"/>
  <c r="AM506" i="1" s="1"/>
  <c r="AL505" i="1"/>
  <c r="AM505" i="1" s="1"/>
  <c r="AO505" i="1" s="1"/>
  <c r="AL504" i="1"/>
  <c r="AM504" i="1" s="1"/>
  <c r="AQ504" i="1" s="1"/>
  <c r="AL503" i="1"/>
  <c r="AM503" i="1" s="1"/>
  <c r="AL502" i="1"/>
  <c r="AM502" i="1" s="1"/>
  <c r="AL501" i="1"/>
  <c r="AM501" i="1" s="1"/>
  <c r="AL500" i="1"/>
  <c r="AM500" i="1" s="1"/>
  <c r="AL499" i="1"/>
  <c r="AM499" i="1" s="1"/>
  <c r="AQ498" i="1"/>
  <c r="AO498" i="1"/>
  <c r="AL498" i="1"/>
  <c r="AM498" i="1" s="1"/>
  <c r="AL497" i="1"/>
  <c r="AM497" i="1" s="1"/>
  <c r="AL496" i="1"/>
  <c r="AM496" i="1" s="1"/>
  <c r="AL495" i="1"/>
  <c r="AM495" i="1" s="1"/>
  <c r="AQ495" i="1" s="1"/>
  <c r="AL494" i="1"/>
  <c r="AM494" i="1" s="1"/>
  <c r="AL493" i="1"/>
  <c r="AM493" i="1" s="1"/>
  <c r="AL492" i="1"/>
  <c r="AM492" i="1" s="1"/>
  <c r="AQ492" i="1" s="1"/>
  <c r="AL491" i="1"/>
  <c r="AM491" i="1" s="1"/>
  <c r="AO491" i="1" s="1"/>
  <c r="AL490" i="1"/>
  <c r="AM490" i="1" s="1"/>
  <c r="AL489" i="1"/>
  <c r="AM489" i="1" s="1"/>
  <c r="AQ489" i="1" s="1"/>
  <c r="AL488" i="1"/>
  <c r="AM488" i="1" s="1"/>
  <c r="AM487" i="1"/>
  <c r="AQ487" i="1" s="1"/>
  <c r="AL487" i="1"/>
  <c r="AL486" i="1"/>
  <c r="AM486" i="1" s="1"/>
  <c r="AL485" i="1"/>
  <c r="AM485" i="1" s="1"/>
  <c r="AO485" i="1" s="1"/>
  <c r="AL484" i="1"/>
  <c r="AM484" i="1" s="1"/>
  <c r="AL483" i="1"/>
  <c r="AM483" i="1" s="1"/>
  <c r="AO483" i="1" s="1"/>
  <c r="AL482" i="1"/>
  <c r="AM482" i="1" s="1"/>
  <c r="AL481" i="1"/>
  <c r="AM481" i="1" s="1"/>
  <c r="AM480" i="1"/>
  <c r="AL480" i="1"/>
  <c r="AL479" i="1"/>
  <c r="AM479" i="1" s="1"/>
  <c r="AL478" i="1"/>
  <c r="AM478" i="1" s="1"/>
  <c r="AL477" i="1"/>
  <c r="AM477" i="1" s="1"/>
  <c r="AL476" i="1"/>
  <c r="AM476" i="1" s="1"/>
  <c r="AL475" i="1"/>
  <c r="AM475" i="1" s="1"/>
  <c r="AL474" i="1"/>
  <c r="AM474" i="1" s="1"/>
  <c r="AL473" i="1"/>
  <c r="AM473" i="1" s="1"/>
  <c r="AL472" i="1"/>
  <c r="AM472" i="1" s="1"/>
  <c r="AQ472" i="1" s="1"/>
  <c r="AL471" i="1"/>
  <c r="AM471" i="1" s="1"/>
  <c r="AL470" i="1"/>
  <c r="AM470" i="1" s="1"/>
  <c r="AL469" i="1"/>
  <c r="AM469" i="1" s="1"/>
  <c r="AL468" i="1"/>
  <c r="AM468" i="1" s="1"/>
  <c r="AQ468" i="1" s="1"/>
  <c r="AL467" i="1"/>
  <c r="AM467" i="1" s="1"/>
  <c r="AL466" i="1"/>
  <c r="AM466" i="1" s="1"/>
  <c r="AQ466" i="1" s="1"/>
  <c r="AL465" i="1"/>
  <c r="AM465" i="1" s="1"/>
  <c r="AL464" i="1"/>
  <c r="AM464" i="1" s="1"/>
  <c r="AL463" i="1"/>
  <c r="AM463" i="1" s="1"/>
  <c r="AQ463" i="1" s="1"/>
  <c r="AL462" i="1"/>
  <c r="AM462" i="1" s="1"/>
  <c r="AL461" i="1"/>
  <c r="AM461" i="1" s="1"/>
  <c r="AO461" i="1" s="1"/>
  <c r="AL460" i="1"/>
  <c r="AM460" i="1" s="1"/>
  <c r="AL459" i="1"/>
  <c r="AM459" i="1" s="1"/>
  <c r="AL458" i="1"/>
  <c r="AM458" i="1" s="1"/>
  <c r="AL457" i="1"/>
  <c r="AM457" i="1" s="1"/>
  <c r="AL456" i="1"/>
  <c r="AM456" i="1" s="1"/>
  <c r="AL455" i="1"/>
  <c r="AM455" i="1" s="1"/>
  <c r="AO455" i="1" s="1"/>
  <c r="AL454" i="1"/>
  <c r="AM454" i="1" s="1"/>
  <c r="AL453" i="1"/>
  <c r="AM453" i="1" s="1"/>
  <c r="AL452" i="1"/>
  <c r="AM452" i="1" s="1"/>
  <c r="AL451" i="1"/>
  <c r="AM451" i="1" s="1"/>
  <c r="AL450" i="1"/>
  <c r="AM450" i="1" s="1"/>
  <c r="AL449" i="1"/>
  <c r="AM449" i="1" s="1"/>
  <c r="AL448" i="1"/>
  <c r="AM448" i="1" s="1"/>
  <c r="AL447" i="1"/>
  <c r="AM447" i="1" s="1"/>
  <c r="AL446" i="1"/>
  <c r="AM446" i="1" s="1"/>
  <c r="AL445" i="1"/>
  <c r="AM445" i="1" s="1"/>
  <c r="AL444" i="1"/>
  <c r="AM444" i="1" s="1"/>
  <c r="AL443" i="1"/>
  <c r="AM443" i="1" s="1"/>
  <c r="AL442" i="1"/>
  <c r="AM442" i="1" s="1"/>
  <c r="AL441" i="1"/>
  <c r="AM441" i="1" s="1"/>
  <c r="AL440" i="1"/>
  <c r="AM440" i="1" s="1"/>
  <c r="AQ440" i="1" s="1"/>
  <c r="AL439" i="1"/>
  <c r="AM439" i="1" s="1"/>
  <c r="AL438" i="1"/>
  <c r="AM438" i="1" s="1"/>
  <c r="AL437" i="1"/>
  <c r="AM437" i="1" s="1"/>
  <c r="AL436" i="1"/>
  <c r="AM436" i="1" s="1"/>
  <c r="AL435" i="1"/>
  <c r="AM435" i="1" s="1"/>
  <c r="AQ435" i="1" s="1"/>
  <c r="AL434" i="1"/>
  <c r="AM434" i="1" s="1"/>
  <c r="AQ434" i="1" s="1"/>
  <c r="AL433" i="1"/>
  <c r="AM433" i="1" s="1"/>
  <c r="AL432" i="1"/>
  <c r="AM432" i="1" s="1"/>
  <c r="AO432" i="1" s="1"/>
  <c r="AL431" i="1"/>
  <c r="AM431" i="1" s="1"/>
  <c r="AL430" i="1"/>
  <c r="AM430" i="1" s="1"/>
  <c r="AL429" i="1"/>
  <c r="AM429" i="1" s="1"/>
  <c r="AO429" i="1" s="1"/>
  <c r="AL428" i="1"/>
  <c r="AM428" i="1" s="1"/>
  <c r="AL427" i="1"/>
  <c r="AM427" i="1" s="1"/>
  <c r="AL426" i="1"/>
  <c r="AM426" i="1" s="1"/>
  <c r="AO426" i="1" s="1"/>
  <c r="AL425" i="1"/>
  <c r="AM425" i="1" s="1"/>
  <c r="AL424" i="1"/>
  <c r="AM424" i="1" s="1"/>
  <c r="AO424" i="1" s="1"/>
  <c r="AL423" i="1"/>
  <c r="AM423" i="1" s="1"/>
  <c r="AL422" i="1"/>
  <c r="AM422" i="1" s="1"/>
  <c r="AO422" i="1" s="1"/>
  <c r="AL421" i="1"/>
  <c r="AM421" i="1" s="1"/>
  <c r="AL420" i="1"/>
  <c r="AM420" i="1" s="1"/>
  <c r="AL419" i="1"/>
  <c r="AM419" i="1" s="1"/>
  <c r="AL418" i="1"/>
  <c r="AM418" i="1" s="1"/>
  <c r="AO418" i="1" s="1"/>
  <c r="AL417" i="1"/>
  <c r="AM417" i="1" s="1"/>
  <c r="AL416" i="1"/>
  <c r="AM416" i="1" s="1"/>
  <c r="AQ416" i="1" s="1"/>
  <c r="AL415" i="1"/>
  <c r="AM415" i="1" s="1"/>
  <c r="AL414" i="1"/>
  <c r="AM414" i="1" s="1"/>
  <c r="AL413" i="1"/>
  <c r="AM413" i="1" s="1"/>
  <c r="AL412" i="1"/>
  <c r="AM412" i="1" s="1"/>
  <c r="AQ412" i="1" s="1"/>
  <c r="AL411" i="1"/>
  <c r="AM411" i="1" s="1"/>
  <c r="AL410" i="1"/>
  <c r="AM410" i="1" s="1"/>
  <c r="AL409" i="1"/>
  <c r="AM409" i="1" s="1"/>
  <c r="AL408" i="1"/>
  <c r="AM408" i="1" s="1"/>
  <c r="AQ408" i="1" s="1"/>
  <c r="AL407" i="1"/>
  <c r="AM407" i="1" s="1"/>
  <c r="AQ407" i="1" s="1"/>
  <c r="AL406" i="1"/>
  <c r="AM406" i="1" s="1"/>
  <c r="AL405" i="1"/>
  <c r="AM405" i="1" s="1"/>
  <c r="AQ405" i="1" s="1"/>
  <c r="AL404" i="1"/>
  <c r="AM404" i="1" s="1"/>
  <c r="AL403" i="1"/>
  <c r="AM403" i="1" s="1"/>
  <c r="AL402" i="1"/>
  <c r="AM402" i="1" s="1"/>
  <c r="AL401" i="1"/>
  <c r="AM401" i="1" s="1"/>
  <c r="AL400" i="1"/>
  <c r="AM400" i="1" s="1"/>
  <c r="AQ400" i="1" s="1"/>
  <c r="AL399" i="1"/>
  <c r="AM399" i="1" s="1"/>
  <c r="AQ399" i="1" s="1"/>
  <c r="AM398" i="1"/>
  <c r="AL398" i="1"/>
  <c r="AL397" i="1"/>
  <c r="AM397" i="1" s="1"/>
  <c r="AO397" i="1" s="1"/>
  <c r="AL396" i="1"/>
  <c r="AM396" i="1" s="1"/>
  <c r="AQ396" i="1" s="1"/>
  <c r="AL395" i="1"/>
  <c r="AM395" i="1" s="1"/>
  <c r="AL394" i="1"/>
  <c r="AM394" i="1" s="1"/>
  <c r="AL393" i="1"/>
  <c r="AM393" i="1" s="1"/>
  <c r="AL392" i="1"/>
  <c r="AM392" i="1" s="1"/>
  <c r="AO392" i="1" s="1"/>
  <c r="AL391" i="1"/>
  <c r="AM391" i="1" s="1"/>
  <c r="AQ391" i="1" s="1"/>
  <c r="AL390" i="1"/>
  <c r="AM390" i="1" s="1"/>
  <c r="AQ390" i="1" s="1"/>
  <c r="AL389" i="1"/>
  <c r="AM389" i="1" s="1"/>
  <c r="AL388" i="1"/>
  <c r="AM388" i="1" s="1"/>
  <c r="AL387" i="1"/>
  <c r="AM387" i="1" s="1"/>
  <c r="AL386" i="1"/>
  <c r="AM386" i="1" s="1"/>
  <c r="AL385" i="1"/>
  <c r="AM385" i="1" s="1"/>
  <c r="AL384" i="1"/>
  <c r="AM384" i="1" s="1"/>
  <c r="AQ384" i="1" s="1"/>
  <c r="AL383" i="1"/>
  <c r="AM383" i="1" s="1"/>
  <c r="AQ383" i="1" s="1"/>
  <c r="AL382" i="1"/>
  <c r="AM382" i="1" s="1"/>
  <c r="AL381" i="1"/>
  <c r="AM381" i="1" s="1"/>
  <c r="AL380" i="1"/>
  <c r="AM380" i="1" s="1"/>
  <c r="AQ380" i="1" s="1"/>
  <c r="AL379" i="1"/>
  <c r="AM379" i="1" s="1"/>
  <c r="AL378" i="1"/>
  <c r="AM378" i="1" s="1"/>
  <c r="AO378" i="1" s="1"/>
  <c r="AL377" i="1"/>
  <c r="AM377" i="1" s="1"/>
  <c r="AL376" i="1"/>
  <c r="AM376" i="1" s="1"/>
  <c r="AL375" i="1"/>
  <c r="AM375" i="1" s="1"/>
  <c r="AL374" i="1"/>
  <c r="AM374" i="1" s="1"/>
  <c r="AQ374" i="1" s="1"/>
  <c r="AL373" i="1"/>
  <c r="AM373" i="1" s="1"/>
  <c r="AQ373" i="1" s="1"/>
  <c r="AL372" i="1"/>
  <c r="AM372" i="1" s="1"/>
  <c r="AO372" i="1" s="1"/>
  <c r="AL371" i="1"/>
  <c r="AM371" i="1" s="1"/>
  <c r="AL370" i="1"/>
  <c r="AM370" i="1" s="1"/>
  <c r="AL369" i="1"/>
  <c r="AM369" i="1" s="1"/>
  <c r="AL368" i="1"/>
  <c r="AM368" i="1" s="1"/>
  <c r="AQ368" i="1" s="1"/>
  <c r="AL367" i="1"/>
  <c r="AM367" i="1" s="1"/>
  <c r="AL366" i="1"/>
  <c r="AM366" i="1" s="1"/>
  <c r="AL365" i="1"/>
  <c r="AM365" i="1" s="1"/>
  <c r="AL364" i="1"/>
  <c r="AM364" i="1" s="1"/>
  <c r="AL363" i="1"/>
  <c r="AM363" i="1" s="1"/>
  <c r="AL362" i="1"/>
  <c r="AM362" i="1" s="1"/>
  <c r="AL361" i="1"/>
  <c r="AM361" i="1" s="1"/>
  <c r="AL360" i="1"/>
  <c r="AM360" i="1" s="1"/>
  <c r="AQ360" i="1" s="1"/>
  <c r="AL359" i="1"/>
  <c r="AM359" i="1" s="1"/>
  <c r="AL358" i="1"/>
  <c r="AM358" i="1" s="1"/>
  <c r="AO358" i="1" s="1"/>
  <c r="AL357" i="1"/>
  <c r="AM357" i="1" s="1"/>
  <c r="AL356" i="1"/>
  <c r="AM356" i="1" s="1"/>
  <c r="AL355" i="1"/>
  <c r="AM355" i="1" s="1"/>
  <c r="AL354" i="1"/>
  <c r="AM354" i="1" s="1"/>
  <c r="AL353" i="1"/>
  <c r="AM353" i="1" s="1"/>
  <c r="AM352" i="1"/>
  <c r="AO352" i="1" s="1"/>
  <c r="AL352" i="1"/>
  <c r="AL351" i="1"/>
  <c r="AM351" i="1" s="1"/>
  <c r="AL350" i="1"/>
  <c r="AM350" i="1" s="1"/>
  <c r="AL349" i="1"/>
  <c r="AM349" i="1" s="1"/>
  <c r="AQ349" i="1" s="1"/>
  <c r="AL348" i="1"/>
  <c r="AM348" i="1" s="1"/>
  <c r="AQ348" i="1" s="1"/>
  <c r="AL347" i="1"/>
  <c r="AM347" i="1" s="1"/>
  <c r="AL346" i="1"/>
  <c r="AM346" i="1" s="1"/>
  <c r="AQ346" i="1" s="1"/>
  <c r="AL345" i="1"/>
  <c r="AM345" i="1" s="1"/>
  <c r="AL344" i="1"/>
  <c r="AM344" i="1" s="1"/>
  <c r="AL343" i="1"/>
  <c r="AM343" i="1" s="1"/>
  <c r="AQ343" i="1" s="1"/>
  <c r="AL342" i="1"/>
  <c r="AM342" i="1" s="1"/>
  <c r="AL341" i="1"/>
  <c r="AM341" i="1" s="1"/>
  <c r="AL340" i="1"/>
  <c r="AM340" i="1" s="1"/>
  <c r="AL339" i="1"/>
  <c r="AM339" i="1" s="1"/>
  <c r="AO339" i="1" s="1"/>
  <c r="AL338" i="1"/>
  <c r="AM338" i="1" s="1"/>
  <c r="AL337" i="1"/>
  <c r="AM337" i="1" s="1"/>
  <c r="AL336" i="1"/>
  <c r="AM336" i="1" s="1"/>
  <c r="AL335" i="1"/>
  <c r="AM335" i="1" s="1"/>
  <c r="AL334" i="1"/>
  <c r="AM334" i="1" s="1"/>
  <c r="AL333" i="1"/>
  <c r="AM333" i="1" s="1"/>
  <c r="AL332" i="1"/>
  <c r="AM332" i="1" s="1"/>
  <c r="AL331" i="1"/>
  <c r="AM331" i="1" s="1"/>
  <c r="AO331" i="1" s="1"/>
  <c r="AL330" i="1"/>
  <c r="AM330" i="1" s="1"/>
  <c r="AL329" i="1"/>
  <c r="AM329" i="1" s="1"/>
  <c r="AL328" i="1"/>
  <c r="AM328" i="1" s="1"/>
  <c r="AL327" i="1"/>
  <c r="AM327" i="1" s="1"/>
  <c r="AO327" i="1" s="1"/>
  <c r="AL326" i="1"/>
  <c r="AM326" i="1" s="1"/>
  <c r="AL325" i="1"/>
  <c r="AM325" i="1" s="1"/>
  <c r="AL324" i="1"/>
  <c r="AM324" i="1" s="1"/>
  <c r="AL323" i="1"/>
  <c r="AM323" i="1" s="1"/>
  <c r="AL322" i="1"/>
  <c r="AM322" i="1" s="1"/>
  <c r="AM321" i="1"/>
  <c r="AQ321" i="1" s="1"/>
  <c r="AL321" i="1"/>
  <c r="AL320" i="1"/>
  <c r="AM320" i="1" s="1"/>
  <c r="AL319" i="1"/>
  <c r="AM319" i="1" s="1"/>
  <c r="AL318" i="1"/>
  <c r="AM318" i="1" s="1"/>
  <c r="AL317" i="1"/>
  <c r="AM317" i="1" s="1"/>
  <c r="AL316" i="1"/>
  <c r="AM316" i="1" s="1"/>
  <c r="AQ316" i="1" s="1"/>
  <c r="AL315" i="1"/>
  <c r="AM315" i="1" s="1"/>
  <c r="AO315" i="1" s="1"/>
  <c r="AL314" i="1"/>
  <c r="AM314" i="1" s="1"/>
  <c r="AL313" i="1"/>
  <c r="AM313" i="1" s="1"/>
  <c r="AQ313" i="1" s="1"/>
  <c r="AL312" i="1"/>
  <c r="AM312" i="1" s="1"/>
  <c r="AL311" i="1"/>
  <c r="AM311" i="1" s="1"/>
  <c r="AL310" i="1"/>
  <c r="AM310" i="1" s="1"/>
  <c r="AL309" i="1"/>
  <c r="AM309" i="1" s="1"/>
  <c r="AO309" i="1" s="1"/>
  <c r="AL308" i="1"/>
  <c r="AM308" i="1" s="1"/>
  <c r="AL307" i="1"/>
  <c r="AM307" i="1" s="1"/>
  <c r="AL306" i="1"/>
  <c r="AM306" i="1" s="1"/>
  <c r="AL305" i="1"/>
  <c r="AM305" i="1" s="1"/>
  <c r="AQ305" i="1" s="1"/>
  <c r="AL304" i="1"/>
  <c r="AM304" i="1" s="1"/>
  <c r="AL303" i="1"/>
  <c r="AM303" i="1" s="1"/>
  <c r="AL302" i="1"/>
  <c r="AM302" i="1" s="1"/>
  <c r="AQ302" i="1" s="1"/>
  <c r="AL301" i="1"/>
  <c r="AM301" i="1" s="1"/>
  <c r="AL300" i="1"/>
  <c r="AM300" i="1" s="1"/>
  <c r="AL299" i="1"/>
  <c r="AM299" i="1" s="1"/>
  <c r="AL298" i="1"/>
  <c r="AM298" i="1" s="1"/>
  <c r="AL297" i="1"/>
  <c r="AM297" i="1" s="1"/>
  <c r="AO297" i="1" s="1"/>
  <c r="AL296" i="1"/>
  <c r="AM296" i="1" s="1"/>
  <c r="AL295" i="1"/>
  <c r="AM295" i="1" s="1"/>
  <c r="AL294" i="1"/>
  <c r="AM294" i="1" s="1"/>
  <c r="AL293" i="1"/>
  <c r="AM293" i="1" s="1"/>
  <c r="AL292" i="1"/>
  <c r="AM292" i="1" s="1"/>
  <c r="AL291" i="1"/>
  <c r="AM291" i="1" s="1"/>
  <c r="AL290" i="1"/>
  <c r="AM290" i="1" s="1"/>
  <c r="AL289" i="1"/>
  <c r="AM289" i="1" s="1"/>
  <c r="AQ289" i="1" s="1"/>
  <c r="AL288" i="1"/>
  <c r="AM288" i="1" s="1"/>
  <c r="AL287" i="1"/>
  <c r="AM287" i="1" s="1"/>
  <c r="AQ287" i="1" s="1"/>
  <c r="AL286" i="1"/>
  <c r="AM286" i="1" s="1"/>
  <c r="AL285" i="1"/>
  <c r="AM285" i="1" s="1"/>
  <c r="AO285" i="1" s="1"/>
  <c r="AL284" i="1"/>
  <c r="AM284" i="1" s="1"/>
  <c r="AL283" i="1"/>
  <c r="AM283" i="1" s="1"/>
  <c r="AL282" i="1"/>
  <c r="AM282" i="1" s="1"/>
  <c r="AL281" i="1"/>
  <c r="AM281" i="1" s="1"/>
  <c r="AL280" i="1"/>
  <c r="AM280" i="1" s="1"/>
  <c r="AL279" i="1"/>
  <c r="AM279" i="1" s="1"/>
  <c r="AQ279" i="1" s="1"/>
  <c r="AL278" i="1"/>
  <c r="AM278" i="1" s="1"/>
  <c r="AQ278" i="1" s="1"/>
  <c r="AO277" i="1"/>
  <c r="AL277" i="1"/>
  <c r="AM277" i="1" s="1"/>
  <c r="AL276" i="1"/>
  <c r="AM276" i="1" s="1"/>
  <c r="AQ276" i="1" s="1"/>
  <c r="AL275" i="1"/>
  <c r="AM275" i="1" s="1"/>
  <c r="AL274" i="1"/>
  <c r="AM274" i="1" s="1"/>
  <c r="AO274" i="1" s="1"/>
  <c r="AL273" i="1"/>
  <c r="AM273" i="1" s="1"/>
  <c r="AL272" i="1"/>
  <c r="AM272" i="1" s="1"/>
  <c r="AL271" i="1"/>
  <c r="AM271" i="1" s="1"/>
  <c r="AL270" i="1"/>
  <c r="AM270" i="1" s="1"/>
  <c r="AL269" i="1"/>
  <c r="AM269" i="1" s="1"/>
  <c r="AQ269" i="1" s="1"/>
  <c r="AL268" i="1"/>
  <c r="AM268" i="1" s="1"/>
  <c r="AO268" i="1" s="1"/>
  <c r="AL267" i="1"/>
  <c r="AM267" i="1" s="1"/>
  <c r="AL266" i="1"/>
  <c r="AM266" i="1" s="1"/>
  <c r="AL265" i="1"/>
  <c r="AM265" i="1" s="1"/>
  <c r="AQ265" i="1" s="1"/>
  <c r="AL264" i="1"/>
  <c r="AM264" i="1" s="1"/>
  <c r="AL263" i="1"/>
  <c r="AM263" i="1" s="1"/>
  <c r="AL262" i="1"/>
  <c r="AM262" i="1" s="1"/>
  <c r="AL261" i="1"/>
  <c r="AM261" i="1" s="1"/>
  <c r="AO261" i="1" s="1"/>
  <c r="AL260" i="1"/>
  <c r="AM260" i="1" s="1"/>
  <c r="AQ260" i="1" s="1"/>
  <c r="AL259" i="1"/>
  <c r="AM259" i="1" s="1"/>
  <c r="AL258" i="1"/>
  <c r="AM258" i="1" s="1"/>
  <c r="AL257" i="1"/>
  <c r="AM257" i="1" s="1"/>
  <c r="AO257" i="1" s="1"/>
  <c r="AL256" i="1"/>
  <c r="AM256" i="1" s="1"/>
  <c r="AL255" i="1"/>
  <c r="AM255" i="1" s="1"/>
  <c r="AL254" i="1"/>
  <c r="AM254" i="1" s="1"/>
  <c r="AL253" i="1"/>
  <c r="AM253" i="1" s="1"/>
  <c r="AL252" i="1"/>
  <c r="AM252" i="1" s="1"/>
  <c r="AL251" i="1"/>
  <c r="AM251" i="1" s="1"/>
  <c r="AL250" i="1"/>
  <c r="AM250" i="1" s="1"/>
  <c r="AQ250" i="1" s="1"/>
  <c r="AL249" i="1"/>
  <c r="AM249" i="1" s="1"/>
  <c r="AO249" i="1" s="1"/>
  <c r="AL248" i="1"/>
  <c r="AM248" i="1" s="1"/>
  <c r="AL247" i="1"/>
  <c r="AM247" i="1" s="1"/>
  <c r="AL246" i="1"/>
  <c r="AM246" i="1" s="1"/>
  <c r="AL245" i="1"/>
  <c r="AM245" i="1" s="1"/>
  <c r="AO245" i="1" s="1"/>
  <c r="AL244" i="1"/>
  <c r="AM244" i="1" s="1"/>
  <c r="AQ244" i="1" s="1"/>
  <c r="AL243" i="1"/>
  <c r="AM243" i="1" s="1"/>
  <c r="AL242" i="1"/>
  <c r="AM242" i="1" s="1"/>
  <c r="AQ242" i="1" s="1"/>
  <c r="AL241" i="1"/>
  <c r="AM241" i="1" s="1"/>
  <c r="AQ241" i="1" s="1"/>
  <c r="AL240" i="1"/>
  <c r="AM240" i="1" s="1"/>
  <c r="AO240" i="1" s="1"/>
  <c r="AL239" i="1"/>
  <c r="AM239" i="1" s="1"/>
  <c r="AL238" i="1"/>
  <c r="AM238" i="1" s="1"/>
  <c r="AQ238" i="1" s="1"/>
  <c r="AL237" i="1"/>
  <c r="AM237" i="1" s="1"/>
  <c r="AL236" i="1"/>
  <c r="AM236" i="1" s="1"/>
  <c r="AL235" i="1"/>
  <c r="AM235" i="1" s="1"/>
  <c r="AL234" i="1"/>
  <c r="AM234" i="1" s="1"/>
  <c r="AQ234" i="1" s="1"/>
  <c r="AL233" i="1"/>
  <c r="AM233" i="1" s="1"/>
  <c r="AL232" i="1"/>
  <c r="AM232" i="1" s="1"/>
  <c r="AL231" i="1"/>
  <c r="AM231" i="1" s="1"/>
  <c r="AL230" i="1"/>
  <c r="AM230" i="1" s="1"/>
  <c r="AL229" i="1"/>
  <c r="AM229" i="1" s="1"/>
  <c r="AO229" i="1" s="1"/>
  <c r="AL228" i="1"/>
  <c r="AM228" i="1" s="1"/>
  <c r="AQ228" i="1" s="1"/>
  <c r="AL227" i="1"/>
  <c r="AM227" i="1" s="1"/>
  <c r="AL226" i="1"/>
  <c r="AM226" i="1" s="1"/>
  <c r="AO226" i="1" s="1"/>
  <c r="AL225" i="1"/>
  <c r="AM225" i="1" s="1"/>
  <c r="AO225" i="1" s="1"/>
  <c r="AL224" i="1"/>
  <c r="AM224" i="1" s="1"/>
  <c r="AL223" i="1"/>
  <c r="AM223" i="1" s="1"/>
  <c r="AQ223" i="1" s="1"/>
  <c r="AL222" i="1"/>
  <c r="AM222" i="1" s="1"/>
  <c r="AL221" i="1"/>
  <c r="AM221" i="1" s="1"/>
  <c r="AL220" i="1"/>
  <c r="AM220" i="1" s="1"/>
  <c r="AL219" i="1"/>
  <c r="AM219" i="1" s="1"/>
  <c r="AO219" i="1" s="1"/>
  <c r="AL218" i="1"/>
  <c r="AM218" i="1" s="1"/>
  <c r="AL217" i="1"/>
  <c r="AM217" i="1" s="1"/>
  <c r="AL216" i="1"/>
  <c r="AM216" i="1" s="1"/>
  <c r="AL215" i="1"/>
  <c r="AM215" i="1" s="1"/>
  <c r="AL214" i="1"/>
  <c r="AM214" i="1" s="1"/>
  <c r="AQ214" i="1" s="1"/>
  <c r="AL213" i="1"/>
  <c r="AM213" i="1" s="1"/>
  <c r="AL212" i="1"/>
  <c r="AM212" i="1" s="1"/>
  <c r="AO212" i="1" s="1"/>
  <c r="AL211" i="1"/>
  <c r="AM211" i="1" s="1"/>
  <c r="AO211" i="1" s="1"/>
  <c r="AL210" i="1"/>
  <c r="AM210" i="1" s="1"/>
  <c r="AO210" i="1" s="1"/>
  <c r="AL209" i="1"/>
  <c r="AM209" i="1" s="1"/>
  <c r="AQ209" i="1" s="1"/>
  <c r="AL208" i="1"/>
  <c r="AM208" i="1" s="1"/>
  <c r="AL207" i="1"/>
  <c r="AM207" i="1" s="1"/>
  <c r="AL206" i="1"/>
  <c r="AM206" i="1" s="1"/>
  <c r="AL205" i="1"/>
  <c r="AM205" i="1" s="1"/>
  <c r="AQ205" i="1" s="1"/>
  <c r="AL204" i="1"/>
  <c r="AM204" i="1" s="1"/>
  <c r="AL203" i="1"/>
  <c r="AM203" i="1" s="1"/>
  <c r="AO203" i="1" s="1"/>
  <c r="AL202" i="1"/>
  <c r="AM202" i="1" s="1"/>
  <c r="AQ202" i="1" s="1"/>
  <c r="AO201" i="1"/>
  <c r="AL201" i="1"/>
  <c r="AM201" i="1" s="1"/>
  <c r="AL200" i="1"/>
  <c r="AM200" i="1" s="1"/>
  <c r="AQ200" i="1" s="1"/>
  <c r="AL199" i="1"/>
  <c r="AM199" i="1" s="1"/>
  <c r="AL198" i="1"/>
  <c r="AM198" i="1" s="1"/>
  <c r="AO198" i="1" s="1"/>
  <c r="AL197" i="1"/>
  <c r="AM197" i="1" s="1"/>
  <c r="AL196" i="1"/>
  <c r="AM196" i="1" s="1"/>
  <c r="AL195" i="1"/>
  <c r="AM195" i="1" s="1"/>
  <c r="AL194" i="1"/>
  <c r="AM194" i="1" s="1"/>
  <c r="AL193" i="1"/>
  <c r="AM193" i="1" s="1"/>
  <c r="AO193" i="1" s="1"/>
  <c r="AL192" i="1"/>
  <c r="AM192" i="1" s="1"/>
  <c r="AO192" i="1" s="1"/>
  <c r="AL191" i="1"/>
  <c r="AM191" i="1" s="1"/>
  <c r="AL190" i="1"/>
  <c r="AM190" i="1" s="1"/>
  <c r="AL189" i="1"/>
  <c r="AM189" i="1" s="1"/>
  <c r="AL188" i="1"/>
  <c r="AM188" i="1" s="1"/>
  <c r="AL187" i="1"/>
  <c r="AM187" i="1" s="1"/>
  <c r="AL186" i="1"/>
  <c r="AM186" i="1" s="1"/>
  <c r="AL185" i="1"/>
  <c r="AM185" i="1" s="1"/>
  <c r="AO185" i="1" s="1"/>
  <c r="AL184" i="1"/>
  <c r="AM184" i="1" s="1"/>
  <c r="AL183" i="1"/>
  <c r="AM183" i="1" s="1"/>
  <c r="AO183" i="1" s="1"/>
  <c r="AL182" i="1"/>
  <c r="AM182" i="1" s="1"/>
  <c r="AO182" i="1" s="1"/>
  <c r="AL181" i="1"/>
  <c r="AM181" i="1" s="1"/>
  <c r="AL180" i="1"/>
  <c r="AM180" i="1" s="1"/>
  <c r="AL179" i="1"/>
  <c r="AM179" i="1" s="1"/>
  <c r="AO178" i="1"/>
  <c r="AL178" i="1"/>
  <c r="AM178" i="1" s="1"/>
  <c r="AL177" i="1"/>
  <c r="AM177" i="1" s="1"/>
  <c r="AQ177" i="1" s="1"/>
  <c r="AL176" i="1"/>
  <c r="AM176" i="1" s="1"/>
  <c r="AL175" i="1"/>
  <c r="AM175" i="1" s="1"/>
  <c r="AL174" i="1"/>
  <c r="AM174" i="1" s="1"/>
  <c r="AO174" i="1" s="1"/>
  <c r="AL173" i="1"/>
  <c r="AM173" i="1" s="1"/>
  <c r="AQ173" i="1" s="1"/>
  <c r="AM172" i="1"/>
  <c r="AL172" i="1"/>
  <c r="AL171" i="1"/>
  <c r="AM171" i="1" s="1"/>
  <c r="AO171" i="1" s="1"/>
  <c r="AL170" i="1"/>
  <c r="AM170" i="1" s="1"/>
  <c r="AQ170" i="1" s="1"/>
  <c r="AL169" i="1"/>
  <c r="AM169" i="1" s="1"/>
  <c r="AO169" i="1" s="1"/>
  <c r="AL168" i="1"/>
  <c r="AM168" i="1" s="1"/>
  <c r="AQ168" i="1" s="1"/>
  <c r="AL167" i="1"/>
  <c r="AM167" i="1" s="1"/>
  <c r="AL166" i="1"/>
  <c r="AM166" i="1" s="1"/>
  <c r="AO166" i="1" s="1"/>
  <c r="AL165" i="1"/>
  <c r="AM165" i="1" s="1"/>
  <c r="AL164" i="1"/>
  <c r="AM164" i="1" s="1"/>
  <c r="AL163" i="1"/>
  <c r="AM163" i="1" s="1"/>
  <c r="AL162" i="1"/>
  <c r="AM162" i="1" s="1"/>
  <c r="AL161" i="1"/>
  <c r="AM161" i="1" s="1"/>
  <c r="AO161" i="1" s="1"/>
  <c r="AL160" i="1"/>
  <c r="AM160" i="1" s="1"/>
  <c r="AO160" i="1" s="1"/>
  <c r="AL159" i="1"/>
  <c r="AM159" i="1" s="1"/>
  <c r="AL158" i="1"/>
  <c r="AM158" i="1" s="1"/>
  <c r="AL157" i="1"/>
  <c r="AM157" i="1" s="1"/>
  <c r="AL156" i="1"/>
  <c r="AM156" i="1" s="1"/>
  <c r="AL155" i="1"/>
  <c r="AM155" i="1" s="1"/>
  <c r="AL154" i="1"/>
  <c r="AM154" i="1" s="1"/>
  <c r="AL153" i="1"/>
  <c r="AM153" i="1" s="1"/>
  <c r="AL152" i="1"/>
  <c r="AM152" i="1" s="1"/>
  <c r="AQ152" i="1" s="1"/>
  <c r="AL151" i="1"/>
  <c r="AM151" i="1" s="1"/>
  <c r="AO151" i="1" s="1"/>
  <c r="AL150" i="1"/>
  <c r="AM150" i="1" s="1"/>
  <c r="AL149" i="1"/>
  <c r="AM149" i="1" s="1"/>
  <c r="AL148" i="1"/>
  <c r="AM148" i="1" s="1"/>
  <c r="AL147" i="1"/>
  <c r="AM147" i="1" s="1"/>
  <c r="AQ147" i="1" s="1"/>
  <c r="AL146" i="1"/>
  <c r="AM146" i="1" s="1"/>
  <c r="AO146" i="1" s="1"/>
  <c r="AM145" i="1"/>
  <c r="AQ145" i="1" s="1"/>
  <c r="AL145" i="1"/>
  <c r="AL144" i="1"/>
  <c r="AM144" i="1" s="1"/>
  <c r="AO144" i="1" s="1"/>
  <c r="AL143" i="1"/>
  <c r="AM143" i="1" s="1"/>
  <c r="AL142" i="1"/>
  <c r="AM142" i="1" s="1"/>
  <c r="AQ142" i="1" s="1"/>
  <c r="AL141" i="1"/>
  <c r="AM141" i="1" s="1"/>
  <c r="AQ141" i="1" s="1"/>
  <c r="AL140" i="1"/>
  <c r="AM140" i="1" s="1"/>
  <c r="AO139" i="1"/>
  <c r="AL139" i="1"/>
  <c r="AM139" i="1" s="1"/>
  <c r="AL138" i="1"/>
  <c r="AM138" i="1" s="1"/>
  <c r="AQ138" i="1" s="1"/>
  <c r="AL137" i="1"/>
  <c r="AM137" i="1" s="1"/>
  <c r="AL136" i="1"/>
  <c r="AM136" i="1" s="1"/>
  <c r="AQ136" i="1" s="1"/>
  <c r="AL135" i="1"/>
  <c r="AM135" i="1" s="1"/>
  <c r="AL134" i="1"/>
  <c r="AM134" i="1" s="1"/>
  <c r="AO134" i="1" s="1"/>
  <c r="AL133" i="1"/>
  <c r="AM133" i="1" s="1"/>
  <c r="AL132" i="1"/>
  <c r="AM132" i="1" s="1"/>
  <c r="AL131" i="1"/>
  <c r="AM131" i="1" s="1"/>
  <c r="AL130" i="1"/>
  <c r="AM130" i="1" s="1"/>
  <c r="AL129" i="1"/>
  <c r="AM129" i="1" s="1"/>
  <c r="AO129" i="1" s="1"/>
  <c r="AL128" i="1"/>
  <c r="AM128" i="1" s="1"/>
  <c r="AO128" i="1" s="1"/>
  <c r="AL127" i="1"/>
  <c r="AM127" i="1" s="1"/>
  <c r="AL126" i="1"/>
  <c r="AM126" i="1" s="1"/>
  <c r="AL125" i="1"/>
  <c r="AM125" i="1" s="1"/>
  <c r="AL124" i="1"/>
  <c r="AM124" i="1" s="1"/>
  <c r="AL123" i="1"/>
  <c r="AM123" i="1" s="1"/>
  <c r="AL122" i="1"/>
  <c r="AM122" i="1" s="1"/>
  <c r="AL121" i="1"/>
  <c r="AM121" i="1" s="1"/>
  <c r="AL120" i="1"/>
  <c r="AM120" i="1" s="1"/>
  <c r="AL119" i="1"/>
  <c r="AM119" i="1" s="1"/>
  <c r="AO119" i="1" s="1"/>
  <c r="AL118" i="1"/>
  <c r="AM118" i="1" s="1"/>
  <c r="AL117" i="1"/>
  <c r="AM117" i="1" s="1"/>
  <c r="AQ117" i="1" s="1"/>
  <c r="AL116" i="1"/>
  <c r="AM116" i="1" s="1"/>
  <c r="AQ116" i="1" s="1"/>
  <c r="AL115" i="1"/>
  <c r="AM115" i="1" s="1"/>
  <c r="AO115" i="1" s="1"/>
  <c r="AL114" i="1"/>
  <c r="AM114" i="1" s="1"/>
  <c r="AL113" i="1"/>
  <c r="AM113" i="1" s="1"/>
  <c r="AL112" i="1"/>
  <c r="AM112" i="1" s="1"/>
  <c r="AL111" i="1"/>
  <c r="AM111" i="1" s="1"/>
  <c r="AO111" i="1" s="1"/>
  <c r="AL110" i="1"/>
  <c r="AM110" i="1" s="1"/>
  <c r="AO110" i="1" s="1"/>
  <c r="AL109" i="1"/>
  <c r="AM109" i="1" s="1"/>
  <c r="AO109" i="1" s="1"/>
  <c r="AL108" i="1"/>
  <c r="AM108" i="1" s="1"/>
  <c r="AL107" i="1"/>
  <c r="AM107" i="1" s="1"/>
  <c r="AQ107" i="1" s="1"/>
  <c r="AL106" i="1"/>
  <c r="AM106" i="1" s="1"/>
  <c r="AQ106" i="1" s="1"/>
  <c r="AQ105" i="1"/>
  <c r="AL105" i="1"/>
  <c r="AM105" i="1" s="1"/>
  <c r="AL104" i="1"/>
  <c r="AM104" i="1" s="1"/>
  <c r="AL103" i="1"/>
  <c r="AM103" i="1" s="1"/>
  <c r="AL102" i="1"/>
  <c r="AM102" i="1" s="1"/>
  <c r="AO102" i="1" s="1"/>
  <c r="AL101" i="1"/>
  <c r="AM101" i="1" s="1"/>
  <c r="AO101" i="1" s="1"/>
  <c r="AL100" i="1"/>
  <c r="AM100" i="1" s="1"/>
  <c r="AL99" i="1"/>
  <c r="AM99" i="1" s="1"/>
  <c r="AO99" i="1" s="1"/>
  <c r="AL98" i="1"/>
  <c r="AM98" i="1" s="1"/>
  <c r="AL97" i="1"/>
  <c r="AM97" i="1" s="1"/>
  <c r="AL96" i="1"/>
  <c r="AM96" i="1" s="1"/>
  <c r="AL95" i="1"/>
  <c r="AM95" i="1" s="1"/>
  <c r="AL94" i="1"/>
  <c r="AM94" i="1" s="1"/>
  <c r="AQ93" i="1"/>
  <c r="AL93" i="1"/>
  <c r="AM93" i="1" s="1"/>
  <c r="AL92" i="1"/>
  <c r="AM92" i="1" s="1"/>
  <c r="AQ92" i="1" s="1"/>
  <c r="AL91" i="1"/>
  <c r="AM91" i="1" s="1"/>
  <c r="AQ91" i="1" s="1"/>
  <c r="AL90" i="1"/>
  <c r="AM90" i="1" s="1"/>
  <c r="AL89" i="1"/>
  <c r="AM89" i="1" s="1"/>
  <c r="AL88" i="1"/>
  <c r="AM88" i="1" s="1"/>
  <c r="AL87" i="1"/>
  <c r="AM87" i="1" s="1"/>
  <c r="AM86" i="1"/>
  <c r="AL86" i="1"/>
  <c r="AL85" i="1"/>
  <c r="AM85" i="1" s="1"/>
  <c r="AL84" i="1"/>
  <c r="AM84" i="1" s="1"/>
  <c r="AQ84" i="1" s="1"/>
  <c r="AL83" i="1"/>
  <c r="AM83" i="1" s="1"/>
  <c r="AL82" i="1"/>
  <c r="AM82" i="1" s="1"/>
  <c r="AL81" i="1"/>
  <c r="AM81" i="1" s="1"/>
  <c r="AQ81" i="1" s="1"/>
  <c r="AL80" i="1"/>
  <c r="AM80" i="1" s="1"/>
  <c r="AL79" i="1"/>
  <c r="AM79" i="1" s="1"/>
  <c r="AL78" i="1"/>
  <c r="AM78" i="1" s="1"/>
  <c r="AO78" i="1" s="1"/>
  <c r="AL77" i="1"/>
  <c r="AM77" i="1" s="1"/>
  <c r="AO77" i="1" s="1"/>
  <c r="AL76" i="1"/>
  <c r="AM76" i="1" s="1"/>
  <c r="AL75" i="1"/>
  <c r="AM75" i="1" s="1"/>
  <c r="AQ75" i="1" s="1"/>
  <c r="AL74" i="1"/>
  <c r="AM74" i="1" s="1"/>
  <c r="AL73" i="1"/>
  <c r="AM73" i="1" s="1"/>
  <c r="AQ73" i="1" s="1"/>
  <c r="AL72" i="1"/>
  <c r="AM72" i="1" s="1"/>
  <c r="AL71" i="1"/>
  <c r="AM71" i="1" s="1"/>
  <c r="AL70" i="1"/>
  <c r="AM70" i="1" s="1"/>
  <c r="AO70" i="1" s="1"/>
  <c r="AL69" i="1"/>
  <c r="AM69" i="1" s="1"/>
  <c r="AO69" i="1" s="1"/>
  <c r="AL68" i="1"/>
  <c r="AM68" i="1" s="1"/>
  <c r="AL67" i="1"/>
  <c r="AM67" i="1" s="1"/>
  <c r="AL66" i="1"/>
  <c r="AM66" i="1" s="1"/>
  <c r="AL65" i="1"/>
  <c r="AM65" i="1" s="1"/>
  <c r="AL64" i="1"/>
  <c r="AM64" i="1" s="1"/>
  <c r="AL63" i="1"/>
  <c r="AM63" i="1" s="1"/>
  <c r="AL62" i="1"/>
  <c r="AM62" i="1" s="1"/>
  <c r="AL61" i="1"/>
  <c r="AM61" i="1" s="1"/>
  <c r="AO61" i="1" s="1"/>
  <c r="AL60" i="1"/>
  <c r="AM60" i="1" s="1"/>
  <c r="AQ60" i="1" s="1"/>
  <c r="AL59" i="1"/>
  <c r="AM59" i="1" s="1"/>
  <c r="AQ59" i="1" s="1"/>
  <c r="AL58" i="1"/>
  <c r="AM58" i="1" s="1"/>
  <c r="AL57" i="1"/>
  <c r="AM57" i="1" s="1"/>
  <c r="AL56" i="1"/>
  <c r="AM56" i="1" s="1"/>
  <c r="AL55" i="1"/>
  <c r="AM55" i="1" s="1"/>
  <c r="AL54" i="1"/>
  <c r="AM54" i="1" s="1"/>
  <c r="AL53" i="1"/>
  <c r="AM53" i="1" s="1"/>
  <c r="AO53" i="1" s="1"/>
  <c r="AL52" i="1"/>
  <c r="AM52" i="1" s="1"/>
  <c r="AQ52" i="1" s="1"/>
  <c r="AL51" i="1"/>
  <c r="AM51" i="1" s="1"/>
  <c r="AL50" i="1"/>
  <c r="AM50" i="1" s="1"/>
  <c r="AL49" i="1"/>
  <c r="AM49" i="1" s="1"/>
  <c r="AL48" i="1"/>
  <c r="AM48" i="1" s="1"/>
  <c r="AL47" i="1"/>
  <c r="AM47" i="1" s="1"/>
  <c r="AO47" i="1" s="1"/>
  <c r="AL46" i="1"/>
  <c r="AM46" i="1" s="1"/>
  <c r="AM45" i="1"/>
  <c r="AO45" i="1" s="1"/>
  <c r="AL45" i="1"/>
  <c r="AL44" i="1"/>
  <c r="AM44" i="1" s="1"/>
  <c r="AL43" i="1"/>
  <c r="AM43" i="1" s="1"/>
  <c r="AQ43" i="1" s="1"/>
  <c r="AL42" i="1"/>
  <c r="AM42" i="1" s="1"/>
  <c r="AQ42" i="1" s="1"/>
  <c r="AL41" i="1"/>
  <c r="AM41" i="1" s="1"/>
  <c r="AQ41" i="1" s="1"/>
  <c r="AL40" i="1"/>
  <c r="AM40" i="1" s="1"/>
  <c r="AL39" i="1"/>
  <c r="AM39" i="1" s="1"/>
  <c r="AL38" i="1"/>
  <c r="AM38" i="1" s="1"/>
  <c r="AO38" i="1" s="1"/>
  <c r="AL37" i="1"/>
  <c r="AM37" i="1" s="1"/>
  <c r="AL36" i="1"/>
  <c r="AM36" i="1" s="1"/>
  <c r="AL35" i="1"/>
  <c r="AM35" i="1" s="1"/>
  <c r="AL34" i="1"/>
  <c r="AM34" i="1" s="1"/>
  <c r="AL33" i="1"/>
  <c r="AM33" i="1" s="1"/>
  <c r="AQ33" i="1" s="1"/>
  <c r="AL32" i="1"/>
  <c r="AM32" i="1" s="1"/>
  <c r="AL31" i="1"/>
  <c r="AM31" i="1" s="1"/>
  <c r="AQ31" i="1" s="1"/>
  <c r="AL30" i="1"/>
  <c r="AM30" i="1" s="1"/>
  <c r="AL29" i="1"/>
  <c r="AM29" i="1" s="1"/>
  <c r="AL28" i="1"/>
  <c r="AM28" i="1" s="1"/>
  <c r="AL27" i="1"/>
  <c r="AM27" i="1" s="1"/>
  <c r="AL26" i="1"/>
  <c r="AM26" i="1" s="1"/>
  <c r="AQ26" i="1" s="1"/>
  <c r="AL25" i="1"/>
  <c r="AM25" i="1" s="1"/>
  <c r="AL24" i="1"/>
  <c r="AM24" i="1" s="1"/>
  <c r="AQ24" i="1" s="1"/>
  <c r="AL23" i="1"/>
  <c r="AM23" i="1" s="1"/>
  <c r="AL22" i="1"/>
  <c r="AM22" i="1" s="1"/>
  <c r="AL21" i="1"/>
  <c r="AM21" i="1" s="1"/>
  <c r="AQ21" i="1" s="1"/>
  <c r="AL20" i="1"/>
  <c r="AM20" i="1" s="1"/>
  <c r="AL19" i="1"/>
  <c r="AM19" i="1" s="1"/>
  <c r="AL18" i="1"/>
  <c r="AM18" i="1" s="1"/>
  <c r="AQ18" i="1" s="1"/>
  <c r="AL17" i="1"/>
  <c r="AM17" i="1" s="1"/>
  <c r="AL16" i="1"/>
  <c r="AM16" i="1" s="1"/>
  <c r="AL15" i="1"/>
  <c r="AM15" i="1" s="1"/>
  <c r="AL14" i="1"/>
  <c r="AM14" i="1" s="1"/>
  <c r="AL13" i="1"/>
  <c r="AM13" i="1" s="1"/>
  <c r="AL12" i="1"/>
  <c r="AM12" i="1" s="1"/>
  <c r="AO12" i="1" s="1"/>
  <c r="AC964" i="1"/>
  <c r="AD964" i="1" s="1"/>
  <c r="AC963" i="1"/>
  <c r="AD963" i="1" s="1"/>
  <c r="AC962" i="1"/>
  <c r="AD962" i="1" s="1"/>
  <c r="AF962" i="1" s="1"/>
  <c r="AC961" i="1"/>
  <c r="AD961" i="1" s="1"/>
  <c r="AH961" i="1" s="1"/>
  <c r="AC960" i="1"/>
  <c r="AD960" i="1" s="1"/>
  <c r="AF960" i="1" s="1"/>
  <c r="AC959" i="1"/>
  <c r="AD959" i="1" s="1"/>
  <c r="AC958" i="1"/>
  <c r="AD958" i="1" s="1"/>
  <c r="AC957" i="1"/>
  <c r="AD957" i="1" s="1"/>
  <c r="AF957" i="1" s="1"/>
  <c r="AC956" i="1"/>
  <c r="AD956" i="1" s="1"/>
  <c r="AC955" i="1"/>
  <c r="AD955" i="1" s="1"/>
  <c r="AC954" i="1"/>
  <c r="AD954" i="1" s="1"/>
  <c r="AC953" i="1"/>
  <c r="AD953" i="1" s="1"/>
  <c r="AH953" i="1" s="1"/>
  <c r="AC952" i="1"/>
  <c r="AD952" i="1" s="1"/>
  <c r="AC951" i="1"/>
  <c r="AD951" i="1" s="1"/>
  <c r="AC950" i="1"/>
  <c r="AD950" i="1" s="1"/>
  <c r="AC949" i="1"/>
  <c r="AD949" i="1" s="1"/>
  <c r="AF949" i="1" s="1"/>
  <c r="AC948" i="1"/>
  <c r="AD948" i="1" s="1"/>
  <c r="AC947" i="1"/>
  <c r="AD947" i="1" s="1"/>
  <c r="AC946" i="1"/>
  <c r="AD946" i="1" s="1"/>
  <c r="AC945" i="1"/>
  <c r="AD945" i="1" s="1"/>
  <c r="AC944" i="1"/>
  <c r="AD944" i="1" s="1"/>
  <c r="AF944" i="1" s="1"/>
  <c r="AC943" i="1"/>
  <c r="AD943" i="1" s="1"/>
  <c r="AF943" i="1" s="1"/>
  <c r="AC942" i="1"/>
  <c r="AD942" i="1" s="1"/>
  <c r="AC941" i="1"/>
  <c r="AD941" i="1" s="1"/>
  <c r="AC940" i="1"/>
  <c r="AD940" i="1" s="1"/>
  <c r="AC939" i="1"/>
  <c r="AD939" i="1" s="1"/>
  <c r="AC938" i="1"/>
  <c r="AD938" i="1" s="1"/>
  <c r="AH938" i="1" s="1"/>
  <c r="AC937" i="1"/>
  <c r="AD937" i="1" s="1"/>
  <c r="AH937" i="1" s="1"/>
  <c r="AC936" i="1"/>
  <c r="AD936" i="1" s="1"/>
  <c r="AC935" i="1"/>
  <c r="AD935" i="1" s="1"/>
  <c r="AC934" i="1"/>
  <c r="AD934" i="1" s="1"/>
  <c r="AC933" i="1"/>
  <c r="AD933" i="1" s="1"/>
  <c r="AC932" i="1"/>
  <c r="AD932" i="1" s="1"/>
  <c r="AF932" i="1" s="1"/>
  <c r="AC931" i="1"/>
  <c r="AD931" i="1" s="1"/>
  <c r="AC930" i="1"/>
  <c r="AD930" i="1" s="1"/>
  <c r="AC929" i="1"/>
  <c r="AD929" i="1" s="1"/>
  <c r="AC928" i="1"/>
  <c r="AD928" i="1" s="1"/>
  <c r="AF928" i="1" s="1"/>
  <c r="AC927" i="1"/>
  <c r="AD927" i="1" s="1"/>
  <c r="AC926" i="1"/>
  <c r="AD926" i="1" s="1"/>
  <c r="AC925" i="1"/>
  <c r="AD925" i="1" s="1"/>
  <c r="AC924" i="1"/>
  <c r="AD924" i="1" s="1"/>
  <c r="AC923" i="1"/>
  <c r="AD923" i="1" s="1"/>
  <c r="AC922" i="1"/>
  <c r="AD922" i="1" s="1"/>
  <c r="AF922" i="1" s="1"/>
  <c r="AC921" i="1"/>
  <c r="AD921" i="1" s="1"/>
  <c r="AC920" i="1"/>
  <c r="AD920" i="1" s="1"/>
  <c r="AC919" i="1"/>
  <c r="AD919" i="1" s="1"/>
  <c r="AC918" i="1"/>
  <c r="AD918" i="1" s="1"/>
  <c r="AH918" i="1" s="1"/>
  <c r="AC917" i="1"/>
  <c r="AD917" i="1" s="1"/>
  <c r="AF916" i="1"/>
  <c r="AC916" i="1"/>
  <c r="AD916" i="1" s="1"/>
  <c r="AC915" i="1"/>
  <c r="AD915" i="1" s="1"/>
  <c r="AC914" i="1"/>
  <c r="AD914" i="1" s="1"/>
  <c r="AC913" i="1"/>
  <c r="AD913" i="1" s="1"/>
  <c r="AF913" i="1" s="1"/>
  <c r="AC912" i="1"/>
  <c r="AD912" i="1" s="1"/>
  <c r="AH912" i="1" s="1"/>
  <c r="AC911" i="1"/>
  <c r="AD911" i="1" s="1"/>
  <c r="AF911" i="1" s="1"/>
  <c r="AC910" i="1"/>
  <c r="AD910" i="1" s="1"/>
  <c r="AH910" i="1" s="1"/>
  <c r="AC909" i="1"/>
  <c r="AD909" i="1" s="1"/>
  <c r="AC908" i="1"/>
  <c r="AD908" i="1" s="1"/>
  <c r="AH908" i="1" s="1"/>
  <c r="AC907" i="1"/>
  <c r="AD907" i="1" s="1"/>
  <c r="AC906" i="1"/>
  <c r="AD906" i="1" s="1"/>
  <c r="AC905" i="1"/>
  <c r="AD905" i="1" s="1"/>
  <c r="AC904" i="1"/>
  <c r="AD904" i="1" s="1"/>
  <c r="AC903" i="1"/>
  <c r="AD903" i="1" s="1"/>
  <c r="AC902" i="1"/>
  <c r="AD902" i="1" s="1"/>
  <c r="AF902" i="1" s="1"/>
  <c r="AC901" i="1"/>
  <c r="AD901" i="1" s="1"/>
  <c r="AC900" i="1"/>
  <c r="AD900" i="1" s="1"/>
  <c r="AC899" i="1"/>
  <c r="AD899" i="1" s="1"/>
  <c r="AC898" i="1"/>
  <c r="AD898" i="1" s="1"/>
  <c r="AC897" i="1"/>
  <c r="AD897" i="1" s="1"/>
  <c r="AC896" i="1"/>
  <c r="AD896" i="1" s="1"/>
  <c r="AC895" i="1"/>
  <c r="AD895" i="1" s="1"/>
  <c r="AC894" i="1"/>
  <c r="AD894" i="1" s="1"/>
  <c r="AC893" i="1"/>
  <c r="AD893" i="1" s="1"/>
  <c r="AC892" i="1"/>
  <c r="AD892" i="1" s="1"/>
  <c r="AC891" i="1"/>
  <c r="AD891" i="1" s="1"/>
  <c r="AC890" i="1"/>
  <c r="AD890" i="1" s="1"/>
  <c r="AH890" i="1" s="1"/>
  <c r="AC889" i="1"/>
  <c r="AD889" i="1" s="1"/>
  <c r="AC888" i="1"/>
  <c r="AD888" i="1" s="1"/>
  <c r="AF888" i="1" s="1"/>
  <c r="AC887" i="1"/>
  <c r="AD887" i="1" s="1"/>
  <c r="AC886" i="1"/>
  <c r="AD886" i="1" s="1"/>
  <c r="AC885" i="1"/>
  <c r="AD885" i="1" s="1"/>
  <c r="AC884" i="1"/>
  <c r="AD884" i="1" s="1"/>
  <c r="AC883" i="1"/>
  <c r="AD883" i="1" s="1"/>
  <c r="AC882" i="1"/>
  <c r="AD882" i="1" s="1"/>
  <c r="AC881" i="1"/>
  <c r="AD881" i="1" s="1"/>
  <c r="AC880" i="1"/>
  <c r="AD880" i="1" s="1"/>
  <c r="AH880" i="1" s="1"/>
  <c r="AC879" i="1"/>
  <c r="AD879" i="1" s="1"/>
  <c r="AC878" i="1"/>
  <c r="AD878" i="1" s="1"/>
  <c r="AC877" i="1"/>
  <c r="AD877" i="1" s="1"/>
  <c r="AH877" i="1" s="1"/>
  <c r="AC876" i="1"/>
  <c r="AD876" i="1" s="1"/>
  <c r="AC875" i="1"/>
  <c r="AD875" i="1" s="1"/>
  <c r="AF875" i="1" s="1"/>
  <c r="AH874" i="1"/>
  <c r="AC874" i="1"/>
  <c r="AD874" i="1" s="1"/>
  <c r="AC873" i="1"/>
  <c r="AD873" i="1" s="1"/>
  <c r="AC872" i="1"/>
  <c r="AD872" i="1" s="1"/>
  <c r="AC871" i="1"/>
  <c r="AD871" i="1" s="1"/>
  <c r="AC870" i="1"/>
  <c r="AD870" i="1" s="1"/>
  <c r="AC869" i="1"/>
  <c r="AD869" i="1" s="1"/>
  <c r="AC868" i="1"/>
  <c r="AD868" i="1" s="1"/>
  <c r="AD867" i="1"/>
  <c r="AC867" i="1"/>
  <c r="AC866" i="1"/>
  <c r="AD866" i="1" s="1"/>
  <c r="AC865" i="1"/>
  <c r="AD865" i="1" s="1"/>
  <c r="AC864" i="1"/>
  <c r="AD864" i="1" s="1"/>
  <c r="AC863" i="1"/>
  <c r="AD863" i="1" s="1"/>
  <c r="AC862" i="1"/>
  <c r="AD862" i="1" s="1"/>
  <c r="AC861" i="1"/>
  <c r="AD861" i="1" s="1"/>
  <c r="AF861" i="1" s="1"/>
  <c r="AC860" i="1"/>
  <c r="AD860" i="1" s="1"/>
  <c r="AC859" i="1"/>
  <c r="AD859" i="1" s="1"/>
  <c r="AC858" i="1"/>
  <c r="AD858" i="1" s="1"/>
  <c r="AC857" i="1"/>
  <c r="AD857" i="1" s="1"/>
  <c r="AH857" i="1" s="1"/>
  <c r="AC856" i="1"/>
  <c r="AD856" i="1" s="1"/>
  <c r="AC855" i="1"/>
  <c r="AD855" i="1" s="1"/>
  <c r="AF855" i="1" s="1"/>
  <c r="AC854" i="1"/>
  <c r="AD854" i="1" s="1"/>
  <c r="AF854" i="1" s="1"/>
  <c r="AC853" i="1"/>
  <c r="AD853" i="1" s="1"/>
  <c r="AC852" i="1"/>
  <c r="AD852" i="1" s="1"/>
  <c r="AC851" i="1"/>
  <c r="AD851" i="1" s="1"/>
  <c r="AC850" i="1"/>
  <c r="AD850" i="1" s="1"/>
  <c r="AC849" i="1"/>
  <c r="AD849" i="1" s="1"/>
  <c r="AC848" i="1"/>
  <c r="AD848" i="1" s="1"/>
  <c r="AH848" i="1" s="1"/>
  <c r="AC847" i="1"/>
  <c r="AD847" i="1" s="1"/>
  <c r="AC846" i="1"/>
  <c r="AD846" i="1" s="1"/>
  <c r="AC845" i="1"/>
  <c r="AD845" i="1" s="1"/>
  <c r="AC844" i="1"/>
  <c r="AD844" i="1" s="1"/>
  <c r="AC843" i="1"/>
  <c r="AD843" i="1" s="1"/>
  <c r="AF843" i="1" s="1"/>
  <c r="AC842" i="1"/>
  <c r="AD842" i="1" s="1"/>
  <c r="AC841" i="1"/>
  <c r="AD841" i="1" s="1"/>
  <c r="AH841" i="1" s="1"/>
  <c r="AC840" i="1"/>
  <c r="AD840" i="1" s="1"/>
  <c r="AC839" i="1"/>
  <c r="AD839" i="1" s="1"/>
  <c r="AC838" i="1"/>
  <c r="AD838" i="1" s="1"/>
  <c r="AC837" i="1"/>
  <c r="AD837" i="1" s="1"/>
  <c r="AC836" i="1"/>
  <c r="AD836" i="1" s="1"/>
  <c r="AC835" i="1"/>
  <c r="AD835" i="1" s="1"/>
  <c r="AC834" i="1"/>
  <c r="AD834" i="1" s="1"/>
  <c r="AF834" i="1" s="1"/>
  <c r="AC833" i="1"/>
  <c r="AD833" i="1" s="1"/>
  <c r="AC832" i="1"/>
  <c r="AD832" i="1" s="1"/>
  <c r="AF832" i="1" s="1"/>
  <c r="AC831" i="1"/>
  <c r="AD831" i="1" s="1"/>
  <c r="AC830" i="1"/>
  <c r="AD830" i="1" s="1"/>
  <c r="AF830" i="1" s="1"/>
  <c r="AC829" i="1"/>
  <c r="AD829" i="1" s="1"/>
  <c r="AF829" i="1" s="1"/>
  <c r="AC828" i="1"/>
  <c r="AD828" i="1" s="1"/>
  <c r="AH828" i="1" s="1"/>
  <c r="AC827" i="1"/>
  <c r="AD827" i="1" s="1"/>
  <c r="AC826" i="1"/>
  <c r="AD826" i="1" s="1"/>
  <c r="AC825" i="1"/>
  <c r="AD825" i="1" s="1"/>
  <c r="AC824" i="1"/>
  <c r="AD824" i="1" s="1"/>
  <c r="AC823" i="1"/>
  <c r="AD823" i="1" s="1"/>
  <c r="AC822" i="1"/>
  <c r="AD822" i="1" s="1"/>
  <c r="AC821" i="1"/>
  <c r="AD821" i="1" s="1"/>
  <c r="AH821" i="1" s="1"/>
  <c r="AC820" i="1"/>
  <c r="AD820" i="1" s="1"/>
  <c r="AC819" i="1"/>
  <c r="AD819" i="1" s="1"/>
  <c r="AC818" i="1"/>
  <c r="AD818" i="1" s="1"/>
  <c r="AH818" i="1" s="1"/>
  <c r="AC817" i="1"/>
  <c r="AD817" i="1" s="1"/>
  <c r="AH817" i="1" s="1"/>
  <c r="AC816" i="1"/>
  <c r="AD816" i="1" s="1"/>
  <c r="AC815" i="1"/>
  <c r="AD815" i="1" s="1"/>
  <c r="AH815" i="1" s="1"/>
  <c r="AC814" i="1"/>
  <c r="AD814" i="1" s="1"/>
  <c r="AC813" i="1"/>
  <c r="AD813" i="1" s="1"/>
  <c r="AC812" i="1"/>
  <c r="AD812" i="1" s="1"/>
  <c r="AC811" i="1"/>
  <c r="AD811" i="1" s="1"/>
  <c r="AH811" i="1" s="1"/>
  <c r="AC810" i="1"/>
  <c r="AD810" i="1" s="1"/>
  <c r="AC809" i="1"/>
  <c r="AD809" i="1" s="1"/>
  <c r="AF809" i="1" s="1"/>
  <c r="AC808" i="1"/>
  <c r="AD808" i="1" s="1"/>
  <c r="AC807" i="1"/>
  <c r="AD807" i="1" s="1"/>
  <c r="AF807" i="1" s="1"/>
  <c r="AC806" i="1"/>
  <c r="AD806" i="1" s="1"/>
  <c r="AC805" i="1"/>
  <c r="AD805" i="1" s="1"/>
  <c r="AC804" i="1"/>
  <c r="AD804" i="1" s="1"/>
  <c r="AC803" i="1"/>
  <c r="AD803" i="1" s="1"/>
  <c r="AC802" i="1"/>
  <c r="AD802" i="1" s="1"/>
  <c r="AH802" i="1" s="1"/>
  <c r="AC801" i="1"/>
  <c r="AD801" i="1" s="1"/>
  <c r="AF801" i="1" s="1"/>
  <c r="AC800" i="1"/>
  <c r="AD800" i="1" s="1"/>
  <c r="AH800" i="1" s="1"/>
  <c r="AC799" i="1"/>
  <c r="AD799" i="1" s="1"/>
  <c r="AC798" i="1"/>
  <c r="AD798" i="1" s="1"/>
  <c r="AC797" i="1"/>
  <c r="AD797" i="1" s="1"/>
  <c r="AC796" i="1"/>
  <c r="AD796" i="1" s="1"/>
  <c r="AC795" i="1"/>
  <c r="AD795" i="1" s="1"/>
  <c r="AC794" i="1"/>
  <c r="AD794" i="1" s="1"/>
  <c r="AC793" i="1"/>
  <c r="AD793" i="1" s="1"/>
  <c r="AH793" i="1" s="1"/>
  <c r="AC792" i="1"/>
  <c r="AD792" i="1" s="1"/>
  <c r="AC791" i="1"/>
  <c r="AD791" i="1" s="1"/>
  <c r="AF791" i="1" s="1"/>
  <c r="AC790" i="1"/>
  <c r="AD790" i="1" s="1"/>
  <c r="AF790" i="1" s="1"/>
  <c r="AC789" i="1"/>
  <c r="AD789" i="1" s="1"/>
  <c r="AC788" i="1"/>
  <c r="AD788" i="1" s="1"/>
  <c r="AC787" i="1"/>
  <c r="AD787" i="1" s="1"/>
  <c r="AC786" i="1"/>
  <c r="AD786" i="1" s="1"/>
  <c r="AC785" i="1"/>
  <c r="AD785" i="1" s="1"/>
  <c r="AC784" i="1"/>
  <c r="AD784" i="1" s="1"/>
  <c r="AD783" i="1"/>
  <c r="AC783" i="1"/>
  <c r="AC782" i="1"/>
  <c r="AD782" i="1" s="1"/>
  <c r="AC781" i="1"/>
  <c r="AD781" i="1" s="1"/>
  <c r="AH781" i="1" s="1"/>
  <c r="AC780" i="1"/>
  <c r="AD780" i="1" s="1"/>
  <c r="AC779" i="1"/>
  <c r="AD779" i="1" s="1"/>
  <c r="AC778" i="1"/>
  <c r="AD778" i="1" s="1"/>
  <c r="AC777" i="1"/>
  <c r="AD777" i="1" s="1"/>
  <c r="AF777" i="1" s="1"/>
  <c r="AC776" i="1"/>
  <c r="AD776" i="1" s="1"/>
  <c r="AC775" i="1"/>
  <c r="AD775" i="1" s="1"/>
  <c r="AC774" i="1"/>
  <c r="AD774" i="1" s="1"/>
  <c r="AH774" i="1" s="1"/>
  <c r="AC773" i="1"/>
  <c r="AD773" i="1" s="1"/>
  <c r="AF773" i="1" s="1"/>
  <c r="AC772" i="1"/>
  <c r="AD772" i="1" s="1"/>
  <c r="AC771" i="1"/>
  <c r="AD771" i="1" s="1"/>
  <c r="AC770" i="1"/>
  <c r="AD770" i="1" s="1"/>
  <c r="AC769" i="1"/>
  <c r="AD769" i="1" s="1"/>
  <c r="AC768" i="1"/>
  <c r="AD768" i="1" s="1"/>
  <c r="AF768" i="1" s="1"/>
  <c r="AC767" i="1"/>
  <c r="AD767" i="1" s="1"/>
  <c r="AC766" i="1"/>
  <c r="AD766" i="1" s="1"/>
  <c r="AC765" i="1"/>
  <c r="AD765" i="1" s="1"/>
  <c r="AC764" i="1"/>
  <c r="AD764" i="1" s="1"/>
  <c r="AC763" i="1"/>
  <c r="AD763" i="1" s="1"/>
  <c r="AH763" i="1" s="1"/>
  <c r="AC762" i="1"/>
  <c r="AD762" i="1" s="1"/>
  <c r="AH762" i="1" s="1"/>
  <c r="AC761" i="1"/>
  <c r="AD761" i="1" s="1"/>
  <c r="AF761" i="1" s="1"/>
  <c r="AC760" i="1"/>
  <c r="AD760" i="1" s="1"/>
  <c r="AF760" i="1" s="1"/>
  <c r="AC759" i="1"/>
  <c r="AD759" i="1" s="1"/>
  <c r="AH759" i="1" s="1"/>
  <c r="AC758" i="1"/>
  <c r="AD758" i="1" s="1"/>
  <c r="AH758" i="1" s="1"/>
  <c r="AC757" i="1"/>
  <c r="AD757" i="1" s="1"/>
  <c r="AF757" i="1" s="1"/>
  <c r="AC756" i="1"/>
  <c r="AD756" i="1" s="1"/>
  <c r="AC755" i="1"/>
  <c r="AD755" i="1" s="1"/>
  <c r="AC754" i="1"/>
  <c r="AD754" i="1" s="1"/>
  <c r="AF754" i="1" s="1"/>
  <c r="AC753" i="1"/>
  <c r="AD753" i="1" s="1"/>
  <c r="AD752" i="1"/>
  <c r="AC752" i="1"/>
  <c r="AC751" i="1"/>
  <c r="AD751" i="1" s="1"/>
  <c r="AC750" i="1"/>
  <c r="AD750" i="1" s="1"/>
  <c r="AF750" i="1" s="1"/>
  <c r="AC749" i="1"/>
  <c r="AD749" i="1" s="1"/>
  <c r="AH749" i="1" s="1"/>
  <c r="AC748" i="1"/>
  <c r="AD748" i="1" s="1"/>
  <c r="AC747" i="1"/>
  <c r="AD747" i="1" s="1"/>
  <c r="AC746" i="1"/>
  <c r="AD746" i="1" s="1"/>
  <c r="AC745" i="1"/>
  <c r="AD745" i="1" s="1"/>
  <c r="AC744" i="1"/>
  <c r="AD744" i="1" s="1"/>
  <c r="AC743" i="1"/>
  <c r="AD743" i="1" s="1"/>
  <c r="AH743" i="1" s="1"/>
  <c r="AC742" i="1"/>
  <c r="AD742" i="1" s="1"/>
  <c r="AH742" i="1" s="1"/>
  <c r="AC741" i="1"/>
  <c r="AD741" i="1" s="1"/>
  <c r="AH741" i="1" s="1"/>
  <c r="AC740" i="1"/>
  <c r="AD740" i="1" s="1"/>
  <c r="AC739" i="1"/>
  <c r="AD739" i="1" s="1"/>
  <c r="AC738" i="1"/>
  <c r="AD738" i="1" s="1"/>
  <c r="AC737" i="1"/>
  <c r="AD737" i="1" s="1"/>
  <c r="AC736" i="1"/>
  <c r="AD736" i="1" s="1"/>
  <c r="AF736" i="1" s="1"/>
  <c r="AC735" i="1"/>
  <c r="AD735" i="1" s="1"/>
  <c r="AF735" i="1" s="1"/>
  <c r="AC734" i="1"/>
  <c r="AD734" i="1" s="1"/>
  <c r="AC733" i="1"/>
  <c r="AD733" i="1" s="1"/>
  <c r="AC732" i="1"/>
  <c r="AD732" i="1" s="1"/>
  <c r="AC731" i="1"/>
  <c r="AD731" i="1" s="1"/>
  <c r="AC730" i="1"/>
  <c r="AD730" i="1" s="1"/>
  <c r="AF730" i="1" s="1"/>
  <c r="AC729" i="1"/>
  <c r="AD729" i="1" s="1"/>
  <c r="AC728" i="1"/>
  <c r="AD728" i="1" s="1"/>
  <c r="AC727" i="1"/>
  <c r="AD727" i="1" s="1"/>
  <c r="AC726" i="1"/>
  <c r="AD726" i="1" s="1"/>
  <c r="AC725" i="1"/>
  <c r="AD725" i="1" s="1"/>
  <c r="AH725" i="1" s="1"/>
  <c r="AC724" i="1"/>
  <c r="AD724" i="1" s="1"/>
  <c r="AH724" i="1" s="1"/>
  <c r="AC723" i="1"/>
  <c r="AD723" i="1" s="1"/>
  <c r="AC722" i="1"/>
  <c r="AD722" i="1" s="1"/>
  <c r="AC721" i="1"/>
  <c r="AD721" i="1" s="1"/>
  <c r="AC720" i="1"/>
  <c r="AD720" i="1" s="1"/>
  <c r="AC719" i="1"/>
  <c r="AD719" i="1" s="1"/>
  <c r="AC718" i="1"/>
  <c r="AD718" i="1" s="1"/>
  <c r="AC717" i="1"/>
  <c r="AD717" i="1" s="1"/>
  <c r="AC716" i="1"/>
  <c r="AD716" i="1" s="1"/>
  <c r="AC715" i="1"/>
  <c r="AD715" i="1" s="1"/>
  <c r="AC714" i="1"/>
  <c r="AD714" i="1" s="1"/>
  <c r="AC713" i="1"/>
  <c r="AD713" i="1" s="1"/>
  <c r="AH713" i="1" s="1"/>
  <c r="AC712" i="1"/>
  <c r="AD712" i="1" s="1"/>
  <c r="AC711" i="1"/>
  <c r="AD711" i="1" s="1"/>
  <c r="AC710" i="1"/>
  <c r="AD710" i="1" s="1"/>
  <c r="AF710" i="1" s="1"/>
  <c r="AC709" i="1"/>
  <c r="AD709" i="1" s="1"/>
  <c r="AC708" i="1"/>
  <c r="AD708" i="1" s="1"/>
  <c r="AC707" i="1"/>
  <c r="AD707" i="1" s="1"/>
  <c r="AH707" i="1" s="1"/>
  <c r="AC706" i="1"/>
  <c r="AD706" i="1" s="1"/>
  <c r="AC705" i="1"/>
  <c r="AD705" i="1" s="1"/>
  <c r="AC704" i="1"/>
  <c r="AD704" i="1" s="1"/>
  <c r="AH704" i="1" s="1"/>
  <c r="AC703" i="1"/>
  <c r="AD703" i="1" s="1"/>
  <c r="AC702" i="1"/>
  <c r="AD702" i="1" s="1"/>
  <c r="AH702" i="1" s="1"/>
  <c r="AC701" i="1"/>
  <c r="AD701" i="1" s="1"/>
  <c r="AF701" i="1" s="1"/>
  <c r="AC700" i="1"/>
  <c r="AD700" i="1" s="1"/>
  <c r="AC699" i="1"/>
  <c r="AD699" i="1" s="1"/>
  <c r="AH699" i="1" s="1"/>
  <c r="AC698" i="1"/>
  <c r="AD698" i="1" s="1"/>
  <c r="AH698" i="1" s="1"/>
  <c r="AC697" i="1"/>
  <c r="AD697" i="1" s="1"/>
  <c r="AC696" i="1"/>
  <c r="AD696" i="1" s="1"/>
  <c r="AF696" i="1" s="1"/>
  <c r="AC695" i="1"/>
  <c r="AD695" i="1" s="1"/>
  <c r="AF695" i="1" s="1"/>
  <c r="AC694" i="1"/>
  <c r="AD694" i="1" s="1"/>
  <c r="AC693" i="1"/>
  <c r="AD693" i="1" s="1"/>
  <c r="AH693" i="1" s="1"/>
  <c r="AC692" i="1"/>
  <c r="AD692" i="1" s="1"/>
  <c r="AC691" i="1"/>
  <c r="AD691" i="1" s="1"/>
  <c r="AH691" i="1" s="1"/>
  <c r="AC690" i="1"/>
  <c r="AD690" i="1" s="1"/>
  <c r="AH690" i="1" s="1"/>
  <c r="AC689" i="1"/>
  <c r="AD689" i="1" s="1"/>
  <c r="AC688" i="1"/>
  <c r="AD688" i="1" s="1"/>
  <c r="AC687" i="1"/>
  <c r="AD687" i="1" s="1"/>
  <c r="AC686" i="1"/>
  <c r="AD686" i="1" s="1"/>
  <c r="AC685" i="1"/>
  <c r="AD685" i="1" s="1"/>
  <c r="AF685" i="1" s="1"/>
  <c r="AC684" i="1"/>
  <c r="AD684" i="1" s="1"/>
  <c r="AC683" i="1"/>
  <c r="AD683" i="1" s="1"/>
  <c r="AC682" i="1"/>
  <c r="AD682" i="1" s="1"/>
  <c r="AC681" i="1"/>
  <c r="AD681" i="1" s="1"/>
  <c r="AH681" i="1" s="1"/>
  <c r="AC680" i="1"/>
  <c r="AD680" i="1" s="1"/>
  <c r="AH680" i="1" s="1"/>
  <c r="AC679" i="1"/>
  <c r="AD679" i="1" s="1"/>
  <c r="AC678" i="1"/>
  <c r="AD678" i="1" s="1"/>
  <c r="AC677" i="1"/>
  <c r="AD677" i="1" s="1"/>
  <c r="AH677" i="1" s="1"/>
  <c r="AC676" i="1"/>
  <c r="AD676" i="1" s="1"/>
  <c r="AF676" i="1" s="1"/>
  <c r="AC675" i="1"/>
  <c r="AD675" i="1" s="1"/>
  <c r="AH675" i="1" s="1"/>
  <c r="AC674" i="1"/>
  <c r="AD674" i="1" s="1"/>
  <c r="AC673" i="1"/>
  <c r="AD673" i="1" s="1"/>
  <c r="AC672" i="1"/>
  <c r="AD672" i="1" s="1"/>
  <c r="AF672" i="1" s="1"/>
  <c r="AC671" i="1"/>
  <c r="AD671" i="1" s="1"/>
  <c r="AH671" i="1" s="1"/>
  <c r="AC670" i="1"/>
  <c r="AD670" i="1" s="1"/>
  <c r="AC669" i="1"/>
  <c r="AD669" i="1" s="1"/>
  <c r="AC668" i="1"/>
  <c r="AD668" i="1" s="1"/>
  <c r="AF668" i="1" s="1"/>
  <c r="AC667" i="1"/>
  <c r="AD667" i="1" s="1"/>
  <c r="AC666" i="1"/>
  <c r="AD666" i="1" s="1"/>
  <c r="AC665" i="1"/>
  <c r="AD665" i="1" s="1"/>
  <c r="AC664" i="1"/>
  <c r="AD664" i="1" s="1"/>
  <c r="AC663" i="1"/>
  <c r="AD663" i="1" s="1"/>
  <c r="AC662" i="1"/>
  <c r="AD662" i="1" s="1"/>
  <c r="AC661" i="1"/>
  <c r="AD661" i="1" s="1"/>
  <c r="AC660" i="1"/>
  <c r="AD660" i="1" s="1"/>
  <c r="AC659" i="1"/>
  <c r="AD659" i="1" s="1"/>
  <c r="AH659" i="1" s="1"/>
  <c r="AC658" i="1"/>
  <c r="AD658" i="1" s="1"/>
  <c r="AC657" i="1"/>
  <c r="AD657" i="1" s="1"/>
  <c r="AC656" i="1"/>
  <c r="AD656" i="1" s="1"/>
  <c r="AC655" i="1"/>
  <c r="AD655" i="1" s="1"/>
  <c r="AC654" i="1"/>
  <c r="AD654" i="1" s="1"/>
  <c r="AD653" i="1"/>
  <c r="AC653" i="1"/>
  <c r="AC652" i="1"/>
  <c r="AD652" i="1" s="1"/>
  <c r="AF652" i="1" s="1"/>
  <c r="AC651" i="1"/>
  <c r="AD651" i="1" s="1"/>
  <c r="AC650" i="1"/>
  <c r="AD650" i="1" s="1"/>
  <c r="AC649" i="1"/>
  <c r="AD649" i="1" s="1"/>
  <c r="AC648" i="1"/>
  <c r="AD648" i="1" s="1"/>
  <c r="AF648" i="1" s="1"/>
  <c r="AC647" i="1"/>
  <c r="AD647" i="1" s="1"/>
  <c r="AC646" i="1"/>
  <c r="AD646" i="1" s="1"/>
  <c r="AC645" i="1"/>
  <c r="AD645" i="1" s="1"/>
  <c r="AC644" i="1"/>
  <c r="AD644" i="1" s="1"/>
  <c r="AC643" i="1"/>
  <c r="AD643" i="1" s="1"/>
  <c r="AC642" i="1"/>
  <c r="AD642" i="1" s="1"/>
  <c r="AF641" i="1"/>
  <c r="AC641" i="1"/>
  <c r="AD641" i="1" s="1"/>
  <c r="AH641" i="1" s="1"/>
  <c r="AC640" i="1"/>
  <c r="AD640" i="1" s="1"/>
  <c r="AC639" i="1"/>
  <c r="AD639" i="1" s="1"/>
  <c r="AC638" i="1"/>
  <c r="AD638" i="1" s="1"/>
  <c r="AF638" i="1" s="1"/>
  <c r="AC637" i="1"/>
  <c r="AD637" i="1" s="1"/>
  <c r="AC636" i="1"/>
  <c r="AD636" i="1" s="1"/>
  <c r="AC635" i="1"/>
  <c r="AD635" i="1" s="1"/>
  <c r="AC634" i="1"/>
  <c r="AD634" i="1" s="1"/>
  <c r="AH634" i="1" s="1"/>
  <c r="AC633" i="1"/>
  <c r="AD633" i="1" s="1"/>
  <c r="AC632" i="1"/>
  <c r="AD632" i="1" s="1"/>
  <c r="AC631" i="1"/>
  <c r="AD631" i="1" s="1"/>
  <c r="AD630" i="1"/>
  <c r="AC630" i="1"/>
  <c r="AC629" i="1"/>
  <c r="AD629" i="1" s="1"/>
  <c r="AD628" i="1"/>
  <c r="AC628" i="1"/>
  <c r="AC627" i="1"/>
  <c r="AD627" i="1" s="1"/>
  <c r="AC626" i="1"/>
  <c r="AD626" i="1" s="1"/>
  <c r="AC625" i="1"/>
  <c r="AD625" i="1" s="1"/>
  <c r="AH625" i="1" s="1"/>
  <c r="AC624" i="1"/>
  <c r="AD624" i="1" s="1"/>
  <c r="AC623" i="1"/>
  <c r="AD623" i="1" s="1"/>
  <c r="AC622" i="1"/>
  <c r="AD622" i="1" s="1"/>
  <c r="AC621" i="1"/>
  <c r="AD621" i="1" s="1"/>
  <c r="AC620" i="1"/>
  <c r="AD620" i="1" s="1"/>
  <c r="AC619" i="1"/>
  <c r="AD619" i="1" s="1"/>
  <c r="AH619" i="1" s="1"/>
  <c r="AC618" i="1"/>
  <c r="AD618" i="1" s="1"/>
  <c r="AC617" i="1"/>
  <c r="AD617" i="1" s="1"/>
  <c r="AC616" i="1"/>
  <c r="AD616" i="1" s="1"/>
  <c r="AF616" i="1" s="1"/>
  <c r="AC615" i="1"/>
  <c r="AD615" i="1" s="1"/>
  <c r="AF615" i="1" s="1"/>
  <c r="AC614" i="1"/>
  <c r="AD614" i="1" s="1"/>
  <c r="AH614" i="1" s="1"/>
  <c r="AC613" i="1"/>
  <c r="AD613" i="1" s="1"/>
  <c r="AF613" i="1" s="1"/>
  <c r="AC612" i="1"/>
  <c r="AD612" i="1" s="1"/>
  <c r="AH612" i="1" s="1"/>
  <c r="AC611" i="1"/>
  <c r="AD611" i="1" s="1"/>
  <c r="AC610" i="1"/>
  <c r="AD610" i="1" s="1"/>
  <c r="AH610" i="1" s="1"/>
  <c r="AC609" i="1"/>
  <c r="AD609" i="1" s="1"/>
  <c r="AF609" i="1" s="1"/>
  <c r="AC608" i="1"/>
  <c r="AD608" i="1" s="1"/>
  <c r="AC607" i="1"/>
  <c r="AD607" i="1" s="1"/>
  <c r="AF607" i="1" s="1"/>
  <c r="AC606" i="1"/>
  <c r="AD606" i="1" s="1"/>
  <c r="AC605" i="1"/>
  <c r="AD605" i="1" s="1"/>
  <c r="AC604" i="1"/>
  <c r="AD604" i="1" s="1"/>
  <c r="AC603" i="1"/>
  <c r="AD603" i="1" s="1"/>
  <c r="AC602" i="1"/>
  <c r="AD602" i="1" s="1"/>
  <c r="AH601" i="1"/>
  <c r="AC601" i="1"/>
  <c r="AD601" i="1" s="1"/>
  <c r="AC600" i="1"/>
  <c r="AD600" i="1" s="1"/>
  <c r="AC599" i="1"/>
  <c r="AD599" i="1" s="1"/>
  <c r="AF599" i="1" s="1"/>
  <c r="AC598" i="1"/>
  <c r="AD598" i="1" s="1"/>
  <c r="AC597" i="1"/>
  <c r="AD597" i="1" s="1"/>
  <c r="AC596" i="1"/>
  <c r="AD596" i="1" s="1"/>
  <c r="AH596" i="1" s="1"/>
  <c r="AC595" i="1"/>
  <c r="AD595" i="1" s="1"/>
  <c r="AC594" i="1"/>
  <c r="AD594" i="1" s="1"/>
  <c r="AC593" i="1"/>
  <c r="AD593" i="1" s="1"/>
  <c r="AC592" i="1"/>
  <c r="AD592" i="1" s="1"/>
  <c r="AC591" i="1"/>
  <c r="AD591" i="1" s="1"/>
  <c r="AC590" i="1"/>
  <c r="AD590" i="1" s="1"/>
  <c r="AF590" i="1" s="1"/>
  <c r="AC589" i="1"/>
  <c r="AD589" i="1" s="1"/>
  <c r="AC588" i="1"/>
  <c r="AD588" i="1" s="1"/>
  <c r="AC587" i="1"/>
  <c r="AD587" i="1" s="1"/>
  <c r="AH587" i="1" s="1"/>
  <c r="AC586" i="1"/>
  <c r="AD586" i="1" s="1"/>
  <c r="AF586" i="1" s="1"/>
  <c r="AC585" i="1"/>
  <c r="AD585" i="1" s="1"/>
  <c r="AH585" i="1" s="1"/>
  <c r="AC584" i="1"/>
  <c r="AD584" i="1" s="1"/>
  <c r="AF584" i="1" s="1"/>
  <c r="AH583" i="1"/>
  <c r="AC583" i="1"/>
  <c r="AD583" i="1" s="1"/>
  <c r="AC582" i="1"/>
  <c r="AD582" i="1" s="1"/>
  <c r="AC581" i="1"/>
  <c r="AD581" i="1" s="1"/>
  <c r="AF581" i="1" s="1"/>
  <c r="AC580" i="1"/>
  <c r="AD580" i="1" s="1"/>
  <c r="AH580" i="1" s="1"/>
  <c r="AC579" i="1"/>
  <c r="AD579" i="1" s="1"/>
  <c r="AH579" i="1" s="1"/>
  <c r="AC578" i="1"/>
  <c r="AD578" i="1" s="1"/>
  <c r="AC577" i="1"/>
  <c r="AD577" i="1" s="1"/>
  <c r="AC576" i="1"/>
  <c r="AD576" i="1" s="1"/>
  <c r="AC575" i="1"/>
  <c r="AD575" i="1" s="1"/>
  <c r="AC574" i="1"/>
  <c r="AD574" i="1" s="1"/>
  <c r="AC573" i="1"/>
  <c r="AD573" i="1" s="1"/>
  <c r="AC572" i="1"/>
  <c r="AD572" i="1" s="1"/>
  <c r="AC571" i="1"/>
  <c r="AD571" i="1" s="1"/>
  <c r="AC570" i="1"/>
  <c r="AD570" i="1" s="1"/>
  <c r="AF570" i="1" s="1"/>
  <c r="AC569" i="1"/>
  <c r="AD569" i="1" s="1"/>
  <c r="AC568" i="1"/>
  <c r="AD568" i="1" s="1"/>
  <c r="AC567" i="1"/>
  <c r="AD567" i="1" s="1"/>
  <c r="AC566" i="1"/>
  <c r="AD566" i="1" s="1"/>
  <c r="AC565" i="1"/>
  <c r="AD565" i="1" s="1"/>
  <c r="AC564" i="1"/>
  <c r="AD564" i="1" s="1"/>
  <c r="AC563" i="1"/>
  <c r="AD563" i="1" s="1"/>
  <c r="AC562" i="1"/>
  <c r="AD562" i="1" s="1"/>
  <c r="AH562" i="1" s="1"/>
  <c r="AC561" i="1"/>
  <c r="AD561" i="1" s="1"/>
  <c r="AF561" i="1" s="1"/>
  <c r="AC560" i="1"/>
  <c r="AD560" i="1" s="1"/>
  <c r="AC559" i="1"/>
  <c r="AD559" i="1" s="1"/>
  <c r="AH559" i="1" s="1"/>
  <c r="AC558" i="1"/>
  <c r="AD558" i="1" s="1"/>
  <c r="AF558" i="1" s="1"/>
  <c r="AC557" i="1"/>
  <c r="AD557" i="1" s="1"/>
  <c r="AC556" i="1"/>
  <c r="AD556" i="1" s="1"/>
  <c r="AC555" i="1"/>
  <c r="AD555" i="1" s="1"/>
  <c r="AH555" i="1" s="1"/>
  <c r="AC554" i="1"/>
  <c r="AD554" i="1" s="1"/>
  <c r="AC553" i="1"/>
  <c r="AD553" i="1" s="1"/>
  <c r="AH553" i="1" s="1"/>
  <c r="AC552" i="1"/>
  <c r="AD552" i="1" s="1"/>
  <c r="AC551" i="1"/>
  <c r="AD551" i="1" s="1"/>
  <c r="AC550" i="1"/>
  <c r="AD550" i="1" s="1"/>
  <c r="AC549" i="1"/>
  <c r="AD549" i="1" s="1"/>
  <c r="AC548" i="1"/>
  <c r="AD548" i="1" s="1"/>
  <c r="AC547" i="1"/>
  <c r="AD547" i="1" s="1"/>
  <c r="AH546" i="1"/>
  <c r="AC546" i="1"/>
  <c r="AD546" i="1" s="1"/>
  <c r="AC545" i="1"/>
  <c r="AD545" i="1" s="1"/>
  <c r="AC544" i="1"/>
  <c r="AD544" i="1" s="1"/>
  <c r="AH544" i="1" s="1"/>
  <c r="AC543" i="1"/>
  <c r="AD543" i="1" s="1"/>
  <c r="AC542" i="1"/>
  <c r="AD542" i="1" s="1"/>
  <c r="AF542" i="1" s="1"/>
  <c r="AC541" i="1"/>
  <c r="AD541" i="1" s="1"/>
  <c r="AC540" i="1"/>
  <c r="AD540" i="1" s="1"/>
  <c r="AF540" i="1" s="1"/>
  <c r="AC539" i="1"/>
  <c r="AD539" i="1" s="1"/>
  <c r="AC538" i="1"/>
  <c r="AD538" i="1" s="1"/>
  <c r="AF538" i="1" s="1"/>
  <c r="AC537" i="1"/>
  <c r="AD537" i="1" s="1"/>
  <c r="AH537" i="1" s="1"/>
  <c r="AC536" i="1"/>
  <c r="AD536" i="1" s="1"/>
  <c r="AC535" i="1"/>
  <c r="AD535" i="1" s="1"/>
  <c r="AC534" i="1"/>
  <c r="AD534" i="1" s="1"/>
  <c r="AH534" i="1" s="1"/>
  <c r="AC533" i="1"/>
  <c r="AD533" i="1" s="1"/>
  <c r="AF533" i="1" s="1"/>
  <c r="AC532" i="1"/>
  <c r="AD532" i="1" s="1"/>
  <c r="AH532" i="1" s="1"/>
  <c r="AC531" i="1"/>
  <c r="AD531" i="1" s="1"/>
  <c r="AH530" i="1"/>
  <c r="AC530" i="1"/>
  <c r="AD530" i="1" s="1"/>
  <c r="AC529" i="1"/>
  <c r="AD529" i="1" s="1"/>
  <c r="AC528" i="1"/>
  <c r="AD528" i="1" s="1"/>
  <c r="AH528" i="1" s="1"/>
  <c r="AC527" i="1"/>
  <c r="AD527" i="1" s="1"/>
  <c r="AH527" i="1" s="1"/>
  <c r="AC526" i="1"/>
  <c r="AD526" i="1" s="1"/>
  <c r="AC525" i="1"/>
  <c r="AD525" i="1" s="1"/>
  <c r="AC524" i="1"/>
  <c r="AD524" i="1" s="1"/>
  <c r="AH524" i="1" s="1"/>
  <c r="AC523" i="1"/>
  <c r="AD523" i="1" s="1"/>
  <c r="AC522" i="1"/>
  <c r="AD522" i="1" s="1"/>
  <c r="AC521" i="1"/>
  <c r="AD521" i="1" s="1"/>
  <c r="AH521" i="1" s="1"/>
  <c r="AC520" i="1"/>
  <c r="AD520" i="1" s="1"/>
  <c r="AF520" i="1" s="1"/>
  <c r="AC519" i="1"/>
  <c r="AD519" i="1" s="1"/>
  <c r="AC518" i="1"/>
  <c r="AD518" i="1" s="1"/>
  <c r="AH518" i="1" s="1"/>
  <c r="AC517" i="1"/>
  <c r="AD517" i="1" s="1"/>
  <c r="AC516" i="1"/>
  <c r="AD516" i="1" s="1"/>
  <c r="AC515" i="1"/>
  <c r="AD515" i="1" s="1"/>
  <c r="AC514" i="1"/>
  <c r="AD514" i="1" s="1"/>
  <c r="AC513" i="1"/>
  <c r="AD513" i="1" s="1"/>
  <c r="AF513" i="1" s="1"/>
  <c r="AC512" i="1"/>
  <c r="AD512" i="1" s="1"/>
  <c r="AC511" i="1"/>
  <c r="AD511" i="1" s="1"/>
  <c r="AH511" i="1" s="1"/>
  <c r="AC510" i="1"/>
  <c r="AD510" i="1" s="1"/>
  <c r="AH510" i="1" s="1"/>
  <c r="AC509" i="1"/>
  <c r="AD509" i="1" s="1"/>
  <c r="AC508" i="1"/>
  <c r="AD508" i="1" s="1"/>
  <c r="AC507" i="1"/>
  <c r="AD507" i="1" s="1"/>
  <c r="AH507" i="1" s="1"/>
  <c r="AC506" i="1"/>
  <c r="AD506" i="1" s="1"/>
  <c r="AC505" i="1"/>
  <c r="AD505" i="1" s="1"/>
  <c r="AC504" i="1"/>
  <c r="AD504" i="1" s="1"/>
  <c r="AC503" i="1"/>
  <c r="AD503" i="1" s="1"/>
  <c r="AC502" i="1"/>
  <c r="AD502" i="1" s="1"/>
  <c r="AC501" i="1"/>
  <c r="AD501" i="1" s="1"/>
  <c r="AC500" i="1"/>
  <c r="AD500" i="1" s="1"/>
  <c r="AC499" i="1"/>
  <c r="AD499" i="1" s="1"/>
  <c r="AC498" i="1"/>
  <c r="AD498" i="1" s="1"/>
  <c r="AC497" i="1"/>
  <c r="AD497" i="1" s="1"/>
  <c r="AC496" i="1"/>
  <c r="AD496" i="1" s="1"/>
  <c r="AF496" i="1" s="1"/>
  <c r="AC495" i="1"/>
  <c r="AD495" i="1" s="1"/>
  <c r="AC494" i="1"/>
  <c r="AD494" i="1" s="1"/>
  <c r="AC493" i="1"/>
  <c r="AD493" i="1" s="1"/>
  <c r="AF493" i="1" s="1"/>
  <c r="AC492" i="1"/>
  <c r="AD492" i="1" s="1"/>
  <c r="AC491" i="1"/>
  <c r="AD491" i="1" s="1"/>
  <c r="AC490" i="1"/>
  <c r="AD490" i="1" s="1"/>
  <c r="AC489" i="1"/>
  <c r="AD489" i="1" s="1"/>
  <c r="AH489" i="1" s="1"/>
  <c r="AC488" i="1"/>
  <c r="AD488" i="1" s="1"/>
  <c r="AC487" i="1"/>
  <c r="AD487" i="1" s="1"/>
  <c r="AH487" i="1" s="1"/>
  <c r="AC486" i="1"/>
  <c r="AD486" i="1" s="1"/>
  <c r="AC485" i="1"/>
  <c r="AD485" i="1" s="1"/>
  <c r="AF485" i="1" s="1"/>
  <c r="AC484" i="1"/>
  <c r="AD484" i="1" s="1"/>
  <c r="AC483" i="1"/>
  <c r="AD483" i="1" s="1"/>
  <c r="AC482" i="1"/>
  <c r="AD482" i="1" s="1"/>
  <c r="AC481" i="1"/>
  <c r="AD481" i="1" s="1"/>
  <c r="AC480" i="1"/>
  <c r="AD480" i="1" s="1"/>
  <c r="AF480" i="1" s="1"/>
  <c r="AC479" i="1"/>
  <c r="AD479" i="1" s="1"/>
  <c r="AC478" i="1"/>
  <c r="AD478" i="1" s="1"/>
  <c r="AC477" i="1"/>
  <c r="AD477" i="1" s="1"/>
  <c r="AC476" i="1"/>
  <c r="AD476" i="1" s="1"/>
  <c r="AC475" i="1"/>
  <c r="AD475" i="1" s="1"/>
  <c r="AC474" i="1"/>
  <c r="AD474" i="1" s="1"/>
  <c r="AC473" i="1"/>
  <c r="AD473" i="1" s="1"/>
  <c r="AC472" i="1"/>
  <c r="AD472" i="1" s="1"/>
  <c r="AC471" i="1"/>
  <c r="AD471" i="1" s="1"/>
  <c r="AC470" i="1"/>
  <c r="AD470" i="1" s="1"/>
  <c r="AC469" i="1"/>
  <c r="AD469" i="1" s="1"/>
  <c r="AC468" i="1"/>
  <c r="AD468" i="1" s="1"/>
  <c r="AC467" i="1"/>
  <c r="AD467" i="1" s="1"/>
  <c r="AC466" i="1"/>
  <c r="AD466" i="1" s="1"/>
  <c r="AC465" i="1"/>
  <c r="AD465" i="1" s="1"/>
  <c r="AC464" i="1"/>
  <c r="AD464" i="1" s="1"/>
  <c r="AC463" i="1"/>
  <c r="AD463" i="1" s="1"/>
  <c r="AC462" i="1"/>
  <c r="AD462" i="1" s="1"/>
  <c r="AF462" i="1" s="1"/>
  <c r="AC461" i="1"/>
  <c r="AD461" i="1" s="1"/>
  <c r="AF461" i="1" s="1"/>
  <c r="AC460" i="1"/>
  <c r="AD460" i="1" s="1"/>
  <c r="AF460" i="1" s="1"/>
  <c r="AC459" i="1"/>
  <c r="AD459" i="1" s="1"/>
  <c r="AC458" i="1"/>
  <c r="AD458" i="1" s="1"/>
  <c r="AC457" i="1"/>
  <c r="AD457" i="1" s="1"/>
  <c r="AC456" i="1"/>
  <c r="AD456" i="1" s="1"/>
  <c r="AC455" i="1"/>
  <c r="AD455" i="1" s="1"/>
  <c r="AH455" i="1" s="1"/>
  <c r="AC454" i="1"/>
  <c r="AD454" i="1" s="1"/>
  <c r="AC453" i="1"/>
  <c r="AD453" i="1" s="1"/>
  <c r="AC452" i="1"/>
  <c r="AD452" i="1" s="1"/>
  <c r="AC451" i="1"/>
  <c r="AD451" i="1" s="1"/>
  <c r="AH451" i="1" s="1"/>
  <c r="AC450" i="1"/>
  <c r="AD450" i="1" s="1"/>
  <c r="AC449" i="1"/>
  <c r="AD449" i="1" s="1"/>
  <c r="AC448" i="1"/>
  <c r="AD448" i="1" s="1"/>
  <c r="AC447" i="1"/>
  <c r="AD447" i="1" s="1"/>
  <c r="AC446" i="1"/>
  <c r="AD446" i="1" s="1"/>
  <c r="AC445" i="1"/>
  <c r="AD445" i="1" s="1"/>
  <c r="AC444" i="1"/>
  <c r="AD444" i="1" s="1"/>
  <c r="AC443" i="1"/>
  <c r="AD443" i="1" s="1"/>
  <c r="AC442" i="1"/>
  <c r="AD442" i="1" s="1"/>
  <c r="AC441" i="1"/>
  <c r="AD441" i="1" s="1"/>
  <c r="AC440" i="1"/>
  <c r="AD440" i="1" s="1"/>
  <c r="AF440" i="1" s="1"/>
  <c r="AC439" i="1"/>
  <c r="AD439" i="1" s="1"/>
  <c r="AC438" i="1"/>
  <c r="AD438" i="1" s="1"/>
  <c r="AC437" i="1"/>
  <c r="AD437" i="1" s="1"/>
  <c r="AC436" i="1"/>
  <c r="AD436" i="1" s="1"/>
  <c r="AC435" i="1"/>
  <c r="AD435" i="1" s="1"/>
  <c r="AF435" i="1" s="1"/>
  <c r="AC434" i="1"/>
  <c r="AD434" i="1" s="1"/>
  <c r="AC433" i="1"/>
  <c r="AD433" i="1" s="1"/>
  <c r="AF433" i="1" s="1"/>
  <c r="AC432" i="1"/>
  <c r="AD432" i="1" s="1"/>
  <c r="AC431" i="1"/>
  <c r="AD431" i="1" s="1"/>
  <c r="AF431" i="1" s="1"/>
  <c r="AC430" i="1"/>
  <c r="AD430" i="1" s="1"/>
  <c r="AF430" i="1" s="1"/>
  <c r="AC429" i="1"/>
  <c r="AD429" i="1" s="1"/>
  <c r="AC428" i="1"/>
  <c r="AD428" i="1" s="1"/>
  <c r="AC427" i="1"/>
  <c r="AD427" i="1" s="1"/>
  <c r="AC426" i="1"/>
  <c r="AD426" i="1" s="1"/>
  <c r="AC425" i="1"/>
  <c r="AD425" i="1" s="1"/>
  <c r="AH425" i="1" s="1"/>
  <c r="AC424" i="1"/>
  <c r="AD424" i="1" s="1"/>
  <c r="AH424" i="1" s="1"/>
  <c r="AC423" i="1"/>
  <c r="AD423" i="1" s="1"/>
  <c r="AC422" i="1"/>
  <c r="AD422" i="1" s="1"/>
  <c r="AC421" i="1"/>
  <c r="AD421" i="1" s="1"/>
  <c r="AD420" i="1"/>
  <c r="AC420" i="1"/>
  <c r="AC419" i="1"/>
  <c r="AD419" i="1" s="1"/>
  <c r="AC418" i="1"/>
  <c r="AD418" i="1" s="1"/>
  <c r="AF418" i="1" s="1"/>
  <c r="AC417" i="1"/>
  <c r="AD417" i="1" s="1"/>
  <c r="AC416" i="1"/>
  <c r="AD416" i="1" s="1"/>
  <c r="AC415" i="1"/>
  <c r="AD415" i="1" s="1"/>
  <c r="AH415" i="1" s="1"/>
  <c r="AC414" i="1"/>
  <c r="AD414" i="1" s="1"/>
  <c r="AD413" i="1"/>
  <c r="AC413" i="1"/>
  <c r="AC412" i="1"/>
  <c r="AD412" i="1" s="1"/>
  <c r="AC411" i="1"/>
  <c r="AD411" i="1" s="1"/>
  <c r="AH411" i="1" s="1"/>
  <c r="AC410" i="1"/>
  <c r="AD410" i="1" s="1"/>
  <c r="AC409" i="1"/>
  <c r="AD409" i="1" s="1"/>
  <c r="AF409" i="1" s="1"/>
  <c r="AC408" i="1"/>
  <c r="AD408" i="1" s="1"/>
  <c r="AF408" i="1" s="1"/>
  <c r="AD407" i="1"/>
  <c r="AC407" i="1"/>
  <c r="AC406" i="1"/>
  <c r="AD406" i="1" s="1"/>
  <c r="AC405" i="1"/>
  <c r="AD405" i="1" s="1"/>
  <c r="AC404" i="1"/>
  <c r="AD404" i="1" s="1"/>
  <c r="AC403" i="1"/>
  <c r="AD403" i="1" s="1"/>
  <c r="AC402" i="1"/>
  <c r="AD402" i="1" s="1"/>
  <c r="AF402" i="1" s="1"/>
  <c r="AC401" i="1"/>
  <c r="AD401" i="1" s="1"/>
  <c r="AF401" i="1" s="1"/>
  <c r="AH400" i="1"/>
  <c r="AC400" i="1"/>
  <c r="AD400" i="1" s="1"/>
  <c r="AC399" i="1"/>
  <c r="AD399" i="1" s="1"/>
  <c r="AH399" i="1" s="1"/>
  <c r="AC398" i="1"/>
  <c r="AD398" i="1" s="1"/>
  <c r="AC397" i="1"/>
  <c r="AD397" i="1" s="1"/>
  <c r="AC396" i="1"/>
  <c r="AD396" i="1" s="1"/>
  <c r="AC395" i="1"/>
  <c r="AD395" i="1" s="1"/>
  <c r="AC394" i="1"/>
  <c r="AD394" i="1" s="1"/>
  <c r="AC393" i="1"/>
  <c r="AD393" i="1" s="1"/>
  <c r="AC392" i="1"/>
  <c r="AD392" i="1" s="1"/>
  <c r="AC391" i="1"/>
  <c r="AD391" i="1" s="1"/>
  <c r="AF391" i="1" s="1"/>
  <c r="AC390" i="1"/>
  <c r="AD390" i="1" s="1"/>
  <c r="AC389" i="1"/>
  <c r="AD389" i="1" s="1"/>
  <c r="AF389" i="1" s="1"/>
  <c r="AC388" i="1"/>
  <c r="AD388" i="1" s="1"/>
  <c r="AC387" i="1"/>
  <c r="AD387" i="1" s="1"/>
  <c r="AF387" i="1" s="1"/>
  <c r="AC386" i="1"/>
  <c r="AD386" i="1" s="1"/>
  <c r="AF386" i="1" s="1"/>
  <c r="AC385" i="1"/>
  <c r="AD385" i="1" s="1"/>
  <c r="AC384" i="1"/>
  <c r="AD384" i="1" s="1"/>
  <c r="AC383" i="1"/>
  <c r="AD383" i="1" s="1"/>
  <c r="AH383" i="1" s="1"/>
  <c r="AC382" i="1"/>
  <c r="AD382" i="1" s="1"/>
  <c r="AC381" i="1"/>
  <c r="AD381" i="1" s="1"/>
  <c r="AD380" i="1"/>
  <c r="AC380" i="1"/>
  <c r="AC379" i="1"/>
  <c r="AD379" i="1" s="1"/>
  <c r="AC378" i="1"/>
  <c r="AD378" i="1" s="1"/>
  <c r="AC377" i="1"/>
  <c r="AD377" i="1" s="1"/>
  <c r="AF377" i="1" s="1"/>
  <c r="AC376" i="1"/>
  <c r="AD376" i="1" s="1"/>
  <c r="AC375" i="1"/>
  <c r="AD375" i="1" s="1"/>
  <c r="AC374" i="1"/>
  <c r="AD374" i="1" s="1"/>
  <c r="AC373" i="1"/>
  <c r="AD373" i="1" s="1"/>
  <c r="AC372" i="1"/>
  <c r="AD372" i="1" s="1"/>
  <c r="AC371" i="1"/>
  <c r="AD371" i="1" s="1"/>
  <c r="AH371" i="1" s="1"/>
  <c r="AC370" i="1"/>
  <c r="AD370" i="1" s="1"/>
  <c r="AC369" i="1"/>
  <c r="AD369" i="1" s="1"/>
  <c r="AH369" i="1" s="1"/>
  <c r="AC368" i="1"/>
  <c r="AD368" i="1" s="1"/>
  <c r="AC367" i="1"/>
  <c r="AD367" i="1" s="1"/>
  <c r="AC366" i="1"/>
  <c r="AD366" i="1" s="1"/>
  <c r="AC365" i="1"/>
  <c r="AD365" i="1" s="1"/>
  <c r="AC364" i="1"/>
  <c r="AD364" i="1" s="1"/>
  <c r="AC363" i="1"/>
  <c r="AD363" i="1" s="1"/>
  <c r="AC362" i="1"/>
  <c r="AD362" i="1" s="1"/>
  <c r="AC361" i="1"/>
  <c r="AD361" i="1" s="1"/>
  <c r="AF361" i="1" s="1"/>
  <c r="AC360" i="1"/>
  <c r="AD360" i="1" s="1"/>
  <c r="AH360" i="1" s="1"/>
  <c r="AC359" i="1"/>
  <c r="AD359" i="1" s="1"/>
  <c r="AC358" i="1"/>
  <c r="AD358" i="1" s="1"/>
  <c r="AF358" i="1" s="1"/>
  <c r="AC357" i="1"/>
  <c r="AD357" i="1" s="1"/>
  <c r="AC356" i="1"/>
  <c r="AD356" i="1" s="1"/>
  <c r="AH356" i="1" s="1"/>
  <c r="AC355" i="1"/>
  <c r="AD355" i="1" s="1"/>
  <c r="AF355" i="1" s="1"/>
  <c r="AC354" i="1"/>
  <c r="AD354" i="1" s="1"/>
  <c r="AH354" i="1" s="1"/>
  <c r="AC353" i="1"/>
  <c r="AD353" i="1" s="1"/>
  <c r="AC352" i="1"/>
  <c r="AD352" i="1" s="1"/>
  <c r="AC351" i="1"/>
  <c r="AD351" i="1" s="1"/>
  <c r="AC350" i="1"/>
  <c r="AD350" i="1" s="1"/>
  <c r="AC349" i="1"/>
  <c r="AD349" i="1" s="1"/>
  <c r="AC348" i="1"/>
  <c r="AD348" i="1" s="1"/>
  <c r="AC347" i="1"/>
  <c r="AD347" i="1" s="1"/>
  <c r="AC346" i="1"/>
  <c r="AD346" i="1" s="1"/>
  <c r="AC345" i="1"/>
  <c r="AD345" i="1" s="1"/>
  <c r="AF345" i="1" s="1"/>
  <c r="AC344" i="1"/>
  <c r="AD344" i="1" s="1"/>
  <c r="AC343" i="1"/>
  <c r="AD343" i="1" s="1"/>
  <c r="AC342" i="1"/>
  <c r="AD342" i="1" s="1"/>
  <c r="AC341" i="1"/>
  <c r="AD341" i="1" s="1"/>
  <c r="AF341" i="1" s="1"/>
  <c r="AC340" i="1"/>
  <c r="AD340" i="1" s="1"/>
  <c r="AC339" i="1"/>
  <c r="AD339" i="1" s="1"/>
  <c r="AC338" i="1"/>
  <c r="AD338" i="1" s="1"/>
  <c r="AH338" i="1" s="1"/>
  <c r="AC337" i="1"/>
  <c r="AD337" i="1" s="1"/>
  <c r="AC336" i="1"/>
  <c r="AD336" i="1" s="1"/>
  <c r="AC335" i="1"/>
  <c r="AD335" i="1" s="1"/>
  <c r="AC334" i="1"/>
  <c r="AD334" i="1" s="1"/>
  <c r="AC333" i="1"/>
  <c r="AD333" i="1" s="1"/>
  <c r="AC332" i="1"/>
  <c r="AD332" i="1" s="1"/>
  <c r="AC331" i="1"/>
  <c r="AD331" i="1" s="1"/>
  <c r="AC330" i="1"/>
  <c r="AD330" i="1" s="1"/>
  <c r="AH330" i="1" s="1"/>
  <c r="AC329" i="1"/>
  <c r="AD329" i="1" s="1"/>
  <c r="AC328" i="1"/>
  <c r="AD328" i="1" s="1"/>
  <c r="AH328" i="1" s="1"/>
  <c r="AC327" i="1"/>
  <c r="AD327" i="1" s="1"/>
  <c r="AH327" i="1" s="1"/>
  <c r="AD326" i="1"/>
  <c r="AH326" i="1" s="1"/>
  <c r="AC326" i="1"/>
  <c r="AC325" i="1"/>
  <c r="AD325" i="1" s="1"/>
  <c r="AC324" i="1"/>
  <c r="AD324" i="1" s="1"/>
  <c r="AC323" i="1"/>
  <c r="AD323" i="1" s="1"/>
  <c r="AC322" i="1"/>
  <c r="AD322" i="1" s="1"/>
  <c r="AC321" i="1"/>
  <c r="AD321" i="1" s="1"/>
  <c r="AF321" i="1" s="1"/>
  <c r="AC320" i="1"/>
  <c r="AD320" i="1" s="1"/>
  <c r="AC319" i="1"/>
  <c r="AD319" i="1" s="1"/>
  <c r="AC318" i="1"/>
  <c r="AD318" i="1" s="1"/>
  <c r="AC317" i="1"/>
  <c r="AD317" i="1" s="1"/>
  <c r="AC316" i="1"/>
  <c r="AD316" i="1" s="1"/>
  <c r="AC315" i="1"/>
  <c r="AD315" i="1" s="1"/>
  <c r="AF315" i="1" s="1"/>
  <c r="AC314" i="1"/>
  <c r="AD314" i="1" s="1"/>
  <c r="AC313" i="1"/>
  <c r="AD313" i="1" s="1"/>
  <c r="AF313" i="1" s="1"/>
  <c r="AC312" i="1"/>
  <c r="AD312" i="1" s="1"/>
  <c r="AH312" i="1" s="1"/>
  <c r="AC311" i="1"/>
  <c r="AD311" i="1" s="1"/>
  <c r="AC310" i="1"/>
  <c r="AD310" i="1" s="1"/>
  <c r="AH310" i="1" s="1"/>
  <c r="AC309" i="1"/>
  <c r="AD309" i="1" s="1"/>
  <c r="AC308" i="1"/>
  <c r="AD308" i="1" s="1"/>
  <c r="AC307" i="1"/>
  <c r="AD307" i="1" s="1"/>
  <c r="AC306" i="1"/>
  <c r="AD306" i="1" s="1"/>
  <c r="AH306" i="1" s="1"/>
  <c r="AC305" i="1"/>
  <c r="AD305" i="1" s="1"/>
  <c r="AH305" i="1" s="1"/>
  <c r="AC304" i="1"/>
  <c r="AD304" i="1" s="1"/>
  <c r="AC303" i="1"/>
  <c r="AD303" i="1" s="1"/>
  <c r="AC302" i="1"/>
  <c r="AD302" i="1" s="1"/>
  <c r="AF302" i="1" s="1"/>
  <c r="AC301" i="1"/>
  <c r="AD301" i="1" s="1"/>
  <c r="AF301" i="1" s="1"/>
  <c r="AC300" i="1"/>
  <c r="AD300" i="1" s="1"/>
  <c r="AC299" i="1"/>
  <c r="AD299" i="1" s="1"/>
  <c r="AC298" i="1"/>
  <c r="AD298" i="1" s="1"/>
  <c r="AC297" i="1"/>
  <c r="AD297" i="1" s="1"/>
  <c r="AC296" i="1"/>
  <c r="AD296" i="1" s="1"/>
  <c r="AH296" i="1" s="1"/>
  <c r="AC295" i="1"/>
  <c r="AD295" i="1" s="1"/>
  <c r="AC294" i="1"/>
  <c r="AD294" i="1" s="1"/>
  <c r="AH294" i="1" s="1"/>
  <c r="AC293" i="1"/>
  <c r="AD293" i="1" s="1"/>
  <c r="AC292" i="1"/>
  <c r="AD292" i="1" s="1"/>
  <c r="AF292" i="1" s="1"/>
  <c r="AC291" i="1"/>
  <c r="AD291" i="1" s="1"/>
  <c r="AH291" i="1" s="1"/>
  <c r="AC290" i="1"/>
  <c r="AD290" i="1" s="1"/>
  <c r="AC289" i="1"/>
  <c r="AD289" i="1" s="1"/>
  <c r="AC288" i="1"/>
  <c r="AD288" i="1" s="1"/>
  <c r="AH288" i="1" s="1"/>
  <c r="AC287" i="1"/>
  <c r="AD287" i="1" s="1"/>
  <c r="AC286" i="1"/>
  <c r="AD286" i="1" s="1"/>
  <c r="AC285" i="1"/>
  <c r="AD285" i="1" s="1"/>
  <c r="AH285" i="1" s="1"/>
  <c r="AC284" i="1"/>
  <c r="AD284" i="1" s="1"/>
  <c r="AC283" i="1"/>
  <c r="AD283" i="1" s="1"/>
  <c r="AC282" i="1"/>
  <c r="AD282" i="1" s="1"/>
  <c r="AC281" i="1"/>
  <c r="AD281" i="1" s="1"/>
  <c r="AC280" i="1"/>
  <c r="AD280" i="1" s="1"/>
  <c r="AC279" i="1"/>
  <c r="AD279" i="1" s="1"/>
  <c r="AC278" i="1"/>
  <c r="AD278" i="1" s="1"/>
  <c r="AC277" i="1"/>
  <c r="AD277" i="1" s="1"/>
  <c r="AC276" i="1"/>
  <c r="AD276" i="1" s="1"/>
  <c r="AC275" i="1"/>
  <c r="AD275" i="1" s="1"/>
  <c r="AC274" i="1"/>
  <c r="AD274" i="1" s="1"/>
  <c r="AC273" i="1"/>
  <c r="AD273" i="1" s="1"/>
  <c r="AF273" i="1" s="1"/>
  <c r="AC272" i="1"/>
  <c r="AD272" i="1" s="1"/>
  <c r="AC271" i="1"/>
  <c r="AD271" i="1" s="1"/>
  <c r="AF271" i="1" s="1"/>
  <c r="AC270" i="1"/>
  <c r="AD270" i="1" s="1"/>
  <c r="AF270" i="1" s="1"/>
  <c r="AC269" i="1"/>
  <c r="AD269" i="1" s="1"/>
  <c r="AH269" i="1" s="1"/>
  <c r="AC268" i="1"/>
  <c r="AD268" i="1" s="1"/>
  <c r="AC267" i="1"/>
  <c r="AD267" i="1" s="1"/>
  <c r="AC266" i="1"/>
  <c r="AD266" i="1" s="1"/>
  <c r="AD265" i="1"/>
  <c r="AC265" i="1"/>
  <c r="AD264" i="1"/>
  <c r="AC264" i="1"/>
  <c r="AC263" i="1"/>
  <c r="AD263" i="1" s="1"/>
  <c r="AC262" i="1"/>
  <c r="AD262" i="1" s="1"/>
  <c r="AC261" i="1"/>
  <c r="AD261" i="1" s="1"/>
  <c r="AC260" i="1"/>
  <c r="AD260" i="1" s="1"/>
  <c r="AC259" i="1"/>
  <c r="AD259" i="1" s="1"/>
  <c r="AH259" i="1" s="1"/>
  <c r="AC258" i="1"/>
  <c r="AD258" i="1" s="1"/>
  <c r="AF258" i="1" s="1"/>
  <c r="AC257" i="1"/>
  <c r="AD257" i="1" s="1"/>
  <c r="AC256" i="1"/>
  <c r="AD256" i="1" s="1"/>
  <c r="AC255" i="1"/>
  <c r="AD255" i="1" s="1"/>
  <c r="AC254" i="1"/>
  <c r="AD254" i="1" s="1"/>
  <c r="AC253" i="1"/>
  <c r="AD253" i="1" s="1"/>
  <c r="AC252" i="1"/>
  <c r="AD252" i="1" s="1"/>
  <c r="AF252" i="1" s="1"/>
  <c r="AC251" i="1"/>
  <c r="AD251" i="1" s="1"/>
  <c r="AC250" i="1"/>
  <c r="AD250" i="1" s="1"/>
  <c r="AC249" i="1"/>
  <c r="AD249" i="1" s="1"/>
  <c r="AC248" i="1"/>
  <c r="AD248" i="1" s="1"/>
  <c r="AC247" i="1"/>
  <c r="AD247" i="1" s="1"/>
  <c r="AC246" i="1"/>
  <c r="AD246" i="1" s="1"/>
  <c r="AC245" i="1"/>
  <c r="AD245" i="1" s="1"/>
  <c r="AC244" i="1"/>
  <c r="AD244" i="1" s="1"/>
  <c r="AC243" i="1"/>
  <c r="AD243" i="1" s="1"/>
  <c r="AC242" i="1"/>
  <c r="AD242" i="1" s="1"/>
  <c r="AC241" i="1"/>
  <c r="AD241" i="1" s="1"/>
  <c r="AC240" i="1"/>
  <c r="AD240" i="1" s="1"/>
  <c r="AC239" i="1"/>
  <c r="AD239" i="1" s="1"/>
  <c r="AF239" i="1" s="1"/>
  <c r="AC238" i="1"/>
  <c r="AD238" i="1" s="1"/>
  <c r="AF238" i="1" s="1"/>
  <c r="AC237" i="1"/>
  <c r="AD237" i="1" s="1"/>
  <c r="AH237" i="1" s="1"/>
  <c r="AC236" i="1"/>
  <c r="AD236" i="1" s="1"/>
  <c r="AH236" i="1" s="1"/>
  <c r="AC235" i="1"/>
  <c r="AD235" i="1" s="1"/>
  <c r="AC234" i="1"/>
  <c r="AD234" i="1" s="1"/>
  <c r="AC233" i="1"/>
  <c r="AD233" i="1" s="1"/>
  <c r="AC232" i="1"/>
  <c r="AD232" i="1" s="1"/>
  <c r="AC231" i="1"/>
  <c r="AD231" i="1" s="1"/>
  <c r="AC230" i="1"/>
  <c r="AD230" i="1" s="1"/>
  <c r="AC229" i="1"/>
  <c r="AD229" i="1" s="1"/>
  <c r="AC228" i="1"/>
  <c r="AD228" i="1" s="1"/>
  <c r="AC227" i="1"/>
  <c r="AD227" i="1" s="1"/>
  <c r="AH227" i="1" s="1"/>
  <c r="AC226" i="1"/>
  <c r="AD226" i="1" s="1"/>
  <c r="AF226" i="1" s="1"/>
  <c r="AC225" i="1"/>
  <c r="AD225" i="1" s="1"/>
  <c r="AC224" i="1"/>
  <c r="AD224" i="1" s="1"/>
  <c r="AC223" i="1"/>
  <c r="AD223" i="1" s="1"/>
  <c r="AC222" i="1"/>
  <c r="AD222" i="1" s="1"/>
  <c r="AC221" i="1"/>
  <c r="AD221" i="1" s="1"/>
  <c r="AC220" i="1"/>
  <c r="AD220" i="1" s="1"/>
  <c r="AF220" i="1" s="1"/>
  <c r="AC219" i="1"/>
  <c r="AD219" i="1" s="1"/>
  <c r="AC218" i="1"/>
  <c r="AD218" i="1" s="1"/>
  <c r="AC217" i="1"/>
  <c r="AD217" i="1" s="1"/>
  <c r="AC216" i="1"/>
  <c r="AD216" i="1" s="1"/>
  <c r="AC215" i="1"/>
  <c r="AD215" i="1" s="1"/>
  <c r="AC214" i="1"/>
  <c r="AD214" i="1" s="1"/>
  <c r="AC213" i="1"/>
  <c r="AD213" i="1" s="1"/>
  <c r="AC212" i="1"/>
  <c r="AD212" i="1" s="1"/>
  <c r="AC211" i="1"/>
  <c r="AD211" i="1" s="1"/>
  <c r="AC210" i="1"/>
  <c r="AD210" i="1" s="1"/>
  <c r="AD209" i="1"/>
  <c r="AF209" i="1" s="1"/>
  <c r="AC209" i="1"/>
  <c r="AC208" i="1"/>
  <c r="AD208" i="1" s="1"/>
  <c r="AC207" i="1"/>
  <c r="AD207" i="1" s="1"/>
  <c r="AF207" i="1" s="1"/>
  <c r="AC206" i="1"/>
  <c r="AD206" i="1" s="1"/>
  <c r="AF206" i="1" s="1"/>
  <c r="AC205" i="1"/>
  <c r="AD205" i="1" s="1"/>
  <c r="AH205" i="1" s="1"/>
  <c r="AF204" i="1"/>
  <c r="AC204" i="1"/>
  <c r="AD204" i="1" s="1"/>
  <c r="AH204" i="1" s="1"/>
  <c r="AC203" i="1"/>
  <c r="AD203" i="1" s="1"/>
  <c r="AC202" i="1"/>
  <c r="AD202" i="1" s="1"/>
  <c r="AC201" i="1"/>
  <c r="AD201" i="1" s="1"/>
  <c r="AF201" i="1" s="1"/>
  <c r="AC200" i="1"/>
  <c r="AD200" i="1" s="1"/>
  <c r="AC199" i="1"/>
  <c r="AD199" i="1" s="1"/>
  <c r="AC198" i="1"/>
  <c r="AD198" i="1" s="1"/>
  <c r="AC197" i="1"/>
  <c r="AD197" i="1" s="1"/>
  <c r="AC196" i="1"/>
  <c r="AD196" i="1" s="1"/>
  <c r="AC195" i="1"/>
  <c r="AD195" i="1" s="1"/>
  <c r="AH195" i="1" s="1"/>
  <c r="AC194" i="1"/>
  <c r="AD194" i="1" s="1"/>
  <c r="AC193" i="1"/>
  <c r="AD193" i="1" s="1"/>
  <c r="AC192" i="1"/>
  <c r="AD192" i="1" s="1"/>
  <c r="AC191" i="1"/>
  <c r="AD191" i="1" s="1"/>
  <c r="AC190" i="1"/>
  <c r="AD190" i="1" s="1"/>
  <c r="AC189" i="1"/>
  <c r="AD189" i="1" s="1"/>
  <c r="AC188" i="1"/>
  <c r="AD188" i="1" s="1"/>
  <c r="AF188" i="1" s="1"/>
  <c r="AC187" i="1"/>
  <c r="AD187" i="1" s="1"/>
  <c r="AC186" i="1"/>
  <c r="AD186" i="1" s="1"/>
  <c r="AC185" i="1"/>
  <c r="AD185" i="1" s="1"/>
  <c r="AC184" i="1"/>
  <c r="AD184" i="1" s="1"/>
  <c r="AC183" i="1"/>
  <c r="AD183" i="1" s="1"/>
  <c r="AC182" i="1"/>
  <c r="AD182" i="1" s="1"/>
  <c r="AC181" i="1"/>
  <c r="AD181" i="1" s="1"/>
  <c r="AH181" i="1" s="1"/>
  <c r="AC180" i="1"/>
  <c r="AD180" i="1" s="1"/>
  <c r="AC179" i="1"/>
  <c r="AD179" i="1" s="1"/>
  <c r="AC178" i="1"/>
  <c r="AD178" i="1" s="1"/>
  <c r="AC177" i="1"/>
  <c r="AD177" i="1" s="1"/>
  <c r="AC176" i="1"/>
  <c r="AD176" i="1" s="1"/>
  <c r="AC175" i="1"/>
  <c r="AD175" i="1" s="1"/>
  <c r="AF175" i="1" s="1"/>
  <c r="AC174" i="1"/>
  <c r="AD174" i="1" s="1"/>
  <c r="AF174" i="1" s="1"/>
  <c r="AC173" i="1"/>
  <c r="AD173" i="1" s="1"/>
  <c r="AH173" i="1" s="1"/>
  <c r="AC172" i="1"/>
  <c r="AD172" i="1" s="1"/>
  <c r="AH172" i="1" s="1"/>
  <c r="AC171" i="1"/>
  <c r="AD171" i="1" s="1"/>
  <c r="AC170" i="1"/>
  <c r="AD170" i="1" s="1"/>
  <c r="AC169" i="1"/>
  <c r="AD169" i="1" s="1"/>
  <c r="AC168" i="1"/>
  <c r="AD168" i="1" s="1"/>
  <c r="AC167" i="1"/>
  <c r="AD167" i="1" s="1"/>
  <c r="AC166" i="1"/>
  <c r="AD166" i="1" s="1"/>
  <c r="AC165" i="1"/>
  <c r="AD165" i="1" s="1"/>
  <c r="AC164" i="1"/>
  <c r="AD164" i="1" s="1"/>
  <c r="AC163" i="1"/>
  <c r="AD163" i="1" s="1"/>
  <c r="AH163" i="1" s="1"/>
  <c r="AC162" i="1"/>
  <c r="AD162" i="1" s="1"/>
  <c r="AC161" i="1"/>
  <c r="AD161" i="1" s="1"/>
  <c r="AC160" i="1"/>
  <c r="AD160" i="1" s="1"/>
  <c r="AC159" i="1"/>
  <c r="AD159" i="1" s="1"/>
  <c r="AC158" i="1"/>
  <c r="AD158" i="1" s="1"/>
  <c r="AC157" i="1"/>
  <c r="AD157" i="1" s="1"/>
  <c r="AC156" i="1"/>
  <c r="AD156" i="1" s="1"/>
  <c r="AH156" i="1" s="1"/>
  <c r="AC155" i="1"/>
  <c r="AD155" i="1" s="1"/>
  <c r="AC154" i="1"/>
  <c r="AD154" i="1" s="1"/>
  <c r="AC153" i="1"/>
  <c r="AD153" i="1" s="1"/>
  <c r="AC152" i="1"/>
  <c r="AD152" i="1" s="1"/>
  <c r="AC151" i="1"/>
  <c r="AD151" i="1" s="1"/>
  <c r="AC150" i="1"/>
  <c r="AD150" i="1" s="1"/>
  <c r="AF150" i="1" s="1"/>
  <c r="AC149" i="1"/>
  <c r="AD149" i="1" s="1"/>
  <c r="AC148" i="1"/>
  <c r="AD148" i="1" s="1"/>
  <c r="AC147" i="1"/>
  <c r="AD147" i="1" s="1"/>
  <c r="AC146" i="1"/>
  <c r="AD146" i="1" s="1"/>
  <c r="AC145" i="1"/>
  <c r="AD145" i="1" s="1"/>
  <c r="AC144" i="1"/>
  <c r="AD144" i="1" s="1"/>
  <c r="AC143" i="1"/>
  <c r="AD143" i="1" s="1"/>
  <c r="AF143" i="1" s="1"/>
  <c r="AC142" i="1"/>
  <c r="AD142" i="1" s="1"/>
  <c r="AC141" i="1"/>
  <c r="AD141" i="1" s="1"/>
  <c r="AC140" i="1"/>
  <c r="AD140" i="1" s="1"/>
  <c r="AH140" i="1" s="1"/>
  <c r="AC139" i="1"/>
  <c r="AD139" i="1" s="1"/>
  <c r="AC138" i="1"/>
  <c r="AD138" i="1" s="1"/>
  <c r="AC137" i="1"/>
  <c r="AD137" i="1" s="1"/>
  <c r="AC136" i="1"/>
  <c r="AD136" i="1" s="1"/>
  <c r="AC135" i="1"/>
  <c r="AD135" i="1" s="1"/>
  <c r="AC134" i="1"/>
  <c r="AD134" i="1" s="1"/>
  <c r="AC133" i="1"/>
  <c r="AD133" i="1" s="1"/>
  <c r="AC132" i="1"/>
  <c r="AD132" i="1" s="1"/>
  <c r="AC131" i="1"/>
  <c r="AD131" i="1" s="1"/>
  <c r="AC130" i="1"/>
  <c r="AD130" i="1" s="1"/>
  <c r="AC129" i="1"/>
  <c r="AD129" i="1" s="1"/>
  <c r="AC128" i="1"/>
  <c r="AD128" i="1" s="1"/>
  <c r="AC127" i="1"/>
  <c r="AD127" i="1" s="1"/>
  <c r="AC126" i="1"/>
  <c r="AD126" i="1" s="1"/>
  <c r="AF126" i="1" s="1"/>
  <c r="AC125" i="1"/>
  <c r="AD125" i="1" s="1"/>
  <c r="AH125" i="1" s="1"/>
  <c r="AC124" i="1"/>
  <c r="AD124" i="1" s="1"/>
  <c r="AH124" i="1" s="1"/>
  <c r="AC123" i="1"/>
  <c r="AD123" i="1" s="1"/>
  <c r="AC122" i="1"/>
  <c r="AD122" i="1" s="1"/>
  <c r="AC121" i="1"/>
  <c r="AD121" i="1" s="1"/>
  <c r="AC120" i="1"/>
  <c r="AD120" i="1" s="1"/>
  <c r="AC119" i="1"/>
  <c r="AD119" i="1" s="1"/>
  <c r="AC118" i="1"/>
  <c r="AD118" i="1" s="1"/>
  <c r="AF118" i="1" s="1"/>
  <c r="AC117" i="1"/>
  <c r="AD117" i="1" s="1"/>
  <c r="AC116" i="1"/>
  <c r="AD116" i="1" s="1"/>
  <c r="AC115" i="1"/>
  <c r="AD115" i="1" s="1"/>
  <c r="AC114" i="1"/>
  <c r="AD114" i="1" s="1"/>
  <c r="AC113" i="1"/>
  <c r="AD113" i="1" s="1"/>
  <c r="AC112" i="1"/>
  <c r="AD112" i="1" s="1"/>
  <c r="AC111" i="1"/>
  <c r="AD111" i="1" s="1"/>
  <c r="AC110" i="1"/>
  <c r="AD110" i="1" s="1"/>
  <c r="AC109" i="1"/>
  <c r="AD109" i="1" s="1"/>
  <c r="AH109" i="1" s="1"/>
  <c r="AC108" i="1"/>
  <c r="AD108" i="1" s="1"/>
  <c r="AH108" i="1" s="1"/>
  <c r="AC107" i="1"/>
  <c r="AD107" i="1" s="1"/>
  <c r="AC106" i="1"/>
  <c r="AD106" i="1" s="1"/>
  <c r="AC105" i="1"/>
  <c r="AD105" i="1" s="1"/>
  <c r="AC104" i="1"/>
  <c r="AD104" i="1" s="1"/>
  <c r="AC103" i="1"/>
  <c r="AD103" i="1" s="1"/>
  <c r="AH103" i="1" s="1"/>
  <c r="AC102" i="1"/>
  <c r="AD102" i="1" s="1"/>
  <c r="AF102" i="1" s="1"/>
  <c r="AC101" i="1"/>
  <c r="AD101" i="1" s="1"/>
  <c r="AC100" i="1"/>
  <c r="AD100" i="1" s="1"/>
  <c r="AC99" i="1"/>
  <c r="AD99" i="1" s="1"/>
  <c r="AC98" i="1"/>
  <c r="AD98" i="1" s="1"/>
  <c r="AC97" i="1"/>
  <c r="AD97" i="1" s="1"/>
  <c r="AC96" i="1"/>
  <c r="AD96" i="1" s="1"/>
  <c r="AC95" i="1"/>
  <c r="AD95" i="1" s="1"/>
  <c r="AC94" i="1"/>
  <c r="AD94" i="1" s="1"/>
  <c r="AH94" i="1" s="1"/>
  <c r="AC93" i="1"/>
  <c r="AD93" i="1" s="1"/>
  <c r="AH93" i="1" s="1"/>
  <c r="AC92" i="1"/>
  <c r="AD92" i="1" s="1"/>
  <c r="AH92" i="1" s="1"/>
  <c r="AC91" i="1"/>
  <c r="AD91" i="1" s="1"/>
  <c r="AC90" i="1"/>
  <c r="AD90" i="1" s="1"/>
  <c r="AC89" i="1"/>
  <c r="AD89" i="1" s="1"/>
  <c r="AC88" i="1"/>
  <c r="AD88" i="1" s="1"/>
  <c r="AC87" i="1"/>
  <c r="AD87" i="1" s="1"/>
  <c r="AC86" i="1"/>
  <c r="AD86" i="1" s="1"/>
  <c r="AC85" i="1"/>
  <c r="AD85" i="1" s="1"/>
  <c r="AC84" i="1"/>
  <c r="AD84" i="1" s="1"/>
  <c r="AC83" i="1"/>
  <c r="AD83" i="1" s="1"/>
  <c r="AC82" i="1"/>
  <c r="AD82" i="1" s="1"/>
  <c r="AC81" i="1"/>
  <c r="AD81" i="1" s="1"/>
  <c r="AC80" i="1"/>
  <c r="AD80" i="1" s="1"/>
  <c r="AC79" i="1"/>
  <c r="AD79" i="1" s="1"/>
  <c r="AC78" i="1"/>
  <c r="AD78" i="1" s="1"/>
  <c r="AF78" i="1" s="1"/>
  <c r="AC77" i="1"/>
  <c r="AD77" i="1" s="1"/>
  <c r="AH77" i="1" s="1"/>
  <c r="AC76" i="1"/>
  <c r="AD76" i="1" s="1"/>
  <c r="AC75" i="1"/>
  <c r="AD75" i="1" s="1"/>
  <c r="AC74" i="1"/>
  <c r="AD74" i="1" s="1"/>
  <c r="AC73" i="1"/>
  <c r="AD73" i="1" s="1"/>
  <c r="AC72" i="1"/>
  <c r="AD72" i="1" s="1"/>
  <c r="AC71" i="1"/>
  <c r="AD71" i="1" s="1"/>
  <c r="AC70" i="1"/>
  <c r="AD70" i="1" s="1"/>
  <c r="AF70" i="1" s="1"/>
  <c r="AC69" i="1"/>
  <c r="AD69" i="1" s="1"/>
  <c r="AC68" i="1"/>
  <c r="AD68" i="1" s="1"/>
  <c r="AC67" i="1"/>
  <c r="AD67" i="1" s="1"/>
  <c r="AC66" i="1"/>
  <c r="AD66" i="1" s="1"/>
  <c r="AC65" i="1"/>
  <c r="AD65" i="1" s="1"/>
  <c r="AC64" i="1"/>
  <c r="AD64" i="1" s="1"/>
  <c r="AC63" i="1"/>
  <c r="AD63" i="1" s="1"/>
  <c r="AC62" i="1"/>
  <c r="AD62" i="1" s="1"/>
  <c r="AC61" i="1"/>
  <c r="AD61" i="1" s="1"/>
  <c r="AH61" i="1" s="1"/>
  <c r="AC60" i="1"/>
  <c r="AD60" i="1" s="1"/>
  <c r="AH60" i="1" s="1"/>
  <c r="AC59" i="1"/>
  <c r="AD59" i="1" s="1"/>
  <c r="AC58" i="1"/>
  <c r="AD58" i="1" s="1"/>
  <c r="AC57" i="1"/>
  <c r="AD57" i="1" s="1"/>
  <c r="AC56" i="1"/>
  <c r="AD56" i="1" s="1"/>
  <c r="AC55" i="1"/>
  <c r="AD55" i="1" s="1"/>
  <c r="AC54" i="1"/>
  <c r="AD54" i="1" s="1"/>
  <c r="AF54" i="1" s="1"/>
  <c r="AC53" i="1"/>
  <c r="AD53" i="1" s="1"/>
  <c r="AC52" i="1"/>
  <c r="AD52" i="1" s="1"/>
  <c r="AC51" i="1"/>
  <c r="AD51" i="1" s="1"/>
  <c r="AC50" i="1"/>
  <c r="AD50" i="1" s="1"/>
  <c r="AC49" i="1"/>
  <c r="AD49" i="1" s="1"/>
  <c r="AC48" i="1"/>
  <c r="AD48" i="1" s="1"/>
  <c r="AC47" i="1"/>
  <c r="AD47" i="1" s="1"/>
  <c r="AC46" i="1"/>
  <c r="AD46" i="1" s="1"/>
  <c r="AH46" i="1" s="1"/>
  <c r="AC45" i="1"/>
  <c r="AD45" i="1" s="1"/>
  <c r="AC44" i="1"/>
  <c r="AD44" i="1" s="1"/>
  <c r="AH44" i="1" s="1"/>
  <c r="AC43" i="1"/>
  <c r="AD43" i="1" s="1"/>
  <c r="AC42" i="1"/>
  <c r="AD42" i="1" s="1"/>
  <c r="AC41" i="1"/>
  <c r="AD41" i="1" s="1"/>
  <c r="AC40" i="1"/>
  <c r="AD40" i="1" s="1"/>
  <c r="AC39" i="1"/>
  <c r="AD39" i="1" s="1"/>
  <c r="AC38" i="1"/>
  <c r="AD38" i="1" s="1"/>
  <c r="AC37" i="1"/>
  <c r="AD37" i="1" s="1"/>
  <c r="AC36" i="1"/>
  <c r="AD36" i="1" s="1"/>
  <c r="AC35" i="1"/>
  <c r="AD35" i="1" s="1"/>
  <c r="AC34" i="1"/>
  <c r="AD34" i="1" s="1"/>
  <c r="AC33" i="1"/>
  <c r="AD33" i="1" s="1"/>
  <c r="AC32" i="1"/>
  <c r="AD32" i="1" s="1"/>
  <c r="AC31" i="1"/>
  <c r="AD31" i="1" s="1"/>
  <c r="AF31" i="1" s="1"/>
  <c r="AC30" i="1"/>
  <c r="AD30" i="1" s="1"/>
  <c r="AF30" i="1" s="1"/>
  <c r="AC29" i="1"/>
  <c r="AD29" i="1" s="1"/>
  <c r="AH29" i="1" s="1"/>
  <c r="AC28" i="1"/>
  <c r="AD28" i="1" s="1"/>
  <c r="AH28" i="1" s="1"/>
  <c r="AC27" i="1"/>
  <c r="AD27" i="1" s="1"/>
  <c r="AC26" i="1"/>
  <c r="AD26" i="1" s="1"/>
  <c r="AC25" i="1"/>
  <c r="AD25" i="1" s="1"/>
  <c r="AC24" i="1"/>
  <c r="AD24" i="1" s="1"/>
  <c r="AC23" i="1"/>
  <c r="AD23" i="1" s="1"/>
  <c r="AH23" i="1" s="1"/>
  <c r="AC22" i="1"/>
  <c r="AD22" i="1" s="1"/>
  <c r="AF22" i="1" s="1"/>
  <c r="AC21" i="1"/>
  <c r="AD21" i="1" s="1"/>
  <c r="AC20" i="1"/>
  <c r="AD20" i="1" s="1"/>
  <c r="AC19" i="1"/>
  <c r="AD19" i="1" s="1"/>
  <c r="AC18" i="1"/>
  <c r="AD18" i="1" s="1"/>
  <c r="AC17" i="1"/>
  <c r="AD17" i="1" s="1"/>
  <c r="AC16" i="1"/>
  <c r="AD16" i="1" s="1"/>
  <c r="AC15" i="1"/>
  <c r="AD15" i="1" s="1"/>
  <c r="AF15" i="1" s="1"/>
  <c r="AC14" i="1"/>
  <c r="AD14" i="1" s="1"/>
  <c r="AC13" i="1"/>
  <c r="AD13" i="1" s="1"/>
  <c r="AC12" i="1"/>
  <c r="AD12" i="1" s="1"/>
  <c r="AL11" i="1"/>
  <c r="AM11" i="1" s="1"/>
  <c r="AC11" i="1"/>
  <c r="AD11" i="1" s="1"/>
  <c r="AH11" i="1" s="1"/>
  <c r="AL10" i="1"/>
  <c r="AM10" i="1" s="1"/>
  <c r="AC10" i="1"/>
  <c r="AD10" i="1" s="1"/>
  <c r="AH10" i="1" s="1"/>
  <c r="AR908" i="5" l="1"/>
  <c r="AR846" i="5"/>
  <c r="AR839" i="5"/>
  <c r="AR876" i="5"/>
  <c r="AR696" i="5"/>
  <c r="AR710" i="5"/>
  <c r="AR506" i="5"/>
  <c r="AR363" i="5"/>
  <c r="AR219" i="5"/>
  <c r="AR299" i="5"/>
  <c r="AR122" i="5"/>
  <c r="AR409" i="5"/>
  <c r="AR258" i="5"/>
  <c r="AR367" i="5"/>
  <c r="AR561" i="5"/>
  <c r="AR374" i="5"/>
  <c r="AR315" i="5"/>
  <c r="AR746" i="5"/>
  <c r="AR727" i="5"/>
  <c r="AR720" i="5"/>
  <c r="AR691" i="5"/>
  <c r="AR572" i="5"/>
  <c r="AR510" i="5"/>
  <c r="AR698" i="5"/>
  <c r="AR84" i="5"/>
  <c r="AR464" i="5"/>
  <c r="AR451" i="5"/>
  <c r="AR230" i="5"/>
  <c r="AR190" i="5"/>
  <c r="AR146" i="5"/>
  <c r="AR474" i="5"/>
  <c r="AR38" i="5"/>
  <c r="AR604" i="5"/>
  <c r="AR186" i="5"/>
  <c r="AR154" i="5"/>
  <c r="AR106" i="5"/>
  <c r="AR48" i="5"/>
  <c r="AR641" i="5"/>
  <c r="AR456" i="5"/>
  <c r="AR360" i="5"/>
  <c r="AR198" i="5"/>
  <c r="AR104" i="5"/>
  <c r="AR551" i="5"/>
  <c r="AR383" i="5"/>
  <c r="AR33" i="5"/>
  <c r="AR254" i="5"/>
  <c r="AR20" i="5"/>
  <c r="AR259" i="5"/>
  <c r="AR875" i="5"/>
  <c r="AR943" i="5"/>
  <c r="AR849" i="5"/>
  <c r="AR773" i="5"/>
  <c r="AR705" i="5"/>
  <c r="AR806" i="5"/>
  <c r="AR929" i="5"/>
  <c r="AR803" i="5"/>
  <c r="AR688" i="5"/>
  <c r="AR791" i="5"/>
  <c r="AR637" i="5"/>
  <c r="AR734" i="5"/>
  <c r="AR693" i="5"/>
  <c r="AR658" i="5"/>
  <c r="AR483" i="5"/>
  <c r="AR438" i="5"/>
  <c r="AR679" i="5"/>
  <c r="AR556" i="5"/>
  <c r="AR571" i="5"/>
  <c r="AR468" i="5"/>
  <c r="AR446" i="5"/>
  <c r="AR245" i="5"/>
  <c r="AR760" i="5"/>
  <c r="AR650" i="5"/>
  <c r="AR502" i="5"/>
  <c r="AR715" i="5"/>
  <c r="AR511" i="5"/>
  <c r="AR616" i="5"/>
  <c r="AR577" i="5"/>
  <c r="AR445" i="5"/>
  <c r="AR384" i="5"/>
  <c r="AR349" i="5"/>
  <c r="AR552" i="5"/>
  <c r="AR436" i="5"/>
  <c r="AR772" i="5"/>
  <c r="AR533" i="5"/>
  <c r="AR217" i="5"/>
  <c r="AR25" i="5"/>
  <c r="AR264" i="5"/>
  <c r="AR214" i="5"/>
  <c r="AR114" i="5"/>
  <c r="AR472" i="5"/>
  <c r="AR274" i="5"/>
  <c r="AR222" i="5"/>
  <c r="AR827" i="5"/>
  <c r="AR323" i="5"/>
  <c r="AR280" i="5"/>
  <c r="AR361" i="5"/>
  <c r="AR671" i="5"/>
  <c r="AR590" i="5"/>
  <c r="AR109" i="5"/>
  <c r="AR626" i="5"/>
  <c r="AR184" i="5"/>
  <c r="AR150" i="5"/>
  <c r="AR852" i="5"/>
  <c r="AR509" i="5"/>
  <c r="AR296" i="5"/>
  <c r="AR223" i="5"/>
  <c r="AR65" i="5"/>
  <c r="AR838" i="5"/>
  <c r="AR412" i="5"/>
  <c r="AR301" i="5"/>
  <c r="AR281" i="5"/>
  <c r="AR227" i="5"/>
  <c r="AR67" i="5"/>
  <c r="AR286" i="5"/>
  <c r="AR763" i="5"/>
  <c r="AR573" i="5"/>
  <c r="AR318" i="5"/>
  <c r="AR779" i="5"/>
  <c r="AR79" i="5"/>
  <c r="AR582" i="5"/>
  <c r="AR358" i="5"/>
  <c r="AR283" i="5"/>
  <c r="AR900" i="5"/>
  <c r="AR861" i="5"/>
  <c r="AR709" i="5"/>
  <c r="AR689" i="5"/>
  <c r="AR707" i="5"/>
  <c r="AR620" i="5"/>
  <c r="AR953" i="5"/>
  <c r="AR704" i="5"/>
  <c r="AR762" i="5"/>
  <c r="AR706" i="5"/>
  <c r="AR517" i="5"/>
  <c r="AR559" i="5"/>
  <c r="AR489" i="5"/>
  <c r="AR216" i="5"/>
  <c r="AR61" i="5"/>
  <c r="AR36" i="5"/>
  <c r="AR161" i="5"/>
  <c r="AR831" i="5"/>
  <c r="AR321" i="5"/>
  <c r="AR666" i="5"/>
  <c r="AR955" i="5"/>
  <c r="AR903" i="5"/>
  <c r="AR919" i="5"/>
  <c r="AR882" i="5"/>
  <c r="AR842" i="5"/>
  <c r="AR840" i="5"/>
  <c r="AR885" i="5"/>
  <c r="AR717" i="5"/>
  <c r="AR893" i="5"/>
  <c r="AR797" i="5"/>
  <c r="AR752" i="5"/>
  <c r="AR670" i="5"/>
  <c r="AR782" i="5"/>
  <c r="AR743" i="5"/>
  <c r="AR681" i="5"/>
  <c r="AR790" i="5"/>
  <c r="AR699" i="5"/>
  <c r="AR642" i="5"/>
  <c r="AR759" i="5"/>
  <c r="AR644" i="5"/>
  <c r="AR770" i="5"/>
  <c r="AR692" i="5"/>
  <c r="AR653" i="5"/>
  <c r="AR508" i="5"/>
  <c r="AR527" i="5"/>
  <c r="AR484" i="5"/>
  <c r="AR317" i="5"/>
  <c r="AR630" i="5"/>
  <c r="AR614" i="5"/>
  <c r="AR312" i="5"/>
  <c r="AR596" i="5"/>
  <c r="AR754" i="5"/>
  <c r="AR492" i="5"/>
  <c r="AR564" i="5"/>
  <c r="AR471" i="5"/>
  <c r="AR452" i="5"/>
  <c r="AR400" i="5"/>
  <c r="AR331" i="5"/>
  <c r="AR110" i="5"/>
  <c r="AR584" i="5"/>
  <c r="AR235" i="5"/>
  <c r="AR621" i="5"/>
  <c r="AR465" i="5"/>
  <c r="AR311" i="5"/>
  <c r="AR237" i="5"/>
  <c r="AR480" i="5"/>
  <c r="AR496" i="5"/>
  <c r="AR170" i="5"/>
  <c r="AR138" i="5"/>
  <c r="AR503" i="5"/>
  <c r="AR447" i="5"/>
  <c r="AR398" i="5"/>
  <c r="AR369" i="5"/>
  <c r="AR97" i="5"/>
  <c r="AR354" i="5"/>
  <c r="AR310" i="5"/>
  <c r="AR182" i="5"/>
  <c r="AR88" i="5"/>
  <c r="AR437" i="5"/>
  <c r="AR319" i="5"/>
  <c r="AR270" i="5"/>
  <c r="AR247" i="5"/>
  <c r="AR462" i="5"/>
  <c r="AR448" i="5"/>
  <c r="AR494" i="5"/>
  <c r="AR428" i="5"/>
  <c r="AR58" i="5"/>
  <c r="AR53" i="5"/>
  <c r="AR13" i="5"/>
  <c r="AR69" i="5"/>
  <c r="AR194" i="5"/>
  <c r="AR889" i="5"/>
  <c r="AR948" i="5"/>
  <c r="AR695" i="5"/>
  <c r="AR775" i="5"/>
  <c r="AR541" i="5"/>
  <c r="AR730" i="5"/>
  <c r="AR430" i="5"/>
  <c r="AR598" i="5"/>
  <c r="AR529" i="5"/>
  <c r="AR569" i="5"/>
  <c r="AR864" i="5"/>
  <c r="AR226" i="5"/>
  <c r="AR118" i="5"/>
  <c r="AR798" i="5"/>
  <c r="AR74" i="5"/>
  <c r="AR795" i="5"/>
  <c r="AR498" i="5"/>
  <c r="AR425" i="5"/>
  <c r="AR883" i="5"/>
  <c r="AR820" i="5"/>
  <c r="AR778" i="5"/>
  <c r="AR736" i="5"/>
  <c r="AR381" i="5"/>
  <c r="AR560" i="5"/>
  <c r="AR396" i="5"/>
  <c r="AR178" i="5"/>
  <c r="AR342" i="5"/>
  <c r="AR346" i="5"/>
  <c r="AR257" i="5"/>
  <c r="AR136" i="5"/>
  <c r="AR271" i="5"/>
  <c r="AR945" i="5"/>
  <c r="AR905" i="5"/>
  <c r="AR830" i="5"/>
  <c r="AR940" i="5"/>
  <c r="AR926" i="5"/>
  <c r="AR868" i="5"/>
  <c r="AR932" i="5"/>
  <c r="AR910" i="5"/>
  <c r="AR816" i="5"/>
  <c r="AR937" i="5"/>
  <c r="AR891" i="5"/>
  <c r="AR741" i="5"/>
  <c r="AR847" i="5"/>
  <c r="AR733" i="5"/>
  <c r="AR765" i="5"/>
  <c r="AR923" i="5"/>
  <c r="AR640" i="5"/>
  <c r="AR731" i="5"/>
  <c r="AR781" i="5"/>
  <c r="AR662" i="5"/>
  <c r="AR714" i="5"/>
  <c r="AR539" i="5"/>
  <c r="AR567" i="5"/>
  <c r="AR612" i="5"/>
  <c r="AR562" i="5"/>
  <c r="AR520" i="5"/>
  <c r="AR420" i="5"/>
  <c r="AR277" i="5"/>
  <c r="AR515" i="5"/>
  <c r="AR300" i="5"/>
  <c r="AR589" i="5"/>
  <c r="AR684" i="5"/>
  <c r="AR565" i="5"/>
  <c r="AR406" i="5"/>
  <c r="AR543" i="5"/>
  <c r="AR389" i="5"/>
  <c r="AR368" i="5"/>
  <c r="AR278" i="5"/>
  <c r="AR242" i="5"/>
  <c r="AR12" i="5"/>
  <c r="AR294" i="5"/>
  <c r="AR241" i="5"/>
  <c r="AR96" i="5"/>
  <c r="AR454" i="5"/>
  <c r="AR236" i="5"/>
  <c r="AR174" i="5"/>
  <c r="AR130" i="5"/>
  <c r="AR326" i="5"/>
  <c r="AR295" i="5"/>
  <c r="AR206" i="5"/>
  <c r="AR536" i="5"/>
  <c r="AR328" i="5"/>
  <c r="AR160" i="5"/>
  <c r="AR239" i="5"/>
  <c r="AR189" i="5"/>
  <c r="AR179" i="5"/>
  <c r="AR145" i="5"/>
  <c r="AR479" i="5"/>
  <c r="AR279" i="5"/>
  <c r="AR134" i="5"/>
  <c r="AR267" i="5"/>
  <c r="AR157" i="5"/>
  <c r="AR56" i="5"/>
  <c r="AR415" i="5"/>
  <c r="AR251" i="5"/>
  <c r="AR131" i="5"/>
  <c r="AR115" i="5"/>
  <c r="AR291" i="5"/>
  <c r="AR41" i="5"/>
  <c r="AR632" i="5"/>
  <c r="AR207" i="5"/>
  <c r="AR373" i="5"/>
  <c r="AR57" i="5"/>
  <c r="AR924" i="5"/>
  <c r="AR755" i="5"/>
  <c r="AR801" i="5"/>
  <c r="AR750" i="5"/>
  <c r="AR407" i="5"/>
  <c r="AR467" i="5"/>
  <c r="AR545" i="5"/>
  <c r="AR93" i="5"/>
  <c r="AR591" i="5"/>
  <c r="AR357" i="5"/>
  <c r="AR210" i="5"/>
  <c r="AR655" i="5"/>
  <c r="AR152" i="5"/>
  <c r="AR524" i="5"/>
  <c r="AR211" i="5"/>
  <c r="AR675" i="5"/>
  <c r="AR794" i="5"/>
  <c r="AR738" i="5"/>
  <c r="AR808" i="5"/>
  <c r="AR766" i="5"/>
  <c r="AR592" i="5"/>
  <c r="AR645" i="5"/>
  <c r="AR500" i="5"/>
  <c r="AR382" i="5"/>
  <c r="AR432" i="5"/>
  <c r="AR370" i="5"/>
  <c r="AR353" i="5"/>
  <c r="AR897" i="5"/>
  <c r="AR892" i="5"/>
  <c r="AR913" i="5"/>
  <c r="AR921" i="5"/>
  <c r="AR825" i="5"/>
  <c r="AR812" i="5"/>
  <c r="AR957" i="5"/>
  <c r="AR942" i="5"/>
  <c r="AR800" i="5"/>
  <c r="AR737" i="5"/>
  <c r="AR749" i="5"/>
  <c r="AR774" i="5"/>
  <c r="AR722" i="5"/>
  <c r="AR815" i="5"/>
  <c r="AR739" i="5"/>
  <c r="AR788" i="5"/>
  <c r="AR668" i="5"/>
  <c r="AR649" i="5"/>
  <c r="AR583" i="5"/>
  <c r="AR629" i="5"/>
  <c r="AR818" i="5"/>
  <c r="AR667" i="5"/>
  <c r="AR609" i="5"/>
  <c r="AR599" i="5"/>
  <c r="AR607" i="5"/>
  <c r="AR486" i="5"/>
  <c r="AR682" i="5"/>
  <c r="AR597" i="5"/>
  <c r="AR477" i="5"/>
  <c r="AR449" i="5"/>
  <c r="AR260" i="5"/>
  <c r="AR769" i="5"/>
  <c r="AR659" i="5"/>
  <c r="AR470" i="5"/>
  <c r="AR429" i="5"/>
  <c r="AR390" i="5"/>
  <c r="AR548" i="5"/>
  <c r="AR469" i="5"/>
  <c r="AR375" i="5"/>
  <c r="AR499" i="5"/>
  <c r="AR460" i="5"/>
  <c r="AR66" i="5"/>
  <c r="AR94" i="5"/>
  <c r="AR141" i="5"/>
  <c r="AR334" i="5"/>
  <c r="AR284" i="5"/>
  <c r="AR287" i="5"/>
  <c r="AR158" i="5"/>
  <c r="AR126" i="5"/>
  <c r="AR90" i="5"/>
  <c r="AR836" i="5"/>
  <c r="AR410" i="5"/>
  <c r="AR327" i="5"/>
  <c r="AR120" i="5"/>
  <c r="AR961" i="5"/>
  <c r="AR593" i="5"/>
  <c r="AR478" i="5"/>
  <c r="AR359" i="5"/>
  <c r="AR243" i="5"/>
  <c r="AR457" i="5"/>
  <c r="AR338" i="5"/>
  <c r="AR215" i="5"/>
  <c r="AR51" i="5"/>
  <c r="AI89" i="5"/>
  <c r="AI72" i="5"/>
  <c r="AI145" i="5"/>
  <c r="AI197" i="5"/>
  <c r="AI332" i="5"/>
  <c r="AI656" i="5"/>
  <c r="AI639" i="5"/>
  <c r="AI367" i="5"/>
  <c r="AI483" i="5"/>
  <c r="AI208" i="5"/>
  <c r="AI715" i="5"/>
  <c r="AI535" i="5"/>
  <c r="AI688" i="5"/>
  <c r="AI280" i="5"/>
  <c r="AI727" i="5"/>
  <c r="AI470" i="5"/>
  <c r="AI570" i="5"/>
  <c r="AI750" i="5"/>
  <c r="AI119" i="5"/>
  <c r="AI314" i="5"/>
  <c r="AI944" i="5"/>
  <c r="AI20" i="5"/>
  <c r="AI96" i="5"/>
  <c r="AI84" i="5"/>
  <c r="AI126" i="5"/>
  <c r="AI237" i="5"/>
  <c r="AI203" i="5"/>
  <c r="AI658" i="5"/>
  <c r="AI690" i="5"/>
  <c r="AI651" i="5"/>
  <c r="AI756" i="5"/>
  <c r="AI827" i="5"/>
  <c r="AI22" i="5"/>
  <c r="AI12" i="5"/>
  <c r="AI48" i="5"/>
  <c r="AI149" i="5"/>
  <c r="AI116" i="5"/>
  <c r="AI327" i="5"/>
  <c r="AI77" i="5"/>
  <c r="AI187" i="5"/>
  <c r="AI321" i="5"/>
  <c r="AI176" i="5"/>
  <c r="AI263" i="5"/>
  <c r="AI385" i="5"/>
  <c r="AI353" i="5"/>
  <c r="AI598" i="5"/>
  <c r="AI566" i="5"/>
  <c r="AI358" i="5"/>
  <c r="AI410" i="5"/>
  <c r="AI594" i="5"/>
  <c r="AI627" i="5"/>
  <c r="AI846" i="5"/>
  <c r="AI887" i="5"/>
  <c r="AI919" i="5"/>
  <c r="AI951" i="5"/>
  <c r="AI717" i="5"/>
  <c r="AI674" i="5"/>
  <c r="AI548" i="5"/>
  <c r="AI575" i="5"/>
  <c r="AI763" i="5"/>
  <c r="AI590" i="5"/>
  <c r="AI643" i="5"/>
  <c r="AI382" i="5"/>
  <c r="AI671" i="5"/>
  <c r="AI543" i="5"/>
  <c r="AI476" i="5"/>
  <c r="AI488" i="5"/>
  <c r="AI519" i="5"/>
  <c r="AI737" i="5"/>
  <c r="AI841" i="5"/>
  <c r="AI511" i="5"/>
  <c r="AI384" i="5"/>
  <c r="AI337" i="5"/>
  <c r="AI231" i="5"/>
  <c r="AI847" i="5"/>
  <c r="AI635" i="5"/>
  <c r="AI953" i="5"/>
  <c r="AI783" i="5"/>
  <c r="AI863" i="5"/>
  <c r="AI912" i="5"/>
  <c r="AI704" i="5"/>
  <c r="AI926" i="5"/>
  <c r="AI949" i="5"/>
  <c r="AI86" i="5"/>
  <c r="AI190" i="5"/>
  <c r="AI179" i="5"/>
  <c r="AI138" i="5"/>
  <c r="AI211" i="5"/>
  <c r="AI235" i="5"/>
  <c r="AI315" i="5"/>
  <c r="AI653" i="5"/>
  <c r="AI395" i="5"/>
  <c r="AI697" i="5"/>
  <c r="AI870" i="5"/>
  <c r="AI811" i="5"/>
  <c r="AI101" i="5"/>
  <c r="AI241" i="5"/>
  <c r="AI221" i="5"/>
  <c r="AI290" i="5"/>
  <c r="AI364" i="5"/>
  <c r="AI794" i="5"/>
  <c r="AI340" i="5"/>
  <c r="AI638" i="5"/>
  <c r="AI795" i="5"/>
  <c r="AI747" i="5"/>
  <c r="AI767" i="5"/>
  <c r="AI169" i="5"/>
  <c r="AI621" i="5"/>
  <c r="AI760" i="5"/>
  <c r="AI540" i="5"/>
  <c r="AI798" i="5"/>
  <c r="AI917" i="5"/>
  <c r="AI52" i="5"/>
  <c r="AI27" i="5"/>
  <c r="AI62" i="5"/>
  <c r="AI154" i="5"/>
  <c r="AI55" i="5"/>
  <c r="AI80" i="5"/>
  <c r="AI75" i="5"/>
  <c r="AI21" i="5"/>
  <c r="AI51" i="5"/>
  <c r="AI227" i="5"/>
  <c r="AI43" i="5"/>
  <c r="AI93" i="5"/>
  <c r="AI209" i="5"/>
  <c r="AI147" i="5"/>
  <c r="AI174" i="5"/>
  <c r="AI287" i="5"/>
  <c r="AI60" i="5"/>
  <c r="AI166" i="5"/>
  <c r="AI251" i="5"/>
  <c r="AI70" i="5"/>
  <c r="AI299" i="5"/>
  <c r="AI346" i="5"/>
  <c r="AI238" i="5"/>
  <c r="AI419" i="5"/>
  <c r="AI270" i="5"/>
  <c r="AI302" i="5"/>
  <c r="AI390" i="5"/>
  <c r="AI529" i="5"/>
  <c r="AI703" i="5"/>
  <c r="AI415" i="5"/>
  <c r="AI731" i="5"/>
  <c r="AI782" i="5"/>
  <c r="AI762" i="5"/>
  <c r="AI840" i="5"/>
  <c r="AI528" i="5"/>
  <c r="AI729" i="5"/>
  <c r="AI779" i="5"/>
  <c r="AI796" i="5"/>
  <c r="AI852" i="5"/>
  <c r="AI679" i="5"/>
  <c r="AI428" i="5"/>
  <c r="AI399" i="5"/>
  <c r="AI474" i="5"/>
  <c r="AI591" i="5"/>
  <c r="AI555" i="5"/>
  <c r="AI748" i="5"/>
  <c r="AI764" i="5"/>
  <c r="AI583" i="5"/>
  <c r="AI720" i="5"/>
  <c r="AI11" i="5"/>
  <c r="AI76" i="5"/>
  <c r="AI97" i="5"/>
  <c r="AI434" i="5"/>
  <c r="AI381" i="5"/>
  <c r="AI685" i="5"/>
  <c r="AI487" i="5"/>
  <c r="AI735" i="5"/>
  <c r="AI910" i="5"/>
  <c r="AI578" i="5"/>
  <c r="AI596" i="5"/>
  <c r="AI599" i="5"/>
  <c r="AI825" i="5"/>
  <c r="AI631" i="5"/>
  <c r="AI19" i="5"/>
  <c r="AI105" i="5"/>
  <c r="AI198" i="5"/>
  <c r="AI267" i="5"/>
  <c r="AI589" i="5"/>
  <c r="AI532" i="5"/>
  <c r="AI831" i="5"/>
  <c r="AI454" i="5"/>
  <c r="AI663" i="5"/>
  <c r="AI744" i="5"/>
  <c r="AI67" i="5"/>
  <c r="AI68" i="5"/>
  <c r="AI133" i="5"/>
  <c r="AI79" i="5"/>
  <c r="AI274" i="5"/>
  <c r="AI249" i="5"/>
  <c r="AI421" i="5"/>
  <c r="AI417" i="5"/>
  <c r="AI711" i="5"/>
  <c r="AI175" i="5"/>
  <c r="AI607" i="5"/>
  <c r="AI726" i="5"/>
  <c r="AI889" i="5"/>
  <c r="AI818" i="5"/>
  <c r="AI28" i="5"/>
  <c r="AI164" i="5"/>
  <c r="AI137" i="5"/>
  <c r="AI184" i="5"/>
  <c r="AI277" i="5"/>
  <c r="AI13" i="5"/>
  <c r="AI186" i="5"/>
  <c r="AI151" i="5"/>
  <c r="AI278" i="5"/>
  <c r="AI240" i="5"/>
  <c r="AI424" i="5"/>
  <c r="AI396" i="5"/>
  <c r="AI333" i="5"/>
  <c r="AI391" i="5"/>
  <c r="AI360" i="5"/>
  <c r="AI426" i="5"/>
  <c r="AI465" i="5"/>
  <c r="AI648" i="5"/>
  <c r="AI246" i="5"/>
  <c r="AI634" i="5"/>
  <c r="AI386" i="5"/>
  <c r="AI435" i="5"/>
  <c r="AI466" i="5"/>
  <c r="AI784" i="5"/>
  <c r="AI830" i="5"/>
  <c r="AI853" i="5"/>
  <c r="AI110" i="5"/>
  <c r="AI772" i="5"/>
  <c r="AI440" i="5"/>
  <c r="AI592" i="5"/>
  <c r="AI662" i="5"/>
  <c r="AI694" i="5"/>
  <c r="AI457" i="5"/>
  <c r="AI633" i="5"/>
  <c r="AI680" i="5"/>
  <c r="AI479" i="5"/>
  <c r="AI609" i="5"/>
  <c r="AI626" i="5"/>
  <c r="AI746" i="5"/>
  <c r="AI792" i="5"/>
  <c r="AI443" i="5"/>
  <c r="AI502" i="5"/>
  <c r="AI695" i="5"/>
  <c r="AI766" i="5"/>
  <c r="AI862" i="5"/>
  <c r="AI850" i="5"/>
  <c r="AI894" i="5"/>
  <c r="AI628" i="5"/>
  <c r="AI886" i="5"/>
  <c r="AI872" i="5"/>
  <c r="AI35" i="5"/>
  <c r="AI92" i="5"/>
  <c r="AI225" i="5"/>
  <c r="AI297" i="5"/>
  <c r="AI342" i="5"/>
  <c r="AI799" i="5"/>
  <c r="AI564" i="5"/>
  <c r="AI696" i="5"/>
  <c r="AI471" i="5"/>
  <c r="AI834" i="5"/>
  <c r="AI843" i="5"/>
  <c r="AI214" i="5"/>
  <c r="AI344" i="5"/>
  <c r="AI379" i="5"/>
  <c r="AI455" i="5"/>
  <c r="AI821" i="5"/>
  <c r="AI551" i="5"/>
  <c r="AI824" i="5"/>
  <c r="AI553" i="5"/>
  <c r="AI722" i="5"/>
  <c r="AI411" i="5"/>
  <c r="AI877" i="5"/>
  <c r="AI903" i="5"/>
  <c r="AI45" i="5"/>
  <c r="AI140" i="5"/>
  <c r="AI158" i="5"/>
  <c r="AI304" i="5"/>
  <c r="AI182" i="5"/>
  <c r="AI229" i="5"/>
  <c r="AI128" i="5"/>
  <c r="AI335" i="5"/>
  <c r="AI377" i="5"/>
  <c r="AI698" i="5"/>
  <c r="AI493" i="5"/>
  <c r="AI745" i="5"/>
  <c r="AI826" i="5"/>
  <c r="AI497" i="5"/>
  <c r="AI619" i="5"/>
  <c r="AI295" i="5"/>
  <c r="AI868" i="5"/>
  <c r="AI935" i="5"/>
  <c r="AI940" i="5"/>
  <c r="AI884" i="5"/>
  <c r="AI111" i="5"/>
  <c r="AI64" i="5"/>
  <c r="AI131" i="5"/>
  <c r="AI232" i="5"/>
  <c r="AI272" i="5"/>
  <c r="AI269" i="5"/>
  <c r="AI207" i="5"/>
  <c r="AI349" i="5"/>
  <c r="AI265" i="5"/>
  <c r="AI218" i="5"/>
  <c r="AI326" i="5"/>
  <c r="AI406" i="5"/>
  <c r="AI584" i="5"/>
  <c r="AI520" i="5"/>
  <c r="AI933" i="5"/>
  <c r="AI506" i="5"/>
  <c r="AI539" i="5"/>
  <c r="AI601" i="5"/>
  <c r="AI820" i="5"/>
  <c r="AI163" i="5"/>
  <c r="AI559" i="5"/>
  <c r="AI751" i="5"/>
  <c r="AI610" i="5"/>
  <c r="AI683" i="5"/>
  <c r="AI958" i="5"/>
  <c r="AI869" i="5"/>
  <c r="AI921" i="5"/>
  <c r="AQ589" i="1"/>
  <c r="AO589" i="1"/>
  <c r="AH119" i="1"/>
  <c r="AF119" i="1"/>
  <c r="AH694" i="1"/>
  <c r="AF694" i="1"/>
  <c r="AH826" i="1"/>
  <c r="AF826" i="1"/>
  <c r="AO466" i="1"/>
  <c r="AO731" i="1"/>
  <c r="AQ731" i="1"/>
  <c r="AQ782" i="1"/>
  <c r="AO244" i="1"/>
  <c r="AH490" i="1"/>
  <c r="AF490" i="1"/>
  <c r="AO276" i="1"/>
  <c r="AH593" i="1"/>
  <c r="AF593" i="1"/>
  <c r="AQ726" i="1"/>
  <c r="AH393" i="1"/>
  <c r="AF393" i="1"/>
  <c r="AO265" i="1"/>
  <c r="AO663" i="1"/>
  <c r="AQ663" i="1"/>
  <c r="AF291" i="1"/>
  <c r="AF749" i="1"/>
  <c r="AF841" i="1"/>
  <c r="AQ220" i="1"/>
  <c r="AO220" i="1"/>
  <c r="AF236" i="1"/>
  <c r="AH431" i="1"/>
  <c r="AF762" i="1"/>
  <c r="AO179" i="1"/>
  <c r="AQ179" i="1"/>
  <c r="AO357" i="1"/>
  <c r="AQ357" i="1"/>
  <c r="AQ426" i="1"/>
  <c r="AO147" i="1"/>
  <c r="AF294" i="1"/>
  <c r="AQ526" i="1"/>
  <c r="AQ859" i="1"/>
  <c r="AQ928" i="1"/>
  <c r="AO928" i="1"/>
  <c r="AQ182" i="1"/>
  <c r="AO85" i="1"/>
  <c r="AQ85" i="1"/>
  <c r="AQ311" i="1"/>
  <c r="AO311" i="1"/>
  <c r="AF704" i="1"/>
  <c r="AO891" i="1"/>
  <c r="AF288" i="1"/>
  <c r="AH911" i="1"/>
  <c r="AO368" i="1"/>
  <c r="AO375" i="1"/>
  <c r="AQ375" i="1"/>
  <c r="AO123" i="1"/>
  <c r="AQ123" i="1"/>
  <c r="AO779" i="1"/>
  <c r="AQ779" i="1"/>
  <c r="AQ732" i="1"/>
  <c r="AF323" i="1"/>
  <c r="AH323" i="1"/>
  <c r="AH78" i="1"/>
  <c r="AF103" i="1"/>
  <c r="AO741" i="1"/>
  <c r="AQ741" i="1"/>
  <c r="AH313" i="1"/>
  <c r="AH355" i="1"/>
  <c r="AH392" i="1"/>
  <c r="AF392" i="1"/>
  <c r="AH891" i="1"/>
  <c r="AF891" i="1"/>
  <c r="AO694" i="1"/>
  <c r="AQ694" i="1"/>
  <c r="AO929" i="1"/>
  <c r="AQ929" i="1"/>
  <c r="AH268" i="1"/>
  <c r="AF268" i="1"/>
  <c r="AF617" i="1"/>
  <c r="AH617" i="1"/>
  <c r="AF172" i="1"/>
  <c r="AH592" i="1"/>
  <c r="AF592" i="1"/>
  <c r="AH30" i="1"/>
  <c r="AF246" i="1"/>
  <c r="AH246" i="1"/>
  <c r="AH409" i="1"/>
  <c r="AQ61" i="1"/>
  <c r="AH748" i="1"/>
  <c r="AF748" i="1"/>
  <c r="AO415" i="1"/>
  <c r="AQ415" i="1"/>
  <c r="AH126" i="1"/>
  <c r="AF182" i="1"/>
  <c r="AH182" i="1"/>
  <c r="AF214" i="1"/>
  <c r="AH214" i="1"/>
  <c r="AF356" i="1"/>
  <c r="AF725" i="1"/>
  <c r="AF634" i="1"/>
  <c r="AF827" i="1"/>
  <c r="AH827" i="1"/>
  <c r="AQ53" i="1"/>
  <c r="AQ397" i="1"/>
  <c r="AQ810" i="1"/>
  <c r="AO810" i="1"/>
  <c r="AH688" i="1"/>
  <c r="AF688" i="1"/>
  <c r="AO298" i="1"/>
  <c r="AQ298" i="1"/>
  <c r="AH552" i="1"/>
  <c r="AF552" i="1"/>
  <c r="AH696" i="1"/>
  <c r="AF896" i="1"/>
  <c r="AH896" i="1"/>
  <c r="AQ677" i="1"/>
  <c r="AO677" i="1"/>
  <c r="AO774" i="1"/>
  <c r="AO912" i="1"/>
  <c r="AO860" i="1"/>
  <c r="AQ860" i="1"/>
  <c r="AH799" i="1"/>
  <c r="AF799" i="1"/>
  <c r="AO769" i="1"/>
  <c r="AQ769" i="1"/>
  <c r="AF929" i="1"/>
  <c r="AH929" i="1"/>
  <c r="AQ483" i="1"/>
  <c r="AQ588" i="1"/>
  <c r="AO588" i="1"/>
  <c r="AQ206" i="1"/>
  <c r="AO206" i="1"/>
  <c r="AO515" i="1"/>
  <c r="AQ515" i="1"/>
  <c r="AO696" i="1"/>
  <c r="AQ696" i="1"/>
  <c r="AO828" i="1"/>
  <c r="AQ828" i="1"/>
  <c r="AQ219" i="1"/>
  <c r="AQ229" i="1"/>
  <c r="AQ604" i="1"/>
  <c r="AQ930" i="1"/>
  <c r="AH39" i="1"/>
  <c r="AF39" i="1"/>
  <c r="AF63" i="1"/>
  <c r="AF339" i="1"/>
  <c r="AH339" i="1"/>
  <c r="AF363" i="1"/>
  <c r="AO90" i="1"/>
  <c r="AF47" i="1"/>
  <c r="AF303" i="1"/>
  <c r="AF660" i="1"/>
  <c r="AH660" i="1"/>
  <c r="AH708" i="1"/>
  <c r="AF708" i="1"/>
  <c r="AF851" i="1"/>
  <c r="AQ196" i="1"/>
  <c r="AF14" i="1"/>
  <c r="AH14" i="1"/>
  <c r="AF23" i="1"/>
  <c r="AF38" i="1"/>
  <c r="AH71" i="1"/>
  <c r="AH76" i="1"/>
  <c r="AF233" i="1"/>
  <c r="AF382" i="1"/>
  <c r="AH577" i="1"/>
  <c r="AF577" i="1"/>
  <c r="AQ247" i="1"/>
  <c r="AO247" i="1"/>
  <c r="AO270" i="1"/>
  <c r="AQ270" i="1"/>
  <c r="AH12" i="1"/>
  <c r="AF134" i="1"/>
  <c r="AF167" i="1"/>
  <c r="AF445" i="1"/>
  <c r="AH445" i="1"/>
  <c r="AF79" i="1"/>
  <c r="AH135" i="1"/>
  <c r="AF135" i="1"/>
  <c r="AF329" i="1"/>
  <c r="AH329" i="1"/>
  <c r="AF87" i="1"/>
  <c r="AF262" i="1"/>
  <c r="AF501" i="1"/>
  <c r="AH752" i="1"/>
  <c r="AF752" i="1"/>
  <c r="AF864" i="1"/>
  <c r="AH864" i="1"/>
  <c r="AF951" i="1"/>
  <c r="AF71" i="1"/>
  <c r="AH87" i="1"/>
  <c r="AF213" i="1"/>
  <c r="AH213" i="1"/>
  <c r="AH342" i="1"/>
  <c r="AF342" i="1"/>
  <c r="AF421" i="1"/>
  <c r="AH457" i="1"/>
  <c r="AF457" i="1"/>
  <c r="AH556" i="1"/>
  <c r="AF556" i="1"/>
  <c r="AH842" i="1"/>
  <c r="AF859" i="1"/>
  <c r="AO94" i="1"/>
  <c r="AF199" i="1"/>
  <c r="AF403" i="1"/>
  <c r="AH403" i="1"/>
  <c r="AF737" i="1"/>
  <c r="AH776" i="1"/>
  <c r="AF776" i="1"/>
  <c r="AF895" i="1"/>
  <c r="AF95" i="1"/>
  <c r="AF247" i="1"/>
  <c r="AH247" i="1"/>
  <c r="AF275" i="1"/>
  <c r="AH308" i="1"/>
  <c r="AF308" i="1"/>
  <c r="AO365" i="1"/>
  <c r="AQ365" i="1"/>
  <c r="AF644" i="1"/>
  <c r="AH644" i="1"/>
  <c r="AH55" i="1"/>
  <c r="AF55" i="1"/>
  <c r="AF764" i="1"/>
  <c r="AF10" i="1"/>
  <c r="AF62" i="1"/>
  <c r="AH62" i="1"/>
  <c r="AF151" i="1"/>
  <c r="AH151" i="1"/>
  <c r="AF158" i="1"/>
  <c r="AH158" i="1"/>
  <c r="AH283" i="1"/>
  <c r="AF283" i="1"/>
  <c r="AF331" i="1"/>
  <c r="AH469" i="1"/>
  <c r="AH547" i="1"/>
  <c r="AH683" i="1"/>
  <c r="AF683" i="1"/>
  <c r="AF717" i="1"/>
  <c r="AH717" i="1"/>
  <c r="AH780" i="1"/>
  <c r="AF780" i="1"/>
  <c r="AF111" i="1"/>
  <c r="AF450" i="1"/>
  <c r="AF464" i="1"/>
  <c r="AH483" i="1"/>
  <c r="AF483" i="1"/>
  <c r="AH464" i="1"/>
  <c r="AH629" i="1"/>
  <c r="AF629" i="1"/>
  <c r="AF833" i="1"/>
  <c r="AH833" i="1"/>
  <c r="AF265" i="1"/>
  <c r="AF169" i="1"/>
  <c r="AH359" i="1"/>
  <c r="AH378" i="1"/>
  <c r="AH474" i="1"/>
  <c r="AF474" i="1"/>
  <c r="AH512" i="1"/>
  <c r="AF512" i="1"/>
  <c r="AH588" i="1"/>
  <c r="AF588" i="1"/>
  <c r="AO10" i="1"/>
  <c r="AQ10" i="1"/>
  <c r="AF46" i="1"/>
  <c r="AF166" i="1"/>
  <c r="AF231" i="1"/>
  <c r="AH279" i="1"/>
  <c r="AH491" i="1"/>
  <c r="AF491" i="1"/>
  <c r="AH529" i="1"/>
  <c r="AF529" i="1"/>
  <c r="AF727" i="1"/>
  <c r="AO37" i="1"/>
  <c r="AO58" i="1"/>
  <c r="AF110" i="1"/>
  <c r="AH110" i="1"/>
  <c r="AF142" i="1"/>
  <c r="AF189" i="1"/>
  <c r="AF419" i="1"/>
  <c r="AF434" i="1"/>
  <c r="AH434" i="1"/>
  <c r="AH482" i="1"/>
  <c r="AF510" i="1"/>
  <c r="AF516" i="1"/>
  <c r="AH516" i="1"/>
  <c r="AF543" i="1"/>
  <c r="AH543" i="1"/>
  <c r="AH607" i="1"/>
  <c r="AH620" i="1"/>
  <c r="AH668" i="1"/>
  <c r="AF690" i="1"/>
  <c r="AF726" i="1"/>
  <c r="AH726" i="1"/>
  <c r="AF775" i="1"/>
  <c r="AH775" i="1"/>
  <c r="AH779" i="1"/>
  <c r="AF793" i="1"/>
  <c r="AF846" i="1"/>
  <c r="AO13" i="1"/>
  <c r="AQ13" i="1"/>
  <c r="AQ164" i="1"/>
  <c r="AO271" i="1"/>
  <c r="AQ271" i="1"/>
  <c r="AQ394" i="1"/>
  <c r="AO394" i="1"/>
  <c r="AF127" i="1"/>
  <c r="AH142" i="1"/>
  <c r="AF215" i="1"/>
  <c r="AH215" i="1"/>
  <c r="AF230" i="1"/>
  <c r="AF296" i="1"/>
  <c r="AF347" i="1"/>
  <c r="AF455" i="1"/>
  <c r="AF482" i="1"/>
  <c r="AH485" i="1"/>
  <c r="AF524" i="1"/>
  <c r="AF579" i="1"/>
  <c r="AF620" i="1"/>
  <c r="AF625" i="1"/>
  <c r="AH636" i="1"/>
  <c r="AF636" i="1"/>
  <c r="AF650" i="1"/>
  <c r="AF671" i="1"/>
  <c r="AF713" i="1"/>
  <c r="AH739" i="1"/>
  <c r="AF739" i="1"/>
  <c r="AH750" i="1"/>
  <c r="AF767" i="1"/>
  <c r="AH767" i="1"/>
  <c r="AF779" i="1"/>
  <c r="AH798" i="1"/>
  <c r="AF798" i="1"/>
  <c r="AH928" i="1"/>
  <c r="AH765" i="1"/>
  <c r="AH886" i="1"/>
  <c r="AF886" i="1"/>
  <c r="AQ576" i="1"/>
  <c r="AO576" i="1"/>
  <c r="AO752" i="1"/>
  <c r="AQ752" i="1"/>
  <c r="AF94" i="1"/>
  <c r="AF183" i="1"/>
  <c r="AH183" i="1"/>
  <c r="AF198" i="1"/>
  <c r="AH245" i="1"/>
  <c r="AF245" i="1"/>
  <c r="AF424" i="1"/>
  <c r="AH460" i="1"/>
  <c r="AF553" i="1"/>
  <c r="AH638" i="1"/>
  <c r="AH652" i="1"/>
  <c r="AH685" i="1"/>
  <c r="AF691" i="1"/>
  <c r="AF765" i="1"/>
  <c r="AF881" i="1"/>
  <c r="AH881" i="1"/>
  <c r="AF940" i="1"/>
  <c r="AF964" i="1"/>
  <c r="AQ132" i="1"/>
  <c r="AO354" i="1"/>
  <c r="AO451" i="1"/>
  <c r="AQ451" i="1"/>
  <c r="AF647" i="1"/>
  <c r="AH676" i="1"/>
  <c r="AH714" i="1"/>
  <c r="AF86" i="1"/>
  <c r="AF159" i="1"/>
  <c r="AF181" i="1"/>
  <c r="AF221" i="1"/>
  <c r="AF263" i="1"/>
  <c r="AH307" i="1"/>
  <c r="AH324" i="1"/>
  <c r="AF324" i="1"/>
  <c r="AF371" i="1"/>
  <c r="AF376" i="1"/>
  <c r="AH402" i="1"/>
  <c r="AH433" i="1"/>
  <c r="AH435" i="1"/>
  <c r="AF487" i="1"/>
  <c r="AF511" i="1"/>
  <c r="AH542" i="1"/>
  <c r="AH561" i="1"/>
  <c r="AH604" i="1"/>
  <c r="AF604" i="1"/>
  <c r="AH609" i="1"/>
  <c r="AH715" i="1"/>
  <c r="AF715" i="1"/>
  <c r="AF835" i="1"/>
  <c r="AQ74" i="1"/>
  <c r="AQ308" i="1"/>
  <c r="AQ642" i="1"/>
  <c r="AO668" i="1"/>
  <c r="AF253" i="1"/>
  <c r="AH340" i="1"/>
  <c r="AF340" i="1"/>
  <c r="AF425" i="1"/>
  <c r="AH506" i="1"/>
  <c r="AF506" i="1"/>
  <c r="AF530" i="1"/>
  <c r="AH572" i="1"/>
  <c r="AF572" i="1"/>
  <c r="AH615" i="1"/>
  <c r="AF674" i="1"/>
  <c r="AF681" i="1"/>
  <c r="AF699" i="1"/>
  <c r="AH760" i="1"/>
  <c r="AH867" i="1"/>
  <c r="AF908" i="1"/>
  <c r="AH920" i="1"/>
  <c r="AF920" i="1"/>
  <c r="AO117" i="1"/>
  <c r="AQ500" i="1"/>
  <c r="AH736" i="1"/>
  <c r="AH801" i="1"/>
  <c r="AH807" i="1"/>
  <c r="AH834" i="1"/>
  <c r="AQ67" i="1"/>
  <c r="AO67" i="1"/>
  <c r="AQ895" i="1"/>
  <c r="AO895" i="1"/>
  <c r="AQ915" i="1"/>
  <c r="AH401" i="1"/>
  <c r="AH735" i="1"/>
  <c r="AF816" i="1"/>
  <c r="AH816" i="1"/>
  <c r="AO50" i="1"/>
  <c r="AQ50" i="1"/>
  <c r="AO62" i="1"/>
  <c r="AO345" i="1"/>
  <c r="AQ345" i="1"/>
  <c r="AQ613" i="1"/>
  <c r="AO613" i="1"/>
  <c r="AO661" i="1"/>
  <c r="AF720" i="1"/>
  <c r="AF783" i="1"/>
  <c r="AH783" i="1"/>
  <c r="AF817" i="1"/>
  <c r="AF884" i="1"/>
  <c r="AH888" i="1"/>
  <c r="AH897" i="1"/>
  <c r="AQ82" i="1"/>
  <c r="AO82" i="1"/>
  <c r="AO93" i="1"/>
  <c r="AQ252" i="1"/>
  <c r="AO252" i="1"/>
  <c r="AQ266" i="1"/>
  <c r="AO266" i="1"/>
  <c r="AQ340" i="1"/>
  <c r="AO340" i="1"/>
  <c r="AO559" i="1"/>
  <c r="AQ559" i="1"/>
  <c r="AF766" i="1"/>
  <c r="AH766" i="1"/>
  <c r="AH768" i="1"/>
  <c r="AH866" i="1"/>
  <c r="AF921" i="1"/>
  <c r="AH921" i="1"/>
  <c r="AF930" i="1"/>
  <c r="AH930" i="1"/>
  <c r="AQ51" i="1"/>
  <c r="AO51" i="1"/>
  <c r="AO416" i="1"/>
  <c r="AQ600" i="1"/>
  <c r="AF880" i="1"/>
  <c r="AO215" i="1"/>
  <c r="AO239" i="1"/>
  <c r="AQ322" i="1"/>
  <c r="AO322" i="1"/>
  <c r="AF898" i="1"/>
  <c r="AF919" i="1"/>
  <c r="AF936" i="1"/>
  <c r="AF956" i="1"/>
  <c r="AQ83" i="1"/>
  <c r="AO83" i="1"/>
  <c r="AO137" i="1"/>
  <c r="AO155" i="1"/>
  <c r="AQ155" i="1"/>
  <c r="AQ174" i="1"/>
  <c r="AQ215" i="1"/>
  <c r="AQ239" i="1"/>
  <c r="AF948" i="1"/>
  <c r="AO142" i="1"/>
  <c r="AO150" i="1"/>
  <c r="AO187" i="1"/>
  <c r="AQ288" i="1"/>
  <c r="AO288" i="1"/>
  <c r="AO303" i="1"/>
  <c r="AQ303" i="1"/>
  <c r="AQ319" i="1"/>
  <c r="AO413" i="1"/>
  <c r="AQ413" i="1"/>
  <c r="AQ453" i="1"/>
  <c r="AO453" i="1"/>
  <c r="AO459" i="1"/>
  <c r="AO616" i="1"/>
  <c r="AO791" i="1"/>
  <c r="AQ791" i="1"/>
  <c r="AQ815" i="1"/>
  <c r="AO815" i="1"/>
  <c r="AF802" i="1"/>
  <c r="AF825" i="1"/>
  <c r="AH843" i="1"/>
  <c r="AF848" i="1"/>
  <c r="AH898" i="1"/>
  <c r="AF912" i="1"/>
  <c r="AH919" i="1"/>
  <c r="AH922" i="1"/>
  <c r="AH927" i="1"/>
  <c r="AH962" i="1"/>
  <c r="AO18" i="1"/>
  <c r="AO29" i="1"/>
  <c r="AQ35" i="1"/>
  <c r="AO35" i="1"/>
  <c r="AO79" i="1"/>
  <c r="AQ150" i="1"/>
  <c r="AQ187" i="1"/>
  <c r="AO279" i="1"/>
  <c r="AO319" i="1"/>
  <c r="AO442" i="1"/>
  <c r="AO482" i="1"/>
  <c r="AO533" i="1"/>
  <c r="AQ533" i="1"/>
  <c r="AQ568" i="1"/>
  <c r="AQ344" i="1"/>
  <c r="AO434" i="1"/>
  <c r="AO477" i="1"/>
  <c r="AO656" i="1"/>
  <c r="AH913" i="1"/>
  <c r="AO31" i="1"/>
  <c r="AQ99" i="1"/>
  <c r="AQ211" i="1"/>
  <c r="AO238" i="1"/>
  <c r="AQ297" i="1"/>
  <c r="AQ334" i="1"/>
  <c r="AQ341" i="1"/>
  <c r="AO346" i="1"/>
  <c r="AO672" i="1"/>
  <c r="AQ423" i="1"/>
  <c r="AO423" i="1"/>
  <c r="AO486" i="1"/>
  <c r="AQ536" i="1"/>
  <c r="AQ584" i="1"/>
  <c r="AQ814" i="1"/>
  <c r="AO391" i="1"/>
  <c r="AO438" i="1"/>
  <c r="AO469" i="1"/>
  <c r="AQ469" i="1"/>
  <c r="AO710" i="1"/>
  <c r="AQ710" i="1"/>
  <c r="AO847" i="1"/>
  <c r="AQ847" i="1"/>
  <c r="AO310" i="1"/>
  <c r="AQ310" i="1"/>
  <c r="AO493" i="1"/>
  <c r="AQ493" i="1"/>
  <c r="AO606" i="1"/>
  <c r="AQ606" i="1"/>
  <c r="AQ662" i="1"/>
  <c r="AQ754" i="1"/>
  <c r="AO754" i="1"/>
  <c r="AO944" i="1"/>
  <c r="AQ944" i="1"/>
  <c r="AO964" i="1"/>
  <c r="AO501" i="1"/>
  <c r="AQ501" i="1"/>
  <c r="AQ518" i="1"/>
  <c r="AO518" i="1"/>
  <c r="AO780" i="1"/>
  <c r="AQ881" i="1"/>
  <c r="AQ908" i="1"/>
  <c r="AO908" i="1"/>
  <c r="AQ920" i="1"/>
  <c r="AQ284" i="1"/>
  <c r="AO284" i="1"/>
  <c r="AO317" i="1"/>
  <c r="AQ317" i="1"/>
  <c r="AO384" i="1"/>
  <c r="AQ429" i="1"/>
  <c r="AQ528" i="1"/>
  <c r="AO528" i="1"/>
  <c r="AO543" i="1"/>
  <c r="AQ552" i="1"/>
  <c r="AO564" i="1"/>
  <c r="AO607" i="1"/>
  <c r="AQ607" i="1"/>
  <c r="AO687" i="1"/>
  <c r="AQ687" i="1"/>
  <c r="AO581" i="1"/>
  <c r="AQ592" i="1"/>
  <c r="AO592" i="1"/>
  <c r="AQ629" i="1"/>
  <c r="AO629" i="1"/>
  <c r="AQ651" i="1"/>
  <c r="AQ807" i="1"/>
  <c r="AO887" i="1"/>
  <c r="AQ887" i="1"/>
  <c r="AO514" i="1"/>
  <c r="AO723" i="1"/>
  <c r="AQ723" i="1"/>
  <c r="AO795" i="1"/>
  <c r="AO951" i="1"/>
  <c r="AQ461" i="1"/>
  <c r="AO472" i="1"/>
  <c r="AO527" i="1"/>
  <c r="AQ527" i="1"/>
  <c r="AO558" i="1"/>
  <c r="AO631" i="1"/>
  <c r="AQ631" i="1"/>
  <c r="AQ654" i="1"/>
  <c r="AO654" i="1"/>
  <c r="AQ675" i="1"/>
  <c r="AQ744" i="1"/>
  <c r="AO744" i="1"/>
  <c r="AO820" i="1"/>
  <c r="AO823" i="1"/>
  <c r="AQ823" i="1"/>
  <c r="AQ913" i="1"/>
  <c r="AQ951" i="1"/>
  <c r="AQ608" i="1"/>
  <c r="AO608" i="1"/>
  <c r="AO680" i="1"/>
  <c r="AQ680" i="1"/>
  <c r="AQ709" i="1"/>
  <c r="AO718" i="1"/>
  <c r="AQ718" i="1"/>
  <c r="AQ753" i="1"/>
  <c r="AO805" i="1"/>
  <c r="AQ812" i="1"/>
  <c r="AO812" i="1"/>
  <c r="AQ858" i="1"/>
  <c r="AO858" i="1"/>
  <c r="AQ658" i="1"/>
  <c r="AO868" i="1"/>
  <c r="AQ877" i="1"/>
  <c r="AQ903" i="1"/>
  <c r="AO903" i="1"/>
  <c r="AO938" i="1"/>
  <c r="AO956" i="1"/>
  <c r="AQ557" i="1"/>
  <c r="AQ621" i="1"/>
  <c r="AO836" i="1"/>
  <c r="AQ761" i="1"/>
  <c r="AO788" i="1"/>
  <c r="AO851" i="1"/>
  <c r="AQ855" i="1"/>
  <c r="AQ882" i="1"/>
  <c r="AQ907" i="1"/>
  <c r="AO907" i="1"/>
  <c r="AQ923" i="1"/>
  <c r="AO923" i="1"/>
  <c r="AQ712" i="1"/>
  <c r="AQ742" i="1"/>
  <c r="AO761" i="1"/>
  <c r="AQ796" i="1"/>
  <c r="AO819" i="1"/>
  <c r="AO855" i="1"/>
  <c r="AO937" i="1"/>
  <c r="AQ937" i="1"/>
  <c r="AQ962" i="1"/>
  <c r="AQ846" i="1"/>
  <c r="AQ893" i="1"/>
  <c r="AO23" i="1"/>
  <c r="AQ23" i="1"/>
  <c r="AQ221" i="1"/>
  <c r="AO221" i="1"/>
  <c r="AQ213" i="1"/>
  <c r="AO213" i="1"/>
  <c r="AQ30" i="1"/>
  <c r="AO30" i="1"/>
  <c r="AQ143" i="1"/>
  <c r="AO143" i="1"/>
  <c r="AO189" i="1"/>
  <c r="AQ189" i="1"/>
  <c r="AQ216" i="1"/>
  <c r="AO216" i="1"/>
  <c r="AO282" i="1"/>
  <c r="AQ282" i="1"/>
  <c r="AQ14" i="1"/>
  <c r="AO14" i="1"/>
  <c r="AQ19" i="1"/>
  <c r="AO19" i="1"/>
  <c r="AO25" i="1"/>
  <c r="AQ25" i="1"/>
  <c r="AQ122" i="1"/>
  <c r="AO122" i="1"/>
  <c r="AQ175" i="1"/>
  <c r="AO175" i="1"/>
  <c r="AO253" i="1"/>
  <c r="AQ253" i="1"/>
  <c r="AO382" i="1"/>
  <c r="AQ382" i="1"/>
  <c r="AO125" i="1"/>
  <c r="AQ125" i="1"/>
  <c r="AO222" i="1"/>
  <c r="AQ222" i="1"/>
  <c r="AO301" i="1"/>
  <c r="AQ301" i="1"/>
  <c r="AQ16" i="1"/>
  <c r="AO16" i="1"/>
  <c r="AO27" i="1"/>
  <c r="AQ27" i="1"/>
  <c r="AO89" i="1"/>
  <c r="AQ89" i="1"/>
  <c r="AO100" i="1"/>
  <c r="AQ100" i="1"/>
  <c r="AQ104" i="1"/>
  <c r="AO104" i="1"/>
  <c r="AO108" i="1"/>
  <c r="AQ108" i="1"/>
  <c r="AQ186" i="1"/>
  <c r="AO186" i="1"/>
  <c r="AO65" i="1"/>
  <c r="AQ65" i="1"/>
  <c r="AO157" i="1"/>
  <c r="AQ157" i="1"/>
  <c r="AQ15" i="1"/>
  <c r="AO15" i="1"/>
  <c r="AO20" i="1"/>
  <c r="AQ20" i="1"/>
  <c r="AQ207" i="1"/>
  <c r="AO207" i="1"/>
  <c r="AQ17" i="1"/>
  <c r="AO17" i="1"/>
  <c r="AO28" i="1"/>
  <c r="AQ28" i="1"/>
  <c r="AO57" i="1"/>
  <c r="AQ57" i="1"/>
  <c r="AO68" i="1"/>
  <c r="AQ68" i="1"/>
  <c r="AO72" i="1"/>
  <c r="AQ72" i="1"/>
  <c r="AO76" i="1"/>
  <c r="AQ76" i="1"/>
  <c r="AQ80" i="1"/>
  <c r="AO80" i="1"/>
  <c r="AO96" i="1"/>
  <c r="AQ96" i="1"/>
  <c r="AQ148" i="1"/>
  <c r="AO148" i="1"/>
  <c r="AQ235" i="1"/>
  <c r="AO235" i="1"/>
  <c r="AQ154" i="1"/>
  <c r="AO154" i="1"/>
  <c r="AQ22" i="1"/>
  <c r="AO22" i="1"/>
  <c r="AQ32" i="1"/>
  <c r="AO32" i="1"/>
  <c r="AO36" i="1"/>
  <c r="AQ36" i="1"/>
  <c r="AO40" i="1"/>
  <c r="AQ40" i="1"/>
  <c r="AO44" i="1"/>
  <c r="AQ44" i="1"/>
  <c r="AQ48" i="1"/>
  <c r="AO48" i="1"/>
  <c r="AO64" i="1"/>
  <c r="AQ64" i="1"/>
  <c r="AO97" i="1"/>
  <c r="AQ97" i="1"/>
  <c r="AQ180" i="1"/>
  <c r="AO180" i="1"/>
  <c r="AO49" i="1"/>
  <c r="AO120" i="1"/>
  <c r="AQ158" i="1"/>
  <c r="AO158" i="1"/>
  <c r="AQ167" i="1"/>
  <c r="AO167" i="1"/>
  <c r="AO184" i="1"/>
  <c r="AQ248" i="1"/>
  <c r="AQ267" i="1"/>
  <c r="AQ283" i="1"/>
  <c r="AQ314" i="1"/>
  <c r="AO314" i="1"/>
  <c r="AQ333" i="1"/>
  <c r="AO333" i="1"/>
  <c r="AQ350" i="1"/>
  <c r="AO350" i="1"/>
  <c r="AO359" i="1"/>
  <c r="AQ359" i="1"/>
  <c r="AQ366" i="1"/>
  <c r="AO366" i="1"/>
  <c r="AQ406" i="1"/>
  <c r="AO591" i="1"/>
  <c r="AQ591" i="1"/>
  <c r="AO639" i="1"/>
  <c r="AQ639" i="1"/>
  <c r="AQ38" i="1"/>
  <c r="AO39" i="1"/>
  <c r="AQ70" i="1"/>
  <c r="AO71" i="1"/>
  <c r="AQ102" i="1"/>
  <c r="AO103" i="1"/>
  <c r="AO112" i="1"/>
  <c r="AQ115" i="1"/>
  <c r="AO214" i="1"/>
  <c r="AQ226" i="1"/>
  <c r="AQ233" i="1"/>
  <c r="AO233" i="1"/>
  <c r="AO237" i="1"/>
  <c r="AQ237" i="1"/>
  <c r="AQ240" i="1"/>
  <c r="AO242" i="1"/>
  <c r="AQ259" i="1"/>
  <c r="AO259" i="1"/>
  <c r="AQ281" i="1"/>
  <c r="AO283" i="1"/>
  <c r="AQ300" i="1"/>
  <c r="AQ362" i="1"/>
  <c r="AQ398" i="1"/>
  <c r="AO398" i="1"/>
  <c r="AO406" i="1"/>
  <c r="AQ414" i="1"/>
  <c r="AO414" i="1"/>
  <c r="AO419" i="1"/>
  <c r="AQ419" i="1"/>
  <c r="AO443" i="1"/>
  <c r="AQ450" i="1"/>
  <c r="AO450" i="1"/>
  <c r="AO575" i="1"/>
  <c r="AQ575" i="1"/>
  <c r="AQ580" i="1"/>
  <c r="AO580" i="1"/>
  <c r="AQ737" i="1"/>
  <c r="AO737" i="1"/>
  <c r="AQ921" i="1"/>
  <c r="AO921" i="1"/>
  <c r="AQ942" i="1"/>
  <c r="AO942" i="1"/>
  <c r="AO24" i="1"/>
  <c r="AQ47" i="1"/>
  <c r="AQ49" i="1"/>
  <c r="AO59" i="1"/>
  <c r="AQ79" i="1"/>
  <c r="AO91" i="1"/>
  <c r="AQ111" i="1"/>
  <c r="AQ119" i="1"/>
  <c r="AQ120" i="1"/>
  <c r="AQ128" i="1"/>
  <c r="AQ131" i="1"/>
  <c r="AO131" i="1"/>
  <c r="AQ134" i="1"/>
  <c r="AQ137" i="1"/>
  <c r="AQ151" i="1"/>
  <c r="AQ160" i="1"/>
  <c r="AQ163" i="1"/>
  <c r="AO163" i="1"/>
  <c r="AQ166" i="1"/>
  <c r="AQ169" i="1"/>
  <c r="AQ183" i="1"/>
  <c r="AQ184" i="1"/>
  <c r="AQ192" i="1"/>
  <c r="AQ195" i="1"/>
  <c r="AO195" i="1"/>
  <c r="AQ198" i="1"/>
  <c r="AQ201" i="1"/>
  <c r="AO248" i="1"/>
  <c r="AO250" i="1"/>
  <c r="AO255" i="1"/>
  <c r="AQ255" i="1"/>
  <c r="AQ257" i="1"/>
  <c r="AQ263" i="1"/>
  <c r="AO263" i="1"/>
  <c r="AO267" i="1"/>
  <c r="AO269" i="1"/>
  <c r="AO278" i="1"/>
  <c r="AO281" i="1"/>
  <c r="AO300" i="1"/>
  <c r="AQ304" i="1"/>
  <c r="AO304" i="1"/>
  <c r="AO362" i="1"/>
  <c r="AO364" i="1"/>
  <c r="AQ364" i="1"/>
  <c r="AO367" i="1"/>
  <c r="AQ367" i="1"/>
  <c r="AQ371" i="1"/>
  <c r="AO371" i="1"/>
  <c r="AO396" i="1"/>
  <c r="AQ443" i="1"/>
  <c r="AO620" i="1"/>
  <c r="AQ620" i="1"/>
  <c r="AO738" i="1"/>
  <c r="AQ738" i="1"/>
  <c r="AO60" i="1"/>
  <c r="AO81" i="1"/>
  <c r="AO92" i="1"/>
  <c r="AO152" i="1"/>
  <c r="AQ190" i="1"/>
  <c r="AO190" i="1"/>
  <c r="AQ199" i="1"/>
  <c r="AO199" i="1"/>
  <c r="AO205" i="1"/>
  <c r="AQ295" i="1"/>
  <c r="AO295" i="1"/>
  <c r="AO302" i="1"/>
  <c r="AQ46" i="1"/>
  <c r="AQ129" i="1"/>
  <c r="AQ172" i="1"/>
  <c r="AO172" i="1"/>
  <c r="AQ176" i="1"/>
  <c r="AQ193" i="1"/>
  <c r="AQ204" i="1"/>
  <c r="AO204" i="1"/>
  <c r="AQ208" i="1"/>
  <c r="AQ212" i="1"/>
  <c r="AQ217" i="1"/>
  <c r="AO217" i="1"/>
  <c r="AO292" i="1"/>
  <c r="AQ292" i="1"/>
  <c r="AQ306" i="1"/>
  <c r="AO306" i="1"/>
  <c r="AQ336" i="1"/>
  <c r="AO336" i="1"/>
  <c r="AO338" i="1"/>
  <c r="AQ388" i="1"/>
  <c r="AO388" i="1"/>
  <c r="AO467" i="1"/>
  <c r="AQ467" i="1"/>
  <c r="AQ963" i="1"/>
  <c r="AO963" i="1"/>
  <c r="AQ55" i="1"/>
  <c r="AO56" i="1"/>
  <c r="AQ58" i="1"/>
  <c r="AO88" i="1"/>
  <c r="AO176" i="1"/>
  <c r="AO230" i="1"/>
  <c r="AQ236" i="1"/>
  <c r="AO236" i="1"/>
  <c r="AO246" i="1"/>
  <c r="AQ385" i="1"/>
  <c r="AO385" i="1"/>
  <c r="AQ389" i="1"/>
  <c r="AQ401" i="1"/>
  <c r="AO401" i="1"/>
  <c r="AO425" i="1"/>
  <c r="AQ425" i="1"/>
  <c r="AQ488" i="1"/>
  <c r="AO488" i="1"/>
  <c r="AQ503" i="1"/>
  <c r="AO503" i="1"/>
  <c r="AQ507" i="1"/>
  <c r="AO507" i="1"/>
  <c r="AO516" i="1"/>
  <c r="AQ516" i="1"/>
  <c r="AQ531" i="1"/>
  <c r="AO531" i="1"/>
  <c r="AQ705" i="1"/>
  <c r="AO705" i="1"/>
  <c r="AO834" i="1"/>
  <c r="AQ834" i="1"/>
  <c r="AO21" i="1"/>
  <c r="AO26" i="1"/>
  <c r="AQ29" i="1"/>
  <c r="AO34" i="1"/>
  <c r="AO46" i="1"/>
  <c r="AQ54" i="1"/>
  <c r="AO55" i="1"/>
  <c r="AO66" i="1"/>
  <c r="AQ86" i="1"/>
  <c r="AO87" i="1"/>
  <c r="AO98" i="1"/>
  <c r="AO114" i="1"/>
  <c r="AQ127" i="1"/>
  <c r="AO127" i="1"/>
  <c r="AQ130" i="1"/>
  <c r="AO136" i="1"/>
  <c r="AQ139" i="1"/>
  <c r="AQ159" i="1"/>
  <c r="AO159" i="1"/>
  <c r="AQ162" i="1"/>
  <c r="AO168" i="1"/>
  <c r="AQ171" i="1"/>
  <c r="AQ191" i="1"/>
  <c r="AO191" i="1"/>
  <c r="AQ194" i="1"/>
  <c r="AO200" i="1"/>
  <c r="AQ203" i="1"/>
  <c r="AO223" i="1"/>
  <c r="AQ230" i="1"/>
  <c r="AQ232" i="1"/>
  <c r="AO232" i="1"/>
  <c r="AO234" i="1"/>
  <c r="AO241" i="1"/>
  <c r="AO243" i="1"/>
  <c r="AQ246" i="1"/>
  <c r="AQ249" i="1"/>
  <c r="AQ256" i="1"/>
  <c r="AO256" i="1"/>
  <c r="AQ258" i="1"/>
  <c r="AO260" i="1"/>
  <c r="AO262" i="1"/>
  <c r="AQ280" i="1"/>
  <c r="AQ285" i="1"/>
  <c r="AQ296" i="1"/>
  <c r="AO296" i="1"/>
  <c r="AQ299" i="1"/>
  <c r="AQ309" i="1"/>
  <c r="AO361" i="1"/>
  <c r="AQ361" i="1"/>
  <c r="AO389" i="1"/>
  <c r="AQ441" i="1"/>
  <c r="AO441" i="1"/>
  <c r="AQ471" i="1"/>
  <c r="AO471" i="1"/>
  <c r="AO508" i="1"/>
  <c r="AQ508" i="1"/>
  <c r="AO534" i="1"/>
  <c r="AQ534" i="1"/>
  <c r="AQ609" i="1"/>
  <c r="AO609" i="1"/>
  <c r="AQ71" i="1"/>
  <c r="AQ103" i="1"/>
  <c r="AO141" i="1"/>
  <c r="AO145" i="1"/>
  <c r="AO170" i="1"/>
  <c r="AO209" i="1"/>
  <c r="AQ224" i="1"/>
  <c r="AO224" i="1"/>
  <c r="AQ352" i="1"/>
  <c r="AO33" i="1"/>
  <c r="AQ110" i="1"/>
  <c r="AQ140" i="1"/>
  <c r="AO140" i="1"/>
  <c r="AQ144" i="1"/>
  <c r="AQ161" i="1"/>
  <c r="AQ261" i="1"/>
  <c r="AO329" i="1"/>
  <c r="AQ329" i="1"/>
  <c r="AQ355" i="1"/>
  <c r="AO355" i="1"/>
  <c r="AQ447" i="1"/>
  <c r="AO447" i="1"/>
  <c r="AO513" i="1"/>
  <c r="AQ700" i="1"/>
  <c r="AO700" i="1"/>
  <c r="AQ69" i="1"/>
  <c r="AQ118" i="1"/>
  <c r="AO118" i="1"/>
  <c r="AQ121" i="1"/>
  <c r="AQ153" i="1"/>
  <c r="AO208" i="1"/>
  <c r="AO404" i="1"/>
  <c r="AQ404" i="1"/>
  <c r="AQ12" i="1"/>
  <c r="AQ34" i="1"/>
  <c r="AO43" i="1"/>
  <c r="AQ45" i="1"/>
  <c r="AO52" i="1"/>
  <c r="AQ56" i="1"/>
  <c r="AQ63" i="1"/>
  <c r="AQ66" i="1"/>
  <c r="AO73" i="1"/>
  <c r="AO75" i="1"/>
  <c r="AQ77" i="1"/>
  <c r="AO84" i="1"/>
  <c r="AQ88" i="1"/>
  <c r="AQ95" i="1"/>
  <c r="AQ98" i="1"/>
  <c r="AO105" i="1"/>
  <c r="AO107" i="1"/>
  <c r="AQ109" i="1"/>
  <c r="AO113" i="1"/>
  <c r="AQ114" i="1"/>
  <c r="AO121" i="1"/>
  <c r="AO124" i="1"/>
  <c r="AO153" i="1"/>
  <c r="AO156" i="1"/>
  <c r="AO188" i="1"/>
  <c r="AQ227" i="1"/>
  <c r="AO227" i="1"/>
  <c r="AO254" i="1"/>
  <c r="AQ254" i="1"/>
  <c r="AQ277" i="1"/>
  <c r="AQ293" i="1"/>
  <c r="AO293" i="1"/>
  <c r="AQ318" i="1"/>
  <c r="AO318" i="1"/>
  <c r="AO320" i="1"/>
  <c r="AQ330" i="1"/>
  <c r="AO330" i="1"/>
  <c r="AQ332" i="1"/>
  <c r="AO332" i="1"/>
  <c r="AO342" i="1"/>
  <c r="AQ342" i="1"/>
  <c r="AO421" i="1"/>
  <c r="AQ421" i="1"/>
  <c r="AO433" i="1"/>
  <c r="AQ433" i="1"/>
  <c r="AQ475" i="1"/>
  <c r="AO475" i="1"/>
  <c r="AQ593" i="1"/>
  <c r="AO593" i="1"/>
  <c r="AQ39" i="1"/>
  <c r="AQ112" i="1"/>
  <c r="AQ126" i="1"/>
  <c r="AO126" i="1"/>
  <c r="AQ135" i="1"/>
  <c r="AO135" i="1"/>
  <c r="AO138" i="1"/>
  <c r="AO173" i="1"/>
  <c r="AO177" i="1"/>
  <c r="AO202" i="1"/>
  <c r="AQ272" i="1"/>
  <c r="AO272" i="1"/>
  <c r="AQ78" i="1"/>
  <c r="AQ290" i="1"/>
  <c r="AO290" i="1"/>
  <c r="AO294" i="1"/>
  <c r="AQ294" i="1"/>
  <c r="AO353" i="1"/>
  <c r="AO412" i="1"/>
  <c r="AQ37" i="1"/>
  <c r="AQ87" i="1"/>
  <c r="AQ90" i="1"/>
  <c r="AQ101" i="1"/>
  <c r="AO133" i="1"/>
  <c r="AQ133" i="1"/>
  <c r="AO165" i="1"/>
  <c r="AQ165" i="1"/>
  <c r="AQ185" i="1"/>
  <c r="AO197" i="1"/>
  <c r="AQ197" i="1"/>
  <c r="AO273" i="1"/>
  <c r="AQ273" i="1"/>
  <c r="AQ275" i="1"/>
  <c r="AO275" i="1"/>
  <c r="AQ315" i="1"/>
  <c r="AQ323" i="1"/>
  <c r="AO323" i="1"/>
  <c r="AQ338" i="1"/>
  <c r="AQ353" i="1"/>
  <c r="AO41" i="1"/>
  <c r="AO42" i="1"/>
  <c r="AO54" i="1"/>
  <c r="AQ62" i="1"/>
  <c r="AO63" i="1"/>
  <c r="AO74" i="1"/>
  <c r="AO86" i="1"/>
  <c r="AQ94" i="1"/>
  <c r="AO95" i="1"/>
  <c r="AO106" i="1"/>
  <c r="AQ113" i="1"/>
  <c r="AO116" i="1"/>
  <c r="AQ124" i="1"/>
  <c r="AO130" i="1"/>
  <c r="AO132" i="1"/>
  <c r="AQ146" i="1"/>
  <c r="AO149" i="1"/>
  <c r="AQ149" i="1"/>
  <c r="AQ156" i="1"/>
  <c r="AO162" i="1"/>
  <c r="AO164" i="1"/>
  <c r="AQ178" i="1"/>
  <c r="AO181" i="1"/>
  <c r="AQ181" i="1"/>
  <c r="AQ188" i="1"/>
  <c r="AO194" i="1"/>
  <c r="AO196" i="1"/>
  <c r="AQ210" i="1"/>
  <c r="AO218" i="1"/>
  <c r="AQ218" i="1"/>
  <c r="AQ225" i="1"/>
  <c r="AQ243" i="1"/>
  <c r="AQ245" i="1"/>
  <c r="AO258" i="1"/>
  <c r="AQ262" i="1"/>
  <c r="AQ264" i="1"/>
  <c r="AO264" i="1"/>
  <c r="AQ274" i="1"/>
  <c r="AO280" i="1"/>
  <c r="AO286" i="1"/>
  <c r="AQ286" i="1"/>
  <c r="AO289" i="1"/>
  <c r="AQ291" i="1"/>
  <c r="AO291" i="1"/>
  <c r="AO299" i="1"/>
  <c r="AO305" i="1"/>
  <c r="AO307" i="1"/>
  <c r="AQ307" i="1"/>
  <c r="AO316" i="1"/>
  <c r="AQ320" i="1"/>
  <c r="AQ328" i="1"/>
  <c r="AO328" i="1"/>
  <c r="AQ335" i="1"/>
  <c r="AO335" i="1"/>
  <c r="AQ339" i="1"/>
  <c r="AQ356" i="1"/>
  <c r="AO356" i="1"/>
  <c r="AQ376" i="1"/>
  <c r="AO376" i="1"/>
  <c r="AQ386" i="1"/>
  <c r="AO386" i="1"/>
  <c r="AQ499" i="1"/>
  <c r="AO499" i="1"/>
  <c r="AO524" i="1"/>
  <c r="AQ524" i="1"/>
  <c r="AO686" i="1"/>
  <c r="AQ686" i="1"/>
  <c r="AQ689" i="1"/>
  <c r="AO689" i="1"/>
  <c r="AO308" i="1"/>
  <c r="AQ326" i="1"/>
  <c r="AO326" i="1"/>
  <c r="AO337" i="1"/>
  <c r="AQ337" i="1"/>
  <c r="AO349" i="1"/>
  <c r="AQ369" i="1"/>
  <c r="AO369" i="1"/>
  <c r="AQ378" i="1"/>
  <c r="AO380" i="1"/>
  <c r="AO399" i="1"/>
  <c r="AQ410" i="1"/>
  <c r="AO410" i="1"/>
  <c r="AQ445" i="1"/>
  <c r="AO445" i="1"/>
  <c r="AO474" i="1"/>
  <c r="AQ474" i="1"/>
  <c r="AQ490" i="1"/>
  <c r="AO490" i="1"/>
  <c r="AQ494" i="1"/>
  <c r="AO494" i="1"/>
  <c r="AQ497" i="1"/>
  <c r="AO497" i="1"/>
  <c r="AQ231" i="1"/>
  <c r="AO325" i="1"/>
  <c r="AQ351" i="1"/>
  <c r="AQ377" i="1"/>
  <c r="AO377" i="1"/>
  <c r="AO381" i="1"/>
  <c r="AQ381" i="1"/>
  <c r="AO460" i="1"/>
  <c r="AQ460" i="1"/>
  <c r="AO465" i="1"/>
  <c r="AQ502" i="1"/>
  <c r="AO502" i="1"/>
  <c r="AO535" i="1"/>
  <c r="AQ535" i="1"/>
  <c r="AO635" i="1"/>
  <c r="AQ635" i="1"/>
  <c r="AQ673" i="1"/>
  <c r="AO673" i="1"/>
  <c r="AO720" i="1"/>
  <c r="AQ720" i="1"/>
  <c r="AO228" i="1"/>
  <c r="AO251" i="1"/>
  <c r="AQ268" i="1"/>
  <c r="AQ325" i="1"/>
  <c r="AQ347" i="1"/>
  <c r="AO347" i="1"/>
  <c r="AQ379" i="1"/>
  <c r="AO379" i="1"/>
  <c r="AQ387" i="1"/>
  <c r="AO387" i="1"/>
  <c r="AQ395" i="1"/>
  <c r="AO395" i="1"/>
  <c r="AQ402" i="1"/>
  <c r="AO402" i="1"/>
  <c r="AQ439" i="1"/>
  <c r="AO439" i="1"/>
  <c r="AQ465" i="1"/>
  <c r="AQ511" i="1"/>
  <c r="AO566" i="1"/>
  <c r="AQ566" i="1"/>
  <c r="AO231" i="1"/>
  <c r="AQ251" i="1"/>
  <c r="AO287" i="1"/>
  <c r="AQ312" i="1"/>
  <c r="AO312" i="1"/>
  <c r="AO313" i="1"/>
  <c r="AQ324" i="1"/>
  <c r="AO324" i="1"/>
  <c r="AQ327" i="1"/>
  <c r="AQ331" i="1"/>
  <c r="AO334" i="1"/>
  <c r="AO341" i="1"/>
  <c r="AO351" i="1"/>
  <c r="AQ354" i="1"/>
  <c r="AO360" i="1"/>
  <c r="AQ372" i="1"/>
  <c r="AQ409" i="1"/>
  <c r="AO409" i="1"/>
  <c r="AO437" i="1"/>
  <c r="AQ437" i="1"/>
  <c r="AQ458" i="1"/>
  <c r="AO458" i="1"/>
  <c r="AQ470" i="1"/>
  <c r="AO470" i="1"/>
  <c r="AO511" i="1"/>
  <c r="AO550" i="1"/>
  <c r="AQ550" i="1"/>
  <c r="AQ555" i="1"/>
  <c r="AO555" i="1"/>
  <c r="AQ578" i="1"/>
  <c r="AO578" i="1"/>
  <c r="AO653" i="1"/>
  <c r="AQ653" i="1"/>
  <c r="AO374" i="1"/>
  <c r="AQ392" i="1"/>
  <c r="AO428" i="1"/>
  <c r="AQ428" i="1"/>
  <c r="AO452" i="1"/>
  <c r="AQ452" i="1"/>
  <c r="AQ454" i="1"/>
  <c r="AO454" i="1"/>
  <c r="AQ480" i="1"/>
  <c r="AO480" i="1"/>
  <c r="AO484" i="1"/>
  <c r="AQ484" i="1"/>
  <c r="AQ520" i="1"/>
  <c r="AQ544" i="1"/>
  <c r="AO544" i="1"/>
  <c r="AO549" i="1"/>
  <c r="AQ549" i="1"/>
  <c r="AQ562" i="1"/>
  <c r="AO562" i="1"/>
  <c r="AQ565" i="1"/>
  <c r="AO565" i="1"/>
  <c r="AQ572" i="1"/>
  <c r="AO572" i="1"/>
  <c r="AO582" i="1"/>
  <c r="AQ582" i="1"/>
  <c r="AQ594" i="1"/>
  <c r="AO619" i="1"/>
  <c r="AQ619" i="1"/>
  <c r="AQ625" i="1"/>
  <c r="AO625" i="1"/>
  <c r="AQ650" i="1"/>
  <c r="AO650" i="1"/>
  <c r="AQ743" i="1"/>
  <c r="AO743" i="1"/>
  <c r="AO348" i="1"/>
  <c r="AQ358" i="1"/>
  <c r="AO390" i="1"/>
  <c r="AQ403" i="1"/>
  <c r="AO408" i="1"/>
  <c r="AQ411" i="1"/>
  <c r="AQ427" i="1"/>
  <c r="AO427" i="1"/>
  <c r="AO440" i="1"/>
  <c r="AO444" i="1"/>
  <c r="AQ444" i="1"/>
  <c r="AO449" i="1"/>
  <c r="AQ449" i="1"/>
  <c r="AQ462" i="1"/>
  <c r="AO481" i="1"/>
  <c r="AQ496" i="1"/>
  <c r="AO496" i="1"/>
  <c r="AQ560" i="1"/>
  <c r="AO560" i="1"/>
  <c r="AO583" i="1"/>
  <c r="AQ583" i="1"/>
  <c r="AO598" i="1"/>
  <c r="AQ598" i="1"/>
  <c r="AQ617" i="1"/>
  <c r="AO617" i="1"/>
  <c r="AO655" i="1"/>
  <c r="AQ655" i="1"/>
  <c r="AQ667" i="1"/>
  <c r="AO667" i="1"/>
  <c r="AQ690" i="1"/>
  <c r="AO690" i="1"/>
  <c r="AO321" i="1"/>
  <c r="AO343" i="1"/>
  <c r="AO344" i="1"/>
  <c r="AQ363" i="1"/>
  <c r="AO363" i="1"/>
  <c r="AQ370" i="1"/>
  <c r="AO370" i="1"/>
  <c r="AO373" i="1"/>
  <c r="AO383" i="1"/>
  <c r="AO400" i="1"/>
  <c r="AO403" i="1"/>
  <c r="AO411" i="1"/>
  <c r="AQ422" i="1"/>
  <c r="AQ430" i="1"/>
  <c r="AO430" i="1"/>
  <c r="AQ455" i="1"/>
  <c r="AO462" i="1"/>
  <c r="AQ464" i="1"/>
  <c r="AO464" i="1"/>
  <c r="AQ479" i="1"/>
  <c r="AO479" i="1"/>
  <c r="AQ481" i="1"/>
  <c r="AQ485" i="1"/>
  <c r="AO487" i="1"/>
  <c r="AO504" i="1"/>
  <c r="AO506" i="1"/>
  <c r="AQ506" i="1"/>
  <c r="AQ510" i="1"/>
  <c r="AO510" i="1"/>
  <c r="AO517" i="1"/>
  <c r="AQ517" i="1"/>
  <c r="AQ521" i="1"/>
  <c r="AO521" i="1"/>
  <c r="AO538" i="1"/>
  <c r="AQ538" i="1"/>
  <c r="AO590" i="1"/>
  <c r="AQ590" i="1"/>
  <c r="AO638" i="1"/>
  <c r="AQ682" i="1"/>
  <c r="AO682" i="1"/>
  <c r="AQ728" i="1"/>
  <c r="AO728" i="1"/>
  <c r="AQ393" i="1"/>
  <c r="AO393" i="1"/>
  <c r="AO407" i="1"/>
  <c r="AQ424" i="1"/>
  <c r="AO435" i="1"/>
  <c r="AO476" i="1"/>
  <c r="AQ476" i="1"/>
  <c r="AQ491" i="1"/>
  <c r="AQ529" i="1"/>
  <c r="AO529" i="1"/>
  <c r="AQ561" i="1"/>
  <c r="AQ569" i="1"/>
  <c r="AO569" i="1"/>
  <c r="AQ605" i="1"/>
  <c r="AQ638" i="1"/>
  <c r="AO683" i="1"/>
  <c r="AQ683" i="1"/>
  <c r="AO420" i="1"/>
  <c r="AQ420" i="1"/>
  <c r="AQ438" i="1"/>
  <c r="AQ448" i="1"/>
  <c r="AO448" i="1"/>
  <c r="AQ459" i="1"/>
  <c r="AQ486" i="1"/>
  <c r="AO492" i="1"/>
  <c r="AQ596" i="1"/>
  <c r="AO596" i="1"/>
  <c r="AQ610" i="1"/>
  <c r="AO622" i="1"/>
  <c r="AQ622" i="1"/>
  <c r="AO627" i="1"/>
  <c r="AQ659" i="1"/>
  <c r="AO659" i="1"/>
  <c r="AO692" i="1"/>
  <c r="AQ692" i="1"/>
  <c r="AQ701" i="1"/>
  <c r="AO806" i="1"/>
  <c r="AQ806" i="1"/>
  <c r="AQ417" i="1"/>
  <c r="AO417" i="1"/>
  <c r="AQ418" i="1"/>
  <c r="AO431" i="1"/>
  <c r="AQ432" i="1"/>
  <c r="AO436" i="1"/>
  <c r="AQ442" i="1"/>
  <c r="AQ446" i="1"/>
  <c r="AO446" i="1"/>
  <c r="AO457" i="1"/>
  <c r="AQ473" i="1"/>
  <c r="AO522" i="1"/>
  <c r="AQ539" i="1"/>
  <c r="AQ541" i="1"/>
  <c r="AO541" i="1"/>
  <c r="AQ545" i="1"/>
  <c r="AQ579" i="1"/>
  <c r="AQ603" i="1"/>
  <c r="AO603" i="1"/>
  <c r="AO623" i="1"/>
  <c r="AQ623" i="1"/>
  <c r="AO630" i="1"/>
  <c r="AQ634" i="1"/>
  <c r="AO634" i="1"/>
  <c r="AQ676" i="1"/>
  <c r="AO676" i="1"/>
  <c r="AO679" i="1"/>
  <c r="AQ679" i="1"/>
  <c r="AQ698" i="1"/>
  <c r="AO698" i="1"/>
  <c r="AQ716" i="1"/>
  <c r="AO716" i="1"/>
  <c r="AQ722" i="1"/>
  <c r="AO722" i="1"/>
  <c r="AO869" i="1"/>
  <c r="AQ869" i="1"/>
  <c r="AQ456" i="1"/>
  <c r="AO463" i="1"/>
  <c r="AO468" i="1"/>
  <c r="AQ478" i="1"/>
  <c r="AO478" i="1"/>
  <c r="AO489" i="1"/>
  <c r="AQ505" i="1"/>
  <c r="AQ512" i="1"/>
  <c r="AO512" i="1"/>
  <c r="AQ547" i="1"/>
  <c r="AO547" i="1"/>
  <c r="AO556" i="1"/>
  <c r="AQ563" i="1"/>
  <c r="AO574" i="1"/>
  <c r="AQ585" i="1"/>
  <c r="AO585" i="1"/>
  <c r="AO587" i="1"/>
  <c r="AQ611" i="1"/>
  <c r="AO611" i="1"/>
  <c r="AO614" i="1"/>
  <c r="AQ614" i="1"/>
  <c r="AQ618" i="1"/>
  <c r="AQ637" i="1"/>
  <c r="AQ665" i="1"/>
  <c r="AO665" i="1"/>
  <c r="AO740" i="1"/>
  <c r="AQ740" i="1"/>
  <c r="AO745" i="1"/>
  <c r="AQ745" i="1"/>
  <c r="AO405" i="1"/>
  <c r="AQ431" i="1"/>
  <c r="AQ436" i="1"/>
  <c r="AO456" i="1"/>
  <c r="AQ457" i="1"/>
  <c r="AO473" i="1"/>
  <c r="AQ477" i="1"/>
  <c r="AQ482" i="1"/>
  <c r="AO495" i="1"/>
  <c r="AO500" i="1"/>
  <c r="AQ519" i="1"/>
  <c r="AQ525" i="1"/>
  <c r="AQ530" i="1"/>
  <c r="AO554" i="1"/>
  <c r="AQ554" i="1"/>
  <c r="AQ556" i="1"/>
  <c r="AO567" i="1"/>
  <c r="AQ567" i="1"/>
  <c r="AO579" i="1"/>
  <c r="AQ587" i="1"/>
  <c r="AQ595" i="1"/>
  <c r="AO595" i="1"/>
  <c r="AQ597" i="1"/>
  <c r="AO618" i="1"/>
  <c r="AO637" i="1"/>
  <c r="AQ640" i="1"/>
  <c r="AO640" i="1"/>
  <c r="AQ719" i="1"/>
  <c r="AO719" i="1"/>
  <c r="AQ787" i="1"/>
  <c r="AO787" i="1"/>
  <c r="AQ509" i="1"/>
  <c r="AQ514" i="1"/>
  <c r="AQ523" i="1"/>
  <c r="AQ537" i="1"/>
  <c r="AO537" i="1"/>
  <c r="AQ548" i="1"/>
  <c r="AO586" i="1"/>
  <c r="AQ644" i="1"/>
  <c r="AO644" i="1"/>
  <c r="AO646" i="1"/>
  <c r="AQ646" i="1"/>
  <c r="AQ670" i="1"/>
  <c r="AQ685" i="1"/>
  <c r="AO685" i="1"/>
  <c r="AO713" i="1"/>
  <c r="AQ727" i="1"/>
  <c r="AO727" i="1"/>
  <c r="AQ748" i="1"/>
  <c r="AQ770" i="1"/>
  <c r="AO770" i="1"/>
  <c r="AQ872" i="1"/>
  <c r="AO872" i="1"/>
  <c r="AQ542" i="1"/>
  <c r="AQ543" i="1"/>
  <c r="AQ553" i="1"/>
  <c r="AO553" i="1"/>
  <c r="AQ564" i="1"/>
  <c r="AQ573" i="1"/>
  <c r="AO602" i="1"/>
  <c r="AQ624" i="1"/>
  <c r="AQ626" i="1"/>
  <c r="AQ645" i="1"/>
  <c r="AO645" i="1"/>
  <c r="AO707" i="1"/>
  <c r="AQ746" i="1"/>
  <c r="AQ766" i="1"/>
  <c r="AO766" i="1"/>
  <c r="AQ546" i="1"/>
  <c r="AO551" i="1"/>
  <c r="AQ551" i="1"/>
  <c r="AQ577" i="1"/>
  <c r="AQ601" i="1"/>
  <c r="AO601" i="1"/>
  <c r="AO628" i="1"/>
  <c r="AO643" i="1"/>
  <c r="AQ643" i="1"/>
  <c r="AO678" i="1"/>
  <c r="AO693" i="1"/>
  <c r="AQ702" i="1"/>
  <c r="AO702" i="1"/>
  <c r="AO755" i="1"/>
  <c r="AQ755" i="1"/>
  <c r="AQ767" i="1"/>
  <c r="AO767" i="1"/>
  <c r="AQ852" i="1"/>
  <c r="AO852" i="1"/>
  <c r="AQ874" i="1"/>
  <c r="AO874" i="1"/>
  <c r="AQ532" i="1"/>
  <c r="AO540" i="1"/>
  <c r="AO546" i="1"/>
  <c r="AO570" i="1"/>
  <c r="AO571" i="1"/>
  <c r="AO577" i="1"/>
  <c r="AO599" i="1"/>
  <c r="AQ599" i="1"/>
  <c r="AQ602" i="1"/>
  <c r="AQ649" i="1"/>
  <c r="AO649" i="1"/>
  <c r="AO651" i="1"/>
  <c r="AO660" i="1"/>
  <c r="AO662" i="1"/>
  <c r="AO684" i="1"/>
  <c r="AQ693" i="1"/>
  <c r="AO699" i="1"/>
  <c r="AQ699" i="1"/>
  <c r="AO703" i="1"/>
  <c r="AQ703" i="1"/>
  <c r="AO729" i="1"/>
  <c r="AQ729" i="1"/>
  <c r="AQ736" i="1"/>
  <c r="AO736" i="1"/>
  <c r="AO747" i="1"/>
  <c r="AQ747" i="1"/>
  <c r="AO764" i="1"/>
  <c r="AQ777" i="1"/>
  <c r="AO777" i="1"/>
  <c r="AQ616" i="1"/>
  <c r="AQ648" i="1"/>
  <c r="AO671" i="1"/>
  <c r="AO695" i="1"/>
  <c r="AO725" i="1"/>
  <c r="AO760" i="1"/>
  <c r="AQ760" i="1"/>
  <c r="AQ768" i="1"/>
  <c r="AO768" i="1"/>
  <c r="AO772" i="1"/>
  <c r="AQ789" i="1"/>
  <c r="AQ896" i="1"/>
  <c r="AO896" i="1"/>
  <c r="AO906" i="1"/>
  <c r="AQ906" i="1"/>
  <c r="AQ911" i="1"/>
  <c r="AO911" i="1"/>
  <c r="AQ612" i="1"/>
  <c r="AQ615" i="1"/>
  <c r="AQ633" i="1"/>
  <c r="AQ636" i="1"/>
  <c r="AQ647" i="1"/>
  <c r="AO664" i="1"/>
  <c r="AO669" i="1"/>
  <c r="AO688" i="1"/>
  <c r="AQ688" i="1"/>
  <c r="AQ759" i="1"/>
  <c r="AO759" i="1"/>
  <c r="AO781" i="1"/>
  <c r="AQ781" i="1"/>
  <c r="AQ632" i="1"/>
  <c r="AQ652" i="1"/>
  <c r="AO691" i="1"/>
  <c r="AO704" i="1"/>
  <c r="AQ704" i="1"/>
  <c r="AO711" i="1"/>
  <c r="AQ724" i="1"/>
  <c r="AO733" i="1"/>
  <c r="AQ733" i="1"/>
  <c r="AQ751" i="1"/>
  <c r="AO751" i="1"/>
  <c r="AO771" i="1"/>
  <c r="AO773" i="1"/>
  <c r="AQ773" i="1"/>
  <c r="AO809" i="1"/>
  <c r="AQ809" i="1"/>
  <c r="AO536" i="1"/>
  <c r="AO552" i="1"/>
  <c r="AO568" i="1"/>
  <c r="AO584" i="1"/>
  <c r="AO600" i="1"/>
  <c r="AO621" i="1"/>
  <c r="AQ641" i="1"/>
  <c r="AO642" i="1"/>
  <c r="AQ657" i="1"/>
  <c r="AO657" i="1"/>
  <c r="AQ664" i="1"/>
  <c r="AQ668" i="1"/>
  <c r="AQ669" i="1"/>
  <c r="AO674" i="1"/>
  <c r="AO675" i="1"/>
  <c r="AQ681" i="1"/>
  <c r="AO681" i="1"/>
  <c r="AQ691" i="1"/>
  <c r="AQ697" i="1"/>
  <c r="AO697" i="1"/>
  <c r="AQ706" i="1"/>
  <c r="AO706" i="1"/>
  <c r="AO708" i="1"/>
  <c r="AQ721" i="1"/>
  <c r="AO721" i="1"/>
  <c r="AQ739" i="1"/>
  <c r="AQ756" i="1"/>
  <c r="AO763" i="1"/>
  <c r="AO785" i="1"/>
  <c r="AQ785" i="1"/>
  <c r="AQ792" i="1"/>
  <c r="AQ825" i="1"/>
  <c r="AQ656" i="1"/>
  <c r="AQ661" i="1"/>
  <c r="AO762" i="1"/>
  <c r="AQ800" i="1"/>
  <c r="AO800" i="1"/>
  <c r="AQ861" i="1"/>
  <c r="AO861" i="1"/>
  <c r="AQ883" i="1"/>
  <c r="AO883" i="1"/>
  <c r="AO897" i="1"/>
  <c r="AQ897" i="1"/>
  <c r="AO918" i="1"/>
  <c r="AQ918" i="1"/>
  <c r="AO717" i="1"/>
  <c r="AQ734" i="1"/>
  <c r="AQ735" i="1"/>
  <c r="AO735" i="1"/>
  <c r="AQ758" i="1"/>
  <c r="AO765" i="1"/>
  <c r="AQ776" i="1"/>
  <c r="AO793" i="1"/>
  <c r="AQ793" i="1"/>
  <c r="AQ801" i="1"/>
  <c r="AO801" i="1"/>
  <c r="AO822" i="1"/>
  <c r="AQ871" i="1"/>
  <c r="AO871" i="1"/>
  <c r="AO734" i="1"/>
  <c r="AO749" i="1"/>
  <c r="AQ749" i="1"/>
  <c r="AO750" i="1"/>
  <c r="AO757" i="1"/>
  <c r="AO758" i="1"/>
  <c r="AQ765" i="1"/>
  <c r="AO776" i="1"/>
  <c r="AO778" i="1"/>
  <c r="AQ778" i="1"/>
  <c r="AO797" i="1"/>
  <c r="AQ797" i="1"/>
  <c r="AQ802" i="1"/>
  <c r="AQ822" i="1"/>
  <c r="AQ824" i="1"/>
  <c r="AQ827" i="1"/>
  <c r="AO827" i="1"/>
  <c r="AQ837" i="1"/>
  <c r="AO837" i="1"/>
  <c r="AO901" i="1"/>
  <c r="AQ901" i="1"/>
  <c r="AO709" i="1"/>
  <c r="AO715" i="1"/>
  <c r="AQ717" i="1"/>
  <c r="AQ730" i="1"/>
  <c r="AQ799" i="1"/>
  <c r="AO802" i="1"/>
  <c r="AO824" i="1"/>
  <c r="AQ835" i="1"/>
  <c r="AO835" i="1"/>
  <c r="AO863" i="1"/>
  <c r="AQ863" i="1"/>
  <c r="AQ783" i="1"/>
  <c r="AQ784" i="1"/>
  <c r="AQ795" i="1"/>
  <c r="AO804" i="1"/>
  <c r="AO817" i="1"/>
  <c r="AQ832" i="1"/>
  <c r="AO832" i="1"/>
  <c r="AQ853" i="1"/>
  <c r="AO853" i="1"/>
  <c r="AO857" i="1"/>
  <c r="AQ857" i="1"/>
  <c r="AO875" i="1"/>
  <c r="AQ875" i="1"/>
  <c r="AQ794" i="1"/>
  <c r="AO818" i="1"/>
  <c r="AQ833" i="1"/>
  <c r="AO833" i="1"/>
  <c r="AO862" i="1"/>
  <c r="AQ865" i="1"/>
  <c r="AO865" i="1"/>
  <c r="AQ786" i="1"/>
  <c r="AO790" i="1"/>
  <c r="AQ790" i="1"/>
  <c r="AO798" i="1"/>
  <c r="AQ803" i="1"/>
  <c r="AO803" i="1"/>
  <c r="AQ829" i="1"/>
  <c r="AQ842" i="1"/>
  <c r="AO842" i="1"/>
  <c r="AO854" i="1"/>
  <c r="AQ854" i="1"/>
  <c r="AO866" i="1"/>
  <c r="AQ866" i="1"/>
  <c r="AO870" i="1"/>
  <c r="AQ870" i="1"/>
  <c r="AO775" i="1"/>
  <c r="AO786" i="1"/>
  <c r="AQ798" i="1"/>
  <c r="AQ818" i="1"/>
  <c r="AO829" i="1"/>
  <c r="AO831" i="1"/>
  <c r="AO838" i="1"/>
  <c r="AQ838" i="1"/>
  <c r="AO850" i="1"/>
  <c r="AO814" i="1"/>
  <c r="AQ840" i="1"/>
  <c r="AO840" i="1"/>
  <c r="AO843" i="1"/>
  <c r="AQ843" i="1"/>
  <c r="AQ879" i="1"/>
  <c r="AO886" i="1"/>
  <c r="AQ886" i="1"/>
  <c r="AQ788" i="1"/>
  <c r="AO813" i="1"/>
  <c r="AQ826" i="1"/>
  <c r="AO830" i="1"/>
  <c r="AQ830" i="1"/>
  <c r="AQ839" i="1"/>
  <c r="AO839" i="1"/>
  <c r="AO902" i="1"/>
  <c r="AQ905" i="1"/>
  <c r="AO905" i="1"/>
  <c r="AO936" i="1"/>
  <c r="AQ936" i="1"/>
  <c r="AQ947" i="1"/>
  <c r="AO947" i="1"/>
  <c r="AQ856" i="1"/>
  <c r="AO856" i="1"/>
  <c r="AO878" i="1"/>
  <c r="AO885" i="1"/>
  <c r="AQ957" i="1"/>
  <c r="AO957" i="1"/>
  <c r="AQ808" i="1"/>
  <c r="AO808" i="1"/>
  <c r="AO811" i="1"/>
  <c r="AQ813" i="1"/>
  <c r="AQ816" i="1"/>
  <c r="AO816" i="1"/>
  <c r="AQ821" i="1"/>
  <c r="AO821" i="1"/>
  <c r="AO826" i="1"/>
  <c r="AO841" i="1"/>
  <c r="AQ864" i="1"/>
  <c r="AO864" i="1"/>
  <c r="AQ873" i="1"/>
  <c r="AQ878" i="1"/>
  <c r="AQ885" i="1"/>
  <c r="AO890" i="1"/>
  <c r="AQ890" i="1"/>
  <c r="AQ892" i="1"/>
  <c r="AQ900" i="1"/>
  <c r="AO900" i="1"/>
  <c r="AQ924" i="1"/>
  <c r="AO924" i="1"/>
  <c r="AQ845" i="1"/>
  <c r="AO876" i="1"/>
  <c r="AQ884" i="1"/>
  <c r="AQ899" i="1"/>
  <c r="AQ909" i="1"/>
  <c r="AO909" i="1"/>
  <c r="AO898" i="1"/>
  <c r="AQ898" i="1"/>
  <c r="AO913" i="1"/>
  <c r="AQ934" i="1"/>
  <c r="AO934" i="1"/>
  <c r="AQ955" i="1"/>
  <c r="AO955" i="1"/>
  <c r="AQ848" i="1"/>
  <c r="AQ867" i="1"/>
  <c r="AQ880" i="1"/>
  <c r="AO889" i="1"/>
  <c r="AO894" i="1"/>
  <c r="AQ910" i="1"/>
  <c r="AO910" i="1"/>
  <c r="AO922" i="1"/>
  <c r="AQ922" i="1"/>
  <c r="AQ949" i="1"/>
  <c r="AO949" i="1"/>
  <c r="AQ844" i="1"/>
  <c r="AO848" i="1"/>
  <c r="AO849" i="1"/>
  <c r="AO880" i="1"/>
  <c r="AO881" i="1"/>
  <c r="AQ888" i="1"/>
  <c r="AO888" i="1"/>
  <c r="AQ889" i="1"/>
  <c r="AO950" i="1"/>
  <c r="AQ950" i="1"/>
  <c r="AO914" i="1"/>
  <c r="AQ914" i="1"/>
  <c r="AQ917" i="1"/>
  <c r="AQ919" i="1"/>
  <c r="AO919" i="1"/>
  <c r="AO926" i="1"/>
  <c r="AQ935" i="1"/>
  <c r="AO935" i="1"/>
  <c r="AQ941" i="1"/>
  <c r="AO941" i="1"/>
  <c r="AO945" i="1"/>
  <c r="AQ945" i="1"/>
  <c r="AQ916" i="1"/>
  <c r="AO916" i="1"/>
  <c r="AQ933" i="1"/>
  <c r="AO933" i="1"/>
  <c r="AQ943" i="1"/>
  <c r="AO943" i="1"/>
  <c r="AO946" i="1"/>
  <c r="AQ946" i="1"/>
  <c r="AQ959" i="1"/>
  <c r="AO959" i="1"/>
  <c r="AQ925" i="1"/>
  <c r="AQ960" i="1"/>
  <c r="AO915" i="1"/>
  <c r="AO920" i="1"/>
  <c r="AQ952" i="1"/>
  <c r="AO952" i="1"/>
  <c r="AO954" i="1"/>
  <c r="AQ954" i="1"/>
  <c r="AO958" i="1"/>
  <c r="AQ958" i="1"/>
  <c r="AQ927" i="1"/>
  <c r="AQ931" i="1"/>
  <c r="AO931" i="1"/>
  <c r="AQ932" i="1"/>
  <c r="AO932" i="1"/>
  <c r="AO953" i="1"/>
  <c r="AQ939" i="1"/>
  <c r="AO939" i="1"/>
  <c r="AQ940" i="1"/>
  <c r="AO961" i="1"/>
  <c r="AQ948" i="1"/>
  <c r="AQ956" i="1"/>
  <c r="AQ964" i="1"/>
  <c r="AH284" i="1"/>
  <c r="AF284" i="1"/>
  <c r="AH441" i="1"/>
  <c r="AF441" i="1"/>
  <c r="AH34" i="1"/>
  <c r="AF34" i="1"/>
  <c r="AH82" i="1"/>
  <c r="AF82" i="1"/>
  <c r="AH146" i="1"/>
  <c r="AF146" i="1"/>
  <c r="AH202" i="1"/>
  <c r="AF202" i="1"/>
  <c r="AF274" i="1"/>
  <c r="AH274" i="1"/>
  <c r="AH319" i="1"/>
  <c r="AF319" i="1"/>
  <c r="AH99" i="1"/>
  <c r="AF99" i="1"/>
  <c r="AH115" i="1"/>
  <c r="AF115" i="1"/>
  <c r="AH147" i="1"/>
  <c r="AF147" i="1"/>
  <c r="AF298" i="1"/>
  <c r="AH298" i="1"/>
  <c r="AH21" i="1"/>
  <c r="AF21" i="1"/>
  <c r="AH48" i="1"/>
  <c r="AF48" i="1"/>
  <c r="AH80" i="1"/>
  <c r="AF80" i="1"/>
  <c r="AH112" i="1"/>
  <c r="AF112" i="1"/>
  <c r="AH144" i="1"/>
  <c r="AF144" i="1"/>
  <c r="AH414" i="1"/>
  <c r="AF414" i="1"/>
  <c r="AH422" i="1"/>
  <c r="AF422" i="1"/>
  <c r="AH439" i="1"/>
  <c r="AF439" i="1"/>
  <c r="AF488" i="1"/>
  <c r="AH488" i="1"/>
  <c r="AH26" i="1"/>
  <c r="AF26" i="1"/>
  <c r="AH42" i="1"/>
  <c r="AF42" i="1"/>
  <c r="AH58" i="1"/>
  <c r="AF58" i="1"/>
  <c r="AH74" i="1"/>
  <c r="AF74" i="1"/>
  <c r="AH90" i="1"/>
  <c r="AF90" i="1"/>
  <c r="AH106" i="1"/>
  <c r="AF106" i="1"/>
  <c r="AH122" i="1"/>
  <c r="AF122" i="1"/>
  <c r="AH138" i="1"/>
  <c r="AF138" i="1"/>
  <c r="AH154" i="1"/>
  <c r="AF154" i="1"/>
  <c r="AH171" i="1"/>
  <c r="AF171" i="1"/>
  <c r="AH186" i="1"/>
  <c r="AF186" i="1"/>
  <c r="AH193" i="1"/>
  <c r="AF193" i="1"/>
  <c r="AH219" i="1"/>
  <c r="AF219" i="1"/>
  <c r="AF222" i="1"/>
  <c r="AH222" i="1"/>
  <c r="AF255" i="1"/>
  <c r="AH255" i="1"/>
  <c r="AH266" i="1"/>
  <c r="AF266" i="1"/>
  <c r="AF314" i="1"/>
  <c r="AH314" i="1"/>
  <c r="AF322" i="1"/>
  <c r="AH322" i="1"/>
  <c r="AH486" i="1"/>
  <c r="AF486" i="1"/>
  <c r="AH211" i="1"/>
  <c r="AF211" i="1"/>
  <c r="AH350" i="1"/>
  <c r="AF350" i="1"/>
  <c r="AH375" i="1"/>
  <c r="AF375" i="1"/>
  <c r="AH456" i="1"/>
  <c r="AF456" i="1"/>
  <c r="AF591" i="1"/>
  <c r="AH591" i="1"/>
  <c r="AH50" i="1"/>
  <c r="AF50" i="1"/>
  <c r="AH98" i="1"/>
  <c r="AF98" i="1"/>
  <c r="AH130" i="1"/>
  <c r="AF130" i="1"/>
  <c r="AF191" i="1"/>
  <c r="AH191" i="1"/>
  <c r="AH309" i="1"/>
  <c r="AF309" i="1"/>
  <c r="AH334" i="1"/>
  <c r="AF334" i="1"/>
  <c r="AF13" i="1"/>
  <c r="AH35" i="1"/>
  <c r="AF35" i="1"/>
  <c r="AH83" i="1"/>
  <c r="AF83" i="1"/>
  <c r="AH131" i="1"/>
  <c r="AF131" i="1"/>
  <c r="AH365" i="1"/>
  <c r="AF365" i="1"/>
  <c r="AH449" i="1"/>
  <c r="AF449" i="1"/>
  <c r="AH13" i="1"/>
  <c r="AH36" i="1"/>
  <c r="AF36" i="1"/>
  <c r="AF45" i="1"/>
  <c r="AF61" i="1"/>
  <c r="AH84" i="1"/>
  <c r="AF84" i="1"/>
  <c r="AF93" i="1"/>
  <c r="AH116" i="1"/>
  <c r="AF116" i="1"/>
  <c r="AH132" i="1"/>
  <c r="AF132" i="1"/>
  <c r="AH251" i="1"/>
  <c r="AF251" i="1"/>
  <c r="AF254" i="1"/>
  <c r="AH254" i="1"/>
  <c r="AH32" i="1"/>
  <c r="AF32" i="1"/>
  <c r="AF53" i="1"/>
  <c r="AH53" i="1"/>
  <c r="AH64" i="1"/>
  <c r="AF64" i="1"/>
  <c r="AH96" i="1"/>
  <c r="AF96" i="1"/>
  <c r="AH128" i="1"/>
  <c r="AF128" i="1"/>
  <c r="AH226" i="1"/>
  <c r="AH286" i="1"/>
  <c r="AF286" i="1"/>
  <c r="AH194" i="1"/>
  <c r="AF243" i="1"/>
  <c r="AH243" i="1"/>
  <c r="AH287" i="1"/>
  <c r="AF287" i="1"/>
  <c r="AH317" i="1"/>
  <c r="AF317" i="1"/>
  <c r="AF344" i="1"/>
  <c r="AH344" i="1"/>
  <c r="AH367" i="1"/>
  <c r="AF367" i="1"/>
  <c r="AH423" i="1"/>
  <c r="AF423" i="1"/>
  <c r="AH525" i="1"/>
  <c r="AF525" i="1"/>
  <c r="AH162" i="1"/>
  <c r="AH318" i="1"/>
  <c r="AF318" i="1"/>
  <c r="AF346" i="1"/>
  <c r="AH346" i="1"/>
  <c r="AF362" i="1"/>
  <c r="AH362" i="1"/>
  <c r="AH567" i="1"/>
  <c r="AF567" i="1"/>
  <c r="AH18" i="1"/>
  <c r="AF18" i="1"/>
  <c r="AH66" i="1"/>
  <c r="AF66" i="1"/>
  <c r="AH114" i="1"/>
  <c r="AF114" i="1"/>
  <c r="AF162" i="1"/>
  <c r="AH212" i="1"/>
  <c r="AF212" i="1"/>
  <c r="AH224" i="1"/>
  <c r="AF224" i="1"/>
  <c r="AH235" i="1"/>
  <c r="AF235" i="1"/>
  <c r="AH250" i="1"/>
  <c r="AF250" i="1"/>
  <c r="AH257" i="1"/>
  <c r="AF257" i="1"/>
  <c r="AH351" i="1"/>
  <c r="AF351" i="1"/>
  <c r="AH19" i="1"/>
  <c r="AF19" i="1"/>
  <c r="AH51" i="1"/>
  <c r="AF51" i="1"/>
  <c r="AH67" i="1"/>
  <c r="AF67" i="1"/>
  <c r="AH179" i="1"/>
  <c r="AF179" i="1"/>
  <c r="AH258" i="1"/>
  <c r="AH280" i="1"/>
  <c r="AF280" i="1"/>
  <c r="AH304" i="1"/>
  <c r="AF304" i="1"/>
  <c r="AH357" i="1"/>
  <c r="AF357" i="1"/>
  <c r="AH20" i="1"/>
  <c r="AF20" i="1"/>
  <c r="AF29" i="1"/>
  <c r="AH52" i="1"/>
  <c r="AF52" i="1"/>
  <c r="AH68" i="1"/>
  <c r="AF68" i="1"/>
  <c r="AF77" i="1"/>
  <c r="AH100" i="1"/>
  <c r="AF100" i="1"/>
  <c r="AF109" i="1"/>
  <c r="AF125" i="1"/>
  <c r="AF141" i="1"/>
  <c r="AH148" i="1"/>
  <c r="AF148" i="1"/>
  <c r="AF157" i="1"/>
  <c r="AH170" i="1"/>
  <c r="AF170" i="1"/>
  <c r="AH180" i="1"/>
  <c r="AF180" i="1"/>
  <c r="AH192" i="1"/>
  <c r="AF192" i="1"/>
  <c r="AH203" i="1"/>
  <c r="AF203" i="1"/>
  <c r="AH218" i="1"/>
  <c r="AF218" i="1"/>
  <c r="AH225" i="1"/>
  <c r="AF225" i="1"/>
  <c r="AF293" i="1"/>
  <c r="AH293" i="1"/>
  <c r="AF443" i="1"/>
  <c r="AH443" i="1"/>
  <c r="AH16" i="1"/>
  <c r="AF16" i="1"/>
  <c r="AH37" i="1"/>
  <c r="AF37" i="1"/>
  <c r="AH45" i="1"/>
  <c r="AF69" i="1"/>
  <c r="AH69" i="1"/>
  <c r="AH85" i="1"/>
  <c r="AF85" i="1"/>
  <c r="AH101" i="1"/>
  <c r="AF101" i="1"/>
  <c r="AH117" i="1"/>
  <c r="AF117" i="1"/>
  <c r="AF133" i="1"/>
  <c r="AH133" i="1"/>
  <c r="AH141" i="1"/>
  <c r="AF149" i="1"/>
  <c r="AH149" i="1"/>
  <c r="AH157" i="1"/>
  <c r="AH160" i="1"/>
  <c r="AF160" i="1"/>
  <c r="AH17" i="1"/>
  <c r="AF17" i="1"/>
  <c r="AH27" i="1"/>
  <c r="AF27" i="1"/>
  <c r="AH33" i="1"/>
  <c r="AF33" i="1"/>
  <c r="AH43" i="1"/>
  <c r="AF43" i="1"/>
  <c r="AH49" i="1"/>
  <c r="AF49" i="1"/>
  <c r="AH59" i="1"/>
  <c r="AF59" i="1"/>
  <c r="AH65" i="1"/>
  <c r="AF65" i="1"/>
  <c r="AH75" i="1"/>
  <c r="AF75" i="1"/>
  <c r="AH81" i="1"/>
  <c r="AF81" i="1"/>
  <c r="AH91" i="1"/>
  <c r="AF91" i="1"/>
  <c r="AH97" i="1"/>
  <c r="AF97" i="1"/>
  <c r="AH107" i="1"/>
  <c r="AF107" i="1"/>
  <c r="AH113" i="1"/>
  <c r="AF113" i="1"/>
  <c r="AH123" i="1"/>
  <c r="AF123" i="1"/>
  <c r="AH129" i="1"/>
  <c r="AF129" i="1"/>
  <c r="AH139" i="1"/>
  <c r="AF139" i="1"/>
  <c r="AH145" i="1"/>
  <c r="AF145" i="1"/>
  <c r="AH155" i="1"/>
  <c r="AF155" i="1"/>
  <c r="AH161" i="1"/>
  <c r="AF161" i="1"/>
  <c r="AH187" i="1"/>
  <c r="AF187" i="1"/>
  <c r="AF190" i="1"/>
  <c r="AH190" i="1"/>
  <c r="AF194" i="1"/>
  <c r="AF223" i="1"/>
  <c r="AH223" i="1"/>
  <c r="AH234" i="1"/>
  <c r="AF234" i="1"/>
  <c r="AH244" i="1"/>
  <c r="AF244" i="1"/>
  <c r="AH256" i="1"/>
  <c r="AF256" i="1"/>
  <c r="AH267" i="1"/>
  <c r="AF267" i="1"/>
  <c r="AH349" i="1"/>
  <c r="AF349" i="1"/>
  <c r="AF603" i="1"/>
  <c r="AF608" i="1"/>
  <c r="AH673" i="1"/>
  <c r="AF673" i="1"/>
  <c r="AH687" i="1"/>
  <c r="AF687" i="1"/>
  <c r="AH299" i="1"/>
  <c r="AF299" i="1"/>
  <c r="AF312" i="1"/>
  <c r="AH316" i="1"/>
  <c r="AF316" i="1"/>
  <c r="AF353" i="1"/>
  <c r="AH374" i="1"/>
  <c r="AF374" i="1"/>
  <c r="AH380" i="1"/>
  <c r="AF380" i="1"/>
  <c r="AF394" i="1"/>
  <c r="AH394" i="1"/>
  <c r="AH396" i="1"/>
  <c r="AF396" i="1"/>
  <c r="AH398" i="1"/>
  <c r="AH447" i="1"/>
  <c r="AH458" i="1"/>
  <c r="AF458" i="1"/>
  <c r="AF477" i="1"/>
  <c r="AF479" i="1"/>
  <c r="AH499" i="1"/>
  <c r="AF502" i="1"/>
  <c r="AH502" i="1"/>
  <c r="AH565" i="1"/>
  <c r="AF565" i="1"/>
  <c r="AH603" i="1"/>
  <c r="AH608" i="1"/>
  <c r="AF657" i="1"/>
  <c r="AH657" i="1"/>
  <c r="AH666" i="1"/>
  <c r="AF666" i="1"/>
  <c r="AH15" i="1"/>
  <c r="AH31" i="1"/>
  <c r="AH47" i="1"/>
  <c r="AH63" i="1"/>
  <c r="AH79" i="1"/>
  <c r="AH95" i="1"/>
  <c r="AH111" i="1"/>
  <c r="AH127" i="1"/>
  <c r="AH143" i="1"/>
  <c r="AH159" i="1"/>
  <c r="AH168" i="1"/>
  <c r="AF168" i="1"/>
  <c r="AH169" i="1"/>
  <c r="AH200" i="1"/>
  <c r="AF200" i="1"/>
  <c r="AH201" i="1"/>
  <c r="AH232" i="1"/>
  <c r="AF232" i="1"/>
  <c r="AH233" i="1"/>
  <c r="AH264" i="1"/>
  <c r="AF264" i="1"/>
  <c r="AH265" i="1"/>
  <c r="AF279" i="1"/>
  <c r="AH303" i="1"/>
  <c r="AF307" i="1"/>
  <c r="AF326" i="1"/>
  <c r="AF328" i="1"/>
  <c r="AH341" i="1"/>
  <c r="AH353" i="1"/>
  <c r="AF359" i="1"/>
  <c r="AH364" i="1"/>
  <c r="AF364" i="1"/>
  <c r="AH382" i="1"/>
  <c r="AH391" i="1"/>
  <c r="AF398" i="1"/>
  <c r="AF411" i="1"/>
  <c r="AH416" i="1"/>
  <c r="AF416" i="1"/>
  <c r="AF447" i="1"/>
  <c r="AF472" i="1"/>
  <c r="AH472" i="1"/>
  <c r="AH477" i="1"/>
  <c r="AH479" i="1"/>
  <c r="AF499" i="1"/>
  <c r="AF582" i="1"/>
  <c r="AH582" i="1"/>
  <c r="AH639" i="1"/>
  <c r="AF639" i="1"/>
  <c r="AF728" i="1"/>
  <c r="AH728" i="1"/>
  <c r="AH771" i="1"/>
  <c r="AF771" i="1"/>
  <c r="AH72" i="1"/>
  <c r="AF72" i="1"/>
  <c r="AH88" i="1"/>
  <c r="AF88" i="1"/>
  <c r="AH242" i="1"/>
  <c r="AH333" i="1"/>
  <c r="AF333" i="1"/>
  <c r="AH366" i="1"/>
  <c r="AF366" i="1"/>
  <c r="AH368" i="1"/>
  <c r="AF368" i="1"/>
  <c r="AF370" i="1"/>
  <c r="AH407" i="1"/>
  <c r="AF407" i="1"/>
  <c r="AF427" i="1"/>
  <c r="AH427" i="1"/>
  <c r="AH429" i="1"/>
  <c r="AF429" i="1"/>
  <c r="AH453" i="1"/>
  <c r="AF453" i="1"/>
  <c r="AH535" i="1"/>
  <c r="AF535" i="1"/>
  <c r="AF719" i="1"/>
  <c r="AH719" i="1"/>
  <c r="AH70" i="1"/>
  <c r="AH150" i="1"/>
  <c r="AH177" i="1"/>
  <c r="AF178" i="1"/>
  <c r="AH189" i="1"/>
  <c r="AH240" i="1"/>
  <c r="AF240" i="1"/>
  <c r="AH241" i="1"/>
  <c r="AF242" i="1"/>
  <c r="AF278" i="1"/>
  <c r="AF285" i="1"/>
  <c r="AF311" i="1"/>
  <c r="AH325" i="1"/>
  <c r="AF343" i="1"/>
  <c r="AH348" i="1"/>
  <c r="AF348" i="1"/>
  <c r="AH370" i="1"/>
  <c r="AF379" i="1"/>
  <c r="AH384" i="1"/>
  <c r="AF384" i="1"/>
  <c r="AH413" i="1"/>
  <c r="AF578" i="1"/>
  <c r="AH745" i="1"/>
  <c r="AF745" i="1"/>
  <c r="AF25" i="1"/>
  <c r="AF41" i="1"/>
  <c r="AF57" i="1"/>
  <c r="AF73" i="1"/>
  <c r="AF89" i="1"/>
  <c r="AF105" i="1"/>
  <c r="AF121" i="1"/>
  <c r="AF137" i="1"/>
  <c r="AF153" i="1"/>
  <c r="AF165" i="1"/>
  <c r="AH166" i="1"/>
  <c r="AH167" i="1"/>
  <c r="AF177" i="1"/>
  <c r="AH188" i="1"/>
  <c r="AF197" i="1"/>
  <c r="AH198" i="1"/>
  <c r="AH199" i="1"/>
  <c r="AH220" i="1"/>
  <c r="AF229" i="1"/>
  <c r="AH230" i="1"/>
  <c r="AH231" i="1"/>
  <c r="AF241" i="1"/>
  <c r="AH252" i="1"/>
  <c r="AF261" i="1"/>
  <c r="AH262" i="1"/>
  <c r="AH263" i="1"/>
  <c r="AH273" i="1"/>
  <c r="AF277" i="1"/>
  <c r="AF282" i="1"/>
  <c r="AF290" i="1"/>
  <c r="AF297" i="1"/>
  <c r="AH301" i="1"/>
  <c r="AH321" i="1"/>
  <c r="AF325" i="1"/>
  <c r="AH352" i="1"/>
  <c r="AF352" i="1"/>
  <c r="AF354" i="1"/>
  <c r="AH361" i="1"/>
  <c r="AF395" i="1"/>
  <c r="AH395" i="1"/>
  <c r="AH397" i="1"/>
  <c r="AF397" i="1"/>
  <c r="AF399" i="1"/>
  <c r="AF410" i="1"/>
  <c r="AF413" i="1"/>
  <c r="AH417" i="1"/>
  <c r="AF417" i="1"/>
  <c r="AF432" i="1"/>
  <c r="AH438" i="1"/>
  <c r="AF438" i="1"/>
  <c r="AH442" i="1"/>
  <c r="AH444" i="1"/>
  <c r="AF444" i="1"/>
  <c r="AF446" i="1"/>
  <c r="AH446" i="1"/>
  <c r="AH459" i="1"/>
  <c r="AF459" i="1"/>
  <c r="AH466" i="1"/>
  <c r="AF466" i="1"/>
  <c r="AF468" i="1"/>
  <c r="AH468" i="1"/>
  <c r="AF473" i="1"/>
  <c r="AH473" i="1"/>
  <c r="AH522" i="1"/>
  <c r="AF522" i="1"/>
  <c r="AF527" i="1"/>
  <c r="AH554" i="1"/>
  <c r="AF554" i="1"/>
  <c r="AH578" i="1"/>
  <c r="AH586" i="1"/>
  <c r="AH599" i="1"/>
  <c r="AH56" i="1"/>
  <c r="AF56" i="1"/>
  <c r="AH104" i="1"/>
  <c r="AF104" i="1"/>
  <c r="AH152" i="1"/>
  <c r="AF152" i="1"/>
  <c r="AH292" i="1"/>
  <c r="AF306" i="1"/>
  <c r="AF330" i="1"/>
  <c r="AH335" i="1"/>
  <c r="AF335" i="1"/>
  <c r="AF337" i="1"/>
  <c r="AF465" i="1"/>
  <c r="AH465" i="1"/>
  <c r="AH526" i="1"/>
  <c r="AF526" i="1"/>
  <c r="AF531" i="1"/>
  <c r="AH531" i="1"/>
  <c r="AF580" i="1"/>
  <c r="AH22" i="1"/>
  <c r="AH54" i="1"/>
  <c r="AH102" i="1"/>
  <c r="AH134" i="1"/>
  <c r="AH272" i="1"/>
  <c r="AF272" i="1"/>
  <c r="AF544" i="1"/>
  <c r="AF28" i="1"/>
  <c r="AF60" i="1"/>
  <c r="AF76" i="1"/>
  <c r="AF92" i="1"/>
  <c r="AF108" i="1"/>
  <c r="AF124" i="1"/>
  <c r="AF164" i="1"/>
  <c r="AH165" i="1"/>
  <c r="AH184" i="1"/>
  <c r="AF184" i="1"/>
  <c r="AH185" i="1"/>
  <c r="AH197" i="1"/>
  <c r="AH216" i="1"/>
  <c r="AF216" i="1"/>
  <c r="AH229" i="1"/>
  <c r="AH248" i="1"/>
  <c r="AF248" i="1"/>
  <c r="AH295" i="1"/>
  <c r="AH297" i="1"/>
  <c r="AH320" i="1"/>
  <c r="AH332" i="1"/>
  <c r="AF332" i="1"/>
  <c r="AH377" i="1"/>
  <c r="AH379" i="1"/>
  <c r="AH381" i="1"/>
  <c r="AH390" i="1"/>
  <c r="AF390" i="1"/>
  <c r="AF454" i="1"/>
  <c r="AF484" i="1"/>
  <c r="AH484" i="1"/>
  <c r="AF498" i="1"/>
  <c r="AH498" i="1"/>
  <c r="AH504" i="1"/>
  <c r="AF504" i="1"/>
  <c r="AH536" i="1"/>
  <c r="AF536" i="1"/>
  <c r="AF569" i="1"/>
  <c r="AH569" i="1"/>
  <c r="AH605" i="1"/>
  <c r="AF605" i="1"/>
  <c r="AF643" i="1"/>
  <c r="AH643" i="1"/>
  <c r="AH24" i="1"/>
  <c r="AF24" i="1"/>
  <c r="AH40" i="1"/>
  <c r="AF40" i="1"/>
  <c r="AH120" i="1"/>
  <c r="AF120" i="1"/>
  <c r="AH136" i="1"/>
  <c r="AF136" i="1"/>
  <c r="AH178" i="1"/>
  <c r="AH210" i="1"/>
  <c r="AH278" i="1"/>
  <c r="AF442" i="1"/>
  <c r="AF562" i="1"/>
  <c r="AF663" i="1"/>
  <c r="AH663" i="1"/>
  <c r="AH38" i="1"/>
  <c r="AH86" i="1"/>
  <c r="AH118" i="1"/>
  <c r="AH176" i="1"/>
  <c r="AF176" i="1"/>
  <c r="AH208" i="1"/>
  <c r="AF208" i="1"/>
  <c r="AH209" i="1"/>
  <c r="AF210" i="1"/>
  <c r="AH221" i="1"/>
  <c r="AH253" i="1"/>
  <c r="AH337" i="1"/>
  <c r="AH480" i="1"/>
  <c r="AF500" i="1"/>
  <c r="AH500" i="1"/>
  <c r="AF12" i="1"/>
  <c r="AF44" i="1"/>
  <c r="AF140" i="1"/>
  <c r="AF156" i="1"/>
  <c r="AF196" i="1"/>
  <c r="AH217" i="1"/>
  <c r="AF228" i="1"/>
  <c r="AH249" i="1"/>
  <c r="AF260" i="1"/>
  <c r="AH261" i="1"/>
  <c r="AH276" i="1"/>
  <c r="AF276" i="1"/>
  <c r="AH277" i="1"/>
  <c r="AH289" i="1"/>
  <c r="AH311" i="1"/>
  <c r="AF327" i="1"/>
  <c r="AH343" i="1"/>
  <c r="AF360" i="1"/>
  <c r="AH25" i="1"/>
  <c r="AH41" i="1"/>
  <c r="AH57" i="1"/>
  <c r="AH73" i="1"/>
  <c r="AH89" i="1"/>
  <c r="AH105" i="1"/>
  <c r="AH121" i="1"/>
  <c r="AH137" i="1"/>
  <c r="AH153" i="1"/>
  <c r="AF163" i="1"/>
  <c r="AH164" i="1"/>
  <c r="AF173" i="1"/>
  <c r="AH174" i="1"/>
  <c r="AH175" i="1"/>
  <c r="AF185" i="1"/>
  <c r="AF195" i="1"/>
  <c r="AH196" i="1"/>
  <c r="AF205" i="1"/>
  <c r="AH206" i="1"/>
  <c r="AH207" i="1"/>
  <c r="AF217" i="1"/>
  <c r="AF227" i="1"/>
  <c r="AH228" i="1"/>
  <c r="AF237" i="1"/>
  <c r="AH238" i="1"/>
  <c r="AH239" i="1"/>
  <c r="AF249" i="1"/>
  <c r="AF259" i="1"/>
  <c r="AH260" i="1"/>
  <c r="AF269" i="1"/>
  <c r="AH270" i="1"/>
  <c r="AH271" i="1"/>
  <c r="AH275" i="1"/>
  <c r="AH281" i="1"/>
  <c r="AF281" i="1"/>
  <c r="AH282" i="1"/>
  <c r="AF289" i="1"/>
  <c r="AH290" i="1"/>
  <c r="AF295" i="1"/>
  <c r="AH300" i="1"/>
  <c r="AF300" i="1"/>
  <c r="AH302" i="1"/>
  <c r="AF305" i="1"/>
  <c r="AF310" i="1"/>
  <c r="AF320" i="1"/>
  <c r="AH336" i="1"/>
  <c r="AF336" i="1"/>
  <c r="AF338" i="1"/>
  <c r="AH345" i="1"/>
  <c r="AH358" i="1"/>
  <c r="AF369" i="1"/>
  <c r="AF378" i="1"/>
  <c r="AF381" i="1"/>
  <c r="AH385" i="1"/>
  <c r="AF385" i="1"/>
  <c r="AF400" i="1"/>
  <c r="AH406" i="1"/>
  <c r="AF406" i="1"/>
  <c r="AH410" i="1"/>
  <c r="AH412" i="1"/>
  <c r="AF412" i="1"/>
  <c r="AF426" i="1"/>
  <c r="AH426" i="1"/>
  <c r="AH428" i="1"/>
  <c r="AF428" i="1"/>
  <c r="AH430" i="1"/>
  <c r="AH432" i="1"/>
  <c r="AH452" i="1"/>
  <c r="AF452" i="1"/>
  <c r="AH454" i="1"/>
  <c r="AH471" i="1"/>
  <c r="AF471" i="1"/>
  <c r="AF476" i="1"/>
  <c r="AH476" i="1"/>
  <c r="AH496" i="1"/>
  <c r="AH520" i="1"/>
  <c r="AF523" i="1"/>
  <c r="AH523" i="1"/>
  <c r="AF528" i="1"/>
  <c r="AH606" i="1"/>
  <c r="AF606" i="1"/>
  <c r="AH648" i="1"/>
  <c r="AF651" i="1"/>
  <c r="AH651" i="1"/>
  <c r="AH388" i="1"/>
  <c r="AF388" i="1"/>
  <c r="AH389" i="1"/>
  <c r="AH420" i="1"/>
  <c r="AF420" i="1"/>
  <c r="AH421" i="1"/>
  <c r="AH448" i="1"/>
  <c r="AF448" i="1"/>
  <c r="AH461" i="1"/>
  <c r="AH494" i="1"/>
  <c r="AF494" i="1"/>
  <c r="AF507" i="1"/>
  <c r="AH513" i="1"/>
  <c r="AF515" i="1"/>
  <c r="AH515" i="1"/>
  <c r="AF518" i="1"/>
  <c r="AH533" i="1"/>
  <c r="AH540" i="1"/>
  <c r="AF546" i="1"/>
  <c r="AF550" i="1"/>
  <c r="AH550" i="1"/>
  <c r="AH570" i="1"/>
  <c r="AF575" i="1"/>
  <c r="AH575" i="1"/>
  <c r="AH598" i="1"/>
  <c r="AF598" i="1"/>
  <c r="AF646" i="1"/>
  <c r="AH646" i="1"/>
  <c r="AH684" i="1"/>
  <c r="AF684" i="1"/>
  <c r="AH686" i="1"/>
  <c r="AF686" i="1"/>
  <c r="AF689" i="1"/>
  <c r="AH689" i="1"/>
  <c r="AF698" i="1"/>
  <c r="AH700" i="1"/>
  <c r="AF700" i="1"/>
  <c r="AH718" i="1"/>
  <c r="AF718" i="1"/>
  <c r="AH934" i="1"/>
  <c r="AF934" i="1"/>
  <c r="AH315" i="1"/>
  <c r="AH331" i="1"/>
  <c r="AH347" i="1"/>
  <c r="AH363" i="1"/>
  <c r="AH376" i="1"/>
  <c r="AH386" i="1"/>
  <c r="AH387" i="1"/>
  <c r="AH408" i="1"/>
  <c r="AH418" i="1"/>
  <c r="AH419" i="1"/>
  <c r="AH440" i="1"/>
  <c r="AH493" i="1"/>
  <c r="AH517" i="1"/>
  <c r="AF517" i="1"/>
  <c r="AF539" i="1"/>
  <c r="AH539" i="1"/>
  <c r="AF559" i="1"/>
  <c r="AF571" i="1"/>
  <c r="AH571" i="1"/>
  <c r="AH576" i="1"/>
  <c r="AF576" i="1"/>
  <c r="AH589" i="1"/>
  <c r="AF589" i="1"/>
  <c r="AF611" i="1"/>
  <c r="AH611" i="1"/>
  <c r="AF623" i="1"/>
  <c r="AH623" i="1"/>
  <c r="AF635" i="1"/>
  <c r="AH635" i="1"/>
  <c r="AH731" i="1"/>
  <c r="AF731" i="1"/>
  <c r="AH372" i="1"/>
  <c r="AF372" i="1"/>
  <c r="AH373" i="1"/>
  <c r="AH404" i="1"/>
  <c r="AF404" i="1"/>
  <c r="AH405" i="1"/>
  <c r="AH436" i="1"/>
  <c r="AF436" i="1"/>
  <c r="AH437" i="1"/>
  <c r="AF451" i="1"/>
  <c r="AF463" i="1"/>
  <c r="AH463" i="1"/>
  <c r="AH467" i="1"/>
  <c r="AH470" i="1"/>
  <c r="AF470" i="1"/>
  <c r="AH478" i="1"/>
  <c r="AF481" i="1"/>
  <c r="AH481" i="1"/>
  <c r="AH495" i="1"/>
  <c r="AF495" i="1"/>
  <c r="AF521" i="1"/>
  <c r="AH541" i="1"/>
  <c r="AF541" i="1"/>
  <c r="AH545" i="1"/>
  <c r="AF545" i="1"/>
  <c r="AF594" i="1"/>
  <c r="AH594" i="1"/>
  <c r="AF624" i="1"/>
  <c r="AF628" i="1"/>
  <c r="AH628" i="1"/>
  <c r="AF633" i="1"/>
  <c r="AF642" i="1"/>
  <c r="AH642" i="1"/>
  <c r="AH653" i="1"/>
  <c r="AF653" i="1"/>
  <c r="AF706" i="1"/>
  <c r="AH706" i="1"/>
  <c r="AF373" i="1"/>
  <c r="AF383" i="1"/>
  <c r="AF405" i="1"/>
  <c r="AF415" i="1"/>
  <c r="AF437" i="1"/>
  <c r="AH450" i="1"/>
  <c r="AH462" i="1"/>
  <c r="AF467" i="1"/>
  <c r="AF475" i="1"/>
  <c r="AH475" i="1"/>
  <c r="AF478" i="1"/>
  <c r="AF489" i="1"/>
  <c r="AF497" i="1"/>
  <c r="AH497" i="1"/>
  <c r="AH503" i="1"/>
  <c r="AF503" i="1"/>
  <c r="AH508" i="1"/>
  <c r="AF508" i="1"/>
  <c r="AF514" i="1"/>
  <c r="AH514" i="1"/>
  <c r="AF534" i="1"/>
  <c r="AH549" i="1"/>
  <c r="AF549" i="1"/>
  <c r="AF574" i="1"/>
  <c r="AH574" i="1"/>
  <c r="AH597" i="1"/>
  <c r="AF597" i="1"/>
  <c r="AH616" i="1"/>
  <c r="AH618" i="1"/>
  <c r="AF618" i="1"/>
  <c r="AH621" i="1"/>
  <c r="AF621" i="1"/>
  <c r="AH624" i="1"/>
  <c r="AH631" i="1"/>
  <c r="AF631" i="1"/>
  <c r="AH633" i="1"/>
  <c r="AH661" i="1"/>
  <c r="AF661" i="1"/>
  <c r="AH669" i="1"/>
  <c r="AF669" i="1"/>
  <c r="AH692" i="1"/>
  <c r="AF692" i="1"/>
  <c r="AH723" i="1"/>
  <c r="AF723" i="1"/>
  <c r="AH729" i="1"/>
  <c r="AF729" i="1"/>
  <c r="AF555" i="1"/>
  <c r="AH613" i="1"/>
  <c r="AF626" i="1"/>
  <c r="AH626" i="1"/>
  <c r="AH656" i="1"/>
  <c r="AF656" i="1"/>
  <c r="AF824" i="1"/>
  <c r="AH824" i="1"/>
  <c r="AF492" i="1"/>
  <c r="AF505" i="1"/>
  <c r="AF519" i="1"/>
  <c r="AH548" i="1"/>
  <c r="AF548" i="1"/>
  <c r="AF551" i="1"/>
  <c r="AH558" i="1"/>
  <c r="AH600" i="1"/>
  <c r="AF600" i="1"/>
  <c r="AH602" i="1"/>
  <c r="AF602" i="1"/>
  <c r="AF610" i="1"/>
  <c r="AF619" i="1"/>
  <c r="AH645" i="1"/>
  <c r="AF645" i="1"/>
  <c r="AH709" i="1"/>
  <c r="AF709" i="1"/>
  <c r="AF560" i="1"/>
  <c r="AF563" i="1"/>
  <c r="AH563" i="1"/>
  <c r="AH566" i="1"/>
  <c r="AF566" i="1"/>
  <c r="AF612" i="1"/>
  <c r="AF630" i="1"/>
  <c r="AH640" i="1"/>
  <c r="AH664" i="1"/>
  <c r="AF664" i="1"/>
  <c r="AH769" i="1"/>
  <c r="AF769" i="1"/>
  <c r="AH814" i="1"/>
  <c r="AH838" i="1"/>
  <c r="AF838" i="1"/>
  <c r="AF469" i="1"/>
  <c r="AH492" i="1"/>
  <c r="AH501" i="1"/>
  <c r="AH505" i="1"/>
  <c r="AH509" i="1"/>
  <c r="AF509" i="1"/>
  <c r="AH519" i="1"/>
  <c r="AH538" i="1"/>
  <c r="AF547" i="1"/>
  <c r="AH551" i="1"/>
  <c r="AH557" i="1"/>
  <c r="AF557" i="1"/>
  <c r="AH560" i="1"/>
  <c r="AH573" i="1"/>
  <c r="AF573" i="1"/>
  <c r="AF583" i="1"/>
  <c r="AF585" i="1"/>
  <c r="AF587" i="1"/>
  <c r="AF595" i="1"/>
  <c r="AH595" i="1"/>
  <c r="AF614" i="1"/>
  <c r="AH622" i="1"/>
  <c r="AF622" i="1"/>
  <c r="AH630" i="1"/>
  <c r="AH632" i="1"/>
  <c r="AF632" i="1"/>
  <c r="AH637" i="1"/>
  <c r="AF637" i="1"/>
  <c r="AF640" i="1"/>
  <c r="AF649" i="1"/>
  <c r="AH649" i="1"/>
  <c r="AF658" i="1"/>
  <c r="AH658" i="1"/>
  <c r="AH672" i="1"/>
  <c r="AH703" i="1"/>
  <c r="AF703" i="1"/>
  <c r="AF705" i="1"/>
  <c r="AH705" i="1"/>
  <c r="AH710" i="1"/>
  <c r="AH744" i="1"/>
  <c r="AF744" i="1"/>
  <c r="AF795" i="1"/>
  <c r="AH795" i="1"/>
  <c r="AF804" i="1"/>
  <c r="AH804" i="1"/>
  <c r="AF814" i="1"/>
  <c r="AH831" i="1"/>
  <c r="AF831" i="1"/>
  <c r="AF532" i="1"/>
  <c r="AH568" i="1"/>
  <c r="AF568" i="1"/>
  <c r="AH584" i="1"/>
  <c r="AH590" i="1"/>
  <c r="AF596" i="1"/>
  <c r="AF601" i="1"/>
  <c r="AH647" i="1"/>
  <c r="AH650" i="1"/>
  <c r="AF659" i="1"/>
  <c r="AF677" i="1"/>
  <c r="AH679" i="1"/>
  <c r="AF679" i="1"/>
  <c r="AF722" i="1"/>
  <c r="AH722" i="1"/>
  <c r="AH733" i="1"/>
  <c r="AF733" i="1"/>
  <c r="AF742" i="1"/>
  <c r="AH755" i="1"/>
  <c r="AF755" i="1"/>
  <c r="AH770" i="1"/>
  <c r="AF770" i="1"/>
  <c r="AH819" i="1"/>
  <c r="AF819" i="1"/>
  <c r="AF564" i="1"/>
  <c r="AF627" i="1"/>
  <c r="AH627" i="1"/>
  <c r="AF655" i="1"/>
  <c r="AF665" i="1"/>
  <c r="AF667" i="1"/>
  <c r="AF680" i="1"/>
  <c r="AF693" i="1"/>
  <c r="AH697" i="1"/>
  <c r="AF697" i="1"/>
  <c r="AH734" i="1"/>
  <c r="AF734" i="1"/>
  <c r="AF738" i="1"/>
  <c r="AH738" i="1"/>
  <c r="AF758" i="1"/>
  <c r="AH778" i="1"/>
  <c r="AF778" i="1"/>
  <c r="AF821" i="1"/>
  <c r="AF858" i="1"/>
  <c r="AH858" i="1"/>
  <c r="AH654" i="1"/>
  <c r="AH678" i="1"/>
  <c r="AF678" i="1"/>
  <c r="AH716" i="1"/>
  <c r="AF716" i="1"/>
  <c r="AH746" i="1"/>
  <c r="AF746" i="1"/>
  <c r="AH753" i="1"/>
  <c r="AF753" i="1"/>
  <c r="AH786" i="1"/>
  <c r="AF786" i="1"/>
  <c r="AF537" i="1"/>
  <c r="AH564" i="1"/>
  <c r="AH581" i="1"/>
  <c r="AF654" i="1"/>
  <c r="AH655" i="1"/>
  <c r="AF662" i="1"/>
  <c r="AH662" i="1"/>
  <c r="AH665" i="1"/>
  <c r="AH667" i="1"/>
  <c r="AF670" i="1"/>
  <c r="AH670" i="1"/>
  <c r="AF682" i="1"/>
  <c r="AH682" i="1"/>
  <c r="AF712" i="1"/>
  <c r="AH712" i="1"/>
  <c r="AF741" i="1"/>
  <c r="AH754" i="1"/>
  <c r="AH803" i="1"/>
  <c r="AF803" i="1"/>
  <c r="AH674" i="1"/>
  <c r="AH711" i="1"/>
  <c r="AF711" i="1"/>
  <c r="AF743" i="1"/>
  <c r="AF756" i="1"/>
  <c r="AH756" i="1"/>
  <c r="AH791" i="1"/>
  <c r="AF796" i="1"/>
  <c r="AH796" i="1"/>
  <c r="AH914" i="1"/>
  <c r="AF914" i="1"/>
  <c r="AF740" i="1"/>
  <c r="AF747" i="1"/>
  <c r="AH787" i="1"/>
  <c r="AF787" i="1"/>
  <c r="AF792" i="1"/>
  <c r="AH792" i="1"/>
  <c r="AH797" i="1"/>
  <c r="AH812" i="1"/>
  <c r="AF812" i="1"/>
  <c r="AF823" i="1"/>
  <c r="AH879" i="1"/>
  <c r="AF879" i="1"/>
  <c r="AF702" i="1"/>
  <c r="AH747" i="1"/>
  <c r="AH757" i="1"/>
  <c r="AF797" i="1"/>
  <c r="AF820" i="1"/>
  <c r="AH820" i="1"/>
  <c r="AH823" i="1"/>
  <c r="AF675" i="1"/>
  <c r="AH695" i="1"/>
  <c r="AH701" i="1"/>
  <c r="AF707" i="1"/>
  <c r="AF714" i="1"/>
  <c r="AH721" i="1"/>
  <c r="AF721" i="1"/>
  <c r="AF724" i="1"/>
  <c r="AH732" i="1"/>
  <c r="AF732" i="1"/>
  <c r="AH740" i="1"/>
  <c r="AF759" i="1"/>
  <c r="AF763" i="1"/>
  <c r="AH772" i="1"/>
  <c r="AF772" i="1"/>
  <c r="AF774" i="1"/>
  <c r="AH788" i="1"/>
  <c r="AF788" i="1"/>
  <c r="AH794" i="1"/>
  <c r="AF794" i="1"/>
  <c r="AH805" i="1"/>
  <c r="AF805" i="1"/>
  <c r="AF813" i="1"/>
  <c r="AH813" i="1"/>
  <c r="AH847" i="1"/>
  <c r="AF847" i="1"/>
  <c r="AH853" i="1"/>
  <c r="AF853" i="1"/>
  <c r="AH727" i="1"/>
  <c r="AH764" i="1"/>
  <c r="AH777" i="1"/>
  <c r="AF784" i="1"/>
  <c r="AH784" i="1"/>
  <c r="AH789" i="1"/>
  <c r="AF789" i="1"/>
  <c r="AH829" i="1"/>
  <c r="AH844" i="1"/>
  <c r="AF844" i="1"/>
  <c r="AF850" i="1"/>
  <c r="AH850" i="1"/>
  <c r="AH894" i="1"/>
  <c r="AF894" i="1"/>
  <c r="AH720" i="1"/>
  <c r="AH730" i="1"/>
  <c r="AH773" i="1"/>
  <c r="AF811" i="1"/>
  <c r="AF815" i="1"/>
  <c r="AH869" i="1"/>
  <c r="AF869" i="1"/>
  <c r="AH917" i="1"/>
  <c r="AF917" i="1"/>
  <c r="AF781" i="1"/>
  <c r="AH790" i="1"/>
  <c r="AF828" i="1"/>
  <c r="AF837" i="1"/>
  <c r="AH837" i="1"/>
  <c r="AH856" i="1"/>
  <c r="AF856" i="1"/>
  <c r="AF865" i="1"/>
  <c r="AH892" i="1"/>
  <c r="AF892" i="1"/>
  <c r="AH737" i="1"/>
  <c r="AF751" i="1"/>
  <c r="AH751" i="1"/>
  <c r="AH761" i="1"/>
  <c r="AH785" i="1"/>
  <c r="AF785" i="1"/>
  <c r="AF806" i="1"/>
  <c r="AH806" i="1"/>
  <c r="AF808" i="1"/>
  <c r="AH808" i="1"/>
  <c r="AF840" i="1"/>
  <c r="AH840" i="1"/>
  <c r="AH865" i="1"/>
  <c r="AH889" i="1"/>
  <c r="AF889" i="1"/>
  <c r="AH904" i="1"/>
  <c r="AF904" i="1"/>
  <c r="AH809" i="1"/>
  <c r="AH810" i="1"/>
  <c r="AF810" i="1"/>
  <c r="AH878" i="1"/>
  <c r="AF878" i="1"/>
  <c r="AH782" i="1"/>
  <c r="AH832" i="1"/>
  <c r="AF836" i="1"/>
  <c r="AH836" i="1"/>
  <c r="AH839" i="1"/>
  <c r="AF839" i="1"/>
  <c r="AH845" i="1"/>
  <c r="AF849" i="1"/>
  <c r="AH849" i="1"/>
  <c r="AH870" i="1"/>
  <c r="AF870" i="1"/>
  <c r="AH872" i="1"/>
  <c r="AF872" i="1"/>
  <c r="AF885" i="1"/>
  <c r="AH885" i="1"/>
  <c r="AH887" i="1"/>
  <c r="AF887" i="1"/>
  <c r="AH899" i="1"/>
  <c r="AF899" i="1"/>
  <c r="AH915" i="1"/>
  <c r="AF915" i="1"/>
  <c r="AF782" i="1"/>
  <c r="AH830" i="1"/>
  <c r="AF845" i="1"/>
  <c r="AF857" i="1"/>
  <c r="AF882" i="1"/>
  <c r="AH882" i="1"/>
  <c r="AF893" i="1"/>
  <c r="AH955" i="1"/>
  <c r="AF955" i="1"/>
  <c r="AF800" i="1"/>
  <c r="AF818" i="1"/>
  <c r="AH822" i="1"/>
  <c r="AF822" i="1"/>
  <c r="AH835" i="1"/>
  <c r="AH852" i="1"/>
  <c r="AF852" i="1"/>
  <c r="AH873" i="1"/>
  <c r="AF873" i="1"/>
  <c r="AF883" i="1"/>
  <c r="AH883" i="1"/>
  <c r="AH893" i="1"/>
  <c r="AH900" i="1"/>
  <c r="AF900" i="1"/>
  <c r="AH846" i="1"/>
  <c r="AH859" i="1"/>
  <c r="AH862" i="1"/>
  <c r="AF862" i="1"/>
  <c r="AF867" i="1"/>
  <c r="AH875" i="1"/>
  <c r="AH909" i="1"/>
  <c r="AF909" i="1"/>
  <c r="AF918" i="1"/>
  <c r="AH957" i="1"/>
  <c r="AH825" i="1"/>
  <c r="AH851" i="1"/>
  <c r="AF866" i="1"/>
  <c r="AF890" i="1"/>
  <c r="AH926" i="1"/>
  <c r="AF926" i="1"/>
  <c r="AF842" i="1"/>
  <c r="AH855" i="1"/>
  <c r="AH901" i="1"/>
  <c r="AF901" i="1"/>
  <c r="AH854" i="1"/>
  <c r="AH863" i="1"/>
  <c r="AF863" i="1"/>
  <c r="AH868" i="1"/>
  <c r="AF868" i="1"/>
  <c r="AH876" i="1"/>
  <c r="AF876" i="1"/>
  <c r="AF906" i="1"/>
  <c r="AH906" i="1"/>
  <c r="AF874" i="1"/>
  <c r="AF897" i="1"/>
  <c r="AH902" i="1"/>
  <c r="AF910" i="1"/>
  <c r="AF942" i="1"/>
  <c r="AH942" i="1"/>
  <c r="AF950" i="1"/>
  <c r="AH950" i="1"/>
  <c r="AH963" i="1"/>
  <c r="AF963" i="1"/>
  <c r="AF877" i="1"/>
  <c r="AF946" i="1"/>
  <c r="AH946" i="1"/>
  <c r="AH860" i="1"/>
  <c r="AF860" i="1"/>
  <c r="AH861" i="1"/>
  <c r="AH871" i="1"/>
  <c r="AF871" i="1"/>
  <c r="AH895" i="1"/>
  <c r="AH884" i="1"/>
  <c r="AF905" i="1"/>
  <c r="AH905" i="1"/>
  <c r="AF938" i="1"/>
  <c r="AH959" i="1"/>
  <c r="AF959" i="1"/>
  <c r="AH903" i="1"/>
  <c r="AH916" i="1"/>
  <c r="AH949" i="1"/>
  <c r="AH960" i="1"/>
  <c r="AH925" i="1"/>
  <c r="AF925" i="1"/>
  <c r="AH935" i="1"/>
  <c r="AF935" i="1"/>
  <c r="AF937" i="1"/>
  <c r="AH939" i="1"/>
  <c r="AF939" i="1"/>
  <c r="AF903" i="1"/>
  <c r="AH907" i="1"/>
  <c r="AF907" i="1"/>
  <c r="AF927" i="1"/>
  <c r="AH933" i="1"/>
  <c r="AF933" i="1"/>
  <c r="AH941" i="1"/>
  <c r="AF941" i="1"/>
  <c r="AH943" i="1"/>
  <c r="AH952" i="1"/>
  <c r="AF952" i="1"/>
  <c r="AF954" i="1"/>
  <c r="AH954" i="1"/>
  <c r="AF958" i="1"/>
  <c r="AH958" i="1"/>
  <c r="AH947" i="1"/>
  <c r="AF947" i="1"/>
  <c r="AH923" i="1"/>
  <c r="AF923" i="1"/>
  <c r="AH924" i="1"/>
  <c r="AH936" i="1"/>
  <c r="AF945" i="1"/>
  <c r="AH951" i="1"/>
  <c r="AF924" i="1"/>
  <c r="AF953" i="1"/>
  <c r="AH931" i="1"/>
  <c r="AF931" i="1"/>
  <c r="AH932" i="1"/>
  <c r="AH944" i="1"/>
  <c r="AH945" i="1"/>
  <c r="AF961" i="1"/>
  <c r="AH940" i="1"/>
  <c r="AH948" i="1"/>
  <c r="AH956" i="1"/>
  <c r="AH964" i="1"/>
  <c r="AO11" i="1"/>
  <c r="AQ11" i="1"/>
  <c r="AF11" i="1"/>
  <c r="S10" i="1"/>
  <c r="W10" i="1" l="1"/>
  <c r="X10" i="1"/>
  <c r="D4" i="8"/>
  <c r="E4" i="8" s="1"/>
  <c r="D5" i="8"/>
  <c r="E5" i="8" s="1"/>
  <c r="D6" i="8"/>
  <c r="E6" i="8" s="1"/>
  <c r="D7" i="8"/>
  <c r="E7" i="8" s="1"/>
  <c r="D8" i="8"/>
  <c r="E8" i="8" s="1"/>
  <c r="D9" i="8"/>
  <c r="E9" i="8" s="1"/>
  <c r="D10" i="8"/>
  <c r="E10" i="8" s="1"/>
  <c r="D11" i="8"/>
  <c r="E11" i="8" s="1"/>
  <c r="D12" i="8"/>
  <c r="E12" i="8" s="1"/>
  <c r="D13" i="8"/>
  <c r="E13" i="8" s="1"/>
  <c r="D14" i="8"/>
  <c r="E14" i="8" s="1"/>
  <c r="D15" i="8"/>
  <c r="E15" i="8" s="1"/>
  <c r="D16" i="8"/>
  <c r="E16" i="8" s="1"/>
  <c r="D17" i="8"/>
  <c r="E17" i="8" s="1"/>
  <c r="D18" i="8"/>
  <c r="E18" i="8" s="1"/>
  <c r="D19" i="8"/>
  <c r="E19" i="8" s="1"/>
  <c r="D20" i="8"/>
  <c r="E20" i="8" s="1"/>
  <c r="D21" i="8"/>
  <c r="E21" i="8" s="1"/>
  <c r="D22" i="8"/>
  <c r="E22" i="8" s="1"/>
  <c r="D23" i="8"/>
  <c r="E23" i="8" s="1"/>
  <c r="D24" i="8"/>
  <c r="E24" i="8" s="1"/>
  <c r="D25" i="8"/>
  <c r="E25" i="8" s="1"/>
  <c r="D26" i="8"/>
  <c r="E26" i="8" s="1"/>
  <c r="D27" i="8"/>
  <c r="E27" i="8" s="1"/>
  <c r="D28" i="8"/>
  <c r="E28" i="8" s="1"/>
  <c r="D29" i="8"/>
  <c r="E29" i="8" s="1"/>
  <c r="D30" i="8"/>
  <c r="E30" i="8" s="1"/>
  <c r="D31" i="8"/>
  <c r="E31" i="8" s="1"/>
  <c r="D32" i="8"/>
  <c r="E32" i="8" s="1"/>
  <c r="D33" i="8"/>
  <c r="E33" i="8" s="1"/>
  <c r="D34" i="8"/>
  <c r="E34" i="8" s="1"/>
  <c r="D35" i="8"/>
  <c r="E35" i="8" s="1"/>
  <c r="D36" i="8"/>
  <c r="E36" i="8" s="1"/>
  <c r="D37" i="8"/>
  <c r="E37" i="8" s="1"/>
  <c r="D38" i="8"/>
  <c r="E38" i="8" s="1"/>
  <c r="D39" i="8"/>
  <c r="E39" i="8" s="1"/>
  <c r="D40" i="8"/>
  <c r="E40" i="8" s="1"/>
  <c r="D41" i="8"/>
  <c r="E41" i="8" s="1"/>
  <c r="D42" i="8"/>
  <c r="E42" i="8" s="1"/>
  <c r="D43" i="8"/>
  <c r="E43" i="8" s="1"/>
  <c r="D44" i="8"/>
  <c r="E44" i="8" s="1"/>
  <c r="D45" i="8"/>
  <c r="E45" i="8" s="1"/>
  <c r="D46" i="8"/>
  <c r="E46" i="8" s="1"/>
  <c r="D47" i="8"/>
  <c r="E47" i="8" s="1"/>
  <c r="D48" i="8"/>
  <c r="E48" i="8" s="1"/>
  <c r="D49" i="8"/>
  <c r="E49" i="8" s="1"/>
  <c r="D50" i="8"/>
  <c r="E50" i="8" s="1"/>
  <c r="D51" i="8"/>
  <c r="E51" i="8" s="1"/>
  <c r="D52" i="8"/>
  <c r="E52" i="8" s="1"/>
  <c r="D53" i="8"/>
  <c r="E53" i="8" s="1"/>
  <c r="D54" i="8"/>
  <c r="E54" i="8" s="1"/>
  <c r="D55" i="8"/>
  <c r="E55" i="8" s="1"/>
  <c r="D56" i="8"/>
  <c r="E56" i="8" s="1"/>
  <c r="D57" i="8"/>
  <c r="E57" i="8" s="1"/>
  <c r="D58" i="8"/>
  <c r="E58" i="8" s="1"/>
  <c r="D59" i="8"/>
  <c r="E59" i="8" s="1"/>
  <c r="D60" i="8"/>
  <c r="E60" i="8" s="1"/>
  <c r="D61" i="8"/>
  <c r="E61" i="8" s="1"/>
  <c r="D62" i="8"/>
  <c r="E62" i="8" s="1"/>
  <c r="D63" i="8"/>
  <c r="E63" i="8" s="1"/>
  <c r="D64" i="8"/>
  <c r="E64" i="8" s="1"/>
  <c r="D65" i="8"/>
  <c r="E65" i="8" s="1"/>
  <c r="D66" i="8"/>
  <c r="E66" i="8" s="1"/>
  <c r="D67" i="8"/>
  <c r="E67" i="8" s="1"/>
  <c r="D68" i="8"/>
  <c r="E68" i="8" s="1"/>
  <c r="D69" i="8"/>
  <c r="E69" i="8" s="1"/>
  <c r="D70" i="8"/>
  <c r="E70" i="8" s="1"/>
  <c r="D71" i="8"/>
  <c r="E71" i="8" s="1"/>
  <c r="D72" i="8"/>
  <c r="E72" i="8" s="1"/>
  <c r="D73" i="8"/>
  <c r="E73" i="8" s="1"/>
  <c r="D74" i="8"/>
  <c r="E74" i="8" s="1"/>
  <c r="D75" i="8"/>
  <c r="E75" i="8" s="1"/>
  <c r="D76" i="8"/>
  <c r="E76" i="8" s="1"/>
  <c r="D77" i="8"/>
  <c r="E77" i="8" s="1"/>
  <c r="D78" i="8"/>
  <c r="E78" i="8" s="1"/>
  <c r="D79" i="8"/>
  <c r="E79" i="8" s="1"/>
  <c r="D80" i="8"/>
  <c r="E80" i="8" s="1"/>
  <c r="D81" i="8"/>
  <c r="E81" i="8" s="1"/>
  <c r="D82" i="8"/>
  <c r="E82" i="8" s="1"/>
  <c r="D83" i="8"/>
  <c r="E83" i="8" s="1"/>
  <c r="D84" i="8"/>
  <c r="E84" i="8" s="1"/>
  <c r="D85" i="8"/>
  <c r="E85" i="8" s="1"/>
  <c r="D86" i="8"/>
  <c r="E86" i="8" s="1"/>
  <c r="D87" i="8"/>
  <c r="E87" i="8" s="1"/>
  <c r="D88" i="8"/>
  <c r="E88" i="8" s="1"/>
  <c r="D89" i="8"/>
  <c r="E89" i="8" s="1"/>
  <c r="D90" i="8"/>
  <c r="E90" i="8" s="1"/>
  <c r="D91" i="8"/>
  <c r="E91" i="8" s="1"/>
  <c r="D92" i="8"/>
  <c r="E92" i="8" s="1"/>
  <c r="D93" i="8"/>
  <c r="E93" i="8" s="1"/>
  <c r="D94" i="8"/>
  <c r="E94" i="8" s="1"/>
  <c r="D95" i="8"/>
  <c r="E95" i="8" s="1"/>
  <c r="D96" i="8"/>
  <c r="E96" i="8" s="1"/>
  <c r="D97" i="8"/>
  <c r="E97" i="8" s="1"/>
  <c r="D98" i="8"/>
  <c r="E98" i="8" s="1"/>
  <c r="D99" i="8"/>
  <c r="E99" i="8" s="1"/>
  <c r="D100" i="8"/>
  <c r="E100" i="8" s="1"/>
  <c r="D101" i="8"/>
  <c r="E101" i="8" s="1"/>
  <c r="D102" i="8"/>
  <c r="E102" i="8" s="1"/>
  <c r="D103" i="8"/>
  <c r="E103" i="8" s="1"/>
  <c r="D104" i="8"/>
  <c r="E104" i="8" s="1"/>
  <c r="D105" i="8"/>
  <c r="E105" i="8" s="1"/>
  <c r="D106" i="8"/>
  <c r="E106" i="8" s="1"/>
  <c r="D107" i="8"/>
  <c r="E107" i="8" s="1"/>
  <c r="D108" i="8"/>
  <c r="E108" i="8" s="1"/>
  <c r="D109" i="8"/>
  <c r="E109" i="8" s="1"/>
  <c r="D110" i="8"/>
  <c r="E110" i="8" s="1"/>
  <c r="D111" i="8"/>
  <c r="E111" i="8" s="1"/>
  <c r="D112" i="8"/>
  <c r="E112" i="8" s="1"/>
  <c r="D113" i="8"/>
  <c r="E113" i="8" s="1"/>
  <c r="D114" i="8"/>
  <c r="E114" i="8" s="1"/>
  <c r="D115" i="8"/>
  <c r="E115" i="8" s="1"/>
  <c r="D116" i="8"/>
  <c r="E116" i="8" s="1"/>
  <c r="D117" i="8"/>
  <c r="E117" i="8" s="1"/>
  <c r="D118" i="8"/>
  <c r="E118" i="8" s="1"/>
  <c r="D119" i="8"/>
  <c r="E119" i="8" s="1"/>
  <c r="D120" i="8"/>
  <c r="E120" i="8" s="1"/>
  <c r="D121" i="8"/>
  <c r="E121" i="8" s="1"/>
  <c r="D122" i="8"/>
  <c r="E122" i="8" s="1"/>
  <c r="D123" i="8"/>
  <c r="E123" i="8" s="1"/>
  <c r="D124" i="8"/>
  <c r="E124" i="8" s="1"/>
  <c r="D125" i="8"/>
  <c r="E125" i="8" s="1"/>
  <c r="D126" i="8"/>
  <c r="E126" i="8" s="1"/>
  <c r="D127" i="8"/>
  <c r="E127" i="8" s="1"/>
  <c r="D128" i="8"/>
  <c r="E128" i="8" s="1"/>
  <c r="D129" i="8"/>
  <c r="E129" i="8" s="1"/>
  <c r="D130" i="8"/>
  <c r="E130" i="8" s="1"/>
  <c r="D131" i="8"/>
  <c r="E131" i="8" s="1"/>
  <c r="D132" i="8"/>
  <c r="E132" i="8" s="1"/>
  <c r="D133" i="8"/>
  <c r="E133" i="8" s="1"/>
  <c r="D134" i="8"/>
  <c r="E134" i="8" s="1"/>
  <c r="D135" i="8"/>
  <c r="E135" i="8" s="1"/>
  <c r="D136" i="8"/>
  <c r="E136" i="8" s="1"/>
  <c r="D137" i="8"/>
  <c r="E137" i="8" s="1"/>
  <c r="D138" i="8"/>
  <c r="E138" i="8" s="1"/>
  <c r="D139" i="8"/>
  <c r="E139" i="8" s="1"/>
  <c r="D140" i="8"/>
  <c r="E140" i="8" s="1"/>
  <c r="D141" i="8"/>
  <c r="E141" i="8" s="1"/>
  <c r="D142" i="8"/>
  <c r="E142" i="8" s="1"/>
  <c r="D143" i="8"/>
  <c r="E143" i="8" s="1"/>
  <c r="D144" i="8"/>
  <c r="E144" i="8" s="1"/>
  <c r="D145" i="8"/>
  <c r="E145" i="8" s="1"/>
  <c r="D146" i="8"/>
  <c r="E146" i="8" s="1"/>
  <c r="D147" i="8"/>
  <c r="E147" i="8" s="1"/>
  <c r="D148" i="8"/>
  <c r="E148" i="8" s="1"/>
  <c r="D149" i="8"/>
  <c r="E149" i="8" s="1"/>
  <c r="D150" i="8"/>
  <c r="E150" i="8" s="1"/>
  <c r="D151" i="8"/>
  <c r="E151" i="8" s="1"/>
  <c r="D152" i="8"/>
  <c r="E152" i="8" s="1"/>
  <c r="D153" i="8"/>
  <c r="E153" i="8" s="1"/>
  <c r="D154" i="8"/>
  <c r="E154" i="8" s="1"/>
  <c r="D155" i="8"/>
  <c r="E155" i="8" s="1"/>
  <c r="D156" i="8"/>
  <c r="E156" i="8" s="1"/>
  <c r="D157" i="8"/>
  <c r="E157" i="8" s="1"/>
  <c r="D158" i="8"/>
  <c r="E158" i="8" s="1"/>
  <c r="D159" i="8"/>
  <c r="E159" i="8" s="1"/>
  <c r="D160" i="8"/>
  <c r="E160" i="8" s="1"/>
  <c r="D161" i="8"/>
  <c r="E161" i="8" s="1"/>
  <c r="D162" i="8"/>
  <c r="E162" i="8" s="1"/>
  <c r="D163" i="8"/>
  <c r="E163" i="8" s="1"/>
  <c r="D164" i="8"/>
  <c r="E164" i="8" s="1"/>
  <c r="D165" i="8"/>
  <c r="E165" i="8" s="1"/>
  <c r="D166" i="8"/>
  <c r="E166" i="8" s="1"/>
  <c r="D167" i="8"/>
  <c r="E167" i="8" s="1"/>
  <c r="D168" i="8"/>
  <c r="E168" i="8" s="1"/>
  <c r="D169" i="8"/>
  <c r="E169" i="8" s="1"/>
  <c r="D170" i="8"/>
  <c r="E170" i="8" s="1"/>
  <c r="D171" i="8"/>
  <c r="E171" i="8" s="1"/>
  <c r="D172" i="8"/>
  <c r="E172" i="8" s="1"/>
  <c r="D173" i="8"/>
  <c r="E173" i="8" s="1"/>
  <c r="D174" i="8"/>
  <c r="E174" i="8" s="1"/>
  <c r="D175" i="8"/>
  <c r="E175" i="8" s="1"/>
  <c r="D176" i="8"/>
  <c r="E176" i="8" s="1"/>
  <c r="D177" i="8"/>
  <c r="E177" i="8" s="1"/>
  <c r="D178" i="8"/>
  <c r="E178" i="8" s="1"/>
  <c r="D179" i="8"/>
  <c r="E179" i="8" s="1"/>
  <c r="D180" i="8"/>
  <c r="E180" i="8" s="1"/>
  <c r="D181" i="8"/>
  <c r="E181" i="8" s="1"/>
  <c r="D182" i="8"/>
  <c r="E182" i="8" s="1"/>
  <c r="D183" i="8"/>
  <c r="E183" i="8" s="1"/>
  <c r="D184" i="8"/>
  <c r="E184" i="8" s="1"/>
  <c r="D185" i="8"/>
  <c r="E185" i="8" s="1"/>
  <c r="D186" i="8"/>
  <c r="E186" i="8" s="1"/>
  <c r="D187" i="8"/>
  <c r="E187" i="8" s="1"/>
  <c r="D188" i="8"/>
  <c r="E188" i="8" s="1"/>
  <c r="D189" i="8"/>
  <c r="E189" i="8" s="1"/>
  <c r="D190" i="8"/>
  <c r="E190" i="8" s="1"/>
  <c r="D191" i="8"/>
  <c r="E191" i="8" s="1"/>
  <c r="D192" i="8"/>
  <c r="E192" i="8" s="1"/>
  <c r="D193" i="8"/>
  <c r="E193" i="8" s="1"/>
  <c r="D194" i="8"/>
  <c r="E194" i="8" s="1"/>
  <c r="D195" i="8"/>
  <c r="E195" i="8" s="1"/>
  <c r="D196" i="8"/>
  <c r="E196" i="8" s="1"/>
  <c r="D197" i="8"/>
  <c r="E197" i="8" s="1"/>
  <c r="D198" i="8"/>
  <c r="E198" i="8" s="1"/>
  <c r="D199" i="8"/>
  <c r="E199" i="8" s="1"/>
  <c r="D200" i="8"/>
  <c r="E200" i="8" s="1"/>
  <c r="D201" i="8"/>
  <c r="E201" i="8" s="1"/>
  <c r="D202" i="8"/>
  <c r="E202" i="8" s="1"/>
  <c r="D203" i="8"/>
  <c r="E203" i="8" s="1"/>
  <c r="D204" i="8"/>
  <c r="E204" i="8" s="1"/>
  <c r="D205" i="8"/>
  <c r="E205" i="8" s="1"/>
  <c r="D206" i="8"/>
  <c r="E206" i="8" s="1"/>
  <c r="D207" i="8"/>
  <c r="E207" i="8" s="1"/>
  <c r="D208" i="8"/>
  <c r="E208" i="8" s="1"/>
  <c r="D209" i="8"/>
  <c r="E209" i="8" s="1"/>
  <c r="D210" i="8"/>
  <c r="E210" i="8" s="1"/>
  <c r="D211" i="8"/>
  <c r="E211" i="8" s="1"/>
  <c r="D212" i="8"/>
  <c r="E212" i="8" s="1"/>
  <c r="D213" i="8"/>
  <c r="E213" i="8" s="1"/>
  <c r="D214" i="8"/>
  <c r="E214" i="8" s="1"/>
  <c r="D215" i="8"/>
  <c r="E215" i="8" s="1"/>
  <c r="D216" i="8"/>
  <c r="E216" i="8" s="1"/>
  <c r="D217" i="8"/>
  <c r="E217" i="8" s="1"/>
  <c r="D218" i="8"/>
  <c r="E218" i="8" s="1"/>
  <c r="D219" i="8"/>
  <c r="E219" i="8" s="1"/>
  <c r="D220" i="8"/>
  <c r="E220" i="8" s="1"/>
  <c r="D221" i="8"/>
  <c r="E221" i="8" s="1"/>
  <c r="D222" i="8"/>
  <c r="E222" i="8" s="1"/>
  <c r="D223" i="8"/>
  <c r="E223" i="8" s="1"/>
  <c r="D224" i="8"/>
  <c r="E224" i="8" s="1"/>
  <c r="D225" i="8"/>
  <c r="E225" i="8" s="1"/>
  <c r="D226" i="8"/>
  <c r="E226" i="8" s="1"/>
  <c r="D227" i="8"/>
  <c r="E227" i="8" s="1"/>
  <c r="D228" i="8"/>
  <c r="E228" i="8" s="1"/>
  <c r="D229" i="8"/>
  <c r="E229" i="8" s="1"/>
  <c r="D230" i="8"/>
  <c r="E230" i="8" s="1"/>
  <c r="D231" i="8"/>
  <c r="E231" i="8" s="1"/>
  <c r="D232" i="8"/>
  <c r="E232" i="8" s="1"/>
  <c r="D233" i="8"/>
  <c r="E233" i="8" s="1"/>
  <c r="D234" i="8"/>
  <c r="E234" i="8" s="1"/>
  <c r="D235" i="8"/>
  <c r="E235" i="8" s="1"/>
  <c r="D236" i="8"/>
  <c r="E236" i="8" s="1"/>
  <c r="D237" i="8"/>
  <c r="E237" i="8" s="1"/>
  <c r="D238" i="8"/>
  <c r="E238" i="8" s="1"/>
  <c r="D239" i="8"/>
  <c r="E239" i="8" s="1"/>
  <c r="D240" i="8"/>
  <c r="E240" i="8" s="1"/>
  <c r="D241" i="8"/>
  <c r="E241" i="8" s="1"/>
  <c r="D242" i="8"/>
  <c r="E242" i="8" s="1"/>
  <c r="D243" i="8"/>
  <c r="E243" i="8" s="1"/>
  <c r="D244" i="8"/>
  <c r="E244" i="8" s="1"/>
  <c r="D245" i="8"/>
  <c r="E245" i="8" s="1"/>
  <c r="D246" i="8"/>
  <c r="E246" i="8" s="1"/>
  <c r="D247" i="8"/>
  <c r="E247" i="8" s="1"/>
  <c r="D248" i="8"/>
  <c r="E248" i="8" s="1"/>
  <c r="D249" i="8"/>
  <c r="E249" i="8" s="1"/>
  <c r="D250" i="8"/>
  <c r="E250" i="8" s="1"/>
  <c r="D251" i="8"/>
  <c r="E251" i="8" s="1"/>
  <c r="D252" i="8"/>
  <c r="E252" i="8" s="1"/>
  <c r="D253" i="8"/>
  <c r="E253" i="8" s="1"/>
  <c r="D254" i="8"/>
  <c r="E254" i="8" s="1"/>
  <c r="D255" i="8"/>
  <c r="E255" i="8" s="1"/>
  <c r="D256" i="8"/>
  <c r="E256" i="8" s="1"/>
  <c r="D257" i="8"/>
  <c r="E257" i="8" s="1"/>
  <c r="D258" i="8"/>
  <c r="E258" i="8" s="1"/>
  <c r="D259" i="8"/>
  <c r="E259" i="8" s="1"/>
  <c r="D260" i="8"/>
  <c r="E260" i="8" s="1"/>
  <c r="D261" i="8"/>
  <c r="E261" i="8" s="1"/>
  <c r="D262" i="8"/>
  <c r="E262" i="8" s="1"/>
  <c r="D263" i="8"/>
  <c r="E263" i="8" s="1"/>
  <c r="D264" i="8"/>
  <c r="E264" i="8" s="1"/>
  <c r="D265" i="8"/>
  <c r="E265" i="8" s="1"/>
  <c r="D266" i="8"/>
  <c r="E266" i="8" s="1"/>
  <c r="D267" i="8"/>
  <c r="E267" i="8" s="1"/>
  <c r="D268" i="8"/>
  <c r="E268" i="8" s="1"/>
  <c r="D269" i="8"/>
  <c r="E269" i="8" s="1"/>
  <c r="D270" i="8"/>
  <c r="E270" i="8" s="1"/>
  <c r="D271" i="8"/>
  <c r="E271" i="8" s="1"/>
  <c r="D272" i="8"/>
  <c r="E272" i="8" s="1"/>
  <c r="D273" i="8"/>
  <c r="E273" i="8" s="1"/>
  <c r="D274" i="8"/>
  <c r="E274" i="8" s="1"/>
  <c r="D275" i="8"/>
  <c r="E275" i="8" s="1"/>
  <c r="D276" i="8"/>
  <c r="E276" i="8" s="1"/>
  <c r="D277" i="8"/>
  <c r="E277" i="8" s="1"/>
  <c r="D278" i="8"/>
  <c r="E278" i="8" s="1"/>
  <c r="D279" i="8"/>
  <c r="E279" i="8" s="1"/>
  <c r="D280" i="8"/>
  <c r="E280" i="8" s="1"/>
  <c r="D281" i="8"/>
  <c r="E281" i="8" s="1"/>
  <c r="D282" i="8"/>
  <c r="E282" i="8" s="1"/>
  <c r="D283" i="8"/>
  <c r="E283" i="8" s="1"/>
  <c r="D284" i="8"/>
  <c r="E284" i="8" s="1"/>
  <c r="D285" i="8"/>
  <c r="E285" i="8" s="1"/>
  <c r="D286" i="8"/>
  <c r="E286" i="8" s="1"/>
  <c r="D287" i="8"/>
  <c r="E287" i="8" s="1"/>
  <c r="D288" i="8"/>
  <c r="E288" i="8" s="1"/>
  <c r="D289" i="8"/>
  <c r="E289" i="8" s="1"/>
  <c r="D290" i="8"/>
  <c r="E290" i="8" s="1"/>
  <c r="D291" i="8"/>
  <c r="E291" i="8" s="1"/>
  <c r="D292" i="8"/>
  <c r="E292" i="8" s="1"/>
  <c r="D293" i="8"/>
  <c r="E293" i="8" s="1"/>
  <c r="D294" i="8"/>
  <c r="E294" i="8" s="1"/>
  <c r="D295" i="8"/>
  <c r="E295" i="8" s="1"/>
  <c r="D296" i="8"/>
  <c r="E296" i="8" s="1"/>
  <c r="D297" i="8"/>
  <c r="E297" i="8" s="1"/>
  <c r="D298" i="8"/>
  <c r="E298" i="8" s="1"/>
  <c r="D299" i="8"/>
  <c r="E299" i="8" s="1"/>
  <c r="D300" i="8"/>
  <c r="E300" i="8" s="1"/>
  <c r="D301" i="8"/>
  <c r="E301" i="8" s="1"/>
  <c r="D302" i="8"/>
  <c r="E302" i="8" s="1"/>
  <c r="D303" i="8"/>
  <c r="E303" i="8" s="1"/>
  <c r="D304" i="8"/>
  <c r="E304" i="8" s="1"/>
  <c r="D305" i="8"/>
  <c r="E305" i="8" s="1"/>
  <c r="D306" i="8"/>
  <c r="E306" i="8" s="1"/>
  <c r="D307" i="8"/>
  <c r="E307" i="8" s="1"/>
  <c r="D308" i="8"/>
  <c r="E308" i="8" s="1"/>
  <c r="D309" i="8"/>
  <c r="E309" i="8" s="1"/>
  <c r="D310" i="8"/>
  <c r="E310" i="8" s="1"/>
  <c r="D311" i="8"/>
  <c r="E311" i="8" s="1"/>
  <c r="D312" i="8"/>
  <c r="E312" i="8" s="1"/>
  <c r="D313" i="8"/>
  <c r="E313" i="8" s="1"/>
  <c r="D314" i="8"/>
  <c r="E314" i="8" s="1"/>
  <c r="D315" i="8"/>
  <c r="E315" i="8" s="1"/>
  <c r="D316" i="8"/>
  <c r="E316" i="8" s="1"/>
  <c r="D317" i="8"/>
  <c r="E317" i="8" s="1"/>
  <c r="D318" i="8"/>
  <c r="E318" i="8" s="1"/>
  <c r="D319" i="8"/>
  <c r="E319" i="8" s="1"/>
  <c r="D320" i="8"/>
  <c r="E320" i="8" s="1"/>
  <c r="D321" i="8"/>
  <c r="E321" i="8" s="1"/>
  <c r="D322" i="8"/>
  <c r="E322" i="8" s="1"/>
  <c r="D323" i="8"/>
  <c r="E323" i="8" s="1"/>
  <c r="D324" i="8"/>
  <c r="E324" i="8" s="1"/>
  <c r="D325" i="8"/>
  <c r="E325" i="8" s="1"/>
  <c r="D326" i="8"/>
  <c r="E326" i="8" s="1"/>
  <c r="D327" i="8"/>
  <c r="E327" i="8" s="1"/>
  <c r="D328" i="8"/>
  <c r="E328" i="8" s="1"/>
  <c r="D329" i="8"/>
  <c r="E329" i="8" s="1"/>
  <c r="D330" i="8"/>
  <c r="E330" i="8" s="1"/>
  <c r="D331" i="8"/>
  <c r="E331" i="8" s="1"/>
  <c r="D332" i="8"/>
  <c r="E332" i="8" s="1"/>
  <c r="D333" i="8"/>
  <c r="E333" i="8" s="1"/>
  <c r="D334" i="8"/>
  <c r="E334" i="8" s="1"/>
  <c r="D335" i="8"/>
  <c r="E335" i="8" s="1"/>
  <c r="D336" i="8"/>
  <c r="E336" i="8" s="1"/>
  <c r="D337" i="8"/>
  <c r="E337" i="8" s="1"/>
  <c r="D338" i="8"/>
  <c r="E338" i="8" s="1"/>
  <c r="D339" i="8"/>
  <c r="E339" i="8" s="1"/>
  <c r="D340" i="8"/>
  <c r="E340" i="8" s="1"/>
  <c r="D341" i="8"/>
  <c r="E341" i="8" s="1"/>
  <c r="D342" i="8"/>
  <c r="E342" i="8" s="1"/>
  <c r="D343" i="8"/>
  <c r="E343" i="8" s="1"/>
  <c r="D344" i="8"/>
  <c r="E344" i="8" s="1"/>
  <c r="D345" i="8"/>
  <c r="E345" i="8" s="1"/>
  <c r="D346" i="8"/>
  <c r="E346" i="8" s="1"/>
  <c r="D347" i="8"/>
  <c r="E347" i="8" s="1"/>
  <c r="D348" i="8"/>
  <c r="E348" i="8" s="1"/>
  <c r="D349" i="8"/>
  <c r="E349" i="8" s="1"/>
  <c r="D350" i="8"/>
  <c r="E350" i="8" s="1"/>
  <c r="D351" i="8"/>
  <c r="E351" i="8" s="1"/>
  <c r="D352" i="8"/>
  <c r="E352" i="8" s="1"/>
  <c r="D353" i="8"/>
  <c r="E353" i="8" s="1"/>
  <c r="D354" i="8"/>
  <c r="E354" i="8" s="1"/>
  <c r="D355" i="8"/>
  <c r="E355" i="8" s="1"/>
  <c r="D356" i="8"/>
  <c r="E356" i="8" s="1"/>
  <c r="D357" i="8"/>
  <c r="E357" i="8" s="1"/>
  <c r="D358" i="8"/>
  <c r="E358" i="8" s="1"/>
  <c r="D359" i="8"/>
  <c r="E359" i="8" s="1"/>
  <c r="D360" i="8"/>
  <c r="E360" i="8" s="1"/>
  <c r="D361" i="8"/>
  <c r="E361" i="8" s="1"/>
  <c r="D362" i="8"/>
  <c r="E362" i="8" s="1"/>
  <c r="D363" i="8"/>
  <c r="E363" i="8" s="1"/>
  <c r="D364" i="8"/>
  <c r="E364" i="8" s="1"/>
  <c r="D365" i="8"/>
  <c r="E365" i="8" s="1"/>
  <c r="D366" i="8"/>
  <c r="E366" i="8" s="1"/>
  <c r="D367" i="8"/>
  <c r="E367" i="8" s="1"/>
  <c r="D368" i="8"/>
  <c r="E368" i="8" s="1"/>
  <c r="D369" i="8"/>
  <c r="E369" i="8" s="1"/>
  <c r="D370" i="8"/>
  <c r="E370" i="8" s="1"/>
  <c r="D371" i="8"/>
  <c r="E371" i="8" s="1"/>
  <c r="D372" i="8"/>
  <c r="E372" i="8" s="1"/>
  <c r="D373" i="8"/>
  <c r="E373" i="8" s="1"/>
  <c r="D374" i="8"/>
  <c r="E374" i="8" s="1"/>
  <c r="D375" i="8"/>
  <c r="E375" i="8" s="1"/>
  <c r="D376" i="8"/>
  <c r="E376" i="8" s="1"/>
  <c r="D377" i="8"/>
  <c r="E377" i="8" s="1"/>
  <c r="D378" i="8"/>
  <c r="E378" i="8" s="1"/>
  <c r="D379" i="8"/>
  <c r="E379" i="8" s="1"/>
  <c r="D380" i="8"/>
  <c r="E380" i="8" s="1"/>
  <c r="D381" i="8"/>
  <c r="E381" i="8" s="1"/>
  <c r="D382" i="8"/>
  <c r="E382" i="8" s="1"/>
  <c r="D383" i="8"/>
  <c r="E383" i="8" s="1"/>
  <c r="D384" i="8"/>
  <c r="E384" i="8" s="1"/>
  <c r="D385" i="8"/>
  <c r="E385" i="8" s="1"/>
  <c r="D386" i="8"/>
  <c r="E386" i="8" s="1"/>
  <c r="D387" i="8"/>
  <c r="E387" i="8" s="1"/>
  <c r="D388" i="8"/>
  <c r="E388" i="8" s="1"/>
  <c r="D389" i="8"/>
  <c r="E389" i="8" s="1"/>
  <c r="D390" i="8"/>
  <c r="E390" i="8" s="1"/>
  <c r="D391" i="8"/>
  <c r="E391" i="8" s="1"/>
  <c r="D392" i="8"/>
  <c r="E392" i="8" s="1"/>
  <c r="D393" i="8"/>
  <c r="E393" i="8" s="1"/>
  <c r="D394" i="8"/>
  <c r="E394" i="8" s="1"/>
  <c r="D395" i="8"/>
  <c r="E395" i="8" s="1"/>
  <c r="D396" i="8"/>
  <c r="E396" i="8" s="1"/>
  <c r="D397" i="8"/>
  <c r="E397" i="8" s="1"/>
  <c r="D398" i="8"/>
  <c r="E398" i="8" s="1"/>
  <c r="D399" i="8"/>
  <c r="E399" i="8" s="1"/>
  <c r="D400" i="8"/>
  <c r="E400" i="8" s="1"/>
  <c r="D401" i="8"/>
  <c r="E401" i="8" s="1"/>
  <c r="D402" i="8"/>
  <c r="E402" i="8" s="1"/>
  <c r="D403" i="8"/>
  <c r="E403" i="8" s="1"/>
  <c r="D404" i="8"/>
  <c r="E404" i="8" s="1"/>
  <c r="D405" i="8"/>
  <c r="E405" i="8" s="1"/>
  <c r="D406" i="8"/>
  <c r="E406" i="8" s="1"/>
  <c r="D407" i="8"/>
  <c r="E407" i="8" s="1"/>
  <c r="D408" i="8"/>
  <c r="E408" i="8" s="1"/>
  <c r="D409" i="8"/>
  <c r="E409" i="8" s="1"/>
  <c r="D410" i="8"/>
  <c r="E410" i="8" s="1"/>
  <c r="D411" i="8"/>
  <c r="E411" i="8" s="1"/>
  <c r="D412" i="8"/>
  <c r="E412" i="8" s="1"/>
  <c r="D413" i="8"/>
  <c r="E413" i="8" s="1"/>
  <c r="D414" i="8"/>
  <c r="E414" i="8" s="1"/>
  <c r="D415" i="8"/>
  <c r="E415" i="8" s="1"/>
  <c r="D416" i="8"/>
  <c r="E416" i="8" s="1"/>
  <c r="D417" i="8"/>
  <c r="E417" i="8" s="1"/>
  <c r="D418" i="8"/>
  <c r="E418" i="8" s="1"/>
  <c r="D419" i="8"/>
  <c r="E419" i="8" s="1"/>
  <c r="D420" i="8"/>
  <c r="E420" i="8" s="1"/>
  <c r="D421" i="8"/>
  <c r="E421" i="8" s="1"/>
  <c r="D422" i="8"/>
  <c r="E422" i="8" s="1"/>
  <c r="D423" i="8"/>
  <c r="E423" i="8" s="1"/>
  <c r="D424" i="8"/>
  <c r="E424" i="8" s="1"/>
  <c r="D425" i="8"/>
  <c r="E425" i="8" s="1"/>
  <c r="D426" i="8"/>
  <c r="E426" i="8" s="1"/>
  <c r="D427" i="8"/>
  <c r="E427" i="8" s="1"/>
  <c r="D428" i="8"/>
  <c r="E428" i="8" s="1"/>
  <c r="D429" i="8"/>
  <c r="E429" i="8" s="1"/>
  <c r="D430" i="8"/>
  <c r="E430" i="8" s="1"/>
  <c r="D431" i="8"/>
  <c r="E431" i="8" s="1"/>
  <c r="D432" i="8"/>
  <c r="E432" i="8" s="1"/>
  <c r="D433" i="8"/>
  <c r="E433" i="8" s="1"/>
  <c r="D434" i="8"/>
  <c r="E434" i="8" s="1"/>
  <c r="D435" i="8"/>
  <c r="E435" i="8" s="1"/>
  <c r="D436" i="8"/>
  <c r="E436" i="8" s="1"/>
  <c r="D437" i="8"/>
  <c r="E437" i="8" s="1"/>
  <c r="D438" i="8"/>
  <c r="E438" i="8" s="1"/>
  <c r="D439" i="8"/>
  <c r="E439" i="8" s="1"/>
  <c r="D440" i="8"/>
  <c r="E440" i="8" s="1"/>
  <c r="D441" i="8"/>
  <c r="E441" i="8" s="1"/>
  <c r="D442" i="8"/>
  <c r="E442" i="8" s="1"/>
  <c r="D443" i="8"/>
  <c r="E443" i="8" s="1"/>
  <c r="D444" i="8"/>
  <c r="E444" i="8" s="1"/>
  <c r="D445" i="8"/>
  <c r="E445" i="8" s="1"/>
  <c r="D446" i="8"/>
  <c r="E446" i="8" s="1"/>
  <c r="D447" i="8"/>
  <c r="E447" i="8" s="1"/>
  <c r="D448" i="8"/>
  <c r="E448" i="8" s="1"/>
  <c r="D449" i="8"/>
  <c r="E449" i="8" s="1"/>
  <c r="D450" i="8"/>
  <c r="E450" i="8" s="1"/>
  <c r="D451" i="8"/>
  <c r="E451" i="8" s="1"/>
  <c r="D452" i="8"/>
  <c r="E452" i="8" s="1"/>
  <c r="D453" i="8"/>
  <c r="E453" i="8" s="1"/>
  <c r="D454" i="8"/>
  <c r="E454" i="8" s="1"/>
  <c r="D455" i="8"/>
  <c r="E455" i="8" s="1"/>
  <c r="D456" i="8"/>
  <c r="E456" i="8" s="1"/>
  <c r="D457" i="8"/>
  <c r="E457" i="8" s="1"/>
  <c r="D458" i="8"/>
  <c r="E458" i="8" s="1"/>
  <c r="D459" i="8"/>
  <c r="E459" i="8" s="1"/>
  <c r="D460" i="8"/>
  <c r="E460" i="8" s="1"/>
  <c r="D461" i="8"/>
  <c r="E461" i="8" s="1"/>
  <c r="D462" i="8"/>
  <c r="E462" i="8" s="1"/>
  <c r="D463" i="8"/>
  <c r="E463" i="8" s="1"/>
  <c r="D464" i="8"/>
  <c r="E464" i="8" s="1"/>
  <c r="D465" i="8"/>
  <c r="E465" i="8" s="1"/>
  <c r="D466" i="8"/>
  <c r="E466" i="8" s="1"/>
  <c r="D467" i="8"/>
  <c r="E467" i="8" s="1"/>
  <c r="D468" i="8"/>
  <c r="E468" i="8" s="1"/>
  <c r="D469" i="8"/>
  <c r="E469" i="8" s="1"/>
  <c r="D470" i="8"/>
  <c r="E470" i="8" s="1"/>
  <c r="D471" i="8"/>
  <c r="E471" i="8" s="1"/>
  <c r="D472" i="8"/>
  <c r="E472" i="8" s="1"/>
  <c r="D473" i="8"/>
  <c r="E473" i="8" s="1"/>
  <c r="D474" i="8"/>
  <c r="E474" i="8" s="1"/>
  <c r="D475" i="8"/>
  <c r="E475" i="8" s="1"/>
  <c r="D476" i="8"/>
  <c r="E476" i="8" s="1"/>
  <c r="D477" i="8"/>
  <c r="E477" i="8" s="1"/>
  <c r="D478" i="8"/>
  <c r="E478" i="8" s="1"/>
  <c r="D479" i="8"/>
  <c r="E479" i="8" s="1"/>
  <c r="D480" i="8"/>
  <c r="E480" i="8" s="1"/>
  <c r="D481" i="8"/>
  <c r="E481" i="8" s="1"/>
  <c r="D482" i="8"/>
  <c r="E482" i="8" s="1"/>
  <c r="D483" i="8"/>
  <c r="E483" i="8" s="1"/>
  <c r="D484" i="8"/>
  <c r="E484" i="8" s="1"/>
  <c r="D485" i="8"/>
  <c r="E485" i="8" s="1"/>
  <c r="D486" i="8"/>
  <c r="E486" i="8" s="1"/>
  <c r="D487" i="8"/>
  <c r="E487" i="8" s="1"/>
  <c r="D488" i="8"/>
  <c r="E488" i="8" s="1"/>
  <c r="D489" i="8"/>
  <c r="E489" i="8" s="1"/>
  <c r="D490" i="8"/>
  <c r="E490" i="8" s="1"/>
  <c r="D491" i="8"/>
  <c r="E491" i="8" s="1"/>
  <c r="D492" i="8"/>
  <c r="E492" i="8" s="1"/>
  <c r="D493" i="8"/>
  <c r="E493" i="8" s="1"/>
  <c r="D494" i="8"/>
  <c r="E494" i="8" s="1"/>
  <c r="D495" i="8"/>
  <c r="E495" i="8" s="1"/>
  <c r="D496" i="8"/>
  <c r="E496" i="8" s="1"/>
  <c r="D497" i="8"/>
  <c r="E497" i="8" s="1"/>
  <c r="D498" i="8"/>
  <c r="E498" i="8" s="1"/>
  <c r="D499" i="8"/>
  <c r="E499" i="8" s="1"/>
  <c r="D500" i="8"/>
  <c r="E500" i="8" s="1"/>
  <c r="D501" i="8"/>
  <c r="E501" i="8" s="1"/>
  <c r="D502" i="8"/>
  <c r="E502" i="8" s="1"/>
  <c r="D503" i="8"/>
  <c r="E503" i="8" s="1"/>
  <c r="D504" i="8"/>
  <c r="E504" i="8" s="1"/>
  <c r="D505" i="8"/>
  <c r="E505" i="8" s="1"/>
  <c r="D506" i="8"/>
  <c r="E506" i="8" s="1"/>
  <c r="D507" i="8"/>
  <c r="E507" i="8" s="1"/>
  <c r="D508" i="8"/>
  <c r="E508" i="8" s="1"/>
  <c r="D509" i="8"/>
  <c r="E509" i="8" s="1"/>
  <c r="D510" i="8"/>
  <c r="E510" i="8" s="1"/>
  <c r="D511" i="8"/>
  <c r="E511" i="8" s="1"/>
  <c r="D512" i="8"/>
  <c r="E512" i="8" s="1"/>
  <c r="D513" i="8"/>
  <c r="E513" i="8" s="1"/>
  <c r="D514" i="8"/>
  <c r="E514" i="8" s="1"/>
  <c r="D515" i="8"/>
  <c r="E515" i="8" s="1"/>
  <c r="D516" i="8"/>
  <c r="E516" i="8" s="1"/>
  <c r="D517" i="8"/>
  <c r="E517" i="8" s="1"/>
  <c r="D518" i="8"/>
  <c r="E518" i="8" s="1"/>
  <c r="D519" i="8"/>
  <c r="E519" i="8" s="1"/>
  <c r="D520" i="8"/>
  <c r="E520" i="8" s="1"/>
  <c r="D521" i="8"/>
  <c r="E521" i="8" s="1"/>
  <c r="D522" i="8"/>
  <c r="E522" i="8" s="1"/>
  <c r="D523" i="8"/>
  <c r="E523" i="8" s="1"/>
  <c r="D524" i="8"/>
  <c r="E524" i="8" s="1"/>
  <c r="D525" i="8"/>
  <c r="E525" i="8" s="1"/>
  <c r="D526" i="8"/>
  <c r="E526" i="8" s="1"/>
  <c r="D527" i="8"/>
  <c r="E527" i="8" s="1"/>
  <c r="D528" i="8"/>
  <c r="E528" i="8" s="1"/>
  <c r="D529" i="8"/>
  <c r="E529" i="8" s="1"/>
  <c r="D530" i="8"/>
  <c r="E530" i="8" s="1"/>
  <c r="D531" i="8"/>
  <c r="E531" i="8" s="1"/>
  <c r="D532" i="8"/>
  <c r="E532" i="8" s="1"/>
  <c r="D533" i="8"/>
  <c r="E533" i="8" s="1"/>
  <c r="D534" i="8"/>
  <c r="E534" i="8" s="1"/>
  <c r="D535" i="8"/>
  <c r="E535" i="8" s="1"/>
  <c r="D536" i="8"/>
  <c r="E536" i="8" s="1"/>
  <c r="D537" i="8"/>
  <c r="E537" i="8" s="1"/>
  <c r="D538" i="8"/>
  <c r="E538" i="8" s="1"/>
  <c r="D539" i="8"/>
  <c r="E539" i="8" s="1"/>
  <c r="D540" i="8"/>
  <c r="E540" i="8" s="1"/>
  <c r="D541" i="8"/>
  <c r="E541" i="8" s="1"/>
  <c r="D542" i="8"/>
  <c r="E542" i="8" s="1"/>
  <c r="D543" i="8"/>
  <c r="E543" i="8" s="1"/>
  <c r="D544" i="8"/>
  <c r="E544" i="8" s="1"/>
  <c r="D545" i="8"/>
  <c r="E545" i="8" s="1"/>
  <c r="D546" i="8"/>
  <c r="E546" i="8" s="1"/>
  <c r="D547" i="8"/>
  <c r="E547" i="8" s="1"/>
  <c r="D548" i="8"/>
  <c r="E548" i="8" s="1"/>
  <c r="D549" i="8"/>
  <c r="E549" i="8" s="1"/>
  <c r="D550" i="8"/>
  <c r="E550" i="8" s="1"/>
  <c r="D551" i="8"/>
  <c r="E551" i="8" s="1"/>
  <c r="D552" i="8"/>
  <c r="E552" i="8" s="1"/>
  <c r="D553" i="8"/>
  <c r="E553" i="8" s="1"/>
  <c r="D554" i="8"/>
  <c r="E554" i="8" s="1"/>
  <c r="D555" i="8"/>
  <c r="E555" i="8" s="1"/>
  <c r="D556" i="8"/>
  <c r="E556" i="8" s="1"/>
  <c r="D557" i="8"/>
  <c r="E557" i="8" s="1"/>
  <c r="D558" i="8"/>
  <c r="E558" i="8" s="1"/>
  <c r="D559" i="8"/>
  <c r="E559" i="8" s="1"/>
  <c r="D560" i="8"/>
  <c r="E560" i="8" s="1"/>
  <c r="D561" i="8"/>
  <c r="E561" i="8" s="1"/>
  <c r="D562" i="8"/>
  <c r="E562" i="8" s="1"/>
  <c r="D563" i="8"/>
  <c r="E563" i="8" s="1"/>
  <c r="D564" i="8"/>
  <c r="E564" i="8" s="1"/>
  <c r="D565" i="8"/>
  <c r="E565" i="8" s="1"/>
  <c r="D566" i="8"/>
  <c r="E566" i="8" s="1"/>
  <c r="D567" i="8"/>
  <c r="E567" i="8" s="1"/>
  <c r="D568" i="8"/>
  <c r="E568" i="8" s="1"/>
  <c r="D569" i="8"/>
  <c r="E569" i="8" s="1"/>
  <c r="D570" i="8"/>
  <c r="E570" i="8" s="1"/>
  <c r="D571" i="8"/>
  <c r="E571" i="8" s="1"/>
  <c r="D572" i="8"/>
  <c r="E572" i="8" s="1"/>
  <c r="D573" i="8"/>
  <c r="E573" i="8" s="1"/>
  <c r="D574" i="8"/>
  <c r="E574" i="8" s="1"/>
  <c r="D575" i="8"/>
  <c r="E575" i="8" s="1"/>
  <c r="D576" i="8"/>
  <c r="E576" i="8" s="1"/>
  <c r="D577" i="8"/>
  <c r="E577" i="8" s="1"/>
  <c r="D578" i="8"/>
  <c r="E578" i="8" s="1"/>
  <c r="D579" i="8"/>
  <c r="E579" i="8" s="1"/>
  <c r="D580" i="8"/>
  <c r="E580" i="8" s="1"/>
  <c r="D581" i="8"/>
  <c r="E581" i="8" s="1"/>
  <c r="D582" i="8"/>
  <c r="E582" i="8" s="1"/>
  <c r="D583" i="8"/>
  <c r="E583" i="8" s="1"/>
  <c r="D584" i="8"/>
  <c r="E584" i="8" s="1"/>
  <c r="D585" i="8"/>
  <c r="E585" i="8" s="1"/>
  <c r="D586" i="8"/>
  <c r="E586" i="8" s="1"/>
  <c r="D587" i="8"/>
  <c r="E587" i="8" s="1"/>
  <c r="D588" i="8"/>
  <c r="E588" i="8" s="1"/>
  <c r="D589" i="8"/>
  <c r="E589" i="8" s="1"/>
  <c r="D590" i="8"/>
  <c r="E590" i="8" s="1"/>
  <c r="D591" i="8"/>
  <c r="E591" i="8" s="1"/>
  <c r="D592" i="8"/>
  <c r="E592" i="8" s="1"/>
  <c r="D593" i="8"/>
  <c r="E593" i="8" s="1"/>
  <c r="D594" i="8"/>
  <c r="E594" i="8" s="1"/>
  <c r="D595" i="8"/>
  <c r="E595" i="8" s="1"/>
  <c r="D596" i="8"/>
  <c r="E596" i="8" s="1"/>
  <c r="D597" i="8"/>
  <c r="E597" i="8" s="1"/>
  <c r="D598" i="8"/>
  <c r="E598" i="8" s="1"/>
  <c r="D599" i="8"/>
  <c r="E599" i="8" s="1"/>
  <c r="D600" i="8"/>
  <c r="E600" i="8" s="1"/>
  <c r="D601" i="8"/>
  <c r="E601" i="8" s="1"/>
  <c r="D602" i="8"/>
  <c r="E602" i="8" s="1"/>
  <c r="D603" i="8"/>
  <c r="E603" i="8" s="1"/>
  <c r="D604" i="8"/>
  <c r="E604" i="8" s="1"/>
  <c r="D605" i="8"/>
  <c r="E605" i="8" s="1"/>
  <c r="D606" i="8"/>
  <c r="E606" i="8" s="1"/>
  <c r="D607" i="8"/>
  <c r="E607" i="8" s="1"/>
  <c r="D608" i="8"/>
  <c r="E608" i="8" s="1"/>
  <c r="D609" i="8"/>
  <c r="E609" i="8" s="1"/>
  <c r="D610" i="8"/>
  <c r="E610" i="8" s="1"/>
  <c r="D611" i="8"/>
  <c r="E611" i="8" s="1"/>
  <c r="D612" i="8"/>
  <c r="E612" i="8" s="1"/>
  <c r="D613" i="8"/>
  <c r="E613" i="8" s="1"/>
  <c r="D614" i="8"/>
  <c r="E614" i="8" s="1"/>
  <c r="D615" i="8"/>
  <c r="E615" i="8" s="1"/>
  <c r="D616" i="8"/>
  <c r="E616" i="8" s="1"/>
  <c r="D617" i="8"/>
  <c r="E617" i="8" s="1"/>
  <c r="D618" i="8"/>
  <c r="E618" i="8" s="1"/>
  <c r="D619" i="8"/>
  <c r="E619" i="8" s="1"/>
  <c r="D620" i="8"/>
  <c r="E620" i="8" s="1"/>
  <c r="D621" i="8"/>
  <c r="E621" i="8" s="1"/>
  <c r="D622" i="8"/>
  <c r="E622" i="8" s="1"/>
  <c r="D623" i="8"/>
  <c r="E623" i="8" s="1"/>
  <c r="D624" i="8"/>
  <c r="E624" i="8" s="1"/>
  <c r="D625" i="8"/>
  <c r="E625" i="8" s="1"/>
  <c r="D626" i="8"/>
  <c r="E626" i="8" s="1"/>
  <c r="D627" i="8"/>
  <c r="E627" i="8" s="1"/>
  <c r="D628" i="8"/>
  <c r="E628" i="8" s="1"/>
  <c r="D629" i="8"/>
  <c r="E629" i="8" s="1"/>
  <c r="D630" i="8"/>
  <c r="E630" i="8" s="1"/>
  <c r="D631" i="8"/>
  <c r="E631" i="8" s="1"/>
  <c r="D632" i="8"/>
  <c r="E632" i="8" s="1"/>
  <c r="D633" i="8"/>
  <c r="E633" i="8" s="1"/>
  <c r="D634" i="8"/>
  <c r="E634" i="8" s="1"/>
  <c r="D635" i="8"/>
  <c r="E635" i="8" s="1"/>
  <c r="D636" i="8"/>
  <c r="E636" i="8" s="1"/>
  <c r="D637" i="8"/>
  <c r="E637" i="8" s="1"/>
  <c r="D638" i="8"/>
  <c r="E638" i="8" s="1"/>
  <c r="D639" i="8"/>
  <c r="E639" i="8" s="1"/>
  <c r="D640" i="8"/>
  <c r="E640" i="8" s="1"/>
  <c r="D641" i="8"/>
  <c r="E641" i="8" s="1"/>
  <c r="D642" i="8"/>
  <c r="E642" i="8" s="1"/>
  <c r="D643" i="8"/>
  <c r="E643" i="8" s="1"/>
  <c r="D644" i="8"/>
  <c r="E644" i="8" s="1"/>
  <c r="D645" i="8"/>
  <c r="E645" i="8" s="1"/>
  <c r="D646" i="8"/>
  <c r="E646" i="8" s="1"/>
  <c r="D647" i="8"/>
  <c r="E647" i="8" s="1"/>
  <c r="D648" i="8"/>
  <c r="E648" i="8" s="1"/>
  <c r="D649" i="8"/>
  <c r="E649" i="8" s="1"/>
  <c r="D650" i="8"/>
  <c r="E650" i="8" s="1"/>
  <c r="D651" i="8"/>
  <c r="E651" i="8" s="1"/>
  <c r="D652" i="8"/>
  <c r="E652" i="8" s="1"/>
  <c r="D653" i="8"/>
  <c r="E653" i="8" s="1"/>
  <c r="D654" i="8"/>
  <c r="E654" i="8" s="1"/>
  <c r="D655" i="8"/>
  <c r="E655" i="8" s="1"/>
  <c r="D656" i="8"/>
  <c r="E656" i="8" s="1"/>
  <c r="D657" i="8"/>
  <c r="E657" i="8" s="1"/>
  <c r="D658" i="8"/>
  <c r="E658" i="8" s="1"/>
  <c r="D659" i="8"/>
  <c r="E659" i="8" s="1"/>
  <c r="D660" i="8"/>
  <c r="E660" i="8" s="1"/>
  <c r="D661" i="8"/>
  <c r="E661" i="8" s="1"/>
  <c r="D662" i="8"/>
  <c r="E662" i="8" s="1"/>
  <c r="D663" i="8"/>
  <c r="E663" i="8" s="1"/>
  <c r="D664" i="8"/>
  <c r="E664" i="8" s="1"/>
  <c r="D665" i="8"/>
  <c r="E665" i="8" s="1"/>
  <c r="D666" i="8"/>
  <c r="E666" i="8" s="1"/>
  <c r="D667" i="8"/>
  <c r="E667" i="8" s="1"/>
  <c r="D668" i="8"/>
  <c r="E668" i="8" s="1"/>
  <c r="D669" i="8"/>
  <c r="E669" i="8" s="1"/>
  <c r="D670" i="8"/>
  <c r="E670" i="8" s="1"/>
  <c r="D671" i="8"/>
  <c r="E671" i="8" s="1"/>
  <c r="D672" i="8"/>
  <c r="E672" i="8" s="1"/>
  <c r="D673" i="8"/>
  <c r="E673" i="8" s="1"/>
  <c r="D674" i="8"/>
  <c r="E674" i="8" s="1"/>
  <c r="D675" i="8"/>
  <c r="E675" i="8" s="1"/>
  <c r="D676" i="8"/>
  <c r="E676" i="8" s="1"/>
  <c r="D677" i="8"/>
  <c r="E677" i="8" s="1"/>
  <c r="D678" i="8"/>
  <c r="E678" i="8" s="1"/>
  <c r="D679" i="8"/>
  <c r="E679" i="8" s="1"/>
  <c r="D680" i="8"/>
  <c r="E680" i="8" s="1"/>
  <c r="D681" i="8"/>
  <c r="E681" i="8" s="1"/>
  <c r="D682" i="8"/>
  <c r="E682" i="8" s="1"/>
  <c r="D683" i="8"/>
  <c r="E683" i="8" s="1"/>
  <c r="D684" i="8"/>
  <c r="E684" i="8" s="1"/>
  <c r="D685" i="8"/>
  <c r="E685" i="8" s="1"/>
  <c r="D686" i="8"/>
  <c r="E686" i="8" s="1"/>
  <c r="D687" i="8"/>
  <c r="E687" i="8" s="1"/>
  <c r="D688" i="8"/>
  <c r="E688" i="8" s="1"/>
  <c r="D689" i="8"/>
  <c r="E689" i="8" s="1"/>
  <c r="D690" i="8"/>
  <c r="E690" i="8" s="1"/>
  <c r="D691" i="8"/>
  <c r="E691" i="8" s="1"/>
  <c r="D692" i="8"/>
  <c r="E692" i="8" s="1"/>
  <c r="D693" i="8"/>
  <c r="E693" i="8" s="1"/>
  <c r="D694" i="8"/>
  <c r="E694" i="8" s="1"/>
  <c r="D695" i="8"/>
  <c r="E695" i="8" s="1"/>
  <c r="D696" i="8"/>
  <c r="E696" i="8" s="1"/>
  <c r="D697" i="8"/>
  <c r="E697" i="8" s="1"/>
  <c r="D698" i="8"/>
  <c r="E698" i="8" s="1"/>
  <c r="D699" i="8"/>
  <c r="E699" i="8" s="1"/>
  <c r="D700" i="8"/>
  <c r="E700" i="8" s="1"/>
  <c r="D701" i="8"/>
  <c r="E701" i="8" s="1"/>
  <c r="D702" i="8"/>
  <c r="E702" i="8" s="1"/>
  <c r="D703" i="8"/>
  <c r="E703" i="8" s="1"/>
  <c r="D704" i="8"/>
  <c r="E704" i="8" s="1"/>
  <c r="D705" i="8"/>
  <c r="E705" i="8" s="1"/>
  <c r="D706" i="8"/>
  <c r="E706" i="8" s="1"/>
  <c r="D707" i="8"/>
  <c r="E707" i="8" s="1"/>
  <c r="D708" i="8"/>
  <c r="E708" i="8" s="1"/>
  <c r="D709" i="8"/>
  <c r="E709" i="8" s="1"/>
  <c r="D710" i="8"/>
  <c r="E710" i="8" s="1"/>
  <c r="D711" i="8"/>
  <c r="E711" i="8" s="1"/>
  <c r="D712" i="8"/>
  <c r="E712" i="8" s="1"/>
  <c r="D713" i="8"/>
  <c r="E713" i="8" s="1"/>
  <c r="D714" i="8"/>
  <c r="E714" i="8" s="1"/>
  <c r="D715" i="8"/>
  <c r="E715" i="8" s="1"/>
  <c r="D716" i="8"/>
  <c r="E716" i="8" s="1"/>
  <c r="D717" i="8"/>
  <c r="E717" i="8" s="1"/>
  <c r="D718" i="8"/>
  <c r="E718" i="8" s="1"/>
  <c r="D719" i="8"/>
  <c r="E719" i="8" s="1"/>
  <c r="D720" i="8"/>
  <c r="E720" i="8" s="1"/>
  <c r="D721" i="8"/>
  <c r="E721" i="8" s="1"/>
  <c r="D722" i="8"/>
  <c r="E722" i="8" s="1"/>
  <c r="D723" i="8"/>
  <c r="E723" i="8" s="1"/>
  <c r="D724" i="8"/>
  <c r="E724" i="8" s="1"/>
  <c r="D725" i="8"/>
  <c r="E725" i="8" s="1"/>
  <c r="D726" i="8"/>
  <c r="E726" i="8" s="1"/>
  <c r="D727" i="8"/>
  <c r="E727" i="8" s="1"/>
  <c r="D728" i="8"/>
  <c r="E728" i="8" s="1"/>
  <c r="D729" i="8"/>
  <c r="E729" i="8" s="1"/>
  <c r="D730" i="8"/>
  <c r="E730" i="8" s="1"/>
  <c r="D731" i="8"/>
  <c r="E731" i="8" s="1"/>
  <c r="D732" i="8"/>
  <c r="E732" i="8" s="1"/>
  <c r="D733" i="8"/>
  <c r="E733" i="8" s="1"/>
  <c r="D734" i="8"/>
  <c r="E734" i="8" s="1"/>
  <c r="D735" i="8"/>
  <c r="E735" i="8" s="1"/>
  <c r="D736" i="8"/>
  <c r="E736" i="8" s="1"/>
  <c r="D737" i="8"/>
  <c r="E737" i="8" s="1"/>
  <c r="D738" i="8"/>
  <c r="E738" i="8" s="1"/>
  <c r="D739" i="8"/>
  <c r="E739" i="8" s="1"/>
  <c r="D740" i="8"/>
  <c r="E740" i="8" s="1"/>
  <c r="D741" i="8"/>
  <c r="E741" i="8" s="1"/>
  <c r="D742" i="8"/>
  <c r="E742" i="8" s="1"/>
  <c r="D743" i="8"/>
  <c r="E743" i="8" s="1"/>
  <c r="D744" i="8"/>
  <c r="E744" i="8" s="1"/>
  <c r="D745" i="8"/>
  <c r="E745" i="8" s="1"/>
  <c r="D746" i="8"/>
  <c r="E746" i="8" s="1"/>
  <c r="D747" i="8"/>
  <c r="E747" i="8" s="1"/>
  <c r="D748" i="8"/>
  <c r="E748" i="8" s="1"/>
  <c r="D749" i="8"/>
  <c r="E749" i="8" s="1"/>
  <c r="D750" i="8"/>
  <c r="E750" i="8" s="1"/>
  <c r="D751" i="8"/>
  <c r="E751" i="8" s="1"/>
  <c r="D752" i="8"/>
  <c r="E752" i="8" s="1"/>
  <c r="D753" i="8"/>
  <c r="E753" i="8" s="1"/>
  <c r="D754" i="8"/>
  <c r="E754" i="8" s="1"/>
  <c r="D755" i="8"/>
  <c r="E755" i="8" s="1"/>
  <c r="D756" i="8"/>
  <c r="E756" i="8" s="1"/>
  <c r="D757" i="8"/>
  <c r="E757" i="8" s="1"/>
  <c r="D758" i="8"/>
  <c r="E758" i="8" s="1"/>
  <c r="D759" i="8"/>
  <c r="E759" i="8" s="1"/>
  <c r="D760" i="8"/>
  <c r="E760" i="8" s="1"/>
  <c r="D761" i="8"/>
  <c r="E761" i="8" s="1"/>
  <c r="D762" i="8"/>
  <c r="E762" i="8" s="1"/>
  <c r="D763" i="8"/>
  <c r="E763" i="8" s="1"/>
  <c r="D764" i="8"/>
  <c r="E764" i="8" s="1"/>
  <c r="D765" i="8"/>
  <c r="E765" i="8" s="1"/>
  <c r="D766" i="8"/>
  <c r="E766" i="8" s="1"/>
  <c r="D767" i="8"/>
  <c r="E767" i="8" s="1"/>
  <c r="D768" i="8"/>
  <c r="E768" i="8" s="1"/>
  <c r="D769" i="8"/>
  <c r="E769" i="8" s="1"/>
  <c r="D770" i="8"/>
  <c r="E770" i="8" s="1"/>
  <c r="D771" i="8"/>
  <c r="E771" i="8" s="1"/>
  <c r="D772" i="8"/>
  <c r="E772" i="8" s="1"/>
  <c r="D773" i="8"/>
  <c r="E773" i="8" s="1"/>
  <c r="D774" i="8"/>
  <c r="E774" i="8" s="1"/>
  <c r="D775" i="8"/>
  <c r="E775" i="8" s="1"/>
  <c r="D776" i="8"/>
  <c r="E776" i="8" s="1"/>
  <c r="D777" i="8"/>
  <c r="E777" i="8" s="1"/>
  <c r="D778" i="8"/>
  <c r="E778" i="8" s="1"/>
  <c r="D779" i="8"/>
  <c r="E779" i="8" s="1"/>
  <c r="D780" i="8"/>
  <c r="E780" i="8" s="1"/>
  <c r="D781" i="8"/>
  <c r="E781" i="8" s="1"/>
  <c r="D782" i="8"/>
  <c r="E782" i="8" s="1"/>
  <c r="D783" i="8"/>
  <c r="E783" i="8" s="1"/>
  <c r="D784" i="8"/>
  <c r="E784" i="8" s="1"/>
  <c r="D785" i="8"/>
  <c r="E785" i="8" s="1"/>
  <c r="D786" i="8"/>
  <c r="E786" i="8" s="1"/>
  <c r="D787" i="8"/>
  <c r="E787" i="8" s="1"/>
  <c r="D788" i="8"/>
  <c r="E788" i="8" s="1"/>
  <c r="D789" i="8"/>
  <c r="E789" i="8" s="1"/>
  <c r="D790" i="8"/>
  <c r="E790" i="8" s="1"/>
  <c r="D791" i="8"/>
  <c r="E791" i="8" s="1"/>
  <c r="D792" i="8"/>
  <c r="E792" i="8" s="1"/>
  <c r="D793" i="8"/>
  <c r="E793" i="8" s="1"/>
  <c r="D794" i="8"/>
  <c r="E794" i="8" s="1"/>
  <c r="D795" i="8"/>
  <c r="E795" i="8" s="1"/>
  <c r="D796" i="8"/>
  <c r="E796" i="8" s="1"/>
  <c r="D797" i="8"/>
  <c r="E797" i="8" s="1"/>
  <c r="D798" i="8"/>
  <c r="E798" i="8" s="1"/>
  <c r="D799" i="8"/>
  <c r="E799" i="8" s="1"/>
  <c r="D800" i="8"/>
  <c r="E800" i="8" s="1"/>
  <c r="D801" i="8"/>
  <c r="E801" i="8" s="1"/>
  <c r="D802" i="8"/>
  <c r="E802" i="8" s="1"/>
  <c r="D803" i="8"/>
  <c r="E803" i="8" s="1"/>
  <c r="D804" i="8"/>
  <c r="E804" i="8" s="1"/>
  <c r="D805" i="8"/>
  <c r="E805" i="8" s="1"/>
  <c r="D806" i="8"/>
  <c r="E806" i="8" s="1"/>
  <c r="D807" i="8"/>
  <c r="E807" i="8" s="1"/>
  <c r="D808" i="8"/>
  <c r="E808" i="8" s="1"/>
  <c r="D809" i="8"/>
  <c r="E809" i="8" s="1"/>
  <c r="D810" i="8"/>
  <c r="E810" i="8" s="1"/>
  <c r="D811" i="8"/>
  <c r="E811" i="8" s="1"/>
  <c r="D812" i="8"/>
  <c r="E812" i="8" s="1"/>
  <c r="D813" i="8"/>
  <c r="E813" i="8" s="1"/>
  <c r="D814" i="8"/>
  <c r="E814" i="8" s="1"/>
  <c r="D815" i="8"/>
  <c r="E815" i="8" s="1"/>
  <c r="D816" i="8"/>
  <c r="E816" i="8" s="1"/>
  <c r="D817" i="8"/>
  <c r="E817" i="8" s="1"/>
  <c r="D818" i="8"/>
  <c r="E818" i="8" s="1"/>
  <c r="D819" i="8"/>
  <c r="E819" i="8" s="1"/>
  <c r="D820" i="8"/>
  <c r="E820" i="8" s="1"/>
  <c r="D821" i="8"/>
  <c r="E821" i="8" s="1"/>
  <c r="D822" i="8"/>
  <c r="E822" i="8" s="1"/>
  <c r="D823" i="8"/>
  <c r="E823" i="8" s="1"/>
  <c r="D824" i="8"/>
  <c r="E824" i="8" s="1"/>
  <c r="D825" i="8"/>
  <c r="E825" i="8" s="1"/>
  <c r="D826" i="8"/>
  <c r="E826" i="8" s="1"/>
  <c r="D827" i="8"/>
  <c r="E827" i="8" s="1"/>
  <c r="D828" i="8"/>
  <c r="E828" i="8" s="1"/>
  <c r="D829" i="8"/>
  <c r="E829" i="8" s="1"/>
  <c r="D830" i="8"/>
  <c r="E830" i="8" s="1"/>
  <c r="D831" i="8"/>
  <c r="E831" i="8" s="1"/>
  <c r="D832" i="8"/>
  <c r="E832" i="8" s="1"/>
  <c r="D833" i="8"/>
  <c r="E833" i="8" s="1"/>
  <c r="D834" i="8"/>
  <c r="E834" i="8" s="1"/>
  <c r="D835" i="8"/>
  <c r="E835" i="8" s="1"/>
  <c r="D836" i="8"/>
  <c r="E836" i="8" s="1"/>
  <c r="D837" i="8"/>
  <c r="E837" i="8" s="1"/>
  <c r="D838" i="8"/>
  <c r="E838" i="8" s="1"/>
  <c r="D839" i="8"/>
  <c r="E839" i="8" s="1"/>
  <c r="D840" i="8"/>
  <c r="E840" i="8" s="1"/>
  <c r="D841" i="8"/>
  <c r="E841" i="8" s="1"/>
  <c r="D842" i="8"/>
  <c r="E842" i="8" s="1"/>
  <c r="D843" i="8"/>
  <c r="E843" i="8" s="1"/>
  <c r="D844" i="8"/>
  <c r="E844" i="8" s="1"/>
  <c r="D845" i="8"/>
  <c r="E845" i="8" s="1"/>
  <c r="D846" i="8"/>
  <c r="E846" i="8" s="1"/>
  <c r="D847" i="8"/>
  <c r="E847" i="8" s="1"/>
  <c r="D848" i="8"/>
  <c r="E848" i="8" s="1"/>
  <c r="D849" i="8"/>
  <c r="E849" i="8" s="1"/>
  <c r="D850" i="8"/>
  <c r="E850" i="8" s="1"/>
  <c r="D851" i="8"/>
  <c r="E851" i="8" s="1"/>
  <c r="D852" i="8"/>
  <c r="E852" i="8" s="1"/>
  <c r="D853" i="8"/>
  <c r="E853" i="8" s="1"/>
  <c r="D854" i="8"/>
  <c r="E854" i="8" s="1"/>
  <c r="D855" i="8"/>
  <c r="E855" i="8" s="1"/>
  <c r="D856" i="8"/>
  <c r="E856" i="8" s="1"/>
  <c r="D857" i="8"/>
  <c r="E857" i="8" s="1"/>
  <c r="D858" i="8"/>
  <c r="E858" i="8" s="1"/>
  <c r="D859" i="8"/>
  <c r="E859" i="8" s="1"/>
  <c r="D860" i="8"/>
  <c r="E860" i="8" s="1"/>
  <c r="D861" i="8"/>
  <c r="E861" i="8" s="1"/>
  <c r="D862" i="8"/>
  <c r="E862" i="8" s="1"/>
  <c r="D863" i="8"/>
  <c r="E863" i="8" s="1"/>
  <c r="D864" i="8"/>
  <c r="E864" i="8" s="1"/>
  <c r="D865" i="8"/>
  <c r="E865" i="8" s="1"/>
  <c r="D866" i="8"/>
  <c r="E866" i="8" s="1"/>
  <c r="D867" i="8"/>
  <c r="E867" i="8" s="1"/>
  <c r="D868" i="8"/>
  <c r="E868" i="8" s="1"/>
  <c r="D869" i="8"/>
  <c r="E869" i="8" s="1"/>
  <c r="D870" i="8"/>
  <c r="E870" i="8" s="1"/>
  <c r="D871" i="8"/>
  <c r="E871" i="8" s="1"/>
  <c r="D872" i="8"/>
  <c r="E872" i="8" s="1"/>
  <c r="D873" i="8"/>
  <c r="E873" i="8" s="1"/>
  <c r="D874" i="8"/>
  <c r="E874" i="8" s="1"/>
  <c r="D875" i="8"/>
  <c r="E875" i="8" s="1"/>
  <c r="D876" i="8"/>
  <c r="E876" i="8" s="1"/>
  <c r="D877" i="8"/>
  <c r="E877" i="8" s="1"/>
  <c r="D878" i="8"/>
  <c r="E878" i="8" s="1"/>
  <c r="D879" i="8"/>
  <c r="E879" i="8" s="1"/>
  <c r="D880" i="8"/>
  <c r="E880" i="8" s="1"/>
  <c r="D881" i="8"/>
  <c r="E881" i="8" s="1"/>
  <c r="D882" i="8"/>
  <c r="E882" i="8" s="1"/>
  <c r="D883" i="8"/>
  <c r="E883" i="8" s="1"/>
  <c r="D884" i="8"/>
  <c r="E884" i="8" s="1"/>
  <c r="D885" i="8"/>
  <c r="E885" i="8" s="1"/>
  <c r="D886" i="8"/>
  <c r="E886" i="8" s="1"/>
  <c r="D887" i="8"/>
  <c r="E887" i="8" s="1"/>
  <c r="D888" i="8"/>
  <c r="E888" i="8" s="1"/>
  <c r="D889" i="8"/>
  <c r="E889" i="8" s="1"/>
  <c r="D890" i="8"/>
  <c r="E890" i="8" s="1"/>
  <c r="D891" i="8"/>
  <c r="E891" i="8" s="1"/>
  <c r="D892" i="8"/>
  <c r="E892" i="8" s="1"/>
  <c r="D893" i="8"/>
  <c r="E893" i="8" s="1"/>
  <c r="D894" i="8"/>
  <c r="E894" i="8" s="1"/>
  <c r="D895" i="8"/>
  <c r="E895" i="8" s="1"/>
  <c r="D896" i="8"/>
  <c r="E896" i="8" s="1"/>
  <c r="D897" i="8"/>
  <c r="E897" i="8" s="1"/>
  <c r="D898" i="8"/>
  <c r="E898" i="8" s="1"/>
  <c r="D899" i="8"/>
  <c r="E899" i="8" s="1"/>
  <c r="D900" i="8"/>
  <c r="E900" i="8" s="1"/>
  <c r="D901" i="8"/>
  <c r="E901" i="8" s="1"/>
  <c r="D902" i="8"/>
  <c r="E902" i="8" s="1"/>
  <c r="D903" i="8"/>
  <c r="E903" i="8" s="1"/>
  <c r="D904" i="8"/>
  <c r="E904" i="8" s="1"/>
  <c r="D905" i="8"/>
  <c r="E905" i="8" s="1"/>
  <c r="D906" i="8"/>
  <c r="E906" i="8" s="1"/>
  <c r="D907" i="8"/>
  <c r="E907" i="8" s="1"/>
  <c r="D908" i="8"/>
  <c r="E908" i="8" s="1"/>
  <c r="D909" i="8"/>
  <c r="E909" i="8" s="1"/>
  <c r="D910" i="8"/>
  <c r="E910" i="8" s="1"/>
  <c r="D911" i="8"/>
  <c r="E911" i="8" s="1"/>
  <c r="D912" i="8"/>
  <c r="E912" i="8" s="1"/>
  <c r="D913" i="8"/>
  <c r="E913" i="8" s="1"/>
  <c r="D914" i="8"/>
  <c r="E914" i="8" s="1"/>
  <c r="D915" i="8"/>
  <c r="E915" i="8" s="1"/>
  <c r="D916" i="8"/>
  <c r="E916" i="8" s="1"/>
  <c r="D917" i="8"/>
  <c r="E917" i="8" s="1"/>
  <c r="D918" i="8"/>
  <c r="E918" i="8" s="1"/>
  <c r="D919" i="8"/>
  <c r="E919" i="8" s="1"/>
  <c r="D920" i="8"/>
  <c r="E920" i="8" s="1"/>
  <c r="D921" i="8"/>
  <c r="E921" i="8" s="1"/>
  <c r="D922" i="8"/>
  <c r="E922" i="8" s="1"/>
  <c r="D923" i="8"/>
  <c r="E923" i="8" s="1"/>
  <c r="D924" i="8"/>
  <c r="E924" i="8" s="1"/>
  <c r="D925" i="8"/>
  <c r="E925" i="8" s="1"/>
  <c r="D926" i="8"/>
  <c r="E926" i="8" s="1"/>
  <c r="D927" i="8"/>
  <c r="E927" i="8" s="1"/>
  <c r="D928" i="8"/>
  <c r="E928" i="8" s="1"/>
  <c r="D929" i="8"/>
  <c r="E929" i="8" s="1"/>
  <c r="D930" i="8"/>
  <c r="E930" i="8" s="1"/>
  <c r="D931" i="8"/>
  <c r="E931" i="8" s="1"/>
  <c r="D932" i="8"/>
  <c r="E932" i="8" s="1"/>
  <c r="D933" i="8"/>
  <c r="E933" i="8" s="1"/>
  <c r="D934" i="8"/>
  <c r="E934" i="8" s="1"/>
  <c r="D935" i="8"/>
  <c r="E935" i="8" s="1"/>
  <c r="D936" i="8"/>
  <c r="E936" i="8" s="1"/>
  <c r="D937" i="8"/>
  <c r="E937" i="8" s="1"/>
  <c r="D938" i="8"/>
  <c r="E938" i="8" s="1"/>
  <c r="D939" i="8"/>
  <c r="E939" i="8" s="1"/>
  <c r="D940" i="8"/>
  <c r="E940" i="8" s="1"/>
  <c r="D941" i="8"/>
  <c r="E941" i="8" s="1"/>
  <c r="D942" i="8"/>
  <c r="E942" i="8" s="1"/>
  <c r="D943" i="8"/>
  <c r="E943" i="8" s="1"/>
  <c r="D944" i="8"/>
  <c r="E944" i="8" s="1"/>
  <c r="D945" i="8"/>
  <c r="E945" i="8" s="1"/>
  <c r="D946" i="8"/>
  <c r="E946" i="8" s="1"/>
  <c r="D947" i="8"/>
  <c r="E947" i="8" s="1"/>
  <c r="D948" i="8"/>
  <c r="E948" i="8" s="1"/>
  <c r="D949" i="8"/>
  <c r="E949" i="8" s="1"/>
  <c r="D950" i="8"/>
  <c r="E950" i="8" s="1"/>
  <c r="D951" i="8"/>
  <c r="E951" i="8" s="1"/>
  <c r="D952" i="8"/>
  <c r="E952" i="8" s="1"/>
  <c r="D953" i="8"/>
  <c r="E953" i="8" s="1"/>
  <c r="D954" i="8"/>
  <c r="E954" i="8" s="1"/>
  <c r="D955" i="8"/>
  <c r="E955" i="8" s="1"/>
  <c r="D956" i="8"/>
  <c r="E956" i="8" s="1"/>
  <c r="D957" i="8"/>
  <c r="E957" i="8" s="1"/>
  <c r="D3" i="8"/>
  <c r="E3" i="8" s="1"/>
  <c r="S12" i="5" l="1"/>
  <c r="U12" i="5" s="1"/>
  <c r="T12" i="5"/>
  <c r="V12" i="5"/>
  <c r="W12" i="5"/>
  <c r="X12" i="5"/>
  <c r="Z12" i="5" s="1"/>
  <c r="Y12" i="5"/>
  <c r="S13" i="5"/>
  <c r="U13" i="5" s="1"/>
  <c r="Z13" i="5" s="1"/>
  <c r="T13" i="5"/>
  <c r="V13" i="5"/>
  <c r="W13" i="5"/>
  <c r="X13" i="5"/>
  <c r="Y13" i="5"/>
  <c r="S14" i="5"/>
  <c r="U14" i="5" s="1"/>
  <c r="T14" i="5"/>
  <c r="V14" i="5"/>
  <c r="W14" i="5"/>
  <c r="X14" i="5"/>
  <c r="Y14" i="5"/>
  <c r="Z14" i="5"/>
  <c r="S15" i="5"/>
  <c r="U15" i="5" s="1"/>
  <c r="T15" i="5"/>
  <c r="V15" i="5"/>
  <c r="W15" i="5"/>
  <c r="Y15" i="5"/>
  <c r="S16" i="5"/>
  <c r="V16" i="5"/>
  <c r="W16" i="5"/>
  <c r="X16" i="5"/>
  <c r="S17" i="5"/>
  <c r="U17" i="5" s="1"/>
  <c r="T17" i="5"/>
  <c r="V17" i="5"/>
  <c r="W17" i="5"/>
  <c r="X17" i="5"/>
  <c r="Y17" i="5"/>
  <c r="S18" i="5"/>
  <c r="U18" i="5" s="1"/>
  <c r="V18" i="5"/>
  <c r="X18" i="5"/>
  <c r="Y18" i="5"/>
  <c r="S19" i="5"/>
  <c r="U19" i="5" s="1"/>
  <c r="T19" i="5"/>
  <c r="V19" i="5"/>
  <c r="W19" i="5"/>
  <c r="X19" i="5"/>
  <c r="Y19" i="5"/>
  <c r="Z19" i="5"/>
  <c r="S20" i="5"/>
  <c r="V20" i="5"/>
  <c r="S21" i="5"/>
  <c r="T21" i="5"/>
  <c r="V21" i="5"/>
  <c r="Y21" i="5"/>
  <c r="S22" i="5"/>
  <c r="T22" i="5"/>
  <c r="V22" i="5"/>
  <c r="S23" i="5"/>
  <c r="U23" i="5" s="1"/>
  <c r="T23" i="5"/>
  <c r="V23" i="5"/>
  <c r="W23" i="5"/>
  <c r="Y23" i="5"/>
  <c r="S24" i="5"/>
  <c r="V24" i="5"/>
  <c r="S25" i="5"/>
  <c r="U25" i="5" s="1"/>
  <c r="Z25" i="5" s="1"/>
  <c r="T25" i="5"/>
  <c r="V25" i="5"/>
  <c r="W25" i="5"/>
  <c r="X25" i="5"/>
  <c r="Y25" i="5"/>
  <c r="S26" i="5"/>
  <c r="U26" i="5" s="1"/>
  <c r="V26" i="5"/>
  <c r="X26" i="5"/>
  <c r="Y26" i="5"/>
  <c r="S27" i="5"/>
  <c r="U27" i="5" s="1"/>
  <c r="T27" i="5"/>
  <c r="V27" i="5"/>
  <c r="W27" i="5"/>
  <c r="X27" i="5"/>
  <c r="Y27" i="5"/>
  <c r="Z27" i="5" s="1"/>
  <c r="S28" i="5"/>
  <c r="X28" i="5" s="1"/>
  <c r="V28" i="5"/>
  <c r="S29" i="5"/>
  <c r="T29" i="5"/>
  <c r="V29" i="5"/>
  <c r="Y29" i="5"/>
  <c r="S30" i="5"/>
  <c r="V30" i="5"/>
  <c r="S31" i="5"/>
  <c r="U31" i="5" s="1"/>
  <c r="T31" i="5"/>
  <c r="V31" i="5"/>
  <c r="W31" i="5"/>
  <c r="Y31" i="5"/>
  <c r="S32" i="5"/>
  <c r="V32" i="5"/>
  <c r="S33" i="5"/>
  <c r="U33" i="5" s="1"/>
  <c r="T33" i="5"/>
  <c r="V33" i="5"/>
  <c r="W33" i="5"/>
  <c r="X33" i="5"/>
  <c r="Y33" i="5"/>
  <c r="S34" i="5"/>
  <c r="U34" i="5" s="1"/>
  <c r="V34" i="5"/>
  <c r="X34" i="5"/>
  <c r="Y34" i="5"/>
  <c r="S35" i="5"/>
  <c r="U35" i="5" s="1"/>
  <c r="T35" i="5"/>
  <c r="V35" i="5"/>
  <c r="W35" i="5"/>
  <c r="X35" i="5"/>
  <c r="Y35" i="5"/>
  <c r="Z35" i="5"/>
  <c r="S36" i="5"/>
  <c r="V36" i="5"/>
  <c r="X36" i="5"/>
  <c r="S37" i="5"/>
  <c r="T37" i="5"/>
  <c r="V37" i="5"/>
  <c r="Y37" i="5"/>
  <c r="S38" i="5"/>
  <c r="T38" i="5"/>
  <c r="V38" i="5"/>
  <c r="S39" i="5"/>
  <c r="U39" i="5" s="1"/>
  <c r="T39" i="5"/>
  <c r="V39" i="5"/>
  <c r="W39" i="5"/>
  <c r="Y39" i="5"/>
  <c r="S40" i="5"/>
  <c r="V40" i="5"/>
  <c r="W40" i="5"/>
  <c r="S41" i="5"/>
  <c r="U41" i="5" s="1"/>
  <c r="T41" i="5"/>
  <c r="V41" i="5"/>
  <c r="W41" i="5"/>
  <c r="X41" i="5"/>
  <c r="Y41" i="5"/>
  <c r="S42" i="5"/>
  <c r="U42" i="5" s="1"/>
  <c r="V42" i="5"/>
  <c r="X42" i="5"/>
  <c r="Y42" i="5"/>
  <c r="S43" i="5"/>
  <c r="U43" i="5" s="1"/>
  <c r="T43" i="5"/>
  <c r="V43" i="5"/>
  <c r="W43" i="5"/>
  <c r="Z43" i="5" s="1"/>
  <c r="X43" i="5"/>
  <c r="Y43" i="5"/>
  <c r="S44" i="5"/>
  <c r="V44" i="5"/>
  <c r="S45" i="5"/>
  <c r="V45" i="5"/>
  <c r="Y45" i="5"/>
  <c r="S46" i="5"/>
  <c r="T46" i="5"/>
  <c r="V46" i="5"/>
  <c r="X46" i="5"/>
  <c r="S47" i="5"/>
  <c r="U47" i="5" s="1"/>
  <c r="T47" i="5"/>
  <c r="V47" i="5"/>
  <c r="W47" i="5"/>
  <c r="Y47" i="5"/>
  <c r="S48" i="5"/>
  <c r="V48" i="5"/>
  <c r="S49" i="5"/>
  <c r="U49" i="5" s="1"/>
  <c r="T49" i="5"/>
  <c r="V49" i="5"/>
  <c r="W49" i="5"/>
  <c r="X49" i="5"/>
  <c r="Y49" i="5"/>
  <c r="S50" i="5"/>
  <c r="V50" i="5"/>
  <c r="X50" i="5"/>
  <c r="Y50" i="5"/>
  <c r="S51" i="5"/>
  <c r="U51" i="5" s="1"/>
  <c r="T51" i="5"/>
  <c r="V51" i="5"/>
  <c r="W51" i="5"/>
  <c r="X51" i="5"/>
  <c r="Y51" i="5"/>
  <c r="Z51" i="5" s="1"/>
  <c r="S52" i="5"/>
  <c r="V52" i="5"/>
  <c r="X52" i="5"/>
  <c r="S53" i="5"/>
  <c r="T53" i="5"/>
  <c r="V53" i="5"/>
  <c r="W53" i="5"/>
  <c r="Y53" i="5"/>
  <c r="S54" i="5"/>
  <c r="T54" i="5" s="1"/>
  <c r="V54" i="5"/>
  <c r="S55" i="5"/>
  <c r="U55" i="5" s="1"/>
  <c r="T55" i="5"/>
  <c r="V55" i="5"/>
  <c r="W55" i="5"/>
  <c r="Y55" i="5"/>
  <c r="S56" i="5"/>
  <c r="V56" i="5"/>
  <c r="W56" i="5"/>
  <c r="X56" i="5"/>
  <c r="S57" i="5"/>
  <c r="U57" i="5" s="1"/>
  <c r="Z57" i="5" s="1"/>
  <c r="T57" i="5"/>
  <c r="V57" i="5"/>
  <c r="W57" i="5"/>
  <c r="X57" i="5"/>
  <c r="Y57" i="5"/>
  <c r="S58" i="5"/>
  <c r="V58" i="5"/>
  <c r="X58" i="5"/>
  <c r="S59" i="5"/>
  <c r="U59" i="5" s="1"/>
  <c r="T59" i="5"/>
  <c r="V59" i="5"/>
  <c r="W59" i="5"/>
  <c r="Z59" i="5" s="1"/>
  <c r="X59" i="5"/>
  <c r="Y59" i="5"/>
  <c r="S60" i="5"/>
  <c r="V60" i="5"/>
  <c r="S61" i="5"/>
  <c r="V61" i="5"/>
  <c r="S62" i="5"/>
  <c r="T62" i="5"/>
  <c r="V62" i="5"/>
  <c r="X62" i="5"/>
  <c r="S63" i="5"/>
  <c r="U63" i="5" s="1"/>
  <c r="T63" i="5"/>
  <c r="V63" i="5"/>
  <c r="W63" i="5"/>
  <c r="Y63" i="5"/>
  <c r="S64" i="5"/>
  <c r="X64" i="5" s="1"/>
  <c r="V64" i="5"/>
  <c r="S65" i="5"/>
  <c r="U65" i="5" s="1"/>
  <c r="Z65" i="5" s="1"/>
  <c r="T65" i="5"/>
  <c r="V65" i="5"/>
  <c r="W65" i="5"/>
  <c r="X65" i="5"/>
  <c r="Y65" i="5"/>
  <c r="S66" i="5"/>
  <c r="V66" i="5"/>
  <c r="X66" i="5"/>
  <c r="S67" i="5"/>
  <c r="U67" i="5" s="1"/>
  <c r="T67" i="5"/>
  <c r="V67" i="5"/>
  <c r="W67" i="5"/>
  <c r="Z67" i="5" s="1"/>
  <c r="X67" i="5"/>
  <c r="Y67" i="5"/>
  <c r="S68" i="5"/>
  <c r="V68" i="5"/>
  <c r="X68" i="5"/>
  <c r="Y68" i="5"/>
  <c r="S69" i="5"/>
  <c r="T69" i="5" s="1"/>
  <c r="V69" i="5"/>
  <c r="Y69" i="5"/>
  <c r="S70" i="5"/>
  <c r="T70" i="5"/>
  <c r="V70" i="5"/>
  <c r="X70" i="5"/>
  <c r="S71" i="5"/>
  <c r="T71" i="5"/>
  <c r="V71" i="5"/>
  <c r="W71" i="5"/>
  <c r="Y71" i="5"/>
  <c r="S72" i="5"/>
  <c r="V72" i="5"/>
  <c r="S73" i="5"/>
  <c r="U73" i="5" s="1"/>
  <c r="T73" i="5"/>
  <c r="V73" i="5"/>
  <c r="W73" i="5"/>
  <c r="X73" i="5"/>
  <c r="Y73" i="5"/>
  <c r="S74" i="5"/>
  <c r="U74" i="5" s="1"/>
  <c r="V74" i="5"/>
  <c r="W74" i="5"/>
  <c r="X74" i="5"/>
  <c r="Y74" i="5"/>
  <c r="S75" i="5"/>
  <c r="U75" i="5" s="1"/>
  <c r="T75" i="5"/>
  <c r="V75" i="5"/>
  <c r="W75" i="5"/>
  <c r="X75" i="5"/>
  <c r="Y75" i="5"/>
  <c r="Z75" i="5"/>
  <c r="S76" i="5"/>
  <c r="V76" i="5"/>
  <c r="W76" i="5"/>
  <c r="X76" i="5"/>
  <c r="Y76" i="5"/>
  <c r="S77" i="5"/>
  <c r="T77" i="5"/>
  <c r="V77" i="5"/>
  <c r="S78" i="5"/>
  <c r="T78" i="5"/>
  <c r="V78" i="5"/>
  <c r="S79" i="5"/>
  <c r="V79" i="5"/>
  <c r="S80" i="5"/>
  <c r="T80" i="5"/>
  <c r="V80" i="5"/>
  <c r="W80" i="5"/>
  <c r="X80" i="5"/>
  <c r="S81" i="5"/>
  <c r="V81" i="5"/>
  <c r="W81" i="5"/>
  <c r="X81" i="5"/>
  <c r="Y81" i="5"/>
  <c r="S82" i="5"/>
  <c r="V82" i="5"/>
  <c r="S83" i="5"/>
  <c r="U83" i="5" s="1"/>
  <c r="T83" i="5"/>
  <c r="V83" i="5"/>
  <c r="Z83" i="5" s="1"/>
  <c r="W83" i="5"/>
  <c r="X83" i="5"/>
  <c r="Y83" i="5"/>
  <c r="S84" i="5"/>
  <c r="V84" i="5"/>
  <c r="W84" i="5"/>
  <c r="X84" i="5"/>
  <c r="Y84" i="5"/>
  <c r="S85" i="5"/>
  <c r="U85" i="5" s="1"/>
  <c r="T85" i="5"/>
  <c r="V85" i="5"/>
  <c r="W85" i="5"/>
  <c r="X85" i="5"/>
  <c r="Z85" i="5" s="1"/>
  <c r="Y85" i="5"/>
  <c r="S86" i="5"/>
  <c r="T86" i="5"/>
  <c r="V86" i="5"/>
  <c r="X86" i="5"/>
  <c r="Y86" i="5"/>
  <c r="S87" i="5"/>
  <c r="T87" i="5" s="1"/>
  <c r="V87" i="5"/>
  <c r="S88" i="5"/>
  <c r="T88" i="5" s="1"/>
  <c r="V88" i="5"/>
  <c r="W88" i="5"/>
  <c r="S89" i="5"/>
  <c r="T89" i="5"/>
  <c r="V89" i="5"/>
  <c r="S90" i="5"/>
  <c r="U90" i="5" s="1"/>
  <c r="T90" i="5"/>
  <c r="V90" i="5"/>
  <c r="W90" i="5"/>
  <c r="X90" i="5"/>
  <c r="Y90" i="5"/>
  <c r="S91" i="5"/>
  <c r="U91" i="5" s="1"/>
  <c r="T91" i="5"/>
  <c r="V91" i="5"/>
  <c r="W91" i="5"/>
  <c r="Z91" i="5" s="1"/>
  <c r="X91" i="5"/>
  <c r="Y91" i="5"/>
  <c r="S92" i="5"/>
  <c r="V92" i="5"/>
  <c r="Y92" i="5"/>
  <c r="S93" i="5"/>
  <c r="V93" i="5"/>
  <c r="S94" i="5"/>
  <c r="T94" i="5"/>
  <c r="V94" i="5"/>
  <c r="X94" i="5"/>
  <c r="Y94" i="5"/>
  <c r="S95" i="5"/>
  <c r="T95" i="5"/>
  <c r="V95" i="5"/>
  <c r="W95" i="5"/>
  <c r="Y95" i="5"/>
  <c r="S96" i="5"/>
  <c r="V96" i="5"/>
  <c r="S97" i="5"/>
  <c r="T97" i="5"/>
  <c r="U97" i="5"/>
  <c r="V97" i="5"/>
  <c r="X97" i="5"/>
  <c r="S98" i="5"/>
  <c r="T98" i="5" s="1"/>
  <c r="V98" i="5"/>
  <c r="S99" i="5"/>
  <c r="V99" i="5"/>
  <c r="S100" i="5"/>
  <c r="Y100" i="5" s="1"/>
  <c r="T100" i="5"/>
  <c r="U100" i="5"/>
  <c r="V100" i="5"/>
  <c r="W100" i="5"/>
  <c r="S101" i="5"/>
  <c r="Y101" i="5" s="1"/>
  <c r="T101" i="5"/>
  <c r="U101" i="5"/>
  <c r="V101" i="5"/>
  <c r="W101" i="5"/>
  <c r="Z101" i="5" s="1"/>
  <c r="X101" i="5"/>
  <c r="S102" i="5"/>
  <c r="Y102" i="5" s="1"/>
  <c r="T102" i="5"/>
  <c r="U102" i="5"/>
  <c r="V102" i="5"/>
  <c r="W102" i="5"/>
  <c r="X102" i="5"/>
  <c r="S103" i="5"/>
  <c r="V103" i="5"/>
  <c r="S104" i="5"/>
  <c r="T104" i="5" s="1"/>
  <c r="V104" i="5"/>
  <c r="S105" i="5"/>
  <c r="Y105" i="5" s="1"/>
  <c r="T105" i="5"/>
  <c r="U105" i="5"/>
  <c r="V105" i="5"/>
  <c r="W105" i="5"/>
  <c r="S106" i="5"/>
  <c r="T106" i="5"/>
  <c r="U106" i="5"/>
  <c r="V106" i="5"/>
  <c r="X106" i="5"/>
  <c r="S107" i="5"/>
  <c r="T107" i="5"/>
  <c r="U107" i="5"/>
  <c r="V107" i="5"/>
  <c r="W107" i="5"/>
  <c r="S108" i="5"/>
  <c r="T108" i="5"/>
  <c r="V108" i="5"/>
  <c r="S109" i="5"/>
  <c r="V109" i="5"/>
  <c r="S110" i="5"/>
  <c r="Y110" i="5" s="1"/>
  <c r="T110" i="5"/>
  <c r="U110" i="5"/>
  <c r="V110" i="5"/>
  <c r="W110" i="5"/>
  <c r="X110" i="5"/>
  <c r="S111" i="5"/>
  <c r="U111" i="5"/>
  <c r="V111" i="5"/>
  <c r="W111" i="5"/>
  <c r="X111" i="5"/>
  <c r="S112" i="5"/>
  <c r="T112" i="5"/>
  <c r="V112" i="5"/>
  <c r="W112" i="5"/>
  <c r="X112" i="5"/>
  <c r="S113" i="5"/>
  <c r="V113" i="5"/>
  <c r="S114" i="5"/>
  <c r="T114" i="5"/>
  <c r="U114" i="5"/>
  <c r="V114" i="5"/>
  <c r="S115" i="5"/>
  <c r="T115" i="5"/>
  <c r="U115" i="5"/>
  <c r="V115" i="5"/>
  <c r="W115" i="5"/>
  <c r="S116" i="5"/>
  <c r="Y116" i="5" s="1"/>
  <c r="V116" i="5"/>
  <c r="W116" i="5"/>
  <c r="X116" i="5"/>
  <c r="S117" i="5"/>
  <c r="V117" i="5"/>
  <c r="S118" i="5"/>
  <c r="Y118" i="5" s="1"/>
  <c r="T118" i="5"/>
  <c r="U118" i="5"/>
  <c r="V118" i="5"/>
  <c r="W118" i="5"/>
  <c r="X118" i="5"/>
  <c r="Z118" i="5"/>
  <c r="S119" i="5"/>
  <c r="U119" i="5"/>
  <c r="V119" i="5"/>
  <c r="S120" i="5"/>
  <c r="T120" i="5"/>
  <c r="V120" i="5"/>
  <c r="W120" i="5"/>
  <c r="X120" i="5"/>
  <c r="S121" i="5"/>
  <c r="Y121" i="5" s="1"/>
  <c r="V121" i="5"/>
  <c r="W121" i="5"/>
  <c r="X121" i="5"/>
  <c r="S122" i="5"/>
  <c r="T122" i="5"/>
  <c r="U122" i="5"/>
  <c r="V122" i="5"/>
  <c r="X122" i="5"/>
  <c r="S123" i="5"/>
  <c r="T123" i="5"/>
  <c r="V123" i="5"/>
  <c r="S124" i="5"/>
  <c r="V124" i="5"/>
  <c r="S125" i="5"/>
  <c r="Y125" i="5" s="1"/>
  <c r="T125" i="5"/>
  <c r="U125" i="5"/>
  <c r="Z125" i="5" s="1"/>
  <c r="V125" i="5"/>
  <c r="W125" i="5"/>
  <c r="X125" i="5"/>
  <c r="S126" i="5"/>
  <c r="Y126" i="5" s="1"/>
  <c r="T126" i="5"/>
  <c r="U126" i="5"/>
  <c r="V126" i="5"/>
  <c r="W126" i="5"/>
  <c r="X126" i="5"/>
  <c r="S127" i="5"/>
  <c r="U127" i="5"/>
  <c r="V127" i="5"/>
  <c r="W127" i="5"/>
  <c r="X127" i="5"/>
  <c r="S128" i="5"/>
  <c r="V128" i="5"/>
  <c r="S129" i="5"/>
  <c r="V129" i="5"/>
  <c r="S130" i="5"/>
  <c r="W130" i="5" s="1"/>
  <c r="T130" i="5"/>
  <c r="U130" i="5"/>
  <c r="V130" i="5"/>
  <c r="X130" i="5"/>
  <c r="S131" i="5"/>
  <c r="W131" i="5" s="1"/>
  <c r="T131" i="5"/>
  <c r="U131" i="5"/>
  <c r="V131" i="5"/>
  <c r="X131" i="5"/>
  <c r="Y131" i="5"/>
  <c r="S132" i="5"/>
  <c r="V132" i="5"/>
  <c r="X132" i="5"/>
  <c r="Y132" i="5"/>
  <c r="S133" i="5"/>
  <c r="W133" i="5" s="1"/>
  <c r="T133" i="5"/>
  <c r="U133" i="5"/>
  <c r="V133" i="5"/>
  <c r="X133" i="5"/>
  <c r="Y133" i="5"/>
  <c r="S134" i="5"/>
  <c r="U134" i="5" s="1"/>
  <c r="V134" i="5"/>
  <c r="Y134" i="5"/>
  <c r="S135" i="5"/>
  <c r="V135" i="5"/>
  <c r="S136" i="5"/>
  <c r="T136" i="5"/>
  <c r="U136" i="5"/>
  <c r="V136" i="5"/>
  <c r="X136" i="5"/>
  <c r="S137" i="5"/>
  <c r="V137" i="5"/>
  <c r="S138" i="5"/>
  <c r="W138" i="5" s="1"/>
  <c r="T138" i="5"/>
  <c r="U138" i="5"/>
  <c r="V138" i="5"/>
  <c r="X138" i="5"/>
  <c r="S139" i="5"/>
  <c r="W139" i="5" s="1"/>
  <c r="T139" i="5"/>
  <c r="U139" i="5"/>
  <c r="Z139" i="5" s="1"/>
  <c r="V139" i="5"/>
  <c r="X139" i="5"/>
  <c r="Y139" i="5"/>
  <c r="S140" i="5"/>
  <c r="V140" i="5"/>
  <c r="Y140" i="5"/>
  <c r="S141" i="5"/>
  <c r="W141" i="5" s="1"/>
  <c r="T141" i="5"/>
  <c r="U141" i="5"/>
  <c r="V141" i="5"/>
  <c r="X141" i="5"/>
  <c r="Y141" i="5"/>
  <c r="Z141" i="5"/>
  <c r="S142" i="5"/>
  <c r="U142" i="5"/>
  <c r="V142" i="5"/>
  <c r="X142" i="5"/>
  <c r="S143" i="5"/>
  <c r="T143" i="5"/>
  <c r="V143" i="5"/>
  <c r="Y143" i="5"/>
  <c r="S144" i="5"/>
  <c r="V144" i="5"/>
  <c r="X144" i="5"/>
  <c r="S145" i="5"/>
  <c r="V145" i="5"/>
  <c r="S146" i="5"/>
  <c r="U146" i="5" s="1"/>
  <c r="T146" i="5"/>
  <c r="V146" i="5"/>
  <c r="X146" i="5"/>
  <c r="S147" i="5"/>
  <c r="W147" i="5" s="1"/>
  <c r="T147" i="5"/>
  <c r="U147" i="5"/>
  <c r="V147" i="5"/>
  <c r="X147" i="5"/>
  <c r="Y147" i="5"/>
  <c r="S148" i="5"/>
  <c r="U148" i="5"/>
  <c r="V148" i="5"/>
  <c r="S149" i="5"/>
  <c r="W149" i="5" s="1"/>
  <c r="T149" i="5"/>
  <c r="U149" i="5"/>
  <c r="V149" i="5"/>
  <c r="Z149" i="5" s="1"/>
  <c r="X149" i="5"/>
  <c r="Y149" i="5"/>
  <c r="S150" i="5"/>
  <c r="V150" i="5"/>
  <c r="X150" i="5"/>
  <c r="Y150" i="5"/>
  <c r="S151" i="5"/>
  <c r="T151" i="5"/>
  <c r="V151" i="5"/>
  <c r="Y151" i="5"/>
  <c r="S152" i="5"/>
  <c r="T152" i="5"/>
  <c r="V152" i="5"/>
  <c r="S153" i="5"/>
  <c r="T153" i="5"/>
  <c r="U153" i="5"/>
  <c r="V153" i="5"/>
  <c r="S154" i="5"/>
  <c r="T154" i="5"/>
  <c r="U154" i="5"/>
  <c r="V154" i="5"/>
  <c r="X154" i="5"/>
  <c r="S155" i="5"/>
  <c r="W155" i="5" s="1"/>
  <c r="T155" i="5"/>
  <c r="U155" i="5"/>
  <c r="V155" i="5"/>
  <c r="X155" i="5"/>
  <c r="Y155" i="5"/>
  <c r="S156" i="5"/>
  <c r="V156" i="5"/>
  <c r="S157" i="5"/>
  <c r="W157" i="5" s="1"/>
  <c r="T157" i="5"/>
  <c r="U157" i="5"/>
  <c r="V157" i="5"/>
  <c r="X157" i="5"/>
  <c r="Y157" i="5"/>
  <c r="S158" i="5"/>
  <c r="V158" i="5"/>
  <c r="X158" i="5"/>
  <c r="Y158" i="5"/>
  <c r="S159" i="5"/>
  <c r="T159" i="5"/>
  <c r="V159" i="5"/>
  <c r="X159" i="5"/>
  <c r="Y159" i="5"/>
  <c r="S160" i="5"/>
  <c r="X160" i="5" s="1"/>
  <c r="V160" i="5"/>
  <c r="S161" i="5"/>
  <c r="T161" i="5"/>
  <c r="V161" i="5"/>
  <c r="S162" i="5"/>
  <c r="T162" i="5"/>
  <c r="U162" i="5"/>
  <c r="V162" i="5"/>
  <c r="S163" i="5"/>
  <c r="W163" i="5" s="1"/>
  <c r="T163" i="5"/>
  <c r="V163" i="5"/>
  <c r="X163" i="5"/>
  <c r="Y163" i="5"/>
  <c r="S164" i="5"/>
  <c r="W164" i="5" s="1"/>
  <c r="U164" i="5"/>
  <c r="V164" i="5"/>
  <c r="X164" i="5"/>
  <c r="Y164" i="5"/>
  <c r="S165" i="5"/>
  <c r="W165" i="5" s="1"/>
  <c r="T165" i="5"/>
  <c r="U165" i="5"/>
  <c r="V165" i="5"/>
  <c r="X165" i="5"/>
  <c r="Y165" i="5"/>
  <c r="Z165" i="5"/>
  <c r="S166" i="5"/>
  <c r="U166" i="5" s="1"/>
  <c r="V166" i="5"/>
  <c r="S167" i="5"/>
  <c r="T167" i="5"/>
  <c r="V167" i="5"/>
  <c r="X167" i="5"/>
  <c r="S168" i="5"/>
  <c r="W168" i="5" s="1"/>
  <c r="T168" i="5"/>
  <c r="V168" i="5"/>
  <c r="X168" i="5"/>
  <c r="Y168" i="5"/>
  <c r="S169" i="5"/>
  <c r="T169" i="5"/>
  <c r="U169" i="5"/>
  <c r="V169" i="5"/>
  <c r="Y169" i="5"/>
  <c r="S170" i="5"/>
  <c r="V170" i="5"/>
  <c r="S171" i="5"/>
  <c r="T171" i="5" s="1"/>
  <c r="V171" i="5"/>
  <c r="S172" i="5"/>
  <c r="U172" i="5"/>
  <c r="V172" i="5"/>
  <c r="X172" i="5"/>
  <c r="S173" i="5"/>
  <c r="W173" i="5" s="1"/>
  <c r="T173" i="5"/>
  <c r="U173" i="5"/>
  <c r="V173" i="5"/>
  <c r="X173" i="5"/>
  <c r="Y173" i="5"/>
  <c r="S174" i="5"/>
  <c r="U174" i="5"/>
  <c r="V174" i="5"/>
  <c r="X174" i="5"/>
  <c r="Y174" i="5"/>
  <c r="S175" i="5"/>
  <c r="Y175" i="5" s="1"/>
  <c r="V175" i="5"/>
  <c r="S176" i="5"/>
  <c r="U176" i="5" s="1"/>
  <c r="T176" i="5"/>
  <c r="V176" i="5"/>
  <c r="S177" i="5"/>
  <c r="T177" i="5"/>
  <c r="U177" i="5"/>
  <c r="V177" i="5"/>
  <c r="S178" i="5"/>
  <c r="U178" i="5" s="1"/>
  <c r="T178" i="5"/>
  <c r="V178" i="5"/>
  <c r="X178" i="5"/>
  <c r="S179" i="5"/>
  <c r="W179" i="5" s="1"/>
  <c r="U179" i="5"/>
  <c r="V179" i="5"/>
  <c r="X179" i="5"/>
  <c r="Y179" i="5"/>
  <c r="S180" i="5"/>
  <c r="T180" i="5" s="1"/>
  <c r="V180" i="5"/>
  <c r="Y180" i="5"/>
  <c r="S181" i="5"/>
  <c r="W181" i="5" s="1"/>
  <c r="T181" i="5"/>
  <c r="U181" i="5"/>
  <c r="Z181" i="5" s="1"/>
  <c r="V181" i="5"/>
  <c r="X181" i="5"/>
  <c r="Y181" i="5"/>
  <c r="S182" i="5"/>
  <c r="U182" i="5"/>
  <c r="V182" i="5"/>
  <c r="X182" i="5"/>
  <c r="S183" i="5"/>
  <c r="T183" i="5"/>
  <c r="V183" i="5"/>
  <c r="X183" i="5"/>
  <c r="Y183" i="5"/>
  <c r="S184" i="5"/>
  <c r="W184" i="5" s="1"/>
  <c r="U184" i="5"/>
  <c r="V184" i="5"/>
  <c r="X184" i="5"/>
  <c r="Y184" i="5"/>
  <c r="Z184" i="5"/>
  <c r="S185" i="5"/>
  <c r="V185" i="5"/>
  <c r="S186" i="5"/>
  <c r="T186" i="5" s="1"/>
  <c r="V186" i="5"/>
  <c r="S187" i="5"/>
  <c r="U187" i="5"/>
  <c r="V187" i="5"/>
  <c r="X187" i="5"/>
  <c r="S188" i="5"/>
  <c r="W188" i="5" s="1"/>
  <c r="T188" i="5"/>
  <c r="U188" i="5"/>
  <c r="V188" i="5"/>
  <c r="X188" i="5"/>
  <c r="Z188" i="5" s="1"/>
  <c r="Y188" i="5"/>
  <c r="S189" i="5"/>
  <c r="W189" i="5" s="1"/>
  <c r="T189" i="5"/>
  <c r="U189" i="5"/>
  <c r="V189" i="5"/>
  <c r="X189" i="5"/>
  <c r="Y189" i="5"/>
  <c r="Z189" i="5"/>
  <c r="S190" i="5"/>
  <c r="V190" i="5"/>
  <c r="X190" i="5"/>
  <c r="Y190" i="5"/>
  <c r="S191" i="5"/>
  <c r="T191" i="5" s="1"/>
  <c r="V191" i="5"/>
  <c r="S192" i="5"/>
  <c r="U192" i="5"/>
  <c r="V192" i="5"/>
  <c r="X192" i="5"/>
  <c r="S193" i="5"/>
  <c r="T193" i="5" s="1"/>
  <c r="V193" i="5"/>
  <c r="Y193" i="5"/>
  <c r="S194" i="5"/>
  <c r="T194" i="5" s="1"/>
  <c r="U194" i="5"/>
  <c r="V194" i="5"/>
  <c r="X194" i="5"/>
  <c r="S195" i="5"/>
  <c r="T195" i="5"/>
  <c r="V195" i="5"/>
  <c r="X195" i="5"/>
  <c r="Y195" i="5"/>
  <c r="S196" i="5"/>
  <c r="W196" i="5" s="1"/>
  <c r="T196" i="5"/>
  <c r="U196" i="5"/>
  <c r="V196" i="5"/>
  <c r="S197" i="5"/>
  <c r="W197" i="5" s="1"/>
  <c r="T197" i="5"/>
  <c r="U197" i="5"/>
  <c r="V197" i="5"/>
  <c r="X197" i="5"/>
  <c r="Y197" i="5"/>
  <c r="S198" i="5"/>
  <c r="U198" i="5"/>
  <c r="V198" i="5"/>
  <c r="X198" i="5"/>
  <c r="Y198" i="5"/>
  <c r="S199" i="5"/>
  <c r="T199" i="5" s="1"/>
  <c r="V199" i="5"/>
  <c r="X199" i="5"/>
  <c r="Y199" i="5"/>
  <c r="S200" i="5"/>
  <c r="T200" i="5"/>
  <c r="V200" i="5"/>
  <c r="S201" i="5"/>
  <c r="U201" i="5" s="1"/>
  <c r="T201" i="5"/>
  <c r="V201" i="5"/>
  <c r="S202" i="5"/>
  <c r="V202" i="5"/>
  <c r="S203" i="5"/>
  <c r="W203" i="5" s="1"/>
  <c r="T203" i="5"/>
  <c r="U203" i="5"/>
  <c r="V203" i="5"/>
  <c r="X203" i="5"/>
  <c r="Y203" i="5"/>
  <c r="S204" i="5"/>
  <c r="V204" i="5"/>
  <c r="X204" i="5"/>
  <c r="S205" i="5"/>
  <c r="W205" i="5" s="1"/>
  <c r="T205" i="5"/>
  <c r="U205" i="5"/>
  <c r="V205" i="5"/>
  <c r="X205" i="5"/>
  <c r="Y205" i="5"/>
  <c r="S206" i="5"/>
  <c r="V206" i="5"/>
  <c r="S207" i="5"/>
  <c r="V207" i="5"/>
  <c r="S208" i="5"/>
  <c r="W208" i="5" s="1"/>
  <c r="T208" i="5"/>
  <c r="U208" i="5"/>
  <c r="V208" i="5"/>
  <c r="X208" i="5"/>
  <c r="Y208" i="5"/>
  <c r="S209" i="5"/>
  <c r="T209" i="5" s="1"/>
  <c r="U209" i="5"/>
  <c r="V209" i="5"/>
  <c r="Y209" i="5"/>
  <c r="S210" i="5"/>
  <c r="V210" i="5"/>
  <c r="S211" i="5"/>
  <c r="W211" i="5" s="1"/>
  <c r="T211" i="5"/>
  <c r="U211" i="5"/>
  <c r="V211" i="5"/>
  <c r="S212" i="5"/>
  <c r="T212" i="5" s="1"/>
  <c r="V212" i="5"/>
  <c r="X212" i="5"/>
  <c r="Y212" i="5"/>
  <c r="S213" i="5"/>
  <c r="W213" i="5" s="1"/>
  <c r="T213" i="5"/>
  <c r="U213" i="5"/>
  <c r="Z213" i="5" s="1"/>
  <c r="V213" i="5"/>
  <c r="X213" i="5"/>
  <c r="Y213" i="5"/>
  <c r="S214" i="5"/>
  <c r="U214" i="5" s="1"/>
  <c r="V214" i="5"/>
  <c r="X214" i="5"/>
  <c r="Y214" i="5"/>
  <c r="S215" i="5"/>
  <c r="T215" i="5"/>
  <c r="V215" i="5"/>
  <c r="Y215" i="5"/>
  <c r="S216" i="5"/>
  <c r="W216" i="5" s="1"/>
  <c r="T216" i="5"/>
  <c r="U216" i="5"/>
  <c r="V216" i="5"/>
  <c r="S217" i="5"/>
  <c r="V217" i="5"/>
  <c r="Y217" i="5"/>
  <c r="S218" i="5"/>
  <c r="W218" i="5" s="1"/>
  <c r="T218" i="5"/>
  <c r="U218" i="5"/>
  <c r="V218" i="5"/>
  <c r="X218" i="5"/>
  <c r="Y218" i="5"/>
  <c r="Z218" i="5"/>
  <c r="S219" i="5"/>
  <c r="W219" i="5" s="1"/>
  <c r="U219" i="5"/>
  <c r="Z219" i="5" s="1"/>
  <c r="V219" i="5"/>
  <c r="X219" i="5"/>
  <c r="Y219" i="5"/>
  <c r="S220" i="5"/>
  <c r="V220" i="5"/>
  <c r="X220" i="5"/>
  <c r="Y220" i="5"/>
  <c r="S221" i="5"/>
  <c r="T221" i="5"/>
  <c r="V221" i="5"/>
  <c r="X221" i="5"/>
  <c r="Y221" i="5"/>
  <c r="S222" i="5"/>
  <c r="V222" i="5"/>
  <c r="Y222" i="5"/>
  <c r="S223" i="5"/>
  <c r="V223" i="5"/>
  <c r="S224" i="5"/>
  <c r="T224" i="5"/>
  <c r="V224" i="5"/>
  <c r="X224" i="5"/>
  <c r="S225" i="5"/>
  <c r="V225" i="5"/>
  <c r="S226" i="5"/>
  <c r="W226" i="5" s="1"/>
  <c r="T226" i="5"/>
  <c r="U226" i="5"/>
  <c r="V226" i="5"/>
  <c r="X226" i="5"/>
  <c r="Y226" i="5"/>
  <c r="Z226" i="5"/>
  <c r="S227" i="5"/>
  <c r="W227" i="5" s="1"/>
  <c r="U227" i="5"/>
  <c r="V227" i="5"/>
  <c r="X227" i="5"/>
  <c r="Y227" i="5"/>
  <c r="S228" i="5"/>
  <c r="V228" i="5"/>
  <c r="Y228" i="5"/>
  <c r="S229" i="5"/>
  <c r="V229" i="5"/>
  <c r="X229" i="5"/>
  <c r="Y229" i="5"/>
  <c r="S230" i="5"/>
  <c r="V230" i="5"/>
  <c r="S231" i="5"/>
  <c r="U231" i="5"/>
  <c r="V231" i="5"/>
  <c r="S232" i="5"/>
  <c r="T232" i="5" s="1"/>
  <c r="U232" i="5"/>
  <c r="V232" i="5"/>
  <c r="X232" i="5"/>
  <c r="S233" i="5"/>
  <c r="T233" i="5"/>
  <c r="U233" i="5"/>
  <c r="V233" i="5"/>
  <c r="Y233" i="5"/>
  <c r="S234" i="5"/>
  <c r="W234" i="5" s="1"/>
  <c r="T234" i="5"/>
  <c r="U234" i="5"/>
  <c r="V234" i="5"/>
  <c r="X234" i="5"/>
  <c r="Y234" i="5"/>
  <c r="S235" i="5"/>
  <c r="W235" i="5" s="1"/>
  <c r="U235" i="5"/>
  <c r="Z235" i="5" s="1"/>
  <c r="V235" i="5"/>
  <c r="X235" i="5"/>
  <c r="Y235" i="5"/>
  <c r="S236" i="5"/>
  <c r="V236" i="5"/>
  <c r="X236" i="5"/>
  <c r="Y236" i="5"/>
  <c r="S237" i="5"/>
  <c r="V237" i="5"/>
  <c r="S238" i="5"/>
  <c r="U238" i="5"/>
  <c r="V238" i="5"/>
  <c r="Y238" i="5"/>
  <c r="S239" i="5"/>
  <c r="T239" i="5"/>
  <c r="U239" i="5"/>
  <c r="V239" i="5"/>
  <c r="S240" i="5"/>
  <c r="V240" i="5"/>
  <c r="S241" i="5"/>
  <c r="U241" i="5"/>
  <c r="V241" i="5"/>
  <c r="X241" i="5"/>
  <c r="S242" i="5"/>
  <c r="W242" i="5" s="1"/>
  <c r="T242" i="5"/>
  <c r="U242" i="5"/>
  <c r="Z242" i="5" s="1"/>
  <c r="V242" i="5"/>
  <c r="X242" i="5"/>
  <c r="Y242" i="5"/>
  <c r="S243" i="5"/>
  <c r="W243" i="5" s="1"/>
  <c r="U243" i="5"/>
  <c r="V243" i="5"/>
  <c r="X243" i="5"/>
  <c r="Y243" i="5"/>
  <c r="S244" i="5"/>
  <c r="V244" i="5"/>
  <c r="S245" i="5"/>
  <c r="X245" i="5" s="1"/>
  <c r="V245" i="5"/>
  <c r="Y245" i="5"/>
  <c r="S246" i="5"/>
  <c r="T246" i="5"/>
  <c r="U246" i="5"/>
  <c r="V246" i="5"/>
  <c r="Y246" i="5"/>
  <c r="S247" i="5"/>
  <c r="V247" i="5"/>
  <c r="S248" i="5"/>
  <c r="T248" i="5"/>
  <c r="U248" i="5"/>
  <c r="V248" i="5"/>
  <c r="S249" i="5"/>
  <c r="W249" i="5" s="1"/>
  <c r="T249" i="5"/>
  <c r="U249" i="5"/>
  <c r="Z249" i="5" s="1"/>
  <c r="V249" i="5"/>
  <c r="X249" i="5"/>
  <c r="Y249" i="5"/>
  <c r="S250" i="5"/>
  <c r="W250" i="5" s="1"/>
  <c r="T250" i="5"/>
  <c r="U250" i="5"/>
  <c r="V250" i="5"/>
  <c r="Z250" i="5" s="1"/>
  <c r="X250" i="5"/>
  <c r="Y250" i="5"/>
  <c r="S251" i="5"/>
  <c r="W251" i="5" s="1"/>
  <c r="U251" i="5"/>
  <c r="V251" i="5"/>
  <c r="X251" i="5"/>
  <c r="Y251" i="5"/>
  <c r="Z251" i="5"/>
  <c r="S252" i="5"/>
  <c r="V252" i="5"/>
  <c r="X252" i="5"/>
  <c r="Y252" i="5"/>
  <c r="S253" i="5"/>
  <c r="T253" i="5"/>
  <c r="V253" i="5"/>
  <c r="X253" i="5"/>
  <c r="Y253" i="5"/>
  <c r="S254" i="5"/>
  <c r="V254" i="5"/>
  <c r="X254" i="5"/>
  <c r="S255" i="5"/>
  <c r="T255" i="5"/>
  <c r="V255" i="5"/>
  <c r="S256" i="5"/>
  <c r="T256" i="5"/>
  <c r="U256" i="5"/>
  <c r="V256" i="5"/>
  <c r="Y256" i="5"/>
  <c r="S257" i="5"/>
  <c r="W257" i="5" s="1"/>
  <c r="T257" i="5"/>
  <c r="U257" i="5"/>
  <c r="V257" i="5"/>
  <c r="S258" i="5"/>
  <c r="V258" i="5"/>
  <c r="S259" i="5"/>
  <c r="T259" i="5"/>
  <c r="V259" i="5"/>
  <c r="X259" i="5"/>
  <c r="Y259" i="5"/>
  <c r="S260" i="5"/>
  <c r="W260" i="5" s="1"/>
  <c r="T260" i="5"/>
  <c r="U260" i="5"/>
  <c r="V260" i="5"/>
  <c r="X260" i="5"/>
  <c r="Y260" i="5"/>
  <c r="Z260" i="5" s="1"/>
  <c r="S261" i="5"/>
  <c r="W261" i="5" s="1"/>
  <c r="U261" i="5"/>
  <c r="Z261" i="5" s="1"/>
  <c r="V261" i="5"/>
  <c r="X261" i="5"/>
  <c r="Y261" i="5"/>
  <c r="S262" i="5"/>
  <c r="X262" i="5" s="1"/>
  <c r="V262" i="5"/>
  <c r="S263" i="5"/>
  <c r="T263" i="5"/>
  <c r="V263" i="5"/>
  <c r="X263" i="5"/>
  <c r="Y263" i="5"/>
  <c r="S264" i="5"/>
  <c r="U264" i="5" s="1"/>
  <c r="V264" i="5"/>
  <c r="S265" i="5"/>
  <c r="W265" i="5" s="1"/>
  <c r="T265" i="5"/>
  <c r="U265" i="5"/>
  <c r="V265" i="5"/>
  <c r="S266" i="5"/>
  <c r="U266" i="5"/>
  <c r="V266" i="5"/>
  <c r="X266" i="5"/>
  <c r="S267" i="5"/>
  <c r="T267" i="5"/>
  <c r="V267" i="5"/>
  <c r="X267" i="5"/>
  <c r="S268" i="5"/>
  <c r="W268" i="5" s="1"/>
  <c r="T268" i="5"/>
  <c r="U268" i="5"/>
  <c r="V268" i="5"/>
  <c r="X268" i="5"/>
  <c r="Y268" i="5"/>
  <c r="Z268" i="5"/>
  <c r="S269" i="5"/>
  <c r="W269" i="5" s="1"/>
  <c r="U269" i="5"/>
  <c r="V269" i="5"/>
  <c r="X269" i="5"/>
  <c r="Y269" i="5"/>
  <c r="Z269" i="5" s="1"/>
  <c r="S270" i="5"/>
  <c r="V270" i="5"/>
  <c r="S271" i="5"/>
  <c r="T271" i="5"/>
  <c r="V271" i="5"/>
  <c r="X271" i="5"/>
  <c r="Y271" i="5"/>
  <c r="S272" i="5"/>
  <c r="V272" i="5"/>
  <c r="S273" i="5"/>
  <c r="W273" i="5" s="1"/>
  <c r="T273" i="5"/>
  <c r="U273" i="5"/>
  <c r="V273" i="5"/>
  <c r="S274" i="5"/>
  <c r="U274" i="5"/>
  <c r="V274" i="5"/>
  <c r="X274" i="5"/>
  <c r="S275" i="5"/>
  <c r="V275" i="5"/>
  <c r="S276" i="5"/>
  <c r="W276" i="5" s="1"/>
  <c r="T276" i="5"/>
  <c r="U276" i="5"/>
  <c r="V276" i="5"/>
  <c r="X276" i="5"/>
  <c r="Y276" i="5"/>
  <c r="S277" i="5"/>
  <c r="W277" i="5" s="1"/>
  <c r="U277" i="5"/>
  <c r="V277" i="5"/>
  <c r="X277" i="5"/>
  <c r="Y277" i="5"/>
  <c r="Z277" i="5"/>
  <c r="S278" i="5"/>
  <c r="V278" i="5"/>
  <c r="X278" i="5"/>
  <c r="S279" i="5"/>
  <c r="T279" i="5"/>
  <c r="V279" i="5"/>
  <c r="S280" i="5"/>
  <c r="T280" i="5" s="1"/>
  <c r="U280" i="5"/>
  <c r="V280" i="5"/>
  <c r="Y280" i="5"/>
  <c r="S281" i="5"/>
  <c r="W281" i="5" s="1"/>
  <c r="T281" i="5"/>
  <c r="U281" i="5"/>
  <c r="V281" i="5"/>
  <c r="S282" i="5"/>
  <c r="U282" i="5"/>
  <c r="V282" i="5"/>
  <c r="X282" i="5"/>
  <c r="S283" i="5"/>
  <c r="T283" i="5"/>
  <c r="V283" i="5"/>
  <c r="X283" i="5"/>
  <c r="Y283" i="5"/>
  <c r="S284" i="5"/>
  <c r="W284" i="5" s="1"/>
  <c r="T284" i="5"/>
  <c r="U284" i="5"/>
  <c r="Z284" i="5" s="1"/>
  <c r="V284" i="5"/>
  <c r="X284" i="5"/>
  <c r="Y284" i="5"/>
  <c r="S285" i="5"/>
  <c r="W285" i="5" s="1"/>
  <c r="U285" i="5"/>
  <c r="Z285" i="5" s="1"/>
  <c r="V285" i="5"/>
  <c r="X285" i="5"/>
  <c r="Y285" i="5"/>
  <c r="S286" i="5"/>
  <c r="V286" i="5"/>
  <c r="X286" i="5"/>
  <c r="S287" i="5"/>
  <c r="T287" i="5"/>
  <c r="V287" i="5"/>
  <c r="S288" i="5"/>
  <c r="T288" i="5"/>
  <c r="U288" i="5"/>
  <c r="V288" i="5"/>
  <c r="Y288" i="5"/>
  <c r="S289" i="5"/>
  <c r="W289" i="5" s="1"/>
  <c r="T289" i="5"/>
  <c r="U289" i="5"/>
  <c r="V289" i="5"/>
  <c r="S290" i="5"/>
  <c r="V290" i="5"/>
  <c r="S291" i="5"/>
  <c r="T291" i="5"/>
  <c r="V291" i="5"/>
  <c r="X291" i="5"/>
  <c r="Y291" i="5"/>
  <c r="S292" i="5"/>
  <c r="W292" i="5" s="1"/>
  <c r="T292" i="5"/>
  <c r="U292" i="5"/>
  <c r="V292" i="5"/>
  <c r="X292" i="5"/>
  <c r="Y292" i="5"/>
  <c r="Z292" i="5"/>
  <c r="S293" i="5"/>
  <c r="W293" i="5" s="1"/>
  <c r="U293" i="5"/>
  <c r="Z293" i="5" s="1"/>
  <c r="V293" i="5"/>
  <c r="X293" i="5"/>
  <c r="Y293" i="5"/>
  <c r="S294" i="5"/>
  <c r="V294" i="5"/>
  <c r="X294" i="5"/>
  <c r="Y294" i="5"/>
  <c r="S295" i="5"/>
  <c r="T295" i="5" s="1"/>
  <c r="V295" i="5"/>
  <c r="X295" i="5"/>
  <c r="Y295" i="5"/>
  <c r="S296" i="5"/>
  <c r="V296" i="5"/>
  <c r="S297" i="5"/>
  <c r="V297" i="5"/>
  <c r="S298" i="5"/>
  <c r="T298" i="5"/>
  <c r="U298" i="5"/>
  <c r="V298" i="5"/>
  <c r="X298" i="5"/>
  <c r="S299" i="5"/>
  <c r="V299" i="5"/>
  <c r="Y299" i="5"/>
  <c r="S300" i="5"/>
  <c r="W300" i="5" s="1"/>
  <c r="T300" i="5"/>
  <c r="U300" i="5"/>
  <c r="Z300" i="5" s="1"/>
  <c r="V300" i="5"/>
  <c r="X300" i="5"/>
  <c r="Y300" i="5"/>
  <c r="S301" i="5"/>
  <c r="W301" i="5" s="1"/>
  <c r="U301" i="5"/>
  <c r="V301" i="5"/>
  <c r="X301" i="5"/>
  <c r="Y301" i="5"/>
  <c r="S302" i="5"/>
  <c r="V302" i="5"/>
  <c r="X302" i="5"/>
  <c r="Y302" i="5"/>
  <c r="S303" i="5"/>
  <c r="V303" i="5"/>
  <c r="S304" i="5"/>
  <c r="T304" i="5"/>
  <c r="V304" i="5"/>
  <c r="S305" i="5"/>
  <c r="T305" i="5"/>
  <c r="U305" i="5"/>
  <c r="V305" i="5"/>
  <c r="S306" i="5"/>
  <c r="T306" i="5"/>
  <c r="U306" i="5"/>
  <c r="V306" i="5"/>
  <c r="X306" i="5"/>
  <c r="S307" i="5"/>
  <c r="T307" i="5"/>
  <c r="U307" i="5"/>
  <c r="V307" i="5"/>
  <c r="S308" i="5"/>
  <c r="W308" i="5" s="1"/>
  <c r="T308" i="5"/>
  <c r="U308" i="5"/>
  <c r="V308" i="5"/>
  <c r="X308" i="5"/>
  <c r="Y308" i="5"/>
  <c r="S309" i="5"/>
  <c r="W309" i="5" s="1"/>
  <c r="U309" i="5"/>
  <c r="V309" i="5"/>
  <c r="X309" i="5"/>
  <c r="Y309" i="5"/>
  <c r="Z309" i="5"/>
  <c r="S310" i="5"/>
  <c r="V310" i="5"/>
  <c r="X310" i="5"/>
  <c r="Y310" i="5"/>
  <c r="S311" i="5"/>
  <c r="T311" i="5"/>
  <c r="V311" i="5"/>
  <c r="S312" i="5"/>
  <c r="T312" i="5"/>
  <c r="U312" i="5"/>
  <c r="V312" i="5"/>
  <c r="Y312" i="5"/>
  <c r="S313" i="5"/>
  <c r="T313" i="5"/>
  <c r="U313" i="5"/>
  <c r="V313" i="5"/>
  <c r="S314" i="5"/>
  <c r="V314" i="5"/>
  <c r="S315" i="5"/>
  <c r="W315" i="5" s="1"/>
  <c r="T315" i="5"/>
  <c r="U315" i="5"/>
  <c r="V315" i="5"/>
  <c r="X315" i="5"/>
  <c r="S316" i="5"/>
  <c r="W316" i="5" s="1"/>
  <c r="T316" i="5"/>
  <c r="U316" i="5"/>
  <c r="V316" i="5"/>
  <c r="X316" i="5"/>
  <c r="Y316" i="5"/>
  <c r="S317" i="5"/>
  <c r="W317" i="5" s="1"/>
  <c r="U317" i="5"/>
  <c r="V317" i="5"/>
  <c r="X317" i="5"/>
  <c r="Y317" i="5"/>
  <c r="Z317" i="5"/>
  <c r="S318" i="5"/>
  <c r="V318" i="5"/>
  <c r="S319" i="5"/>
  <c r="T319" i="5"/>
  <c r="V319" i="5"/>
  <c r="X319" i="5"/>
  <c r="Y319" i="5"/>
  <c r="S320" i="5"/>
  <c r="T320" i="5"/>
  <c r="U320" i="5"/>
  <c r="V320" i="5"/>
  <c r="Y320" i="5"/>
  <c r="S321" i="5"/>
  <c r="V321" i="5"/>
  <c r="S322" i="5"/>
  <c r="U322" i="5"/>
  <c r="V322" i="5"/>
  <c r="S323" i="5"/>
  <c r="W323" i="5" s="1"/>
  <c r="T323" i="5"/>
  <c r="U323" i="5"/>
  <c r="V323" i="5"/>
  <c r="X323" i="5"/>
  <c r="Y323" i="5"/>
  <c r="S324" i="5"/>
  <c r="W324" i="5" s="1"/>
  <c r="T324" i="5"/>
  <c r="U324" i="5"/>
  <c r="V324" i="5"/>
  <c r="X324" i="5"/>
  <c r="Y324" i="5"/>
  <c r="Z324" i="5"/>
  <c r="S325" i="5"/>
  <c r="W325" i="5" s="1"/>
  <c r="U325" i="5"/>
  <c r="Z325" i="5" s="1"/>
  <c r="V325" i="5"/>
  <c r="X325" i="5"/>
  <c r="Y325" i="5"/>
  <c r="S326" i="5"/>
  <c r="X326" i="5" s="1"/>
  <c r="V326" i="5"/>
  <c r="Y326" i="5"/>
  <c r="S327" i="5"/>
  <c r="T327" i="5"/>
  <c r="V327" i="5"/>
  <c r="X327" i="5"/>
  <c r="Y327" i="5"/>
  <c r="S328" i="5"/>
  <c r="V328" i="5"/>
  <c r="Y328" i="5"/>
  <c r="S329" i="5"/>
  <c r="T329" i="5"/>
  <c r="U329" i="5"/>
  <c r="V329" i="5"/>
  <c r="S330" i="5"/>
  <c r="T330" i="5"/>
  <c r="U330" i="5"/>
  <c r="V330" i="5"/>
  <c r="X330" i="5"/>
  <c r="S331" i="5"/>
  <c r="V331" i="5"/>
  <c r="X331" i="5"/>
  <c r="Y331" i="5"/>
  <c r="S332" i="5"/>
  <c r="W332" i="5" s="1"/>
  <c r="T332" i="5"/>
  <c r="U332" i="5"/>
  <c r="V332" i="5"/>
  <c r="X332" i="5"/>
  <c r="Y332" i="5"/>
  <c r="Z332" i="5"/>
  <c r="S333" i="5"/>
  <c r="W333" i="5" s="1"/>
  <c r="U333" i="5"/>
  <c r="V333" i="5"/>
  <c r="X333" i="5"/>
  <c r="Y333" i="5"/>
  <c r="S334" i="5"/>
  <c r="V334" i="5"/>
  <c r="X334" i="5"/>
  <c r="Y334" i="5"/>
  <c r="S335" i="5"/>
  <c r="V335" i="5"/>
  <c r="S336" i="5"/>
  <c r="U336" i="5" s="1"/>
  <c r="T336" i="5"/>
  <c r="V336" i="5"/>
  <c r="S337" i="5"/>
  <c r="V337" i="5"/>
  <c r="S338" i="5"/>
  <c r="T338" i="5"/>
  <c r="U338" i="5"/>
  <c r="V338" i="5"/>
  <c r="X338" i="5"/>
  <c r="S339" i="5"/>
  <c r="T339" i="5"/>
  <c r="U339" i="5"/>
  <c r="V339" i="5"/>
  <c r="S340" i="5"/>
  <c r="W340" i="5" s="1"/>
  <c r="T340" i="5"/>
  <c r="U340" i="5"/>
  <c r="Z340" i="5" s="1"/>
  <c r="V340" i="5"/>
  <c r="X340" i="5"/>
  <c r="Y340" i="5"/>
  <c r="S341" i="5"/>
  <c r="W341" i="5" s="1"/>
  <c r="U341" i="5"/>
  <c r="V341" i="5"/>
  <c r="X341" i="5"/>
  <c r="Z341" i="5" s="1"/>
  <c r="Y341" i="5"/>
  <c r="S342" i="5"/>
  <c r="V342" i="5"/>
  <c r="X342" i="5"/>
  <c r="Y342" i="5"/>
  <c r="S343" i="5"/>
  <c r="T343" i="5"/>
  <c r="V343" i="5"/>
  <c r="S344" i="5"/>
  <c r="T344" i="5"/>
  <c r="U344" i="5"/>
  <c r="V344" i="5"/>
  <c r="Y344" i="5"/>
  <c r="S345" i="5"/>
  <c r="T345" i="5"/>
  <c r="U345" i="5"/>
  <c r="V345" i="5"/>
  <c r="S346" i="5"/>
  <c r="T346" i="5"/>
  <c r="V346" i="5"/>
  <c r="S347" i="5"/>
  <c r="T347" i="5"/>
  <c r="U347" i="5"/>
  <c r="V347" i="5"/>
  <c r="S348" i="5"/>
  <c r="W348" i="5" s="1"/>
  <c r="T348" i="5"/>
  <c r="U348" i="5"/>
  <c r="V348" i="5"/>
  <c r="X348" i="5"/>
  <c r="Y348" i="5"/>
  <c r="S349" i="5"/>
  <c r="W349" i="5" s="1"/>
  <c r="U349" i="5"/>
  <c r="V349" i="5"/>
  <c r="X349" i="5"/>
  <c r="Y349" i="5"/>
  <c r="Z349" i="5" s="1"/>
  <c r="S350" i="5"/>
  <c r="V350" i="5"/>
  <c r="S351" i="5"/>
  <c r="U351" i="5"/>
  <c r="V351" i="5"/>
  <c r="S352" i="5"/>
  <c r="V352" i="5"/>
  <c r="S353" i="5"/>
  <c r="T353" i="5"/>
  <c r="U353" i="5"/>
  <c r="V353" i="5"/>
  <c r="X353" i="5"/>
  <c r="S354" i="5"/>
  <c r="W354" i="5" s="1"/>
  <c r="V354" i="5"/>
  <c r="X354" i="5"/>
  <c r="S355" i="5"/>
  <c r="V355" i="5"/>
  <c r="S356" i="5"/>
  <c r="T356" i="5"/>
  <c r="U356" i="5"/>
  <c r="V356" i="5"/>
  <c r="S357" i="5"/>
  <c r="T357" i="5"/>
  <c r="U357" i="5"/>
  <c r="V357" i="5"/>
  <c r="S358" i="5"/>
  <c r="T358" i="5"/>
  <c r="V358" i="5"/>
  <c r="S359" i="5"/>
  <c r="Y359" i="5" s="1"/>
  <c r="T359" i="5"/>
  <c r="U359" i="5"/>
  <c r="V359" i="5"/>
  <c r="W359" i="5"/>
  <c r="X359" i="5"/>
  <c r="S360" i="5"/>
  <c r="Y360" i="5" s="1"/>
  <c r="T360" i="5"/>
  <c r="U360" i="5"/>
  <c r="V360" i="5"/>
  <c r="W360" i="5"/>
  <c r="X360" i="5"/>
  <c r="S361" i="5"/>
  <c r="Y361" i="5" s="1"/>
  <c r="T361" i="5"/>
  <c r="U361" i="5"/>
  <c r="V361" i="5"/>
  <c r="W361" i="5"/>
  <c r="X361" i="5"/>
  <c r="Z361" i="5"/>
  <c r="S362" i="5"/>
  <c r="V362" i="5"/>
  <c r="S363" i="5"/>
  <c r="V363" i="5"/>
  <c r="X363" i="5"/>
  <c r="S364" i="5"/>
  <c r="T364" i="5"/>
  <c r="U364" i="5"/>
  <c r="V364" i="5"/>
  <c r="S365" i="5"/>
  <c r="T365" i="5" s="1"/>
  <c r="U365" i="5"/>
  <c r="V365" i="5"/>
  <c r="S366" i="5"/>
  <c r="T366" i="5"/>
  <c r="U366" i="5"/>
  <c r="V366" i="5"/>
  <c r="W366" i="5"/>
  <c r="S367" i="5"/>
  <c r="Y367" i="5" s="1"/>
  <c r="T367" i="5"/>
  <c r="U367" i="5"/>
  <c r="V367" i="5"/>
  <c r="W367" i="5"/>
  <c r="X367" i="5"/>
  <c r="S368" i="5"/>
  <c r="Y368" i="5" s="1"/>
  <c r="T368" i="5"/>
  <c r="U368" i="5"/>
  <c r="V368" i="5"/>
  <c r="W368" i="5"/>
  <c r="X368" i="5"/>
  <c r="S369" i="5"/>
  <c r="Y369" i="5" s="1"/>
  <c r="T369" i="5"/>
  <c r="U369" i="5"/>
  <c r="V369" i="5"/>
  <c r="Z369" i="5" s="1"/>
  <c r="W369" i="5"/>
  <c r="X369" i="5"/>
  <c r="S370" i="5"/>
  <c r="W370" i="5" s="1"/>
  <c r="V370" i="5"/>
  <c r="X370" i="5"/>
  <c r="S371" i="5"/>
  <c r="V371" i="5"/>
  <c r="S372" i="5"/>
  <c r="T372" i="5"/>
  <c r="U372" i="5"/>
  <c r="V372" i="5"/>
  <c r="S373" i="5"/>
  <c r="T373" i="5"/>
  <c r="U373" i="5"/>
  <c r="V373" i="5"/>
  <c r="S374" i="5"/>
  <c r="T374" i="5"/>
  <c r="U374" i="5"/>
  <c r="V374" i="5"/>
  <c r="S375" i="5"/>
  <c r="Y375" i="5" s="1"/>
  <c r="T375" i="5"/>
  <c r="U375" i="5"/>
  <c r="V375" i="5"/>
  <c r="W375" i="5"/>
  <c r="X375" i="5"/>
  <c r="S376" i="5"/>
  <c r="Y376" i="5" s="1"/>
  <c r="T376" i="5"/>
  <c r="U376" i="5"/>
  <c r="V376" i="5"/>
  <c r="Z376" i="5" s="1"/>
  <c r="W376" i="5"/>
  <c r="X376" i="5"/>
  <c r="S377" i="5"/>
  <c r="Y377" i="5" s="1"/>
  <c r="T377" i="5"/>
  <c r="U377" i="5"/>
  <c r="V377" i="5"/>
  <c r="W377" i="5"/>
  <c r="Z377" i="5" s="1"/>
  <c r="X377" i="5"/>
  <c r="S378" i="5"/>
  <c r="V378" i="5"/>
  <c r="S379" i="5"/>
  <c r="X379" i="5" s="1"/>
  <c r="V379" i="5"/>
  <c r="S380" i="5"/>
  <c r="T380" i="5"/>
  <c r="U380" i="5"/>
  <c r="V380" i="5"/>
  <c r="S381" i="5"/>
  <c r="U381" i="5" s="1"/>
  <c r="T381" i="5"/>
  <c r="V381" i="5"/>
  <c r="S382" i="5"/>
  <c r="T382" i="5"/>
  <c r="U382" i="5"/>
  <c r="V382" i="5"/>
  <c r="W382" i="5"/>
  <c r="S383" i="5"/>
  <c r="Y383" i="5" s="1"/>
  <c r="T383" i="5"/>
  <c r="U383" i="5"/>
  <c r="V383" i="5"/>
  <c r="W383" i="5"/>
  <c r="X383" i="5"/>
  <c r="S384" i="5"/>
  <c r="Y384" i="5" s="1"/>
  <c r="T384" i="5"/>
  <c r="U384" i="5"/>
  <c r="Z384" i="5" s="1"/>
  <c r="V384" i="5"/>
  <c r="W384" i="5"/>
  <c r="X384" i="5"/>
  <c r="S385" i="5"/>
  <c r="Y385" i="5" s="1"/>
  <c r="T385" i="5"/>
  <c r="U385" i="5"/>
  <c r="V385" i="5"/>
  <c r="W385" i="5"/>
  <c r="X385" i="5"/>
  <c r="S386" i="5"/>
  <c r="W386" i="5" s="1"/>
  <c r="V386" i="5"/>
  <c r="X386" i="5"/>
  <c r="S387" i="5"/>
  <c r="V387" i="5"/>
  <c r="S388" i="5"/>
  <c r="T388" i="5"/>
  <c r="U388" i="5"/>
  <c r="V388" i="5"/>
  <c r="S389" i="5"/>
  <c r="T389" i="5"/>
  <c r="U389" i="5"/>
  <c r="V389" i="5"/>
  <c r="S390" i="5"/>
  <c r="T390" i="5"/>
  <c r="V390" i="5"/>
  <c r="S391" i="5"/>
  <c r="Y391" i="5" s="1"/>
  <c r="T391" i="5"/>
  <c r="U391" i="5"/>
  <c r="V391" i="5"/>
  <c r="W391" i="5"/>
  <c r="X391" i="5"/>
  <c r="S392" i="5"/>
  <c r="Y392" i="5" s="1"/>
  <c r="T392" i="5"/>
  <c r="U392" i="5"/>
  <c r="V392" i="5"/>
  <c r="Z392" i="5" s="1"/>
  <c r="W392" i="5"/>
  <c r="X392" i="5"/>
  <c r="S393" i="5"/>
  <c r="Y393" i="5" s="1"/>
  <c r="T393" i="5"/>
  <c r="U393" i="5"/>
  <c r="V393" i="5"/>
  <c r="W393" i="5"/>
  <c r="X393" i="5"/>
  <c r="Z393" i="5"/>
  <c r="S394" i="5"/>
  <c r="V394" i="5"/>
  <c r="S395" i="5"/>
  <c r="V395" i="5"/>
  <c r="X395" i="5"/>
  <c r="S396" i="5"/>
  <c r="T396" i="5"/>
  <c r="U396" i="5"/>
  <c r="V396" i="5"/>
  <c r="S397" i="5"/>
  <c r="T397" i="5" s="1"/>
  <c r="U397" i="5"/>
  <c r="V397" i="5"/>
  <c r="S398" i="5"/>
  <c r="T398" i="5"/>
  <c r="U398" i="5"/>
  <c r="V398" i="5"/>
  <c r="W398" i="5"/>
  <c r="S399" i="5"/>
  <c r="Y399" i="5" s="1"/>
  <c r="T399" i="5"/>
  <c r="U399" i="5"/>
  <c r="V399" i="5"/>
  <c r="W399" i="5"/>
  <c r="X399" i="5"/>
  <c r="S400" i="5"/>
  <c r="Y400" i="5" s="1"/>
  <c r="T400" i="5"/>
  <c r="U400" i="5"/>
  <c r="V400" i="5"/>
  <c r="W400" i="5"/>
  <c r="X400" i="5"/>
  <c r="S401" i="5"/>
  <c r="Y401" i="5" s="1"/>
  <c r="T401" i="5"/>
  <c r="U401" i="5"/>
  <c r="V401" i="5"/>
  <c r="Z401" i="5" s="1"/>
  <c r="W401" i="5"/>
  <c r="X401" i="5"/>
  <c r="S402" i="5"/>
  <c r="W402" i="5" s="1"/>
  <c r="V402" i="5"/>
  <c r="X402" i="5"/>
  <c r="S403" i="5"/>
  <c r="V403" i="5"/>
  <c r="S404" i="5"/>
  <c r="T404" i="5"/>
  <c r="U404" i="5"/>
  <c r="V404" i="5"/>
  <c r="S405" i="5"/>
  <c r="T405" i="5"/>
  <c r="U405" i="5"/>
  <c r="V405" i="5"/>
  <c r="S406" i="5"/>
  <c r="T406" i="5"/>
  <c r="U406" i="5"/>
  <c r="V406" i="5"/>
  <c r="S407" i="5"/>
  <c r="Y407" i="5" s="1"/>
  <c r="T407" i="5"/>
  <c r="U407" i="5"/>
  <c r="V407" i="5"/>
  <c r="W407" i="5"/>
  <c r="X407" i="5"/>
  <c r="S408" i="5"/>
  <c r="Y408" i="5" s="1"/>
  <c r="T408" i="5"/>
  <c r="U408" i="5"/>
  <c r="V408" i="5"/>
  <c r="Z408" i="5" s="1"/>
  <c r="W408" i="5"/>
  <c r="X408" i="5"/>
  <c r="S409" i="5"/>
  <c r="Y409" i="5" s="1"/>
  <c r="T409" i="5"/>
  <c r="U409" i="5"/>
  <c r="V409" i="5"/>
  <c r="W409" i="5"/>
  <c r="Z409" i="5" s="1"/>
  <c r="X409" i="5"/>
  <c r="S410" i="5"/>
  <c r="V410" i="5"/>
  <c r="S411" i="5"/>
  <c r="W411" i="5" s="1"/>
  <c r="V411" i="5"/>
  <c r="X411" i="5"/>
  <c r="S412" i="5"/>
  <c r="T412" i="5"/>
  <c r="U412" i="5"/>
  <c r="V412" i="5"/>
  <c r="X412" i="5"/>
  <c r="S413" i="5"/>
  <c r="V413" i="5"/>
  <c r="S414" i="5"/>
  <c r="T414" i="5"/>
  <c r="U414" i="5"/>
  <c r="V414" i="5"/>
  <c r="S415" i="5"/>
  <c r="Y415" i="5" s="1"/>
  <c r="T415" i="5"/>
  <c r="U415" i="5"/>
  <c r="Z415" i="5" s="1"/>
  <c r="V415" i="5"/>
  <c r="W415" i="5"/>
  <c r="X415" i="5"/>
  <c r="S416" i="5"/>
  <c r="Y416" i="5" s="1"/>
  <c r="T416" i="5"/>
  <c r="U416" i="5"/>
  <c r="V416" i="5"/>
  <c r="W416" i="5"/>
  <c r="Z416" i="5" s="1"/>
  <c r="X416" i="5"/>
  <c r="S417" i="5"/>
  <c r="Y417" i="5" s="1"/>
  <c r="T417" i="5"/>
  <c r="U417" i="5"/>
  <c r="V417" i="5"/>
  <c r="Z417" i="5" s="1"/>
  <c r="W417" i="5"/>
  <c r="X417" i="5"/>
  <c r="S418" i="5"/>
  <c r="V418" i="5"/>
  <c r="W418" i="5"/>
  <c r="S419" i="5"/>
  <c r="T419" i="5"/>
  <c r="V419" i="5"/>
  <c r="W419" i="5"/>
  <c r="X419" i="5"/>
  <c r="S420" i="5"/>
  <c r="T420" i="5"/>
  <c r="U420" i="5"/>
  <c r="V420" i="5"/>
  <c r="X420" i="5"/>
  <c r="S421" i="5"/>
  <c r="V421" i="5"/>
  <c r="S422" i="5"/>
  <c r="U422" i="5"/>
  <c r="V422" i="5"/>
  <c r="W422" i="5"/>
  <c r="S423" i="5"/>
  <c r="Y423" i="5" s="1"/>
  <c r="T423" i="5"/>
  <c r="U423" i="5"/>
  <c r="V423" i="5"/>
  <c r="W423" i="5"/>
  <c r="X423" i="5"/>
  <c r="S424" i="5"/>
  <c r="Y424" i="5" s="1"/>
  <c r="T424" i="5"/>
  <c r="U424" i="5"/>
  <c r="V424" i="5"/>
  <c r="Z424" i="5" s="1"/>
  <c r="W424" i="5"/>
  <c r="X424" i="5"/>
  <c r="S425" i="5"/>
  <c r="Y425" i="5" s="1"/>
  <c r="T425" i="5"/>
  <c r="U425" i="5"/>
  <c r="Z425" i="5" s="1"/>
  <c r="V425" i="5"/>
  <c r="W425" i="5"/>
  <c r="X425" i="5"/>
  <c r="S426" i="5"/>
  <c r="V426" i="5"/>
  <c r="W426" i="5"/>
  <c r="X426" i="5"/>
  <c r="S427" i="5"/>
  <c r="W427" i="5" s="1"/>
  <c r="T427" i="5"/>
  <c r="V427" i="5"/>
  <c r="X427" i="5"/>
  <c r="S428" i="5"/>
  <c r="V428" i="5"/>
  <c r="X428" i="5"/>
  <c r="S429" i="5"/>
  <c r="U429" i="5"/>
  <c r="V429" i="5"/>
  <c r="S430" i="5"/>
  <c r="U430" i="5" s="1"/>
  <c r="T430" i="5"/>
  <c r="V430" i="5"/>
  <c r="W430" i="5"/>
  <c r="S431" i="5"/>
  <c r="V431" i="5"/>
  <c r="W431" i="5"/>
  <c r="S432" i="5"/>
  <c r="Y432" i="5" s="1"/>
  <c r="T432" i="5"/>
  <c r="U432" i="5"/>
  <c r="V432" i="5"/>
  <c r="W432" i="5"/>
  <c r="X432" i="5"/>
  <c r="Z432" i="5"/>
  <c r="S433" i="5"/>
  <c r="Y433" i="5" s="1"/>
  <c r="T433" i="5"/>
  <c r="U433" i="5"/>
  <c r="V433" i="5"/>
  <c r="W433" i="5"/>
  <c r="X433" i="5"/>
  <c r="S434" i="5"/>
  <c r="V434" i="5"/>
  <c r="W434" i="5"/>
  <c r="S435" i="5"/>
  <c r="T435" i="5"/>
  <c r="V435" i="5"/>
  <c r="W435" i="5"/>
  <c r="X435" i="5"/>
  <c r="S436" i="5"/>
  <c r="T436" i="5" s="1"/>
  <c r="V436" i="5"/>
  <c r="S437" i="5"/>
  <c r="T437" i="5"/>
  <c r="U437" i="5"/>
  <c r="V437" i="5"/>
  <c r="S438" i="5"/>
  <c r="T438" i="5"/>
  <c r="U438" i="5"/>
  <c r="V438" i="5"/>
  <c r="W438" i="5"/>
  <c r="S439" i="5"/>
  <c r="V439" i="5"/>
  <c r="S440" i="5"/>
  <c r="Y440" i="5" s="1"/>
  <c r="T440" i="5"/>
  <c r="U440" i="5"/>
  <c r="V440" i="5"/>
  <c r="W440" i="5"/>
  <c r="X440" i="5"/>
  <c r="S441" i="5"/>
  <c r="Y441" i="5" s="1"/>
  <c r="T441" i="5"/>
  <c r="U441" i="5"/>
  <c r="V441" i="5"/>
  <c r="W441" i="5"/>
  <c r="X441" i="5"/>
  <c r="S442" i="5"/>
  <c r="W442" i="5" s="1"/>
  <c r="V442" i="5"/>
  <c r="X442" i="5"/>
  <c r="S443" i="5"/>
  <c r="V443" i="5"/>
  <c r="X443" i="5"/>
  <c r="S444" i="5"/>
  <c r="U444" i="5" s="1"/>
  <c r="T444" i="5"/>
  <c r="V444" i="5"/>
  <c r="S445" i="5"/>
  <c r="T445" i="5"/>
  <c r="U445" i="5"/>
  <c r="V445" i="5"/>
  <c r="S446" i="5"/>
  <c r="U446" i="5" s="1"/>
  <c r="T446" i="5"/>
  <c r="V446" i="5"/>
  <c r="W446" i="5"/>
  <c r="S447" i="5"/>
  <c r="Y447" i="5" s="1"/>
  <c r="T447" i="5"/>
  <c r="U447" i="5"/>
  <c r="V447" i="5"/>
  <c r="W447" i="5"/>
  <c r="X447" i="5"/>
  <c r="S448" i="5"/>
  <c r="T448" i="5" s="1"/>
  <c r="V448" i="5"/>
  <c r="X448" i="5"/>
  <c r="S449" i="5"/>
  <c r="Y449" i="5" s="1"/>
  <c r="T449" i="5"/>
  <c r="U449" i="5"/>
  <c r="Z449" i="5" s="1"/>
  <c r="V449" i="5"/>
  <c r="W449" i="5"/>
  <c r="X449" i="5"/>
  <c r="S450" i="5"/>
  <c r="U450" i="5"/>
  <c r="V450" i="5"/>
  <c r="W450" i="5"/>
  <c r="S451" i="5"/>
  <c r="T451" i="5"/>
  <c r="V451" i="5"/>
  <c r="W451" i="5"/>
  <c r="X451" i="5"/>
  <c r="S452" i="5"/>
  <c r="Y452" i="5" s="1"/>
  <c r="T452" i="5"/>
  <c r="U452" i="5"/>
  <c r="V452" i="5"/>
  <c r="W452" i="5"/>
  <c r="X452" i="5"/>
  <c r="Z452" i="5"/>
  <c r="S453" i="5"/>
  <c r="X453" i="5" s="1"/>
  <c r="V453" i="5"/>
  <c r="S454" i="5"/>
  <c r="V454" i="5"/>
  <c r="S455" i="5"/>
  <c r="W455" i="5" s="1"/>
  <c r="U455" i="5"/>
  <c r="V455" i="5"/>
  <c r="S456" i="5"/>
  <c r="Y456" i="5" s="1"/>
  <c r="T456" i="5"/>
  <c r="U456" i="5"/>
  <c r="V456" i="5"/>
  <c r="W456" i="5"/>
  <c r="X456" i="5"/>
  <c r="Z456" i="5"/>
  <c r="S457" i="5"/>
  <c r="Y457" i="5" s="1"/>
  <c r="T457" i="5"/>
  <c r="U457" i="5"/>
  <c r="V457" i="5"/>
  <c r="W457" i="5"/>
  <c r="X457" i="5"/>
  <c r="Z457" i="5"/>
  <c r="S458" i="5"/>
  <c r="W458" i="5" s="1"/>
  <c r="V458" i="5"/>
  <c r="S459" i="5"/>
  <c r="T459" i="5"/>
  <c r="V459" i="5"/>
  <c r="S460" i="5"/>
  <c r="V460" i="5"/>
  <c r="S461" i="5"/>
  <c r="T461" i="5"/>
  <c r="V461" i="5"/>
  <c r="X461" i="5"/>
  <c r="S462" i="5"/>
  <c r="T462" i="5"/>
  <c r="U462" i="5"/>
  <c r="V462" i="5"/>
  <c r="W462" i="5"/>
  <c r="S463" i="5"/>
  <c r="T463" i="5"/>
  <c r="V463" i="5"/>
  <c r="W463" i="5"/>
  <c r="S464" i="5"/>
  <c r="Y464" i="5" s="1"/>
  <c r="T464" i="5"/>
  <c r="U464" i="5"/>
  <c r="V464" i="5"/>
  <c r="X464" i="5"/>
  <c r="S465" i="5"/>
  <c r="Y465" i="5" s="1"/>
  <c r="T465" i="5"/>
  <c r="U465" i="5"/>
  <c r="V465" i="5"/>
  <c r="W465" i="5"/>
  <c r="X465" i="5"/>
  <c r="S466" i="5"/>
  <c r="V466" i="5"/>
  <c r="S467" i="5"/>
  <c r="T467" i="5"/>
  <c r="V467" i="5"/>
  <c r="W467" i="5"/>
  <c r="X467" i="5"/>
  <c r="S468" i="5"/>
  <c r="T468" i="5"/>
  <c r="V468" i="5"/>
  <c r="W468" i="5"/>
  <c r="X468" i="5"/>
  <c r="S469" i="5"/>
  <c r="T469" i="5"/>
  <c r="V469" i="5"/>
  <c r="S470" i="5"/>
  <c r="W470" i="5" s="1"/>
  <c r="U470" i="5"/>
  <c r="V470" i="5"/>
  <c r="S471" i="5"/>
  <c r="Y471" i="5" s="1"/>
  <c r="T471" i="5"/>
  <c r="U471" i="5"/>
  <c r="V471" i="5"/>
  <c r="W471" i="5"/>
  <c r="X471" i="5"/>
  <c r="S472" i="5"/>
  <c r="V472" i="5"/>
  <c r="W472" i="5"/>
  <c r="S473" i="5"/>
  <c r="Y473" i="5" s="1"/>
  <c r="T473" i="5"/>
  <c r="U473" i="5"/>
  <c r="V473" i="5"/>
  <c r="W473" i="5"/>
  <c r="X473" i="5"/>
  <c r="S474" i="5"/>
  <c r="V474" i="5"/>
  <c r="S475" i="5"/>
  <c r="X475" i="5" s="1"/>
  <c r="V475" i="5"/>
  <c r="W475" i="5"/>
  <c r="S476" i="5"/>
  <c r="Y476" i="5" s="1"/>
  <c r="T476" i="5"/>
  <c r="U476" i="5"/>
  <c r="V476" i="5"/>
  <c r="W476" i="5"/>
  <c r="X476" i="5"/>
  <c r="Z476" i="5"/>
  <c r="S477" i="5"/>
  <c r="T477" i="5"/>
  <c r="U477" i="5"/>
  <c r="V477" i="5"/>
  <c r="X477" i="5"/>
  <c r="S478" i="5"/>
  <c r="T478" i="5"/>
  <c r="V478" i="5"/>
  <c r="W478" i="5"/>
  <c r="S479" i="5"/>
  <c r="Y479" i="5" s="1"/>
  <c r="T479" i="5"/>
  <c r="U479" i="5"/>
  <c r="V479" i="5"/>
  <c r="X479" i="5"/>
  <c r="S480" i="5"/>
  <c r="T480" i="5"/>
  <c r="V480" i="5"/>
  <c r="S481" i="5"/>
  <c r="Y481" i="5" s="1"/>
  <c r="T481" i="5"/>
  <c r="U481" i="5"/>
  <c r="V481" i="5"/>
  <c r="W481" i="5"/>
  <c r="X481" i="5"/>
  <c r="S482" i="5"/>
  <c r="U482" i="5"/>
  <c r="V482" i="5"/>
  <c r="W482" i="5"/>
  <c r="X482" i="5"/>
  <c r="S483" i="5"/>
  <c r="T483" i="5" s="1"/>
  <c r="V483" i="5"/>
  <c r="X483" i="5"/>
  <c r="S484" i="5"/>
  <c r="Y484" i="5" s="1"/>
  <c r="T484" i="5"/>
  <c r="U484" i="5"/>
  <c r="V484" i="5"/>
  <c r="X484" i="5"/>
  <c r="S485" i="5"/>
  <c r="X485" i="5" s="1"/>
  <c r="U485" i="5"/>
  <c r="V485" i="5"/>
  <c r="S486" i="5"/>
  <c r="T486" i="5"/>
  <c r="U486" i="5"/>
  <c r="V486" i="5"/>
  <c r="W486" i="5"/>
  <c r="S487" i="5"/>
  <c r="V487" i="5"/>
  <c r="W487" i="5"/>
  <c r="S488" i="5"/>
  <c r="T488" i="5" s="1"/>
  <c r="U488" i="5"/>
  <c r="V488" i="5"/>
  <c r="X488" i="5"/>
  <c r="S489" i="5"/>
  <c r="Y489" i="5" s="1"/>
  <c r="T489" i="5"/>
  <c r="U489" i="5"/>
  <c r="V489" i="5"/>
  <c r="W489" i="5"/>
  <c r="X489" i="5"/>
  <c r="Z489" i="5"/>
  <c r="S490" i="5"/>
  <c r="V490" i="5"/>
  <c r="W490" i="5"/>
  <c r="S491" i="5"/>
  <c r="W491" i="5" s="1"/>
  <c r="T491" i="5"/>
  <c r="V491" i="5"/>
  <c r="X491" i="5"/>
  <c r="S492" i="5"/>
  <c r="V492" i="5"/>
  <c r="S493" i="5"/>
  <c r="T493" i="5"/>
  <c r="V493" i="5"/>
  <c r="X493" i="5"/>
  <c r="S494" i="5"/>
  <c r="T494" i="5"/>
  <c r="U494" i="5"/>
  <c r="V494" i="5"/>
  <c r="S495" i="5"/>
  <c r="W495" i="5" s="1"/>
  <c r="T495" i="5"/>
  <c r="V495" i="5"/>
  <c r="X495" i="5"/>
  <c r="S496" i="5"/>
  <c r="Y496" i="5" s="1"/>
  <c r="T496" i="5"/>
  <c r="U496" i="5"/>
  <c r="V496" i="5"/>
  <c r="W496" i="5"/>
  <c r="X496" i="5"/>
  <c r="S497" i="5"/>
  <c r="Y497" i="5" s="1"/>
  <c r="T497" i="5"/>
  <c r="U497" i="5"/>
  <c r="V497" i="5"/>
  <c r="W497" i="5"/>
  <c r="X497" i="5"/>
  <c r="Z497" i="5"/>
  <c r="S498" i="5"/>
  <c r="U498" i="5"/>
  <c r="V498" i="5"/>
  <c r="S499" i="5"/>
  <c r="T499" i="5"/>
  <c r="V499" i="5"/>
  <c r="W499" i="5"/>
  <c r="S500" i="5"/>
  <c r="V500" i="5"/>
  <c r="S501" i="5"/>
  <c r="T501" i="5"/>
  <c r="U501" i="5"/>
  <c r="V501" i="5"/>
  <c r="X501" i="5"/>
  <c r="S502" i="5"/>
  <c r="V502" i="5"/>
  <c r="W502" i="5"/>
  <c r="S503" i="5"/>
  <c r="U503" i="5"/>
  <c r="V503" i="5"/>
  <c r="S504" i="5"/>
  <c r="U504" i="5"/>
  <c r="V504" i="5"/>
  <c r="W504" i="5"/>
  <c r="S505" i="5"/>
  <c r="Y505" i="5" s="1"/>
  <c r="T505" i="5"/>
  <c r="U505" i="5"/>
  <c r="Z505" i="5" s="1"/>
  <c r="V505" i="5"/>
  <c r="W505" i="5"/>
  <c r="X505" i="5"/>
  <c r="S506" i="5"/>
  <c r="W506" i="5" s="1"/>
  <c r="U506" i="5"/>
  <c r="V506" i="5"/>
  <c r="X506" i="5"/>
  <c r="S507" i="5"/>
  <c r="V507" i="5"/>
  <c r="W507" i="5"/>
  <c r="X507" i="5"/>
  <c r="S508" i="5"/>
  <c r="U508" i="5"/>
  <c r="V508" i="5"/>
  <c r="S509" i="5"/>
  <c r="T509" i="5"/>
  <c r="U509" i="5"/>
  <c r="V509" i="5"/>
  <c r="S510" i="5"/>
  <c r="T510" i="5"/>
  <c r="V510" i="5"/>
  <c r="S511" i="5"/>
  <c r="Y511" i="5" s="1"/>
  <c r="T511" i="5"/>
  <c r="U511" i="5"/>
  <c r="V511" i="5"/>
  <c r="W511" i="5"/>
  <c r="X511" i="5"/>
  <c r="S512" i="5"/>
  <c r="T512" i="5"/>
  <c r="V512" i="5"/>
  <c r="W512" i="5"/>
  <c r="X512" i="5"/>
  <c r="S513" i="5"/>
  <c r="Y513" i="5" s="1"/>
  <c r="T513" i="5"/>
  <c r="U513" i="5"/>
  <c r="V513" i="5"/>
  <c r="W513" i="5"/>
  <c r="X513" i="5"/>
  <c r="Z513" i="5"/>
  <c r="S514" i="5"/>
  <c r="U514" i="5"/>
  <c r="V514" i="5"/>
  <c r="W514" i="5"/>
  <c r="S515" i="5"/>
  <c r="W515" i="5" s="1"/>
  <c r="T515" i="5"/>
  <c r="V515" i="5"/>
  <c r="X515" i="5"/>
  <c r="S516" i="5"/>
  <c r="Y516" i="5" s="1"/>
  <c r="T516" i="5"/>
  <c r="U516" i="5"/>
  <c r="V516" i="5"/>
  <c r="W516" i="5"/>
  <c r="X516" i="5"/>
  <c r="Z516" i="5"/>
  <c r="S517" i="5"/>
  <c r="V517" i="5"/>
  <c r="S518" i="5"/>
  <c r="U518" i="5" s="1"/>
  <c r="T518" i="5"/>
  <c r="V518" i="5"/>
  <c r="W518" i="5"/>
  <c r="S519" i="5"/>
  <c r="U519" i="5"/>
  <c r="V519" i="5"/>
  <c r="W519" i="5"/>
  <c r="S520" i="5"/>
  <c r="Y520" i="5" s="1"/>
  <c r="T520" i="5"/>
  <c r="U520" i="5"/>
  <c r="V520" i="5"/>
  <c r="X520" i="5"/>
  <c r="S521" i="5"/>
  <c r="Y521" i="5" s="1"/>
  <c r="T521" i="5"/>
  <c r="U521" i="5"/>
  <c r="V521" i="5"/>
  <c r="W521" i="5"/>
  <c r="X521" i="5"/>
  <c r="S522" i="5"/>
  <c r="W522" i="5" s="1"/>
  <c r="V522" i="5"/>
  <c r="X522" i="5"/>
  <c r="S523" i="5"/>
  <c r="V523" i="5"/>
  <c r="S524" i="5"/>
  <c r="V524" i="5"/>
  <c r="W524" i="5"/>
  <c r="S525" i="5"/>
  <c r="T525" i="5"/>
  <c r="V525" i="5"/>
  <c r="X525" i="5"/>
  <c r="S526" i="5"/>
  <c r="T526" i="5"/>
  <c r="U526" i="5"/>
  <c r="V526" i="5"/>
  <c r="W526" i="5"/>
  <c r="S527" i="5"/>
  <c r="X527" i="5" s="1"/>
  <c r="V527" i="5"/>
  <c r="S528" i="5"/>
  <c r="Y528" i="5" s="1"/>
  <c r="T528" i="5"/>
  <c r="U528" i="5"/>
  <c r="V528" i="5"/>
  <c r="X528" i="5"/>
  <c r="S529" i="5"/>
  <c r="Y529" i="5" s="1"/>
  <c r="T529" i="5"/>
  <c r="U529" i="5"/>
  <c r="V529" i="5"/>
  <c r="Z529" i="5" s="1"/>
  <c r="W529" i="5"/>
  <c r="X529" i="5"/>
  <c r="S530" i="5"/>
  <c r="U530" i="5"/>
  <c r="V530" i="5"/>
  <c r="S531" i="5"/>
  <c r="T531" i="5"/>
  <c r="V531" i="5"/>
  <c r="W531" i="5"/>
  <c r="X531" i="5"/>
  <c r="S532" i="5"/>
  <c r="W532" i="5" s="1"/>
  <c r="T532" i="5"/>
  <c r="V532" i="5"/>
  <c r="X532" i="5"/>
  <c r="S533" i="5"/>
  <c r="T533" i="5"/>
  <c r="V533" i="5"/>
  <c r="S534" i="5"/>
  <c r="U534" i="5"/>
  <c r="V534" i="5"/>
  <c r="W534" i="5"/>
  <c r="S535" i="5"/>
  <c r="Y535" i="5" s="1"/>
  <c r="T535" i="5"/>
  <c r="U535" i="5"/>
  <c r="V535" i="5"/>
  <c r="W535" i="5"/>
  <c r="X535" i="5"/>
  <c r="S536" i="5"/>
  <c r="U536" i="5" s="1"/>
  <c r="V536" i="5"/>
  <c r="S537" i="5"/>
  <c r="Y537" i="5" s="1"/>
  <c r="T537" i="5"/>
  <c r="U537" i="5"/>
  <c r="V537" i="5"/>
  <c r="W537" i="5"/>
  <c r="X537" i="5"/>
  <c r="S538" i="5"/>
  <c r="X538" i="5" s="1"/>
  <c r="U538" i="5"/>
  <c r="V538" i="5"/>
  <c r="S539" i="5"/>
  <c r="V539" i="5"/>
  <c r="S540" i="5"/>
  <c r="Y540" i="5" s="1"/>
  <c r="T540" i="5"/>
  <c r="V540" i="5"/>
  <c r="W540" i="5"/>
  <c r="X540" i="5"/>
  <c r="S541" i="5"/>
  <c r="T541" i="5"/>
  <c r="U541" i="5"/>
  <c r="V541" i="5"/>
  <c r="X541" i="5"/>
  <c r="S542" i="5"/>
  <c r="V542" i="5"/>
  <c r="S543" i="5"/>
  <c r="Y543" i="5" s="1"/>
  <c r="T543" i="5"/>
  <c r="U543" i="5"/>
  <c r="V543" i="5"/>
  <c r="X543" i="5"/>
  <c r="S544" i="5"/>
  <c r="W544" i="5" s="1"/>
  <c r="T544" i="5"/>
  <c r="V544" i="5"/>
  <c r="X544" i="5"/>
  <c r="S545" i="5"/>
  <c r="Y545" i="5" s="1"/>
  <c r="T545" i="5"/>
  <c r="U545" i="5"/>
  <c r="V545" i="5"/>
  <c r="W545" i="5"/>
  <c r="X545" i="5"/>
  <c r="S546" i="5"/>
  <c r="U546" i="5"/>
  <c r="V546" i="5"/>
  <c r="W546" i="5"/>
  <c r="X546" i="5"/>
  <c r="S547" i="5"/>
  <c r="V547" i="5"/>
  <c r="W547" i="5"/>
  <c r="X547" i="5"/>
  <c r="S548" i="5"/>
  <c r="Y548" i="5" s="1"/>
  <c r="T548" i="5"/>
  <c r="U548" i="5"/>
  <c r="Z548" i="5" s="1"/>
  <c r="V548" i="5"/>
  <c r="W548" i="5"/>
  <c r="X548" i="5"/>
  <c r="S549" i="5"/>
  <c r="T549" i="5"/>
  <c r="U549" i="5"/>
  <c r="V549" i="5"/>
  <c r="X549" i="5"/>
  <c r="S550" i="5"/>
  <c r="T550" i="5"/>
  <c r="V550" i="5"/>
  <c r="S551" i="5"/>
  <c r="Y551" i="5" s="1"/>
  <c r="T551" i="5"/>
  <c r="U551" i="5"/>
  <c r="V551" i="5"/>
  <c r="X551" i="5"/>
  <c r="S552" i="5"/>
  <c r="Y552" i="5" s="1"/>
  <c r="T552" i="5"/>
  <c r="V552" i="5"/>
  <c r="W552" i="5"/>
  <c r="X552" i="5"/>
  <c r="S553" i="5"/>
  <c r="Y553" i="5" s="1"/>
  <c r="T553" i="5"/>
  <c r="U553" i="5"/>
  <c r="V553" i="5"/>
  <c r="W553" i="5"/>
  <c r="X553" i="5"/>
  <c r="Z553" i="5"/>
  <c r="S554" i="5"/>
  <c r="U554" i="5"/>
  <c r="V554" i="5"/>
  <c r="W554" i="5"/>
  <c r="X554" i="5"/>
  <c r="S555" i="5"/>
  <c r="T555" i="5"/>
  <c r="V555" i="5"/>
  <c r="S556" i="5"/>
  <c r="Y556" i="5" s="1"/>
  <c r="T556" i="5"/>
  <c r="U556" i="5"/>
  <c r="V556" i="5"/>
  <c r="X556" i="5"/>
  <c r="S557" i="5"/>
  <c r="X557" i="5" s="1"/>
  <c r="U557" i="5"/>
  <c r="V557" i="5"/>
  <c r="S558" i="5"/>
  <c r="T558" i="5"/>
  <c r="U558" i="5"/>
  <c r="V558" i="5"/>
  <c r="W558" i="5"/>
  <c r="S559" i="5"/>
  <c r="V559" i="5"/>
  <c r="W559" i="5"/>
  <c r="S560" i="5"/>
  <c r="T560" i="5"/>
  <c r="U560" i="5"/>
  <c r="V560" i="5"/>
  <c r="S561" i="5"/>
  <c r="Y561" i="5" s="1"/>
  <c r="T561" i="5"/>
  <c r="U561" i="5"/>
  <c r="V561" i="5"/>
  <c r="W561" i="5"/>
  <c r="X561" i="5"/>
  <c r="S562" i="5"/>
  <c r="V562" i="5"/>
  <c r="S563" i="5"/>
  <c r="W563" i="5" s="1"/>
  <c r="T563" i="5"/>
  <c r="V563" i="5"/>
  <c r="X563" i="5"/>
  <c r="S564" i="5"/>
  <c r="V564" i="5"/>
  <c r="S565" i="5"/>
  <c r="T565" i="5"/>
  <c r="V565" i="5"/>
  <c r="S566" i="5"/>
  <c r="T566" i="5"/>
  <c r="U566" i="5"/>
  <c r="V566" i="5"/>
  <c r="S567" i="5"/>
  <c r="Y567" i="5" s="1"/>
  <c r="T567" i="5"/>
  <c r="V567" i="5"/>
  <c r="W567" i="5"/>
  <c r="X567" i="5"/>
  <c r="S568" i="5"/>
  <c r="Y568" i="5" s="1"/>
  <c r="T568" i="5"/>
  <c r="U568" i="5"/>
  <c r="V568" i="5"/>
  <c r="W568" i="5"/>
  <c r="X568" i="5"/>
  <c r="Z568" i="5"/>
  <c r="S569" i="5"/>
  <c r="Y569" i="5" s="1"/>
  <c r="T569" i="5"/>
  <c r="U569" i="5"/>
  <c r="V569" i="5"/>
  <c r="W569" i="5"/>
  <c r="X569" i="5"/>
  <c r="Z569" i="5"/>
  <c r="S570" i="5"/>
  <c r="U570" i="5"/>
  <c r="V570" i="5"/>
  <c r="S571" i="5"/>
  <c r="T571" i="5"/>
  <c r="V571" i="5"/>
  <c r="W571" i="5"/>
  <c r="S572" i="5"/>
  <c r="Y572" i="5" s="1"/>
  <c r="T572" i="5"/>
  <c r="V572" i="5"/>
  <c r="W572" i="5"/>
  <c r="X572" i="5"/>
  <c r="S573" i="5"/>
  <c r="T573" i="5"/>
  <c r="U573" i="5"/>
  <c r="V573" i="5"/>
  <c r="X573" i="5"/>
  <c r="S574" i="5"/>
  <c r="V574" i="5"/>
  <c r="W574" i="5"/>
  <c r="S575" i="5"/>
  <c r="T575" i="5"/>
  <c r="U575" i="5"/>
  <c r="V575" i="5"/>
  <c r="S576" i="5"/>
  <c r="U576" i="5" s="1"/>
  <c r="V576" i="5"/>
  <c r="W576" i="5"/>
  <c r="S577" i="5"/>
  <c r="Y577" i="5" s="1"/>
  <c r="T577" i="5"/>
  <c r="U577" i="5"/>
  <c r="V577" i="5"/>
  <c r="W577" i="5"/>
  <c r="X577" i="5"/>
  <c r="S578" i="5"/>
  <c r="W578" i="5" s="1"/>
  <c r="U578" i="5"/>
  <c r="V578" i="5"/>
  <c r="X578" i="5"/>
  <c r="S579" i="5"/>
  <c r="V579" i="5"/>
  <c r="S580" i="5"/>
  <c r="T580" i="5"/>
  <c r="U580" i="5"/>
  <c r="V580" i="5"/>
  <c r="S581" i="5"/>
  <c r="T581" i="5"/>
  <c r="U581" i="5"/>
  <c r="V581" i="5"/>
  <c r="S582" i="5"/>
  <c r="U582" i="5" s="1"/>
  <c r="T582" i="5"/>
  <c r="V582" i="5"/>
  <c r="W582" i="5"/>
  <c r="S583" i="5"/>
  <c r="Y583" i="5" s="1"/>
  <c r="T583" i="5"/>
  <c r="U583" i="5"/>
  <c r="V583" i="5"/>
  <c r="W583" i="5"/>
  <c r="X583" i="5"/>
  <c r="S584" i="5"/>
  <c r="T584" i="5"/>
  <c r="V584" i="5"/>
  <c r="S585" i="5"/>
  <c r="Y585" i="5" s="1"/>
  <c r="T585" i="5"/>
  <c r="U585" i="5"/>
  <c r="Z585" i="5" s="1"/>
  <c r="V585" i="5"/>
  <c r="W585" i="5"/>
  <c r="X585" i="5"/>
  <c r="S586" i="5"/>
  <c r="U586" i="5"/>
  <c r="V586" i="5"/>
  <c r="W586" i="5"/>
  <c r="S587" i="5"/>
  <c r="T587" i="5"/>
  <c r="V587" i="5"/>
  <c r="W587" i="5"/>
  <c r="X587" i="5"/>
  <c r="S588" i="5"/>
  <c r="Y588" i="5" s="1"/>
  <c r="T588" i="5"/>
  <c r="U588" i="5"/>
  <c r="V588" i="5"/>
  <c r="W588" i="5"/>
  <c r="X588" i="5"/>
  <c r="Z588" i="5" s="1"/>
  <c r="S589" i="5"/>
  <c r="V589" i="5"/>
  <c r="X589" i="5"/>
  <c r="S590" i="5"/>
  <c r="T590" i="5"/>
  <c r="U590" i="5"/>
  <c r="V590" i="5"/>
  <c r="S591" i="5"/>
  <c r="U591" i="5"/>
  <c r="V591" i="5"/>
  <c r="W591" i="5"/>
  <c r="S592" i="5"/>
  <c r="Y592" i="5" s="1"/>
  <c r="T592" i="5"/>
  <c r="U592" i="5"/>
  <c r="Z592" i="5" s="1"/>
  <c r="V592" i="5"/>
  <c r="W592" i="5"/>
  <c r="X592" i="5"/>
  <c r="S593" i="5"/>
  <c r="Y593" i="5" s="1"/>
  <c r="T593" i="5"/>
  <c r="U593" i="5"/>
  <c r="V593" i="5"/>
  <c r="Z593" i="5" s="1"/>
  <c r="W593" i="5"/>
  <c r="X593" i="5"/>
  <c r="S594" i="5"/>
  <c r="V594" i="5"/>
  <c r="X594" i="5"/>
  <c r="S595" i="5"/>
  <c r="T595" i="5"/>
  <c r="V595" i="5"/>
  <c r="S596" i="5"/>
  <c r="U596" i="5" s="1"/>
  <c r="T596" i="5"/>
  <c r="V596" i="5"/>
  <c r="W596" i="5"/>
  <c r="Y596" i="5"/>
  <c r="S597" i="5"/>
  <c r="V597" i="5"/>
  <c r="S598" i="5"/>
  <c r="U598" i="5" s="1"/>
  <c r="T598" i="5"/>
  <c r="V598" i="5"/>
  <c r="W598" i="5"/>
  <c r="X598" i="5"/>
  <c r="Y598" i="5"/>
  <c r="S599" i="5"/>
  <c r="U599" i="5" s="1"/>
  <c r="T599" i="5"/>
  <c r="V599" i="5"/>
  <c r="X599" i="5"/>
  <c r="Y599" i="5"/>
  <c r="S600" i="5"/>
  <c r="U600" i="5" s="1"/>
  <c r="T600" i="5"/>
  <c r="V600" i="5"/>
  <c r="W600" i="5"/>
  <c r="X600" i="5"/>
  <c r="Y600" i="5"/>
  <c r="Z600" i="5"/>
  <c r="S601" i="5"/>
  <c r="V601" i="5"/>
  <c r="S602" i="5"/>
  <c r="T602" i="5"/>
  <c r="V602" i="5"/>
  <c r="Y602" i="5"/>
  <c r="S603" i="5"/>
  <c r="T603" i="5"/>
  <c r="V603" i="5"/>
  <c r="S604" i="5"/>
  <c r="U604" i="5" s="1"/>
  <c r="T604" i="5"/>
  <c r="V604" i="5"/>
  <c r="W604" i="5"/>
  <c r="Y604" i="5"/>
  <c r="S605" i="5"/>
  <c r="V605" i="5"/>
  <c r="S606" i="5"/>
  <c r="U606" i="5" s="1"/>
  <c r="T606" i="5"/>
  <c r="V606" i="5"/>
  <c r="W606" i="5"/>
  <c r="X606" i="5"/>
  <c r="Y606" i="5"/>
  <c r="S607" i="5"/>
  <c r="U607" i="5" s="1"/>
  <c r="T607" i="5"/>
  <c r="V607" i="5"/>
  <c r="X607" i="5"/>
  <c r="Y607" i="5"/>
  <c r="S608" i="5"/>
  <c r="U608" i="5" s="1"/>
  <c r="T608" i="5"/>
  <c r="V608" i="5"/>
  <c r="W608" i="5"/>
  <c r="X608" i="5"/>
  <c r="Y608" i="5"/>
  <c r="Z608" i="5"/>
  <c r="S609" i="5"/>
  <c r="V609" i="5"/>
  <c r="S610" i="5"/>
  <c r="T610" i="5"/>
  <c r="V610" i="5"/>
  <c r="Y610" i="5"/>
  <c r="S611" i="5"/>
  <c r="T611" i="5"/>
  <c r="V611" i="5"/>
  <c r="S612" i="5"/>
  <c r="U612" i="5" s="1"/>
  <c r="T612" i="5"/>
  <c r="V612" i="5"/>
  <c r="W612" i="5"/>
  <c r="Y612" i="5"/>
  <c r="S613" i="5"/>
  <c r="V613" i="5"/>
  <c r="S614" i="5"/>
  <c r="U614" i="5" s="1"/>
  <c r="T614" i="5"/>
  <c r="V614" i="5"/>
  <c r="W614" i="5"/>
  <c r="X614" i="5"/>
  <c r="Y614" i="5"/>
  <c r="S615" i="5"/>
  <c r="U615" i="5" s="1"/>
  <c r="T615" i="5"/>
  <c r="V615" i="5"/>
  <c r="X615" i="5"/>
  <c r="Y615" i="5"/>
  <c r="S616" i="5"/>
  <c r="U616" i="5" s="1"/>
  <c r="T616" i="5"/>
  <c r="V616" i="5"/>
  <c r="W616" i="5"/>
  <c r="X616" i="5"/>
  <c r="Y616" i="5"/>
  <c r="Z616" i="5"/>
  <c r="S617" i="5"/>
  <c r="V617" i="5"/>
  <c r="S618" i="5"/>
  <c r="T618" i="5"/>
  <c r="V618" i="5"/>
  <c r="Y618" i="5"/>
  <c r="S619" i="5"/>
  <c r="T619" i="5"/>
  <c r="V619" i="5"/>
  <c r="S620" i="5"/>
  <c r="U620" i="5" s="1"/>
  <c r="T620" i="5"/>
  <c r="V620" i="5"/>
  <c r="W620" i="5"/>
  <c r="Y620" i="5"/>
  <c r="S621" i="5"/>
  <c r="V621" i="5"/>
  <c r="S622" i="5"/>
  <c r="U622" i="5" s="1"/>
  <c r="T622" i="5"/>
  <c r="V622" i="5"/>
  <c r="W622" i="5"/>
  <c r="X622" i="5"/>
  <c r="Y622" i="5"/>
  <c r="S623" i="5"/>
  <c r="U623" i="5" s="1"/>
  <c r="T623" i="5"/>
  <c r="V623" i="5"/>
  <c r="X623" i="5"/>
  <c r="Y623" i="5"/>
  <c r="S624" i="5"/>
  <c r="U624" i="5" s="1"/>
  <c r="T624" i="5"/>
  <c r="V624" i="5"/>
  <c r="W624" i="5"/>
  <c r="X624" i="5"/>
  <c r="Y624" i="5"/>
  <c r="Z624" i="5"/>
  <c r="S625" i="5"/>
  <c r="V625" i="5"/>
  <c r="S626" i="5"/>
  <c r="T626" i="5"/>
  <c r="V626" i="5"/>
  <c r="Y626" i="5"/>
  <c r="S627" i="5"/>
  <c r="T627" i="5"/>
  <c r="V627" i="5"/>
  <c r="S628" i="5"/>
  <c r="U628" i="5" s="1"/>
  <c r="T628" i="5"/>
  <c r="V628" i="5"/>
  <c r="W628" i="5"/>
  <c r="Y628" i="5"/>
  <c r="S629" i="5"/>
  <c r="V629" i="5"/>
  <c r="S630" i="5"/>
  <c r="U630" i="5" s="1"/>
  <c r="T630" i="5"/>
  <c r="V630" i="5"/>
  <c r="W630" i="5"/>
  <c r="X630" i="5"/>
  <c r="Y630" i="5"/>
  <c r="S631" i="5"/>
  <c r="U631" i="5" s="1"/>
  <c r="T631" i="5"/>
  <c r="V631" i="5"/>
  <c r="X631" i="5"/>
  <c r="Y631" i="5"/>
  <c r="S632" i="5"/>
  <c r="U632" i="5" s="1"/>
  <c r="T632" i="5"/>
  <c r="V632" i="5"/>
  <c r="W632" i="5"/>
  <c r="X632" i="5"/>
  <c r="Y632" i="5"/>
  <c r="Z632" i="5"/>
  <c r="S633" i="5"/>
  <c r="V633" i="5"/>
  <c r="S634" i="5"/>
  <c r="T634" i="5"/>
  <c r="V634" i="5"/>
  <c r="Y634" i="5"/>
  <c r="S635" i="5"/>
  <c r="T635" i="5"/>
  <c r="V635" i="5"/>
  <c r="S636" i="5"/>
  <c r="U636" i="5" s="1"/>
  <c r="T636" i="5"/>
  <c r="V636" i="5"/>
  <c r="W636" i="5"/>
  <c r="Y636" i="5"/>
  <c r="S637" i="5"/>
  <c r="V637" i="5"/>
  <c r="S638" i="5"/>
  <c r="U638" i="5" s="1"/>
  <c r="T638" i="5"/>
  <c r="V638" i="5"/>
  <c r="W638" i="5"/>
  <c r="X638" i="5"/>
  <c r="Y638" i="5"/>
  <c r="S639" i="5"/>
  <c r="U639" i="5" s="1"/>
  <c r="T639" i="5"/>
  <c r="V639" i="5"/>
  <c r="X639" i="5"/>
  <c r="Y639" i="5"/>
  <c r="S640" i="5"/>
  <c r="U640" i="5" s="1"/>
  <c r="T640" i="5"/>
  <c r="V640" i="5"/>
  <c r="W640" i="5"/>
  <c r="X640" i="5"/>
  <c r="Y640" i="5"/>
  <c r="Z640" i="5"/>
  <c r="S641" i="5"/>
  <c r="V641" i="5"/>
  <c r="S642" i="5"/>
  <c r="T642" i="5"/>
  <c r="V642" i="5"/>
  <c r="Y642" i="5"/>
  <c r="S643" i="5"/>
  <c r="T643" i="5"/>
  <c r="V643" i="5"/>
  <c r="S644" i="5"/>
  <c r="U644" i="5" s="1"/>
  <c r="T644" i="5"/>
  <c r="V644" i="5"/>
  <c r="W644" i="5"/>
  <c r="Y644" i="5"/>
  <c r="S645" i="5"/>
  <c r="V645" i="5"/>
  <c r="S646" i="5"/>
  <c r="U646" i="5" s="1"/>
  <c r="T646" i="5"/>
  <c r="V646" i="5"/>
  <c r="W646" i="5"/>
  <c r="X646" i="5"/>
  <c r="Y646" i="5"/>
  <c r="S647" i="5"/>
  <c r="U647" i="5" s="1"/>
  <c r="T647" i="5"/>
  <c r="V647" i="5"/>
  <c r="X647" i="5"/>
  <c r="Y647" i="5"/>
  <c r="S648" i="5"/>
  <c r="U648" i="5" s="1"/>
  <c r="T648" i="5"/>
  <c r="V648" i="5"/>
  <c r="W648" i="5"/>
  <c r="X648" i="5"/>
  <c r="Y648" i="5"/>
  <c r="Z648" i="5"/>
  <c r="S649" i="5"/>
  <c r="V649" i="5"/>
  <c r="S650" i="5"/>
  <c r="T650" i="5"/>
  <c r="V650" i="5"/>
  <c r="Y650" i="5"/>
  <c r="S651" i="5"/>
  <c r="T651" i="5"/>
  <c r="V651" i="5"/>
  <c r="S652" i="5"/>
  <c r="U652" i="5" s="1"/>
  <c r="T652" i="5"/>
  <c r="V652" i="5"/>
  <c r="W652" i="5"/>
  <c r="Y652" i="5"/>
  <c r="S653" i="5"/>
  <c r="V653" i="5"/>
  <c r="S654" i="5"/>
  <c r="U654" i="5" s="1"/>
  <c r="T654" i="5"/>
  <c r="V654" i="5"/>
  <c r="W654" i="5"/>
  <c r="X654" i="5"/>
  <c r="Y654" i="5"/>
  <c r="S655" i="5"/>
  <c r="U655" i="5" s="1"/>
  <c r="T655" i="5"/>
  <c r="V655" i="5"/>
  <c r="X655" i="5"/>
  <c r="Y655" i="5"/>
  <c r="S656" i="5"/>
  <c r="U656" i="5" s="1"/>
  <c r="T656" i="5"/>
  <c r="V656" i="5"/>
  <c r="W656" i="5"/>
  <c r="X656" i="5"/>
  <c r="Y656" i="5"/>
  <c r="Z656" i="5"/>
  <c r="S657" i="5"/>
  <c r="V657" i="5"/>
  <c r="S658" i="5"/>
  <c r="T658" i="5"/>
  <c r="V658" i="5"/>
  <c r="X658" i="5"/>
  <c r="Y658" i="5"/>
  <c r="S659" i="5"/>
  <c r="T659" i="5" s="1"/>
  <c r="V659" i="5"/>
  <c r="Y659" i="5"/>
  <c r="S660" i="5"/>
  <c r="U660" i="5" s="1"/>
  <c r="T660" i="5"/>
  <c r="V660" i="5"/>
  <c r="W660" i="5"/>
  <c r="Y660" i="5"/>
  <c r="S661" i="5"/>
  <c r="V661" i="5"/>
  <c r="W661" i="5"/>
  <c r="X661" i="5"/>
  <c r="S662" i="5"/>
  <c r="U662" i="5" s="1"/>
  <c r="V662" i="5"/>
  <c r="S663" i="5"/>
  <c r="U663" i="5" s="1"/>
  <c r="T663" i="5"/>
  <c r="V663" i="5"/>
  <c r="X663" i="5"/>
  <c r="Y663" i="5"/>
  <c r="S664" i="5"/>
  <c r="U664" i="5" s="1"/>
  <c r="T664" i="5"/>
  <c r="V664" i="5"/>
  <c r="Z664" i="5" s="1"/>
  <c r="W664" i="5"/>
  <c r="X664" i="5"/>
  <c r="Y664" i="5"/>
  <c r="S665" i="5"/>
  <c r="V665" i="5"/>
  <c r="W665" i="5"/>
  <c r="X665" i="5"/>
  <c r="S666" i="5"/>
  <c r="V666" i="5"/>
  <c r="S667" i="5"/>
  <c r="T667" i="5"/>
  <c r="V667" i="5"/>
  <c r="Y667" i="5"/>
  <c r="S668" i="5"/>
  <c r="U668" i="5" s="1"/>
  <c r="T668" i="5"/>
  <c r="V668" i="5"/>
  <c r="W668" i="5"/>
  <c r="Y668" i="5"/>
  <c r="S669" i="5"/>
  <c r="V669" i="5"/>
  <c r="S670" i="5"/>
  <c r="U670" i="5" s="1"/>
  <c r="T670" i="5"/>
  <c r="V670" i="5"/>
  <c r="W670" i="5"/>
  <c r="X670" i="5"/>
  <c r="S671" i="5"/>
  <c r="U671" i="5" s="1"/>
  <c r="T671" i="5"/>
  <c r="V671" i="5"/>
  <c r="X671" i="5"/>
  <c r="Y671" i="5"/>
  <c r="S672" i="5"/>
  <c r="U672" i="5" s="1"/>
  <c r="T672" i="5"/>
  <c r="V672" i="5"/>
  <c r="W672" i="5"/>
  <c r="X672" i="5"/>
  <c r="Y672" i="5"/>
  <c r="Z672" i="5"/>
  <c r="S673" i="5"/>
  <c r="V673" i="5"/>
  <c r="S674" i="5"/>
  <c r="T674" i="5"/>
  <c r="V674" i="5"/>
  <c r="X674" i="5"/>
  <c r="Y674" i="5"/>
  <c r="S675" i="5"/>
  <c r="T675" i="5" s="1"/>
  <c r="V675" i="5"/>
  <c r="Y675" i="5"/>
  <c r="S676" i="5"/>
  <c r="U676" i="5" s="1"/>
  <c r="T676" i="5"/>
  <c r="V676" i="5"/>
  <c r="W676" i="5"/>
  <c r="Y676" i="5"/>
  <c r="S677" i="5"/>
  <c r="V677" i="5"/>
  <c r="W677" i="5"/>
  <c r="X677" i="5"/>
  <c r="S678" i="5"/>
  <c r="U678" i="5" s="1"/>
  <c r="V678" i="5"/>
  <c r="S679" i="5"/>
  <c r="U679" i="5" s="1"/>
  <c r="T679" i="5"/>
  <c r="V679" i="5"/>
  <c r="X679" i="5"/>
  <c r="Y679" i="5"/>
  <c r="S680" i="5"/>
  <c r="U680" i="5" s="1"/>
  <c r="T680" i="5"/>
  <c r="V680" i="5"/>
  <c r="Z680" i="5" s="1"/>
  <c r="W680" i="5"/>
  <c r="X680" i="5"/>
  <c r="Y680" i="5"/>
  <c r="S681" i="5"/>
  <c r="V681" i="5"/>
  <c r="W681" i="5"/>
  <c r="X681" i="5"/>
  <c r="S682" i="5"/>
  <c r="V682" i="5"/>
  <c r="S683" i="5"/>
  <c r="T683" i="5"/>
  <c r="V683" i="5"/>
  <c r="Y683" i="5"/>
  <c r="S684" i="5"/>
  <c r="U684" i="5" s="1"/>
  <c r="T684" i="5"/>
  <c r="V684" i="5"/>
  <c r="W684" i="5"/>
  <c r="Y684" i="5"/>
  <c r="S685" i="5"/>
  <c r="V685" i="5"/>
  <c r="S686" i="5"/>
  <c r="U686" i="5" s="1"/>
  <c r="T686" i="5"/>
  <c r="V686" i="5"/>
  <c r="W686" i="5"/>
  <c r="X686" i="5"/>
  <c r="S687" i="5"/>
  <c r="U687" i="5" s="1"/>
  <c r="T687" i="5"/>
  <c r="V687" i="5"/>
  <c r="X687" i="5"/>
  <c r="Y687" i="5"/>
  <c r="S688" i="5"/>
  <c r="U688" i="5" s="1"/>
  <c r="T688" i="5"/>
  <c r="V688" i="5"/>
  <c r="W688" i="5"/>
  <c r="X688" i="5"/>
  <c r="Y688" i="5"/>
  <c r="Z688" i="5"/>
  <c r="S689" i="5"/>
  <c r="X689" i="5" s="1"/>
  <c r="V689" i="5"/>
  <c r="S690" i="5"/>
  <c r="T690" i="5"/>
  <c r="V690" i="5"/>
  <c r="X690" i="5"/>
  <c r="Y690" i="5"/>
  <c r="S691" i="5"/>
  <c r="T691" i="5" s="1"/>
  <c r="V691" i="5"/>
  <c r="Y691" i="5"/>
  <c r="S692" i="5"/>
  <c r="U692" i="5" s="1"/>
  <c r="T692" i="5"/>
  <c r="V692" i="5"/>
  <c r="W692" i="5"/>
  <c r="Y692" i="5"/>
  <c r="S693" i="5"/>
  <c r="V693" i="5"/>
  <c r="W693" i="5"/>
  <c r="X693" i="5"/>
  <c r="S694" i="5"/>
  <c r="U694" i="5" s="1"/>
  <c r="V694" i="5"/>
  <c r="S695" i="5"/>
  <c r="U695" i="5" s="1"/>
  <c r="T695" i="5"/>
  <c r="V695" i="5"/>
  <c r="X695" i="5"/>
  <c r="Y695" i="5"/>
  <c r="S696" i="5"/>
  <c r="U696" i="5" s="1"/>
  <c r="T696" i="5"/>
  <c r="V696" i="5"/>
  <c r="Z696" i="5" s="1"/>
  <c r="W696" i="5"/>
  <c r="X696" i="5"/>
  <c r="Y696" i="5"/>
  <c r="S697" i="5"/>
  <c r="V697" i="5"/>
  <c r="W697" i="5"/>
  <c r="X697" i="5"/>
  <c r="S698" i="5"/>
  <c r="V698" i="5"/>
  <c r="S699" i="5"/>
  <c r="T699" i="5"/>
  <c r="V699" i="5"/>
  <c r="Y699" i="5"/>
  <c r="S700" i="5"/>
  <c r="U700" i="5" s="1"/>
  <c r="T700" i="5"/>
  <c r="V700" i="5"/>
  <c r="W700" i="5"/>
  <c r="Y700" i="5"/>
  <c r="S701" i="5"/>
  <c r="V701" i="5"/>
  <c r="S702" i="5"/>
  <c r="U702" i="5" s="1"/>
  <c r="T702" i="5"/>
  <c r="V702" i="5"/>
  <c r="W702" i="5"/>
  <c r="X702" i="5"/>
  <c r="S703" i="5"/>
  <c r="U703" i="5" s="1"/>
  <c r="T703" i="5"/>
  <c r="V703" i="5"/>
  <c r="X703" i="5"/>
  <c r="Y703" i="5"/>
  <c r="S704" i="5"/>
  <c r="U704" i="5" s="1"/>
  <c r="T704" i="5"/>
  <c r="V704" i="5"/>
  <c r="W704" i="5"/>
  <c r="X704" i="5"/>
  <c r="Y704" i="5"/>
  <c r="Z704" i="5"/>
  <c r="S705" i="5"/>
  <c r="X705" i="5" s="1"/>
  <c r="V705" i="5"/>
  <c r="S706" i="5"/>
  <c r="T706" i="5"/>
  <c r="V706" i="5"/>
  <c r="X706" i="5"/>
  <c r="Y706" i="5"/>
  <c r="S707" i="5"/>
  <c r="T707" i="5" s="1"/>
  <c r="V707" i="5"/>
  <c r="Y707" i="5"/>
  <c r="S708" i="5"/>
  <c r="U708" i="5" s="1"/>
  <c r="T708" i="5"/>
  <c r="V708" i="5"/>
  <c r="W708" i="5"/>
  <c r="Y708" i="5"/>
  <c r="S709" i="5"/>
  <c r="V709" i="5"/>
  <c r="W709" i="5"/>
  <c r="X709" i="5"/>
  <c r="S710" i="5"/>
  <c r="U710" i="5" s="1"/>
  <c r="V710" i="5"/>
  <c r="W710" i="5"/>
  <c r="X710" i="5"/>
  <c r="Y710" i="5"/>
  <c r="S711" i="5"/>
  <c r="T711" i="5"/>
  <c r="V711" i="5"/>
  <c r="S712" i="5"/>
  <c r="U712" i="5" s="1"/>
  <c r="T712" i="5"/>
  <c r="V712" i="5"/>
  <c r="Z712" i="5" s="1"/>
  <c r="W712" i="5"/>
  <c r="X712" i="5"/>
  <c r="Y712" i="5"/>
  <c r="S713" i="5"/>
  <c r="V713" i="5"/>
  <c r="W713" i="5"/>
  <c r="X713" i="5"/>
  <c r="S714" i="5"/>
  <c r="U714" i="5" s="1"/>
  <c r="V714" i="5"/>
  <c r="W714" i="5"/>
  <c r="X714" i="5"/>
  <c r="Y714" i="5"/>
  <c r="S715" i="5"/>
  <c r="Y715" i="5" s="1"/>
  <c r="T715" i="5"/>
  <c r="V715" i="5"/>
  <c r="S716" i="5"/>
  <c r="U716" i="5" s="1"/>
  <c r="T716" i="5"/>
  <c r="V716" i="5"/>
  <c r="W716" i="5"/>
  <c r="Y716" i="5"/>
  <c r="S717" i="5"/>
  <c r="V717" i="5"/>
  <c r="W717" i="5"/>
  <c r="X717" i="5"/>
  <c r="S718" i="5"/>
  <c r="U718" i="5" s="1"/>
  <c r="V718" i="5"/>
  <c r="S719" i="5"/>
  <c r="T719" i="5"/>
  <c r="V719" i="5"/>
  <c r="S720" i="5"/>
  <c r="U720" i="5" s="1"/>
  <c r="T720" i="5"/>
  <c r="V720" i="5"/>
  <c r="Z720" i="5" s="1"/>
  <c r="W720" i="5"/>
  <c r="X720" i="5"/>
  <c r="Y720" i="5"/>
  <c r="S721" i="5"/>
  <c r="V721" i="5"/>
  <c r="W721" i="5"/>
  <c r="X721" i="5"/>
  <c r="S722" i="5"/>
  <c r="U722" i="5" s="1"/>
  <c r="V722" i="5"/>
  <c r="S723" i="5"/>
  <c r="T723" i="5"/>
  <c r="V723" i="5"/>
  <c r="S724" i="5"/>
  <c r="U724" i="5" s="1"/>
  <c r="T724" i="5"/>
  <c r="V724" i="5"/>
  <c r="W724" i="5"/>
  <c r="Y724" i="5"/>
  <c r="S725" i="5"/>
  <c r="V725" i="5"/>
  <c r="W725" i="5"/>
  <c r="X725" i="5"/>
  <c r="S726" i="5"/>
  <c r="U726" i="5" s="1"/>
  <c r="T726" i="5"/>
  <c r="V726" i="5"/>
  <c r="S727" i="5"/>
  <c r="T727" i="5"/>
  <c r="V727" i="5"/>
  <c r="X727" i="5"/>
  <c r="S728" i="5"/>
  <c r="U728" i="5" s="1"/>
  <c r="T728" i="5"/>
  <c r="V728" i="5"/>
  <c r="Z728" i="5" s="1"/>
  <c r="W728" i="5"/>
  <c r="X728" i="5"/>
  <c r="Y728" i="5"/>
  <c r="S729" i="5"/>
  <c r="V729" i="5"/>
  <c r="W729" i="5"/>
  <c r="X729" i="5"/>
  <c r="S730" i="5"/>
  <c r="U730" i="5" s="1"/>
  <c r="T730" i="5"/>
  <c r="V730" i="5"/>
  <c r="S731" i="5"/>
  <c r="T731" i="5"/>
  <c r="V731" i="5"/>
  <c r="X731" i="5"/>
  <c r="S732" i="5"/>
  <c r="U732" i="5" s="1"/>
  <c r="T732" i="5"/>
  <c r="V732" i="5"/>
  <c r="W732" i="5"/>
  <c r="Y732" i="5"/>
  <c r="S733" i="5"/>
  <c r="V733" i="5"/>
  <c r="W733" i="5"/>
  <c r="X733" i="5"/>
  <c r="S734" i="5"/>
  <c r="U734" i="5" s="1"/>
  <c r="T734" i="5"/>
  <c r="V734" i="5"/>
  <c r="S735" i="5"/>
  <c r="T735" i="5"/>
  <c r="V735" i="5"/>
  <c r="X735" i="5"/>
  <c r="Y735" i="5"/>
  <c r="S736" i="5"/>
  <c r="U736" i="5" s="1"/>
  <c r="T736" i="5"/>
  <c r="V736" i="5"/>
  <c r="W736" i="5"/>
  <c r="X736" i="5"/>
  <c r="Y736" i="5"/>
  <c r="Z736" i="5"/>
  <c r="S737" i="5"/>
  <c r="V737" i="5"/>
  <c r="W737" i="5"/>
  <c r="X737" i="5"/>
  <c r="S738" i="5"/>
  <c r="U738" i="5" s="1"/>
  <c r="T738" i="5"/>
  <c r="V738" i="5"/>
  <c r="S739" i="5"/>
  <c r="T739" i="5"/>
  <c r="V739" i="5"/>
  <c r="X739" i="5"/>
  <c r="Y739" i="5"/>
  <c r="S740" i="5"/>
  <c r="U740" i="5" s="1"/>
  <c r="T740" i="5"/>
  <c r="V740" i="5"/>
  <c r="W740" i="5"/>
  <c r="Y740" i="5"/>
  <c r="S741" i="5"/>
  <c r="V741" i="5"/>
  <c r="S742" i="5"/>
  <c r="U742" i="5" s="1"/>
  <c r="T742" i="5"/>
  <c r="V742" i="5"/>
  <c r="W742" i="5"/>
  <c r="S743" i="5"/>
  <c r="T743" i="5"/>
  <c r="V743" i="5"/>
  <c r="X743" i="5"/>
  <c r="Y743" i="5"/>
  <c r="S744" i="5"/>
  <c r="U744" i="5" s="1"/>
  <c r="T744" i="5"/>
  <c r="V744" i="5"/>
  <c r="W744" i="5"/>
  <c r="X744" i="5"/>
  <c r="Y744" i="5"/>
  <c r="Z744" i="5"/>
  <c r="S745" i="5"/>
  <c r="V745" i="5"/>
  <c r="S746" i="5"/>
  <c r="U746" i="5" s="1"/>
  <c r="T746" i="5"/>
  <c r="V746" i="5"/>
  <c r="W746" i="5"/>
  <c r="S747" i="5"/>
  <c r="T747" i="5"/>
  <c r="V747" i="5"/>
  <c r="X747" i="5"/>
  <c r="Y747" i="5"/>
  <c r="S748" i="5"/>
  <c r="U748" i="5" s="1"/>
  <c r="T748" i="5"/>
  <c r="V748" i="5"/>
  <c r="W748" i="5"/>
  <c r="Y748" i="5"/>
  <c r="S749" i="5"/>
  <c r="X749" i="5" s="1"/>
  <c r="V749" i="5"/>
  <c r="S750" i="5"/>
  <c r="U750" i="5" s="1"/>
  <c r="T750" i="5"/>
  <c r="V750" i="5"/>
  <c r="W750" i="5"/>
  <c r="X750" i="5"/>
  <c r="S751" i="5"/>
  <c r="T751" i="5"/>
  <c r="V751" i="5"/>
  <c r="X751" i="5"/>
  <c r="Y751" i="5"/>
  <c r="S752" i="5"/>
  <c r="U752" i="5" s="1"/>
  <c r="T752" i="5"/>
  <c r="V752" i="5"/>
  <c r="W752" i="5"/>
  <c r="X752" i="5"/>
  <c r="Y752" i="5"/>
  <c r="Z752" i="5"/>
  <c r="S753" i="5"/>
  <c r="X753" i="5" s="1"/>
  <c r="V753" i="5"/>
  <c r="S754" i="5"/>
  <c r="U754" i="5" s="1"/>
  <c r="T754" i="5"/>
  <c r="V754" i="5"/>
  <c r="W754" i="5"/>
  <c r="X754" i="5"/>
  <c r="S755" i="5"/>
  <c r="T755" i="5"/>
  <c r="V755" i="5"/>
  <c r="X755" i="5"/>
  <c r="Y755" i="5"/>
  <c r="S756" i="5"/>
  <c r="U756" i="5" s="1"/>
  <c r="T756" i="5"/>
  <c r="V756" i="5"/>
  <c r="W756" i="5"/>
  <c r="Y756" i="5"/>
  <c r="S757" i="5"/>
  <c r="V757" i="5"/>
  <c r="W757" i="5"/>
  <c r="S758" i="5"/>
  <c r="U758" i="5" s="1"/>
  <c r="T758" i="5"/>
  <c r="V758" i="5"/>
  <c r="W758" i="5"/>
  <c r="X758" i="5"/>
  <c r="Y758" i="5"/>
  <c r="S759" i="5"/>
  <c r="T759" i="5" s="1"/>
  <c r="V759" i="5"/>
  <c r="X759" i="5"/>
  <c r="Y759" i="5"/>
  <c r="S760" i="5"/>
  <c r="U760" i="5" s="1"/>
  <c r="T760" i="5"/>
  <c r="V760" i="5"/>
  <c r="W760" i="5"/>
  <c r="X760" i="5"/>
  <c r="Y760" i="5"/>
  <c r="Z760" i="5"/>
  <c r="S761" i="5"/>
  <c r="V761" i="5"/>
  <c r="W761" i="5"/>
  <c r="S762" i="5"/>
  <c r="U762" i="5" s="1"/>
  <c r="T762" i="5"/>
  <c r="V762" i="5"/>
  <c r="W762" i="5"/>
  <c r="X762" i="5"/>
  <c r="Y762" i="5"/>
  <c r="S763" i="5"/>
  <c r="T763" i="5" s="1"/>
  <c r="V763" i="5"/>
  <c r="X763" i="5"/>
  <c r="Y763" i="5"/>
  <c r="S764" i="5"/>
  <c r="U764" i="5" s="1"/>
  <c r="T764" i="5"/>
  <c r="V764" i="5"/>
  <c r="W764" i="5"/>
  <c r="Y764" i="5"/>
  <c r="S765" i="5"/>
  <c r="V765" i="5"/>
  <c r="W765" i="5"/>
  <c r="X765" i="5"/>
  <c r="S766" i="5"/>
  <c r="U766" i="5" s="1"/>
  <c r="T766" i="5"/>
  <c r="V766" i="5"/>
  <c r="W766" i="5"/>
  <c r="X766" i="5"/>
  <c r="Y766" i="5"/>
  <c r="S767" i="5"/>
  <c r="V767" i="5"/>
  <c r="S768" i="5"/>
  <c r="U768" i="5" s="1"/>
  <c r="T768" i="5"/>
  <c r="V768" i="5"/>
  <c r="Z768" i="5" s="1"/>
  <c r="W768" i="5"/>
  <c r="X768" i="5"/>
  <c r="Y768" i="5"/>
  <c r="S769" i="5"/>
  <c r="V769" i="5"/>
  <c r="W769" i="5"/>
  <c r="X769" i="5"/>
  <c r="S770" i="5"/>
  <c r="U770" i="5" s="1"/>
  <c r="T770" i="5"/>
  <c r="V770" i="5"/>
  <c r="W770" i="5"/>
  <c r="X770" i="5"/>
  <c r="Y770" i="5"/>
  <c r="S771" i="5"/>
  <c r="V771" i="5"/>
  <c r="S772" i="5"/>
  <c r="U772" i="5" s="1"/>
  <c r="T772" i="5"/>
  <c r="V772" i="5"/>
  <c r="W772" i="5"/>
  <c r="Y772" i="5"/>
  <c r="S773" i="5"/>
  <c r="V773" i="5"/>
  <c r="W773" i="5"/>
  <c r="X773" i="5"/>
  <c r="S774" i="5"/>
  <c r="U774" i="5" s="1"/>
  <c r="V774" i="5"/>
  <c r="W774" i="5"/>
  <c r="X774" i="5"/>
  <c r="Y774" i="5"/>
  <c r="S775" i="5"/>
  <c r="Y775" i="5" s="1"/>
  <c r="T775" i="5"/>
  <c r="V775" i="5"/>
  <c r="S776" i="5"/>
  <c r="U776" i="5" s="1"/>
  <c r="T776" i="5"/>
  <c r="V776" i="5"/>
  <c r="Z776" i="5" s="1"/>
  <c r="W776" i="5"/>
  <c r="X776" i="5"/>
  <c r="Y776" i="5"/>
  <c r="S777" i="5"/>
  <c r="V777" i="5"/>
  <c r="W777" i="5"/>
  <c r="X777" i="5"/>
  <c r="S778" i="5"/>
  <c r="U778" i="5" s="1"/>
  <c r="V778" i="5"/>
  <c r="W778" i="5"/>
  <c r="X778" i="5"/>
  <c r="Y778" i="5"/>
  <c r="S779" i="5"/>
  <c r="T779" i="5"/>
  <c r="V779" i="5"/>
  <c r="S780" i="5"/>
  <c r="U780" i="5" s="1"/>
  <c r="T780" i="5"/>
  <c r="V780" i="5"/>
  <c r="W780" i="5"/>
  <c r="Y780" i="5"/>
  <c r="S781" i="5"/>
  <c r="V781" i="5"/>
  <c r="W781" i="5"/>
  <c r="X781" i="5"/>
  <c r="S782" i="5"/>
  <c r="U782" i="5" s="1"/>
  <c r="V782" i="5"/>
  <c r="S783" i="5"/>
  <c r="Y783" i="5" s="1"/>
  <c r="T783" i="5"/>
  <c r="V783" i="5"/>
  <c r="S784" i="5"/>
  <c r="U784" i="5" s="1"/>
  <c r="T784" i="5"/>
  <c r="V784" i="5"/>
  <c r="Z784" i="5" s="1"/>
  <c r="W784" i="5"/>
  <c r="X784" i="5"/>
  <c r="Y784" i="5"/>
  <c r="S785" i="5"/>
  <c r="V785" i="5"/>
  <c r="W785" i="5"/>
  <c r="X785" i="5"/>
  <c r="S786" i="5"/>
  <c r="U786" i="5" s="1"/>
  <c r="V786" i="5"/>
  <c r="S787" i="5"/>
  <c r="Y787" i="5" s="1"/>
  <c r="T787" i="5"/>
  <c r="V787" i="5"/>
  <c r="S788" i="5"/>
  <c r="T788" i="5"/>
  <c r="V788" i="5"/>
  <c r="W788" i="5"/>
  <c r="Y788" i="5"/>
  <c r="S789" i="5"/>
  <c r="T789" i="5"/>
  <c r="V789" i="5"/>
  <c r="W789" i="5"/>
  <c r="X789" i="5"/>
  <c r="S790" i="5"/>
  <c r="U790" i="5" s="1"/>
  <c r="V790" i="5"/>
  <c r="S791" i="5"/>
  <c r="U791" i="5" s="1"/>
  <c r="T791" i="5"/>
  <c r="V791" i="5"/>
  <c r="S792" i="5"/>
  <c r="U792" i="5" s="1"/>
  <c r="T792" i="5"/>
  <c r="V792" i="5"/>
  <c r="Z792" i="5" s="1"/>
  <c r="W792" i="5"/>
  <c r="X792" i="5"/>
  <c r="Y792" i="5"/>
  <c r="S793" i="5"/>
  <c r="V793" i="5"/>
  <c r="W793" i="5"/>
  <c r="X793" i="5"/>
  <c r="Y793" i="5"/>
  <c r="S794" i="5"/>
  <c r="U794" i="5" s="1"/>
  <c r="T794" i="5"/>
  <c r="V794" i="5"/>
  <c r="W794" i="5"/>
  <c r="X794" i="5"/>
  <c r="Y794" i="5"/>
  <c r="Z794" i="5"/>
  <c r="S795" i="5"/>
  <c r="T795" i="5" s="1"/>
  <c r="V795" i="5"/>
  <c r="X795" i="5"/>
  <c r="Y795" i="5"/>
  <c r="S796" i="5"/>
  <c r="T796" i="5"/>
  <c r="V796" i="5"/>
  <c r="S797" i="5"/>
  <c r="T797" i="5"/>
  <c r="V797" i="5"/>
  <c r="W797" i="5"/>
  <c r="S798" i="5"/>
  <c r="U798" i="5" s="1"/>
  <c r="T798" i="5"/>
  <c r="V798" i="5"/>
  <c r="W798" i="5"/>
  <c r="X798" i="5"/>
  <c r="Y798" i="5"/>
  <c r="S799" i="5"/>
  <c r="U799" i="5" s="1"/>
  <c r="V799" i="5"/>
  <c r="W799" i="5"/>
  <c r="X799" i="5"/>
  <c r="Y799" i="5"/>
  <c r="Z799" i="5"/>
  <c r="S800" i="5"/>
  <c r="U800" i="5" s="1"/>
  <c r="T800" i="5"/>
  <c r="V800" i="5"/>
  <c r="W800" i="5"/>
  <c r="X800" i="5"/>
  <c r="Y800" i="5"/>
  <c r="Z800" i="5"/>
  <c r="S801" i="5"/>
  <c r="V801" i="5"/>
  <c r="S802" i="5"/>
  <c r="U802" i="5" s="1"/>
  <c r="T802" i="5"/>
  <c r="V802" i="5"/>
  <c r="W802" i="5"/>
  <c r="S803" i="5"/>
  <c r="T803" i="5"/>
  <c r="V803" i="5"/>
  <c r="X803" i="5"/>
  <c r="Y803" i="5"/>
  <c r="S804" i="5"/>
  <c r="T804" i="5"/>
  <c r="V804" i="5"/>
  <c r="W804" i="5"/>
  <c r="Y804" i="5"/>
  <c r="S805" i="5"/>
  <c r="V805" i="5"/>
  <c r="S806" i="5"/>
  <c r="U806" i="5" s="1"/>
  <c r="T806" i="5"/>
  <c r="V806" i="5"/>
  <c r="S807" i="5"/>
  <c r="U807" i="5" s="1"/>
  <c r="T807" i="5"/>
  <c r="V807" i="5"/>
  <c r="W807" i="5"/>
  <c r="X807" i="5"/>
  <c r="S808" i="5"/>
  <c r="U808" i="5" s="1"/>
  <c r="T808" i="5"/>
  <c r="V808" i="5"/>
  <c r="Z808" i="5" s="1"/>
  <c r="W808" i="5"/>
  <c r="X808" i="5"/>
  <c r="Y808" i="5"/>
  <c r="S809" i="5"/>
  <c r="V809" i="5"/>
  <c r="W809" i="5"/>
  <c r="X809" i="5"/>
  <c r="Y809" i="5"/>
  <c r="S810" i="5"/>
  <c r="U810" i="5" s="1"/>
  <c r="V810" i="5"/>
  <c r="S811" i="5"/>
  <c r="T811" i="5"/>
  <c r="V811" i="5"/>
  <c r="S812" i="5"/>
  <c r="T812" i="5"/>
  <c r="V812" i="5"/>
  <c r="W812" i="5"/>
  <c r="S813" i="5"/>
  <c r="T813" i="5"/>
  <c r="V813" i="5"/>
  <c r="W813" i="5"/>
  <c r="X813" i="5"/>
  <c r="S814" i="5"/>
  <c r="U814" i="5" s="1"/>
  <c r="V814" i="5"/>
  <c r="W814" i="5"/>
  <c r="X814" i="5"/>
  <c r="Y814" i="5"/>
  <c r="S815" i="5"/>
  <c r="U815" i="5" s="1"/>
  <c r="T815" i="5"/>
  <c r="V815" i="5"/>
  <c r="S816" i="5"/>
  <c r="U816" i="5" s="1"/>
  <c r="T816" i="5"/>
  <c r="V816" i="5"/>
  <c r="Z816" i="5" s="1"/>
  <c r="W816" i="5"/>
  <c r="X816" i="5"/>
  <c r="Y816" i="5"/>
  <c r="S817" i="5"/>
  <c r="V817" i="5"/>
  <c r="W817" i="5"/>
  <c r="X817" i="5"/>
  <c r="S818" i="5"/>
  <c r="U818" i="5" s="1"/>
  <c r="Z818" i="5" s="1"/>
  <c r="T818" i="5"/>
  <c r="V818" i="5"/>
  <c r="W818" i="5"/>
  <c r="X818" i="5"/>
  <c r="Y818" i="5"/>
  <c r="S819" i="5"/>
  <c r="T819" i="5"/>
  <c r="V819" i="5"/>
  <c r="X819" i="5"/>
  <c r="Y819" i="5"/>
  <c r="S820" i="5"/>
  <c r="V820" i="5"/>
  <c r="S821" i="5"/>
  <c r="T821" i="5"/>
  <c r="V821" i="5"/>
  <c r="S822" i="5"/>
  <c r="U822" i="5" s="1"/>
  <c r="T822" i="5"/>
  <c r="V822" i="5"/>
  <c r="W822" i="5"/>
  <c r="X822" i="5"/>
  <c r="S823" i="5"/>
  <c r="U823" i="5" s="1"/>
  <c r="T823" i="5"/>
  <c r="V823" i="5"/>
  <c r="W823" i="5"/>
  <c r="X823" i="5"/>
  <c r="Y823" i="5"/>
  <c r="Z823" i="5"/>
  <c r="S824" i="5"/>
  <c r="U824" i="5" s="1"/>
  <c r="T824" i="5"/>
  <c r="V824" i="5"/>
  <c r="W824" i="5"/>
  <c r="X824" i="5"/>
  <c r="Y824" i="5"/>
  <c r="Z824" i="5"/>
  <c r="S825" i="5"/>
  <c r="V825" i="5"/>
  <c r="S826" i="5"/>
  <c r="U826" i="5" s="1"/>
  <c r="T826" i="5"/>
  <c r="V826" i="5"/>
  <c r="S827" i="5"/>
  <c r="T827" i="5"/>
  <c r="V827" i="5"/>
  <c r="X827" i="5"/>
  <c r="S828" i="5"/>
  <c r="T828" i="5"/>
  <c r="V828" i="5"/>
  <c r="W828" i="5"/>
  <c r="Y828" i="5"/>
  <c r="S829" i="5"/>
  <c r="T829" i="5" s="1"/>
  <c r="V829" i="5"/>
  <c r="W829" i="5"/>
  <c r="X829" i="5"/>
  <c r="S830" i="5"/>
  <c r="U830" i="5" s="1"/>
  <c r="T830" i="5"/>
  <c r="V830" i="5"/>
  <c r="S831" i="5"/>
  <c r="U831" i="5" s="1"/>
  <c r="T831" i="5"/>
  <c r="V831" i="5"/>
  <c r="W831" i="5"/>
  <c r="S832" i="5"/>
  <c r="U832" i="5" s="1"/>
  <c r="T832" i="5"/>
  <c r="V832" i="5"/>
  <c r="Z832" i="5" s="1"/>
  <c r="W832" i="5"/>
  <c r="X832" i="5"/>
  <c r="Y832" i="5"/>
  <c r="S833" i="5"/>
  <c r="V833" i="5"/>
  <c r="W833" i="5"/>
  <c r="X833" i="5"/>
  <c r="Y833" i="5"/>
  <c r="S834" i="5"/>
  <c r="U834" i="5" s="1"/>
  <c r="V834" i="5"/>
  <c r="W834" i="5"/>
  <c r="X834" i="5"/>
  <c r="Y834" i="5"/>
  <c r="Z834" i="5"/>
  <c r="S835" i="5"/>
  <c r="V835" i="5"/>
  <c r="S836" i="5"/>
  <c r="T836" i="5"/>
  <c r="V836" i="5"/>
  <c r="S837" i="5"/>
  <c r="T837" i="5"/>
  <c r="V837" i="5"/>
  <c r="W837" i="5"/>
  <c r="X837" i="5"/>
  <c r="S838" i="5"/>
  <c r="U838" i="5" s="1"/>
  <c r="T838" i="5"/>
  <c r="V838" i="5"/>
  <c r="W838" i="5"/>
  <c r="X838" i="5"/>
  <c r="Y838" i="5"/>
  <c r="S839" i="5"/>
  <c r="U839" i="5" s="1"/>
  <c r="V839" i="5"/>
  <c r="S840" i="5"/>
  <c r="U840" i="5" s="1"/>
  <c r="T840" i="5"/>
  <c r="V840" i="5"/>
  <c r="W840" i="5"/>
  <c r="X840" i="5"/>
  <c r="Y840" i="5"/>
  <c r="Z840" i="5"/>
  <c r="S841" i="5"/>
  <c r="V841" i="5"/>
  <c r="W841" i="5"/>
  <c r="S842" i="5"/>
  <c r="U842" i="5" s="1"/>
  <c r="T842" i="5"/>
  <c r="V842" i="5"/>
  <c r="W842" i="5"/>
  <c r="X842" i="5"/>
  <c r="S843" i="5"/>
  <c r="T843" i="5"/>
  <c r="V843" i="5"/>
  <c r="X843" i="5"/>
  <c r="Y843" i="5"/>
  <c r="S844" i="5"/>
  <c r="T844" i="5" s="1"/>
  <c r="V844" i="5"/>
  <c r="W844" i="5"/>
  <c r="Y844" i="5"/>
  <c r="S845" i="5"/>
  <c r="T845" i="5"/>
  <c r="V845" i="5"/>
  <c r="S846" i="5"/>
  <c r="U846" i="5" s="1"/>
  <c r="T846" i="5"/>
  <c r="V846" i="5"/>
  <c r="W846" i="5"/>
  <c r="S847" i="5"/>
  <c r="U847" i="5" s="1"/>
  <c r="Z847" i="5" s="1"/>
  <c r="T847" i="5"/>
  <c r="V847" i="5"/>
  <c r="W847" i="5"/>
  <c r="X847" i="5"/>
  <c r="Y847" i="5"/>
  <c r="S848" i="5"/>
  <c r="U848" i="5" s="1"/>
  <c r="T848" i="5"/>
  <c r="V848" i="5"/>
  <c r="W848" i="5"/>
  <c r="X848" i="5"/>
  <c r="Y848" i="5"/>
  <c r="Z848" i="5" s="1"/>
  <c r="S849" i="5"/>
  <c r="V849" i="5"/>
  <c r="W849" i="5"/>
  <c r="X849" i="5"/>
  <c r="Y849" i="5"/>
  <c r="S850" i="5"/>
  <c r="U850" i="5" s="1"/>
  <c r="T850" i="5"/>
  <c r="V850" i="5"/>
  <c r="S851" i="5"/>
  <c r="T851" i="5"/>
  <c r="V851" i="5"/>
  <c r="S852" i="5"/>
  <c r="T852" i="5"/>
  <c r="V852" i="5"/>
  <c r="W852" i="5"/>
  <c r="Y852" i="5"/>
  <c r="S853" i="5"/>
  <c r="T853" i="5"/>
  <c r="V853" i="5"/>
  <c r="W853" i="5"/>
  <c r="X853" i="5"/>
  <c r="S854" i="5"/>
  <c r="U854" i="5" s="1"/>
  <c r="V854" i="5"/>
  <c r="S855" i="5"/>
  <c r="U855" i="5" s="1"/>
  <c r="T855" i="5"/>
  <c r="V855" i="5"/>
  <c r="S856" i="5"/>
  <c r="U856" i="5" s="1"/>
  <c r="T856" i="5"/>
  <c r="V856" i="5"/>
  <c r="Z856" i="5" s="1"/>
  <c r="W856" i="5"/>
  <c r="X856" i="5"/>
  <c r="Y856" i="5"/>
  <c r="S857" i="5"/>
  <c r="V857" i="5"/>
  <c r="W857" i="5"/>
  <c r="X857" i="5"/>
  <c r="Y857" i="5"/>
  <c r="S858" i="5"/>
  <c r="U858" i="5" s="1"/>
  <c r="T858" i="5"/>
  <c r="V858" i="5"/>
  <c r="W858" i="5"/>
  <c r="X858" i="5"/>
  <c r="Y858" i="5"/>
  <c r="Z858" i="5"/>
  <c r="S859" i="5"/>
  <c r="T859" i="5" s="1"/>
  <c r="V859" i="5"/>
  <c r="X859" i="5"/>
  <c r="Y859" i="5"/>
  <c r="S860" i="5"/>
  <c r="T860" i="5"/>
  <c r="V860" i="5"/>
  <c r="S861" i="5"/>
  <c r="T861" i="5"/>
  <c r="V861" i="5"/>
  <c r="W861" i="5"/>
  <c r="S862" i="5"/>
  <c r="U862" i="5" s="1"/>
  <c r="T862" i="5"/>
  <c r="V862" i="5"/>
  <c r="W862" i="5"/>
  <c r="X862" i="5"/>
  <c r="Y862" i="5"/>
  <c r="S863" i="5"/>
  <c r="U863" i="5" s="1"/>
  <c r="V863" i="5"/>
  <c r="W863" i="5"/>
  <c r="X863" i="5"/>
  <c r="Y863" i="5"/>
  <c r="Z863" i="5"/>
  <c r="S864" i="5"/>
  <c r="U864" i="5" s="1"/>
  <c r="T864" i="5"/>
  <c r="V864" i="5"/>
  <c r="W864" i="5"/>
  <c r="X864" i="5"/>
  <c r="Y864" i="5"/>
  <c r="Z864" i="5"/>
  <c r="S865" i="5"/>
  <c r="V865" i="5"/>
  <c r="S866" i="5"/>
  <c r="U866" i="5" s="1"/>
  <c r="T866" i="5"/>
  <c r="V866" i="5"/>
  <c r="W866" i="5"/>
  <c r="S867" i="5"/>
  <c r="T867" i="5"/>
  <c r="V867" i="5"/>
  <c r="X867" i="5"/>
  <c r="Y867" i="5"/>
  <c r="S868" i="5"/>
  <c r="T868" i="5"/>
  <c r="V868" i="5"/>
  <c r="W868" i="5"/>
  <c r="Y868" i="5"/>
  <c r="S869" i="5"/>
  <c r="V869" i="5"/>
  <c r="S870" i="5"/>
  <c r="U870" i="5" s="1"/>
  <c r="T870" i="5"/>
  <c r="V870" i="5"/>
  <c r="S871" i="5"/>
  <c r="U871" i="5" s="1"/>
  <c r="T871" i="5"/>
  <c r="V871" i="5"/>
  <c r="W871" i="5"/>
  <c r="X871" i="5"/>
  <c r="S872" i="5"/>
  <c r="U872" i="5" s="1"/>
  <c r="T872" i="5"/>
  <c r="V872" i="5"/>
  <c r="Z872" i="5" s="1"/>
  <c r="W872" i="5"/>
  <c r="X872" i="5"/>
  <c r="Y872" i="5"/>
  <c r="S873" i="5"/>
  <c r="V873" i="5"/>
  <c r="W873" i="5"/>
  <c r="X873" i="5"/>
  <c r="Y873" i="5"/>
  <c r="S874" i="5"/>
  <c r="U874" i="5" s="1"/>
  <c r="V874" i="5"/>
  <c r="S875" i="5"/>
  <c r="T875" i="5"/>
  <c r="V875" i="5"/>
  <c r="S876" i="5"/>
  <c r="T876" i="5"/>
  <c r="V876" i="5"/>
  <c r="W876" i="5"/>
  <c r="S877" i="5"/>
  <c r="T877" i="5"/>
  <c r="V877" i="5"/>
  <c r="W877" i="5"/>
  <c r="X877" i="5"/>
  <c r="S878" i="5"/>
  <c r="U878" i="5" s="1"/>
  <c r="V878" i="5"/>
  <c r="W878" i="5"/>
  <c r="X878" i="5"/>
  <c r="Y878" i="5"/>
  <c r="S879" i="5"/>
  <c r="U879" i="5" s="1"/>
  <c r="T879" i="5"/>
  <c r="V879" i="5"/>
  <c r="S880" i="5"/>
  <c r="U880" i="5" s="1"/>
  <c r="T880" i="5"/>
  <c r="V880" i="5"/>
  <c r="Z880" i="5" s="1"/>
  <c r="W880" i="5"/>
  <c r="X880" i="5"/>
  <c r="Y880" i="5"/>
  <c r="S881" i="5"/>
  <c r="V881" i="5"/>
  <c r="W881" i="5"/>
  <c r="X881" i="5"/>
  <c r="S882" i="5"/>
  <c r="U882" i="5" s="1"/>
  <c r="Z882" i="5" s="1"/>
  <c r="T882" i="5"/>
  <c r="V882" i="5"/>
  <c r="W882" i="5"/>
  <c r="X882" i="5"/>
  <c r="Y882" i="5"/>
  <c r="S883" i="5"/>
  <c r="T883" i="5"/>
  <c r="V883" i="5"/>
  <c r="X883" i="5"/>
  <c r="Y883" i="5"/>
  <c r="S884" i="5"/>
  <c r="V884" i="5"/>
  <c r="S885" i="5"/>
  <c r="T885" i="5"/>
  <c r="V885" i="5"/>
  <c r="S886" i="5"/>
  <c r="U886" i="5" s="1"/>
  <c r="T886" i="5"/>
  <c r="V886" i="5"/>
  <c r="W886" i="5"/>
  <c r="X886" i="5"/>
  <c r="S887" i="5"/>
  <c r="U887" i="5" s="1"/>
  <c r="T887" i="5"/>
  <c r="V887" i="5"/>
  <c r="W887" i="5"/>
  <c r="X887" i="5"/>
  <c r="Y887" i="5"/>
  <c r="Z887" i="5"/>
  <c r="S888" i="5"/>
  <c r="U888" i="5" s="1"/>
  <c r="T888" i="5"/>
  <c r="V888" i="5"/>
  <c r="W888" i="5"/>
  <c r="X888" i="5"/>
  <c r="Y888" i="5"/>
  <c r="Z888" i="5"/>
  <c r="S889" i="5"/>
  <c r="V889" i="5"/>
  <c r="S890" i="5"/>
  <c r="U890" i="5" s="1"/>
  <c r="T890" i="5"/>
  <c r="V890" i="5"/>
  <c r="S891" i="5"/>
  <c r="T891" i="5"/>
  <c r="V891" i="5"/>
  <c r="X891" i="5"/>
  <c r="S892" i="5"/>
  <c r="T892" i="5"/>
  <c r="V892" i="5"/>
  <c r="W892" i="5"/>
  <c r="Y892" i="5"/>
  <c r="S893" i="5"/>
  <c r="T893" i="5" s="1"/>
  <c r="V893" i="5"/>
  <c r="W893" i="5"/>
  <c r="X893" i="5"/>
  <c r="S894" i="5"/>
  <c r="U894" i="5" s="1"/>
  <c r="T894" i="5"/>
  <c r="V894" i="5"/>
  <c r="S895" i="5"/>
  <c r="U895" i="5" s="1"/>
  <c r="T895" i="5"/>
  <c r="V895" i="5"/>
  <c r="W895" i="5"/>
  <c r="S896" i="5"/>
  <c r="U896" i="5" s="1"/>
  <c r="T896" i="5"/>
  <c r="V896" i="5"/>
  <c r="Z896" i="5" s="1"/>
  <c r="W896" i="5"/>
  <c r="X896" i="5"/>
  <c r="Y896" i="5"/>
  <c r="S897" i="5"/>
  <c r="V897" i="5"/>
  <c r="W897" i="5"/>
  <c r="X897" i="5"/>
  <c r="Y897" i="5"/>
  <c r="S898" i="5"/>
  <c r="U898" i="5" s="1"/>
  <c r="V898" i="5"/>
  <c r="W898" i="5"/>
  <c r="X898" i="5"/>
  <c r="Y898" i="5"/>
  <c r="Z898" i="5"/>
  <c r="S899" i="5"/>
  <c r="V899" i="5"/>
  <c r="S900" i="5"/>
  <c r="T900" i="5"/>
  <c r="V900" i="5"/>
  <c r="S901" i="5"/>
  <c r="T901" i="5"/>
  <c r="V901" i="5"/>
  <c r="W901" i="5"/>
  <c r="X901" i="5"/>
  <c r="S902" i="5"/>
  <c r="U902" i="5" s="1"/>
  <c r="T902" i="5"/>
  <c r="V902" i="5"/>
  <c r="W902" i="5"/>
  <c r="X902" i="5"/>
  <c r="Y902" i="5"/>
  <c r="S903" i="5"/>
  <c r="U903" i="5" s="1"/>
  <c r="V903" i="5"/>
  <c r="S904" i="5"/>
  <c r="U904" i="5" s="1"/>
  <c r="T904" i="5"/>
  <c r="V904" i="5"/>
  <c r="W904" i="5"/>
  <c r="X904" i="5"/>
  <c r="Y904" i="5"/>
  <c r="Z904" i="5"/>
  <c r="S905" i="5"/>
  <c r="V905" i="5"/>
  <c r="W905" i="5"/>
  <c r="S906" i="5"/>
  <c r="U906" i="5" s="1"/>
  <c r="T906" i="5"/>
  <c r="V906" i="5"/>
  <c r="W906" i="5"/>
  <c r="X906" i="5"/>
  <c r="S907" i="5"/>
  <c r="T907" i="5"/>
  <c r="V907" i="5"/>
  <c r="X907" i="5"/>
  <c r="Y907" i="5"/>
  <c r="S908" i="5"/>
  <c r="T908" i="5" s="1"/>
  <c r="V908" i="5"/>
  <c r="W908" i="5"/>
  <c r="Y908" i="5"/>
  <c r="S909" i="5"/>
  <c r="T909" i="5"/>
  <c r="V909" i="5"/>
  <c r="S910" i="5"/>
  <c r="U910" i="5" s="1"/>
  <c r="T910" i="5"/>
  <c r="V910" i="5"/>
  <c r="W910" i="5"/>
  <c r="S911" i="5"/>
  <c r="U911" i="5" s="1"/>
  <c r="Z911" i="5" s="1"/>
  <c r="T911" i="5"/>
  <c r="V911" i="5"/>
  <c r="W911" i="5"/>
  <c r="X911" i="5"/>
  <c r="Y911" i="5"/>
  <c r="S912" i="5"/>
  <c r="U912" i="5" s="1"/>
  <c r="T912" i="5"/>
  <c r="V912" i="5"/>
  <c r="W912" i="5"/>
  <c r="X912" i="5"/>
  <c r="Y912" i="5"/>
  <c r="Z912" i="5"/>
  <c r="S913" i="5"/>
  <c r="V913" i="5"/>
  <c r="W913" i="5"/>
  <c r="X913" i="5"/>
  <c r="Y913" i="5"/>
  <c r="S914" i="5"/>
  <c r="U914" i="5" s="1"/>
  <c r="T914" i="5"/>
  <c r="V914" i="5"/>
  <c r="S915" i="5"/>
  <c r="T915" i="5"/>
  <c r="V915" i="5"/>
  <c r="S916" i="5"/>
  <c r="T916" i="5"/>
  <c r="V916" i="5"/>
  <c r="W916" i="5"/>
  <c r="Y916" i="5"/>
  <c r="S917" i="5"/>
  <c r="T917" i="5"/>
  <c r="V917" i="5"/>
  <c r="W917" i="5"/>
  <c r="X917" i="5"/>
  <c r="S918" i="5"/>
  <c r="U918" i="5" s="1"/>
  <c r="V918" i="5"/>
  <c r="S919" i="5"/>
  <c r="U919" i="5" s="1"/>
  <c r="T919" i="5"/>
  <c r="V919" i="5"/>
  <c r="S920" i="5"/>
  <c r="U920" i="5" s="1"/>
  <c r="T920" i="5"/>
  <c r="V920" i="5"/>
  <c r="Z920" i="5" s="1"/>
  <c r="W920" i="5"/>
  <c r="X920" i="5"/>
  <c r="Y920" i="5"/>
  <c r="S921" i="5"/>
  <c r="V921" i="5"/>
  <c r="W921" i="5"/>
  <c r="X921" i="5"/>
  <c r="Y921" i="5"/>
  <c r="S922" i="5"/>
  <c r="U922" i="5" s="1"/>
  <c r="T922" i="5"/>
  <c r="V922" i="5"/>
  <c r="W922" i="5"/>
  <c r="X922" i="5"/>
  <c r="Y922" i="5"/>
  <c r="Z922" i="5"/>
  <c r="S923" i="5"/>
  <c r="T923" i="5" s="1"/>
  <c r="V923" i="5"/>
  <c r="X923" i="5"/>
  <c r="Y923" i="5"/>
  <c r="S924" i="5"/>
  <c r="T924" i="5"/>
  <c r="V924" i="5"/>
  <c r="S925" i="5"/>
  <c r="T925" i="5"/>
  <c r="V925" i="5"/>
  <c r="W925" i="5"/>
  <c r="S926" i="5"/>
  <c r="U926" i="5" s="1"/>
  <c r="T926" i="5"/>
  <c r="V926" i="5"/>
  <c r="W926" i="5"/>
  <c r="X926" i="5"/>
  <c r="Y926" i="5"/>
  <c r="S927" i="5"/>
  <c r="U927" i="5" s="1"/>
  <c r="V927" i="5"/>
  <c r="W927" i="5"/>
  <c r="X927" i="5"/>
  <c r="Y927" i="5"/>
  <c r="Z927" i="5"/>
  <c r="S928" i="5"/>
  <c r="U928" i="5" s="1"/>
  <c r="T928" i="5"/>
  <c r="V928" i="5"/>
  <c r="W928" i="5"/>
  <c r="X928" i="5"/>
  <c r="Y928" i="5"/>
  <c r="Z928" i="5"/>
  <c r="S929" i="5"/>
  <c r="V929" i="5"/>
  <c r="S930" i="5"/>
  <c r="U930" i="5" s="1"/>
  <c r="T930" i="5"/>
  <c r="V930" i="5"/>
  <c r="W930" i="5"/>
  <c r="S931" i="5"/>
  <c r="T931" i="5"/>
  <c r="V931" i="5"/>
  <c r="X931" i="5"/>
  <c r="Y931" i="5"/>
  <c r="S932" i="5"/>
  <c r="T932" i="5"/>
  <c r="V932" i="5"/>
  <c r="W932" i="5"/>
  <c r="Y932" i="5"/>
  <c r="S933" i="5"/>
  <c r="V933" i="5"/>
  <c r="S934" i="5"/>
  <c r="U934" i="5" s="1"/>
  <c r="T934" i="5"/>
  <c r="V934" i="5"/>
  <c r="S935" i="5"/>
  <c r="U935" i="5" s="1"/>
  <c r="T935" i="5"/>
  <c r="V935" i="5"/>
  <c r="W935" i="5"/>
  <c r="X935" i="5"/>
  <c r="S936" i="5"/>
  <c r="U936" i="5" s="1"/>
  <c r="T936" i="5"/>
  <c r="V936" i="5"/>
  <c r="Z936" i="5" s="1"/>
  <c r="W936" i="5"/>
  <c r="X936" i="5"/>
  <c r="Y936" i="5"/>
  <c r="S937" i="5"/>
  <c r="V937" i="5"/>
  <c r="W937" i="5"/>
  <c r="X937" i="5"/>
  <c r="Y937" i="5"/>
  <c r="S938" i="5"/>
  <c r="U938" i="5" s="1"/>
  <c r="V938" i="5"/>
  <c r="S939" i="5"/>
  <c r="T939" i="5"/>
  <c r="V939" i="5"/>
  <c r="S940" i="5"/>
  <c r="T940" i="5"/>
  <c r="V940" i="5"/>
  <c r="W940" i="5"/>
  <c r="S941" i="5"/>
  <c r="T941" i="5"/>
  <c r="V941" i="5"/>
  <c r="W941" i="5"/>
  <c r="X941" i="5"/>
  <c r="S942" i="5"/>
  <c r="U942" i="5" s="1"/>
  <c r="V942" i="5"/>
  <c r="W942" i="5"/>
  <c r="X942" i="5"/>
  <c r="Y942" i="5"/>
  <c r="S943" i="5"/>
  <c r="U943" i="5" s="1"/>
  <c r="T943" i="5"/>
  <c r="V943" i="5"/>
  <c r="S944" i="5"/>
  <c r="U944" i="5" s="1"/>
  <c r="T944" i="5"/>
  <c r="V944" i="5"/>
  <c r="Z944" i="5" s="1"/>
  <c r="W944" i="5"/>
  <c r="X944" i="5"/>
  <c r="Y944" i="5"/>
  <c r="S945" i="5"/>
  <c r="V945" i="5"/>
  <c r="W945" i="5"/>
  <c r="X945" i="5"/>
  <c r="S946" i="5"/>
  <c r="U946" i="5" s="1"/>
  <c r="Z946" i="5" s="1"/>
  <c r="T946" i="5"/>
  <c r="V946" i="5"/>
  <c r="W946" i="5"/>
  <c r="X946" i="5"/>
  <c r="Y946" i="5"/>
  <c r="S947" i="5"/>
  <c r="T947" i="5"/>
  <c r="V947" i="5"/>
  <c r="X947" i="5"/>
  <c r="Y947" i="5"/>
  <c r="S948" i="5"/>
  <c r="V948" i="5"/>
  <c r="S949" i="5"/>
  <c r="X949" i="5" s="1"/>
  <c r="T949" i="5"/>
  <c r="V949" i="5"/>
  <c r="S950" i="5"/>
  <c r="U950" i="5" s="1"/>
  <c r="T950" i="5"/>
  <c r="V950" i="5"/>
  <c r="W950" i="5"/>
  <c r="X950" i="5"/>
  <c r="S951" i="5"/>
  <c r="U951" i="5" s="1"/>
  <c r="T951" i="5"/>
  <c r="V951" i="5"/>
  <c r="W951" i="5"/>
  <c r="X951" i="5"/>
  <c r="Y951" i="5"/>
  <c r="Z951" i="5"/>
  <c r="S952" i="5"/>
  <c r="U952" i="5" s="1"/>
  <c r="T952" i="5"/>
  <c r="V952" i="5"/>
  <c r="W952" i="5"/>
  <c r="X952" i="5"/>
  <c r="Y952" i="5"/>
  <c r="Z952" i="5"/>
  <c r="S953" i="5"/>
  <c r="V953" i="5"/>
  <c r="S954" i="5"/>
  <c r="U954" i="5" s="1"/>
  <c r="T954" i="5"/>
  <c r="V954" i="5"/>
  <c r="S955" i="5"/>
  <c r="T955" i="5"/>
  <c r="V955" i="5"/>
  <c r="X955" i="5"/>
  <c r="S956" i="5"/>
  <c r="T956" i="5"/>
  <c r="V956" i="5"/>
  <c r="W956" i="5"/>
  <c r="Y956" i="5"/>
  <c r="S957" i="5"/>
  <c r="T957" i="5" s="1"/>
  <c r="V957" i="5"/>
  <c r="W957" i="5"/>
  <c r="X957" i="5"/>
  <c r="S958" i="5"/>
  <c r="U958" i="5" s="1"/>
  <c r="T958" i="5"/>
  <c r="V958" i="5"/>
  <c r="S959" i="5"/>
  <c r="U959" i="5" s="1"/>
  <c r="T959" i="5"/>
  <c r="V959" i="5"/>
  <c r="W959" i="5"/>
  <c r="S960" i="5"/>
  <c r="U960" i="5" s="1"/>
  <c r="T960" i="5"/>
  <c r="V960" i="5"/>
  <c r="Z960" i="5" s="1"/>
  <c r="W960" i="5"/>
  <c r="X960" i="5"/>
  <c r="Y960" i="5"/>
  <c r="S961" i="5"/>
  <c r="V961" i="5"/>
  <c r="W961" i="5"/>
  <c r="X961" i="5"/>
  <c r="Y961" i="5"/>
  <c r="S962" i="5"/>
  <c r="U962" i="5" s="1"/>
  <c r="V962" i="5"/>
  <c r="W962" i="5"/>
  <c r="X962" i="5"/>
  <c r="Y962" i="5"/>
  <c r="Z962" i="5"/>
  <c r="S963" i="5"/>
  <c r="V963" i="5"/>
  <c r="S964" i="5"/>
  <c r="T964" i="5"/>
  <c r="V964" i="5"/>
  <c r="Z10" i="5"/>
  <c r="Y10" i="5"/>
  <c r="Y11" i="5"/>
  <c r="Z11" i="5" s="1"/>
  <c r="X10" i="5"/>
  <c r="V10" i="5"/>
  <c r="U10" i="5"/>
  <c r="T10" i="5"/>
  <c r="S10" i="5"/>
  <c r="R1" i="5"/>
  <c r="Q1" i="5"/>
  <c r="P1" i="5"/>
  <c r="O1" i="5"/>
  <c r="N1" i="5"/>
  <c r="M1" i="5"/>
  <c r="L1" i="5"/>
  <c r="K1" i="5"/>
  <c r="J1" i="5"/>
  <c r="I1" i="5"/>
  <c r="H1" i="5"/>
  <c r="G1" i="5"/>
  <c r="X11" i="5"/>
  <c r="V11" i="5"/>
  <c r="U11" i="5"/>
  <c r="T11" i="5"/>
  <c r="S11" i="5"/>
  <c r="Z660" i="5" l="1"/>
  <c r="Z842" i="5"/>
  <c r="Z780" i="5"/>
  <c r="Z935" i="5"/>
  <c r="Z954" i="5"/>
  <c r="Z930" i="5"/>
  <c r="Z831" i="5"/>
  <c r="Z716" i="5"/>
  <c r="Z570" i="5"/>
  <c r="Z676" i="5"/>
  <c r="U948" i="5"/>
  <c r="X948" i="5"/>
  <c r="Z918" i="5"/>
  <c r="U899" i="5"/>
  <c r="W899" i="5"/>
  <c r="U889" i="5"/>
  <c r="T889" i="5"/>
  <c r="U835" i="5"/>
  <c r="W835" i="5"/>
  <c r="U820" i="5"/>
  <c r="X820" i="5"/>
  <c r="U805" i="5"/>
  <c r="Y805" i="5"/>
  <c r="U771" i="5"/>
  <c r="W771" i="5"/>
  <c r="U698" i="5"/>
  <c r="Z698" i="5" s="1"/>
  <c r="W698" i="5"/>
  <c r="U637" i="5"/>
  <c r="Z637" i="5" s="1"/>
  <c r="Y637" i="5"/>
  <c r="T637" i="5"/>
  <c r="U629" i="5"/>
  <c r="Y629" i="5"/>
  <c r="T629" i="5"/>
  <c r="Y579" i="5"/>
  <c r="U579" i="5"/>
  <c r="T579" i="5"/>
  <c r="W579" i="5"/>
  <c r="Y564" i="5"/>
  <c r="T564" i="5"/>
  <c r="U564" i="5"/>
  <c r="X564" i="5"/>
  <c r="Y403" i="5"/>
  <c r="U403" i="5"/>
  <c r="W403" i="5"/>
  <c r="T403" i="5"/>
  <c r="X403" i="5"/>
  <c r="W314" i="5"/>
  <c r="Y314" i="5"/>
  <c r="U314" i="5"/>
  <c r="X314" i="5"/>
  <c r="T314" i="5"/>
  <c r="Z958" i="5"/>
  <c r="U939" i="5"/>
  <c r="W939" i="5"/>
  <c r="U929" i="5"/>
  <c r="T929" i="5"/>
  <c r="U909" i="5"/>
  <c r="Y909" i="5"/>
  <c r="U875" i="5"/>
  <c r="W875" i="5"/>
  <c r="U860" i="5"/>
  <c r="X860" i="5"/>
  <c r="U811" i="5"/>
  <c r="W811" i="5"/>
  <c r="U801" i="5"/>
  <c r="T801" i="5"/>
  <c r="U651" i="5"/>
  <c r="W651" i="5"/>
  <c r="X651" i="5"/>
  <c r="Y651" i="5"/>
  <c r="U649" i="5"/>
  <c r="T649" i="5"/>
  <c r="W649" i="5"/>
  <c r="Y649" i="5"/>
  <c r="U627" i="5"/>
  <c r="W627" i="5"/>
  <c r="X627" i="5"/>
  <c r="Y627" i="5"/>
  <c r="U601" i="5"/>
  <c r="T601" i="5"/>
  <c r="W601" i="5"/>
  <c r="Y601" i="5"/>
  <c r="Y460" i="5"/>
  <c r="X460" i="5"/>
  <c r="T460" i="5"/>
  <c r="W460" i="5"/>
  <c r="U460" i="5"/>
  <c r="U841" i="5"/>
  <c r="T841" i="5"/>
  <c r="U821" i="5"/>
  <c r="Y821" i="5"/>
  <c r="Y555" i="5"/>
  <c r="U555" i="5"/>
  <c r="W555" i="5"/>
  <c r="X555" i="5"/>
  <c r="Y439" i="5"/>
  <c r="U439" i="5"/>
  <c r="Z439" i="5" s="1"/>
  <c r="W439" i="5"/>
  <c r="X439" i="5"/>
  <c r="T439" i="5"/>
  <c r="W258" i="5"/>
  <c r="Y258" i="5"/>
  <c r="T258" i="5"/>
  <c r="X258" i="5"/>
  <c r="U258" i="5"/>
  <c r="Z258" i="5" s="1"/>
  <c r="U963" i="5"/>
  <c r="W963" i="5"/>
  <c r="U953" i="5"/>
  <c r="T953" i="5"/>
  <c r="U933" i="5"/>
  <c r="Y933" i="5"/>
  <c r="U884" i="5"/>
  <c r="X884" i="5"/>
  <c r="U869" i="5"/>
  <c r="Y869" i="5"/>
  <c r="U825" i="5"/>
  <c r="T825" i="5"/>
  <c r="U767" i="5"/>
  <c r="W767" i="5"/>
  <c r="U745" i="5"/>
  <c r="T745" i="5"/>
  <c r="Y745" i="5"/>
  <c r="U741" i="5"/>
  <c r="Y741" i="5"/>
  <c r="T741" i="5"/>
  <c r="U701" i="5"/>
  <c r="Y701" i="5"/>
  <c r="T701" i="5"/>
  <c r="U685" i="5"/>
  <c r="Y685" i="5"/>
  <c r="T685" i="5"/>
  <c r="U682" i="5"/>
  <c r="W682" i="5"/>
  <c r="U669" i="5"/>
  <c r="Y669" i="5"/>
  <c r="T669" i="5"/>
  <c r="U666" i="5"/>
  <c r="W666" i="5"/>
  <c r="U653" i="5"/>
  <c r="Y653" i="5"/>
  <c r="T653" i="5"/>
  <c r="U645" i="5"/>
  <c r="Y645" i="5"/>
  <c r="T645" i="5"/>
  <c r="U621" i="5"/>
  <c r="Y621" i="5"/>
  <c r="T621" i="5"/>
  <c r="U613" i="5"/>
  <c r="Y613" i="5"/>
  <c r="T613" i="5"/>
  <c r="U605" i="5"/>
  <c r="Y605" i="5"/>
  <c r="T605" i="5"/>
  <c r="U597" i="5"/>
  <c r="Z597" i="5" s="1"/>
  <c r="Y597" i="5"/>
  <c r="T597" i="5"/>
  <c r="Z543" i="5"/>
  <c r="Y421" i="5"/>
  <c r="W421" i="5"/>
  <c r="X421" i="5"/>
  <c r="U421" i="5"/>
  <c r="Z421" i="5" s="1"/>
  <c r="T421" i="5"/>
  <c r="U924" i="5"/>
  <c r="X924" i="5"/>
  <c r="U865" i="5"/>
  <c r="T865" i="5"/>
  <c r="U845" i="5"/>
  <c r="Y845" i="5"/>
  <c r="U796" i="5"/>
  <c r="Z796" i="5" s="1"/>
  <c r="X796" i="5"/>
  <c r="U779" i="5"/>
  <c r="W779" i="5"/>
  <c r="U711" i="5"/>
  <c r="W711" i="5"/>
  <c r="U635" i="5"/>
  <c r="W635" i="5"/>
  <c r="X635" i="5"/>
  <c r="Y635" i="5"/>
  <c r="U625" i="5"/>
  <c r="T625" i="5"/>
  <c r="W625" i="5"/>
  <c r="Y625" i="5"/>
  <c r="U617" i="5"/>
  <c r="T617" i="5"/>
  <c r="W617" i="5"/>
  <c r="Y617" i="5"/>
  <c r="U595" i="5"/>
  <c r="W595" i="5"/>
  <c r="X595" i="5"/>
  <c r="Y595" i="5"/>
  <c r="Z575" i="5"/>
  <c r="Y570" i="5"/>
  <c r="T570" i="5"/>
  <c r="W570" i="5"/>
  <c r="X570" i="5"/>
  <c r="Y562" i="5"/>
  <c r="T562" i="5"/>
  <c r="U562" i="5"/>
  <c r="Y530" i="5"/>
  <c r="T530" i="5"/>
  <c r="W530" i="5"/>
  <c r="Z530" i="5" s="1"/>
  <c r="X530" i="5"/>
  <c r="Y503" i="5"/>
  <c r="W503" i="5"/>
  <c r="X503" i="5"/>
  <c r="T503" i="5"/>
  <c r="U885" i="5"/>
  <c r="Y885" i="5"/>
  <c r="U836" i="5"/>
  <c r="Z836" i="5" s="1"/>
  <c r="X836" i="5"/>
  <c r="U723" i="5"/>
  <c r="W723" i="5"/>
  <c r="Y590" i="5"/>
  <c r="X590" i="5"/>
  <c r="W590" i="5"/>
  <c r="Z590" i="5" s="1"/>
  <c r="Y539" i="5"/>
  <c r="U539" i="5"/>
  <c r="T539" i="5"/>
  <c r="W539" i="5"/>
  <c r="X539" i="5"/>
  <c r="Y454" i="5"/>
  <c r="X454" i="5"/>
  <c r="W454" i="5"/>
  <c r="T454" i="5"/>
  <c r="U454" i="5"/>
  <c r="U945" i="5"/>
  <c r="T945" i="5"/>
  <c r="Y918" i="5"/>
  <c r="U881" i="5"/>
  <c r="T881" i="5"/>
  <c r="Y854" i="5"/>
  <c r="Z854" i="5" s="1"/>
  <c r="Y839" i="5"/>
  <c r="Z839" i="5" s="1"/>
  <c r="Y790" i="5"/>
  <c r="Y718" i="5"/>
  <c r="Z604" i="5"/>
  <c r="Y575" i="5"/>
  <c r="W575" i="5"/>
  <c r="X575" i="5"/>
  <c r="Y508" i="5"/>
  <c r="W508" i="5"/>
  <c r="X508" i="5"/>
  <c r="T508" i="5"/>
  <c r="Y963" i="5"/>
  <c r="Y953" i="5"/>
  <c r="Y943" i="5"/>
  <c r="Y889" i="5"/>
  <c r="Y879" i="5"/>
  <c r="Z879" i="5" s="1"/>
  <c r="X810" i="5"/>
  <c r="X805" i="5"/>
  <c r="Y726" i="5"/>
  <c r="U709" i="5"/>
  <c r="Z709" i="5" s="1"/>
  <c r="Y709" i="5"/>
  <c r="T709" i="5"/>
  <c r="U706" i="5"/>
  <c r="W706" i="5"/>
  <c r="Z646" i="5"/>
  <c r="Z622" i="5"/>
  <c r="Z606" i="5"/>
  <c r="Y565" i="5"/>
  <c r="W565" i="5"/>
  <c r="U565" i="5"/>
  <c r="X565" i="5"/>
  <c r="W948" i="5"/>
  <c r="Y929" i="5"/>
  <c r="Z926" i="5"/>
  <c r="Y924" i="5"/>
  <c r="Y919" i="5"/>
  <c r="W918" i="5"/>
  <c r="U907" i="5"/>
  <c r="W907" i="5"/>
  <c r="W903" i="5"/>
  <c r="U897" i="5"/>
  <c r="Z897" i="5" s="1"/>
  <c r="T897" i="5"/>
  <c r="X894" i="5"/>
  <c r="U892" i="5"/>
  <c r="Z892" i="5" s="1"/>
  <c r="X892" i="5"/>
  <c r="Y890" i="5"/>
  <c r="X889" i="5"/>
  <c r="Z862" i="5"/>
  <c r="Y860" i="5"/>
  <c r="X850" i="5"/>
  <c r="U843" i="5"/>
  <c r="Z843" i="5" s="1"/>
  <c r="W843" i="5"/>
  <c r="X835" i="5"/>
  <c r="U833" i="5"/>
  <c r="Z833" i="5" s="1"/>
  <c r="T833" i="5"/>
  <c r="X830" i="5"/>
  <c r="U828" i="5"/>
  <c r="Z828" i="5" s="1"/>
  <c r="X828" i="5"/>
  <c r="Y826" i="5"/>
  <c r="X825" i="5"/>
  <c r="W820" i="5"/>
  <c r="Y801" i="5"/>
  <c r="Z798" i="5"/>
  <c r="Y796" i="5"/>
  <c r="Y791" i="5"/>
  <c r="W790" i="5"/>
  <c r="W786" i="5"/>
  <c r="U785" i="5"/>
  <c r="Z785" i="5" s="1"/>
  <c r="T785" i="5"/>
  <c r="Y785" i="5"/>
  <c r="W782" i="5"/>
  <c r="U781" i="5"/>
  <c r="Y781" i="5"/>
  <c r="T781" i="5"/>
  <c r="Y779" i="5"/>
  <c r="X771" i="5"/>
  <c r="X767" i="5"/>
  <c r="Z762" i="5"/>
  <c r="Z758" i="5"/>
  <c r="U747" i="5"/>
  <c r="W747" i="5"/>
  <c r="X745" i="5"/>
  <c r="U743" i="5"/>
  <c r="Z743" i="5" s="1"/>
  <c r="W743" i="5"/>
  <c r="X741" i="5"/>
  <c r="Y738" i="5"/>
  <c r="Y734" i="5"/>
  <c r="X730" i="5"/>
  <c r="X726" i="5"/>
  <c r="W722" i="5"/>
  <c r="Z722" i="5" s="1"/>
  <c r="U721" i="5"/>
  <c r="Z721" i="5" s="1"/>
  <c r="T721" i="5"/>
  <c r="Y721" i="5"/>
  <c r="W718" i="5"/>
  <c r="U717" i="5"/>
  <c r="Z717" i="5" s="1"/>
  <c r="Y717" i="5"/>
  <c r="T717" i="5"/>
  <c r="Y711" i="5"/>
  <c r="X701" i="5"/>
  <c r="X698" i="5"/>
  <c r="U697" i="5"/>
  <c r="T697" i="5"/>
  <c r="Y697" i="5"/>
  <c r="W694" i="5"/>
  <c r="X685" i="5"/>
  <c r="X682" i="5"/>
  <c r="U681" i="5"/>
  <c r="Z681" i="5" s="1"/>
  <c r="T681" i="5"/>
  <c r="Y681" i="5"/>
  <c r="W678" i="5"/>
  <c r="Z678" i="5" s="1"/>
  <c r="X669" i="5"/>
  <c r="X666" i="5"/>
  <c r="U665" i="5"/>
  <c r="T665" i="5"/>
  <c r="Y665" i="5"/>
  <c r="W662" i="5"/>
  <c r="Z662" i="5" s="1"/>
  <c r="X653" i="5"/>
  <c r="U650" i="5"/>
  <c r="W650" i="5"/>
  <c r="X650" i="5"/>
  <c r="X645" i="5"/>
  <c r="U642" i="5"/>
  <c r="W642" i="5"/>
  <c r="X642" i="5"/>
  <c r="X637" i="5"/>
  <c r="U634" i="5"/>
  <c r="W634" i="5"/>
  <c r="X634" i="5"/>
  <c r="X629" i="5"/>
  <c r="U626" i="5"/>
  <c r="W626" i="5"/>
  <c r="X626" i="5"/>
  <c r="X621" i="5"/>
  <c r="U618" i="5"/>
  <c r="W618" i="5"/>
  <c r="X618" i="5"/>
  <c r="X613" i="5"/>
  <c r="U610" i="5"/>
  <c r="W610" i="5"/>
  <c r="X610" i="5"/>
  <c r="X605" i="5"/>
  <c r="U602" i="5"/>
  <c r="W602" i="5"/>
  <c r="X602" i="5"/>
  <c r="X597" i="5"/>
  <c r="Y589" i="5"/>
  <c r="W589" i="5"/>
  <c r="T589" i="5"/>
  <c r="U589" i="5"/>
  <c r="Z586" i="5"/>
  <c r="Y580" i="5"/>
  <c r="W580" i="5"/>
  <c r="Z580" i="5" s="1"/>
  <c r="X580" i="5"/>
  <c r="Z561" i="5"/>
  <c r="Y550" i="5"/>
  <c r="X550" i="5"/>
  <c r="U550" i="5"/>
  <c r="W550" i="5"/>
  <c r="Y542" i="5"/>
  <c r="X542" i="5"/>
  <c r="U542" i="5"/>
  <c r="T542" i="5"/>
  <c r="W542" i="5"/>
  <c r="Y533" i="5"/>
  <c r="W533" i="5"/>
  <c r="U533" i="5"/>
  <c r="Z533" i="5" s="1"/>
  <c r="X533" i="5"/>
  <c r="Y524" i="5"/>
  <c r="X524" i="5"/>
  <c r="T524" i="5"/>
  <c r="U524" i="5"/>
  <c r="Y490" i="5"/>
  <c r="T490" i="5"/>
  <c r="U490" i="5"/>
  <c r="X490" i="5"/>
  <c r="Y474" i="5"/>
  <c r="T474" i="5"/>
  <c r="W474" i="5"/>
  <c r="X474" i="5"/>
  <c r="U474" i="5"/>
  <c r="Y429" i="5"/>
  <c r="W429" i="5"/>
  <c r="X429" i="5"/>
  <c r="T429" i="5"/>
  <c r="Y371" i="5"/>
  <c r="U371" i="5"/>
  <c r="W371" i="5"/>
  <c r="T371" i="5"/>
  <c r="X371" i="5"/>
  <c r="Z360" i="5"/>
  <c r="W275" i="5"/>
  <c r="U275" i="5"/>
  <c r="Z275" i="5" s="1"/>
  <c r="X275" i="5"/>
  <c r="Y275" i="5"/>
  <c r="T275" i="5"/>
  <c r="W240" i="5"/>
  <c r="Y240" i="5"/>
  <c r="U240" i="5"/>
  <c r="X240" i="5"/>
  <c r="T240" i="5"/>
  <c r="U775" i="5"/>
  <c r="W775" i="5"/>
  <c r="U715" i="5"/>
  <c r="Z715" i="5" s="1"/>
  <c r="W715" i="5"/>
  <c r="U673" i="5"/>
  <c r="T673" i="5"/>
  <c r="Y673" i="5"/>
  <c r="U657" i="5"/>
  <c r="T657" i="5"/>
  <c r="Y657" i="5"/>
  <c r="U643" i="5"/>
  <c r="Z643" i="5" s="1"/>
  <c r="W643" i="5"/>
  <c r="X643" i="5"/>
  <c r="Y643" i="5"/>
  <c r="U619" i="5"/>
  <c r="Z619" i="5" s="1"/>
  <c r="W619" i="5"/>
  <c r="X619" i="5"/>
  <c r="Y619" i="5"/>
  <c r="U609" i="5"/>
  <c r="Z609" i="5" s="1"/>
  <c r="T609" i="5"/>
  <c r="W609" i="5"/>
  <c r="Y609" i="5"/>
  <c r="Y584" i="5"/>
  <c r="U584" i="5"/>
  <c r="W584" i="5"/>
  <c r="Z577" i="5"/>
  <c r="Z264" i="5"/>
  <c r="U964" i="5"/>
  <c r="X964" i="5"/>
  <c r="U915" i="5"/>
  <c r="W915" i="5"/>
  <c r="U905" i="5"/>
  <c r="T905" i="5"/>
  <c r="U900" i="5"/>
  <c r="Z900" i="5" s="1"/>
  <c r="X900" i="5"/>
  <c r="U851" i="5"/>
  <c r="W851" i="5"/>
  <c r="U761" i="5"/>
  <c r="T761" i="5"/>
  <c r="Y761" i="5"/>
  <c r="U757" i="5"/>
  <c r="Y757" i="5"/>
  <c r="T757" i="5"/>
  <c r="U719" i="5"/>
  <c r="Z719" i="5" s="1"/>
  <c r="W719" i="5"/>
  <c r="U891" i="5"/>
  <c r="W891" i="5"/>
  <c r="U876" i="5"/>
  <c r="X876" i="5"/>
  <c r="Y874" i="5"/>
  <c r="U861" i="5"/>
  <c r="Y861" i="5"/>
  <c r="U827" i="5"/>
  <c r="W827" i="5"/>
  <c r="U817" i="5"/>
  <c r="T817" i="5"/>
  <c r="Y786" i="5"/>
  <c r="U769" i="5"/>
  <c r="T769" i="5"/>
  <c r="Y769" i="5"/>
  <c r="U765" i="5"/>
  <c r="Z765" i="5" s="1"/>
  <c r="Y765" i="5"/>
  <c r="T765" i="5"/>
  <c r="U731" i="5"/>
  <c r="Z731" i="5" s="1"/>
  <c r="W731" i="5"/>
  <c r="Y722" i="5"/>
  <c r="U699" i="5"/>
  <c r="W699" i="5"/>
  <c r="X699" i="5"/>
  <c r="U683" i="5"/>
  <c r="W683" i="5"/>
  <c r="X683" i="5"/>
  <c r="U667" i="5"/>
  <c r="W667" i="5"/>
  <c r="X667" i="5"/>
  <c r="Y662" i="5"/>
  <c r="Z612" i="5"/>
  <c r="W337" i="5"/>
  <c r="X337" i="5"/>
  <c r="Y337" i="5"/>
  <c r="U337" i="5"/>
  <c r="Z337" i="5" s="1"/>
  <c r="T337" i="5"/>
  <c r="Y948" i="5"/>
  <c r="U931" i="5"/>
  <c r="W931" i="5"/>
  <c r="X903" i="5"/>
  <c r="U901" i="5"/>
  <c r="Y901" i="5"/>
  <c r="Y899" i="5"/>
  <c r="Y894" i="5"/>
  <c r="X874" i="5"/>
  <c r="X869" i="5"/>
  <c r="Y830" i="5"/>
  <c r="Z822" i="5"/>
  <c r="Y820" i="5"/>
  <c r="U803" i="5"/>
  <c r="Z803" i="5" s="1"/>
  <c r="W803" i="5"/>
  <c r="U793" i="5"/>
  <c r="Z793" i="5" s="1"/>
  <c r="T793" i="5"/>
  <c r="X790" i="5"/>
  <c r="U788" i="5"/>
  <c r="X788" i="5"/>
  <c r="X786" i="5"/>
  <c r="X782" i="5"/>
  <c r="U777" i="5"/>
  <c r="Z777" i="5" s="1"/>
  <c r="T777" i="5"/>
  <c r="Y777" i="5"/>
  <c r="U773" i="5"/>
  <c r="Z773" i="5" s="1"/>
  <c r="Y773" i="5"/>
  <c r="T773" i="5"/>
  <c r="Z750" i="5"/>
  <c r="U739" i="5"/>
  <c r="Z739" i="5" s="1"/>
  <c r="W739" i="5"/>
  <c r="Y730" i="5"/>
  <c r="X722" i="5"/>
  <c r="X718" i="5"/>
  <c r="Z718" i="5" s="1"/>
  <c r="U713" i="5"/>
  <c r="T713" i="5"/>
  <c r="Y713" i="5"/>
  <c r="Z686" i="5"/>
  <c r="Y682" i="5"/>
  <c r="X678" i="5"/>
  <c r="Y666" i="5"/>
  <c r="X662" i="5"/>
  <c r="U658" i="5"/>
  <c r="W658" i="5"/>
  <c r="Z654" i="5"/>
  <c r="Z630" i="5"/>
  <c r="Z598" i="5"/>
  <c r="Y594" i="5"/>
  <c r="T594" i="5"/>
  <c r="U594" i="5"/>
  <c r="W594" i="5"/>
  <c r="Z556" i="5"/>
  <c r="Z496" i="5"/>
  <c r="Y487" i="5"/>
  <c r="T487" i="5"/>
  <c r="U487" i="5"/>
  <c r="X487" i="5"/>
  <c r="X963" i="5"/>
  <c r="U961" i="5"/>
  <c r="Z961" i="5" s="1"/>
  <c r="T961" i="5"/>
  <c r="X958" i="5"/>
  <c r="U956" i="5"/>
  <c r="X956" i="5"/>
  <c r="Y954" i="5"/>
  <c r="X953" i="5"/>
  <c r="X943" i="5"/>
  <c r="Z943" i="5" s="1"/>
  <c r="U941" i="5"/>
  <c r="Z941" i="5" s="1"/>
  <c r="Y941" i="5"/>
  <c r="Y939" i="5"/>
  <c r="W938" i="5"/>
  <c r="Z938" i="5" s="1"/>
  <c r="Y934" i="5"/>
  <c r="Z934" i="5" s="1"/>
  <c r="W933" i="5"/>
  <c r="X914" i="5"/>
  <c r="X909" i="5"/>
  <c r="X899" i="5"/>
  <c r="W884" i="5"/>
  <c r="X879" i="5"/>
  <c r="U877" i="5"/>
  <c r="Y877" i="5"/>
  <c r="Y875" i="5"/>
  <c r="W874" i="5"/>
  <c r="Z874" i="5" s="1"/>
  <c r="Y870" i="5"/>
  <c r="W869" i="5"/>
  <c r="Y865" i="5"/>
  <c r="Y855" i="5"/>
  <c r="W854" i="5"/>
  <c r="X845" i="5"/>
  <c r="W839" i="5"/>
  <c r="X815" i="5"/>
  <c r="U813" i="5"/>
  <c r="Y813" i="5"/>
  <c r="Y811" i="5"/>
  <c r="W810" i="5"/>
  <c r="Y806" i="5"/>
  <c r="W805" i="5"/>
  <c r="Y964" i="5"/>
  <c r="T962" i="5"/>
  <c r="Y959" i="5"/>
  <c r="Z959" i="5" s="1"/>
  <c r="W958" i="5"/>
  <c r="X954" i="5"/>
  <c r="W953" i="5"/>
  <c r="U947" i="5"/>
  <c r="W947" i="5"/>
  <c r="W943" i="5"/>
  <c r="T942" i="5"/>
  <c r="X939" i="5"/>
  <c r="U937" i="5"/>
  <c r="Z937" i="5" s="1"/>
  <c r="T937" i="5"/>
  <c r="X934" i="5"/>
  <c r="U932" i="5"/>
  <c r="X932" i="5"/>
  <c r="Y930" i="5"/>
  <c r="X929" i="5"/>
  <c r="T927" i="5"/>
  <c r="W924" i="5"/>
  <c r="X919" i="5"/>
  <c r="U917" i="5"/>
  <c r="Y917" i="5"/>
  <c r="Y915" i="5"/>
  <c r="W914" i="5"/>
  <c r="Y910" i="5"/>
  <c r="W909" i="5"/>
  <c r="Y905" i="5"/>
  <c r="Z902" i="5"/>
  <c r="Y900" i="5"/>
  <c r="T898" i="5"/>
  <c r="Y895" i="5"/>
  <c r="W894" i="5"/>
  <c r="X890" i="5"/>
  <c r="W889" i="5"/>
  <c r="X885" i="5"/>
  <c r="U883" i="5"/>
  <c r="Z883" i="5" s="1"/>
  <c r="W883" i="5"/>
  <c r="W879" i="5"/>
  <c r="T878" i="5"/>
  <c r="X875" i="5"/>
  <c r="U873" i="5"/>
  <c r="Z873" i="5" s="1"/>
  <c r="T873" i="5"/>
  <c r="X870" i="5"/>
  <c r="Z870" i="5" s="1"/>
  <c r="U868" i="5"/>
  <c r="Z868" i="5" s="1"/>
  <c r="X868" i="5"/>
  <c r="Y866" i="5"/>
  <c r="X865" i="5"/>
  <c r="T863" i="5"/>
  <c r="W860" i="5"/>
  <c r="X855" i="5"/>
  <c r="Z855" i="5" s="1"/>
  <c r="U853" i="5"/>
  <c r="Z853" i="5" s="1"/>
  <c r="Y853" i="5"/>
  <c r="Y851" i="5"/>
  <c r="W850" i="5"/>
  <c r="Y846" i="5"/>
  <c r="W845" i="5"/>
  <c r="Y841" i="5"/>
  <c r="Z838" i="5"/>
  <c r="Y836" i="5"/>
  <c r="T834" i="5"/>
  <c r="Y831" i="5"/>
  <c r="W830" i="5"/>
  <c r="Z830" i="5" s="1"/>
  <c r="X826" i="5"/>
  <c r="W825" i="5"/>
  <c r="X821" i="5"/>
  <c r="U819" i="5"/>
  <c r="W819" i="5"/>
  <c r="W815" i="5"/>
  <c r="Z815" i="5" s="1"/>
  <c r="T814" i="5"/>
  <c r="X811" i="5"/>
  <c r="U809" i="5"/>
  <c r="Z809" i="5" s="1"/>
  <c r="T809" i="5"/>
  <c r="X806" i="5"/>
  <c r="U804" i="5"/>
  <c r="X804" i="5"/>
  <c r="Y802" i="5"/>
  <c r="X801" i="5"/>
  <c r="T799" i="5"/>
  <c r="W796" i="5"/>
  <c r="X791" i="5"/>
  <c r="U789" i="5"/>
  <c r="Z789" i="5" s="1"/>
  <c r="Y789" i="5"/>
  <c r="X779" i="5"/>
  <c r="T778" i="5"/>
  <c r="X775" i="5"/>
  <c r="T774" i="5"/>
  <c r="Z770" i="5"/>
  <c r="Z766" i="5"/>
  <c r="U755" i="5"/>
  <c r="Z755" i="5" s="1"/>
  <c r="W755" i="5"/>
  <c r="U751" i="5"/>
  <c r="Z751" i="5" s="1"/>
  <c r="W751" i="5"/>
  <c r="Y746" i="5"/>
  <c r="W745" i="5"/>
  <c r="Y742" i="5"/>
  <c r="W741" i="5"/>
  <c r="X738" i="5"/>
  <c r="X734" i="5"/>
  <c r="W730" i="5"/>
  <c r="Z730" i="5" s="1"/>
  <c r="U729" i="5"/>
  <c r="Z729" i="5" s="1"/>
  <c r="T729" i="5"/>
  <c r="Y729" i="5"/>
  <c r="W726" i="5"/>
  <c r="Z726" i="5" s="1"/>
  <c r="U725" i="5"/>
  <c r="Y725" i="5"/>
  <c r="T725" i="5"/>
  <c r="Y723" i="5"/>
  <c r="Y719" i="5"/>
  <c r="X715" i="5"/>
  <c r="T714" i="5"/>
  <c r="X711" i="5"/>
  <c r="T710" i="5"/>
  <c r="W701" i="5"/>
  <c r="W685" i="5"/>
  <c r="X673" i="5"/>
  <c r="W669" i="5"/>
  <c r="X657" i="5"/>
  <c r="W653" i="5"/>
  <c r="W645" i="5"/>
  <c r="W637" i="5"/>
  <c r="W629" i="5"/>
  <c r="W621" i="5"/>
  <c r="W613" i="5"/>
  <c r="W605" i="5"/>
  <c r="W597" i="5"/>
  <c r="Y591" i="5"/>
  <c r="X591" i="5"/>
  <c r="Z591" i="5" s="1"/>
  <c r="T591" i="5"/>
  <c r="X584" i="5"/>
  <c r="X579" i="5"/>
  <c r="Y574" i="5"/>
  <c r="X574" i="5"/>
  <c r="T574" i="5"/>
  <c r="U574" i="5"/>
  <c r="Z574" i="5" s="1"/>
  <c r="W564" i="5"/>
  <c r="X562" i="5"/>
  <c r="Y547" i="5"/>
  <c r="U547" i="5"/>
  <c r="T547" i="5"/>
  <c r="Z545" i="5"/>
  <c r="Z521" i="5"/>
  <c r="Z481" i="5"/>
  <c r="Y472" i="5"/>
  <c r="T472" i="5"/>
  <c r="U472" i="5"/>
  <c r="X472" i="5"/>
  <c r="Y466" i="5"/>
  <c r="T466" i="5"/>
  <c r="W466" i="5"/>
  <c r="X466" i="5"/>
  <c r="U466" i="5"/>
  <c r="Y434" i="5"/>
  <c r="T434" i="5"/>
  <c r="U434" i="5"/>
  <c r="Z434" i="5" s="1"/>
  <c r="X434" i="5"/>
  <c r="Y431" i="5"/>
  <c r="T431" i="5"/>
  <c r="U431" i="5"/>
  <c r="X431" i="5"/>
  <c r="W352" i="5"/>
  <c r="X352" i="5"/>
  <c r="T352" i="5"/>
  <c r="U352" i="5"/>
  <c r="Y352" i="5"/>
  <c r="U753" i="5"/>
  <c r="T753" i="5"/>
  <c r="Y753" i="5"/>
  <c r="U749" i="5"/>
  <c r="Y749" i="5"/>
  <c r="T749" i="5"/>
  <c r="U705" i="5"/>
  <c r="Z705" i="5" s="1"/>
  <c r="T705" i="5"/>
  <c r="Y705" i="5"/>
  <c r="U689" i="5"/>
  <c r="T689" i="5"/>
  <c r="Y689" i="5"/>
  <c r="U641" i="5"/>
  <c r="T641" i="5"/>
  <c r="W641" i="5"/>
  <c r="Y641" i="5"/>
  <c r="U633" i="5"/>
  <c r="T633" i="5"/>
  <c r="W633" i="5"/>
  <c r="Y633" i="5"/>
  <c r="U611" i="5"/>
  <c r="W611" i="5"/>
  <c r="X611" i="5"/>
  <c r="Y611" i="5"/>
  <c r="U603" i="5"/>
  <c r="Z603" i="5" s="1"/>
  <c r="W603" i="5"/>
  <c r="X603" i="5"/>
  <c r="Y603" i="5"/>
  <c r="Y557" i="5"/>
  <c r="Z557" i="5" s="1"/>
  <c r="W557" i="5"/>
  <c r="T557" i="5"/>
  <c r="Z537" i="5"/>
  <c r="Y527" i="5"/>
  <c r="U527" i="5"/>
  <c r="T527" i="5"/>
  <c r="Z256" i="5"/>
  <c r="U949" i="5"/>
  <c r="Y949" i="5"/>
  <c r="U787" i="5"/>
  <c r="Z787" i="5" s="1"/>
  <c r="W787" i="5"/>
  <c r="U783" i="5"/>
  <c r="W783" i="5"/>
  <c r="Z508" i="5"/>
  <c r="U955" i="5"/>
  <c r="W955" i="5"/>
  <c r="U940" i="5"/>
  <c r="X940" i="5"/>
  <c r="Y938" i="5"/>
  <c r="U925" i="5"/>
  <c r="Y925" i="5"/>
  <c r="Y903" i="5"/>
  <c r="Z903" i="5" s="1"/>
  <c r="U812" i="5"/>
  <c r="X812" i="5"/>
  <c r="Y810" i="5"/>
  <c r="U797" i="5"/>
  <c r="Z797" i="5" s="1"/>
  <c r="Y797" i="5"/>
  <c r="Y782" i="5"/>
  <c r="U727" i="5"/>
  <c r="Z727" i="5" s="1"/>
  <c r="W727" i="5"/>
  <c r="Y694" i="5"/>
  <c r="Y678" i="5"/>
  <c r="Z520" i="5"/>
  <c r="Y500" i="5"/>
  <c r="U500" i="5"/>
  <c r="T500" i="5"/>
  <c r="W500" i="5"/>
  <c r="X500" i="5"/>
  <c r="Y958" i="5"/>
  <c r="Z950" i="5"/>
  <c r="X938" i="5"/>
  <c r="X933" i="5"/>
  <c r="U921" i="5"/>
  <c r="Z921" i="5" s="1"/>
  <c r="T921" i="5"/>
  <c r="X918" i="5"/>
  <c r="U916" i="5"/>
  <c r="X916" i="5"/>
  <c r="Y914" i="5"/>
  <c r="Y884" i="5"/>
  <c r="U867" i="5"/>
  <c r="Z867" i="5" s="1"/>
  <c r="W867" i="5"/>
  <c r="U857" i="5"/>
  <c r="Z857" i="5" s="1"/>
  <c r="T857" i="5"/>
  <c r="X854" i="5"/>
  <c r="U852" i="5"/>
  <c r="X852" i="5"/>
  <c r="Y850" i="5"/>
  <c r="X839" i="5"/>
  <c r="U837" i="5"/>
  <c r="Y837" i="5"/>
  <c r="Y835" i="5"/>
  <c r="Y825" i="5"/>
  <c r="Y815" i="5"/>
  <c r="Y771" i="5"/>
  <c r="Y767" i="5"/>
  <c r="U735" i="5"/>
  <c r="W735" i="5"/>
  <c r="Z702" i="5"/>
  <c r="Y698" i="5"/>
  <c r="X694" i="5"/>
  <c r="U693" i="5"/>
  <c r="Y693" i="5"/>
  <c r="T693" i="5"/>
  <c r="U690" i="5"/>
  <c r="W690" i="5"/>
  <c r="U677" i="5"/>
  <c r="Z677" i="5" s="1"/>
  <c r="Y677" i="5"/>
  <c r="T677" i="5"/>
  <c r="U674" i="5"/>
  <c r="W674" i="5"/>
  <c r="U661" i="5"/>
  <c r="Z661" i="5" s="1"/>
  <c r="Y661" i="5"/>
  <c r="T661" i="5"/>
  <c r="Z638" i="5"/>
  <c r="Z614" i="5"/>
  <c r="Y560" i="5"/>
  <c r="W560" i="5"/>
  <c r="X560" i="5"/>
  <c r="Y510" i="5"/>
  <c r="X510" i="5"/>
  <c r="U510" i="5"/>
  <c r="Z510" i="5" s="1"/>
  <c r="W510" i="5"/>
  <c r="W230" i="5"/>
  <c r="X230" i="5"/>
  <c r="Y230" i="5"/>
  <c r="T230" i="5"/>
  <c r="U230" i="5"/>
  <c r="W964" i="5"/>
  <c r="T963" i="5"/>
  <c r="X959" i="5"/>
  <c r="U957" i="5"/>
  <c r="Z957" i="5" s="1"/>
  <c r="Y957" i="5"/>
  <c r="Y955" i="5"/>
  <c r="W954" i="5"/>
  <c r="Y950" i="5"/>
  <c r="W949" i="5"/>
  <c r="T948" i="5"/>
  <c r="Y945" i="5"/>
  <c r="Z942" i="5"/>
  <c r="Y940" i="5"/>
  <c r="T938" i="5"/>
  <c r="Y935" i="5"/>
  <c r="W934" i="5"/>
  <c r="T933" i="5"/>
  <c r="X930" i="5"/>
  <c r="W929" i="5"/>
  <c r="X925" i="5"/>
  <c r="U923" i="5"/>
  <c r="W923" i="5"/>
  <c r="W919" i="5"/>
  <c r="Z919" i="5" s="1"/>
  <c r="T918" i="5"/>
  <c r="X915" i="5"/>
  <c r="U913" i="5"/>
  <c r="Z913" i="5" s="1"/>
  <c r="T913" i="5"/>
  <c r="X910" i="5"/>
  <c r="Z910" i="5" s="1"/>
  <c r="U908" i="5"/>
  <c r="X908" i="5"/>
  <c r="Y906" i="5"/>
  <c r="Z906" i="5" s="1"/>
  <c r="X905" i="5"/>
  <c r="T903" i="5"/>
  <c r="W900" i="5"/>
  <c r="T899" i="5"/>
  <c r="X895" i="5"/>
  <c r="Z895" i="5" s="1"/>
  <c r="U893" i="5"/>
  <c r="Y893" i="5"/>
  <c r="Y891" i="5"/>
  <c r="W890" i="5"/>
  <c r="Z890" i="5" s="1"/>
  <c r="Y886" i="5"/>
  <c r="Z886" i="5" s="1"/>
  <c r="W885" i="5"/>
  <c r="T884" i="5"/>
  <c r="Y881" i="5"/>
  <c r="Z878" i="5"/>
  <c r="Y876" i="5"/>
  <c r="T874" i="5"/>
  <c r="Y871" i="5"/>
  <c r="Z871" i="5" s="1"/>
  <c r="W870" i="5"/>
  <c r="T869" i="5"/>
  <c r="X866" i="5"/>
  <c r="Z866" i="5" s="1"/>
  <c r="W865" i="5"/>
  <c r="X861" i="5"/>
  <c r="U859" i="5"/>
  <c r="Z859" i="5" s="1"/>
  <c r="W859" i="5"/>
  <c r="W855" i="5"/>
  <c r="T854" i="5"/>
  <c r="X851" i="5"/>
  <c r="U849" i="5"/>
  <c r="Z849" i="5" s="1"/>
  <c r="T849" i="5"/>
  <c r="X846" i="5"/>
  <c r="Z846" i="5" s="1"/>
  <c r="U844" i="5"/>
  <c r="Z844" i="5" s="1"/>
  <c r="X844" i="5"/>
  <c r="Y842" i="5"/>
  <c r="X841" i="5"/>
  <c r="T839" i="5"/>
  <c r="W836" i="5"/>
  <c r="T835" i="5"/>
  <c r="X831" i="5"/>
  <c r="U829" i="5"/>
  <c r="Z829" i="5" s="1"/>
  <c r="Y829" i="5"/>
  <c r="Y827" i="5"/>
  <c r="W826" i="5"/>
  <c r="Z826" i="5" s="1"/>
  <c r="Y822" i="5"/>
  <c r="W821" i="5"/>
  <c r="T820" i="5"/>
  <c r="Y817" i="5"/>
  <c r="Z814" i="5"/>
  <c r="Y812" i="5"/>
  <c r="T810" i="5"/>
  <c r="Y807" i="5"/>
  <c r="Z807" i="5" s="1"/>
  <c r="W806" i="5"/>
  <c r="Z806" i="5" s="1"/>
  <c r="T805" i="5"/>
  <c r="X802" i="5"/>
  <c r="Z802" i="5" s="1"/>
  <c r="W801" i="5"/>
  <c r="X797" i="5"/>
  <c r="U795" i="5"/>
  <c r="Z795" i="5" s="1"/>
  <c r="W795" i="5"/>
  <c r="W791" i="5"/>
  <c r="Z791" i="5" s="1"/>
  <c r="T790" i="5"/>
  <c r="X787" i="5"/>
  <c r="T786" i="5"/>
  <c r="X783" i="5"/>
  <c r="T782" i="5"/>
  <c r="Z778" i="5"/>
  <c r="Z774" i="5"/>
  <c r="T771" i="5"/>
  <c r="T767" i="5"/>
  <c r="U763" i="5"/>
  <c r="W763" i="5"/>
  <c r="X761" i="5"/>
  <c r="U759" i="5"/>
  <c r="Z759" i="5" s="1"/>
  <c r="W759" i="5"/>
  <c r="X757" i="5"/>
  <c r="Y754" i="5"/>
  <c r="Z754" i="5" s="1"/>
  <c r="W753" i="5"/>
  <c r="Y750" i="5"/>
  <c r="W749" i="5"/>
  <c r="X746" i="5"/>
  <c r="Z746" i="5" s="1"/>
  <c r="X742" i="5"/>
  <c r="Z742" i="5" s="1"/>
  <c r="W738" i="5"/>
  <c r="Z738" i="5" s="1"/>
  <c r="U737" i="5"/>
  <c r="T737" i="5"/>
  <c r="Y737" i="5"/>
  <c r="W734" i="5"/>
  <c r="U733" i="5"/>
  <c r="Z733" i="5" s="1"/>
  <c r="Y733" i="5"/>
  <c r="T733" i="5"/>
  <c r="Y731" i="5"/>
  <c r="Y727" i="5"/>
  <c r="X723" i="5"/>
  <c r="T722" i="5"/>
  <c r="X719" i="5"/>
  <c r="T718" i="5"/>
  <c r="Z714" i="5"/>
  <c r="Z710" i="5"/>
  <c r="U707" i="5"/>
  <c r="Z707" i="5" s="1"/>
  <c r="W707" i="5"/>
  <c r="X707" i="5"/>
  <c r="W705" i="5"/>
  <c r="Y702" i="5"/>
  <c r="T698" i="5"/>
  <c r="T694" i="5"/>
  <c r="U691" i="5"/>
  <c r="Z691" i="5" s="1"/>
  <c r="W691" i="5"/>
  <c r="X691" i="5"/>
  <c r="W689" i="5"/>
  <c r="Y686" i="5"/>
  <c r="T682" i="5"/>
  <c r="T678" i="5"/>
  <c r="U675" i="5"/>
  <c r="W675" i="5"/>
  <c r="X675" i="5"/>
  <c r="W673" i="5"/>
  <c r="Y670" i="5"/>
  <c r="Z670" i="5" s="1"/>
  <c r="T666" i="5"/>
  <c r="T662" i="5"/>
  <c r="U659" i="5"/>
  <c r="W659" i="5"/>
  <c r="X659" i="5"/>
  <c r="W657" i="5"/>
  <c r="X649" i="5"/>
  <c r="X641" i="5"/>
  <c r="X633" i="5"/>
  <c r="X625" i="5"/>
  <c r="X617" i="5"/>
  <c r="X609" i="5"/>
  <c r="X601" i="5"/>
  <c r="Y576" i="5"/>
  <c r="X576" i="5"/>
  <c r="Z576" i="5" s="1"/>
  <c r="T576" i="5"/>
  <c r="W562" i="5"/>
  <c r="Y559" i="5"/>
  <c r="T559" i="5"/>
  <c r="U559" i="5"/>
  <c r="X559" i="5"/>
  <c r="Y536" i="5"/>
  <c r="T536" i="5"/>
  <c r="X536" i="5"/>
  <c r="Z536" i="5" s="1"/>
  <c r="W536" i="5"/>
  <c r="W527" i="5"/>
  <c r="Y523" i="5"/>
  <c r="U523" i="5"/>
  <c r="W523" i="5"/>
  <c r="T523" i="5"/>
  <c r="X523" i="5"/>
  <c r="Y517" i="5"/>
  <c r="W517" i="5"/>
  <c r="T517" i="5"/>
  <c r="U517" i="5"/>
  <c r="X517" i="5"/>
  <c r="Y458" i="5"/>
  <c r="T458" i="5"/>
  <c r="U458" i="5"/>
  <c r="X458" i="5"/>
  <c r="Z446" i="5"/>
  <c r="W297" i="5"/>
  <c r="X297" i="5"/>
  <c r="Y297" i="5"/>
  <c r="T297" i="5"/>
  <c r="U297" i="5"/>
  <c r="Z297" i="5" s="1"/>
  <c r="W237" i="5"/>
  <c r="U237" i="5"/>
  <c r="X237" i="5"/>
  <c r="Y237" i="5"/>
  <c r="T237" i="5"/>
  <c r="W703" i="5"/>
  <c r="Z703" i="5" s="1"/>
  <c r="W695" i="5"/>
  <c r="Z695" i="5" s="1"/>
  <c r="W687" i="5"/>
  <c r="Z687" i="5" s="1"/>
  <c r="W679" i="5"/>
  <c r="Z679" i="5" s="1"/>
  <c r="W671" i="5"/>
  <c r="Z671" i="5" s="1"/>
  <c r="W663" i="5"/>
  <c r="Z663" i="5" s="1"/>
  <c r="W655" i="5"/>
  <c r="Z655" i="5" s="1"/>
  <c r="W647" i="5"/>
  <c r="Z647" i="5" s="1"/>
  <c r="W639" i="5"/>
  <c r="Z639" i="5" s="1"/>
  <c r="W631" i="5"/>
  <c r="Z631" i="5" s="1"/>
  <c r="W623" i="5"/>
  <c r="Z623" i="5" s="1"/>
  <c r="W615" i="5"/>
  <c r="Z615" i="5" s="1"/>
  <c r="W607" i="5"/>
  <c r="Z607" i="5" s="1"/>
  <c r="W599" i="5"/>
  <c r="Z599" i="5" s="1"/>
  <c r="Y586" i="5"/>
  <c r="T586" i="5"/>
  <c r="Y581" i="5"/>
  <c r="W581" i="5"/>
  <c r="Z581" i="5" s="1"/>
  <c r="U572" i="5"/>
  <c r="Z572" i="5" s="1"/>
  <c r="Y571" i="5"/>
  <c r="U571" i="5"/>
  <c r="U567" i="5"/>
  <c r="Z567" i="5" s="1"/>
  <c r="Y566" i="5"/>
  <c r="X566" i="5"/>
  <c r="U552" i="5"/>
  <c r="Z552" i="5" s="1"/>
  <c r="U540" i="5"/>
  <c r="Z540" i="5" s="1"/>
  <c r="Y534" i="5"/>
  <c r="X534" i="5"/>
  <c r="Z534" i="5" s="1"/>
  <c r="T534" i="5"/>
  <c r="Z511" i="5"/>
  <c r="Y498" i="5"/>
  <c r="T498" i="5"/>
  <c r="W498" i="5"/>
  <c r="Z498" i="5" s="1"/>
  <c r="Y492" i="5"/>
  <c r="T492" i="5"/>
  <c r="U492" i="5"/>
  <c r="X492" i="5"/>
  <c r="Y480" i="5"/>
  <c r="U480" i="5"/>
  <c r="Y469" i="5"/>
  <c r="W469" i="5"/>
  <c r="X469" i="5"/>
  <c r="Z437" i="5"/>
  <c r="Y413" i="5"/>
  <c r="W413" i="5"/>
  <c r="X413" i="5"/>
  <c r="T413" i="5"/>
  <c r="U413" i="5"/>
  <c r="Z396" i="5"/>
  <c r="Y394" i="5"/>
  <c r="T394" i="5"/>
  <c r="U394" i="5"/>
  <c r="W394" i="5"/>
  <c r="X394" i="5"/>
  <c r="Y390" i="5"/>
  <c r="X390" i="5"/>
  <c r="W390" i="5"/>
  <c r="Z364" i="5"/>
  <c r="Y362" i="5"/>
  <c r="T362" i="5"/>
  <c r="U362" i="5"/>
  <c r="W362" i="5"/>
  <c r="X362" i="5"/>
  <c r="Y358" i="5"/>
  <c r="X358" i="5"/>
  <c r="W358" i="5"/>
  <c r="W303" i="5"/>
  <c r="U303" i="5"/>
  <c r="T303" i="5"/>
  <c r="X303" i="5"/>
  <c r="Y303" i="5"/>
  <c r="W290" i="5"/>
  <c r="Y290" i="5"/>
  <c r="T290" i="5"/>
  <c r="X290" i="5"/>
  <c r="U290" i="5"/>
  <c r="W279" i="5"/>
  <c r="U279" i="5"/>
  <c r="Y279" i="5"/>
  <c r="X279" i="5"/>
  <c r="Z243" i="5"/>
  <c r="U20" i="5"/>
  <c r="T20" i="5"/>
  <c r="W20" i="5"/>
  <c r="Y20" i="5"/>
  <c r="X20" i="5"/>
  <c r="Z15" i="5"/>
  <c r="Y587" i="5"/>
  <c r="U587" i="5"/>
  <c r="Z583" i="5"/>
  <c r="Y582" i="5"/>
  <c r="X582" i="5"/>
  <c r="Z582" i="5" s="1"/>
  <c r="Z535" i="5"/>
  <c r="Y522" i="5"/>
  <c r="T522" i="5"/>
  <c r="U522" i="5"/>
  <c r="Z522" i="5" s="1"/>
  <c r="Y518" i="5"/>
  <c r="X518" i="5"/>
  <c r="Z518" i="5" s="1"/>
  <c r="Y478" i="5"/>
  <c r="X478" i="5"/>
  <c r="U478" i="5"/>
  <c r="Z473" i="5"/>
  <c r="Y463" i="5"/>
  <c r="U463" i="5"/>
  <c r="Y453" i="5"/>
  <c r="W453" i="5"/>
  <c r="T453" i="5"/>
  <c r="U453" i="5"/>
  <c r="Z450" i="5"/>
  <c r="Y444" i="5"/>
  <c r="W444" i="5"/>
  <c r="Z444" i="5" s="1"/>
  <c r="X444" i="5"/>
  <c r="Y411" i="5"/>
  <c r="U411" i="5"/>
  <c r="T411" i="5"/>
  <c r="Z385" i="5"/>
  <c r="Y381" i="5"/>
  <c r="W381" i="5"/>
  <c r="Z381" i="5" s="1"/>
  <c r="X381" i="5"/>
  <c r="Y379" i="5"/>
  <c r="U379" i="5"/>
  <c r="Z379" i="5" s="1"/>
  <c r="W379" i="5"/>
  <c r="T379" i="5"/>
  <c r="W351" i="5"/>
  <c r="Z351" i="5" s="1"/>
  <c r="X351" i="5"/>
  <c r="Y351" i="5"/>
  <c r="T351" i="5"/>
  <c r="Z315" i="5"/>
  <c r="W223" i="5"/>
  <c r="X223" i="5"/>
  <c r="Y223" i="5"/>
  <c r="U223" i="5"/>
  <c r="T223" i="5"/>
  <c r="W170" i="5"/>
  <c r="Y170" i="5"/>
  <c r="T170" i="5"/>
  <c r="U170" i="5"/>
  <c r="X170" i="5"/>
  <c r="Y578" i="5"/>
  <c r="Z578" i="5" s="1"/>
  <c r="T578" i="5"/>
  <c r="Y573" i="5"/>
  <c r="W573" i="5"/>
  <c r="Z573" i="5" s="1"/>
  <c r="Y563" i="5"/>
  <c r="U563" i="5"/>
  <c r="Y558" i="5"/>
  <c r="X558" i="5"/>
  <c r="Y544" i="5"/>
  <c r="U544" i="5"/>
  <c r="Y538" i="5"/>
  <c r="T538" i="5"/>
  <c r="W538" i="5"/>
  <c r="Z538" i="5" s="1"/>
  <c r="Y532" i="5"/>
  <c r="U532" i="5"/>
  <c r="Z532" i="5" s="1"/>
  <c r="Y515" i="5"/>
  <c r="U515" i="5"/>
  <c r="Y495" i="5"/>
  <c r="U495" i="5"/>
  <c r="Z495" i="5" s="1"/>
  <c r="Y485" i="5"/>
  <c r="W485" i="5"/>
  <c r="Z485" i="5" s="1"/>
  <c r="T485" i="5"/>
  <c r="Z479" i="5"/>
  <c r="Y475" i="5"/>
  <c r="U475" i="5"/>
  <c r="T475" i="5"/>
  <c r="Y470" i="5"/>
  <c r="Z470" i="5" s="1"/>
  <c r="X470" i="5"/>
  <c r="T470" i="5"/>
  <c r="Y455" i="5"/>
  <c r="X455" i="5"/>
  <c r="T455" i="5"/>
  <c r="Z440" i="5"/>
  <c r="Y387" i="5"/>
  <c r="U387" i="5"/>
  <c r="W387" i="5"/>
  <c r="T387" i="5"/>
  <c r="X387" i="5"/>
  <c r="Y355" i="5"/>
  <c r="U355" i="5"/>
  <c r="W355" i="5"/>
  <c r="T355" i="5"/>
  <c r="X355" i="5"/>
  <c r="W343" i="5"/>
  <c r="U343" i="5"/>
  <c r="X343" i="5"/>
  <c r="Y343" i="5"/>
  <c r="W318" i="5"/>
  <c r="T318" i="5"/>
  <c r="U318" i="5"/>
  <c r="X318" i="5"/>
  <c r="Y318" i="5"/>
  <c r="Z316" i="5"/>
  <c r="X780" i="5"/>
  <c r="X772" i="5"/>
  <c r="Z772" i="5" s="1"/>
  <c r="X764" i="5"/>
  <c r="Z764" i="5" s="1"/>
  <c r="X756" i="5"/>
  <c r="Z756" i="5" s="1"/>
  <c r="X748" i="5"/>
  <c r="Z748" i="5" s="1"/>
  <c r="X740" i="5"/>
  <c r="Z740" i="5" s="1"/>
  <c r="X732" i="5"/>
  <c r="Z732" i="5" s="1"/>
  <c r="X724" i="5"/>
  <c r="Z724" i="5" s="1"/>
  <c r="X716" i="5"/>
  <c r="X708" i="5"/>
  <c r="Z708" i="5" s="1"/>
  <c r="X700" i="5"/>
  <c r="Z700" i="5" s="1"/>
  <c r="X692" i="5"/>
  <c r="Z692" i="5" s="1"/>
  <c r="X684" i="5"/>
  <c r="Z684" i="5" s="1"/>
  <c r="X676" i="5"/>
  <c r="X668" i="5"/>
  <c r="Z668" i="5" s="1"/>
  <c r="X660" i="5"/>
  <c r="X652" i="5"/>
  <c r="Z652" i="5" s="1"/>
  <c r="X644" i="5"/>
  <c r="Z644" i="5" s="1"/>
  <c r="X636" i="5"/>
  <c r="Z636" i="5" s="1"/>
  <c r="X628" i="5"/>
  <c r="Z628" i="5" s="1"/>
  <c r="X620" i="5"/>
  <c r="Z620" i="5" s="1"/>
  <c r="X612" i="5"/>
  <c r="X604" i="5"/>
  <c r="X596" i="5"/>
  <c r="Z596" i="5" s="1"/>
  <c r="X586" i="5"/>
  <c r="X581" i="5"/>
  <c r="X571" i="5"/>
  <c r="W566" i="5"/>
  <c r="Z566" i="5" s="1"/>
  <c r="W556" i="5"/>
  <c r="Y554" i="5"/>
  <c r="Z554" i="5" s="1"/>
  <c r="T554" i="5"/>
  <c r="W551" i="5"/>
  <c r="Z551" i="5" s="1"/>
  <c r="Y549" i="5"/>
  <c r="W549" i="5"/>
  <c r="Z549" i="5" s="1"/>
  <c r="Y525" i="5"/>
  <c r="W525" i="5"/>
  <c r="U525" i="5"/>
  <c r="W520" i="5"/>
  <c r="Y519" i="5"/>
  <c r="X519" i="5"/>
  <c r="Z519" i="5" s="1"/>
  <c r="T519" i="5"/>
  <c r="Y512" i="5"/>
  <c r="U512" i="5"/>
  <c r="Z512" i="5" s="1"/>
  <c r="Y504" i="5"/>
  <c r="X504" i="5"/>
  <c r="Z504" i="5" s="1"/>
  <c r="T504" i="5"/>
  <c r="Y502" i="5"/>
  <c r="X502" i="5"/>
  <c r="T502" i="5"/>
  <c r="U502" i="5"/>
  <c r="Z502" i="5" s="1"/>
  <c r="Y493" i="5"/>
  <c r="W493" i="5"/>
  <c r="U493" i="5"/>
  <c r="X480" i="5"/>
  <c r="Y428" i="5"/>
  <c r="W428" i="5"/>
  <c r="T428" i="5"/>
  <c r="U428" i="5"/>
  <c r="Z428" i="5" s="1"/>
  <c r="Y422" i="5"/>
  <c r="Z422" i="5" s="1"/>
  <c r="X422" i="5"/>
  <c r="T422" i="5"/>
  <c r="Y410" i="5"/>
  <c r="T410" i="5"/>
  <c r="U410" i="5"/>
  <c r="W410" i="5"/>
  <c r="X410" i="5"/>
  <c r="Y406" i="5"/>
  <c r="Z406" i="5" s="1"/>
  <c r="X406" i="5"/>
  <c r="W406" i="5"/>
  <c r="Y378" i="5"/>
  <c r="T378" i="5"/>
  <c r="U378" i="5"/>
  <c r="Z378" i="5" s="1"/>
  <c r="W378" i="5"/>
  <c r="X378" i="5"/>
  <c r="Y374" i="5"/>
  <c r="X374" i="5"/>
  <c r="W374" i="5"/>
  <c r="W350" i="5"/>
  <c r="U350" i="5"/>
  <c r="X350" i="5"/>
  <c r="Y350" i="5"/>
  <c r="T350" i="5"/>
  <c r="W347" i="5"/>
  <c r="Z347" i="5" s="1"/>
  <c r="Y347" i="5"/>
  <c r="X347" i="5"/>
  <c r="W335" i="5"/>
  <c r="U335" i="5"/>
  <c r="T335" i="5"/>
  <c r="X335" i="5"/>
  <c r="Y335" i="5"/>
  <c r="Z330" i="5"/>
  <c r="W322" i="5"/>
  <c r="Y322" i="5"/>
  <c r="X322" i="5"/>
  <c r="Z322" i="5" s="1"/>
  <c r="T322" i="5"/>
  <c r="W225" i="5"/>
  <c r="T225" i="5"/>
  <c r="U225" i="5"/>
  <c r="Y225" i="5"/>
  <c r="X225" i="5"/>
  <c r="Z203" i="5"/>
  <c r="Y113" i="5"/>
  <c r="U113" i="5"/>
  <c r="W113" i="5"/>
  <c r="X113" i="5"/>
  <c r="T113" i="5"/>
  <c r="Y507" i="5"/>
  <c r="U507" i="5"/>
  <c r="T507" i="5"/>
  <c r="X498" i="5"/>
  <c r="W480" i="5"/>
  <c r="Z471" i="5"/>
  <c r="Y468" i="5"/>
  <c r="U468" i="5"/>
  <c r="Z468" i="5" s="1"/>
  <c r="Z465" i="5"/>
  <c r="Y461" i="5"/>
  <c r="W461" i="5"/>
  <c r="U461" i="5"/>
  <c r="Y459" i="5"/>
  <c r="U459" i="5"/>
  <c r="W459" i="5"/>
  <c r="X459" i="5"/>
  <c r="Y443" i="5"/>
  <c r="U443" i="5"/>
  <c r="T443" i="5"/>
  <c r="W443" i="5"/>
  <c r="Z441" i="5"/>
  <c r="Z433" i="5"/>
  <c r="Z400" i="5"/>
  <c r="Z368" i="5"/>
  <c r="Z333" i="5"/>
  <c r="W304" i="5"/>
  <c r="X304" i="5"/>
  <c r="Y304" i="5"/>
  <c r="U304" i="5"/>
  <c r="Z304" i="5" s="1"/>
  <c r="W294" i="5"/>
  <c r="T294" i="5"/>
  <c r="U294" i="5"/>
  <c r="Z294" i="5" s="1"/>
  <c r="W185" i="5"/>
  <c r="X185" i="5"/>
  <c r="T185" i="5"/>
  <c r="U185" i="5"/>
  <c r="Z185" i="5" s="1"/>
  <c r="Y185" i="5"/>
  <c r="Z176" i="5"/>
  <c r="W492" i="5"/>
  <c r="Y488" i="5"/>
  <c r="W488" i="5"/>
  <c r="Y483" i="5"/>
  <c r="U483" i="5"/>
  <c r="W483" i="5"/>
  <c r="U469" i="5"/>
  <c r="X463" i="5"/>
  <c r="Y448" i="5"/>
  <c r="U448" i="5"/>
  <c r="Z448" i="5" s="1"/>
  <c r="W448" i="5"/>
  <c r="Y436" i="5"/>
  <c r="W436" i="5"/>
  <c r="U436" i="5"/>
  <c r="Z436" i="5" s="1"/>
  <c r="X436" i="5"/>
  <c r="Y418" i="5"/>
  <c r="T418" i="5"/>
  <c r="U418" i="5"/>
  <c r="Z418" i="5" s="1"/>
  <c r="X418" i="5"/>
  <c r="Y397" i="5"/>
  <c r="W397" i="5"/>
  <c r="Z397" i="5" s="1"/>
  <c r="X397" i="5"/>
  <c r="Y395" i="5"/>
  <c r="U395" i="5"/>
  <c r="W395" i="5"/>
  <c r="T395" i="5"/>
  <c r="U390" i="5"/>
  <c r="Y365" i="5"/>
  <c r="W365" i="5"/>
  <c r="Z365" i="5" s="1"/>
  <c r="X365" i="5"/>
  <c r="Y363" i="5"/>
  <c r="U363" i="5"/>
  <c r="W363" i="5"/>
  <c r="T363" i="5"/>
  <c r="U358" i="5"/>
  <c r="Z348" i="5"/>
  <c r="W264" i="5"/>
  <c r="X264" i="5"/>
  <c r="Y264" i="5"/>
  <c r="T264" i="5"/>
  <c r="Y514" i="5"/>
  <c r="T514" i="5"/>
  <c r="Y509" i="5"/>
  <c r="W509" i="5"/>
  <c r="Z509" i="5" s="1"/>
  <c r="Y499" i="5"/>
  <c r="U499" i="5"/>
  <c r="Y494" i="5"/>
  <c r="X494" i="5"/>
  <c r="Y450" i="5"/>
  <c r="T450" i="5"/>
  <c r="Y445" i="5"/>
  <c r="W445" i="5"/>
  <c r="Z445" i="5" s="1"/>
  <c r="Y437" i="5"/>
  <c r="W437" i="5"/>
  <c r="X437" i="5"/>
  <c r="Y426" i="5"/>
  <c r="T426" i="5"/>
  <c r="U426" i="5"/>
  <c r="Z426" i="5" s="1"/>
  <c r="Y414" i="5"/>
  <c r="X414" i="5"/>
  <c r="Z407" i="5"/>
  <c r="Y404" i="5"/>
  <c r="W404" i="5"/>
  <c r="X404" i="5"/>
  <c r="Z404" i="5" s="1"/>
  <c r="Z391" i="5"/>
  <c r="Y388" i="5"/>
  <c r="W388" i="5"/>
  <c r="X388" i="5"/>
  <c r="Z375" i="5"/>
  <c r="Y372" i="5"/>
  <c r="W372" i="5"/>
  <c r="Z372" i="5" s="1"/>
  <c r="X372" i="5"/>
  <c r="Z359" i="5"/>
  <c r="Y356" i="5"/>
  <c r="W356" i="5"/>
  <c r="X356" i="5"/>
  <c r="W328" i="5"/>
  <c r="X328" i="5"/>
  <c r="T328" i="5"/>
  <c r="U328" i="5"/>
  <c r="Z328" i="5" s="1"/>
  <c r="W307" i="5"/>
  <c r="X307" i="5"/>
  <c r="Z307" i="5" s="1"/>
  <c r="Y307" i="5"/>
  <c r="W296" i="5"/>
  <c r="X296" i="5"/>
  <c r="T296" i="5"/>
  <c r="U296" i="5"/>
  <c r="Y296" i="5"/>
  <c r="W247" i="5"/>
  <c r="X247" i="5"/>
  <c r="Y247" i="5"/>
  <c r="T247" i="5"/>
  <c r="U247" i="5"/>
  <c r="W228" i="5"/>
  <c r="T228" i="5"/>
  <c r="U228" i="5"/>
  <c r="X228" i="5"/>
  <c r="Z211" i="5"/>
  <c r="W207" i="5"/>
  <c r="U207" i="5"/>
  <c r="T207" i="5"/>
  <c r="X207" i="5"/>
  <c r="Y207" i="5"/>
  <c r="W161" i="5"/>
  <c r="X161" i="5"/>
  <c r="U161" i="5"/>
  <c r="Z161" i="5" s="1"/>
  <c r="Y161" i="5"/>
  <c r="Y129" i="5"/>
  <c r="W129" i="5"/>
  <c r="T129" i="5"/>
  <c r="X129" i="5"/>
  <c r="U129" i="5"/>
  <c r="Y451" i="5"/>
  <c r="U451" i="5"/>
  <c r="Z451" i="5" s="1"/>
  <c r="Z447" i="5"/>
  <c r="Y446" i="5"/>
  <c r="X446" i="5"/>
  <c r="Y442" i="5"/>
  <c r="T442" i="5"/>
  <c r="U442" i="5"/>
  <c r="Y430" i="5"/>
  <c r="X430" i="5"/>
  <c r="Z430" i="5" s="1"/>
  <c r="Z423" i="5"/>
  <c r="Y419" i="5"/>
  <c r="U419" i="5"/>
  <c r="Y402" i="5"/>
  <c r="T402" i="5"/>
  <c r="U402" i="5"/>
  <c r="Y386" i="5"/>
  <c r="T386" i="5"/>
  <c r="U386" i="5"/>
  <c r="Z386" i="5" s="1"/>
  <c r="Y370" i="5"/>
  <c r="T370" i="5"/>
  <c r="U370" i="5"/>
  <c r="Y354" i="5"/>
  <c r="T354" i="5"/>
  <c r="U354" i="5"/>
  <c r="W346" i="5"/>
  <c r="Y346" i="5"/>
  <c r="U346" i="5"/>
  <c r="X346" i="5"/>
  <c r="W336" i="5"/>
  <c r="Z336" i="5" s="1"/>
  <c r="X336" i="5"/>
  <c r="Y336" i="5"/>
  <c r="Z329" i="5"/>
  <c r="W326" i="5"/>
  <c r="T326" i="5"/>
  <c r="U326" i="5"/>
  <c r="Z308" i="5"/>
  <c r="Z301" i="5"/>
  <c r="W287" i="5"/>
  <c r="U287" i="5"/>
  <c r="X287" i="5"/>
  <c r="Y287" i="5"/>
  <c r="W282" i="5"/>
  <c r="Z282" i="5" s="1"/>
  <c r="Y282" i="5"/>
  <c r="T282" i="5"/>
  <c r="W262" i="5"/>
  <c r="T262" i="5"/>
  <c r="U262" i="5"/>
  <c r="Y262" i="5"/>
  <c r="W245" i="5"/>
  <c r="U245" i="5"/>
  <c r="T245" i="5"/>
  <c r="Z178" i="5"/>
  <c r="W176" i="5"/>
  <c r="X176" i="5"/>
  <c r="Y176" i="5"/>
  <c r="Z133" i="5"/>
  <c r="Y128" i="5"/>
  <c r="U128" i="5"/>
  <c r="X128" i="5"/>
  <c r="T128" i="5"/>
  <c r="W128" i="5"/>
  <c r="Y117" i="5"/>
  <c r="T117" i="5"/>
  <c r="U117" i="5"/>
  <c r="W117" i="5"/>
  <c r="X117" i="5"/>
  <c r="Y103" i="5"/>
  <c r="T103" i="5"/>
  <c r="U103" i="5"/>
  <c r="W103" i="5"/>
  <c r="X103" i="5"/>
  <c r="U32" i="5"/>
  <c r="Y32" i="5"/>
  <c r="T32" i="5"/>
  <c r="W32" i="5"/>
  <c r="X32" i="5"/>
  <c r="Y491" i="5"/>
  <c r="U491" i="5"/>
  <c r="Y438" i="5"/>
  <c r="X438" i="5"/>
  <c r="Y427" i="5"/>
  <c r="U427" i="5"/>
  <c r="Z427" i="5" s="1"/>
  <c r="Y412" i="5"/>
  <c r="W412" i="5"/>
  <c r="Y405" i="5"/>
  <c r="W405" i="5"/>
  <c r="X405" i="5"/>
  <c r="Y398" i="5"/>
  <c r="X398" i="5"/>
  <c r="Z398" i="5" s="1"/>
  <c r="Y389" i="5"/>
  <c r="W389" i="5"/>
  <c r="Z389" i="5" s="1"/>
  <c r="X389" i="5"/>
  <c r="Y382" i="5"/>
  <c r="Z382" i="5" s="1"/>
  <c r="X382" i="5"/>
  <c r="Y373" i="5"/>
  <c r="Z373" i="5" s="1"/>
  <c r="W373" i="5"/>
  <c r="X373" i="5"/>
  <c r="Y366" i="5"/>
  <c r="X366" i="5"/>
  <c r="Z366" i="5" s="1"/>
  <c r="Y357" i="5"/>
  <c r="W357" i="5"/>
  <c r="Z357" i="5" s="1"/>
  <c r="X357" i="5"/>
  <c r="W331" i="5"/>
  <c r="T331" i="5"/>
  <c r="U331" i="5"/>
  <c r="Z323" i="5"/>
  <c r="W311" i="5"/>
  <c r="U311" i="5"/>
  <c r="X311" i="5"/>
  <c r="Y311" i="5"/>
  <c r="W270" i="5"/>
  <c r="T270" i="5"/>
  <c r="U270" i="5"/>
  <c r="Y270" i="5"/>
  <c r="X270" i="5"/>
  <c r="W255" i="5"/>
  <c r="U255" i="5"/>
  <c r="X255" i="5"/>
  <c r="Y255" i="5"/>
  <c r="Y506" i="5"/>
  <c r="Z506" i="5" s="1"/>
  <c r="T506" i="5"/>
  <c r="Y501" i="5"/>
  <c r="W501" i="5"/>
  <c r="Z501" i="5" s="1"/>
  <c r="Y486" i="5"/>
  <c r="X486" i="5"/>
  <c r="Y546" i="5"/>
  <c r="Z546" i="5" s="1"/>
  <c r="T546" i="5"/>
  <c r="W543" i="5"/>
  <c r="Y541" i="5"/>
  <c r="W541" i="5"/>
  <c r="Z541" i="5" s="1"/>
  <c r="Y531" i="5"/>
  <c r="U531" i="5"/>
  <c r="Z531" i="5" s="1"/>
  <c r="W528" i="5"/>
  <c r="Z528" i="5" s="1"/>
  <c r="Y526" i="5"/>
  <c r="X526" i="5"/>
  <c r="Z526" i="5" s="1"/>
  <c r="X514" i="5"/>
  <c r="Z514" i="5" s="1"/>
  <c r="X509" i="5"/>
  <c r="X499" i="5"/>
  <c r="W494" i="5"/>
  <c r="Z494" i="5" s="1"/>
  <c r="W484" i="5"/>
  <c r="Z484" i="5" s="1"/>
  <c r="Y482" i="5"/>
  <c r="Z482" i="5" s="1"/>
  <c r="T482" i="5"/>
  <c r="W479" i="5"/>
  <c r="Y477" i="5"/>
  <c r="W477" i="5"/>
  <c r="Z477" i="5" s="1"/>
  <c r="Y467" i="5"/>
  <c r="U467" i="5"/>
  <c r="W464" i="5"/>
  <c r="Z464" i="5" s="1"/>
  <c r="Y462" i="5"/>
  <c r="X462" i="5"/>
  <c r="X450" i="5"/>
  <c r="X445" i="5"/>
  <c r="Y435" i="5"/>
  <c r="U435" i="5"/>
  <c r="Z435" i="5" s="1"/>
  <c r="Y420" i="5"/>
  <c r="W420" i="5"/>
  <c r="Z420" i="5" s="1"/>
  <c r="W414" i="5"/>
  <c r="Z399" i="5"/>
  <c r="Y396" i="5"/>
  <c r="W396" i="5"/>
  <c r="X396" i="5"/>
  <c r="Z383" i="5"/>
  <c r="Y380" i="5"/>
  <c r="W380" i="5"/>
  <c r="Z380" i="5" s="1"/>
  <c r="X380" i="5"/>
  <c r="Z367" i="5"/>
  <c r="Y364" i="5"/>
  <c r="W364" i="5"/>
  <c r="X364" i="5"/>
  <c r="W344" i="5"/>
  <c r="Z344" i="5" s="1"/>
  <c r="X344" i="5"/>
  <c r="W339" i="5"/>
  <c r="Z339" i="5" s="1"/>
  <c r="X339" i="5"/>
  <c r="Y339" i="5"/>
  <c r="W329" i="5"/>
  <c r="X329" i="5"/>
  <c r="Y329" i="5"/>
  <c r="W321" i="5"/>
  <c r="X321" i="5"/>
  <c r="Y321" i="5"/>
  <c r="T321" i="5"/>
  <c r="U321" i="5"/>
  <c r="W299" i="5"/>
  <c r="T299" i="5"/>
  <c r="U299" i="5"/>
  <c r="X299" i="5"/>
  <c r="Z276" i="5"/>
  <c r="W272" i="5"/>
  <c r="X272" i="5"/>
  <c r="T272" i="5"/>
  <c r="U272" i="5"/>
  <c r="Y272" i="5"/>
  <c r="W267" i="5"/>
  <c r="U267" i="5"/>
  <c r="Z267" i="5" s="1"/>
  <c r="Y267" i="5"/>
  <c r="Z187" i="5"/>
  <c r="W156" i="5"/>
  <c r="X156" i="5"/>
  <c r="Y156" i="5"/>
  <c r="T156" i="5"/>
  <c r="U156" i="5"/>
  <c r="W145" i="5"/>
  <c r="X145" i="5"/>
  <c r="Y145" i="5"/>
  <c r="T145" i="5"/>
  <c r="U145" i="5"/>
  <c r="W135" i="5"/>
  <c r="U135" i="5"/>
  <c r="X135" i="5"/>
  <c r="Y135" i="5"/>
  <c r="T135" i="5"/>
  <c r="W319" i="5"/>
  <c r="U319" i="5"/>
  <c r="W312" i="5"/>
  <c r="Z312" i="5" s="1"/>
  <c r="X312" i="5"/>
  <c r="W305" i="5"/>
  <c r="X305" i="5"/>
  <c r="Y305" i="5"/>
  <c r="Z305" i="5" s="1"/>
  <c r="W288" i="5"/>
  <c r="X288" i="5"/>
  <c r="Z274" i="5"/>
  <c r="W256" i="5"/>
  <c r="X256" i="5"/>
  <c r="W238" i="5"/>
  <c r="X238" i="5"/>
  <c r="Z238" i="5" s="1"/>
  <c r="T238" i="5"/>
  <c r="W222" i="5"/>
  <c r="X222" i="5"/>
  <c r="T222" i="5"/>
  <c r="U222" i="5"/>
  <c r="Z197" i="5"/>
  <c r="Z164" i="5"/>
  <c r="W148" i="5"/>
  <c r="Z148" i="5" s="1"/>
  <c r="T148" i="5"/>
  <c r="X148" i="5"/>
  <c r="Y148" i="5"/>
  <c r="W137" i="5"/>
  <c r="X137" i="5"/>
  <c r="U137" i="5"/>
  <c r="Z137" i="5" s="1"/>
  <c r="Y137" i="5"/>
  <c r="T137" i="5"/>
  <c r="Z338" i="5"/>
  <c r="W334" i="5"/>
  <c r="T334" i="5"/>
  <c r="U334" i="5"/>
  <c r="W330" i="5"/>
  <c r="Y330" i="5"/>
  <c r="W302" i="5"/>
  <c r="T302" i="5"/>
  <c r="U302" i="5"/>
  <c r="Z302" i="5" s="1"/>
  <c r="W298" i="5"/>
  <c r="Z298" i="5" s="1"/>
  <c r="Y298" i="5"/>
  <c r="W291" i="5"/>
  <c r="U291" i="5"/>
  <c r="Z291" i="5" s="1"/>
  <c r="W286" i="5"/>
  <c r="T286" i="5"/>
  <c r="U286" i="5"/>
  <c r="Y286" i="5"/>
  <c r="W274" i="5"/>
  <c r="Y274" i="5"/>
  <c r="T274" i="5"/>
  <c r="W271" i="5"/>
  <c r="U271" i="5"/>
  <c r="W259" i="5"/>
  <c r="U259" i="5"/>
  <c r="Z259" i="5" s="1"/>
  <c r="W254" i="5"/>
  <c r="T254" i="5"/>
  <c r="U254" i="5"/>
  <c r="Y254" i="5"/>
  <c r="W233" i="5"/>
  <c r="Z233" i="5" s="1"/>
  <c r="X233" i="5"/>
  <c r="W231" i="5"/>
  <c r="X231" i="5"/>
  <c r="Y231" i="5"/>
  <c r="T231" i="5"/>
  <c r="W224" i="5"/>
  <c r="Y224" i="5"/>
  <c r="U224" i="5"/>
  <c r="Z224" i="5" s="1"/>
  <c r="Y124" i="5"/>
  <c r="W124" i="5"/>
  <c r="T124" i="5"/>
  <c r="U124" i="5"/>
  <c r="Z124" i="5" s="1"/>
  <c r="X124" i="5"/>
  <c r="Y99" i="5"/>
  <c r="X99" i="5"/>
  <c r="U99" i="5"/>
  <c r="Z99" i="5" s="1"/>
  <c r="W99" i="5"/>
  <c r="T99" i="5"/>
  <c r="W353" i="5"/>
  <c r="Y353" i="5"/>
  <c r="W345" i="5"/>
  <c r="Z345" i="5" s="1"/>
  <c r="X345" i="5"/>
  <c r="Y345" i="5"/>
  <c r="W327" i="5"/>
  <c r="U327" i="5"/>
  <c r="W320" i="5"/>
  <c r="X320" i="5"/>
  <c r="W313" i="5"/>
  <c r="Z313" i="5" s="1"/>
  <c r="X313" i="5"/>
  <c r="Y313" i="5"/>
  <c r="W295" i="5"/>
  <c r="U295" i="5"/>
  <c r="Z295" i="5" s="1"/>
  <c r="W280" i="5"/>
  <c r="X280" i="5"/>
  <c r="Z266" i="5"/>
  <c r="W244" i="5"/>
  <c r="T244" i="5"/>
  <c r="U244" i="5"/>
  <c r="X244" i="5"/>
  <c r="Y244" i="5"/>
  <c r="Z234" i="5"/>
  <c r="W229" i="5"/>
  <c r="U229" i="5"/>
  <c r="Z229" i="5" s="1"/>
  <c r="T229" i="5"/>
  <c r="Z227" i="5"/>
  <c r="W217" i="5"/>
  <c r="X217" i="5"/>
  <c r="T217" i="5"/>
  <c r="U217" i="5"/>
  <c r="Z217" i="5" s="1"/>
  <c r="W210" i="5"/>
  <c r="Y210" i="5"/>
  <c r="U210" i="5"/>
  <c r="T210" i="5"/>
  <c r="X210" i="5"/>
  <c r="W206" i="5"/>
  <c r="T206" i="5"/>
  <c r="X206" i="5"/>
  <c r="Y206" i="5"/>
  <c r="U206" i="5"/>
  <c r="Z206" i="5" s="1"/>
  <c r="W200" i="5"/>
  <c r="U200" i="5"/>
  <c r="X200" i="5"/>
  <c r="Y200" i="5"/>
  <c r="W186" i="5"/>
  <c r="Y186" i="5"/>
  <c r="X186" i="5"/>
  <c r="U186" i="5"/>
  <c r="Z186" i="5" s="1"/>
  <c r="W171" i="5"/>
  <c r="X171" i="5"/>
  <c r="Y171" i="5"/>
  <c r="U171" i="5"/>
  <c r="Z171" i="5" s="1"/>
  <c r="W342" i="5"/>
  <c r="T342" i="5"/>
  <c r="U342" i="5"/>
  <c r="Z342" i="5" s="1"/>
  <c r="W338" i="5"/>
  <c r="Y338" i="5"/>
  <c r="Y315" i="5"/>
  <c r="W310" i="5"/>
  <c r="T310" i="5"/>
  <c r="U310" i="5"/>
  <c r="Z310" i="5" s="1"/>
  <c r="W306" i="5"/>
  <c r="Y306" i="5"/>
  <c r="W283" i="5"/>
  <c r="U283" i="5"/>
  <c r="W278" i="5"/>
  <c r="T278" i="5"/>
  <c r="U278" i="5"/>
  <c r="Y278" i="5"/>
  <c r="W266" i="5"/>
  <c r="Y266" i="5"/>
  <c r="T266" i="5"/>
  <c r="W263" i="5"/>
  <c r="U263" i="5"/>
  <c r="Z263" i="5" s="1"/>
  <c r="W241" i="5"/>
  <c r="Z241" i="5" s="1"/>
  <c r="Y241" i="5"/>
  <c r="T241" i="5"/>
  <c r="Z208" i="5"/>
  <c r="W202" i="5"/>
  <c r="Y202" i="5"/>
  <c r="T202" i="5"/>
  <c r="U202" i="5"/>
  <c r="X202" i="5"/>
  <c r="U96" i="5"/>
  <c r="Y96" i="5"/>
  <c r="T96" i="5"/>
  <c r="W96" i="5"/>
  <c r="X96" i="5"/>
  <c r="W252" i="5"/>
  <c r="T252" i="5"/>
  <c r="U252" i="5"/>
  <c r="W248" i="5"/>
  <c r="Y248" i="5"/>
  <c r="W220" i="5"/>
  <c r="T220" i="5"/>
  <c r="U220" i="5"/>
  <c r="W192" i="5"/>
  <c r="Y192" i="5"/>
  <c r="Z192" i="5" s="1"/>
  <c r="T192" i="5"/>
  <c r="W190" i="5"/>
  <c r="T190" i="5"/>
  <c r="U190" i="5"/>
  <c r="Z190" i="5" s="1"/>
  <c r="Z157" i="5"/>
  <c r="W144" i="5"/>
  <c r="Y144" i="5"/>
  <c r="T144" i="5"/>
  <c r="U144" i="5"/>
  <c r="Y109" i="5"/>
  <c r="W109" i="5"/>
  <c r="X109" i="5"/>
  <c r="T109" i="5"/>
  <c r="U109" i="5"/>
  <c r="Z109" i="5" s="1"/>
  <c r="U61" i="5"/>
  <c r="Z61" i="5" s="1"/>
  <c r="X61" i="5"/>
  <c r="T61" i="5"/>
  <c r="W61" i="5"/>
  <c r="Y61" i="5"/>
  <c r="W201" i="5"/>
  <c r="X201" i="5"/>
  <c r="Z201" i="5" s="1"/>
  <c r="Y201" i="5"/>
  <c r="W198" i="5"/>
  <c r="Z198" i="5" s="1"/>
  <c r="T198" i="5"/>
  <c r="W195" i="5"/>
  <c r="U195" i="5"/>
  <c r="Z195" i="5" s="1"/>
  <c r="W187" i="5"/>
  <c r="Y187" i="5"/>
  <c r="T187" i="5"/>
  <c r="W175" i="5"/>
  <c r="U175" i="5"/>
  <c r="Z175" i="5" s="1"/>
  <c r="T175" i="5"/>
  <c r="X175" i="5"/>
  <c r="W172" i="5"/>
  <c r="Y172" i="5"/>
  <c r="Z172" i="5" s="1"/>
  <c r="T172" i="5"/>
  <c r="W160" i="5"/>
  <c r="T160" i="5"/>
  <c r="U160" i="5"/>
  <c r="Z160" i="5" s="1"/>
  <c r="Y160" i="5"/>
  <c r="Z126" i="5"/>
  <c r="U72" i="5"/>
  <c r="Y72" i="5"/>
  <c r="W72" i="5"/>
  <c r="T72" i="5"/>
  <c r="X72" i="5"/>
  <c r="T349" i="5"/>
  <c r="T341" i="5"/>
  <c r="T333" i="5"/>
  <c r="T325" i="5"/>
  <c r="T317" i="5"/>
  <c r="T309" i="5"/>
  <c r="T301" i="5"/>
  <c r="T293" i="5"/>
  <c r="Y289" i="5"/>
  <c r="T285" i="5"/>
  <c r="Y281" i="5"/>
  <c r="T277" i="5"/>
  <c r="Y273" i="5"/>
  <c r="Z273" i="5" s="1"/>
  <c r="T269" i="5"/>
  <c r="Y265" i="5"/>
  <c r="T261" i="5"/>
  <c r="Y257" i="5"/>
  <c r="W253" i="5"/>
  <c r="U253" i="5"/>
  <c r="W246" i="5"/>
  <c r="X246" i="5"/>
  <c r="W239" i="5"/>
  <c r="Z239" i="5" s="1"/>
  <c r="X239" i="5"/>
  <c r="Y239" i="5"/>
  <c r="W221" i="5"/>
  <c r="U221" i="5"/>
  <c r="Z221" i="5" s="1"/>
  <c r="W215" i="5"/>
  <c r="U215" i="5"/>
  <c r="X215" i="5"/>
  <c r="Z205" i="5"/>
  <c r="W204" i="5"/>
  <c r="T204" i="5"/>
  <c r="U204" i="5"/>
  <c r="Y204" i="5"/>
  <c r="W152" i="5"/>
  <c r="Y152" i="5"/>
  <c r="U152" i="5"/>
  <c r="Z152" i="5" s="1"/>
  <c r="X152" i="5"/>
  <c r="W140" i="5"/>
  <c r="T140" i="5"/>
  <c r="U140" i="5"/>
  <c r="X140" i="5"/>
  <c r="Z102" i="5"/>
  <c r="U93" i="5"/>
  <c r="X93" i="5"/>
  <c r="Y93" i="5"/>
  <c r="W93" i="5"/>
  <c r="T93" i="5"/>
  <c r="X289" i="5"/>
  <c r="Z289" i="5" s="1"/>
  <c r="X281" i="5"/>
  <c r="Z281" i="5" s="1"/>
  <c r="X273" i="5"/>
  <c r="X265" i="5"/>
  <c r="Z265" i="5" s="1"/>
  <c r="X257" i="5"/>
  <c r="Z257" i="5" s="1"/>
  <c r="X248" i="5"/>
  <c r="W236" i="5"/>
  <c r="T236" i="5"/>
  <c r="U236" i="5"/>
  <c r="W232" i="5"/>
  <c r="Z232" i="5" s="1"/>
  <c r="Y232" i="5"/>
  <c r="W212" i="5"/>
  <c r="U212" i="5"/>
  <c r="Z212" i="5" s="1"/>
  <c r="W193" i="5"/>
  <c r="X193" i="5"/>
  <c r="U193" i="5"/>
  <c r="W191" i="5"/>
  <c r="U191" i="5"/>
  <c r="Z191" i="5" s="1"/>
  <c r="X191" i="5"/>
  <c r="Y191" i="5"/>
  <c r="W180" i="5"/>
  <c r="U180" i="5"/>
  <c r="X180" i="5"/>
  <c r="Z173" i="5"/>
  <c r="W166" i="5"/>
  <c r="T166" i="5"/>
  <c r="X166" i="5"/>
  <c r="Y166" i="5"/>
  <c r="W158" i="5"/>
  <c r="T158" i="5"/>
  <c r="U158" i="5"/>
  <c r="W150" i="5"/>
  <c r="T150" i="5"/>
  <c r="U150" i="5"/>
  <c r="Z150" i="5" s="1"/>
  <c r="Z134" i="5"/>
  <c r="Z115" i="5"/>
  <c r="Z110" i="5"/>
  <c r="U87" i="5"/>
  <c r="X87" i="5"/>
  <c r="W87" i="5"/>
  <c r="Y87" i="5"/>
  <c r="W182" i="5"/>
  <c r="Z182" i="5" s="1"/>
  <c r="T182" i="5"/>
  <c r="W177" i="5"/>
  <c r="Z177" i="5" s="1"/>
  <c r="X177" i="5"/>
  <c r="U168" i="5"/>
  <c r="Z168" i="5" s="1"/>
  <c r="W167" i="5"/>
  <c r="U167" i="5"/>
  <c r="Z167" i="5" s="1"/>
  <c r="U163" i="5"/>
  <c r="Z163" i="5" s="1"/>
  <c r="W162" i="5"/>
  <c r="Y162" i="5"/>
  <c r="W153" i="5"/>
  <c r="Z153" i="5" s="1"/>
  <c r="X153" i="5"/>
  <c r="W142" i="5"/>
  <c r="T142" i="5"/>
  <c r="W132" i="5"/>
  <c r="T132" i="5"/>
  <c r="U132" i="5"/>
  <c r="Y123" i="5"/>
  <c r="X123" i="5"/>
  <c r="U123" i="5"/>
  <c r="W123" i="5"/>
  <c r="Y108" i="5"/>
  <c r="U108" i="5"/>
  <c r="Z108" i="5" s="1"/>
  <c r="W108" i="5"/>
  <c r="X108" i="5"/>
  <c r="U89" i="5"/>
  <c r="Z89" i="5" s="1"/>
  <c r="W89" i="5"/>
  <c r="X89" i="5"/>
  <c r="Y89" i="5"/>
  <c r="U82" i="5"/>
  <c r="Z82" i="5" s="1"/>
  <c r="W82" i="5"/>
  <c r="X82" i="5"/>
  <c r="T82" i="5"/>
  <c r="Y82" i="5"/>
  <c r="U58" i="5"/>
  <c r="T58" i="5"/>
  <c r="W58" i="5"/>
  <c r="Y58" i="5"/>
  <c r="U30" i="5"/>
  <c r="W30" i="5"/>
  <c r="X30" i="5"/>
  <c r="Y30" i="5"/>
  <c r="T30" i="5"/>
  <c r="U24" i="5"/>
  <c r="Y24" i="5"/>
  <c r="T24" i="5"/>
  <c r="W24" i="5"/>
  <c r="X24" i="5"/>
  <c r="U22" i="5"/>
  <c r="W22" i="5"/>
  <c r="X22" i="5"/>
  <c r="Y22" i="5"/>
  <c r="W183" i="5"/>
  <c r="U183" i="5"/>
  <c r="Z183" i="5" s="1"/>
  <c r="Z179" i="5"/>
  <c r="W178" i="5"/>
  <c r="Y178" i="5"/>
  <c r="Z147" i="5"/>
  <c r="W146" i="5"/>
  <c r="Z146" i="5" s="1"/>
  <c r="Y146" i="5"/>
  <c r="W143" i="5"/>
  <c r="U143" i="5"/>
  <c r="Z143" i="5" s="1"/>
  <c r="X143" i="5"/>
  <c r="U44" i="5"/>
  <c r="Z44" i="5" s="1"/>
  <c r="T44" i="5"/>
  <c r="W44" i="5"/>
  <c r="Y44" i="5"/>
  <c r="X44" i="5"/>
  <c r="T251" i="5"/>
  <c r="T243" i="5"/>
  <c r="T235" i="5"/>
  <c r="T227" i="5"/>
  <c r="T219" i="5"/>
  <c r="Y216" i="5"/>
  <c r="Y211" i="5"/>
  <c r="Y196" i="5"/>
  <c r="T184" i="5"/>
  <c r="T179" i="5"/>
  <c r="W174" i="5"/>
  <c r="Z174" i="5" s="1"/>
  <c r="T174" i="5"/>
  <c r="W169" i="5"/>
  <c r="Z169" i="5" s="1"/>
  <c r="X169" i="5"/>
  <c r="T164" i="5"/>
  <c r="W159" i="5"/>
  <c r="U159" i="5"/>
  <c r="Z159" i="5" s="1"/>
  <c r="Z155" i="5"/>
  <c r="W154" i="5"/>
  <c r="Z154" i="5" s="1"/>
  <c r="Y154" i="5"/>
  <c r="W151" i="5"/>
  <c r="U151" i="5"/>
  <c r="X151" i="5"/>
  <c r="W136" i="5"/>
  <c r="Y136" i="5"/>
  <c r="Z136" i="5" s="1"/>
  <c r="Y119" i="5"/>
  <c r="T119" i="5"/>
  <c r="W119" i="5"/>
  <c r="X119" i="5"/>
  <c r="Z119" i="5" s="1"/>
  <c r="Y114" i="5"/>
  <c r="W114" i="5"/>
  <c r="Z114" i="5" s="1"/>
  <c r="X114" i="5"/>
  <c r="Z90" i="5"/>
  <c r="U77" i="5"/>
  <c r="W77" i="5"/>
  <c r="X77" i="5"/>
  <c r="Y77" i="5"/>
  <c r="X216" i="5"/>
  <c r="W214" i="5"/>
  <c r="Z214" i="5" s="1"/>
  <c r="T214" i="5"/>
  <c r="X211" i="5"/>
  <c r="W209" i="5"/>
  <c r="Z209" i="5" s="1"/>
  <c r="X209" i="5"/>
  <c r="W199" i="5"/>
  <c r="U199" i="5"/>
  <c r="X196" i="5"/>
  <c r="W194" i="5"/>
  <c r="Y194" i="5"/>
  <c r="Y182" i="5"/>
  <c r="Y177" i="5"/>
  <c r="Y167" i="5"/>
  <c r="X162" i="5"/>
  <c r="Y153" i="5"/>
  <c r="Y142" i="5"/>
  <c r="Z142" i="5" s="1"/>
  <c r="W134" i="5"/>
  <c r="T134" i="5"/>
  <c r="X134" i="5"/>
  <c r="Z131" i="5"/>
  <c r="Y104" i="5"/>
  <c r="U104" i="5"/>
  <c r="Z104" i="5" s="1"/>
  <c r="W104" i="5"/>
  <c r="X104" i="5"/>
  <c r="U79" i="5"/>
  <c r="X79" i="5"/>
  <c r="T79" i="5"/>
  <c r="W79" i="5"/>
  <c r="Y79" i="5"/>
  <c r="U48" i="5"/>
  <c r="Y48" i="5"/>
  <c r="T48" i="5"/>
  <c r="W48" i="5"/>
  <c r="X48" i="5"/>
  <c r="U121" i="5"/>
  <c r="Z121" i="5" s="1"/>
  <c r="Y120" i="5"/>
  <c r="U120" i="5"/>
  <c r="U116" i="5"/>
  <c r="Z116" i="5" s="1"/>
  <c r="Y115" i="5"/>
  <c r="X115" i="5"/>
  <c r="U98" i="5"/>
  <c r="Y97" i="5"/>
  <c r="Z97" i="5" s="1"/>
  <c r="W97" i="5"/>
  <c r="U94" i="5"/>
  <c r="Z94" i="5" s="1"/>
  <c r="W94" i="5"/>
  <c r="U84" i="5"/>
  <c r="Z84" i="5" s="1"/>
  <c r="T84" i="5"/>
  <c r="U78" i="5"/>
  <c r="W78" i="5"/>
  <c r="X78" i="5"/>
  <c r="Y78" i="5"/>
  <c r="T74" i="5"/>
  <c r="U66" i="5"/>
  <c r="Z66" i="5" s="1"/>
  <c r="T66" i="5"/>
  <c r="W66" i="5"/>
  <c r="Y66" i="5"/>
  <c r="U45" i="5"/>
  <c r="X45" i="5"/>
  <c r="T45" i="5"/>
  <c r="W45" i="5"/>
  <c r="U40" i="5"/>
  <c r="Y40" i="5"/>
  <c r="T40" i="5"/>
  <c r="X40" i="5"/>
  <c r="T121" i="5"/>
  <c r="T116" i="5"/>
  <c r="Y111" i="5"/>
  <c r="Z111" i="5" s="1"/>
  <c r="T111" i="5"/>
  <c r="Y106" i="5"/>
  <c r="W106" i="5"/>
  <c r="Z106" i="5" s="1"/>
  <c r="U92" i="5"/>
  <c r="T92" i="5"/>
  <c r="W92" i="5"/>
  <c r="X92" i="5"/>
  <c r="U88" i="5"/>
  <c r="Y88" i="5"/>
  <c r="X88" i="5"/>
  <c r="U81" i="5"/>
  <c r="Z81" i="5" s="1"/>
  <c r="T81" i="5"/>
  <c r="Z74" i="5"/>
  <c r="U54" i="5"/>
  <c r="W54" i="5"/>
  <c r="Y54" i="5"/>
  <c r="X54" i="5"/>
  <c r="U52" i="5"/>
  <c r="Z52" i="5" s="1"/>
  <c r="T52" i="5"/>
  <c r="W52" i="5"/>
  <c r="Y52" i="5"/>
  <c r="Y98" i="5"/>
  <c r="W98" i="5"/>
  <c r="X98" i="5"/>
  <c r="U69" i="5"/>
  <c r="X69" i="5"/>
  <c r="W69" i="5"/>
  <c r="U64" i="5"/>
  <c r="Y64" i="5"/>
  <c r="T64" i="5"/>
  <c r="W64" i="5"/>
  <c r="U60" i="5"/>
  <c r="T60" i="5"/>
  <c r="W60" i="5"/>
  <c r="Y60" i="5"/>
  <c r="X60" i="5"/>
  <c r="Z49" i="5"/>
  <c r="Y138" i="5"/>
  <c r="Z138" i="5" s="1"/>
  <c r="Y130" i="5"/>
  <c r="Z130" i="5" s="1"/>
  <c r="Y127" i="5"/>
  <c r="Z127" i="5" s="1"/>
  <c r="T127" i="5"/>
  <c r="Y122" i="5"/>
  <c r="W122" i="5"/>
  <c r="Z122" i="5" s="1"/>
  <c r="Y112" i="5"/>
  <c r="U112" i="5"/>
  <c r="Y107" i="5"/>
  <c r="X107" i="5"/>
  <c r="Z107" i="5" s="1"/>
  <c r="X105" i="5"/>
  <c r="Z105" i="5" s="1"/>
  <c r="X100" i="5"/>
  <c r="Z100" i="5" s="1"/>
  <c r="U28" i="5"/>
  <c r="Z28" i="5" s="1"/>
  <c r="T28" i="5"/>
  <c r="W28" i="5"/>
  <c r="Y28" i="5"/>
  <c r="Z73" i="5"/>
  <c r="U70" i="5"/>
  <c r="Z70" i="5" s="1"/>
  <c r="W70" i="5"/>
  <c r="Y70" i="5"/>
  <c r="U46" i="5"/>
  <c r="W46" i="5"/>
  <c r="Y46" i="5"/>
  <c r="U38" i="5"/>
  <c r="W38" i="5"/>
  <c r="X38" i="5"/>
  <c r="Y38" i="5"/>
  <c r="U36" i="5"/>
  <c r="T36" i="5"/>
  <c r="W36" i="5"/>
  <c r="Y36" i="5"/>
  <c r="Z17" i="5"/>
  <c r="Z33" i="5"/>
  <c r="Z23" i="5"/>
  <c r="U21" i="5"/>
  <c r="W21" i="5"/>
  <c r="X21" i="5"/>
  <c r="U95" i="5"/>
  <c r="Z95" i="5" s="1"/>
  <c r="X95" i="5"/>
  <c r="U80" i="5"/>
  <c r="Y80" i="5"/>
  <c r="U71" i="5"/>
  <c r="Z71" i="5" s="1"/>
  <c r="X71" i="5"/>
  <c r="U68" i="5"/>
  <c r="T68" i="5"/>
  <c r="W68" i="5"/>
  <c r="U53" i="5"/>
  <c r="Z53" i="5" s="1"/>
  <c r="X53" i="5"/>
  <c r="U50" i="5"/>
  <c r="Z50" i="5" s="1"/>
  <c r="T50" i="5"/>
  <c r="W50" i="5"/>
  <c r="Z47" i="5"/>
  <c r="Z41" i="5"/>
  <c r="Z31" i="5"/>
  <c r="U29" i="5"/>
  <c r="Z29" i="5" s="1"/>
  <c r="W29" i="5"/>
  <c r="X29" i="5"/>
  <c r="U86" i="5"/>
  <c r="Z86" i="5" s="1"/>
  <c r="W86" i="5"/>
  <c r="U76" i="5"/>
  <c r="Z76" i="5" s="1"/>
  <c r="T76" i="5"/>
  <c r="U62" i="5"/>
  <c r="Z62" i="5" s="1"/>
  <c r="W62" i="5"/>
  <c r="Y62" i="5"/>
  <c r="U56" i="5"/>
  <c r="Y56" i="5"/>
  <c r="T56" i="5"/>
  <c r="U37" i="5"/>
  <c r="W37" i="5"/>
  <c r="X37" i="5"/>
  <c r="U16" i="5"/>
  <c r="Y16" i="5"/>
  <c r="T16" i="5"/>
  <c r="W42" i="5"/>
  <c r="Z42" i="5" s="1"/>
  <c r="W34" i="5"/>
  <c r="Z34" i="5" s="1"/>
  <c r="W26" i="5"/>
  <c r="Z26" i="5" s="1"/>
  <c r="W18" i="5"/>
  <c r="Z18" i="5" s="1"/>
  <c r="T42" i="5"/>
  <c r="T34" i="5"/>
  <c r="T26" i="5"/>
  <c r="T18" i="5"/>
  <c r="X63" i="5"/>
  <c r="Z63" i="5" s="1"/>
  <c r="X55" i="5"/>
  <c r="Z55" i="5" s="1"/>
  <c r="X47" i="5"/>
  <c r="X39" i="5"/>
  <c r="Z39" i="5" s="1"/>
  <c r="X31" i="5"/>
  <c r="X23" i="5"/>
  <c r="X15" i="5"/>
  <c r="S12" i="1"/>
  <c r="V12" i="1"/>
  <c r="S13" i="1"/>
  <c r="V13" i="1"/>
  <c r="S14" i="1"/>
  <c r="T14" i="1" s="1"/>
  <c r="V14" i="1"/>
  <c r="S15" i="1"/>
  <c r="T15" i="1" s="1"/>
  <c r="V15" i="1"/>
  <c r="S16" i="1"/>
  <c r="V16" i="1"/>
  <c r="S17" i="1"/>
  <c r="X17" i="1" s="1"/>
  <c r="V17" i="1"/>
  <c r="S18" i="1"/>
  <c r="T18" i="1" s="1"/>
  <c r="V18" i="1"/>
  <c r="S19" i="1"/>
  <c r="T19" i="1" s="1"/>
  <c r="V19" i="1"/>
  <c r="W19" i="1"/>
  <c r="S20" i="1"/>
  <c r="X20" i="1" s="1"/>
  <c r="V20" i="1"/>
  <c r="S21" i="1"/>
  <c r="T21" i="1" s="1"/>
  <c r="V21" i="1"/>
  <c r="S22" i="1"/>
  <c r="T22" i="1" s="1"/>
  <c r="V22" i="1"/>
  <c r="S23" i="1"/>
  <c r="W23" i="1" s="1"/>
  <c r="T23" i="1"/>
  <c r="V23" i="1"/>
  <c r="S24" i="1"/>
  <c r="V24" i="1"/>
  <c r="S25" i="1"/>
  <c r="X25" i="1" s="1"/>
  <c r="V25" i="1"/>
  <c r="S26" i="1"/>
  <c r="V26" i="1"/>
  <c r="S27" i="1"/>
  <c r="W27" i="1" s="1"/>
  <c r="V27" i="1"/>
  <c r="S28" i="1"/>
  <c r="X28" i="1" s="1"/>
  <c r="V28" i="1"/>
  <c r="S29" i="1"/>
  <c r="V29" i="1"/>
  <c r="S30" i="1"/>
  <c r="V30" i="1"/>
  <c r="S31" i="1"/>
  <c r="V31" i="1"/>
  <c r="S32" i="1"/>
  <c r="V32" i="1"/>
  <c r="S33" i="1"/>
  <c r="X33" i="1" s="1"/>
  <c r="V33" i="1"/>
  <c r="S34" i="1"/>
  <c r="V34" i="1"/>
  <c r="S35" i="1"/>
  <c r="W35" i="1" s="1"/>
  <c r="V35" i="1"/>
  <c r="S36" i="1"/>
  <c r="X36" i="1" s="1"/>
  <c r="V36" i="1"/>
  <c r="S37" i="1"/>
  <c r="V37" i="1"/>
  <c r="S38" i="1"/>
  <c r="T38" i="1" s="1"/>
  <c r="V38" i="1"/>
  <c r="S39" i="1"/>
  <c r="T39" i="1" s="1"/>
  <c r="V39" i="1"/>
  <c r="S40" i="1"/>
  <c r="V40" i="1"/>
  <c r="S41" i="1"/>
  <c r="V41" i="1"/>
  <c r="S42" i="1"/>
  <c r="T42" i="1" s="1"/>
  <c r="V42" i="1"/>
  <c r="S43" i="1"/>
  <c r="V43" i="1"/>
  <c r="S44" i="1"/>
  <c r="X44" i="1" s="1"/>
  <c r="V44" i="1"/>
  <c r="S45" i="1"/>
  <c r="T45" i="1" s="1"/>
  <c r="V45" i="1"/>
  <c r="S46" i="1"/>
  <c r="V46" i="1"/>
  <c r="S47" i="1"/>
  <c r="T47" i="1" s="1"/>
  <c r="V47" i="1"/>
  <c r="S48" i="1"/>
  <c r="X48" i="1" s="1"/>
  <c r="V48" i="1"/>
  <c r="S49" i="1"/>
  <c r="W49" i="1" s="1"/>
  <c r="V49" i="1"/>
  <c r="S50" i="1"/>
  <c r="T50" i="1" s="1"/>
  <c r="V50" i="1"/>
  <c r="S51" i="1"/>
  <c r="W51" i="1" s="1"/>
  <c r="V51" i="1"/>
  <c r="S52" i="1"/>
  <c r="T52" i="1" s="1"/>
  <c r="V52" i="1"/>
  <c r="S53" i="1"/>
  <c r="T53" i="1" s="1"/>
  <c r="V53" i="1"/>
  <c r="S54" i="1"/>
  <c r="W54" i="1" s="1"/>
  <c r="T54" i="1"/>
  <c r="V54" i="1"/>
  <c r="S55" i="1"/>
  <c r="V55" i="1"/>
  <c r="S56" i="1"/>
  <c r="X56" i="1" s="1"/>
  <c r="V56" i="1"/>
  <c r="S57" i="1"/>
  <c r="X57" i="1" s="1"/>
  <c r="V57" i="1"/>
  <c r="S58" i="1"/>
  <c r="V58" i="1"/>
  <c r="S59" i="1"/>
  <c r="T59" i="1" s="1"/>
  <c r="V59" i="1"/>
  <c r="S60" i="1"/>
  <c r="T60" i="1" s="1"/>
  <c r="V60" i="1"/>
  <c r="S61" i="1"/>
  <c r="W61" i="1" s="1"/>
  <c r="V61" i="1"/>
  <c r="S62" i="1"/>
  <c r="V62" i="1"/>
  <c r="S63" i="1"/>
  <c r="V63" i="1"/>
  <c r="S64" i="1"/>
  <c r="V64" i="1"/>
  <c r="S65" i="1"/>
  <c r="V65" i="1"/>
  <c r="S66" i="1"/>
  <c r="X66" i="1" s="1"/>
  <c r="V66" i="1"/>
  <c r="S67" i="1"/>
  <c r="V67" i="1"/>
  <c r="S68" i="1"/>
  <c r="T68" i="1" s="1"/>
  <c r="V68" i="1"/>
  <c r="S69" i="1"/>
  <c r="T69" i="1" s="1"/>
  <c r="V69" i="1"/>
  <c r="S70" i="1"/>
  <c r="W70" i="1" s="1"/>
  <c r="V70" i="1"/>
  <c r="S71" i="1"/>
  <c r="T71" i="1" s="1"/>
  <c r="V71" i="1"/>
  <c r="S72" i="1"/>
  <c r="V72" i="1"/>
  <c r="S73" i="1"/>
  <c r="V73" i="1"/>
  <c r="S74" i="1"/>
  <c r="T74" i="1" s="1"/>
  <c r="V74" i="1"/>
  <c r="S75" i="1"/>
  <c r="V75" i="1"/>
  <c r="S76" i="1"/>
  <c r="V76" i="1"/>
  <c r="S77" i="1"/>
  <c r="T77" i="1" s="1"/>
  <c r="V77" i="1"/>
  <c r="S78" i="1"/>
  <c r="T78" i="1" s="1"/>
  <c r="V78" i="1"/>
  <c r="S79" i="1"/>
  <c r="X79" i="1" s="1"/>
  <c r="V79" i="1"/>
  <c r="S80" i="1"/>
  <c r="V80" i="1"/>
  <c r="S81" i="1"/>
  <c r="V81" i="1"/>
  <c r="S82" i="1"/>
  <c r="V82" i="1"/>
  <c r="S83" i="1"/>
  <c r="X83" i="1" s="1"/>
  <c r="V83" i="1"/>
  <c r="S84" i="1"/>
  <c r="T84" i="1" s="1"/>
  <c r="V84" i="1"/>
  <c r="S85" i="1"/>
  <c r="V85" i="1"/>
  <c r="S86" i="1"/>
  <c r="T86" i="1" s="1"/>
  <c r="V86" i="1"/>
  <c r="S87" i="1"/>
  <c r="V87" i="1"/>
  <c r="S88" i="1"/>
  <c r="T88" i="1" s="1"/>
  <c r="V88" i="1"/>
  <c r="S89" i="1"/>
  <c r="X89" i="1" s="1"/>
  <c r="V89" i="1"/>
  <c r="S90" i="1"/>
  <c r="V90" i="1"/>
  <c r="S91" i="1"/>
  <c r="X91" i="1" s="1"/>
  <c r="V91" i="1"/>
  <c r="S92" i="1"/>
  <c r="V92" i="1"/>
  <c r="S93" i="1"/>
  <c r="T93" i="1" s="1"/>
  <c r="V93" i="1"/>
  <c r="S94" i="1"/>
  <c r="V94" i="1"/>
  <c r="S95" i="1"/>
  <c r="V95" i="1"/>
  <c r="S96" i="1"/>
  <c r="X96" i="1" s="1"/>
  <c r="V96" i="1"/>
  <c r="S97" i="1"/>
  <c r="W97" i="1" s="1"/>
  <c r="V97" i="1"/>
  <c r="S98" i="1"/>
  <c r="V98" i="1"/>
  <c r="S99" i="1"/>
  <c r="W99" i="1" s="1"/>
  <c r="V99" i="1"/>
  <c r="S100" i="1"/>
  <c r="V100" i="1"/>
  <c r="S101" i="1"/>
  <c r="T101" i="1" s="1"/>
  <c r="V101" i="1"/>
  <c r="S102" i="1"/>
  <c r="V102" i="1"/>
  <c r="S103" i="1"/>
  <c r="X103" i="1" s="1"/>
  <c r="V103" i="1"/>
  <c r="S104" i="1"/>
  <c r="W104" i="1" s="1"/>
  <c r="V104" i="1"/>
  <c r="S105" i="1"/>
  <c r="T105" i="1" s="1"/>
  <c r="V105" i="1"/>
  <c r="S106" i="1"/>
  <c r="W106" i="1" s="1"/>
  <c r="V106" i="1"/>
  <c r="S107" i="1"/>
  <c r="V107" i="1"/>
  <c r="S108" i="1"/>
  <c r="X108" i="1" s="1"/>
  <c r="V108" i="1"/>
  <c r="S109" i="1"/>
  <c r="X109" i="1" s="1"/>
  <c r="T109" i="1"/>
  <c r="V109" i="1"/>
  <c r="S110" i="1"/>
  <c r="V110" i="1"/>
  <c r="S111" i="1"/>
  <c r="W111" i="1" s="1"/>
  <c r="V111" i="1"/>
  <c r="S112" i="1"/>
  <c r="V112" i="1"/>
  <c r="S113" i="1"/>
  <c r="T113" i="1" s="1"/>
  <c r="V113" i="1"/>
  <c r="W113" i="1"/>
  <c r="S114" i="1"/>
  <c r="T114" i="1" s="1"/>
  <c r="V114" i="1"/>
  <c r="S115" i="1"/>
  <c r="T115" i="1" s="1"/>
  <c r="V115" i="1"/>
  <c r="S116" i="1"/>
  <c r="X116" i="1" s="1"/>
  <c r="V116" i="1"/>
  <c r="W116" i="1"/>
  <c r="S117" i="1"/>
  <c r="W117" i="1" s="1"/>
  <c r="V117" i="1"/>
  <c r="S118" i="1"/>
  <c r="V118" i="1"/>
  <c r="S119" i="1"/>
  <c r="W119" i="1" s="1"/>
  <c r="V119" i="1"/>
  <c r="S120" i="1"/>
  <c r="X120" i="1" s="1"/>
  <c r="V120" i="1"/>
  <c r="S121" i="1"/>
  <c r="W121" i="1" s="1"/>
  <c r="V121" i="1"/>
  <c r="S122" i="1"/>
  <c r="T122" i="1" s="1"/>
  <c r="V122" i="1"/>
  <c r="S123" i="1"/>
  <c r="X123" i="1" s="1"/>
  <c r="V123" i="1"/>
  <c r="S124" i="1"/>
  <c r="T124" i="1" s="1"/>
  <c r="V124" i="1"/>
  <c r="S125" i="1"/>
  <c r="T125" i="1" s="1"/>
  <c r="V125" i="1"/>
  <c r="S126" i="1"/>
  <c r="W126" i="1" s="1"/>
  <c r="V126" i="1"/>
  <c r="S127" i="1"/>
  <c r="T127" i="1" s="1"/>
  <c r="V127" i="1"/>
  <c r="S128" i="1"/>
  <c r="V128" i="1"/>
  <c r="S129" i="1"/>
  <c r="V129" i="1"/>
  <c r="S130" i="1"/>
  <c r="V130" i="1"/>
  <c r="S131" i="1"/>
  <c r="X131" i="1" s="1"/>
  <c r="V131" i="1"/>
  <c r="S132" i="1"/>
  <c r="V132" i="1"/>
  <c r="S133" i="1"/>
  <c r="T133" i="1" s="1"/>
  <c r="V133" i="1"/>
  <c r="S134" i="1"/>
  <c r="T134" i="1" s="1"/>
  <c r="V134" i="1"/>
  <c r="S135" i="1"/>
  <c r="V135" i="1"/>
  <c r="S136" i="1"/>
  <c r="V136" i="1"/>
  <c r="S137" i="1"/>
  <c r="W137" i="1" s="1"/>
  <c r="V137" i="1"/>
  <c r="S138" i="1"/>
  <c r="V138" i="1"/>
  <c r="S139" i="1"/>
  <c r="V139" i="1"/>
  <c r="S140" i="1"/>
  <c r="W140" i="1" s="1"/>
  <c r="V140" i="1"/>
  <c r="S141" i="1"/>
  <c r="V141" i="1"/>
  <c r="S142" i="1"/>
  <c r="T142" i="1" s="1"/>
  <c r="V142" i="1"/>
  <c r="S143" i="1"/>
  <c r="V143" i="1"/>
  <c r="S144" i="1"/>
  <c r="X144" i="1" s="1"/>
  <c r="V144" i="1"/>
  <c r="S145" i="1"/>
  <c r="V145" i="1"/>
  <c r="S146" i="1"/>
  <c r="T146" i="1" s="1"/>
  <c r="V146" i="1"/>
  <c r="S147" i="1"/>
  <c r="V147" i="1"/>
  <c r="S148" i="1"/>
  <c r="T148" i="1" s="1"/>
  <c r="V148" i="1"/>
  <c r="S149" i="1"/>
  <c r="V149" i="1"/>
  <c r="S150" i="1"/>
  <c r="T150" i="1" s="1"/>
  <c r="V150" i="1"/>
  <c r="S151" i="1"/>
  <c r="T151" i="1" s="1"/>
  <c r="V151" i="1"/>
  <c r="S152" i="1"/>
  <c r="X152" i="1" s="1"/>
  <c r="V152" i="1"/>
  <c r="S153" i="1"/>
  <c r="X153" i="1" s="1"/>
  <c r="V153" i="1"/>
  <c r="S154" i="1"/>
  <c r="V154" i="1"/>
  <c r="S155" i="1"/>
  <c r="T155" i="1" s="1"/>
  <c r="V155" i="1"/>
  <c r="S156" i="1"/>
  <c r="T156" i="1" s="1"/>
  <c r="V156" i="1"/>
  <c r="S157" i="1"/>
  <c r="V157" i="1"/>
  <c r="S158" i="1"/>
  <c r="V158" i="1"/>
  <c r="S159" i="1"/>
  <c r="V159" i="1"/>
  <c r="S160" i="1"/>
  <c r="X160" i="1" s="1"/>
  <c r="V160" i="1"/>
  <c r="S161" i="1"/>
  <c r="W161" i="1" s="1"/>
  <c r="V161" i="1"/>
  <c r="S162" i="1"/>
  <c r="X162" i="1" s="1"/>
  <c r="V162" i="1"/>
  <c r="S163" i="1"/>
  <c r="T163" i="1" s="1"/>
  <c r="V163" i="1"/>
  <c r="S164" i="1"/>
  <c r="T164" i="1" s="1"/>
  <c r="V164" i="1"/>
  <c r="X164" i="1"/>
  <c r="S165" i="1"/>
  <c r="W165" i="1" s="1"/>
  <c r="V165" i="1"/>
  <c r="S166" i="1"/>
  <c r="W166" i="1" s="1"/>
  <c r="V166" i="1"/>
  <c r="S167" i="1"/>
  <c r="T167" i="1" s="1"/>
  <c r="V167" i="1"/>
  <c r="S168" i="1"/>
  <c r="T168" i="1" s="1"/>
  <c r="V168" i="1"/>
  <c r="S169" i="1"/>
  <c r="V169" i="1"/>
  <c r="S170" i="1"/>
  <c r="X170" i="1" s="1"/>
  <c r="V170" i="1"/>
  <c r="S171" i="1"/>
  <c r="W171" i="1" s="1"/>
  <c r="V171" i="1"/>
  <c r="S172" i="1"/>
  <c r="X172" i="1" s="1"/>
  <c r="V172" i="1"/>
  <c r="S173" i="1"/>
  <c r="X173" i="1" s="1"/>
  <c r="V173" i="1"/>
  <c r="S174" i="1"/>
  <c r="X174" i="1" s="1"/>
  <c r="V174" i="1"/>
  <c r="S175" i="1"/>
  <c r="V175" i="1"/>
  <c r="S176" i="1"/>
  <c r="V176" i="1"/>
  <c r="S177" i="1"/>
  <c r="X177" i="1" s="1"/>
  <c r="V177" i="1"/>
  <c r="S178" i="1"/>
  <c r="V178" i="1"/>
  <c r="S179" i="1"/>
  <c r="T179" i="1" s="1"/>
  <c r="V179" i="1"/>
  <c r="W179" i="1"/>
  <c r="X179" i="1"/>
  <c r="S180" i="1"/>
  <c r="T180" i="1" s="1"/>
  <c r="V180" i="1"/>
  <c r="S181" i="1"/>
  <c r="V181" i="1"/>
  <c r="S182" i="1"/>
  <c r="V182" i="1"/>
  <c r="S183" i="1"/>
  <c r="V183" i="1"/>
  <c r="S184" i="1"/>
  <c r="T184" i="1" s="1"/>
  <c r="V184" i="1"/>
  <c r="S185" i="1"/>
  <c r="V185" i="1"/>
  <c r="S186" i="1"/>
  <c r="V186" i="1"/>
  <c r="S187" i="1"/>
  <c r="V187" i="1"/>
  <c r="S188" i="1"/>
  <c r="T188" i="1" s="1"/>
  <c r="V188" i="1"/>
  <c r="S189" i="1"/>
  <c r="T189" i="1" s="1"/>
  <c r="V189" i="1"/>
  <c r="S190" i="1"/>
  <c r="W190" i="1" s="1"/>
  <c r="V190" i="1"/>
  <c r="S191" i="1"/>
  <c r="W191" i="1" s="1"/>
  <c r="V191" i="1"/>
  <c r="S192" i="1"/>
  <c r="V192" i="1"/>
  <c r="S193" i="1"/>
  <c r="V193" i="1"/>
  <c r="S194" i="1"/>
  <c r="T194" i="1" s="1"/>
  <c r="V194" i="1"/>
  <c r="S195" i="1"/>
  <c r="T195" i="1" s="1"/>
  <c r="V195" i="1"/>
  <c r="S196" i="1"/>
  <c r="T196" i="1" s="1"/>
  <c r="V196" i="1"/>
  <c r="S197" i="1"/>
  <c r="T197" i="1" s="1"/>
  <c r="V197" i="1"/>
  <c r="S198" i="1"/>
  <c r="X198" i="1" s="1"/>
  <c r="V198" i="1"/>
  <c r="S199" i="1"/>
  <c r="W199" i="1" s="1"/>
  <c r="V199" i="1"/>
  <c r="S200" i="1"/>
  <c r="V200" i="1"/>
  <c r="S201" i="1"/>
  <c r="V201" i="1"/>
  <c r="S202" i="1"/>
  <c r="T202" i="1" s="1"/>
  <c r="V202" i="1"/>
  <c r="S203" i="1"/>
  <c r="V203" i="1"/>
  <c r="S204" i="1"/>
  <c r="W204" i="1" s="1"/>
  <c r="V204" i="1"/>
  <c r="S205" i="1"/>
  <c r="X205" i="1" s="1"/>
  <c r="V205" i="1"/>
  <c r="S206" i="1"/>
  <c r="T206" i="1" s="1"/>
  <c r="V206" i="1"/>
  <c r="S207" i="1"/>
  <c r="V207" i="1"/>
  <c r="S208" i="1"/>
  <c r="V208" i="1"/>
  <c r="S209" i="1"/>
  <c r="W209" i="1" s="1"/>
  <c r="V209" i="1"/>
  <c r="S210" i="1"/>
  <c r="V210" i="1"/>
  <c r="S211" i="1"/>
  <c r="T211" i="1" s="1"/>
  <c r="V211" i="1"/>
  <c r="S212" i="1"/>
  <c r="V212" i="1"/>
  <c r="S213" i="1"/>
  <c r="W213" i="1" s="1"/>
  <c r="V213" i="1"/>
  <c r="S214" i="1"/>
  <c r="X214" i="1" s="1"/>
  <c r="V214" i="1"/>
  <c r="S215" i="1"/>
  <c r="V215" i="1"/>
  <c r="S216" i="1"/>
  <c r="T216" i="1" s="1"/>
  <c r="V216" i="1"/>
  <c r="S217" i="1"/>
  <c r="V217" i="1"/>
  <c r="S218" i="1"/>
  <c r="X218" i="1" s="1"/>
  <c r="V218" i="1"/>
  <c r="S219" i="1"/>
  <c r="V219" i="1"/>
  <c r="S220" i="1"/>
  <c r="X220" i="1" s="1"/>
  <c r="V220" i="1"/>
  <c r="S221" i="1"/>
  <c r="V221" i="1"/>
  <c r="S222" i="1"/>
  <c r="W222" i="1" s="1"/>
  <c r="V222" i="1"/>
  <c r="S223" i="1"/>
  <c r="V223" i="1"/>
  <c r="S224" i="1"/>
  <c r="W224" i="1" s="1"/>
  <c r="V224" i="1"/>
  <c r="S225" i="1"/>
  <c r="V225" i="1"/>
  <c r="S226" i="1"/>
  <c r="W226" i="1" s="1"/>
  <c r="V226" i="1"/>
  <c r="S227" i="1"/>
  <c r="W227" i="1" s="1"/>
  <c r="V227" i="1"/>
  <c r="S228" i="1"/>
  <c r="W228" i="1" s="1"/>
  <c r="V228" i="1"/>
  <c r="S229" i="1"/>
  <c r="T229" i="1" s="1"/>
  <c r="V229" i="1"/>
  <c r="S230" i="1"/>
  <c r="V230" i="1"/>
  <c r="S231" i="1"/>
  <c r="T231" i="1" s="1"/>
  <c r="V231" i="1"/>
  <c r="S232" i="1"/>
  <c r="V232" i="1"/>
  <c r="S233" i="1"/>
  <c r="V233" i="1"/>
  <c r="S234" i="1"/>
  <c r="T234" i="1" s="1"/>
  <c r="V234" i="1"/>
  <c r="S235" i="1"/>
  <c r="X235" i="1" s="1"/>
  <c r="V235" i="1"/>
  <c r="S236" i="1"/>
  <c r="V236" i="1"/>
  <c r="S237" i="1"/>
  <c r="T237" i="1" s="1"/>
  <c r="V237" i="1"/>
  <c r="S238" i="1"/>
  <c r="T238" i="1" s="1"/>
  <c r="V238" i="1"/>
  <c r="S239" i="1"/>
  <c r="V239" i="1"/>
  <c r="S240" i="1"/>
  <c r="V240" i="1"/>
  <c r="S241" i="1"/>
  <c r="V241" i="1"/>
  <c r="S242" i="1"/>
  <c r="T242" i="1" s="1"/>
  <c r="V242" i="1"/>
  <c r="S243" i="1"/>
  <c r="V243" i="1"/>
  <c r="S244" i="1"/>
  <c r="V244" i="1"/>
  <c r="S245" i="1"/>
  <c r="W245" i="1" s="1"/>
  <c r="V245" i="1"/>
  <c r="S246" i="1"/>
  <c r="T246" i="1" s="1"/>
  <c r="V246" i="1"/>
  <c r="S247" i="1"/>
  <c r="T247" i="1" s="1"/>
  <c r="V247" i="1"/>
  <c r="S248" i="1"/>
  <c r="T248" i="1" s="1"/>
  <c r="V248" i="1"/>
  <c r="S249" i="1"/>
  <c r="V249" i="1"/>
  <c r="S250" i="1"/>
  <c r="T250" i="1" s="1"/>
  <c r="V250" i="1"/>
  <c r="S251" i="1"/>
  <c r="V251" i="1"/>
  <c r="S252" i="1"/>
  <c r="T252" i="1" s="1"/>
  <c r="V252" i="1"/>
  <c r="S253" i="1"/>
  <c r="V253" i="1"/>
  <c r="S254" i="1"/>
  <c r="T254" i="1" s="1"/>
  <c r="V254" i="1"/>
  <c r="S255" i="1"/>
  <c r="T255" i="1" s="1"/>
  <c r="V255" i="1"/>
  <c r="S256" i="1"/>
  <c r="V256" i="1"/>
  <c r="S257" i="1"/>
  <c r="V257" i="1"/>
  <c r="S258" i="1"/>
  <c r="X258" i="1" s="1"/>
  <c r="V258" i="1"/>
  <c r="S259" i="1"/>
  <c r="V259" i="1"/>
  <c r="S260" i="1"/>
  <c r="X260" i="1" s="1"/>
  <c r="V260" i="1"/>
  <c r="S261" i="1"/>
  <c r="V261" i="1"/>
  <c r="S262" i="1"/>
  <c r="W262" i="1" s="1"/>
  <c r="V262" i="1"/>
  <c r="S263" i="1"/>
  <c r="X263" i="1" s="1"/>
  <c r="V263" i="1"/>
  <c r="S264" i="1"/>
  <c r="V264" i="1"/>
  <c r="S265" i="1"/>
  <c r="V265" i="1"/>
  <c r="S266" i="1"/>
  <c r="X266" i="1" s="1"/>
  <c r="V266" i="1"/>
  <c r="S267" i="1"/>
  <c r="W267" i="1" s="1"/>
  <c r="V267" i="1"/>
  <c r="S268" i="1"/>
  <c r="W268" i="1" s="1"/>
  <c r="V268" i="1"/>
  <c r="S269" i="1"/>
  <c r="T269" i="1" s="1"/>
  <c r="V269" i="1"/>
  <c r="S270" i="1"/>
  <c r="V270" i="1"/>
  <c r="S271" i="1"/>
  <c r="X271" i="1" s="1"/>
  <c r="V271" i="1"/>
  <c r="S272" i="1"/>
  <c r="X272" i="1" s="1"/>
  <c r="V272" i="1"/>
  <c r="S273" i="1"/>
  <c r="W273" i="1" s="1"/>
  <c r="V273" i="1"/>
  <c r="S274" i="1"/>
  <c r="V274" i="1"/>
  <c r="S275" i="1"/>
  <c r="V275" i="1"/>
  <c r="S276" i="1"/>
  <c r="T276" i="1" s="1"/>
  <c r="V276" i="1"/>
  <c r="X276" i="1"/>
  <c r="S277" i="1"/>
  <c r="T277" i="1" s="1"/>
  <c r="V277" i="1"/>
  <c r="S278" i="1"/>
  <c r="T278" i="1" s="1"/>
  <c r="V278" i="1"/>
  <c r="S279" i="1"/>
  <c r="V279" i="1"/>
  <c r="S280" i="1"/>
  <c r="X280" i="1" s="1"/>
  <c r="V280" i="1"/>
  <c r="S281" i="1"/>
  <c r="V281" i="1"/>
  <c r="S282" i="1"/>
  <c r="T282" i="1" s="1"/>
  <c r="V282" i="1"/>
  <c r="S283" i="1"/>
  <c r="W283" i="1" s="1"/>
  <c r="V283" i="1"/>
  <c r="S284" i="1"/>
  <c r="T284" i="1" s="1"/>
  <c r="V284" i="1"/>
  <c r="S285" i="1"/>
  <c r="V285" i="1"/>
  <c r="S286" i="1"/>
  <c r="V286" i="1"/>
  <c r="S287" i="1"/>
  <c r="X287" i="1" s="1"/>
  <c r="V287" i="1"/>
  <c r="W287" i="1"/>
  <c r="S288" i="1"/>
  <c r="X288" i="1" s="1"/>
  <c r="V288" i="1"/>
  <c r="S289" i="1"/>
  <c r="W289" i="1" s="1"/>
  <c r="V289" i="1"/>
  <c r="S290" i="1"/>
  <c r="V290" i="1"/>
  <c r="S291" i="1"/>
  <c r="X291" i="1" s="1"/>
  <c r="V291" i="1"/>
  <c r="S292" i="1"/>
  <c r="X292" i="1" s="1"/>
  <c r="V292" i="1"/>
  <c r="S293" i="1"/>
  <c r="T293" i="1" s="1"/>
  <c r="V293" i="1"/>
  <c r="S294" i="1"/>
  <c r="T294" i="1" s="1"/>
  <c r="V294" i="1"/>
  <c r="S295" i="1"/>
  <c r="T295" i="1"/>
  <c r="V295" i="1"/>
  <c r="S296" i="1"/>
  <c r="V296" i="1"/>
  <c r="S297" i="1"/>
  <c r="X297" i="1" s="1"/>
  <c r="V297" i="1"/>
  <c r="S298" i="1"/>
  <c r="X298" i="1" s="1"/>
  <c r="V298" i="1"/>
  <c r="S299" i="1"/>
  <c r="T299" i="1" s="1"/>
  <c r="V299" i="1"/>
  <c r="S300" i="1"/>
  <c r="T300" i="1" s="1"/>
  <c r="V300" i="1"/>
  <c r="S301" i="1"/>
  <c r="X301" i="1" s="1"/>
  <c r="V301" i="1"/>
  <c r="S302" i="1"/>
  <c r="T302" i="1" s="1"/>
  <c r="V302" i="1"/>
  <c r="S303" i="1"/>
  <c r="X303" i="1" s="1"/>
  <c r="V303" i="1"/>
  <c r="S304" i="1"/>
  <c r="X304" i="1" s="1"/>
  <c r="V304" i="1"/>
  <c r="W304" i="1"/>
  <c r="S305" i="1"/>
  <c r="T305" i="1" s="1"/>
  <c r="V305" i="1"/>
  <c r="S306" i="1"/>
  <c r="X306" i="1" s="1"/>
  <c r="V306" i="1"/>
  <c r="S307" i="1"/>
  <c r="T307" i="1" s="1"/>
  <c r="V307" i="1"/>
  <c r="S308" i="1"/>
  <c r="X308" i="1" s="1"/>
  <c r="V308" i="1"/>
  <c r="S309" i="1"/>
  <c r="T309" i="1" s="1"/>
  <c r="V309" i="1"/>
  <c r="S310" i="1"/>
  <c r="T310" i="1" s="1"/>
  <c r="V310" i="1"/>
  <c r="S311" i="1"/>
  <c r="V311" i="1"/>
  <c r="S312" i="1"/>
  <c r="W312" i="1" s="1"/>
  <c r="V312" i="1"/>
  <c r="S313" i="1"/>
  <c r="V313" i="1"/>
  <c r="S314" i="1"/>
  <c r="V314" i="1"/>
  <c r="S315" i="1"/>
  <c r="T315" i="1" s="1"/>
  <c r="V315" i="1"/>
  <c r="S316" i="1"/>
  <c r="V316" i="1"/>
  <c r="S317" i="1"/>
  <c r="V317" i="1"/>
  <c r="S318" i="1"/>
  <c r="W318" i="1" s="1"/>
  <c r="V318" i="1"/>
  <c r="S319" i="1"/>
  <c r="T319" i="1" s="1"/>
  <c r="V319" i="1"/>
  <c r="S320" i="1"/>
  <c r="T320" i="1" s="1"/>
  <c r="V320" i="1"/>
  <c r="S321" i="1"/>
  <c r="W321" i="1" s="1"/>
  <c r="V321" i="1"/>
  <c r="S322" i="1"/>
  <c r="V322" i="1"/>
  <c r="S323" i="1"/>
  <c r="V323" i="1"/>
  <c r="S324" i="1"/>
  <c r="X324" i="1" s="1"/>
  <c r="V324" i="1"/>
  <c r="S325" i="1"/>
  <c r="T325" i="1" s="1"/>
  <c r="V325" i="1"/>
  <c r="X325" i="1"/>
  <c r="S326" i="1"/>
  <c r="X326" i="1" s="1"/>
  <c r="V326" i="1"/>
  <c r="S327" i="1"/>
  <c r="V327" i="1"/>
  <c r="S328" i="1"/>
  <c r="X328" i="1" s="1"/>
  <c r="V328" i="1"/>
  <c r="W328" i="1"/>
  <c r="S329" i="1"/>
  <c r="X329" i="1" s="1"/>
  <c r="V329" i="1"/>
  <c r="S330" i="1"/>
  <c r="W330" i="1" s="1"/>
  <c r="V330" i="1"/>
  <c r="S331" i="1"/>
  <c r="V331" i="1"/>
  <c r="S332" i="1"/>
  <c r="V332" i="1"/>
  <c r="S333" i="1"/>
  <c r="T333" i="1" s="1"/>
  <c r="V333" i="1"/>
  <c r="S334" i="1"/>
  <c r="X334" i="1" s="1"/>
  <c r="V334" i="1"/>
  <c r="S335" i="1"/>
  <c r="V335" i="1"/>
  <c r="S336" i="1"/>
  <c r="X336" i="1" s="1"/>
  <c r="V336" i="1"/>
  <c r="S337" i="1"/>
  <c r="X337" i="1" s="1"/>
  <c r="V337" i="1"/>
  <c r="S338" i="1"/>
  <c r="T338" i="1" s="1"/>
  <c r="V338" i="1"/>
  <c r="S339" i="1"/>
  <c r="V339" i="1"/>
  <c r="S340" i="1"/>
  <c r="V340" i="1"/>
  <c r="S341" i="1"/>
  <c r="V341" i="1"/>
  <c r="S342" i="1"/>
  <c r="V342" i="1"/>
  <c r="S343" i="1"/>
  <c r="V343" i="1"/>
  <c r="S344" i="1"/>
  <c r="W344" i="1" s="1"/>
  <c r="T344" i="1"/>
  <c r="V344" i="1"/>
  <c r="S345" i="1"/>
  <c r="V345" i="1"/>
  <c r="S346" i="1"/>
  <c r="T346" i="1" s="1"/>
  <c r="V346" i="1"/>
  <c r="S347" i="1"/>
  <c r="T347" i="1" s="1"/>
  <c r="V347" i="1"/>
  <c r="S348" i="1"/>
  <c r="V348" i="1"/>
  <c r="S349" i="1"/>
  <c r="X349" i="1" s="1"/>
  <c r="V349" i="1"/>
  <c r="S350" i="1"/>
  <c r="W350" i="1" s="1"/>
  <c r="V350" i="1"/>
  <c r="S351" i="1"/>
  <c r="T351" i="1" s="1"/>
  <c r="V351" i="1"/>
  <c r="S352" i="1"/>
  <c r="X352" i="1" s="1"/>
  <c r="V352" i="1"/>
  <c r="S353" i="1"/>
  <c r="T353" i="1" s="1"/>
  <c r="V353" i="1"/>
  <c r="S354" i="1"/>
  <c r="X354" i="1" s="1"/>
  <c r="V354" i="1"/>
  <c r="S355" i="1"/>
  <c r="X355" i="1" s="1"/>
  <c r="T355" i="1"/>
  <c r="V355" i="1"/>
  <c r="S356" i="1"/>
  <c r="V356" i="1"/>
  <c r="S357" i="1"/>
  <c r="V357" i="1"/>
  <c r="S358" i="1"/>
  <c r="V358" i="1"/>
  <c r="S359" i="1"/>
  <c r="T359" i="1" s="1"/>
  <c r="V359" i="1"/>
  <c r="S360" i="1"/>
  <c r="T360" i="1" s="1"/>
  <c r="V360" i="1"/>
  <c r="S361" i="1"/>
  <c r="X361" i="1" s="1"/>
  <c r="V361" i="1"/>
  <c r="S362" i="1"/>
  <c r="X362" i="1" s="1"/>
  <c r="V362" i="1"/>
  <c r="S363" i="1"/>
  <c r="V363" i="1"/>
  <c r="S364" i="1"/>
  <c r="V364" i="1"/>
  <c r="S365" i="1"/>
  <c r="V365" i="1"/>
  <c r="S366" i="1"/>
  <c r="X366" i="1" s="1"/>
  <c r="T366" i="1"/>
  <c r="V366" i="1"/>
  <c r="S367" i="1"/>
  <c r="T367" i="1" s="1"/>
  <c r="V367" i="1"/>
  <c r="S368" i="1"/>
  <c r="T368" i="1"/>
  <c r="V368" i="1"/>
  <c r="S369" i="1"/>
  <c r="V369" i="1"/>
  <c r="S370" i="1"/>
  <c r="T370" i="1" s="1"/>
  <c r="V370" i="1"/>
  <c r="S371" i="1"/>
  <c r="W371" i="1" s="1"/>
  <c r="V371" i="1"/>
  <c r="X371" i="1"/>
  <c r="S372" i="1"/>
  <c r="V372" i="1"/>
  <c r="S373" i="1"/>
  <c r="V373" i="1"/>
  <c r="S374" i="1"/>
  <c r="V374" i="1"/>
  <c r="S375" i="1"/>
  <c r="T375" i="1" s="1"/>
  <c r="V375" i="1"/>
  <c r="S376" i="1"/>
  <c r="W376" i="1" s="1"/>
  <c r="V376" i="1"/>
  <c r="S377" i="1"/>
  <c r="X377" i="1" s="1"/>
  <c r="V377" i="1"/>
  <c r="S378" i="1"/>
  <c r="V378" i="1"/>
  <c r="S379" i="1"/>
  <c r="T379" i="1" s="1"/>
  <c r="V379" i="1"/>
  <c r="S380" i="1"/>
  <c r="V380" i="1"/>
  <c r="S381" i="1"/>
  <c r="V381" i="1"/>
  <c r="S382" i="1"/>
  <c r="V382" i="1"/>
  <c r="S383" i="1"/>
  <c r="V383" i="1"/>
  <c r="S384" i="1"/>
  <c r="W384" i="1" s="1"/>
  <c r="V384" i="1"/>
  <c r="S385" i="1"/>
  <c r="W385" i="1" s="1"/>
  <c r="V385" i="1"/>
  <c r="S386" i="1"/>
  <c r="T386" i="1" s="1"/>
  <c r="V386" i="1"/>
  <c r="S387" i="1"/>
  <c r="W387" i="1" s="1"/>
  <c r="V387" i="1"/>
  <c r="S388" i="1"/>
  <c r="V388" i="1"/>
  <c r="S389" i="1"/>
  <c r="X389" i="1" s="1"/>
  <c r="V389" i="1"/>
  <c r="S390" i="1"/>
  <c r="W390" i="1" s="1"/>
  <c r="V390" i="1"/>
  <c r="S391" i="1"/>
  <c r="T391" i="1" s="1"/>
  <c r="V391" i="1"/>
  <c r="S392" i="1"/>
  <c r="V392" i="1"/>
  <c r="S393" i="1"/>
  <c r="V393" i="1"/>
  <c r="S394" i="1"/>
  <c r="V394" i="1"/>
  <c r="S395" i="1"/>
  <c r="V395" i="1"/>
  <c r="S396" i="1"/>
  <c r="T396" i="1" s="1"/>
  <c r="V396" i="1"/>
  <c r="S397" i="1"/>
  <c r="V397" i="1"/>
  <c r="S398" i="1"/>
  <c r="V398" i="1"/>
  <c r="S399" i="1"/>
  <c r="T399" i="1" s="1"/>
  <c r="V399" i="1"/>
  <c r="S400" i="1"/>
  <c r="T400" i="1" s="1"/>
  <c r="V400" i="1"/>
  <c r="S401" i="1"/>
  <c r="V401" i="1"/>
  <c r="S402" i="1"/>
  <c r="V402" i="1"/>
  <c r="S403" i="1"/>
  <c r="V403" i="1"/>
  <c r="S404" i="1"/>
  <c r="V404" i="1"/>
  <c r="S405" i="1"/>
  <c r="V405" i="1"/>
  <c r="S406" i="1"/>
  <c r="W406" i="1" s="1"/>
  <c r="V406" i="1"/>
  <c r="S407" i="1"/>
  <c r="W407" i="1" s="1"/>
  <c r="V407" i="1"/>
  <c r="S408" i="1"/>
  <c r="W408" i="1" s="1"/>
  <c r="V408" i="1"/>
  <c r="S409" i="1"/>
  <c r="V409" i="1"/>
  <c r="S410" i="1"/>
  <c r="T410" i="1" s="1"/>
  <c r="V410" i="1"/>
  <c r="S411" i="1"/>
  <c r="W411" i="1" s="1"/>
  <c r="V411" i="1"/>
  <c r="S412" i="1"/>
  <c r="T412" i="1" s="1"/>
  <c r="V412" i="1"/>
  <c r="S413" i="1"/>
  <c r="X413" i="1" s="1"/>
  <c r="V413" i="1"/>
  <c r="S414" i="1"/>
  <c r="W414" i="1" s="1"/>
  <c r="V414" i="1"/>
  <c r="S415" i="1"/>
  <c r="V415" i="1"/>
  <c r="S416" i="1"/>
  <c r="V416" i="1"/>
  <c r="S417" i="1"/>
  <c r="V417" i="1"/>
  <c r="S418" i="1"/>
  <c r="T418" i="1" s="1"/>
  <c r="V418" i="1"/>
  <c r="S419" i="1"/>
  <c r="V419" i="1"/>
  <c r="S420" i="1"/>
  <c r="W420" i="1" s="1"/>
  <c r="V420" i="1"/>
  <c r="S421" i="1"/>
  <c r="T421" i="1" s="1"/>
  <c r="V421" i="1"/>
  <c r="S422" i="1"/>
  <c r="W422" i="1" s="1"/>
  <c r="V422" i="1"/>
  <c r="S423" i="1"/>
  <c r="U423" i="1" s="1"/>
  <c r="V423" i="1"/>
  <c r="S424" i="1"/>
  <c r="T424" i="1" s="1"/>
  <c r="V424" i="1"/>
  <c r="S425" i="1"/>
  <c r="T425" i="1" s="1"/>
  <c r="V425" i="1"/>
  <c r="S426" i="1"/>
  <c r="T426" i="1" s="1"/>
  <c r="V426" i="1"/>
  <c r="W426" i="1"/>
  <c r="S427" i="1"/>
  <c r="V427" i="1"/>
  <c r="S428" i="1"/>
  <c r="T428" i="1" s="1"/>
  <c r="V428" i="1"/>
  <c r="X428" i="1"/>
  <c r="S429" i="1"/>
  <c r="W429" i="1" s="1"/>
  <c r="V429" i="1"/>
  <c r="S430" i="1"/>
  <c r="V430" i="1"/>
  <c r="S431" i="1"/>
  <c r="W431" i="1" s="1"/>
  <c r="V431" i="1"/>
  <c r="S432" i="1"/>
  <c r="V432" i="1"/>
  <c r="S433" i="1"/>
  <c r="W433" i="1" s="1"/>
  <c r="V433" i="1"/>
  <c r="S434" i="1"/>
  <c r="V434" i="1"/>
  <c r="S435" i="1"/>
  <c r="X435" i="1" s="1"/>
  <c r="V435" i="1"/>
  <c r="S436" i="1"/>
  <c r="W436" i="1" s="1"/>
  <c r="V436" i="1"/>
  <c r="S437" i="1"/>
  <c r="W437" i="1" s="1"/>
  <c r="V437" i="1"/>
  <c r="S438" i="1"/>
  <c r="W438" i="1" s="1"/>
  <c r="V438" i="1"/>
  <c r="S439" i="1"/>
  <c r="T439" i="1" s="1"/>
  <c r="V439" i="1"/>
  <c r="S440" i="1"/>
  <c r="V440" i="1"/>
  <c r="S441" i="1"/>
  <c r="X441" i="1" s="1"/>
  <c r="V441" i="1"/>
  <c r="S442" i="1"/>
  <c r="W442" i="1" s="1"/>
  <c r="T442" i="1"/>
  <c r="V442" i="1"/>
  <c r="S443" i="1"/>
  <c r="V443" i="1"/>
  <c r="S444" i="1"/>
  <c r="T444" i="1" s="1"/>
  <c r="V444" i="1"/>
  <c r="S445" i="1"/>
  <c r="X445" i="1" s="1"/>
  <c r="V445" i="1"/>
  <c r="S446" i="1"/>
  <c r="V446" i="1"/>
  <c r="S447" i="1"/>
  <c r="W447" i="1" s="1"/>
  <c r="T447" i="1"/>
  <c r="V447" i="1"/>
  <c r="S448" i="1"/>
  <c r="V448" i="1"/>
  <c r="S449" i="1"/>
  <c r="V449" i="1"/>
  <c r="S450" i="1"/>
  <c r="T450" i="1" s="1"/>
  <c r="V450" i="1"/>
  <c r="S451" i="1"/>
  <c r="X451" i="1" s="1"/>
  <c r="V451" i="1"/>
  <c r="S452" i="1"/>
  <c r="W452" i="1" s="1"/>
  <c r="V452" i="1"/>
  <c r="S453" i="1"/>
  <c r="T453" i="1" s="1"/>
  <c r="V453" i="1"/>
  <c r="S454" i="1"/>
  <c r="V454" i="1"/>
  <c r="S455" i="1"/>
  <c r="V455" i="1"/>
  <c r="S456" i="1"/>
  <c r="T456" i="1" s="1"/>
  <c r="V456" i="1"/>
  <c r="S457" i="1"/>
  <c r="V457" i="1"/>
  <c r="S458" i="1"/>
  <c r="V458" i="1"/>
  <c r="S459" i="1"/>
  <c r="X459" i="1" s="1"/>
  <c r="V459" i="1"/>
  <c r="S460" i="1"/>
  <c r="X460" i="1" s="1"/>
  <c r="V460" i="1"/>
  <c r="W460" i="1"/>
  <c r="S461" i="1"/>
  <c r="V461" i="1"/>
  <c r="S462" i="1"/>
  <c r="T462" i="1" s="1"/>
  <c r="V462" i="1"/>
  <c r="S463" i="1"/>
  <c r="V463" i="1"/>
  <c r="S464" i="1"/>
  <c r="T464" i="1" s="1"/>
  <c r="V464" i="1"/>
  <c r="S465" i="1"/>
  <c r="V465" i="1"/>
  <c r="S466" i="1"/>
  <c r="V466" i="1"/>
  <c r="S467" i="1"/>
  <c r="T467" i="1" s="1"/>
  <c r="V467" i="1"/>
  <c r="X467" i="1"/>
  <c r="S468" i="1"/>
  <c r="W468" i="1" s="1"/>
  <c r="V468" i="1"/>
  <c r="S469" i="1"/>
  <c r="V469" i="1"/>
  <c r="S470" i="1"/>
  <c r="T470" i="1" s="1"/>
  <c r="V470" i="1"/>
  <c r="S471" i="1"/>
  <c r="X471" i="1" s="1"/>
  <c r="V471" i="1"/>
  <c r="S472" i="1"/>
  <c r="X472" i="1" s="1"/>
  <c r="V472" i="1"/>
  <c r="S473" i="1"/>
  <c r="W473" i="1" s="1"/>
  <c r="V473" i="1"/>
  <c r="S474" i="1"/>
  <c r="W474" i="1" s="1"/>
  <c r="V474" i="1"/>
  <c r="S475" i="1"/>
  <c r="X475" i="1" s="1"/>
  <c r="V475" i="1"/>
  <c r="S476" i="1"/>
  <c r="X476" i="1" s="1"/>
  <c r="V476" i="1"/>
  <c r="S477" i="1"/>
  <c r="W477" i="1" s="1"/>
  <c r="V477" i="1"/>
  <c r="S478" i="1"/>
  <c r="W478" i="1" s="1"/>
  <c r="V478" i="1"/>
  <c r="S479" i="1"/>
  <c r="X479" i="1" s="1"/>
  <c r="V479" i="1"/>
  <c r="S480" i="1"/>
  <c r="X480" i="1" s="1"/>
  <c r="V480" i="1"/>
  <c r="S481" i="1"/>
  <c r="T481" i="1" s="1"/>
  <c r="V481" i="1"/>
  <c r="S482" i="1"/>
  <c r="W482" i="1" s="1"/>
  <c r="V482" i="1"/>
  <c r="S483" i="1"/>
  <c r="X483" i="1" s="1"/>
  <c r="V483" i="1"/>
  <c r="S484" i="1"/>
  <c r="V484" i="1"/>
  <c r="S485" i="1"/>
  <c r="T485" i="1" s="1"/>
  <c r="V485" i="1"/>
  <c r="S486" i="1"/>
  <c r="V486" i="1"/>
  <c r="S487" i="1"/>
  <c r="V487" i="1"/>
  <c r="S488" i="1"/>
  <c r="T488" i="1" s="1"/>
  <c r="V488" i="1"/>
  <c r="S489" i="1"/>
  <c r="V489" i="1"/>
  <c r="S490" i="1"/>
  <c r="V490" i="1"/>
  <c r="S491" i="1"/>
  <c r="W491" i="1" s="1"/>
  <c r="V491" i="1"/>
  <c r="S492" i="1"/>
  <c r="X492" i="1" s="1"/>
  <c r="V492" i="1"/>
  <c r="S493" i="1"/>
  <c r="X493" i="1" s="1"/>
  <c r="V493" i="1"/>
  <c r="S494" i="1"/>
  <c r="T494" i="1" s="1"/>
  <c r="V494" i="1"/>
  <c r="S495" i="1"/>
  <c r="T495" i="1" s="1"/>
  <c r="V495" i="1"/>
  <c r="S496" i="1"/>
  <c r="W496" i="1" s="1"/>
  <c r="V496" i="1"/>
  <c r="S497" i="1"/>
  <c r="V497" i="1"/>
  <c r="S498" i="1"/>
  <c r="X498" i="1" s="1"/>
  <c r="V498" i="1"/>
  <c r="S499" i="1"/>
  <c r="W499" i="1" s="1"/>
  <c r="V499" i="1"/>
  <c r="S500" i="1"/>
  <c r="T500" i="1" s="1"/>
  <c r="V500" i="1"/>
  <c r="S501" i="1"/>
  <c r="X501" i="1" s="1"/>
  <c r="V501" i="1"/>
  <c r="S502" i="1"/>
  <c r="T502" i="1" s="1"/>
  <c r="V502" i="1"/>
  <c r="S503" i="1"/>
  <c r="V503" i="1"/>
  <c r="S504" i="1"/>
  <c r="V504" i="1"/>
  <c r="S505" i="1"/>
  <c r="T505" i="1" s="1"/>
  <c r="V505" i="1"/>
  <c r="S506" i="1"/>
  <c r="V506" i="1"/>
  <c r="S507" i="1"/>
  <c r="W507" i="1" s="1"/>
  <c r="V507" i="1"/>
  <c r="S508" i="1"/>
  <c r="W508" i="1" s="1"/>
  <c r="V508" i="1"/>
  <c r="S509" i="1"/>
  <c r="V509" i="1"/>
  <c r="S510" i="1"/>
  <c r="T510" i="1" s="1"/>
  <c r="V510" i="1"/>
  <c r="S511" i="1"/>
  <c r="W511" i="1" s="1"/>
  <c r="V511" i="1"/>
  <c r="S512" i="1"/>
  <c r="V512" i="1"/>
  <c r="S513" i="1"/>
  <c r="X513" i="1" s="1"/>
  <c r="V513" i="1"/>
  <c r="S514" i="1"/>
  <c r="V514" i="1"/>
  <c r="S515" i="1"/>
  <c r="V515" i="1"/>
  <c r="S516" i="1"/>
  <c r="V516" i="1"/>
  <c r="S517" i="1"/>
  <c r="W517" i="1" s="1"/>
  <c r="V517" i="1"/>
  <c r="S518" i="1"/>
  <c r="X518" i="1" s="1"/>
  <c r="V518" i="1"/>
  <c r="S519" i="1"/>
  <c r="T519" i="1" s="1"/>
  <c r="V519" i="1"/>
  <c r="S520" i="1"/>
  <c r="X520" i="1" s="1"/>
  <c r="V520" i="1"/>
  <c r="S521" i="1"/>
  <c r="X521" i="1" s="1"/>
  <c r="V521" i="1"/>
  <c r="S522" i="1"/>
  <c r="T522" i="1" s="1"/>
  <c r="V522" i="1"/>
  <c r="S523" i="1"/>
  <c r="T523" i="1" s="1"/>
  <c r="V523" i="1"/>
  <c r="S524" i="1"/>
  <c r="T524" i="1" s="1"/>
  <c r="V524" i="1"/>
  <c r="S525" i="1"/>
  <c r="W525" i="1" s="1"/>
  <c r="V525" i="1"/>
  <c r="S526" i="1"/>
  <c r="X526" i="1" s="1"/>
  <c r="V526" i="1"/>
  <c r="S527" i="1"/>
  <c r="V527" i="1"/>
  <c r="S528" i="1"/>
  <c r="T528" i="1" s="1"/>
  <c r="V528" i="1"/>
  <c r="S529" i="1"/>
  <c r="V529" i="1"/>
  <c r="S530" i="1"/>
  <c r="W530" i="1" s="1"/>
  <c r="V530" i="1"/>
  <c r="S531" i="1"/>
  <c r="V531" i="1"/>
  <c r="S532" i="1"/>
  <c r="X532" i="1" s="1"/>
  <c r="V532" i="1"/>
  <c r="S533" i="1"/>
  <c r="T533" i="1"/>
  <c r="V533" i="1"/>
  <c r="S534" i="1"/>
  <c r="T534" i="1" s="1"/>
  <c r="V534" i="1"/>
  <c r="X534" i="1"/>
  <c r="S535" i="1"/>
  <c r="V535" i="1"/>
  <c r="S536" i="1"/>
  <c r="T536" i="1" s="1"/>
  <c r="V536" i="1"/>
  <c r="S537" i="1"/>
  <c r="W537" i="1" s="1"/>
  <c r="V537" i="1"/>
  <c r="S538" i="1"/>
  <c r="T538" i="1" s="1"/>
  <c r="V538" i="1"/>
  <c r="S539" i="1"/>
  <c r="W539" i="1" s="1"/>
  <c r="V539" i="1"/>
  <c r="S540" i="1"/>
  <c r="W540" i="1" s="1"/>
  <c r="V540" i="1"/>
  <c r="S541" i="1"/>
  <c r="W541" i="1" s="1"/>
  <c r="V541" i="1"/>
  <c r="S542" i="1"/>
  <c r="X542" i="1" s="1"/>
  <c r="V542" i="1"/>
  <c r="S543" i="1"/>
  <c r="V543" i="1"/>
  <c r="S544" i="1"/>
  <c r="X544" i="1" s="1"/>
  <c r="V544" i="1"/>
  <c r="S545" i="1"/>
  <c r="V545" i="1"/>
  <c r="S546" i="1"/>
  <c r="V546" i="1"/>
  <c r="S547" i="1"/>
  <c r="V547" i="1"/>
  <c r="S548" i="1"/>
  <c r="T548" i="1" s="1"/>
  <c r="V548" i="1"/>
  <c r="S549" i="1"/>
  <c r="T549" i="1" s="1"/>
  <c r="V549" i="1"/>
  <c r="S550" i="1"/>
  <c r="T550" i="1" s="1"/>
  <c r="V550" i="1"/>
  <c r="S551" i="1"/>
  <c r="X551" i="1" s="1"/>
  <c r="V551" i="1"/>
  <c r="S552" i="1"/>
  <c r="V552" i="1"/>
  <c r="S553" i="1"/>
  <c r="W553" i="1" s="1"/>
  <c r="V553" i="1"/>
  <c r="X553" i="1"/>
  <c r="S554" i="1"/>
  <c r="X554" i="1" s="1"/>
  <c r="V554" i="1"/>
  <c r="S555" i="1"/>
  <c r="V555" i="1"/>
  <c r="S556" i="1"/>
  <c r="T556" i="1" s="1"/>
  <c r="V556" i="1"/>
  <c r="S557" i="1"/>
  <c r="V557" i="1"/>
  <c r="S558" i="1"/>
  <c r="T558" i="1" s="1"/>
  <c r="V558" i="1"/>
  <c r="S559" i="1"/>
  <c r="X559" i="1" s="1"/>
  <c r="V559" i="1"/>
  <c r="S560" i="1"/>
  <c r="V560" i="1"/>
  <c r="S561" i="1"/>
  <c r="W561" i="1" s="1"/>
  <c r="V561" i="1"/>
  <c r="S562" i="1"/>
  <c r="W562" i="1" s="1"/>
  <c r="V562" i="1"/>
  <c r="S563" i="1"/>
  <c r="V563" i="1"/>
  <c r="S564" i="1"/>
  <c r="T564" i="1" s="1"/>
  <c r="V564" i="1"/>
  <c r="S565" i="1"/>
  <c r="T565" i="1" s="1"/>
  <c r="V565" i="1"/>
  <c r="S566" i="1"/>
  <c r="W566" i="1" s="1"/>
  <c r="V566" i="1"/>
  <c r="S567" i="1"/>
  <c r="V567" i="1"/>
  <c r="S568" i="1"/>
  <c r="X568" i="1" s="1"/>
  <c r="V568" i="1"/>
  <c r="S569" i="1"/>
  <c r="V569" i="1"/>
  <c r="S570" i="1"/>
  <c r="T570" i="1" s="1"/>
  <c r="V570" i="1"/>
  <c r="S571" i="1"/>
  <c r="V571" i="1"/>
  <c r="S572" i="1"/>
  <c r="V572" i="1"/>
  <c r="S573" i="1"/>
  <c r="T573" i="1" s="1"/>
  <c r="V573" i="1"/>
  <c r="S574" i="1"/>
  <c r="X574" i="1" s="1"/>
  <c r="V574" i="1"/>
  <c r="S575" i="1"/>
  <c r="W575" i="1" s="1"/>
  <c r="V575" i="1"/>
  <c r="S576" i="1"/>
  <c r="V576" i="1"/>
  <c r="S577" i="1"/>
  <c r="X577" i="1" s="1"/>
  <c r="V577" i="1"/>
  <c r="S578" i="1"/>
  <c r="W578" i="1" s="1"/>
  <c r="V578" i="1"/>
  <c r="S579" i="1"/>
  <c r="X579" i="1" s="1"/>
  <c r="V579" i="1"/>
  <c r="S580" i="1"/>
  <c r="V580" i="1"/>
  <c r="S581" i="1"/>
  <c r="T581" i="1" s="1"/>
  <c r="V581" i="1"/>
  <c r="S582" i="1"/>
  <c r="V582" i="1"/>
  <c r="S583" i="1"/>
  <c r="V583" i="1"/>
  <c r="S584" i="1"/>
  <c r="V584" i="1"/>
  <c r="S585" i="1"/>
  <c r="T585" i="1" s="1"/>
  <c r="V585" i="1"/>
  <c r="S586" i="1"/>
  <c r="V586" i="1"/>
  <c r="S587" i="1"/>
  <c r="V587" i="1"/>
  <c r="S588" i="1"/>
  <c r="T588" i="1" s="1"/>
  <c r="V588" i="1"/>
  <c r="S589" i="1"/>
  <c r="W589" i="1" s="1"/>
  <c r="V589" i="1"/>
  <c r="S590" i="1"/>
  <c r="T590" i="1"/>
  <c r="V590" i="1"/>
  <c r="S591" i="1"/>
  <c r="V591" i="1"/>
  <c r="S592" i="1"/>
  <c r="X592" i="1" s="1"/>
  <c r="V592" i="1"/>
  <c r="S593" i="1"/>
  <c r="W593" i="1" s="1"/>
  <c r="V593" i="1"/>
  <c r="S594" i="1"/>
  <c r="T594" i="1" s="1"/>
  <c r="V594" i="1"/>
  <c r="S595" i="1"/>
  <c r="V595" i="1"/>
  <c r="S596" i="1"/>
  <c r="W596" i="1" s="1"/>
  <c r="V596" i="1"/>
  <c r="S597" i="1"/>
  <c r="V597" i="1"/>
  <c r="S598" i="1"/>
  <c r="T598" i="1" s="1"/>
  <c r="V598" i="1"/>
  <c r="S599" i="1"/>
  <c r="U599" i="1" s="1"/>
  <c r="V599" i="1"/>
  <c r="S600" i="1"/>
  <c r="W600" i="1" s="1"/>
  <c r="V600" i="1"/>
  <c r="S601" i="1"/>
  <c r="W601" i="1" s="1"/>
  <c r="V601" i="1"/>
  <c r="S602" i="1"/>
  <c r="T602" i="1" s="1"/>
  <c r="V602" i="1"/>
  <c r="X602" i="1"/>
  <c r="S603" i="1"/>
  <c r="W603" i="1" s="1"/>
  <c r="V603" i="1"/>
  <c r="S604" i="1"/>
  <c r="X604" i="1" s="1"/>
  <c r="V604" i="1"/>
  <c r="S605" i="1"/>
  <c r="T605" i="1" s="1"/>
  <c r="V605" i="1"/>
  <c r="S606" i="1"/>
  <c r="W606" i="1" s="1"/>
  <c r="V606" i="1"/>
  <c r="S607" i="1"/>
  <c r="V607" i="1"/>
  <c r="S608" i="1"/>
  <c r="T608" i="1" s="1"/>
  <c r="V608" i="1"/>
  <c r="S609" i="1"/>
  <c r="W609" i="1" s="1"/>
  <c r="V609" i="1"/>
  <c r="S610" i="1"/>
  <c r="V610" i="1"/>
  <c r="S611" i="1"/>
  <c r="V611" i="1"/>
  <c r="S612" i="1"/>
  <c r="V612" i="1"/>
  <c r="S613" i="1"/>
  <c r="T613" i="1" s="1"/>
  <c r="V613" i="1"/>
  <c r="S614" i="1"/>
  <c r="X614" i="1" s="1"/>
  <c r="V614" i="1"/>
  <c r="S615" i="1"/>
  <c r="T615" i="1" s="1"/>
  <c r="V615" i="1"/>
  <c r="S616" i="1"/>
  <c r="T616" i="1" s="1"/>
  <c r="V616" i="1"/>
  <c r="S617" i="1"/>
  <c r="V617" i="1"/>
  <c r="S618" i="1"/>
  <c r="V618" i="1"/>
  <c r="S619" i="1"/>
  <c r="V619" i="1"/>
  <c r="S620" i="1"/>
  <c r="W620" i="1" s="1"/>
  <c r="V620" i="1"/>
  <c r="S621" i="1"/>
  <c r="W621" i="1" s="1"/>
  <c r="V621" i="1"/>
  <c r="S622" i="1"/>
  <c r="X622" i="1" s="1"/>
  <c r="T622" i="1"/>
  <c r="V622" i="1"/>
  <c r="S623" i="1"/>
  <c r="V623" i="1"/>
  <c r="S624" i="1"/>
  <c r="W624" i="1" s="1"/>
  <c r="V624" i="1"/>
  <c r="S625" i="1"/>
  <c r="T625" i="1" s="1"/>
  <c r="V625" i="1"/>
  <c r="S626" i="1"/>
  <c r="X626" i="1" s="1"/>
  <c r="V626" i="1"/>
  <c r="S627" i="1"/>
  <c r="T627" i="1" s="1"/>
  <c r="V627" i="1"/>
  <c r="S628" i="1"/>
  <c r="W628" i="1" s="1"/>
  <c r="V628" i="1"/>
  <c r="S629" i="1"/>
  <c r="W629" i="1" s="1"/>
  <c r="V629" i="1"/>
  <c r="S630" i="1"/>
  <c r="T630" i="1" s="1"/>
  <c r="V630" i="1"/>
  <c r="S631" i="1"/>
  <c r="V631" i="1"/>
  <c r="S632" i="1"/>
  <c r="T632" i="1"/>
  <c r="V632" i="1"/>
  <c r="W632" i="1"/>
  <c r="S633" i="1"/>
  <c r="W633" i="1" s="1"/>
  <c r="V633" i="1"/>
  <c r="S634" i="1"/>
  <c r="V634" i="1"/>
  <c r="S635" i="1"/>
  <c r="X635" i="1" s="1"/>
  <c r="V635" i="1"/>
  <c r="S636" i="1"/>
  <c r="X636" i="1" s="1"/>
  <c r="V636" i="1"/>
  <c r="S637" i="1"/>
  <c r="X637" i="1" s="1"/>
  <c r="V637" i="1"/>
  <c r="S638" i="1"/>
  <c r="X638" i="1" s="1"/>
  <c r="V638" i="1"/>
  <c r="W638" i="1"/>
  <c r="S639" i="1"/>
  <c r="W639" i="1" s="1"/>
  <c r="V639" i="1"/>
  <c r="S640" i="1"/>
  <c r="X640" i="1" s="1"/>
  <c r="V640" i="1"/>
  <c r="S641" i="1"/>
  <c r="T641" i="1" s="1"/>
  <c r="V641" i="1"/>
  <c r="S642" i="1"/>
  <c r="X642" i="1" s="1"/>
  <c r="V642" i="1"/>
  <c r="S643" i="1"/>
  <c r="X643" i="1" s="1"/>
  <c r="V643" i="1"/>
  <c r="S644" i="1"/>
  <c r="V644" i="1"/>
  <c r="S645" i="1"/>
  <c r="X645" i="1" s="1"/>
  <c r="V645" i="1"/>
  <c r="S646" i="1"/>
  <c r="W646" i="1" s="1"/>
  <c r="V646" i="1"/>
  <c r="S647" i="1"/>
  <c r="W647" i="1" s="1"/>
  <c r="V647" i="1"/>
  <c r="S648" i="1"/>
  <c r="T648" i="1" s="1"/>
  <c r="V648" i="1"/>
  <c r="S649" i="1"/>
  <c r="V649" i="1"/>
  <c r="S650" i="1"/>
  <c r="X650" i="1" s="1"/>
  <c r="V650" i="1"/>
  <c r="S651" i="1"/>
  <c r="X651" i="1" s="1"/>
  <c r="V651" i="1"/>
  <c r="S652" i="1"/>
  <c r="T652" i="1" s="1"/>
  <c r="V652" i="1"/>
  <c r="S653" i="1"/>
  <c r="W653" i="1" s="1"/>
  <c r="V653" i="1"/>
  <c r="X653" i="1"/>
  <c r="S654" i="1"/>
  <c r="V654" i="1"/>
  <c r="S655" i="1"/>
  <c r="V655" i="1"/>
  <c r="S656" i="1"/>
  <c r="X656" i="1" s="1"/>
  <c r="V656" i="1"/>
  <c r="S657" i="1"/>
  <c r="X657" i="1" s="1"/>
  <c r="V657" i="1"/>
  <c r="S658" i="1"/>
  <c r="X658" i="1" s="1"/>
  <c r="V658" i="1"/>
  <c r="S659" i="1"/>
  <c r="W659" i="1" s="1"/>
  <c r="V659" i="1"/>
  <c r="S660" i="1"/>
  <c r="V660" i="1"/>
  <c r="S661" i="1"/>
  <c r="W661" i="1" s="1"/>
  <c r="V661" i="1"/>
  <c r="S662" i="1"/>
  <c r="W662" i="1" s="1"/>
  <c r="V662" i="1"/>
  <c r="S663" i="1"/>
  <c r="W663" i="1" s="1"/>
  <c r="V663" i="1"/>
  <c r="S664" i="1"/>
  <c r="X664" i="1" s="1"/>
  <c r="V664" i="1"/>
  <c r="S665" i="1"/>
  <c r="V665" i="1"/>
  <c r="S666" i="1"/>
  <c r="T666" i="1" s="1"/>
  <c r="V666" i="1"/>
  <c r="S667" i="1"/>
  <c r="V667" i="1"/>
  <c r="S668" i="1"/>
  <c r="W668" i="1" s="1"/>
  <c r="T668" i="1"/>
  <c r="V668" i="1"/>
  <c r="S669" i="1"/>
  <c r="X669" i="1" s="1"/>
  <c r="V669" i="1"/>
  <c r="S670" i="1"/>
  <c r="W670" i="1" s="1"/>
  <c r="V670" i="1"/>
  <c r="S671" i="1"/>
  <c r="W671" i="1" s="1"/>
  <c r="V671" i="1"/>
  <c r="S672" i="1"/>
  <c r="V672" i="1"/>
  <c r="S673" i="1"/>
  <c r="V673" i="1"/>
  <c r="S674" i="1"/>
  <c r="W674" i="1" s="1"/>
  <c r="V674" i="1"/>
  <c r="S675" i="1"/>
  <c r="V675" i="1"/>
  <c r="S676" i="1"/>
  <c r="V676" i="1"/>
  <c r="S677" i="1"/>
  <c r="T677" i="1" s="1"/>
  <c r="V677" i="1"/>
  <c r="S678" i="1"/>
  <c r="T678" i="1" s="1"/>
  <c r="V678" i="1"/>
  <c r="S679" i="1"/>
  <c r="W679" i="1" s="1"/>
  <c r="V679" i="1"/>
  <c r="S680" i="1"/>
  <c r="W680" i="1" s="1"/>
  <c r="V680" i="1"/>
  <c r="S681" i="1"/>
  <c r="W681" i="1" s="1"/>
  <c r="V681" i="1"/>
  <c r="S682" i="1"/>
  <c r="V682" i="1"/>
  <c r="S683" i="1"/>
  <c r="X683" i="1" s="1"/>
  <c r="V683" i="1"/>
  <c r="S684" i="1"/>
  <c r="X684" i="1" s="1"/>
  <c r="V684" i="1"/>
  <c r="S685" i="1"/>
  <c r="W685" i="1" s="1"/>
  <c r="V685" i="1"/>
  <c r="X685" i="1"/>
  <c r="S686" i="1"/>
  <c r="W686" i="1" s="1"/>
  <c r="V686" i="1"/>
  <c r="S687" i="1"/>
  <c r="V687" i="1"/>
  <c r="S688" i="1"/>
  <c r="X688" i="1" s="1"/>
  <c r="V688" i="1"/>
  <c r="S689" i="1"/>
  <c r="X689" i="1" s="1"/>
  <c r="T689" i="1"/>
  <c r="V689" i="1"/>
  <c r="S690" i="1"/>
  <c r="X690" i="1" s="1"/>
  <c r="V690" i="1"/>
  <c r="S691" i="1"/>
  <c r="V691" i="1"/>
  <c r="S692" i="1"/>
  <c r="T692" i="1" s="1"/>
  <c r="V692" i="1"/>
  <c r="X692" i="1"/>
  <c r="S693" i="1"/>
  <c r="W693" i="1" s="1"/>
  <c r="V693" i="1"/>
  <c r="S694" i="1"/>
  <c r="W694" i="1" s="1"/>
  <c r="V694" i="1"/>
  <c r="S695" i="1"/>
  <c r="V695" i="1"/>
  <c r="S696" i="1"/>
  <c r="V696" i="1"/>
  <c r="S697" i="1"/>
  <c r="V697" i="1"/>
  <c r="S698" i="1"/>
  <c r="T698" i="1" s="1"/>
  <c r="V698" i="1"/>
  <c r="S699" i="1"/>
  <c r="W699" i="1" s="1"/>
  <c r="V699" i="1"/>
  <c r="S700" i="1"/>
  <c r="X700" i="1" s="1"/>
  <c r="V700" i="1"/>
  <c r="S701" i="1"/>
  <c r="W701" i="1" s="1"/>
  <c r="V701" i="1"/>
  <c r="S702" i="1"/>
  <c r="W702" i="1" s="1"/>
  <c r="V702" i="1"/>
  <c r="S703" i="1"/>
  <c r="V703" i="1"/>
  <c r="S704" i="1"/>
  <c r="X704" i="1" s="1"/>
  <c r="V704" i="1"/>
  <c r="S705" i="1"/>
  <c r="X705" i="1" s="1"/>
  <c r="V705" i="1"/>
  <c r="S706" i="1"/>
  <c r="T706" i="1" s="1"/>
  <c r="V706" i="1"/>
  <c r="S707" i="1"/>
  <c r="W707" i="1" s="1"/>
  <c r="V707" i="1"/>
  <c r="S708" i="1"/>
  <c r="W708" i="1" s="1"/>
  <c r="V708" i="1"/>
  <c r="S709" i="1"/>
  <c r="T709" i="1" s="1"/>
  <c r="V709" i="1"/>
  <c r="S710" i="1"/>
  <c r="X710" i="1" s="1"/>
  <c r="V710" i="1"/>
  <c r="S711" i="1"/>
  <c r="T711" i="1" s="1"/>
  <c r="V711" i="1"/>
  <c r="S712" i="1"/>
  <c r="W712" i="1" s="1"/>
  <c r="V712" i="1"/>
  <c r="S713" i="1"/>
  <c r="T713" i="1" s="1"/>
  <c r="V713" i="1"/>
  <c r="S714" i="1"/>
  <c r="V714" i="1"/>
  <c r="S715" i="1"/>
  <c r="V715" i="1"/>
  <c r="S716" i="1"/>
  <c r="W716" i="1" s="1"/>
  <c r="T716" i="1"/>
  <c r="V716" i="1"/>
  <c r="S717" i="1"/>
  <c r="X717" i="1" s="1"/>
  <c r="V717" i="1"/>
  <c r="S718" i="1"/>
  <c r="W718" i="1" s="1"/>
  <c r="V718" i="1"/>
  <c r="S719" i="1"/>
  <c r="V719" i="1"/>
  <c r="S720" i="1"/>
  <c r="V720" i="1"/>
  <c r="S721" i="1"/>
  <c r="T721" i="1" s="1"/>
  <c r="V721" i="1"/>
  <c r="S722" i="1"/>
  <c r="V722" i="1"/>
  <c r="S723" i="1"/>
  <c r="V723" i="1"/>
  <c r="S724" i="1"/>
  <c r="T724" i="1" s="1"/>
  <c r="V724" i="1"/>
  <c r="S725" i="1"/>
  <c r="V725" i="1"/>
  <c r="S726" i="1"/>
  <c r="T726" i="1" s="1"/>
  <c r="V726" i="1"/>
  <c r="S727" i="1"/>
  <c r="X727" i="1" s="1"/>
  <c r="V727" i="1"/>
  <c r="S728" i="1"/>
  <c r="X728" i="1" s="1"/>
  <c r="V728" i="1"/>
  <c r="S729" i="1"/>
  <c r="V729" i="1"/>
  <c r="S730" i="1"/>
  <c r="W730" i="1" s="1"/>
  <c r="V730" i="1"/>
  <c r="S731" i="1"/>
  <c r="W731" i="1" s="1"/>
  <c r="V731" i="1"/>
  <c r="S732" i="1"/>
  <c r="V732" i="1"/>
  <c r="S733" i="1"/>
  <c r="W733" i="1" s="1"/>
  <c r="V733" i="1"/>
  <c r="S734" i="1"/>
  <c r="X734" i="1" s="1"/>
  <c r="V734" i="1"/>
  <c r="S735" i="1"/>
  <c r="W735" i="1" s="1"/>
  <c r="V735" i="1"/>
  <c r="S736" i="1"/>
  <c r="X736" i="1" s="1"/>
  <c r="V736" i="1"/>
  <c r="S737" i="1"/>
  <c r="X737" i="1" s="1"/>
  <c r="V737" i="1"/>
  <c r="S738" i="1"/>
  <c r="T738" i="1" s="1"/>
  <c r="V738" i="1"/>
  <c r="S739" i="1"/>
  <c r="X739" i="1" s="1"/>
  <c r="V739" i="1"/>
  <c r="S740" i="1"/>
  <c r="V740" i="1"/>
  <c r="S741" i="1"/>
  <c r="X741" i="1" s="1"/>
  <c r="V741" i="1"/>
  <c r="S742" i="1"/>
  <c r="W742" i="1" s="1"/>
  <c r="V742" i="1"/>
  <c r="S743" i="1"/>
  <c r="W743" i="1" s="1"/>
  <c r="V743" i="1"/>
  <c r="S744" i="1"/>
  <c r="T744" i="1" s="1"/>
  <c r="V744" i="1"/>
  <c r="S745" i="1"/>
  <c r="V745" i="1"/>
  <c r="S746" i="1"/>
  <c r="X746" i="1" s="1"/>
  <c r="V746" i="1"/>
  <c r="S747" i="1"/>
  <c r="V747" i="1"/>
  <c r="S748" i="1"/>
  <c r="W748" i="1" s="1"/>
  <c r="V748" i="1"/>
  <c r="S749" i="1"/>
  <c r="T749" i="1" s="1"/>
  <c r="V749" i="1"/>
  <c r="W749" i="1"/>
  <c r="X749" i="1"/>
  <c r="S750" i="1"/>
  <c r="W750" i="1" s="1"/>
  <c r="V750" i="1"/>
  <c r="S751" i="1"/>
  <c r="T751" i="1" s="1"/>
  <c r="V751" i="1"/>
  <c r="S752" i="1"/>
  <c r="V752" i="1"/>
  <c r="S753" i="1"/>
  <c r="V753" i="1"/>
  <c r="S754" i="1"/>
  <c r="T754" i="1" s="1"/>
  <c r="V754" i="1"/>
  <c r="S755" i="1"/>
  <c r="T755" i="1" s="1"/>
  <c r="V755" i="1"/>
  <c r="S756" i="1"/>
  <c r="V756" i="1"/>
  <c r="S757" i="1"/>
  <c r="V757" i="1"/>
  <c r="S758" i="1"/>
  <c r="W758" i="1" s="1"/>
  <c r="T758" i="1"/>
  <c r="V758" i="1"/>
  <c r="S759" i="1"/>
  <c r="X759" i="1" s="1"/>
  <c r="V759" i="1"/>
  <c r="S760" i="1"/>
  <c r="V760" i="1"/>
  <c r="S761" i="1"/>
  <c r="W761" i="1" s="1"/>
  <c r="V761" i="1"/>
  <c r="S762" i="1"/>
  <c r="W762" i="1" s="1"/>
  <c r="V762" i="1"/>
  <c r="S763" i="1"/>
  <c r="W763" i="1" s="1"/>
  <c r="V763" i="1"/>
  <c r="S764" i="1"/>
  <c r="W764" i="1" s="1"/>
  <c r="V764" i="1"/>
  <c r="S765" i="1"/>
  <c r="W765" i="1" s="1"/>
  <c r="T765" i="1"/>
  <c r="V765" i="1"/>
  <c r="S766" i="1"/>
  <c r="W766" i="1" s="1"/>
  <c r="V766" i="1"/>
  <c r="S767" i="1"/>
  <c r="X767" i="1" s="1"/>
  <c r="V767" i="1"/>
  <c r="W767" i="1"/>
  <c r="S768" i="1"/>
  <c r="V768" i="1"/>
  <c r="S769" i="1"/>
  <c r="T769" i="1" s="1"/>
  <c r="V769" i="1"/>
  <c r="S770" i="1"/>
  <c r="V770" i="1"/>
  <c r="S771" i="1"/>
  <c r="X771" i="1" s="1"/>
  <c r="V771" i="1"/>
  <c r="S772" i="1"/>
  <c r="V772" i="1"/>
  <c r="S773" i="1"/>
  <c r="V773" i="1"/>
  <c r="S774" i="1"/>
  <c r="T774" i="1" s="1"/>
  <c r="V774" i="1"/>
  <c r="S775" i="1"/>
  <c r="T775" i="1" s="1"/>
  <c r="V775" i="1"/>
  <c r="S776" i="1"/>
  <c r="V776" i="1"/>
  <c r="S777" i="1"/>
  <c r="V777" i="1"/>
  <c r="S778" i="1"/>
  <c r="T778" i="1" s="1"/>
  <c r="V778" i="1"/>
  <c r="S779" i="1"/>
  <c r="V779" i="1"/>
  <c r="S780" i="1"/>
  <c r="W780" i="1" s="1"/>
  <c r="V780" i="1"/>
  <c r="S781" i="1"/>
  <c r="X781" i="1" s="1"/>
  <c r="V781" i="1"/>
  <c r="S782" i="1"/>
  <c r="X782" i="1" s="1"/>
  <c r="V782" i="1"/>
  <c r="S783" i="1"/>
  <c r="T783" i="1"/>
  <c r="V783" i="1"/>
  <c r="S784" i="1"/>
  <c r="W784" i="1" s="1"/>
  <c r="V784" i="1"/>
  <c r="S785" i="1"/>
  <c r="T785" i="1" s="1"/>
  <c r="V785" i="1"/>
  <c r="S786" i="1"/>
  <c r="T786" i="1" s="1"/>
  <c r="V786" i="1"/>
  <c r="S787" i="1"/>
  <c r="X787" i="1" s="1"/>
  <c r="T787" i="1"/>
  <c r="V787" i="1"/>
  <c r="S788" i="1"/>
  <c r="V788" i="1"/>
  <c r="S789" i="1"/>
  <c r="X789" i="1" s="1"/>
  <c r="V789" i="1"/>
  <c r="S790" i="1"/>
  <c r="V790" i="1"/>
  <c r="S791" i="1"/>
  <c r="W791" i="1" s="1"/>
  <c r="V791" i="1"/>
  <c r="S792" i="1"/>
  <c r="W792" i="1" s="1"/>
  <c r="V792" i="1"/>
  <c r="S793" i="1"/>
  <c r="T793" i="1" s="1"/>
  <c r="V793" i="1"/>
  <c r="S794" i="1"/>
  <c r="T794" i="1" s="1"/>
  <c r="V794" i="1"/>
  <c r="S795" i="1"/>
  <c r="T795" i="1" s="1"/>
  <c r="V795" i="1"/>
  <c r="S796" i="1"/>
  <c r="V796" i="1"/>
  <c r="S797" i="1"/>
  <c r="T797" i="1" s="1"/>
  <c r="V797" i="1"/>
  <c r="S798" i="1"/>
  <c r="V798" i="1"/>
  <c r="S799" i="1"/>
  <c r="X799" i="1" s="1"/>
  <c r="V799" i="1"/>
  <c r="S800" i="1"/>
  <c r="V800" i="1"/>
  <c r="S801" i="1"/>
  <c r="X801" i="1" s="1"/>
  <c r="T801" i="1"/>
  <c r="V801" i="1"/>
  <c r="S802" i="1"/>
  <c r="V802" i="1"/>
  <c r="S803" i="1"/>
  <c r="X803" i="1" s="1"/>
  <c r="V803" i="1"/>
  <c r="S804" i="1"/>
  <c r="V804" i="1"/>
  <c r="S805" i="1"/>
  <c r="T805" i="1" s="1"/>
  <c r="V805" i="1"/>
  <c r="S806" i="1"/>
  <c r="T806" i="1" s="1"/>
  <c r="V806" i="1"/>
  <c r="S807" i="1"/>
  <c r="V807" i="1"/>
  <c r="X807" i="1"/>
  <c r="S808" i="1"/>
  <c r="W808" i="1" s="1"/>
  <c r="V808" i="1"/>
  <c r="S809" i="1"/>
  <c r="V809" i="1"/>
  <c r="S810" i="1"/>
  <c r="X810" i="1" s="1"/>
  <c r="V810" i="1"/>
  <c r="S811" i="1"/>
  <c r="W811" i="1" s="1"/>
  <c r="V811" i="1"/>
  <c r="S812" i="1"/>
  <c r="W812" i="1" s="1"/>
  <c r="V812" i="1"/>
  <c r="S813" i="1"/>
  <c r="T813" i="1" s="1"/>
  <c r="V813" i="1"/>
  <c r="S814" i="1"/>
  <c r="T814" i="1" s="1"/>
  <c r="V814" i="1"/>
  <c r="S815" i="1"/>
  <c r="X815" i="1" s="1"/>
  <c r="V815" i="1"/>
  <c r="S816" i="1"/>
  <c r="W816" i="1" s="1"/>
  <c r="V816" i="1"/>
  <c r="S817" i="1"/>
  <c r="V817" i="1"/>
  <c r="S818" i="1"/>
  <c r="T818" i="1" s="1"/>
  <c r="V818" i="1"/>
  <c r="S819" i="1"/>
  <c r="T819" i="1" s="1"/>
  <c r="V819" i="1"/>
  <c r="S820" i="1"/>
  <c r="W820" i="1" s="1"/>
  <c r="V820" i="1"/>
  <c r="S821" i="1"/>
  <c r="V821" i="1"/>
  <c r="S822" i="1"/>
  <c r="T822" i="1" s="1"/>
  <c r="V822" i="1"/>
  <c r="S823" i="1"/>
  <c r="T823" i="1" s="1"/>
  <c r="V823" i="1"/>
  <c r="S824" i="1"/>
  <c r="V824" i="1"/>
  <c r="S825" i="1"/>
  <c r="X825" i="1" s="1"/>
  <c r="V825" i="1"/>
  <c r="S826" i="1"/>
  <c r="W826" i="1" s="1"/>
  <c r="V826" i="1"/>
  <c r="S827" i="1"/>
  <c r="V827" i="1"/>
  <c r="S828" i="1"/>
  <c r="W828" i="1" s="1"/>
  <c r="V828" i="1"/>
  <c r="S829" i="1"/>
  <c r="W829" i="1" s="1"/>
  <c r="V829" i="1"/>
  <c r="S830" i="1"/>
  <c r="W830" i="1" s="1"/>
  <c r="V830" i="1"/>
  <c r="S831" i="1"/>
  <c r="W831" i="1" s="1"/>
  <c r="V831" i="1"/>
  <c r="S832" i="1"/>
  <c r="V832" i="1"/>
  <c r="S833" i="1"/>
  <c r="V833" i="1"/>
  <c r="S834" i="1"/>
  <c r="V834" i="1"/>
  <c r="S835" i="1"/>
  <c r="T835" i="1" s="1"/>
  <c r="V835" i="1"/>
  <c r="S836" i="1"/>
  <c r="V836" i="1"/>
  <c r="S837" i="1"/>
  <c r="X837" i="1" s="1"/>
  <c r="V837" i="1"/>
  <c r="S838" i="1"/>
  <c r="W838" i="1" s="1"/>
  <c r="V838" i="1"/>
  <c r="S839" i="1"/>
  <c r="W839" i="1" s="1"/>
  <c r="T839" i="1"/>
  <c r="V839" i="1"/>
  <c r="S840" i="1"/>
  <c r="V840" i="1"/>
  <c r="S841" i="1"/>
  <c r="T841" i="1" s="1"/>
  <c r="V841" i="1"/>
  <c r="S842" i="1"/>
  <c r="T842" i="1" s="1"/>
  <c r="V842" i="1"/>
  <c r="S843" i="1"/>
  <c r="T843" i="1" s="1"/>
  <c r="V843" i="1"/>
  <c r="S844" i="1"/>
  <c r="W844" i="1" s="1"/>
  <c r="V844" i="1"/>
  <c r="S845" i="1"/>
  <c r="W845" i="1" s="1"/>
  <c r="V845" i="1"/>
  <c r="S846" i="1"/>
  <c r="T846" i="1" s="1"/>
  <c r="V846" i="1"/>
  <c r="S847" i="1"/>
  <c r="T847" i="1" s="1"/>
  <c r="V847" i="1"/>
  <c r="S848" i="1"/>
  <c r="W848" i="1" s="1"/>
  <c r="V848" i="1"/>
  <c r="S849" i="1"/>
  <c r="V849" i="1"/>
  <c r="S850" i="1"/>
  <c r="T850" i="1" s="1"/>
  <c r="V850" i="1"/>
  <c r="S851" i="1"/>
  <c r="V851" i="1"/>
  <c r="S852" i="1"/>
  <c r="V852" i="1"/>
  <c r="S853" i="1"/>
  <c r="X853" i="1" s="1"/>
  <c r="V853" i="1"/>
  <c r="S854" i="1"/>
  <c r="W854" i="1" s="1"/>
  <c r="V854" i="1"/>
  <c r="S855" i="1"/>
  <c r="W855" i="1" s="1"/>
  <c r="V855" i="1"/>
  <c r="S856" i="1"/>
  <c r="V856" i="1"/>
  <c r="S857" i="1"/>
  <c r="T857" i="1" s="1"/>
  <c r="V857" i="1"/>
  <c r="S858" i="1"/>
  <c r="T858" i="1" s="1"/>
  <c r="V858" i="1"/>
  <c r="S859" i="1"/>
  <c r="X859" i="1" s="1"/>
  <c r="V859" i="1"/>
  <c r="S860" i="1"/>
  <c r="V860" i="1"/>
  <c r="S861" i="1"/>
  <c r="V861" i="1"/>
  <c r="S862" i="1"/>
  <c r="T862" i="1" s="1"/>
  <c r="V862" i="1"/>
  <c r="S863" i="1"/>
  <c r="X863" i="1" s="1"/>
  <c r="V863" i="1"/>
  <c r="S864" i="1"/>
  <c r="V864" i="1"/>
  <c r="S865" i="1"/>
  <c r="W865" i="1" s="1"/>
  <c r="V865" i="1"/>
  <c r="S866" i="1"/>
  <c r="X866" i="1" s="1"/>
  <c r="V866" i="1"/>
  <c r="S867" i="1"/>
  <c r="V867" i="1"/>
  <c r="S868" i="1"/>
  <c r="V868" i="1"/>
  <c r="S869" i="1"/>
  <c r="T869" i="1" s="1"/>
  <c r="V869" i="1"/>
  <c r="S870" i="1"/>
  <c r="V870" i="1"/>
  <c r="S871" i="1"/>
  <c r="T871" i="1" s="1"/>
  <c r="V871" i="1"/>
  <c r="S872" i="1"/>
  <c r="V872" i="1"/>
  <c r="S873" i="1"/>
  <c r="W873" i="1" s="1"/>
  <c r="V873" i="1"/>
  <c r="S874" i="1"/>
  <c r="T874" i="1"/>
  <c r="V874" i="1"/>
  <c r="S875" i="1"/>
  <c r="W875" i="1" s="1"/>
  <c r="V875" i="1"/>
  <c r="S876" i="1"/>
  <c r="V876" i="1"/>
  <c r="S877" i="1"/>
  <c r="W877" i="1" s="1"/>
  <c r="V877" i="1"/>
  <c r="S878" i="1"/>
  <c r="T878" i="1" s="1"/>
  <c r="V878" i="1"/>
  <c r="S879" i="1"/>
  <c r="V879" i="1"/>
  <c r="S880" i="1"/>
  <c r="X880" i="1" s="1"/>
  <c r="T880" i="1"/>
  <c r="V880" i="1"/>
  <c r="S881" i="1"/>
  <c r="W881" i="1" s="1"/>
  <c r="V881" i="1"/>
  <c r="S882" i="1"/>
  <c r="V882" i="1"/>
  <c r="S883" i="1"/>
  <c r="T883" i="1" s="1"/>
  <c r="V883" i="1"/>
  <c r="S884" i="1"/>
  <c r="W884" i="1" s="1"/>
  <c r="V884" i="1"/>
  <c r="S885" i="1"/>
  <c r="X885" i="1" s="1"/>
  <c r="V885" i="1"/>
  <c r="S886" i="1"/>
  <c r="V886" i="1"/>
  <c r="S887" i="1"/>
  <c r="W887" i="1" s="1"/>
  <c r="T887" i="1"/>
  <c r="V887" i="1"/>
  <c r="S888" i="1"/>
  <c r="X888" i="1" s="1"/>
  <c r="V888" i="1"/>
  <c r="W888" i="1"/>
  <c r="S889" i="1"/>
  <c r="W889" i="1" s="1"/>
  <c r="V889" i="1"/>
  <c r="S890" i="1"/>
  <c r="T890" i="1" s="1"/>
  <c r="V890" i="1"/>
  <c r="W890" i="1"/>
  <c r="S891" i="1"/>
  <c r="T891" i="1" s="1"/>
  <c r="V891" i="1"/>
  <c r="S892" i="1"/>
  <c r="X892" i="1" s="1"/>
  <c r="V892" i="1"/>
  <c r="S893" i="1"/>
  <c r="W893" i="1" s="1"/>
  <c r="V893" i="1"/>
  <c r="S894" i="1"/>
  <c r="T894" i="1" s="1"/>
  <c r="V894" i="1"/>
  <c r="W894" i="1"/>
  <c r="S895" i="1"/>
  <c r="V895" i="1"/>
  <c r="S896" i="1"/>
  <c r="W896" i="1" s="1"/>
  <c r="V896" i="1"/>
  <c r="S897" i="1"/>
  <c r="V897" i="1"/>
  <c r="S898" i="1"/>
  <c r="T898" i="1"/>
  <c r="V898" i="1"/>
  <c r="S899" i="1"/>
  <c r="V899" i="1"/>
  <c r="S900" i="1"/>
  <c r="V900" i="1"/>
  <c r="S901" i="1"/>
  <c r="V901" i="1"/>
  <c r="S902" i="1"/>
  <c r="X902" i="1" s="1"/>
  <c r="V902" i="1"/>
  <c r="S903" i="1"/>
  <c r="V903" i="1"/>
  <c r="S904" i="1"/>
  <c r="T904" i="1" s="1"/>
  <c r="V904" i="1"/>
  <c r="S905" i="1"/>
  <c r="X905" i="1" s="1"/>
  <c r="V905" i="1"/>
  <c r="S906" i="1"/>
  <c r="X906" i="1" s="1"/>
  <c r="V906" i="1"/>
  <c r="S907" i="1"/>
  <c r="T907" i="1" s="1"/>
  <c r="V907" i="1"/>
  <c r="S908" i="1"/>
  <c r="V908" i="1"/>
  <c r="S909" i="1"/>
  <c r="T909" i="1" s="1"/>
  <c r="V909" i="1"/>
  <c r="X909" i="1"/>
  <c r="S910" i="1"/>
  <c r="T910" i="1" s="1"/>
  <c r="V910" i="1"/>
  <c r="S911" i="1"/>
  <c r="X911" i="1" s="1"/>
  <c r="V911" i="1"/>
  <c r="S912" i="1"/>
  <c r="T912" i="1" s="1"/>
  <c r="V912" i="1"/>
  <c r="S913" i="1"/>
  <c r="X913" i="1" s="1"/>
  <c r="V913" i="1"/>
  <c r="S914" i="1"/>
  <c r="V914" i="1"/>
  <c r="S915" i="1"/>
  <c r="W915" i="1" s="1"/>
  <c r="V915" i="1"/>
  <c r="S916" i="1"/>
  <c r="W916" i="1" s="1"/>
  <c r="V916" i="1"/>
  <c r="S917" i="1"/>
  <c r="V917" i="1"/>
  <c r="S918" i="1"/>
  <c r="W918" i="1" s="1"/>
  <c r="V918" i="1"/>
  <c r="S919" i="1"/>
  <c r="X919" i="1" s="1"/>
  <c r="V919" i="1"/>
  <c r="S920" i="1"/>
  <c r="T920" i="1" s="1"/>
  <c r="V920" i="1"/>
  <c r="S921" i="1"/>
  <c r="V921" i="1"/>
  <c r="S922" i="1"/>
  <c r="W922" i="1" s="1"/>
  <c r="V922" i="1"/>
  <c r="S923" i="1"/>
  <c r="W923" i="1" s="1"/>
  <c r="T923" i="1"/>
  <c r="V923" i="1"/>
  <c r="S924" i="1"/>
  <c r="V924" i="1"/>
  <c r="S925" i="1"/>
  <c r="T925" i="1" s="1"/>
  <c r="V925" i="1"/>
  <c r="S926" i="1"/>
  <c r="X926" i="1" s="1"/>
  <c r="V926" i="1"/>
  <c r="S927" i="1"/>
  <c r="T927" i="1" s="1"/>
  <c r="V927" i="1"/>
  <c r="S928" i="1"/>
  <c r="V928" i="1"/>
  <c r="S929" i="1"/>
  <c r="T929" i="1" s="1"/>
  <c r="V929" i="1"/>
  <c r="S930" i="1"/>
  <c r="X930" i="1" s="1"/>
  <c r="V930" i="1"/>
  <c r="S931" i="1"/>
  <c r="X931" i="1" s="1"/>
  <c r="V931" i="1"/>
  <c r="S932" i="1"/>
  <c r="V932" i="1"/>
  <c r="S933" i="1"/>
  <c r="W933" i="1" s="1"/>
  <c r="V933" i="1"/>
  <c r="S934" i="1"/>
  <c r="V934" i="1"/>
  <c r="S935" i="1"/>
  <c r="T935" i="1" s="1"/>
  <c r="V935" i="1"/>
  <c r="S936" i="1"/>
  <c r="X936" i="1" s="1"/>
  <c r="V936" i="1"/>
  <c r="S937" i="1"/>
  <c r="W937" i="1" s="1"/>
  <c r="V937" i="1"/>
  <c r="S938" i="1"/>
  <c r="W938" i="1" s="1"/>
  <c r="V938" i="1"/>
  <c r="S939" i="1"/>
  <c r="V939" i="1"/>
  <c r="X939" i="1"/>
  <c r="S940" i="1"/>
  <c r="T940" i="1" s="1"/>
  <c r="V940" i="1"/>
  <c r="S941" i="1"/>
  <c r="V941" i="1"/>
  <c r="S942" i="1"/>
  <c r="T942" i="1" s="1"/>
  <c r="V942" i="1"/>
  <c r="S943" i="1"/>
  <c r="X943" i="1" s="1"/>
  <c r="T943" i="1"/>
  <c r="V943" i="1"/>
  <c r="S944" i="1"/>
  <c r="X944" i="1" s="1"/>
  <c r="V944" i="1"/>
  <c r="S945" i="1"/>
  <c r="W945" i="1" s="1"/>
  <c r="V945" i="1"/>
  <c r="S946" i="1"/>
  <c r="V946" i="1"/>
  <c r="S947" i="1"/>
  <c r="T947" i="1" s="1"/>
  <c r="V947" i="1"/>
  <c r="S948" i="1"/>
  <c r="V948" i="1"/>
  <c r="S949" i="1"/>
  <c r="X949" i="1" s="1"/>
  <c r="V949" i="1"/>
  <c r="S950" i="1"/>
  <c r="V950" i="1"/>
  <c r="S951" i="1"/>
  <c r="X951" i="1" s="1"/>
  <c r="V951" i="1"/>
  <c r="S952" i="1"/>
  <c r="X952" i="1" s="1"/>
  <c r="V952" i="1"/>
  <c r="S953" i="1"/>
  <c r="V953" i="1"/>
  <c r="S954" i="1"/>
  <c r="T954" i="1" s="1"/>
  <c r="V954" i="1"/>
  <c r="S955" i="1"/>
  <c r="V955" i="1"/>
  <c r="S956" i="1"/>
  <c r="W956" i="1" s="1"/>
  <c r="V956" i="1"/>
  <c r="S957" i="1"/>
  <c r="W957" i="1" s="1"/>
  <c r="V957" i="1"/>
  <c r="S958" i="1"/>
  <c r="T958" i="1" s="1"/>
  <c r="V958" i="1"/>
  <c r="S959" i="1"/>
  <c r="X959" i="1" s="1"/>
  <c r="V959" i="1"/>
  <c r="S960" i="1"/>
  <c r="W960" i="1" s="1"/>
  <c r="V960" i="1"/>
  <c r="S961" i="1"/>
  <c r="T961" i="1" s="1"/>
  <c r="V961" i="1"/>
  <c r="X961" i="1"/>
  <c r="S962" i="1"/>
  <c r="T962" i="1" s="1"/>
  <c r="V962" i="1"/>
  <c r="S963" i="1"/>
  <c r="T963" i="1" s="1"/>
  <c r="V963" i="1"/>
  <c r="S964" i="1"/>
  <c r="V964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V11" i="1"/>
  <c r="V10" i="1"/>
  <c r="R2" i="1"/>
  <c r="Q2" i="1"/>
  <c r="P2" i="1"/>
  <c r="O2" i="1"/>
  <c r="N2" i="1"/>
  <c r="M2" i="1"/>
  <c r="L2" i="1"/>
  <c r="U155" i="1" s="1"/>
  <c r="K2" i="1"/>
  <c r="J2" i="1"/>
  <c r="I2" i="1"/>
  <c r="H2" i="1"/>
  <c r="G2" i="1"/>
  <c r="F2" i="1"/>
  <c r="E2" i="1"/>
  <c r="S11" i="1"/>
  <c r="X11" i="1" s="1"/>
  <c r="T10" i="1"/>
  <c r="T838" i="1" l="1"/>
  <c r="T831" i="1"/>
  <c r="T767" i="1"/>
  <c r="T106" i="1"/>
  <c r="T27" i="1"/>
  <c r="X893" i="1"/>
  <c r="X593" i="1"/>
  <c r="X305" i="1"/>
  <c r="W115" i="1"/>
  <c r="W944" i="1"/>
  <c r="X922" i="1"/>
  <c r="T911" i="1"/>
  <c r="T837" i="1"/>
  <c r="T830" i="1"/>
  <c r="T766" i="1"/>
  <c r="X630" i="1"/>
  <c r="T620" i="1"/>
  <c r="W532" i="1"/>
  <c r="W346" i="1"/>
  <c r="T328" i="1"/>
  <c r="T126" i="1"/>
  <c r="T959" i="1"/>
  <c r="X947" i="1"/>
  <c r="T791" i="1"/>
  <c r="T748" i="1"/>
  <c r="X744" i="1"/>
  <c r="W630" i="1"/>
  <c r="W581" i="1"/>
  <c r="W542" i="1"/>
  <c r="W480" i="1"/>
  <c r="T267" i="1"/>
  <c r="X255" i="1"/>
  <c r="W810" i="1"/>
  <c r="X318" i="1"/>
  <c r="X88" i="1"/>
  <c r="U806" i="1"/>
  <c r="W961" i="1"/>
  <c r="T944" i="1"/>
  <c r="T926" i="1"/>
  <c r="W911" i="1"/>
  <c r="W689" i="1"/>
  <c r="X686" i="1"/>
  <c r="T593" i="1"/>
  <c r="T471" i="1"/>
  <c r="X431" i="1"/>
  <c r="W428" i="1"/>
  <c r="W325" i="1"/>
  <c r="W255" i="1"/>
  <c r="W125" i="1"/>
  <c r="X122" i="1"/>
  <c r="W53" i="1"/>
  <c r="T35" i="1"/>
  <c r="T542" i="1"/>
  <c r="W472" i="1"/>
  <c r="T460" i="1"/>
  <c r="W367" i="1"/>
  <c r="W305" i="1"/>
  <c r="R1" i="1"/>
  <c r="W871" i="1"/>
  <c r="W837" i="1"/>
  <c r="X775" i="1"/>
  <c r="X731" i="1"/>
  <c r="X694" i="1"/>
  <c r="T674" i="1"/>
  <c r="X420" i="1"/>
  <c r="W413" i="1"/>
  <c r="T287" i="1"/>
  <c r="W202" i="1"/>
  <c r="X191" i="1"/>
  <c r="T173" i="1"/>
  <c r="T111" i="1"/>
  <c r="W36" i="1"/>
  <c r="U903" i="1"/>
  <c r="U860" i="1"/>
  <c r="T815" i="1"/>
  <c r="W775" i="1"/>
  <c r="X758" i="1"/>
  <c r="W734" i="1"/>
  <c r="T640" i="1"/>
  <c r="T637" i="1"/>
  <c r="W627" i="1"/>
  <c r="T472" i="1"/>
  <c r="X426" i="1"/>
  <c r="X47" i="1"/>
  <c r="U898" i="1"/>
  <c r="T877" i="1"/>
  <c r="U847" i="1"/>
  <c r="T653" i="1"/>
  <c r="U646" i="1"/>
  <c r="U368" i="1"/>
  <c r="T298" i="1"/>
  <c r="T262" i="1"/>
  <c r="T140" i="1"/>
  <c r="T28" i="1"/>
  <c r="X19" i="1"/>
  <c r="U828" i="1"/>
  <c r="U944" i="1"/>
  <c r="X819" i="1"/>
  <c r="U779" i="1"/>
  <c r="U713" i="1"/>
  <c r="W648" i="1"/>
  <c r="W616" i="1"/>
  <c r="X588" i="1"/>
  <c r="X565" i="1"/>
  <c r="X562" i="1"/>
  <c r="W523" i="1"/>
  <c r="X485" i="1"/>
  <c r="W306" i="1"/>
  <c r="X99" i="1"/>
  <c r="X84" i="1"/>
  <c r="W69" i="1"/>
  <c r="X54" i="1"/>
  <c r="W52" i="1"/>
  <c r="X27" i="1"/>
  <c r="W21" i="1"/>
  <c r="T938" i="1"/>
  <c r="X923" i="1"/>
  <c r="X910" i="1"/>
  <c r="X838" i="1"/>
  <c r="W822" i="1"/>
  <c r="X791" i="1"/>
  <c r="T763" i="1"/>
  <c r="T736" i="1"/>
  <c r="X726" i="1"/>
  <c r="X628" i="1"/>
  <c r="X625" i="1"/>
  <c r="W622" i="1"/>
  <c r="X608" i="1"/>
  <c r="W565" i="1"/>
  <c r="T544" i="1"/>
  <c r="W519" i="1"/>
  <c r="T478" i="1"/>
  <c r="X444" i="1"/>
  <c r="T411" i="1"/>
  <c r="X407" i="1"/>
  <c r="T389" i="1"/>
  <c r="W355" i="1"/>
  <c r="X309" i="1"/>
  <c r="X267" i="1"/>
  <c r="X246" i="1"/>
  <c r="X111" i="1"/>
  <c r="W84" i="1"/>
  <c r="U895" i="1"/>
  <c r="U774" i="1"/>
  <c r="U867" i="1"/>
  <c r="U950" i="1"/>
  <c r="I1" i="1"/>
  <c r="AG590" i="1" s="1"/>
  <c r="Q1" i="1"/>
  <c r="W940" i="1"/>
  <c r="U879" i="1"/>
  <c r="T829" i="1"/>
  <c r="W815" i="1"/>
  <c r="W801" i="1"/>
  <c r="W794" i="1"/>
  <c r="X765" i="1"/>
  <c r="W726" i="1"/>
  <c r="T712" i="1"/>
  <c r="U631" i="1"/>
  <c r="W625" i="1"/>
  <c r="X499" i="1"/>
  <c r="T496" i="1"/>
  <c r="W471" i="1"/>
  <c r="T330" i="1"/>
  <c r="W303" i="1"/>
  <c r="W246" i="1"/>
  <c r="X163" i="1"/>
  <c r="W156" i="1"/>
  <c r="X134" i="1"/>
  <c r="U863" i="1"/>
  <c r="X624" i="1"/>
  <c r="W604" i="1"/>
  <c r="X581" i="1"/>
  <c r="W574" i="1"/>
  <c r="W550" i="1"/>
  <c r="X537" i="1"/>
  <c r="W534" i="1"/>
  <c r="T532" i="1"/>
  <c r="X507" i="1"/>
  <c r="X482" i="1"/>
  <c r="T437" i="1"/>
  <c r="T431" i="1"/>
  <c r="W412" i="1"/>
  <c r="X360" i="1"/>
  <c r="X293" i="1"/>
  <c r="X284" i="1"/>
  <c r="X254" i="1"/>
  <c r="X180" i="1"/>
  <c r="U175" i="1"/>
  <c r="T172" i="1"/>
  <c r="X148" i="1"/>
  <c r="W131" i="1"/>
  <c r="W122" i="1"/>
  <c r="W108" i="1"/>
  <c r="L1" i="1"/>
  <c r="G1" i="1"/>
  <c r="H1" i="1"/>
  <c r="AG938" i="1" s="1"/>
  <c r="P1" i="1"/>
  <c r="AP550" i="1" s="1"/>
  <c r="W954" i="1"/>
  <c r="W951" i="1"/>
  <c r="X927" i="1"/>
  <c r="W905" i="1"/>
  <c r="W902" i="1"/>
  <c r="X887" i="1"/>
  <c r="X847" i="1"/>
  <c r="U832" i="1"/>
  <c r="X823" i="1"/>
  <c r="X818" i="1"/>
  <c r="U787" i="1"/>
  <c r="U766" i="1"/>
  <c r="X733" i="1"/>
  <c r="W727" i="1"/>
  <c r="X721" i="1"/>
  <c r="T694" i="1"/>
  <c r="T685" i="1"/>
  <c r="X678" i="1"/>
  <c r="X668" i="1"/>
  <c r="X621" i="1"/>
  <c r="W445" i="1"/>
  <c r="U364" i="1"/>
  <c r="W360" i="1"/>
  <c r="X351" i="1"/>
  <c r="X330" i="1"/>
  <c r="W293" i="1"/>
  <c r="X262" i="1"/>
  <c r="U260" i="1"/>
  <c r="X250" i="1"/>
  <c r="X231" i="1"/>
  <c r="W180" i="1"/>
  <c r="W148" i="1"/>
  <c r="X119" i="1"/>
  <c r="U662" i="1"/>
  <c r="W927" i="1"/>
  <c r="U859" i="1"/>
  <c r="W847" i="1"/>
  <c r="X831" i="1"/>
  <c r="X829" i="1"/>
  <c r="W823" i="1"/>
  <c r="U802" i="1"/>
  <c r="W799" i="1"/>
  <c r="X763" i="1"/>
  <c r="X748" i="1"/>
  <c r="U718" i="1"/>
  <c r="W678" i="1"/>
  <c r="U675" i="1"/>
  <c r="U524" i="1"/>
  <c r="W488" i="1"/>
  <c r="X447" i="1"/>
  <c r="X442" i="1"/>
  <c r="X436" i="1"/>
  <c r="W421" i="1"/>
  <c r="X390" i="1"/>
  <c r="W351" i="1"/>
  <c r="X344" i="1"/>
  <c r="X310" i="1"/>
  <c r="W234" i="1"/>
  <c r="W231" i="1"/>
  <c r="X167" i="1"/>
  <c r="W83" i="1"/>
  <c r="X35" i="1"/>
  <c r="X23" i="1"/>
  <c r="W959" i="1"/>
  <c r="T951" i="1"/>
  <c r="T937" i="1"/>
  <c r="T902" i="1"/>
  <c r="T895" i="1"/>
  <c r="X889" i="1"/>
  <c r="T875" i="1"/>
  <c r="U820" i="1"/>
  <c r="X795" i="1"/>
  <c r="T727" i="1"/>
  <c r="X680" i="1"/>
  <c r="X603" i="1"/>
  <c r="W573" i="1"/>
  <c r="T566" i="1"/>
  <c r="X523" i="1"/>
  <c r="W475" i="1"/>
  <c r="X464" i="1"/>
  <c r="T445" i="1"/>
  <c r="X411" i="1"/>
  <c r="U394" i="1"/>
  <c r="T384" i="1"/>
  <c r="T321" i="1"/>
  <c r="W310" i="1"/>
  <c r="W237" i="1"/>
  <c r="T204" i="1"/>
  <c r="W173" i="1"/>
  <c r="X121" i="1"/>
  <c r="T119" i="1"/>
  <c r="X51" i="1"/>
  <c r="W28" i="1"/>
  <c r="AG691" i="1"/>
  <c r="AG277" i="1"/>
  <c r="AN527" i="1"/>
  <c r="AN206" i="1"/>
  <c r="AN57" i="1"/>
  <c r="AN249" i="1"/>
  <c r="AN169" i="1"/>
  <c r="AN155" i="1"/>
  <c r="AN539" i="1"/>
  <c r="AN51" i="1"/>
  <c r="AN333" i="1"/>
  <c r="AN408" i="1"/>
  <c r="AN722" i="1"/>
  <c r="AN563" i="1"/>
  <c r="AN809" i="1"/>
  <c r="AN487" i="1"/>
  <c r="AN325" i="1"/>
  <c r="AN506" i="1"/>
  <c r="AN238" i="1"/>
  <c r="AN606" i="1"/>
  <c r="AN282" i="1"/>
  <c r="AN98" i="1"/>
  <c r="AN490" i="1"/>
  <c r="AN540" i="1"/>
  <c r="AN717" i="1"/>
  <c r="AN330" i="1"/>
  <c r="AN873" i="1"/>
  <c r="AN116" i="1"/>
  <c r="AN226" i="1"/>
  <c r="AN794" i="1"/>
  <c r="AN850" i="1"/>
  <c r="AE936" i="1"/>
  <c r="AE919" i="1"/>
  <c r="AE929" i="1"/>
  <c r="AE817" i="1"/>
  <c r="AE749" i="1"/>
  <c r="AE617" i="1"/>
  <c r="AE432" i="1"/>
  <c r="AE361" i="1"/>
  <c r="AE300" i="1"/>
  <c r="AE237" i="1"/>
  <c r="AE930" i="1"/>
  <c r="AE766" i="1"/>
  <c r="AE595" i="1"/>
  <c r="AE433" i="1"/>
  <c r="AE188" i="1"/>
  <c r="AE911" i="1"/>
  <c r="AE802" i="1"/>
  <c r="AE288" i="1"/>
  <c r="AE462" i="1"/>
  <c r="AE364" i="1"/>
  <c r="AE826" i="1"/>
  <c r="AE10" i="1"/>
  <c r="AE296" i="1"/>
  <c r="AE78" i="1"/>
  <c r="AE71" i="1"/>
  <c r="AE557" i="1"/>
  <c r="AE739" i="1"/>
  <c r="AE602" i="1"/>
  <c r="AE408" i="1"/>
  <c r="AE23" i="1"/>
  <c r="AE655" i="1"/>
  <c r="AE931" i="1"/>
  <c r="AE625" i="1"/>
  <c r="AE808" i="1"/>
  <c r="AE964" i="1"/>
  <c r="AE548" i="1"/>
  <c r="AE151" i="1"/>
  <c r="AE683" i="1"/>
  <c r="AE780" i="1"/>
  <c r="AE690" i="1"/>
  <c r="AE604" i="1"/>
  <c r="AE15" i="1"/>
  <c r="AE515" i="1"/>
  <c r="AE896" i="1"/>
  <c r="AE948" i="1"/>
  <c r="AE725" i="1"/>
  <c r="AE577" i="1"/>
  <c r="AE25" i="1"/>
  <c r="AE584" i="1"/>
  <c r="AE903" i="1"/>
  <c r="AE47" i="1"/>
  <c r="AE31" i="1"/>
  <c r="AE89" i="1"/>
  <c r="AE851" i="1"/>
  <c r="AE627" i="1"/>
  <c r="AE860" i="1"/>
  <c r="AE714" i="1"/>
  <c r="AE681" i="1"/>
  <c r="AE730" i="1"/>
  <c r="AE511" i="1"/>
  <c r="AE660" i="1"/>
  <c r="AE331" i="1"/>
  <c r="AE111" i="1"/>
  <c r="AE376" i="1"/>
  <c r="AE732" i="1"/>
  <c r="AE620" i="1"/>
  <c r="AE846" i="1"/>
  <c r="AE475" i="1"/>
  <c r="AE21" i="1"/>
  <c r="AE314" i="1"/>
  <c r="AE956" i="1"/>
  <c r="AE284" i="1"/>
  <c r="AE58" i="1"/>
  <c r="AE63" i="1"/>
  <c r="AE359" i="1"/>
  <c r="AE166" i="1"/>
  <c r="AE516" i="1"/>
  <c r="AE319" i="1"/>
  <c r="AE488" i="1"/>
  <c r="AE375" i="1"/>
  <c r="AE235" i="1"/>
  <c r="AE886" i="1"/>
  <c r="AE807" i="1"/>
  <c r="AE414" i="1"/>
  <c r="AE48" i="1"/>
  <c r="AE254" i="1"/>
  <c r="AE67" i="1"/>
  <c r="AE49" i="1"/>
  <c r="AE81" i="1"/>
  <c r="AE267" i="1"/>
  <c r="AE299" i="1"/>
  <c r="AE368" i="1"/>
  <c r="AE28" i="1"/>
  <c r="AE302" i="1"/>
  <c r="AE544" i="1"/>
  <c r="AE320" i="1"/>
  <c r="AE504" i="1"/>
  <c r="AE500" i="1"/>
  <c r="AE275" i="1"/>
  <c r="AE598" i="1"/>
  <c r="AE576" i="1"/>
  <c r="AE635" i="1"/>
  <c r="AE437" i="1"/>
  <c r="AE371" i="1"/>
  <c r="AE534" i="1"/>
  <c r="AE729" i="1"/>
  <c r="AE656" i="1"/>
  <c r="AE492" i="1"/>
  <c r="AE583" i="1"/>
  <c r="AE770" i="1"/>
  <c r="AE743" i="1"/>
  <c r="AE791" i="1"/>
  <c r="AE884" i="1"/>
  <c r="AE921" i="1"/>
  <c r="AE274" i="1"/>
  <c r="AE102" i="1"/>
  <c r="AE199" i="1"/>
  <c r="AE45" i="1"/>
  <c r="AE194" i="1"/>
  <c r="AE162" i="1"/>
  <c r="AE97" i="1"/>
  <c r="AE129" i="1"/>
  <c r="AE458" i="1"/>
  <c r="AE86" i="1"/>
  <c r="AE150" i="1"/>
  <c r="AE325" i="1"/>
  <c r="AE140" i="1"/>
  <c r="AE206" i="1"/>
  <c r="AE311" i="1"/>
  <c r="AE259" i="1"/>
  <c r="AE329" i="1"/>
  <c r="AE369" i="1"/>
  <c r="AE452" i="1"/>
  <c r="AE372" i="1"/>
  <c r="AE661" i="1"/>
  <c r="AE501" i="1"/>
  <c r="AE563" i="1"/>
  <c r="AE564" i="1"/>
  <c r="AE917" i="1"/>
  <c r="AE782" i="1"/>
  <c r="AE845" i="1"/>
  <c r="AE899" i="1"/>
  <c r="AE916" i="1"/>
  <c r="AE960" i="1"/>
  <c r="AE922" i="1"/>
  <c r="AE881" i="1"/>
  <c r="AE938" i="1"/>
  <c r="AE250" i="1"/>
  <c r="AE370" i="1"/>
  <c r="AE526" i="1"/>
  <c r="AE480" i="1"/>
  <c r="AI480" i="1" s="1"/>
  <c r="AJ480" i="1" s="1"/>
  <c r="AE428" i="1"/>
  <c r="AE389" i="1"/>
  <c r="AE344" i="1"/>
  <c r="AE192" i="1"/>
  <c r="AE218" i="1"/>
  <c r="AE161" i="1"/>
  <c r="AE223" i="1"/>
  <c r="AE472" i="1"/>
  <c r="AE44" i="1"/>
  <c r="AE390" i="1"/>
  <c r="AE453" i="1"/>
  <c r="AE183" i="1"/>
  <c r="AE332" i="1"/>
  <c r="AE342" i="1"/>
  <c r="AE684" i="1"/>
  <c r="AE373" i="1"/>
  <c r="AI373" i="1" s="1"/>
  <c r="AJ373" i="1" s="1"/>
  <c r="AE495" i="1"/>
  <c r="AE505" i="1"/>
  <c r="AE619" i="1"/>
  <c r="AE705" i="1"/>
  <c r="AE659" i="1"/>
  <c r="AE694" i="1"/>
  <c r="AE818" i="1"/>
  <c r="AE191" i="1"/>
  <c r="AE357" i="1"/>
  <c r="AE398" i="1"/>
  <c r="AE156" i="1"/>
  <c r="AE272" i="1"/>
  <c r="AE147" i="1"/>
  <c r="AE225" i="1"/>
  <c r="AE133" i="1"/>
  <c r="AE59" i="1"/>
  <c r="AE91" i="1"/>
  <c r="AE687" i="1"/>
  <c r="AE54" i="1"/>
  <c r="AE312" i="1"/>
  <c r="AE407" i="1"/>
  <c r="AE292" i="1"/>
  <c r="AE12" i="1"/>
  <c r="AE395" i="1"/>
  <c r="AE605" i="1"/>
  <c r="AE40" i="1"/>
  <c r="AE297" i="1"/>
  <c r="AE491" i="1"/>
  <c r="AE718" i="1"/>
  <c r="AE623" i="1"/>
  <c r="AE436" i="1"/>
  <c r="AE618" i="1"/>
  <c r="AE566" i="1"/>
  <c r="AE509" i="1"/>
  <c r="AE670" i="1"/>
  <c r="AE955" i="1"/>
  <c r="AE900" i="1"/>
  <c r="AE130" i="1"/>
  <c r="AE180" i="1"/>
  <c r="AE221" i="1"/>
  <c r="AE358" i="1"/>
  <c r="AE513" i="1"/>
  <c r="AE570" i="1"/>
  <c r="AE404" i="1"/>
  <c r="AE892" i="1"/>
  <c r="AE849" i="1"/>
  <c r="AE963" i="1"/>
  <c r="AE928" i="1"/>
  <c r="AE925" i="1"/>
  <c r="AE637" i="1"/>
  <c r="AE803" i="1"/>
  <c r="AE805" i="1"/>
  <c r="AE68" i="1"/>
  <c r="AE434" i="1"/>
  <c r="AE125" i="1"/>
  <c r="AE178" i="1"/>
  <c r="AE555" i="1"/>
  <c r="AE865" i="1"/>
  <c r="AE809" i="1"/>
  <c r="AE591" i="1"/>
  <c r="AE958" i="1"/>
  <c r="AE193" i="1"/>
  <c r="AE446" i="1"/>
  <c r="AE498" i="1"/>
  <c r="AE336" i="1"/>
  <c r="AE706" i="1"/>
  <c r="AE669" i="1"/>
  <c r="AE558" i="1"/>
  <c r="AE819" i="1"/>
  <c r="AE909" i="1"/>
  <c r="AE164" i="1"/>
  <c r="AE587" i="1"/>
  <c r="AE797" i="1"/>
  <c r="AE318" i="1"/>
  <c r="AE189" i="1"/>
  <c r="AE632" i="1"/>
  <c r="AE608" i="1"/>
  <c r="AE374" i="1"/>
  <c r="AE639" i="1"/>
  <c r="AE241" i="1"/>
  <c r="AE348" i="1"/>
  <c r="AE527" i="1"/>
  <c r="AE56" i="1"/>
  <c r="AE305" i="1"/>
  <c r="AE215" i="1"/>
  <c r="AE248" i="1"/>
  <c r="AE648" i="1"/>
  <c r="AE165" i="1"/>
  <c r="AE545" i="1"/>
  <c r="AE787" i="1"/>
  <c r="AE701" i="1"/>
  <c r="AE84" i="1"/>
  <c r="AE114" i="1"/>
  <c r="AE27" i="1"/>
  <c r="AE265" i="1"/>
  <c r="AE403" i="1"/>
  <c r="AE794" i="1"/>
  <c r="AE257" i="1"/>
  <c r="AE301" i="1"/>
  <c r="AE824" i="1"/>
  <c r="AE856" i="1"/>
  <c r="AE855" i="1"/>
  <c r="AE906" i="1"/>
  <c r="AE907" i="1"/>
  <c r="AE112" i="1"/>
  <c r="AE224" i="1"/>
  <c r="AE271" i="1"/>
  <c r="AE163" i="1"/>
  <c r="AE392" i="1"/>
  <c r="AE538" i="1"/>
  <c r="AE812" i="1"/>
  <c r="AE894" i="1"/>
  <c r="AE811" i="1"/>
  <c r="AE910" i="1"/>
  <c r="AE953" i="1"/>
  <c r="AE333" i="1"/>
  <c r="AE586" i="1"/>
  <c r="AE249" i="1"/>
  <c r="AE778" i="1"/>
  <c r="AE962" i="1"/>
  <c r="AN550" i="1"/>
  <c r="AN62" i="1"/>
  <c r="U958" i="1"/>
  <c r="U936" i="1"/>
  <c r="U928" i="1"/>
  <c r="U915" i="1"/>
  <c r="U891" i="1"/>
  <c r="W818" i="1"/>
  <c r="U811" i="1"/>
  <c r="U803" i="1"/>
  <c r="W635" i="1"/>
  <c r="X606" i="1"/>
  <c r="U596" i="1"/>
  <c r="U582" i="1"/>
  <c r="U513" i="1"/>
  <c r="W494" i="1"/>
  <c r="W485" i="1"/>
  <c r="X450" i="1"/>
  <c r="W309" i="1"/>
  <c r="U271" i="1"/>
  <c r="U243" i="1"/>
  <c r="X216" i="1"/>
  <c r="W197" i="1"/>
  <c r="W77" i="1"/>
  <c r="W17" i="1"/>
  <c r="U148" i="1"/>
  <c r="AE944" i="1"/>
  <c r="AE952" i="1"/>
  <c r="AE850" i="1"/>
  <c r="AE912" i="1"/>
  <c r="AE857" i="1"/>
  <c r="AE841" i="1"/>
  <c r="AE763" i="1"/>
  <c r="AE597" i="1"/>
  <c r="AE832" i="1"/>
  <c r="AE825" i="1"/>
  <c r="AE417" i="1"/>
  <c r="AE410" i="1"/>
  <c r="AE294" i="1"/>
  <c r="AE273" i="1"/>
  <c r="AE269" i="1"/>
  <c r="AE959" i="1"/>
  <c r="AE913" i="1"/>
  <c r="AE854" i="1"/>
  <c r="AE844" i="1"/>
  <c r="AE796" i="1"/>
  <c r="AE695" i="1"/>
  <c r="AE581" i="1"/>
  <c r="AE444" i="1"/>
  <c r="AE400" i="1"/>
  <c r="AE386" i="1"/>
  <c r="AE324" i="1"/>
  <c r="AE205" i="1"/>
  <c r="AE181" i="1"/>
  <c r="AE168" i="1"/>
  <c r="AE871" i="1"/>
  <c r="AE652" i="1"/>
  <c r="AE626" i="1"/>
  <c r="AE549" i="1"/>
  <c r="AE448" i="1"/>
  <c r="AE418" i="1"/>
  <c r="AE388" i="1"/>
  <c r="AE315" i="1"/>
  <c r="AE245" i="1"/>
  <c r="AE198" i="1"/>
  <c r="AE126" i="1"/>
  <c r="AE103" i="1"/>
  <c r="AE773" i="1"/>
  <c r="AE751" i="1"/>
  <c r="AE736" i="1"/>
  <c r="AE688" i="1"/>
  <c r="AE252" i="1"/>
  <c r="AE679" i="1"/>
  <c r="AE401" i="1"/>
  <c r="AE356" i="1"/>
  <c r="AE173" i="1"/>
  <c r="AE735" i="1"/>
  <c r="AE291" i="1"/>
  <c r="AE898" i="1"/>
  <c r="AE411" i="1"/>
  <c r="AE524" i="1"/>
  <c r="AE810" i="1"/>
  <c r="AE579" i="1"/>
  <c r="AE230" i="1"/>
  <c r="AE30" i="1"/>
  <c r="AE798" i="1"/>
  <c r="AE748" i="1"/>
  <c r="AE455" i="1"/>
  <c r="AE774" i="1"/>
  <c r="AE721" i="1"/>
  <c r="AE641" i="1"/>
  <c r="AE636" i="1"/>
  <c r="AE593" i="1"/>
  <c r="AE572" i="1"/>
  <c r="AE485" i="1"/>
  <c r="AE789" i="1"/>
  <c r="AE756" i="1"/>
  <c r="AE704" i="1"/>
  <c r="AE667" i="1"/>
  <c r="AE440" i="1"/>
  <c r="AE905" i="1"/>
  <c r="AE767" i="1"/>
  <c r="AE506" i="1"/>
  <c r="AE232" i="1"/>
  <c r="AE801" i="1"/>
  <c r="AE73" i="1"/>
  <c r="AE363" i="1"/>
  <c r="AE675" i="1"/>
  <c r="AE644" i="1"/>
  <c r="AE279" i="1"/>
  <c r="AE568" i="1"/>
  <c r="AE543" i="1"/>
  <c r="AE765" i="1"/>
  <c r="AE420" i="1"/>
  <c r="AE685" i="1"/>
  <c r="AE340" i="1"/>
  <c r="AE585" i="1"/>
  <c r="AE927" i="1"/>
  <c r="AE160" i="1"/>
  <c r="AE772" i="1"/>
  <c r="AE200" i="1"/>
  <c r="AE213" i="1"/>
  <c r="AE895" i="1"/>
  <c r="AE283" i="1"/>
  <c r="AE32" i="1"/>
  <c r="AE378" i="1"/>
  <c r="AE512" i="1"/>
  <c r="AE697" i="1"/>
  <c r="AE482" i="1"/>
  <c r="AE110" i="1"/>
  <c r="AE347" i="1"/>
  <c r="AE676" i="1"/>
  <c r="AE615" i="1"/>
  <c r="AE733" i="1"/>
  <c r="AE768" i="1"/>
  <c r="AE868" i="1"/>
  <c r="AE24" i="1"/>
  <c r="AE682" i="1"/>
  <c r="AE737" i="1"/>
  <c r="AE41" i="1"/>
  <c r="AE717" i="1"/>
  <c r="AE671" i="1"/>
  <c r="AE94" i="1"/>
  <c r="AE542" i="1"/>
  <c r="AE699" i="1"/>
  <c r="AE834" i="1"/>
  <c r="AE816" i="1"/>
  <c r="AE708" i="1"/>
  <c r="AE508" i="1"/>
  <c r="AE842" i="1"/>
  <c r="AE158" i="1"/>
  <c r="AE547" i="1"/>
  <c r="AE474" i="1"/>
  <c r="AE588" i="1"/>
  <c r="AE510" i="1"/>
  <c r="AE837" i="1"/>
  <c r="AE607" i="1"/>
  <c r="AE120" i="1"/>
  <c r="AE638" i="1"/>
  <c r="AE281" i="1"/>
  <c r="AE494" i="1"/>
  <c r="AE530" i="1"/>
  <c r="AE674" i="1"/>
  <c r="AE790" i="1"/>
  <c r="AE720" i="1"/>
  <c r="AE822" i="1"/>
  <c r="AE303" i="1"/>
  <c r="AE464" i="1"/>
  <c r="AE645" i="1"/>
  <c r="AE460" i="1"/>
  <c r="AE876" i="1"/>
  <c r="AE951" i="1"/>
  <c r="AE529" i="1"/>
  <c r="AE750" i="1"/>
  <c r="AE609" i="1"/>
  <c r="AE64" i="1"/>
  <c r="AE843" i="1"/>
  <c r="AE96" i="1"/>
  <c r="AE231" i="1"/>
  <c r="AE713" i="1"/>
  <c r="AE16" i="1"/>
  <c r="AE650" i="1"/>
  <c r="AE263" i="1"/>
  <c r="AE711" i="1"/>
  <c r="AE920" i="1"/>
  <c r="AE833" i="1"/>
  <c r="AE142" i="1"/>
  <c r="AE153" i="1"/>
  <c r="AE561" i="1"/>
  <c r="AE715" i="1"/>
  <c r="AE859" i="1"/>
  <c r="AE26" i="1"/>
  <c r="AE144" i="1"/>
  <c r="AE266" i="1"/>
  <c r="AE486" i="1"/>
  <c r="AE35" i="1"/>
  <c r="AE131" i="1"/>
  <c r="AE36" i="1"/>
  <c r="AE79" i="1"/>
  <c r="AE137" i="1"/>
  <c r="AE487" i="1"/>
  <c r="AE908" i="1"/>
  <c r="AE202" i="1"/>
  <c r="AE412" i="1"/>
  <c r="AE852" i="1"/>
  <c r="AE940" i="1"/>
  <c r="AE866" i="1"/>
  <c r="AE82" i="1"/>
  <c r="AE115" i="1"/>
  <c r="AE298" i="1"/>
  <c r="AE422" i="1"/>
  <c r="AE90" i="1"/>
  <c r="AE222" i="1"/>
  <c r="AE50" i="1"/>
  <c r="AE776" i="1"/>
  <c r="AE328" i="1"/>
  <c r="AE647" i="1"/>
  <c r="AE42" i="1"/>
  <c r="AE154" i="1"/>
  <c r="AE186" i="1"/>
  <c r="AE219" i="1"/>
  <c r="AE211" i="1"/>
  <c r="AE309" i="1"/>
  <c r="AE83" i="1"/>
  <c r="AE53" i="1"/>
  <c r="AE66" i="1"/>
  <c r="AE135" i="1"/>
  <c r="AE764" i="1"/>
  <c r="AE80" i="1"/>
  <c r="AE19" i="1"/>
  <c r="AE170" i="1"/>
  <c r="AE443" i="1"/>
  <c r="AE37" i="1"/>
  <c r="AE33" i="1"/>
  <c r="AE65" i="1"/>
  <c r="AE673" i="1"/>
  <c r="AE479" i="1"/>
  <c r="AE657" i="1"/>
  <c r="AE391" i="1"/>
  <c r="AE582" i="1"/>
  <c r="AE413" i="1"/>
  <c r="AE174" i="1"/>
  <c r="AE459" i="1"/>
  <c r="AE468" i="1"/>
  <c r="AE599" i="1"/>
  <c r="AE72" i="1"/>
  <c r="AE377" i="1"/>
  <c r="AE88" i="1"/>
  <c r="AE209" i="1"/>
  <c r="AE327" i="1"/>
  <c r="AE496" i="1"/>
  <c r="AE523" i="1"/>
  <c r="AE450" i="1"/>
  <c r="AE621" i="1"/>
  <c r="AE560" i="1"/>
  <c r="AE664" i="1"/>
  <c r="AE612" i="1"/>
  <c r="AE665" i="1"/>
  <c r="AE592" i="1"/>
  <c r="AE662" i="1"/>
  <c r="AE741" i="1"/>
  <c r="AE740" i="1"/>
  <c r="AE759" i="1"/>
  <c r="AE788" i="1"/>
  <c r="AE885" i="1"/>
  <c r="AE893" i="1"/>
  <c r="AE890" i="1"/>
  <c r="AE926" i="1"/>
  <c r="AE939" i="1"/>
  <c r="AE954" i="1"/>
  <c r="AE251" i="1"/>
  <c r="AE52" i="1"/>
  <c r="AE242" i="1"/>
  <c r="AE270" i="1"/>
  <c r="AE184" i="1"/>
  <c r="AE268" i="1"/>
  <c r="AE528" i="1"/>
  <c r="AE95" i="1"/>
  <c r="AE308" i="1"/>
  <c r="AE441" i="1"/>
  <c r="AE122" i="1"/>
  <c r="AE171" i="1"/>
  <c r="AE449" i="1"/>
  <c r="AE93" i="1"/>
  <c r="AE226" i="1"/>
  <c r="AE287" i="1"/>
  <c r="AE423" i="1"/>
  <c r="AE346" i="1"/>
  <c r="AE258" i="1"/>
  <c r="AE109" i="1"/>
  <c r="AE293" i="1"/>
  <c r="AE85" i="1"/>
  <c r="AE117" i="1"/>
  <c r="AE113" i="1"/>
  <c r="AE145" i="1"/>
  <c r="AE396" i="1"/>
  <c r="AE22" i="1"/>
  <c r="AE253" i="1"/>
  <c r="AE771" i="1"/>
  <c r="AE366" i="1"/>
  <c r="AE719" i="1"/>
  <c r="AE175" i="1"/>
  <c r="AE238" i="1"/>
  <c r="AE379" i="1"/>
  <c r="AE335" i="1"/>
  <c r="AE399" i="1"/>
  <c r="AE182" i="1"/>
  <c r="AE236" i="1"/>
  <c r="AE276" i="1"/>
  <c r="AE338" i="1"/>
  <c r="AE689" i="1"/>
  <c r="AE700" i="1"/>
  <c r="AE405" i="1"/>
  <c r="AE467" i="1"/>
  <c r="AE470" i="1"/>
  <c r="AE616" i="1"/>
  <c r="AE613" i="1"/>
  <c r="AE551" i="1"/>
  <c r="AE614" i="1"/>
  <c r="AE672" i="1"/>
  <c r="AE804" i="1"/>
  <c r="AE532" i="1"/>
  <c r="AE758" i="1"/>
  <c r="AE746" i="1"/>
  <c r="AE847" i="1"/>
  <c r="AE889" i="1"/>
  <c r="AE870" i="1"/>
  <c r="AE783" i="1"/>
  <c r="AE877" i="1"/>
  <c r="AE924" i="1"/>
  <c r="AE13" i="1"/>
  <c r="AE229" i="1"/>
  <c r="AE208" i="1"/>
  <c r="AE663" i="1"/>
  <c r="AE255" i="1"/>
  <c r="AE350" i="1"/>
  <c r="AE212" i="1"/>
  <c r="AE304" i="1"/>
  <c r="AE77" i="1"/>
  <c r="AE149" i="1"/>
  <c r="AE244" i="1"/>
  <c r="AE353" i="1"/>
  <c r="AE201" i="1"/>
  <c r="AE416" i="1"/>
  <c r="AE92" i="1"/>
  <c r="AE176" i="1"/>
  <c r="AE207" i="1"/>
  <c r="AE239" i="1"/>
  <c r="AE352" i="1"/>
  <c r="AE554" i="1"/>
  <c r="AE531" i="1"/>
  <c r="AE104" i="1"/>
  <c r="AE465" i="1"/>
  <c r="AE152" i="1"/>
  <c r="AE227" i="1"/>
  <c r="AE476" i="1"/>
  <c r="AE518" i="1"/>
  <c r="AE540" i="1"/>
  <c r="AE559" i="1"/>
  <c r="AE628" i="1"/>
  <c r="AE424" i="1"/>
  <c r="AE640" i="1"/>
  <c r="AE649" i="1"/>
  <c r="AE596" i="1"/>
  <c r="AE742" i="1"/>
  <c r="AE678" i="1"/>
  <c r="AE537" i="1"/>
  <c r="AE879" i="1"/>
  <c r="AE757" i="1"/>
  <c r="AE815" i="1"/>
  <c r="AE827" i="1"/>
  <c r="AE883" i="1"/>
  <c r="AE863" i="1"/>
  <c r="AE897" i="1"/>
  <c r="AE946" i="1"/>
  <c r="AE891" i="1"/>
  <c r="AE923" i="1"/>
  <c r="AE61" i="1"/>
  <c r="AE38" i="1"/>
  <c r="AE341" i="1"/>
  <c r="AE427" i="1"/>
  <c r="AE240" i="1"/>
  <c r="AE522" i="1"/>
  <c r="AE289" i="1"/>
  <c r="AE214" i="1"/>
  <c r="AE727" i="1"/>
  <c r="AE282" i="1"/>
  <c r="AE726" i="1"/>
  <c r="AE867" i="1"/>
  <c r="AE146" i="1"/>
  <c r="AE106" i="1"/>
  <c r="AE138" i="1"/>
  <c r="AE365" i="1"/>
  <c r="AE18" i="1"/>
  <c r="AE351" i="1"/>
  <c r="AE69" i="1"/>
  <c r="AE101" i="1"/>
  <c r="AE43" i="1"/>
  <c r="AE190" i="1"/>
  <c r="AE477" i="1"/>
  <c r="AE666" i="1"/>
  <c r="AE118" i="1"/>
  <c r="AE169" i="1"/>
  <c r="AE431" i="1"/>
  <c r="AE728" i="1"/>
  <c r="AE196" i="1"/>
  <c r="AE228" i="1"/>
  <c r="AE345" i="1"/>
  <c r="AE354" i="1"/>
  <c r="AE473" i="1"/>
  <c r="AE330" i="1"/>
  <c r="AE197" i="1"/>
  <c r="AE216" i="1"/>
  <c r="AE246" i="1"/>
  <c r="AE430" i="1"/>
  <c r="AE471" i="1"/>
  <c r="AE536" i="1"/>
  <c r="AE589" i="1"/>
  <c r="AE383" i="1"/>
  <c r="AE624" i="1"/>
  <c r="AE323" i="1"/>
  <c r="AE481" i="1"/>
  <c r="AE497" i="1"/>
  <c r="AE723" i="1"/>
  <c r="AE610" i="1"/>
  <c r="AE553" i="1"/>
  <c r="AE573" i="1"/>
  <c r="AE703" i="1"/>
  <c r="AE712" i="1"/>
  <c r="AE823" i="1"/>
  <c r="AE904" i="1"/>
  <c r="AE836" i="1"/>
  <c r="AE873" i="1"/>
  <c r="AE469" i="1"/>
  <c r="AE947" i="1"/>
  <c r="AE34" i="1"/>
  <c r="AE439" i="1"/>
  <c r="AE105" i="1"/>
  <c r="AE286" i="1"/>
  <c r="AE100" i="1"/>
  <c r="AE256" i="1"/>
  <c r="AE502" i="1"/>
  <c r="AE380" i="1"/>
  <c r="AE124" i="1"/>
  <c r="AE285" i="1"/>
  <c r="AE261" i="1"/>
  <c r="AE709" i="1"/>
  <c r="AE769" i="1"/>
  <c r="AE795" i="1"/>
  <c r="AE738" i="1"/>
  <c r="AE754" i="1"/>
  <c r="AE777" i="1"/>
  <c r="AE829" i="1"/>
  <c r="AE878" i="1"/>
  <c r="AE710" i="1"/>
  <c r="AE601" i="1"/>
  <c r="AE792" i="1"/>
  <c r="AE752" i="1"/>
  <c r="AE888" i="1"/>
  <c r="AE99" i="1"/>
  <c r="AE362" i="1"/>
  <c r="AE203" i="1"/>
  <c r="AE310" i="1"/>
  <c r="AE550" i="1"/>
  <c r="AE943" i="1"/>
  <c r="AE179" i="1"/>
  <c r="AE17" i="1"/>
  <c r="AE745" i="1"/>
  <c r="AE185" i="1"/>
  <c r="AE653" i="1"/>
  <c r="AE762" i="1"/>
  <c r="AE887" i="1"/>
  <c r="AE950" i="1"/>
  <c r="AE499" i="1"/>
  <c r="AE381" i="1"/>
  <c r="AE686" i="1"/>
  <c r="AE539" i="1"/>
  <c r="AE541" i="1"/>
  <c r="AE744" i="1"/>
  <c r="AE875" i="1"/>
  <c r="AE74" i="1"/>
  <c r="AE525" i="1"/>
  <c r="AE107" i="1"/>
  <c r="AE234" i="1"/>
  <c r="AE603" i="1"/>
  <c r="AE70" i="1"/>
  <c r="AE136" i="1"/>
  <c r="AE578" i="1"/>
  <c r="AE337" i="1"/>
  <c r="AE247" i="1"/>
  <c r="AE461" i="1"/>
  <c r="AE622" i="1"/>
  <c r="AE915" i="1"/>
  <c r="AE901" i="1"/>
  <c r="AE942" i="1"/>
  <c r="AE945" i="1"/>
  <c r="AE914" i="1"/>
  <c r="AE869" i="1"/>
  <c r="AE775" i="1"/>
  <c r="AE800" i="1"/>
  <c r="AE935" i="1"/>
  <c r="AE961" i="1"/>
  <c r="AE393" i="1"/>
  <c r="AE20" i="1"/>
  <c r="AE157" i="1"/>
  <c r="AE139" i="1"/>
  <c r="AE753" i="1"/>
  <c r="AE872" i="1"/>
  <c r="AE918" i="1"/>
  <c r="AE565" i="1"/>
  <c r="AE698" i="1"/>
  <c r="AE731" i="1"/>
  <c r="AE696" i="1"/>
  <c r="AE784" i="1"/>
  <c r="AE840" i="1"/>
  <c r="AE426" i="1"/>
  <c r="AE415" i="1"/>
  <c r="AE707" i="1"/>
  <c r="AE322" i="1"/>
  <c r="AE280" i="1"/>
  <c r="AE382" i="1"/>
  <c r="AE260" i="1"/>
  <c r="AE438" i="1"/>
  <c r="AE546" i="1"/>
  <c r="AE934" i="1"/>
  <c r="AE339" i="1"/>
  <c r="AE489" i="1"/>
  <c r="AE574" i="1"/>
  <c r="AE631" i="1"/>
  <c r="AE552" i="1"/>
  <c r="AE233" i="1"/>
  <c r="AE76" i="1"/>
  <c r="AE355" i="1"/>
  <c r="AE514" i="1"/>
  <c r="AE519" i="1"/>
  <c r="AE814" i="1"/>
  <c r="AE747" i="1"/>
  <c r="AE367" i="1"/>
  <c r="AE177" i="1"/>
  <c r="AE454" i="1"/>
  <c r="AE562" i="1"/>
  <c r="AE435" i="1"/>
  <c r="AE785" i="1"/>
  <c r="AE882" i="1"/>
  <c r="AE932" i="1"/>
  <c r="AE187" i="1"/>
  <c r="AE306" i="1"/>
  <c r="AE295" i="1"/>
  <c r="AE654" i="1"/>
  <c r="AE820" i="1"/>
  <c r="AE761" i="1"/>
  <c r="AE98" i="1"/>
  <c r="AE29" i="1"/>
  <c r="AE307" i="1"/>
  <c r="AE429" i="1"/>
  <c r="AE535" i="1"/>
  <c r="AE313" i="1"/>
  <c r="AE360" i="1"/>
  <c r="AE606" i="1"/>
  <c r="AE651" i="1"/>
  <c r="AE571" i="1"/>
  <c r="AE478" i="1"/>
  <c r="AE521" i="1"/>
  <c r="AE594" i="1"/>
  <c r="AE813" i="1"/>
  <c r="AE830" i="1"/>
  <c r="AE949" i="1"/>
  <c r="AE941" i="1"/>
  <c r="AE575" i="1"/>
  <c r="AE567" i="1"/>
  <c r="AE51" i="1"/>
  <c r="AE141" i="1"/>
  <c r="AE123" i="1"/>
  <c r="AE326" i="1"/>
  <c r="AE447" i="1"/>
  <c r="AE316" i="1"/>
  <c r="AE409" i="1"/>
  <c r="AE108" i="1"/>
  <c r="AE397" i="1"/>
  <c r="AE210" i="1"/>
  <c r="AE204" i="1"/>
  <c r="AE406" i="1"/>
  <c r="AE507" i="1"/>
  <c r="AE533" i="1"/>
  <c r="AE646" i="1"/>
  <c r="AE633" i="1"/>
  <c r="AE831" i="1"/>
  <c r="AE590" i="1"/>
  <c r="AE858" i="1"/>
  <c r="AE716" i="1"/>
  <c r="AE724" i="1"/>
  <c r="AE828" i="1"/>
  <c r="AE835" i="1"/>
  <c r="AE957" i="1"/>
  <c r="AE937" i="1"/>
  <c r="AE630" i="1"/>
  <c r="AE658" i="1"/>
  <c r="AE677" i="1"/>
  <c r="AN600" i="1"/>
  <c r="AN902" i="1"/>
  <c r="U940" i="1"/>
  <c r="T936" i="1"/>
  <c r="T915" i="1"/>
  <c r="U910" i="1"/>
  <c r="X894" i="1"/>
  <c r="T889" i="1"/>
  <c r="X871" i="1"/>
  <c r="Y824" i="1"/>
  <c r="T811" i="1"/>
  <c r="T803" i="1"/>
  <c r="T799" i="1"/>
  <c r="W755" i="1"/>
  <c r="T734" i="1"/>
  <c r="T710" i="1"/>
  <c r="T701" i="1"/>
  <c r="W656" i="1"/>
  <c r="T604" i="1"/>
  <c r="W588" i="1"/>
  <c r="T574" i="1"/>
  <c r="T551" i="1"/>
  <c r="T513" i="1"/>
  <c r="T491" i="1"/>
  <c r="U488" i="1"/>
  <c r="T482" i="1"/>
  <c r="T480" i="1"/>
  <c r="T475" i="1"/>
  <c r="X424" i="1"/>
  <c r="T376" i="1"/>
  <c r="X333" i="1"/>
  <c r="U304" i="1"/>
  <c r="W284" i="1"/>
  <c r="W276" i="1"/>
  <c r="T273" i="1"/>
  <c r="X222" i="1"/>
  <c r="W205" i="1"/>
  <c r="X156" i="1"/>
  <c r="T116" i="1"/>
  <c r="X113" i="1"/>
  <c r="T83" i="1"/>
  <c r="U893" i="1"/>
  <c r="U638" i="1"/>
  <c r="AN904" i="1"/>
  <c r="AN366" i="1"/>
  <c r="AN15" i="1"/>
  <c r="AN148" i="1"/>
  <c r="AN655" i="1"/>
  <c r="AN188" i="1"/>
  <c r="AN693" i="1"/>
  <c r="AN243" i="1"/>
  <c r="AN958" i="1"/>
  <c r="AN930" i="1"/>
  <c r="AN896" i="1"/>
  <c r="AN321" i="1"/>
  <c r="U954" i="1"/>
  <c r="X935" i="1"/>
  <c r="U791" i="1"/>
  <c r="U515" i="1"/>
  <c r="X500" i="1"/>
  <c r="U452" i="1"/>
  <c r="X945" i="1"/>
  <c r="W935" i="1"/>
  <c r="U919" i="1"/>
  <c r="U916" i="1"/>
  <c r="X903" i="1"/>
  <c r="W898" i="1"/>
  <c r="U894" i="1"/>
  <c r="X875" i="1"/>
  <c r="U871" i="1"/>
  <c r="X846" i="1"/>
  <c r="X830" i="1"/>
  <c r="W802" i="1"/>
  <c r="U795" i="1"/>
  <c r="X779" i="1"/>
  <c r="X774" i="1"/>
  <c r="X766" i="1"/>
  <c r="U709" i="1"/>
  <c r="U703" i="1"/>
  <c r="T686" i="1"/>
  <c r="X652" i="1"/>
  <c r="X641" i="1"/>
  <c r="X594" i="1"/>
  <c r="X589" i="1"/>
  <c r="X578" i="1"/>
  <c r="X566" i="1"/>
  <c r="T562" i="1"/>
  <c r="T559" i="1"/>
  <c r="T553" i="1"/>
  <c r="X530" i="1"/>
  <c r="W524" i="1"/>
  <c r="U523" i="1"/>
  <c r="X517" i="1"/>
  <c r="W502" i="1"/>
  <c r="T436" i="1"/>
  <c r="U415" i="1"/>
  <c r="W399" i="1"/>
  <c r="W396" i="1"/>
  <c r="X384" i="1"/>
  <c r="W368" i="1"/>
  <c r="W359" i="1"/>
  <c r="U348" i="1"/>
  <c r="X321" i="1"/>
  <c r="W319" i="1"/>
  <c r="X300" i="1"/>
  <c r="X283" i="1"/>
  <c r="W280" i="1"/>
  <c r="X277" i="1"/>
  <c r="T272" i="1"/>
  <c r="X252" i="1"/>
  <c r="U250" i="1"/>
  <c r="X204" i="1"/>
  <c r="W196" i="1"/>
  <c r="X188" i="1"/>
  <c r="X140" i="1"/>
  <c r="T131" i="1"/>
  <c r="T108" i="1"/>
  <c r="X86" i="1"/>
  <c r="X78" i="1"/>
  <c r="T51" i="1"/>
  <c r="W45" i="1"/>
  <c r="W42" i="1"/>
  <c r="W25" i="1"/>
  <c r="W20" i="1"/>
  <c r="AE87" i="1"/>
  <c r="AE760" i="1"/>
  <c r="AE691" i="1"/>
  <c r="AE668" i="1"/>
  <c r="AE793" i="1"/>
  <c r="AE693" i="1"/>
  <c r="AE148" i="1"/>
  <c r="AE277" i="1"/>
  <c r="AE278" i="1"/>
  <c r="AE451" i="1"/>
  <c r="AE394" i="1"/>
  <c r="AE321" i="1"/>
  <c r="AE317" i="1"/>
  <c r="AE343" i="1"/>
  <c r="AE493" i="1"/>
  <c r="AE243" i="1"/>
  <c r="AE680" i="1"/>
  <c r="AG818" i="1"/>
  <c r="AG373" i="1"/>
  <c r="AG743" i="1"/>
  <c r="AG436" i="1"/>
  <c r="AG739" i="1"/>
  <c r="AG434" i="1"/>
  <c r="AG156" i="1"/>
  <c r="AG12" i="1"/>
  <c r="AG325" i="1"/>
  <c r="AG619" i="1"/>
  <c r="AG791" i="1"/>
  <c r="AG162" i="1"/>
  <c r="AG342" i="1"/>
  <c r="AG480" i="1"/>
  <c r="AG513" i="1"/>
  <c r="AG311" i="1"/>
  <c r="AG89" i="1"/>
  <c r="AG955" i="1"/>
  <c r="AG544" i="1"/>
  <c r="U920" i="1"/>
  <c r="U887" i="1"/>
  <c r="X802" i="1"/>
  <c r="X524" i="1"/>
  <c r="X368" i="1"/>
  <c r="U343" i="1"/>
  <c r="U212" i="1"/>
  <c r="X196" i="1"/>
  <c r="T11" i="1"/>
  <c r="U11" i="1"/>
  <c r="U902" i="1"/>
  <c r="AN703" i="1"/>
  <c r="AN669" i="1"/>
  <c r="AN648" i="1"/>
  <c r="AN558" i="1"/>
  <c r="AN636" i="1"/>
  <c r="AN498" i="1"/>
  <c r="AN368" i="1"/>
  <c r="AN754" i="1"/>
  <c r="AN680" i="1"/>
  <c r="AN493" i="1"/>
  <c r="AN718" i="1"/>
  <c r="AN504" i="1"/>
  <c r="AN461" i="1"/>
  <c r="AN860" i="1"/>
  <c r="AN452" i="1"/>
  <c r="AN510" i="1"/>
  <c r="AN284" i="1"/>
  <c r="AN543" i="1"/>
  <c r="AN375" i="1"/>
  <c r="AN163" i="1"/>
  <c r="AN130" i="1"/>
  <c r="AN526" i="1"/>
  <c r="AN85" i="1"/>
  <c r="AN845" i="1"/>
  <c r="AN183" i="1"/>
  <c r="AN10" i="1"/>
  <c r="AN11" i="1"/>
  <c r="AN67" i="1"/>
  <c r="AN297" i="1"/>
  <c r="AN907" i="1"/>
  <c r="AN27" i="1"/>
  <c r="AN212" i="1"/>
  <c r="AN388" i="1"/>
  <c r="AN133" i="1"/>
  <c r="AN156" i="1"/>
  <c r="AN225" i="1"/>
  <c r="AN576" i="1"/>
  <c r="AN681" i="1"/>
  <c r="AN303" i="1"/>
  <c r="AN263" i="1"/>
  <c r="AN565" i="1"/>
  <c r="AN805" i="1"/>
  <c r="AN811" i="1"/>
  <c r="AN927" i="1"/>
  <c r="AN158" i="1"/>
  <c r="AN70" i="1"/>
  <c r="AN205" i="1"/>
  <c r="AN834" i="1"/>
  <c r="AN258" i="1"/>
  <c r="AN791" i="1"/>
  <c r="AN442" i="1"/>
  <c r="AN135" i="1"/>
  <c r="AN275" i="1"/>
  <c r="AN509" i="1"/>
  <c r="AN662" i="1"/>
  <c r="AN596" i="1"/>
  <c r="AN552" i="1"/>
  <c r="AN905" i="1"/>
  <c r="AN914" i="1"/>
  <c r="AN23" i="1"/>
  <c r="AN25" i="1"/>
  <c r="AN17" i="1"/>
  <c r="AN38" i="1"/>
  <c r="AN115" i="1"/>
  <c r="AN250" i="1"/>
  <c r="AN259" i="1"/>
  <c r="AN191" i="1"/>
  <c r="AN126" i="1"/>
  <c r="AN174" i="1"/>
  <c r="AN319" i="1"/>
  <c r="AN344" i="1"/>
  <c r="AN429" i="1"/>
  <c r="AN207" i="1"/>
  <c r="AN28" i="1"/>
  <c r="AN235" i="1"/>
  <c r="AN314" i="1"/>
  <c r="AN81" i="1"/>
  <c r="AN943" i="1"/>
  <c r="AN30" i="1"/>
  <c r="AN301" i="1"/>
  <c r="AN389" i="1"/>
  <c r="AN705" i="1"/>
  <c r="AN582" i="1"/>
  <c r="AN348" i="1"/>
  <c r="AN400" i="1"/>
  <c r="AN728" i="1"/>
  <c r="AN486" i="1"/>
  <c r="AN627" i="1"/>
  <c r="AN436" i="1"/>
  <c r="AN679" i="1"/>
  <c r="AN489" i="1"/>
  <c r="AN515" i="1"/>
  <c r="AN707" i="1"/>
  <c r="AN766" i="1"/>
  <c r="AN923" i="1"/>
  <c r="AN44" i="1"/>
  <c r="AN302" i="1"/>
  <c r="AN320" i="1"/>
  <c r="AN112" i="1"/>
  <c r="AN395" i="1"/>
  <c r="AN437" i="1"/>
  <c r="AN598" i="1"/>
  <c r="AN869" i="1"/>
  <c r="AN588" i="1"/>
  <c r="AN616" i="1"/>
  <c r="AN548" i="1"/>
  <c r="AN952" i="1"/>
  <c r="AN19" i="1"/>
  <c r="AN49" i="1"/>
  <c r="AN232" i="1"/>
  <c r="AN84" i="1"/>
  <c r="AN353" i="1"/>
  <c r="AN273" i="1"/>
  <c r="AN105" i="1"/>
  <c r="AN277" i="1"/>
  <c r="AN410" i="1"/>
  <c r="AN270" i="1"/>
  <c r="AN287" i="1"/>
  <c r="AN403" i="1"/>
  <c r="AN418" i="1"/>
  <c r="AN587" i="1"/>
  <c r="AN740" i="1"/>
  <c r="AN787" i="1"/>
  <c r="AN644" i="1"/>
  <c r="AN812" i="1"/>
  <c r="AN76" i="1"/>
  <c r="AN224" i="1"/>
  <c r="AN71" i="1"/>
  <c r="AN87" i="1"/>
  <c r="AN317" i="1"/>
  <c r="AN458" i="1"/>
  <c r="AN583" i="1"/>
  <c r="AN390" i="1"/>
  <c r="AN517" i="1"/>
  <c r="AN682" i="1"/>
  <c r="AN491" i="1"/>
  <c r="AN676" i="1"/>
  <c r="AN369" i="1"/>
  <c r="AN59" i="1"/>
  <c r="AN338" i="1"/>
  <c r="AN488" i="1"/>
  <c r="AN223" i="1"/>
  <c r="AN355" i="1"/>
  <c r="AN433" i="1"/>
  <c r="AN455" i="1"/>
  <c r="AN670" i="1"/>
  <c r="AN599" i="1"/>
  <c r="AN871" i="1"/>
  <c r="AN803" i="1"/>
  <c r="AN935" i="1"/>
  <c r="AN929" i="1"/>
  <c r="AN151" i="1"/>
  <c r="AN428" i="1"/>
  <c r="AN97" i="1"/>
  <c r="AN471" i="1"/>
  <c r="AN145" i="1"/>
  <c r="AN566" i="1"/>
  <c r="AN585" i="1"/>
  <c r="AN691" i="1"/>
  <c r="AN792" i="1"/>
  <c r="AN824" i="1"/>
  <c r="AN813" i="1"/>
  <c r="AN892" i="1"/>
  <c r="AN591" i="1"/>
  <c r="AN102" i="1"/>
  <c r="AN114" i="1"/>
  <c r="AN78" i="1"/>
  <c r="AN555" i="1"/>
  <c r="AN683" i="1"/>
  <c r="AN530" i="1"/>
  <c r="AN595" i="1"/>
  <c r="AN748" i="1"/>
  <c r="AN760" i="1"/>
  <c r="AN793" i="1"/>
  <c r="AN886" i="1"/>
  <c r="AN434" i="1"/>
  <c r="AN589" i="1"/>
  <c r="AN956" i="1"/>
  <c r="AN475" i="1"/>
  <c r="AN251" i="1"/>
  <c r="AN392" i="1"/>
  <c r="AN343" i="1"/>
  <c r="AN738" i="1"/>
  <c r="AN146" i="1"/>
  <c r="AN274" i="1"/>
  <c r="AN744" i="1"/>
  <c r="AN922" i="1"/>
  <c r="AN853" i="1"/>
  <c r="AN831" i="1"/>
  <c r="AN797" i="1"/>
  <c r="AN959" i="1"/>
  <c r="AN780" i="1"/>
  <c r="AN868" i="1"/>
  <c r="AN213" i="1"/>
  <c r="AN175" i="1"/>
  <c r="AN778" i="1"/>
  <c r="AN934" i="1"/>
  <c r="AN307" i="1"/>
  <c r="AN694" i="1"/>
  <c r="AN862" i="1"/>
  <c r="AN851" i="1"/>
  <c r="AN253" i="1"/>
  <c r="AN222" i="1"/>
  <c r="AN180" i="1"/>
  <c r="AN406" i="1"/>
  <c r="AN246" i="1"/>
  <c r="AN241" i="1"/>
  <c r="AN623" i="1"/>
  <c r="AN852" i="1"/>
  <c r="AN906" i="1"/>
  <c r="AN865" i="1"/>
  <c r="AN932" i="1"/>
  <c r="AN479" i="1"/>
  <c r="AN692" i="1"/>
  <c r="AN577" i="1"/>
  <c r="AN706" i="1"/>
  <c r="AN802" i="1"/>
  <c r="AN782" i="1"/>
  <c r="AN818" i="1"/>
  <c r="AN271" i="1"/>
  <c r="AN602" i="1"/>
  <c r="AN897" i="1"/>
  <c r="AN237" i="1"/>
  <c r="AN423" i="1"/>
  <c r="AN394" i="1"/>
  <c r="AN435" i="1"/>
  <c r="AN86" i="1"/>
  <c r="AN373" i="1"/>
  <c r="AN916" i="1"/>
  <c r="E1" i="1"/>
  <c r="M1" i="1"/>
  <c r="AN590" i="1"/>
  <c r="AN900" i="1"/>
  <c r="AN919" i="1"/>
  <c r="AN823" i="1"/>
  <c r="AN808" i="1"/>
  <c r="AN741" i="1"/>
  <c r="AN521" i="1"/>
  <c r="AN464" i="1"/>
  <c r="AN730" i="1"/>
  <c r="AN615" i="1"/>
  <c r="AN912" i="1"/>
  <c r="AN677" i="1"/>
  <c r="AN671" i="1"/>
  <c r="AN405" i="1"/>
  <c r="AN397" i="1"/>
  <c r="AN877" i="1"/>
  <c r="AN532" i="1"/>
  <c r="AN327" i="1"/>
  <c r="AN298" i="1"/>
  <c r="AN374" i="1"/>
  <c r="AN903" i="1"/>
  <c r="AN579" i="1"/>
  <c r="AN415" i="1"/>
  <c r="AN384" i="1"/>
  <c r="AN211" i="1"/>
  <c r="AN446" i="1"/>
  <c r="AN393" i="1"/>
  <c r="AN311" i="1"/>
  <c r="AN280" i="1"/>
  <c r="AN887" i="1"/>
  <c r="AN480" i="1"/>
  <c r="AN244" i="1"/>
  <c r="AN99" i="1"/>
  <c r="AN93" i="1"/>
  <c r="AN608" i="1"/>
  <c r="AN473" i="1"/>
  <c r="AN448" i="1"/>
  <c r="AN326" i="1"/>
  <c r="AN61" i="1"/>
  <c r="AN742" i="1"/>
  <c r="AN218" i="1"/>
  <c r="AN895" i="1"/>
  <c r="AN815" i="1"/>
  <c r="AN199" i="1"/>
  <c r="AN276" i="1"/>
  <c r="AN864" i="1"/>
  <c r="AN820" i="1"/>
  <c r="AN858" i="1"/>
  <c r="AN20" i="1"/>
  <c r="AN40" i="1"/>
  <c r="AN48" i="1"/>
  <c r="AN248" i="1"/>
  <c r="AN281" i="1"/>
  <c r="AN29" i="1"/>
  <c r="AN111" i="1"/>
  <c r="AN620" i="1"/>
  <c r="AN176" i="1"/>
  <c r="AN43" i="1"/>
  <c r="AN75" i="1"/>
  <c r="AN826" i="1"/>
  <c r="AN239" i="1"/>
  <c r="AN533" i="1"/>
  <c r="AN492" i="1"/>
  <c r="AN557" i="1"/>
  <c r="AN890" i="1"/>
  <c r="AN696" i="1"/>
  <c r="AN796" i="1"/>
  <c r="AN72" i="1"/>
  <c r="AN80" i="1"/>
  <c r="AN32" i="1"/>
  <c r="AN350" i="1"/>
  <c r="AN166" i="1"/>
  <c r="AN66" i="1"/>
  <c r="AN401" i="1"/>
  <c r="AN136" i="1"/>
  <c r="AN260" i="1"/>
  <c r="AN13" i="1"/>
  <c r="AN117" i="1"/>
  <c r="AN613" i="1"/>
  <c r="AN266" i="1"/>
  <c r="AN688" i="1"/>
  <c r="AN118" i="1"/>
  <c r="AN417" i="1"/>
  <c r="AN939" i="1"/>
  <c r="AN819" i="1"/>
  <c r="AN216" i="1"/>
  <c r="AN14" i="1"/>
  <c r="AN382" i="1"/>
  <c r="AN100" i="1"/>
  <c r="AN108" i="1"/>
  <c r="AN65" i="1"/>
  <c r="AN161" i="1"/>
  <c r="AN362" i="1"/>
  <c r="AN79" i="1"/>
  <c r="AN160" i="1"/>
  <c r="AN214" i="1"/>
  <c r="AN963" i="1"/>
  <c r="AN296" i="1"/>
  <c r="AN88" i="1"/>
  <c r="AN149" i="1"/>
  <c r="AN50" i="1"/>
  <c r="AN559" i="1"/>
  <c r="AN153" i="1"/>
  <c r="AN807" i="1"/>
  <c r="AN828" i="1"/>
  <c r="AN189" i="1"/>
  <c r="AN64" i="1"/>
  <c r="AN184" i="1"/>
  <c r="AN170" i="1"/>
  <c r="AN261" i="1"/>
  <c r="AN414" i="1"/>
  <c r="AN942" i="1"/>
  <c r="AN255" i="1"/>
  <c r="AN34" i="1"/>
  <c r="AN110" i="1"/>
  <c r="AN425" i="1"/>
  <c r="AN516" i="1"/>
  <c r="AN210" i="1"/>
  <c r="AN215" i="1"/>
  <c r="AN564" i="1"/>
  <c r="AN472" i="1"/>
  <c r="AN726" i="1"/>
  <c r="AN882" i="1"/>
  <c r="AN157" i="1"/>
  <c r="AN359" i="1"/>
  <c r="AN300" i="1"/>
  <c r="AN134" i="1"/>
  <c r="AN185" i="1"/>
  <c r="AN26" i="1"/>
  <c r="AN73" i="1"/>
  <c r="AN335" i="1"/>
  <c r="AN399" i="1"/>
  <c r="AN379" i="1"/>
  <c r="AN625" i="1"/>
  <c r="AN427" i="1"/>
  <c r="AN345" i="1"/>
  <c r="AN468" i="1"/>
  <c r="AN556" i="1"/>
  <c r="AN614" i="1"/>
  <c r="AN56" i="1"/>
  <c r="AN162" i="1"/>
  <c r="AN651" i="1"/>
  <c r="AN645" i="1"/>
  <c r="AN884" i="1"/>
  <c r="AN96" i="1"/>
  <c r="AN193" i="1"/>
  <c r="AN58" i="1"/>
  <c r="AN137" i="1"/>
  <c r="AN329" i="1"/>
  <c r="AN21" i="1"/>
  <c r="AN336" i="1"/>
  <c r="AN689" i="1"/>
  <c r="AN378" i="1"/>
  <c r="AN347" i="1"/>
  <c r="AN381" i="1"/>
  <c r="AN481" i="1"/>
  <c r="AN560" i="1"/>
  <c r="AN667" i="1"/>
  <c r="AN610" i="1"/>
  <c r="AN495" i="1"/>
  <c r="AN601" i="1"/>
  <c r="AN729" i="1"/>
  <c r="AN755" i="1"/>
  <c r="AN911" i="1"/>
  <c r="AN451" i="1"/>
  <c r="AN340" i="1"/>
  <c r="AN656" i="1"/>
  <c r="AN181" i="1"/>
  <c r="AN944" i="1"/>
  <c r="AN573" i="1"/>
  <c r="AN928" i="1"/>
  <c r="AN125" i="1"/>
  <c r="AN154" i="1"/>
  <c r="AN36" i="1"/>
  <c r="AN202" i="1"/>
  <c r="AN450" i="1"/>
  <c r="AN242" i="1"/>
  <c r="AN141" i="1"/>
  <c r="AN686" i="1"/>
  <c r="AN494" i="1"/>
  <c r="AN460" i="1"/>
  <c r="AN502" i="1"/>
  <c r="AN578" i="1"/>
  <c r="AN549" i="1"/>
  <c r="AN572" i="1"/>
  <c r="AN617" i="1"/>
  <c r="AN430" i="1"/>
  <c r="AN424" i="1"/>
  <c r="AN701" i="1"/>
  <c r="AN541" i="1"/>
  <c r="AN618" i="1"/>
  <c r="AN872" i="1"/>
  <c r="AN624" i="1"/>
  <c r="AN874" i="1"/>
  <c r="AN628" i="1"/>
  <c r="AN660" i="1"/>
  <c r="AN736" i="1"/>
  <c r="AN772" i="1"/>
  <c r="AN642" i="1"/>
  <c r="AN304" i="1"/>
  <c r="AN830" i="1"/>
  <c r="AN201" i="1"/>
  <c r="AN531" i="1"/>
  <c r="AN77" i="1"/>
  <c r="AN173" i="1"/>
  <c r="AN293" i="1"/>
  <c r="AN377" i="1"/>
  <c r="AN360" i="1"/>
  <c r="AN387" i="1"/>
  <c r="AN357" i="1"/>
  <c r="AN650" i="1"/>
  <c r="AN440" i="1"/>
  <c r="AN485" i="1"/>
  <c r="AN453" i="1"/>
  <c r="AN622" i="1"/>
  <c r="AN659" i="1"/>
  <c r="AN522" i="1"/>
  <c r="AN478" i="1"/>
  <c r="AN500" i="1"/>
  <c r="AN727" i="1"/>
  <c r="AN354" i="1"/>
  <c r="AN31" i="1"/>
  <c r="AN104" i="1"/>
  <c r="AN398" i="1"/>
  <c r="AN497" i="1"/>
  <c r="AN496" i="1"/>
  <c r="AN426" i="1"/>
  <c r="AN570" i="1"/>
  <c r="AN711" i="1"/>
  <c r="AN724" i="1"/>
  <c r="AN918" i="1"/>
  <c r="AN947" i="1"/>
  <c r="AN856" i="1"/>
  <c r="AN885" i="1"/>
  <c r="AN909" i="1"/>
  <c r="AN747" i="1"/>
  <c r="AN294" i="1"/>
  <c r="AN899" i="1"/>
  <c r="AN447" i="1"/>
  <c r="AN196" i="1"/>
  <c r="AN376" i="1"/>
  <c r="AN673" i="1"/>
  <c r="AN372" i="1"/>
  <c r="AN743" i="1"/>
  <c r="AN690" i="1"/>
  <c r="AN545" i="1"/>
  <c r="AN604" i="1"/>
  <c r="AN725" i="1"/>
  <c r="AN652" i="1"/>
  <c r="AN739" i="1"/>
  <c r="AN732" i="1"/>
  <c r="AN799" i="1"/>
  <c r="AN863" i="1"/>
  <c r="AN875" i="1"/>
  <c r="AN790" i="1"/>
  <c r="AN894" i="1"/>
  <c r="AN142" i="1"/>
  <c r="AN391" i="1"/>
  <c r="AN775" i="1"/>
  <c r="AN221" i="1"/>
  <c r="AN364" i="1"/>
  <c r="AN168" i="1"/>
  <c r="AN254" i="1"/>
  <c r="AN465" i="1"/>
  <c r="AN351" i="1"/>
  <c r="AN511" i="1"/>
  <c r="AN462" i="1"/>
  <c r="AN358" i="1"/>
  <c r="AN383" i="1"/>
  <c r="AN537" i="1"/>
  <c r="AN685" i="1"/>
  <c r="AN666" i="1"/>
  <c r="AN674" i="1"/>
  <c r="AN771" i="1"/>
  <c r="AN758" i="1"/>
  <c r="AN714" i="1"/>
  <c r="AN749" i="1"/>
  <c r="AN857" i="1"/>
  <c r="AN829" i="1"/>
  <c r="AN810" i="1"/>
  <c r="AN841" i="1"/>
  <c r="AN924" i="1"/>
  <c r="AN931" i="1"/>
  <c r="AN103" i="1"/>
  <c r="AN52" i="1"/>
  <c r="AN272" i="1"/>
  <c r="AN339" i="1"/>
  <c r="AN386" i="1"/>
  <c r="AN476" i="1"/>
  <c r="AN567" i="1"/>
  <c r="AN770" i="1"/>
  <c r="AN553" i="1"/>
  <c r="AN684" i="1"/>
  <c r="AN581" i="1"/>
  <c r="AN632" i="1"/>
  <c r="AN704" i="1"/>
  <c r="AN709" i="1"/>
  <c r="AN867" i="1"/>
  <c r="AN941" i="1"/>
  <c r="AN122" i="1"/>
  <c r="AN283" i="1"/>
  <c r="AN47" i="1"/>
  <c r="AN192" i="1"/>
  <c r="AN227" i="1"/>
  <c r="AN635" i="1"/>
  <c r="AN150" i="1"/>
  <c r="AN449" i="1"/>
  <c r="AN525" i="1"/>
  <c r="AN698" i="1"/>
  <c r="AN528" i="1"/>
  <c r="AN750" i="1"/>
  <c r="AN849" i="1"/>
  <c r="AN200" i="1"/>
  <c r="AN310" i="1"/>
  <c r="AN678" i="1"/>
  <c r="AN128" i="1"/>
  <c r="AN412" i="1"/>
  <c r="AN305" i="1"/>
  <c r="AN445" i="1"/>
  <c r="AN554" i="1"/>
  <c r="AN768" i="1"/>
  <c r="AN663" i="1"/>
  <c r="AN832" i="1"/>
  <c r="AN913" i="1"/>
  <c r="AN953" i="1"/>
  <c r="AN881" i="1"/>
  <c r="AN454" i="1"/>
  <c r="AN551" i="1"/>
  <c r="AN765" i="1"/>
  <c r="AN322" i="1"/>
  <c r="AN190" i="1"/>
  <c r="AN331" i="1"/>
  <c r="AN313" i="1"/>
  <c r="AN921" i="1"/>
  <c r="AN507" i="1"/>
  <c r="AN332" i="1"/>
  <c r="AN370" i="1"/>
  <c r="AN745" i="1"/>
  <c r="AN631" i="1"/>
  <c r="AN756" i="1"/>
  <c r="AN786" i="1"/>
  <c r="AN854" i="1"/>
  <c r="AN962" i="1"/>
  <c r="AN22" i="1"/>
  <c r="AN774" i="1"/>
  <c r="AN843" i="1"/>
  <c r="AN198" i="1"/>
  <c r="AN367" i="1"/>
  <c r="AN571" i="1"/>
  <c r="AN695" i="1"/>
  <c r="AN776" i="1"/>
  <c r="AN715" i="1"/>
  <c r="AN804" i="1"/>
  <c r="AN936" i="1"/>
  <c r="AN880" i="1"/>
  <c r="AN893" i="1"/>
  <c r="AN960" i="1"/>
  <c r="AN89" i="1"/>
  <c r="AN171" i="1"/>
  <c r="AN499" i="1"/>
  <c r="AN800" i="1"/>
  <c r="AN859" i="1"/>
  <c r="AN889" i="1"/>
  <c r="AN954" i="1"/>
  <c r="AN816" i="1"/>
  <c r="AN139" i="1"/>
  <c r="AN172" i="1"/>
  <c r="AN356" i="1"/>
  <c r="AN459" i="1"/>
  <c r="AN719" i="1"/>
  <c r="AN710" i="1"/>
  <c r="AN951" i="1"/>
  <c r="AN342" i="1"/>
  <c r="AN547" i="1"/>
  <c r="AN861" i="1"/>
  <c r="AN910" i="1"/>
  <c r="AN641" i="1"/>
  <c r="AN883" i="1"/>
  <c r="AN113" i="1"/>
  <c r="AN731" i="1"/>
  <c r="AN123" i="1"/>
  <c r="AN842" i="1"/>
  <c r="AN568" i="1"/>
  <c r="AN649" i="1"/>
  <c r="AN404" i="1"/>
  <c r="AN940" i="1"/>
  <c r="AN948" i="1"/>
  <c r="AN605" i="1"/>
  <c r="AN878" i="1"/>
  <c r="AN278" i="1"/>
  <c r="W11" i="1"/>
  <c r="K1" i="1"/>
  <c r="Y246" i="1" s="1"/>
  <c r="U963" i="1"/>
  <c r="W958" i="1"/>
  <c r="W943" i="1"/>
  <c r="W895" i="1"/>
  <c r="U888" i="1"/>
  <c r="W880" i="1"/>
  <c r="U835" i="1"/>
  <c r="U823" i="1"/>
  <c r="U814" i="1"/>
  <c r="T810" i="1"/>
  <c r="W774" i="1"/>
  <c r="U746" i="1"/>
  <c r="T733" i="1"/>
  <c r="W688" i="1"/>
  <c r="U655" i="1"/>
  <c r="W652" i="1"/>
  <c r="W641" i="1"/>
  <c r="W614" i="1"/>
  <c r="U500" i="1"/>
  <c r="X425" i="1"/>
  <c r="W377" i="1"/>
  <c r="T361" i="1"/>
  <c r="W329" i="1"/>
  <c r="T303" i="1"/>
  <c r="W297" i="1"/>
  <c r="W288" i="1"/>
  <c r="X227" i="1"/>
  <c r="W214" i="1"/>
  <c r="X190" i="1"/>
  <c r="W172" i="1"/>
  <c r="T99" i="1"/>
  <c r="T36" i="1"/>
  <c r="X15" i="1"/>
  <c r="O1" i="1"/>
  <c r="U237" i="1"/>
  <c r="AE806" i="1"/>
  <c r="AE702" i="1"/>
  <c r="AE848" i="1"/>
  <c r="AE466" i="1"/>
  <c r="AE781" i="1"/>
  <c r="AE290" i="1"/>
  <c r="AE220" i="1"/>
  <c r="AE799" i="1"/>
  <c r="AE490" i="1"/>
  <c r="AE62" i="1"/>
  <c r="AE14" i="1"/>
  <c r="AE387" i="1"/>
  <c r="AE264" i="1"/>
  <c r="AE128" i="1"/>
  <c r="AE167" i="1"/>
  <c r="AE503" i="1"/>
  <c r="AE143" i="1"/>
  <c r="AE119" i="1"/>
  <c r="AE159" i="1"/>
  <c r="AE55" i="1"/>
  <c r="AE262" i="1"/>
  <c r="AE442" i="1"/>
  <c r="AE419" i="1"/>
  <c r="AE57" i="1"/>
  <c r="AE779" i="1"/>
  <c r="AE39" i="1"/>
  <c r="AE483" i="1"/>
  <c r="AE127" i="1"/>
  <c r="AE874" i="1"/>
  <c r="AE121" i="1"/>
  <c r="AE556" i="1"/>
  <c r="AE456" i="1"/>
  <c r="AE334" i="1"/>
  <c r="AE629" i="1"/>
  <c r="AE425" i="1"/>
  <c r="AE385" i="1"/>
  <c r="AE569" i="1"/>
  <c r="AE611" i="1"/>
  <c r="AE734" i="1"/>
  <c r="AE132" i="1"/>
  <c r="AE642" i="1"/>
  <c r="AE600" i="1"/>
  <c r="AE838" i="1"/>
  <c r="AE933" i="1"/>
  <c r="AE46" i="1"/>
  <c r="AE880" i="1"/>
  <c r="AE692" i="1"/>
  <c r="AE722" i="1"/>
  <c r="AE821" i="1"/>
  <c r="AE643" i="1"/>
  <c r="AE195" i="1"/>
  <c r="AE864" i="1"/>
  <c r="AE116" i="1"/>
  <c r="AE75" i="1"/>
  <c r="AE172" i="1"/>
  <c r="AE402" i="1"/>
  <c r="AE861" i="1"/>
  <c r="AE155" i="1"/>
  <c r="AE457" i="1"/>
  <c r="AE11" i="1"/>
  <c r="AE634" i="1"/>
  <c r="AE862" i="1"/>
  <c r="AE484" i="1"/>
  <c r="AE421" i="1"/>
  <c r="AE463" i="1"/>
  <c r="AE60" i="1"/>
  <c r="AE853" i="1"/>
  <c r="AE217" i="1"/>
  <c r="AE902" i="1"/>
  <c r="AE786" i="1"/>
  <c r="AE580" i="1"/>
  <c r="AE520" i="1"/>
  <c r="AE349" i="1"/>
  <c r="AE384" i="1"/>
  <c r="AE517" i="1"/>
  <c r="AE134" i="1"/>
  <c r="AE445" i="1"/>
  <c r="AE755" i="1"/>
  <c r="AE839" i="1"/>
  <c r="AP62" i="1"/>
  <c r="U676" i="1"/>
  <c r="U372" i="1"/>
  <c r="AG622" i="1"/>
  <c r="AG460" i="1"/>
  <c r="AG276" i="1"/>
  <c r="AG200" i="1"/>
  <c r="AG551" i="1"/>
  <c r="AG229" i="1"/>
  <c r="AG940" i="1"/>
  <c r="AG204" i="1"/>
  <c r="AG222" i="1"/>
  <c r="AG42" i="1"/>
  <c r="AG52" i="1"/>
  <c r="AG397" i="1"/>
  <c r="AG682" i="1"/>
  <c r="AG857" i="1"/>
  <c r="AG380" i="1"/>
  <c r="AG328" i="1"/>
  <c r="AG893" i="1"/>
  <c r="AG146" i="1"/>
  <c r="AG258" i="1"/>
  <c r="AG728" i="1"/>
  <c r="AG547" i="1"/>
  <c r="AG850" i="1"/>
  <c r="AG439" i="1"/>
  <c r="AG107" i="1"/>
  <c r="AG575" i="1"/>
  <c r="AG514" i="1"/>
  <c r="AG775" i="1"/>
  <c r="AG630" i="1"/>
  <c r="AG470" i="1"/>
  <c r="AG666" i="1"/>
  <c r="AG934" i="1"/>
  <c r="AG792" i="1"/>
  <c r="AG160" i="1"/>
  <c r="AG703" i="1"/>
  <c r="AG410" i="1"/>
  <c r="AG813" i="1"/>
  <c r="AG83" i="1"/>
  <c r="AG496" i="1"/>
  <c r="AG711" i="1"/>
  <c r="AG624" i="1"/>
  <c r="U957" i="1"/>
  <c r="X898" i="1"/>
  <c r="U812" i="1"/>
  <c r="X502" i="1"/>
  <c r="X396" i="1"/>
  <c r="X319" i="1"/>
  <c r="AN836" i="1"/>
  <c r="AN763" i="1"/>
  <c r="AN654" i="1"/>
  <c r="AN937" i="1"/>
  <c r="AN888" i="1"/>
  <c r="AN697" i="1"/>
  <c r="AN542" i="1"/>
  <c r="AN769" i="1"/>
  <c r="AN640" i="1"/>
  <c r="AN407" i="1"/>
  <c r="AN647" i="1"/>
  <c r="AN474" i="1"/>
  <c r="AN470" i="1"/>
  <c r="AN286" i="1"/>
  <c r="AN938" i="1"/>
  <c r="AN657" i="1"/>
  <c r="AN420" i="1"/>
  <c r="AN629" i="1"/>
  <c r="AN466" i="1"/>
  <c r="AN299" i="1"/>
  <c r="AN195" i="1"/>
  <c r="AN592" i="1"/>
  <c r="AN256" i="1"/>
  <c r="AN131" i="1"/>
  <c r="AN349" i="1"/>
  <c r="AN179" i="1"/>
  <c r="AN147" i="1"/>
  <c r="AN762" i="1"/>
  <c r="AN54" i="1"/>
  <c r="AN220" i="1"/>
  <c r="AN469" i="1"/>
  <c r="AN337" i="1"/>
  <c r="AN664" i="1"/>
  <c r="AN53" i="1"/>
  <c r="AN82" i="1"/>
  <c r="AN140" i="1"/>
  <c r="AN920" i="1"/>
  <c r="AN759" i="1"/>
  <c r="AN788" i="1"/>
  <c r="AN186" i="1"/>
  <c r="AN580" i="1"/>
  <c r="AN69" i="1"/>
  <c r="AN371" i="1"/>
  <c r="AN230" i="1"/>
  <c r="AN821" i="1"/>
  <c r="AN413" i="1"/>
  <c r="AN584" i="1"/>
  <c r="AN409" i="1"/>
  <c r="AN323" i="1"/>
  <c r="AN639" i="1"/>
  <c r="AN419" i="1"/>
  <c r="AN37" i="1"/>
  <c r="AN269" i="1"/>
  <c r="AN292" i="1"/>
  <c r="AN503" i="1"/>
  <c r="AN234" i="1"/>
  <c r="AN94" i="1"/>
  <c r="AN365" i="1"/>
  <c r="AN915" i="1"/>
  <c r="AN194" i="1"/>
  <c r="AN265" i="1"/>
  <c r="AN721" i="1"/>
  <c r="AN514" i="1"/>
  <c r="AN723" i="1"/>
  <c r="AN675" i="1"/>
  <c r="AN24" i="1"/>
  <c r="AN60" i="1"/>
  <c r="AN124" i="1"/>
  <c r="AN203" i="1"/>
  <c r="AN236" i="1"/>
  <c r="AN361" i="1"/>
  <c r="AN752" i="1"/>
  <c r="AN312" i="1"/>
  <c r="AN661" i="1"/>
  <c r="AN252" i="1"/>
  <c r="AN416" i="1"/>
  <c r="AN18" i="1"/>
  <c r="AN334" i="1"/>
  <c r="AN672" i="1"/>
  <c r="AN964" i="1"/>
  <c r="AN432" i="1"/>
  <c r="AN908" i="1"/>
  <c r="AN120" i="1"/>
  <c r="AN737" i="1"/>
  <c r="AN90" i="1"/>
  <c r="AN467" i="1"/>
  <c r="AN668" i="1"/>
  <c r="AN35" i="1"/>
  <c r="AN42" i="1"/>
  <c r="AN523" i="1"/>
  <c r="AN761" i="1"/>
  <c r="AN119" i="1"/>
  <c r="AN159" i="1"/>
  <c r="AN534" i="1"/>
  <c r="AN144" i="1"/>
  <c r="AN720" i="1"/>
  <c r="AN520" i="1"/>
  <c r="AN529" i="1"/>
  <c r="AN519" i="1"/>
  <c r="AN574" i="1"/>
  <c r="AN74" i="1"/>
  <c r="AN443" i="1"/>
  <c r="AN396" i="1"/>
  <c r="AN92" i="1"/>
  <c r="AN609" i="1"/>
  <c r="AN63" i="1"/>
  <c r="AN524" i="1"/>
  <c r="AN182" i="1"/>
  <c r="AN594" i="1"/>
  <c r="AN346" i="1"/>
  <c r="AN538" i="1"/>
  <c r="AN611" i="1"/>
  <c r="AN777" i="1"/>
  <c r="AN247" i="1"/>
  <c r="AN279" i="1"/>
  <c r="AN285" i="1"/>
  <c r="AN295" i="1"/>
  <c r="AN898" i="1"/>
  <c r="AN143" i="1"/>
  <c r="AN267" i="1"/>
  <c r="AN152" i="1"/>
  <c r="AN208" i="1"/>
  <c r="AN107" i="1"/>
  <c r="AN165" i="1"/>
  <c r="AN309" i="1"/>
  <c r="AN209" i="1"/>
  <c r="AN45" i="1"/>
  <c r="AN593" i="1"/>
  <c r="AN46" i="1"/>
  <c r="AN187" i="1"/>
  <c r="AN402" i="1"/>
  <c r="AN653" i="1"/>
  <c r="AN638" i="1"/>
  <c r="AN665" i="1"/>
  <c r="AN477" i="1"/>
  <c r="AN643" i="1"/>
  <c r="AN262" i="1"/>
  <c r="AN106" i="1"/>
  <c r="AN536" i="1"/>
  <c r="AN835" i="1"/>
  <c r="AN658" i="1"/>
  <c r="AN621" i="1"/>
  <c r="AN575" i="1"/>
  <c r="AN508" i="1"/>
  <c r="AN513" i="1"/>
  <c r="AN95" i="1"/>
  <c r="AN132" i="1"/>
  <c r="AN228" i="1"/>
  <c r="AN561" i="1"/>
  <c r="AN431" i="1"/>
  <c r="AN597" i="1"/>
  <c r="AN456" i="1"/>
  <c r="AN646" i="1"/>
  <c r="AN245" i="1"/>
  <c r="AN781" i="1"/>
  <c r="AN16" i="1"/>
  <c r="AN127" i="1"/>
  <c r="AN352" i="1"/>
  <c r="AN204" i="1"/>
  <c r="AN177" i="1"/>
  <c r="AN12" i="1"/>
  <c r="AN291" i="1"/>
  <c r="AN380" i="1"/>
  <c r="AN535" i="1"/>
  <c r="AN411" i="1"/>
  <c r="AN482" i="1"/>
  <c r="AN702" i="1"/>
  <c r="AN751" i="1"/>
  <c r="AN837" i="1"/>
  <c r="AN712" i="1"/>
  <c r="AN783" i="1"/>
  <c r="AN817" i="1"/>
  <c r="AN840" i="1"/>
  <c r="AN846" i="1"/>
  <c r="AN925" i="1"/>
  <c r="AN129" i="1"/>
  <c r="AN101" i="1"/>
  <c r="AN33" i="1"/>
  <c r="AN318" i="1"/>
  <c r="AN290" i="1"/>
  <c r="AN164" i="1"/>
  <c r="AN316" i="1"/>
  <c r="AN229" i="1"/>
  <c r="AN422" i="1"/>
  <c r="AN767" i="1"/>
  <c r="AN699" i="1"/>
  <c r="AN833" i="1"/>
  <c r="AN876" i="1"/>
  <c r="AN847" i="1"/>
  <c r="AN945" i="1"/>
  <c r="AN933" i="1"/>
  <c r="AN363" i="1"/>
  <c r="AN457" i="1"/>
  <c r="AN795" i="1"/>
  <c r="AN779" i="1"/>
  <c r="AN138" i="1"/>
  <c r="AN55" i="1"/>
  <c r="AN197" i="1"/>
  <c r="AN39" i="1"/>
  <c r="AN231" i="1"/>
  <c r="AN324" i="1"/>
  <c r="AN484" i="1"/>
  <c r="AN619" i="1"/>
  <c r="AN483" i="1"/>
  <c r="AN518" i="1"/>
  <c r="AN764" i="1"/>
  <c r="AN784" i="1"/>
  <c r="AN870" i="1"/>
  <c r="AN838" i="1"/>
  <c r="AN949" i="1"/>
  <c r="AN950" i="1"/>
  <c r="AN946" i="1"/>
  <c r="AN961" i="1"/>
  <c r="AN438" i="1"/>
  <c r="AN612" i="1"/>
  <c r="AN257" i="1"/>
  <c r="AN385" i="1"/>
  <c r="AN289" i="1"/>
  <c r="AN268" i="1"/>
  <c r="AN569" i="1"/>
  <c r="AN637" i="1"/>
  <c r="AN607" i="1"/>
  <c r="AN789" i="1"/>
  <c r="AN825" i="1"/>
  <c r="AN822" i="1"/>
  <c r="AN827" i="1"/>
  <c r="AN757" i="1"/>
  <c r="AN814" i="1"/>
  <c r="AN848" i="1"/>
  <c r="AN855" i="1"/>
  <c r="AN233" i="1"/>
  <c r="AN240" i="1"/>
  <c r="AN421" i="1"/>
  <c r="AN219" i="1"/>
  <c r="AN288" i="1"/>
  <c r="AN603" i="1"/>
  <c r="AN735" i="1"/>
  <c r="AN879" i="1"/>
  <c r="AN544" i="1"/>
  <c r="AN626" i="1"/>
  <c r="AN957" i="1"/>
  <c r="AN955" i="1"/>
  <c r="AN753" i="1"/>
  <c r="AN217" i="1"/>
  <c r="AN306" i="1"/>
  <c r="AN634" i="1"/>
  <c r="AN746" i="1"/>
  <c r="AN773" i="1"/>
  <c r="AN801" i="1"/>
  <c r="AN700" i="1"/>
  <c r="AN716" i="1"/>
  <c r="AN501" i="1"/>
  <c r="AN633" i="1"/>
  <c r="AN328" i="1"/>
  <c r="AN308" i="1"/>
  <c r="AN444" i="1"/>
  <c r="AN806" i="1"/>
  <c r="AN687" i="1"/>
  <c r="AN926" i="1"/>
  <c r="AN733" i="1"/>
  <c r="AN708" i="1"/>
  <c r="AN68" i="1"/>
  <c r="AN41" i="1"/>
  <c r="AN512" i="1"/>
  <c r="AN586" i="1"/>
  <c r="AN785" i="1"/>
  <c r="AN734" i="1"/>
  <c r="AN844" i="1"/>
  <c r="AN917" i="1"/>
  <c r="AN341" i="1"/>
  <c r="AN798" i="1"/>
  <c r="AN866" i="1"/>
  <c r="AN505" i="1"/>
  <c r="AN121" i="1"/>
  <c r="AN441" i="1"/>
  <c r="AN83" i="1"/>
  <c r="AN315" i="1"/>
  <c r="AN630" i="1"/>
  <c r="AN463" i="1"/>
  <c r="AN713" i="1"/>
  <c r="AN839" i="1"/>
  <c r="AN167" i="1"/>
  <c r="AN109" i="1"/>
  <c r="AN546" i="1"/>
  <c r="AN891" i="1"/>
  <c r="AN439" i="1"/>
  <c r="AN901" i="1"/>
  <c r="AN91" i="1"/>
  <c r="AN264" i="1"/>
  <c r="AN178" i="1"/>
  <c r="AN562" i="1"/>
  <c r="AP860" i="1"/>
  <c r="AP589" i="1"/>
  <c r="AP526" i="1"/>
  <c r="AP174" i="1"/>
  <c r="AP317" i="1"/>
  <c r="AP442" i="1"/>
  <c r="AP284" i="1"/>
  <c r="AP623" i="1"/>
  <c r="AP368" i="1"/>
  <c r="AP543" i="1"/>
  <c r="AP461" i="1"/>
  <c r="AP102" i="1"/>
  <c r="AP205" i="1"/>
  <c r="AP71" i="1"/>
  <c r="AP434" i="1"/>
  <c r="AP30" i="1"/>
  <c r="AP235" i="1"/>
  <c r="AP259" i="1"/>
  <c r="AP212" i="1"/>
  <c r="AP886" i="1"/>
  <c r="AP49" i="1"/>
  <c r="AP314" i="1"/>
  <c r="AP591" i="1"/>
  <c r="AP718" i="1"/>
  <c r="AP222" i="1"/>
  <c r="AP115" i="1"/>
  <c r="AP237" i="1"/>
  <c r="AP114" i="1"/>
  <c r="AP28" i="1"/>
  <c r="AP738" i="1"/>
  <c r="AP105" i="1"/>
  <c r="AP270" i="1"/>
  <c r="AP479" i="1"/>
  <c r="AP112" i="1"/>
  <c r="AP301" i="1"/>
  <c r="AP566" i="1"/>
  <c r="AP587" i="1"/>
  <c r="AP740" i="1"/>
  <c r="AP548" i="1"/>
  <c r="AP224" i="1"/>
  <c r="AP602" i="1"/>
  <c r="AP680" i="1"/>
  <c r="AP907" i="1"/>
  <c r="AP433" i="1"/>
  <c r="AP251" i="1"/>
  <c r="AP437" i="1"/>
  <c r="AP348" i="1"/>
  <c r="AP679" i="1"/>
  <c r="AP766" i="1"/>
  <c r="AP133" i="1"/>
  <c r="AP851" i="1"/>
  <c r="AP146" i="1"/>
  <c r="AP410" i="1"/>
  <c r="AP452" i="1"/>
  <c r="AP373" i="1"/>
  <c r="AP23" i="1"/>
  <c r="AP273" i="1"/>
  <c r="AP598" i="1"/>
  <c r="AP728" i="1"/>
  <c r="AP905" i="1"/>
  <c r="AP253" i="1"/>
  <c r="AP44" i="1"/>
  <c r="AP130" i="1"/>
  <c r="AP555" i="1"/>
  <c r="AP627" i="1"/>
  <c r="AP869" i="1"/>
  <c r="AP375" i="1"/>
  <c r="AP865" i="1"/>
  <c r="AP388" i="1"/>
  <c r="AP86" i="1"/>
  <c r="AP303" i="1"/>
  <c r="AP691" i="1"/>
  <c r="AP892" i="1"/>
  <c r="AP754" i="1"/>
  <c r="AP183" i="1"/>
  <c r="AP418" i="1"/>
  <c r="AP787" i="1"/>
  <c r="AP852" i="1"/>
  <c r="AP669" i="1"/>
  <c r="AP959" i="1"/>
  <c r="AP353" i="1"/>
  <c r="AP423" i="1"/>
  <c r="AP706" i="1"/>
  <c r="AP275" i="1"/>
  <c r="AP778" i="1"/>
  <c r="AP596" i="1"/>
  <c r="AP927" i="1"/>
  <c r="AP565" i="1"/>
  <c r="AP703" i="1"/>
  <c r="AP232" i="1"/>
  <c r="AP493" i="1"/>
  <c r="AP475" i="1"/>
  <c r="AP85" i="1"/>
  <c r="AP782" i="1"/>
  <c r="AP11" i="1"/>
  <c r="AP897" i="1"/>
  <c r="AP491" i="1"/>
  <c r="AP588" i="1"/>
  <c r="AP67" i="1"/>
  <c r="AP906" i="1"/>
  <c r="AP943" i="1"/>
  <c r="AP616" i="1"/>
  <c r="AP862" i="1"/>
  <c r="J1" i="1"/>
  <c r="Y718" i="1" s="1"/>
  <c r="Y960" i="1"/>
  <c r="T945" i="1"/>
  <c r="X940" i="1"/>
  <c r="W936" i="1"/>
  <c r="X915" i="1"/>
  <c r="U878" i="1"/>
  <c r="U875" i="1"/>
  <c r="Y818" i="1"/>
  <c r="X811" i="1"/>
  <c r="U776" i="1"/>
  <c r="U768" i="1"/>
  <c r="T759" i="1"/>
  <c r="U757" i="1"/>
  <c r="T730" i="1"/>
  <c r="T589" i="1"/>
  <c r="T578" i="1"/>
  <c r="U550" i="1"/>
  <c r="T530" i="1"/>
  <c r="T517" i="1"/>
  <c r="T511" i="1"/>
  <c r="W425" i="1"/>
  <c r="X408" i="1"/>
  <c r="X386" i="1"/>
  <c r="X370" i="1"/>
  <c r="U359" i="1"/>
  <c r="W337" i="1"/>
  <c r="T283" i="1"/>
  <c r="T280" i="1"/>
  <c r="U193" i="1"/>
  <c r="T20" i="1"/>
  <c r="Y103" i="1"/>
  <c r="Y45" i="1"/>
  <c r="Y177" i="1"/>
  <c r="Y189" i="1"/>
  <c r="Y308" i="1"/>
  <c r="Y52" i="1"/>
  <c r="Y425" i="1"/>
  <c r="Y384" i="1"/>
  <c r="Y98" i="1"/>
  <c r="Y160" i="1"/>
  <c r="Y168" i="1"/>
  <c r="Y666" i="1"/>
  <c r="Y483" i="1"/>
  <c r="Y792" i="1"/>
  <c r="Y554" i="1"/>
  <c r="Y581" i="1"/>
  <c r="Y810" i="1"/>
  <c r="Y839" i="1"/>
  <c r="Y677" i="1"/>
  <c r="Y528" i="1"/>
  <c r="Y844" i="1"/>
  <c r="Y750" i="1"/>
  <c r="U732" i="1"/>
  <c r="W732" i="1"/>
  <c r="T732" i="1"/>
  <c r="T395" i="1"/>
  <c r="W395" i="1"/>
  <c r="X395" i="1"/>
  <c r="T948" i="1"/>
  <c r="Y872" i="1"/>
  <c r="U872" i="1"/>
  <c r="T817" i="1"/>
  <c r="W817" i="1"/>
  <c r="Y734" i="1"/>
  <c r="T490" i="1"/>
  <c r="W950" i="1"/>
  <c r="T950" i="1"/>
  <c r="U942" i="1"/>
  <c r="W879" i="1"/>
  <c r="T879" i="1"/>
  <c r="X599" i="1"/>
  <c r="T599" i="1"/>
  <c r="W599" i="1"/>
  <c r="W931" i="1"/>
  <c r="U931" i="1"/>
  <c r="Y931" i="1"/>
  <c r="U874" i="1"/>
  <c r="W874" i="1"/>
  <c r="X874" i="1"/>
  <c r="T845" i="1"/>
  <c r="X845" i="1"/>
  <c r="T646" i="1"/>
  <c r="X646" i="1"/>
  <c r="T572" i="1"/>
  <c r="X572" i="1"/>
  <c r="U572" i="1"/>
  <c r="T201" i="1"/>
  <c r="U201" i="1"/>
  <c r="X201" i="1"/>
  <c r="W201" i="1"/>
  <c r="Y421" i="1"/>
  <c r="T941" i="1"/>
  <c r="U941" i="1"/>
  <c r="W941" i="1"/>
  <c r="T903" i="1"/>
  <c r="W903" i="1"/>
  <c r="T866" i="1"/>
  <c r="U866" i="1"/>
  <c r="W866" i="1"/>
  <c r="T849" i="1"/>
  <c r="W849" i="1"/>
  <c r="U839" i="1"/>
  <c r="X790" i="1"/>
  <c r="W790" i="1"/>
  <c r="W779" i="1"/>
  <c r="T779" i="1"/>
  <c r="Y775" i="1"/>
  <c r="T750" i="1"/>
  <c r="X750" i="1"/>
  <c r="U750" i="1"/>
  <c r="U745" i="1"/>
  <c r="T718" i="1"/>
  <c r="X718" i="1"/>
  <c r="T691" i="1"/>
  <c r="U691" i="1"/>
  <c r="W691" i="1"/>
  <c r="U686" i="1"/>
  <c r="T636" i="1"/>
  <c r="U636" i="1"/>
  <c r="T595" i="1"/>
  <c r="W595" i="1"/>
  <c r="Y595" i="1"/>
  <c r="U595" i="1"/>
  <c r="X595" i="1"/>
  <c r="W851" i="1"/>
  <c r="U851" i="1"/>
  <c r="X773" i="1"/>
  <c r="T773" i="1"/>
  <c r="W773" i="1"/>
  <c r="T719" i="1"/>
  <c r="Y719" i="1"/>
  <c r="U311" i="1"/>
  <c r="W311" i="1"/>
  <c r="X311" i="1"/>
  <c r="T311" i="1"/>
  <c r="W867" i="1"/>
  <c r="T867" i="1"/>
  <c r="X867" i="1"/>
  <c r="X687" i="1"/>
  <c r="T687" i="1"/>
  <c r="U687" i="1"/>
  <c r="U682" i="1"/>
  <c r="X682" i="1"/>
  <c r="W506" i="1"/>
  <c r="T506" i="1"/>
  <c r="X506" i="1"/>
  <c r="U506" i="1"/>
  <c r="U934" i="1"/>
  <c r="T934" i="1"/>
  <c r="X957" i="1"/>
  <c r="U772" i="1"/>
  <c r="W772" i="1"/>
  <c r="T643" i="1"/>
  <c r="U643" i="1"/>
  <c r="W643" i="1"/>
  <c r="W623" i="1"/>
  <c r="T949" i="1"/>
  <c r="U949" i="1"/>
  <c r="W949" i="1"/>
  <c r="U760" i="1"/>
  <c r="X760" i="1"/>
  <c r="W760" i="1"/>
  <c r="U755" i="1"/>
  <c r="U695" i="1"/>
  <c r="U677" i="1"/>
  <c r="T659" i="1"/>
  <c r="Y659" i="1"/>
  <c r="U659" i="1"/>
  <c r="X659" i="1"/>
  <c r="Y651" i="1"/>
  <c r="U651" i="1"/>
  <c r="X560" i="1"/>
  <c r="W560" i="1"/>
  <c r="Y448" i="1"/>
  <c r="U381" i="1"/>
  <c r="X381" i="1"/>
  <c r="X663" i="1"/>
  <c r="T663" i="1"/>
  <c r="Y148" i="1"/>
  <c r="T914" i="1"/>
  <c r="U914" i="1"/>
  <c r="W914" i="1"/>
  <c r="X914" i="1"/>
  <c r="U836" i="1"/>
  <c r="X783" i="1"/>
  <c r="U783" i="1"/>
  <c r="W783" i="1"/>
  <c r="T654" i="1"/>
  <c r="X654" i="1"/>
  <c r="U654" i="1"/>
  <c r="W654" i="1"/>
  <c r="Y649" i="1"/>
  <c r="X649" i="1"/>
  <c r="T649" i="1"/>
  <c r="U649" i="1"/>
  <c r="W649" i="1"/>
  <c r="W634" i="1"/>
  <c r="T634" i="1"/>
  <c r="X634" i="1"/>
  <c r="Y634" i="1"/>
  <c r="U634" i="1"/>
  <c r="T881" i="1"/>
  <c r="X881" i="1"/>
  <c r="W928" i="1"/>
  <c r="T928" i="1"/>
  <c r="U753" i="1"/>
  <c r="W753" i="1"/>
  <c r="Y753" i="1"/>
  <c r="T753" i="1"/>
  <c r="X753" i="1"/>
  <c r="T741" i="1"/>
  <c r="W741" i="1"/>
  <c r="Y741" i="1"/>
  <c r="U741" i="1"/>
  <c r="T670" i="1"/>
  <c r="X670" i="1"/>
  <c r="U670" i="1"/>
  <c r="U917" i="1"/>
  <c r="T917" i="1"/>
  <c r="Y904" i="1"/>
  <c r="U858" i="1"/>
  <c r="W858" i="1"/>
  <c r="X851" i="1"/>
  <c r="U20" i="1"/>
  <c r="U35" i="1"/>
  <c r="U88" i="1"/>
  <c r="U18" i="1"/>
  <c r="U50" i="1"/>
  <c r="U113" i="1"/>
  <c r="U131" i="1"/>
  <c r="U136" i="1"/>
  <c r="U172" i="1"/>
  <c r="U231" i="1"/>
  <c r="U255" i="1"/>
  <c r="U262" i="1"/>
  <c r="U283" i="1"/>
  <c r="U310" i="1"/>
  <c r="U108" i="1"/>
  <c r="U137" i="1"/>
  <c r="U160" i="1"/>
  <c r="U186" i="1"/>
  <c r="U107" i="1"/>
  <c r="U318" i="1"/>
  <c r="U384" i="1"/>
  <c r="U408" i="1"/>
  <c r="U179" i="1"/>
  <c r="U270" i="1"/>
  <c r="U351" i="1"/>
  <c r="U379" i="1"/>
  <c r="U562" i="1"/>
  <c r="U574" i="1"/>
  <c r="U581" i="1"/>
  <c r="U589" i="1"/>
  <c r="U622" i="1"/>
  <c r="U630" i="1"/>
  <c r="U653" i="1"/>
  <c r="U678" i="1"/>
  <c r="U751" i="1"/>
  <c r="U98" i="1"/>
  <c r="U121" i="1"/>
  <c r="U162" i="1"/>
  <c r="U169" i="1"/>
  <c r="U204" i="1"/>
  <c r="U306" i="1"/>
  <c r="U466" i="1"/>
  <c r="U481" i="1"/>
  <c r="U633" i="1"/>
  <c r="U36" i="1"/>
  <c r="U74" i="1"/>
  <c r="U79" i="1"/>
  <c r="U276" i="1"/>
  <c r="U293" i="1"/>
  <c r="U309" i="1"/>
  <c r="U440" i="1"/>
  <c r="U447" i="1"/>
  <c r="U457" i="1"/>
  <c r="U530" i="1"/>
  <c r="U578" i="1"/>
  <c r="U593" i="1"/>
  <c r="U726" i="1"/>
  <c r="U727" i="1"/>
  <c r="U734" i="1"/>
  <c r="U758" i="1"/>
  <c r="U266" i="1"/>
  <c r="U334" i="1"/>
  <c r="U441" i="1"/>
  <c r="U517" i="1"/>
  <c r="U521" i="1"/>
  <c r="U66" i="1"/>
  <c r="U75" i="1"/>
  <c r="U120" i="1"/>
  <c r="U220" i="1"/>
  <c r="U239" i="1"/>
  <c r="U337" i="1"/>
  <c r="U445" i="1"/>
  <c r="U497" i="1"/>
  <c r="U280" i="1"/>
  <c r="U551" i="1"/>
  <c r="U556" i="1"/>
  <c r="U561" i="1"/>
  <c r="U614" i="1"/>
  <c r="U721" i="1"/>
  <c r="U764" i="1"/>
  <c r="U799" i="1"/>
  <c r="U923" i="1"/>
  <c r="U846" i="1"/>
  <c r="U952" i="1"/>
  <c r="U352" i="1"/>
  <c r="U411" i="1"/>
  <c r="U444" i="1"/>
  <c r="U502" i="1"/>
  <c r="U153" i="1"/>
  <c r="U285" i="1"/>
  <c r="U396" i="1"/>
  <c r="U527" i="1"/>
  <c r="U700" i="1"/>
  <c r="U804" i="1"/>
  <c r="U900" i="1"/>
  <c r="U256" i="1"/>
  <c r="U525" i="1"/>
  <c r="U210" i="1"/>
  <c r="U227" i="1"/>
  <c r="U426" i="1"/>
  <c r="U559" i="1"/>
  <c r="U698" i="1"/>
  <c r="U763" i="1"/>
  <c r="U784" i="1"/>
  <c r="U43" i="1"/>
  <c r="U123" i="1"/>
  <c r="U360" i="1"/>
  <c r="U391" i="1"/>
  <c r="U540" i="1"/>
  <c r="F1" i="1"/>
  <c r="X948" i="1"/>
  <c r="U935" i="1"/>
  <c r="T930" i="1"/>
  <c r="U912" i="1"/>
  <c r="T885" i="1"/>
  <c r="U885" i="1"/>
  <c r="W885" i="1"/>
  <c r="T873" i="1"/>
  <c r="X873" i="1"/>
  <c r="T863" i="1"/>
  <c r="W863" i="1"/>
  <c r="U848" i="1"/>
  <c r="Y826" i="1"/>
  <c r="U822" i="1"/>
  <c r="U807" i="1"/>
  <c r="W807" i="1"/>
  <c r="T807" i="1"/>
  <c r="T781" i="1"/>
  <c r="W781" i="1"/>
  <c r="X732" i="1"/>
  <c r="U728" i="1"/>
  <c r="T728" i="1"/>
  <c r="W728" i="1"/>
  <c r="T723" i="1"/>
  <c r="W723" i="1"/>
  <c r="U723" i="1"/>
  <c r="X723" i="1"/>
  <c r="W709" i="1"/>
  <c r="U642" i="1"/>
  <c r="U597" i="1"/>
  <c r="W597" i="1"/>
  <c r="U539" i="1"/>
  <c r="U460" i="1"/>
  <c r="T443" i="1"/>
  <c r="W443" i="1"/>
  <c r="X443" i="1"/>
  <c r="U443" i="1"/>
  <c r="T225" i="1"/>
  <c r="U225" i="1"/>
  <c r="W225" i="1"/>
  <c r="T955" i="1"/>
  <c r="Y955" i="1"/>
  <c r="T946" i="1"/>
  <c r="Y935" i="1"/>
  <c r="X854" i="1"/>
  <c r="T739" i="1"/>
  <c r="U739" i="1"/>
  <c r="W739" i="1"/>
  <c r="W644" i="1"/>
  <c r="U644" i="1"/>
  <c r="W919" i="1"/>
  <c r="T919" i="1"/>
  <c r="U897" i="1"/>
  <c r="X897" i="1"/>
  <c r="T897" i="1"/>
  <c r="T870" i="1"/>
  <c r="U870" i="1"/>
  <c r="U864" i="1"/>
  <c r="W864" i="1"/>
  <c r="W843" i="1"/>
  <c r="U843" i="1"/>
  <c r="X843" i="1"/>
  <c r="T921" i="1"/>
  <c r="T884" i="1"/>
  <c r="W657" i="1"/>
  <c r="Y657" i="1"/>
  <c r="T657" i="1"/>
  <c r="U657" i="1"/>
  <c r="U569" i="1"/>
  <c r="W569" i="1"/>
  <c r="T217" i="1"/>
  <c r="X217" i="1"/>
  <c r="Y217" i="1"/>
  <c r="U217" i="1"/>
  <c r="W217" i="1"/>
  <c r="U886" i="1"/>
  <c r="T886" i="1"/>
  <c r="X702" i="1"/>
  <c r="T702" i="1"/>
  <c r="U702" i="1"/>
  <c r="T455" i="1"/>
  <c r="X455" i="1"/>
  <c r="U455" i="1"/>
  <c r="W455" i="1"/>
  <c r="U855" i="1"/>
  <c r="X855" i="1"/>
  <c r="T855" i="1"/>
  <c r="W827" i="1"/>
  <c r="T827" i="1"/>
  <c r="U827" i="1"/>
  <c r="X827" i="1"/>
  <c r="N1" i="1"/>
  <c r="Y27" i="1"/>
  <c r="Y109" i="1"/>
  <c r="Y151" i="1"/>
  <c r="Y44" i="1"/>
  <c r="Y180" i="1"/>
  <c r="Y511" i="1"/>
  <c r="Y40" i="1"/>
  <c r="Y433" i="1"/>
  <c r="Y437" i="1"/>
  <c r="Y54" i="1"/>
  <c r="Y389" i="1"/>
  <c r="Y582" i="1"/>
  <c r="Y292" i="1"/>
  <c r="Y372" i="1"/>
  <c r="Y493" i="1"/>
  <c r="Y370" i="1"/>
  <c r="Y432" i="1"/>
  <c r="X964" i="1"/>
  <c r="U964" i="1"/>
  <c r="Y959" i="1"/>
  <c r="U955" i="1"/>
  <c r="U953" i="1"/>
  <c r="T953" i="1"/>
  <c r="W948" i="1"/>
  <c r="U946" i="1"/>
  <c r="T932" i="1"/>
  <c r="U932" i="1"/>
  <c r="W932" i="1"/>
  <c r="X932" i="1"/>
  <c r="U927" i="1"/>
  <c r="U908" i="1"/>
  <c r="T906" i="1"/>
  <c r="U906" i="1"/>
  <c r="W906" i="1"/>
  <c r="W897" i="1"/>
  <c r="U890" i="1"/>
  <c r="X884" i="1"/>
  <c r="X879" i="1"/>
  <c r="W872" i="1"/>
  <c r="X865" i="1"/>
  <c r="T865" i="1"/>
  <c r="T851" i="1"/>
  <c r="U840" i="1"/>
  <c r="W836" i="1"/>
  <c r="U830" i="1"/>
  <c r="X817" i="1"/>
  <c r="X809" i="1"/>
  <c r="T809" i="1"/>
  <c r="W809" i="1"/>
  <c r="W800" i="1"/>
  <c r="U800" i="1"/>
  <c r="Y800" i="1"/>
  <c r="U771" i="1"/>
  <c r="U759" i="1"/>
  <c r="U747" i="1"/>
  <c r="X747" i="1"/>
  <c r="U742" i="1"/>
  <c r="W717" i="1"/>
  <c r="T717" i="1"/>
  <c r="U717" i="1"/>
  <c r="Y717" i="1"/>
  <c r="U692" i="1"/>
  <c r="W687" i="1"/>
  <c r="U663" i="1"/>
  <c r="U661" i="1"/>
  <c r="W642" i="1"/>
  <c r="T642" i="1"/>
  <c r="Y640" i="1"/>
  <c r="U485" i="1"/>
  <c r="U617" i="1"/>
  <c r="U613" i="1"/>
  <c r="T582" i="1"/>
  <c r="W582" i="1"/>
  <c r="X582" i="1"/>
  <c r="U576" i="1"/>
  <c r="T576" i="1"/>
  <c r="X576" i="1"/>
  <c r="X558" i="1"/>
  <c r="T555" i="1"/>
  <c r="U555" i="1"/>
  <c r="W555" i="1"/>
  <c r="X549" i="1"/>
  <c r="Y526" i="1"/>
  <c r="T526" i="1"/>
  <c r="U526" i="1"/>
  <c r="T452" i="1"/>
  <c r="X452" i="1"/>
  <c r="T417" i="1"/>
  <c r="W417" i="1"/>
  <c r="U417" i="1"/>
  <c r="X417" i="1"/>
  <c r="T374" i="1"/>
  <c r="W374" i="1"/>
  <c r="U374" i="1"/>
  <c r="T314" i="1"/>
  <c r="U314" i="1"/>
  <c r="W314" i="1"/>
  <c r="U296" i="1"/>
  <c r="W296" i="1"/>
  <c r="U279" i="1"/>
  <c r="W279" i="1"/>
  <c r="X279" i="1"/>
  <c r="T279" i="1"/>
  <c r="X257" i="1"/>
  <c r="Y208" i="1"/>
  <c r="U208" i="1"/>
  <c r="X208" i="1"/>
  <c r="U203" i="1"/>
  <c r="X175" i="1"/>
  <c r="T175" i="1"/>
  <c r="W175" i="1"/>
  <c r="W132" i="1"/>
  <c r="T132" i="1"/>
  <c r="U132" i="1"/>
  <c r="X132" i="1"/>
  <c r="U961" i="1"/>
  <c r="W952" i="1"/>
  <c r="U951" i="1"/>
  <c r="U943" i="1"/>
  <c r="U938" i="1"/>
  <c r="W910" i="1"/>
  <c r="X895" i="1"/>
  <c r="U880" i="1"/>
  <c r="U868" i="1"/>
  <c r="W846" i="1"/>
  <c r="X839" i="1"/>
  <c r="U831" i="1"/>
  <c r="U815" i="1"/>
  <c r="U810" i="1"/>
  <c r="W803" i="1"/>
  <c r="X798" i="1"/>
  <c r="T798" i="1"/>
  <c r="W787" i="1"/>
  <c r="Y787" i="1"/>
  <c r="W771" i="1"/>
  <c r="T771" i="1"/>
  <c r="U761" i="1"/>
  <c r="U730" i="1"/>
  <c r="X724" i="1"/>
  <c r="W706" i="1"/>
  <c r="U706" i="1"/>
  <c r="X706" i="1"/>
  <c r="U689" i="1"/>
  <c r="T681" i="1"/>
  <c r="U681" i="1"/>
  <c r="T679" i="1"/>
  <c r="W637" i="1"/>
  <c r="X631" i="1"/>
  <c r="T631" i="1"/>
  <c r="T617" i="1"/>
  <c r="W610" i="1"/>
  <c r="T610" i="1"/>
  <c r="U610" i="1"/>
  <c r="U587" i="1"/>
  <c r="Y587" i="1"/>
  <c r="U584" i="1"/>
  <c r="T584" i="1"/>
  <c r="W584" i="1"/>
  <c r="U492" i="1"/>
  <c r="W470" i="1"/>
  <c r="X456" i="1"/>
  <c r="U428" i="1"/>
  <c r="X422" i="1"/>
  <c r="T422" i="1"/>
  <c r="U420" i="1"/>
  <c r="U380" i="1"/>
  <c r="W364" i="1"/>
  <c r="T364" i="1"/>
  <c r="U361" i="1"/>
  <c r="X350" i="1"/>
  <c r="U319" i="1"/>
  <c r="U221" i="1"/>
  <c r="U200" i="1"/>
  <c r="X178" i="1"/>
  <c r="T178" i="1"/>
  <c r="W178" i="1"/>
  <c r="U170" i="1"/>
  <c r="W170" i="1"/>
  <c r="T145" i="1"/>
  <c r="X145" i="1"/>
  <c r="U145" i="1"/>
  <c r="W145" i="1"/>
  <c r="X139" i="1"/>
  <c r="U139" i="1"/>
  <c r="T139" i="1"/>
  <c r="W139" i="1"/>
  <c r="U48" i="1"/>
  <c r="X613" i="1"/>
  <c r="X552" i="1"/>
  <c r="W552" i="1"/>
  <c r="X494" i="1"/>
  <c r="U494" i="1"/>
  <c r="U486" i="1"/>
  <c r="X486" i="1"/>
  <c r="U406" i="1"/>
  <c r="T406" i="1"/>
  <c r="W259" i="1"/>
  <c r="U259" i="1"/>
  <c r="X259" i="1"/>
  <c r="T207" i="1"/>
  <c r="X207" i="1"/>
  <c r="W207" i="1"/>
  <c r="U187" i="1"/>
  <c r="X187" i="1"/>
  <c r="X67" i="1"/>
  <c r="U67" i="1"/>
  <c r="W67" i="1"/>
  <c r="T67" i="1"/>
  <c r="U844" i="1"/>
  <c r="U818" i="1"/>
  <c r="U808" i="1"/>
  <c r="U782" i="1"/>
  <c r="U780" i="1"/>
  <c r="Y780" i="1"/>
  <c r="W738" i="1"/>
  <c r="U738" i="1"/>
  <c r="X695" i="1"/>
  <c r="T695" i="1"/>
  <c r="U685" i="1"/>
  <c r="U683" i="1"/>
  <c r="Y683" i="1"/>
  <c r="U660" i="1"/>
  <c r="U586" i="1"/>
  <c r="U568" i="1"/>
  <c r="T568" i="1"/>
  <c r="W568" i="1"/>
  <c r="X550" i="1"/>
  <c r="X522" i="1"/>
  <c r="Y522" i="1"/>
  <c r="U518" i="1"/>
  <c r="T518" i="1"/>
  <c r="W518" i="1"/>
  <c r="X504" i="1"/>
  <c r="U475" i="1"/>
  <c r="T473" i="1"/>
  <c r="X469" i="1"/>
  <c r="U469" i="1"/>
  <c r="U467" i="1"/>
  <c r="W467" i="1"/>
  <c r="U456" i="1"/>
  <c r="W448" i="1"/>
  <c r="T448" i="1"/>
  <c r="U448" i="1"/>
  <c r="X448" i="1"/>
  <c r="U432" i="1"/>
  <c r="U419" i="1"/>
  <c r="W388" i="1"/>
  <c r="T388" i="1"/>
  <c r="U388" i="1"/>
  <c r="X388" i="1"/>
  <c r="Y388" i="1"/>
  <c r="W352" i="1"/>
  <c r="T352" i="1"/>
  <c r="U264" i="1"/>
  <c r="T264" i="1"/>
  <c r="T244" i="1"/>
  <c r="U244" i="1"/>
  <c r="W244" i="1"/>
  <c r="X244" i="1"/>
  <c r="U180" i="1"/>
  <c r="X76" i="1"/>
  <c r="U76" i="1"/>
  <c r="Y76" i="1"/>
  <c r="T76" i="1"/>
  <c r="W76" i="1"/>
  <c r="U598" i="1"/>
  <c r="W598" i="1"/>
  <c r="X598" i="1"/>
  <c r="W557" i="1"/>
  <c r="U557" i="1"/>
  <c r="X489" i="1"/>
  <c r="W489" i="1"/>
  <c r="T489" i="1"/>
  <c r="U489" i="1"/>
  <c r="T394" i="1"/>
  <c r="X394" i="1"/>
  <c r="T357" i="1"/>
  <c r="U357" i="1"/>
  <c r="W357" i="1"/>
  <c r="Y958" i="1"/>
  <c r="W859" i="1"/>
  <c r="T859" i="1"/>
  <c r="U28" i="1"/>
  <c r="U19" i="1"/>
  <c r="U84" i="1"/>
  <c r="U71" i="1"/>
  <c r="U15" i="1"/>
  <c r="U59" i="1"/>
  <c r="U163" i="1"/>
  <c r="U27" i="1"/>
  <c r="U156" i="1"/>
  <c r="U196" i="1"/>
  <c r="U472" i="1"/>
  <c r="U81" i="1"/>
  <c r="U140" i="1"/>
  <c r="U248" i="1"/>
  <c r="U277" i="1"/>
  <c r="U566" i="1"/>
  <c r="U602" i="1"/>
  <c r="U604" i="1"/>
  <c r="U625" i="1"/>
  <c r="U668" i="1"/>
  <c r="U674" i="1"/>
  <c r="U767" i="1"/>
  <c r="U775" i="1"/>
  <c r="U794" i="1"/>
  <c r="U218" i="1"/>
  <c r="U288" i="1"/>
  <c r="U300" i="1"/>
  <c r="U329" i="1"/>
  <c r="U336" i="1"/>
  <c r="U480" i="1"/>
  <c r="U639" i="1"/>
  <c r="U44" i="1"/>
  <c r="U202" i="1"/>
  <c r="U284" i="1"/>
  <c r="U325" i="1"/>
  <c r="U749" i="1"/>
  <c r="U959" i="1"/>
  <c r="U911" i="1"/>
  <c r="U905" i="1"/>
  <c r="Y898" i="1"/>
  <c r="U889" i="1"/>
  <c r="U838" i="1"/>
  <c r="W835" i="1"/>
  <c r="X835" i="1"/>
  <c r="W795" i="1"/>
  <c r="T782" i="1"/>
  <c r="W782" i="1"/>
  <c r="U740" i="1"/>
  <c r="W740" i="1"/>
  <c r="U710" i="1"/>
  <c r="W710" i="1"/>
  <c r="Y710" i="1"/>
  <c r="T705" i="1"/>
  <c r="W705" i="1"/>
  <c r="T700" i="1"/>
  <c r="T645" i="1"/>
  <c r="U645" i="1"/>
  <c r="W645" i="1"/>
  <c r="U612" i="1"/>
  <c r="W612" i="1"/>
  <c r="W558" i="1"/>
  <c r="W549" i="1"/>
  <c r="U547" i="1"/>
  <c r="U544" i="1"/>
  <c r="W544" i="1"/>
  <c r="T537" i="1"/>
  <c r="X527" i="1"/>
  <c r="T527" i="1"/>
  <c r="W527" i="1"/>
  <c r="W513" i="1"/>
  <c r="Y513" i="1"/>
  <c r="U510" i="1"/>
  <c r="W510" i="1"/>
  <c r="X510" i="1"/>
  <c r="W444" i="1"/>
  <c r="W401" i="1"/>
  <c r="U401" i="1"/>
  <c r="U376" i="1"/>
  <c r="X376" i="1"/>
  <c r="U354" i="1"/>
  <c r="W354" i="1"/>
  <c r="U344" i="1"/>
  <c r="X161" i="1"/>
  <c r="U111" i="1"/>
  <c r="T577" i="1"/>
  <c r="W577" i="1"/>
  <c r="T539" i="1"/>
  <c r="Y539" i="1"/>
  <c r="X539" i="1"/>
  <c r="U532" i="1"/>
  <c r="X515" i="1"/>
  <c r="U503" i="1"/>
  <c r="W503" i="1"/>
  <c r="U463" i="1"/>
  <c r="T463" i="1"/>
  <c r="X463" i="1"/>
  <c r="W456" i="1"/>
  <c r="Y456" i="1"/>
  <c r="W415" i="1"/>
  <c r="T415" i="1"/>
  <c r="X415" i="1"/>
  <c r="X398" i="1"/>
  <c r="U382" i="1"/>
  <c r="W382" i="1"/>
  <c r="T382" i="1"/>
  <c r="T378" i="1"/>
  <c r="W378" i="1"/>
  <c r="T212" i="1"/>
  <c r="W212" i="1"/>
  <c r="X212" i="1"/>
  <c r="X176" i="1"/>
  <c r="T176" i="1"/>
  <c r="U176" i="1"/>
  <c r="U118" i="1"/>
  <c r="X118" i="1"/>
  <c r="T118" i="1"/>
  <c r="W118" i="1"/>
  <c r="T104" i="1"/>
  <c r="X104" i="1"/>
  <c r="U104" i="1"/>
  <c r="W55" i="1"/>
  <c r="T55" i="1"/>
  <c r="X55" i="1"/>
  <c r="U119" i="1"/>
  <c r="U116" i="1"/>
  <c r="U907" i="1"/>
  <c r="Y880" i="1"/>
  <c r="W819" i="1"/>
  <c r="U819" i="1"/>
  <c r="Y802" i="1"/>
  <c r="Z802" i="1" s="1"/>
  <c r="AA802" i="1" s="1"/>
  <c r="T802" i="1"/>
  <c r="U792" i="1"/>
  <c r="U744" i="1"/>
  <c r="W744" i="1"/>
  <c r="X742" i="1"/>
  <c r="T742" i="1"/>
  <c r="T737" i="1"/>
  <c r="W737" i="1"/>
  <c r="U729" i="1"/>
  <c r="W729" i="1"/>
  <c r="W721" i="1"/>
  <c r="U694" i="1"/>
  <c r="X681" i="1"/>
  <c r="U680" i="1"/>
  <c r="Y680" i="1"/>
  <c r="T680" i="1"/>
  <c r="T662" i="1"/>
  <c r="X662" i="1"/>
  <c r="T626" i="1"/>
  <c r="T621" i="1"/>
  <c r="U621" i="1"/>
  <c r="U616" i="1"/>
  <c r="X616" i="1"/>
  <c r="W613" i="1"/>
  <c r="U611" i="1"/>
  <c r="W611" i="1"/>
  <c r="T606" i="1"/>
  <c r="U606" i="1"/>
  <c r="U590" i="1"/>
  <c r="W590" i="1"/>
  <c r="X590" i="1"/>
  <c r="U585" i="1"/>
  <c r="W585" i="1"/>
  <c r="X585" i="1"/>
  <c r="U558" i="1"/>
  <c r="U553" i="1"/>
  <c r="U549" i="1"/>
  <c r="T543" i="1"/>
  <c r="W526" i="1"/>
  <c r="U512" i="1"/>
  <c r="T512" i="1"/>
  <c r="W512" i="1"/>
  <c r="U468" i="1"/>
  <c r="U404" i="1"/>
  <c r="T404" i="1"/>
  <c r="W404" i="1"/>
  <c r="X404" i="1"/>
  <c r="U400" i="1"/>
  <c r="T392" i="1"/>
  <c r="X392" i="1"/>
  <c r="T369" i="1"/>
  <c r="W369" i="1"/>
  <c r="W340" i="1"/>
  <c r="T340" i="1"/>
  <c r="U340" i="1"/>
  <c r="X314" i="1"/>
  <c r="U263" i="1"/>
  <c r="W257" i="1"/>
  <c r="T239" i="1"/>
  <c r="W239" i="1"/>
  <c r="Y239" i="1"/>
  <c r="X239" i="1"/>
  <c r="T638" i="1"/>
  <c r="U632" i="1"/>
  <c r="U629" i="1"/>
  <c r="U627" i="1"/>
  <c r="T614" i="1"/>
  <c r="Y596" i="1"/>
  <c r="T554" i="1"/>
  <c r="U542" i="1"/>
  <c r="X495" i="1"/>
  <c r="U495" i="1"/>
  <c r="W492" i="1"/>
  <c r="T492" i="1"/>
  <c r="T468" i="1"/>
  <c r="Y468" i="1"/>
  <c r="W464" i="1"/>
  <c r="U464" i="1"/>
  <c r="X462" i="1"/>
  <c r="U438" i="1"/>
  <c r="X438" i="1"/>
  <c r="T438" i="1"/>
  <c r="U436" i="1"/>
  <c r="W432" i="1"/>
  <c r="T432" i="1"/>
  <c r="U412" i="1"/>
  <c r="W400" i="1"/>
  <c r="X400" i="1"/>
  <c r="U397" i="1"/>
  <c r="T387" i="1"/>
  <c r="U387" i="1"/>
  <c r="T339" i="1"/>
  <c r="W339" i="1"/>
  <c r="Y334" i="1"/>
  <c r="T334" i="1"/>
  <c r="W334" i="1"/>
  <c r="W320" i="1"/>
  <c r="W271" i="1"/>
  <c r="Y271" i="1"/>
  <c r="T271" i="1"/>
  <c r="T268" i="1"/>
  <c r="U268" i="1"/>
  <c r="Y268" i="1"/>
  <c r="W266" i="1"/>
  <c r="T266" i="1"/>
  <c r="T256" i="1"/>
  <c r="U247" i="1"/>
  <c r="W247" i="1"/>
  <c r="X247" i="1"/>
  <c r="X234" i="1"/>
  <c r="X221" i="1"/>
  <c r="W221" i="1"/>
  <c r="T221" i="1"/>
  <c r="T209" i="1"/>
  <c r="U209" i="1"/>
  <c r="X209" i="1"/>
  <c r="U167" i="1"/>
  <c r="X157" i="1"/>
  <c r="T157" i="1"/>
  <c r="W157" i="1"/>
  <c r="U157" i="1"/>
  <c r="X149" i="1"/>
  <c r="T149" i="1"/>
  <c r="W149" i="1"/>
  <c r="U149" i="1"/>
  <c r="U47" i="1"/>
  <c r="U534" i="1"/>
  <c r="X514" i="1"/>
  <c r="U514" i="1"/>
  <c r="Y488" i="1"/>
  <c r="U476" i="1"/>
  <c r="T451" i="1"/>
  <c r="W451" i="1"/>
  <c r="X429" i="1"/>
  <c r="U429" i="1"/>
  <c r="T420" i="1"/>
  <c r="U402" i="1"/>
  <c r="W372" i="1"/>
  <c r="T372" i="1"/>
  <c r="X372" i="1"/>
  <c r="U342" i="1"/>
  <c r="U327" i="1"/>
  <c r="U322" i="1"/>
  <c r="T322" i="1"/>
  <c r="W322" i="1"/>
  <c r="X322" i="1"/>
  <c r="U316" i="1"/>
  <c r="U286" i="1"/>
  <c r="T263" i="1"/>
  <c r="W263" i="1"/>
  <c r="T258" i="1"/>
  <c r="U258" i="1"/>
  <c r="W258" i="1"/>
  <c r="T236" i="1"/>
  <c r="U236" i="1"/>
  <c r="W236" i="1"/>
  <c r="X236" i="1"/>
  <c r="T226" i="1"/>
  <c r="U226" i="1"/>
  <c r="W200" i="1"/>
  <c r="X200" i="1"/>
  <c r="T200" i="1"/>
  <c r="U190" i="1"/>
  <c r="W152" i="1"/>
  <c r="T152" i="1"/>
  <c r="X115" i="1"/>
  <c r="U115" i="1"/>
  <c r="Y115" i="1"/>
  <c r="X100" i="1"/>
  <c r="U100" i="1"/>
  <c r="T100" i="1"/>
  <c r="U92" i="1"/>
  <c r="W89" i="1"/>
  <c r="T89" i="1"/>
  <c r="U89" i="1"/>
  <c r="W79" i="1"/>
  <c r="T79" i="1"/>
  <c r="U65" i="1"/>
  <c r="X65" i="1"/>
  <c r="U697" i="1"/>
  <c r="Y694" i="1"/>
  <c r="Y685" i="1"/>
  <c r="U579" i="1"/>
  <c r="W538" i="1"/>
  <c r="U538" i="1"/>
  <c r="U483" i="1"/>
  <c r="T461" i="1"/>
  <c r="U461" i="1"/>
  <c r="U366" i="1"/>
  <c r="U349" i="1"/>
  <c r="T336" i="1"/>
  <c r="W336" i="1"/>
  <c r="U295" i="1"/>
  <c r="W295" i="1"/>
  <c r="X295" i="1"/>
  <c r="T228" i="1"/>
  <c r="X228" i="1"/>
  <c r="U228" i="1"/>
  <c r="W218" i="1"/>
  <c r="T218" i="1"/>
  <c r="U154" i="1"/>
  <c r="U143" i="1"/>
  <c r="X143" i="1"/>
  <c r="U46" i="1"/>
  <c r="W46" i="1"/>
  <c r="X46" i="1"/>
  <c r="T46" i="1"/>
  <c r="Y46" i="1"/>
  <c r="X12" i="1"/>
  <c r="T12" i="1"/>
  <c r="U12" i="1"/>
  <c r="W12" i="1"/>
  <c r="U816" i="1"/>
  <c r="X730" i="1"/>
  <c r="U712" i="1"/>
  <c r="W692" i="1"/>
  <c r="U671" i="1"/>
  <c r="Y668" i="1"/>
  <c r="U648" i="1"/>
  <c r="X632" i="1"/>
  <c r="X596" i="1"/>
  <c r="X556" i="1"/>
  <c r="U529" i="1"/>
  <c r="W521" i="1"/>
  <c r="T521" i="1"/>
  <c r="X519" i="1"/>
  <c r="U519" i="1"/>
  <c r="X488" i="1"/>
  <c r="U474" i="1"/>
  <c r="U471" i="1"/>
  <c r="X468" i="1"/>
  <c r="T433" i="1"/>
  <c r="X433" i="1"/>
  <c r="U433" i="1"/>
  <c r="X421" i="1"/>
  <c r="U421" i="1"/>
  <c r="X412" i="1"/>
  <c r="Y400" i="1"/>
  <c r="U346" i="1"/>
  <c r="X346" i="1"/>
  <c r="W341" i="1"/>
  <c r="X341" i="1"/>
  <c r="T326" i="1"/>
  <c r="U326" i="1"/>
  <c r="W326" i="1"/>
  <c r="U324" i="1"/>
  <c r="X302" i="1"/>
  <c r="U302" i="1"/>
  <c r="T232" i="1"/>
  <c r="W220" i="1"/>
  <c r="Y220" i="1"/>
  <c r="T220" i="1"/>
  <c r="W215" i="1"/>
  <c r="X215" i="1"/>
  <c r="T210" i="1"/>
  <c r="W210" i="1"/>
  <c r="X199" i="1"/>
  <c r="W183" i="1"/>
  <c r="Y183" i="1"/>
  <c r="T183" i="1"/>
  <c r="U183" i="1"/>
  <c r="X183" i="1"/>
  <c r="X159" i="1"/>
  <c r="U159" i="1"/>
  <c r="W159" i="1"/>
  <c r="U102" i="1"/>
  <c r="U91" i="1"/>
  <c r="W91" i="1"/>
  <c r="T91" i="1"/>
  <c r="U389" i="1"/>
  <c r="W386" i="1"/>
  <c r="U373" i="1"/>
  <c r="U355" i="1"/>
  <c r="W353" i="1"/>
  <c r="W342" i="1"/>
  <c r="W333" i="1"/>
  <c r="U331" i="1"/>
  <c r="U328" i="1"/>
  <c r="W316" i="1"/>
  <c r="X307" i="1"/>
  <c r="U303" i="1"/>
  <c r="X294" i="1"/>
  <c r="U287" i="1"/>
  <c r="U272" i="1"/>
  <c r="U267" i="1"/>
  <c r="W254" i="1"/>
  <c r="W252" i="1"/>
  <c r="W238" i="1"/>
  <c r="W229" i="1"/>
  <c r="X224" i="1"/>
  <c r="W206" i="1"/>
  <c r="W188" i="1"/>
  <c r="T169" i="1"/>
  <c r="W169" i="1"/>
  <c r="T153" i="1"/>
  <c r="X150" i="1"/>
  <c r="X146" i="1"/>
  <c r="X124" i="1"/>
  <c r="T123" i="1"/>
  <c r="W107" i="1"/>
  <c r="T107" i="1"/>
  <c r="U105" i="1"/>
  <c r="U96" i="1"/>
  <c r="W96" i="1"/>
  <c r="U85" i="1"/>
  <c r="W68" i="1"/>
  <c r="X43" i="1"/>
  <c r="W43" i="1"/>
  <c r="T43" i="1"/>
  <c r="U371" i="1"/>
  <c r="Y366" i="1"/>
  <c r="T329" i="1"/>
  <c r="U307" i="1"/>
  <c r="T304" i="1"/>
  <c r="U301" i="1"/>
  <c r="T288" i="1"/>
  <c r="U274" i="1"/>
  <c r="U252" i="1"/>
  <c r="Y250" i="1"/>
  <c r="U229" i="1"/>
  <c r="U224" i="1"/>
  <c r="U222" i="1"/>
  <c r="U188" i="1"/>
  <c r="U174" i="1"/>
  <c r="T174" i="1"/>
  <c r="W174" i="1"/>
  <c r="T166" i="1"/>
  <c r="X166" i="1"/>
  <c r="U164" i="1"/>
  <c r="W164" i="1"/>
  <c r="W162" i="1"/>
  <c r="T162" i="1"/>
  <c r="T158" i="1"/>
  <c r="W158" i="1"/>
  <c r="U146" i="1"/>
  <c r="T110" i="1"/>
  <c r="W110" i="1"/>
  <c r="X98" i="1"/>
  <c r="T98" i="1"/>
  <c r="W98" i="1"/>
  <c r="U95" i="1"/>
  <c r="T95" i="1"/>
  <c r="U87" i="1"/>
  <c r="U32" i="1"/>
  <c r="U254" i="1"/>
  <c r="U238" i="1"/>
  <c r="U185" i="1"/>
  <c r="T154" i="1"/>
  <c r="W154" i="1"/>
  <c r="U124" i="1"/>
  <c r="W124" i="1"/>
  <c r="X92" i="1"/>
  <c r="T92" i="1"/>
  <c r="X68" i="1"/>
  <c r="U68" i="1"/>
  <c r="X60" i="1"/>
  <c r="U60" i="1"/>
  <c r="W60" i="1"/>
  <c r="U39" i="1"/>
  <c r="W497" i="1"/>
  <c r="U496" i="1"/>
  <c r="X478" i="1"/>
  <c r="X399" i="1"/>
  <c r="W391" i="1"/>
  <c r="U390" i="1"/>
  <c r="W379" i="1"/>
  <c r="U367" i="1"/>
  <c r="U321" i="1"/>
  <c r="U305" i="1"/>
  <c r="W300" i="1"/>
  <c r="U246" i="1"/>
  <c r="U189" i="1"/>
  <c r="X169" i="1"/>
  <c r="W155" i="1"/>
  <c r="W153" i="1"/>
  <c r="W123" i="1"/>
  <c r="X107" i="1"/>
  <c r="X105" i="1"/>
  <c r="T97" i="1"/>
  <c r="X97" i="1"/>
  <c r="U97" i="1"/>
  <c r="T75" i="1"/>
  <c r="W75" i="1"/>
  <c r="X75" i="1"/>
  <c r="W34" i="1"/>
  <c r="X34" i="1"/>
  <c r="U34" i="1"/>
  <c r="U165" i="1"/>
  <c r="U78" i="1"/>
  <c r="W74" i="1"/>
  <c r="W59" i="1"/>
  <c r="W44" i="1"/>
  <c r="U191" i="1"/>
  <c r="W114" i="1"/>
  <c r="U99" i="1"/>
  <c r="W66" i="1"/>
  <c r="U51" i="1"/>
  <c r="U49" i="1"/>
  <c r="T44" i="1"/>
  <c r="U22" i="1"/>
  <c r="W22" i="1"/>
  <c r="X22" i="1"/>
  <c r="X59" i="1"/>
  <c r="U181" i="1"/>
  <c r="U135" i="1"/>
  <c r="U83" i="1"/>
  <c r="W78" i="1"/>
  <c r="X52" i="1"/>
  <c r="U52" i="1"/>
  <c r="W47" i="1"/>
  <c r="U33" i="1"/>
  <c r="Y30" i="1"/>
  <c r="U54" i="1"/>
  <c r="X18" i="1"/>
  <c r="U64" i="1"/>
  <c r="W18" i="1"/>
  <c r="Z492" i="5"/>
  <c r="Z940" i="5"/>
  <c r="Z899" i="5"/>
  <c r="Z901" i="5"/>
  <c r="Z635" i="5"/>
  <c r="Z627" i="5"/>
  <c r="Z560" i="5"/>
  <c r="Z852" i="5"/>
  <c r="Z786" i="5"/>
  <c r="Z820" i="5"/>
  <c r="Z180" i="5"/>
  <c r="Z306" i="5"/>
  <c r="Z438" i="5"/>
  <c r="Z356" i="5"/>
  <c r="Z388" i="5"/>
  <c r="Z335" i="5"/>
  <c r="Z350" i="5"/>
  <c r="Z355" i="5"/>
  <c r="Z223" i="5"/>
  <c r="Z523" i="5"/>
  <c r="Z559" i="5"/>
  <c r="Z675" i="5"/>
  <c r="Z893" i="5"/>
  <c r="Z908" i="5"/>
  <c r="Z923" i="5"/>
  <c r="Z804" i="5"/>
  <c r="Z819" i="5"/>
  <c r="Z813" i="5"/>
  <c r="Z658" i="5"/>
  <c r="Z542" i="5"/>
  <c r="Z610" i="5"/>
  <c r="Z626" i="5"/>
  <c r="Z642" i="5"/>
  <c r="Z790" i="5"/>
  <c r="Z850" i="5"/>
  <c r="Z711" i="5"/>
  <c r="Z865" i="5"/>
  <c r="Z745" i="5"/>
  <c r="Z884" i="5"/>
  <c r="Z318" i="5"/>
  <c r="Z611" i="5"/>
  <c r="Z617" i="5"/>
  <c r="Z413" i="5"/>
  <c r="Z517" i="5"/>
  <c r="Z659" i="5"/>
  <c r="Z466" i="5"/>
  <c r="Z761" i="5"/>
  <c r="Z915" i="5"/>
  <c r="Z665" i="5"/>
  <c r="Z503" i="5"/>
  <c r="Z645" i="5"/>
  <c r="Z669" i="5"/>
  <c r="Z701" i="5"/>
  <c r="Z801" i="5"/>
  <c r="Z288" i="5"/>
  <c r="Z387" i="5"/>
  <c r="Z458" i="5"/>
  <c r="Z939" i="5"/>
  <c r="Z194" i="5"/>
  <c r="Z353" i="5"/>
  <c r="Z286" i="5"/>
  <c r="Z845" i="5"/>
  <c r="Z651" i="5"/>
  <c r="Z231" i="5"/>
  <c r="Z674" i="5"/>
  <c r="Z48" i="5"/>
  <c r="Z37" i="5"/>
  <c r="Z46" i="5"/>
  <c r="Z40" i="5"/>
  <c r="Z120" i="5"/>
  <c r="Z22" i="5"/>
  <c r="Z93" i="5"/>
  <c r="Z215" i="5"/>
  <c r="Z246" i="5"/>
  <c r="Z72" i="5"/>
  <c r="Z248" i="5"/>
  <c r="Z96" i="5"/>
  <c r="Z145" i="5"/>
  <c r="Z321" i="5"/>
  <c r="Z462" i="5"/>
  <c r="Z405" i="5"/>
  <c r="Z491" i="5"/>
  <c r="Z262" i="5"/>
  <c r="Z287" i="5"/>
  <c r="Z354" i="5"/>
  <c r="Z358" i="5"/>
  <c r="Z443" i="5"/>
  <c r="Z507" i="5"/>
  <c r="Z455" i="5"/>
  <c r="Z558" i="5"/>
  <c r="Z734" i="5"/>
  <c r="Z633" i="5"/>
  <c r="Z753" i="5"/>
  <c r="Z431" i="5"/>
  <c r="Z894" i="5"/>
  <c r="Z914" i="5"/>
  <c r="Z699" i="5"/>
  <c r="Z429" i="5"/>
  <c r="Z694" i="5"/>
  <c r="Z767" i="5"/>
  <c r="Z810" i="5"/>
  <c r="Z860" i="5"/>
  <c r="Z395" i="5"/>
  <c r="Z459" i="5"/>
  <c r="Z641" i="5"/>
  <c r="Z885" i="5"/>
  <c r="Z821" i="5"/>
  <c r="Z320" i="5"/>
  <c r="Z693" i="5"/>
  <c r="Z68" i="5"/>
  <c r="Z36" i="5"/>
  <c r="Z69" i="5"/>
  <c r="Z77" i="5"/>
  <c r="Z132" i="5"/>
  <c r="Z162" i="5"/>
  <c r="Z144" i="5"/>
  <c r="Z319" i="5"/>
  <c r="Z414" i="5"/>
  <c r="Z486" i="5"/>
  <c r="Z255" i="5"/>
  <c r="Z103" i="5"/>
  <c r="Z374" i="5"/>
  <c r="Z170" i="5"/>
  <c r="Z453" i="5"/>
  <c r="Z478" i="5"/>
  <c r="Z769" i="5"/>
  <c r="Z861" i="5"/>
  <c r="Z851" i="5"/>
  <c r="Z673" i="5"/>
  <c r="Z782" i="5"/>
  <c r="Z613" i="5"/>
  <c r="Z682" i="5"/>
  <c r="Z555" i="5"/>
  <c r="Z629" i="5"/>
  <c r="Z21" i="5"/>
  <c r="Z60" i="5"/>
  <c r="Z88" i="5"/>
  <c r="Z30" i="5"/>
  <c r="Z253" i="5"/>
  <c r="Z252" i="5"/>
  <c r="Z278" i="5"/>
  <c r="Z280" i="5"/>
  <c r="Z327" i="5"/>
  <c r="Z271" i="5"/>
  <c r="Z467" i="5"/>
  <c r="Z311" i="5"/>
  <c r="Z412" i="5"/>
  <c r="Z402" i="5"/>
  <c r="Z442" i="5"/>
  <c r="Z129" i="5"/>
  <c r="Z228" i="5"/>
  <c r="Z469" i="5"/>
  <c r="Z410" i="5"/>
  <c r="Z563" i="5"/>
  <c r="Z411" i="5"/>
  <c r="Z279" i="5"/>
  <c r="Z763" i="5"/>
  <c r="Z916" i="5"/>
  <c r="Z812" i="5"/>
  <c r="Z955" i="5"/>
  <c r="Z949" i="5"/>
  <c r="Z352" i="5"/>
  <c r="Z725" i="5"/>
  <c r="Z594" i="5"/>
  <c r="Z713" i="5"/>
  <c r="Z788" i="5"/>
  <c r="Z667" i="5"/>
  <c r="Z964" i="5"/>
  <c r="Z240" i="5"/>
  <c r="Z490" i="5"/>
  <c r="Z747" i="5"/>
  <c r="Z781" i="5"/>
  <c r="Z881" i="5"/>
  <c r="Z562" i="5"/>
  <c r="Z653" i="5"/>
  <c r="Z933" i="5"/>
  <c r="Z841" i="5"/>
  <c r="Z875" i="5"/>
  <c r="Z403" i="5"/>
  <c r="Z771" i="5"/>
  <c r="Z835" i="5"/>
  <c r="Z948" i="5"/>
  <c r="Z579" i="5"/>
  <c r="Z56" i="5"/>
  <c r="Z54" i="5"/>
  <c r="Z45" i="5"/>
  <c r="Z98" i="5"/>
  <c r="Z79" i="5"/>
  <c r="Z166" i="5"/>
  <c r="Z236" i="5"/>
  <c r="Z140" i="5"/>
  <c r="Z204" i="5"/>
  <c r="Z202" i="5"/>
  <c r="Z156" i="5"/>
  <c r="Z299" i="5"/>
  <c r="Z128" i="5"/>
  <c r="Z326" i="5"/>
  <c r="Z370" i="5"/>
  <c r="Z296" i="5"/>
  <c r="Z483" i="5"/>
  <c r="Z225" i="5"/>
  <c r="Z362" i="5"/>
  <c r="Z480" i="5"/>
  <c r="Z749" i="5"/>
  <c r="Z932" i="5"/>
  <c r="Z947" i="5"/>
  <c r="Z877" i="5"/>
  <c r="Z956" i="5"/>
  <c r="Z487" i="5"/>
  <c r="Z931" i="5"/>
  <c r="Z817" i="5"/>
  <c r="Z876" i="5"/>
  <c r="Z757" i="5"/>
  <c r="Z474" i="5"/>
  <c r="Z550" i="5"/>
  <c r="Z589" i="5"/>
  <c r="Z602" i="5"/>
  <c r="Z618" i="5"/>
  <c r="Z634" i="5"/>
  <c r="Z650" i="5"/>
  <c r="Z907" i="5"/>
  <c r="Z706" i="5"/>
  <c r="Z723" i="5"/>
  <c r="Z621" i="5"/>
  <c r="Z666" i="5"/>
  <c r="Z685" i="5"/>
  <c r="Z741" i="5"/>
  <c r="Z825" i="5"/>
  <c r="Z953" i="5"/>
  <c r="Z460" i="5"/>
  <c r="Z601" i="5"/>
  <c r="Z649" i="5"/>
  <c r="Z909" i="5"/>
  <c r="Z314" i="5"/>
  <c r="Z16" i="5"/>
  <c r="Z80" i="5"/>
  <c r="Z38" i="5"/>
  <c r="Z112" i="5"/>
  <c r="Z78" i="5"/>
  <c r="Z196" i="5"/>
  <c r="Z216" i="5"/>
  <c r="Z24" i="5"/>
  <c r="Z87" i="5"/>
  <c r="Z193" i="5"/>
  <c r="Z220" i="5"/>
  <c r="Z283" i="5"/>
  <c r="Z200" i="5"/>
  <c r="Z244" i="5"/>
  <c r="Z254" i="5"/>
  <c r="Z334" i="5"/>
  <c r="Z135" i="5"/>
  <c r="Z270" i="5"/>
  <c r="Z331" i="5"/>
  <c r="Z245" i="5"/>
  <c r="Z419" i="5"/>
  <c r="Z499" i="5"/>
  <c r="Z390" i="5"/>
  <c r="Z461" i="5"/>
  <c r="Z475" i="5"/>
  <c r="Z463" i="5"/>
  <c r="Z20" i="5"/>
  <c r="Z290" i="5"/>
  <c r="Z303" i="5"/>
  <c r="Z737" i="5"/>
  <c r="Z230" i="5"/>
  <c r="Z690" i="5"/>
  <c r="Z735" i="5"/>
  <c r="Z837" i="5"/>
  <c r="Z500" i="5"/>
  <c r="Z925" i="5"/>
  <c r="Z472" i="5"/>
  <c r="Z917" i="5"/>
  <c r="Z683" i="5"/>
  <c r="Z905" i="5"/>
  <c r="Z697" i="5"/>
  <c r="Z565" i="5"/>
  <c r="Z945" i="5"/>
  <c r="Z595" i="5"/>
  <c r="Z625" i="5"/>
  <c r="Z779" i="5"/>
  <c r="Z811" i="5"/>
  <c r="Z889" i="5"/>
  <c r="Z64" i="5"/>
  <c r="Z92" i="5"/>
  <c r="Z199" i="5"/>
  <c r="Z151" i="5"/>
  <c r="Z58" i="5"/>
  <c r="Z123" i="5"/>
  <c r="Z158" i="5"/>
  <c r="Z210" i="5"/>
  <c r="Z222" i="5"/>
  <c r="Z272" i="5"/>
  <c r="Z32" i="5"/>
  <c r="Z117" i="5"/>
  <c r="Z346" i="5"/>
  <c r="Z207" i="5"/>
  <c r="Z247" i="5"/>
  <c r="Z363" i="5"/>
  <c r="Z488" i="5"/>
  <c r="Z113" i="5"/>
  <c r="Z493" i="5"/>
  <c r="Z525" i="5"/>
  <c r="Z343" i="5"/>
  <c r="Z515" i="5"/>
  <c r="Z544" i="5"/>
  <c r="Z587" i="5"/>
  <c r="Z394" i="5"/>
  <c r="Z571" i="5"/>
  <c r="Z237" i="5"/>
  <c r="Z783" i="5"/>
  <c r="Z527" i="5"/>
  <c r="Z689" i="5"/>
  <c r="Z547" i="5"/>
  <c r="Z827" i="5"/>
  <c r="Z891" i="5"/>
  <c r="Z584" i="5"/>
  <c r="Z657" i="5"/>
  <c r="Z775" i="5"/>
  <c r="Z371" i="5"/>
  <c r="Z524" i="5"/>
  <c r="Z454" i="5"/>
  <c r="Z539" i="5"/>
  <c r="Z924" i="5"/>
  <c r="Z605" i="5"/>
  <c r="Z869" i="5"/>
  <c r="Z963" i="5"/>
  <c r="Z929" i="5"/>
  <c r="Z564" i="5"/>
  <c r="Z805" i="5"/>
  <c r="T901" i="1"/>
  <c r="U901" i="1"/>
  <c r="U770" i="1"/>
  <c r="W770" i="1"/>
  <c r="U696" i="1"/>
  <c r="W696" i="1"/>
  <c r="X696" i="1"/>
  <c r="T696" i="1"/>
  <c r="U857" i="1"/>
  <c r="X956" i="1"/>
  <c r="W953" i="1"/>
  <c r="U933" i="1"/>
  <c r="U925" i="1"/>
  <c r="T924" i="1"/>
  <c r="X918" i="1"/>
  <c r="W901" i="1"/>
  <c r="W899" i="1"/>
  <c r="X899" i="1"/>
  <c r="Y899" i="1"/>
  <c r="W882" i="1"/>
  <c r="X882" i="1"/>
  <c r="X876" i="1"/>
  <c r="T876" i="1"/>
  <c r="U861" i="1"/>
  <c r="W861" i="1"/>
  <c r="X861" i="1"/>
  <c r="W857" i="1"/>
  <c r="T856" i="1"/>
  <c r="X856" i="1"/>
  <c r="U850" i="1"/>
  <c r="U842" i="1"/>
  <c r="U833" i="1"/>
  <c r="W833" i="1"/>
  <c r="X833" i="1"/>
  <c r="U821" i="1"/>
  <c r="X796" i="1"/>
  <c r="T796" i="1"/>
  <c r="W796" i="1"/>
  <c r="Y777" i="1"/>
  <c r="U777" i="1"/>
  <c r="W777" i="1"/>
  <c r="X777" i="1"/>
  <c r="W756" i="1"/>
  <c r="X756" i="1"/>
  <c r="U756" i="1"/>
  <c r="T715" i="1"/>
  <c r="W715" i="1"/>
  <c r="X715" i="1"/>
  <c r="X591" i="1"/>
  <c r="W591" i="1"/>
  <c r="T591" i="1"/>
  <c r="U591" i="1"/>
  <c r="U962" i="1"/>
  <c r="X960" i="1"/>
  <c r="T960" i="1"/>
  <c r="U960" i="1"/>
  <c r="X941" i="1"/>
  <c r="X938" i="1"/>
  <c r="T933" i="1"/>
  <c r="T916" i="1"/>
  <c r="X916" i="1"/>
  <c r="X904" i="1"/>
  <c r="U904" i="1"/>
  <c r="W904" i="1"/>
  <c r="T900" i="1"/>
  <c r="W900" i="1"/>
  <c r="X900" i="1"/>
  <c r="W883" i="1"/>
  <c r="U883" i="1"/>
  <c r="X883" i="1"/>
  <c r="T834" i="1"/>
  <c r="U813" i="1"/>
  <c r="Y813" i="1"/>
  <c r="X813" i="1"/>
  <c r="W813" i="1"/>
  <c r="W806" i="1"/>
  <c r="X806" i="1"/>
  <c r="U789" i="1"/>
  <c r="T789" i="1"/>
  <c r="W789" i="1"/>
  <c r="T770" i="1"/>
  <c r="W690" i="1"/>
  <c r="U690" i="1"/>
  <c r="T690" i="1"/>
  <c r="X660" i="1"/>
  <c r="W660" i="1"/>
  <c r="T660" i="1"/>
  <c r="U605" i="1"/>
  <c r="X605" i="1"/>
  <c r="X535" i="1"/>
  <c r="T535" i="1"/>
  <c r="W535" i="1"/>
  <c r="U535" i="1"/>
  <c r="T525" i="1"/>
  <c r="X525" i="1"/>
  <c r="Y525" i="1"/>
  <c r="W925" i="1"/>
  <c r="X925" i="1"/>
  <c r="X852" i="1"/>
  <c r="T852" i="1"/>
  <c r="U852" i="1"/>
  <c r="W852" i="1"/>
  <c r="W850" i="1"/>
  <c r="X850" i="1"/>
  <c r="U720" i="1"/>
  <c r="T720" i="1"/>
  <c r="W720" i="1"/>
  <c r="X720" i="1"/>
  <c r="W658" i="1"/>
  <c r="U658" i="1"/>
  <c r="T658" i="1"/>
  <c r="X647" i="1"/>
  <c r="U647" i="1"/>
  <c r="T647" i="1"/>
  <c r="T601" i="1"/>
  <c r="X601" i="1"/>
  <c r="U601" i="1"/>
  <c r="X541" i="1"/>
  <c r="Y541" i="1"/>
  <c r="T541" i="1"/>
  <c r="U541" i="1"/>
  <c r="T918" i="1"/>
  <c r="U918" i="1"/>
  <c r="W917" i="1"/>
  <c r="X917" i="1"/>
  <c r="X804" i="1"/>
  <c r="T804" i="1"/>
  <c r="W804" i="1"/>
  <c r="W778" i="1"/>
  <c r="X778" i="1"/>
  <c r="U778" i="1"/>
  <c r="T762" i="1"/>
  <c r="U762" i="1"/>
  <c r="X762" i="1"/>
  <c r="X693" i="1"/>
  <c r="T693" i="1"/>
  <c r="U693" i="1"/>
  <c r="X583" i="1"/>
  <c r="U583" i="1"/>
  <c r="T583" i="1"/>
  <c r="W583" i="1"/>
  <c r="X954" i="1"/>
  <c r="W939" i="1"/>
  <c r="T939" i="1"/>
  <c r="U939" i="1"/>
  <c r="X928" i="1"/>
  <c r="Y928" i="1"/>
  <c r="X924" i="1"/>
  <c r="T908" i="1"/>
  <c r="W908" i="1"/>
  <c r="X908" i="1"/>
  <c r="Y908" i="1"/>
  <c r="X890" i="1"/>
  <c r="U853" i="1"/>
  <c r="Y853" i="1"/>
  <c r="T853" i="1"/>
  <c r="W853" i="1"/>
  <c r="T848" i="1"/>
  <c r="X848" i="1"/>
  <c r="X821" i="1"/>
  <c r="T790" i="1"/>
  <c r="U790" i="1"/>
  <c r="T776" i="1"/>
  <c r="X776" i="1"/>
  <c r="W776" i="1"/>
  <c r="X745" i="1"/>
  <c r="T745" i="1"/>
  <c r="W745" i="1"/>
  <c r="U704" i="1"/>
  <c r="W704" i="1"/>
  <c r="Y704" i="1"/>
  <c r="T704" i="1"/>
  <c r="T667" i="1"/>
  <c r="U667" i="1"/>
  <c r="W667" i="1"/>
  <c r="X667" i="1"/>
  <c r="X950" i="1"/>
  <c r="Y950" i="1"/>
  <c r="W946" i="1"/>
  <c r="X946" i="1"/>
  <c r="U929" i="1"/>
  <c r="W929" i="1"/>
  <c r="X929" i="1"/>
  <c r="W924" i="1"/>
  <c r="U921" i="1"/>
  <c r="W921" i="1"/>
  <c r="X921" i="1"/>
  <c r="X896" i="1"/>
  <c r="T896" i="1"/>
  <c r="U896" i="1"/>
  <c r="T892" i="1"/>
  <c r="U892" i="1"/>
  <c r="W892" i="1"/>
  <c r="W891" i="1"/>
  <c r="X891" i="1"/>
  <c r="W876" i="1"/>
  <c r="W870" i="1"/>
  <c r="X870" i="1"/>
  <c r="W856" i="1"/>
  <c r="Y825" i="1"/>
  <c r="U825" i="1"/>
  <c r="T825" i="1"/>
  <c r="W825" i="1"/>
  <c r="W821" i="1"/>
  <c r="X820" i="1"/>
  <c r="T820" i="1"/>
  <c r="W814" i="1"/>
  <c r="X814" i="1"/>
  <c r="W786" i="1"/>
  <c r="X786" i="1"/>
  <c r="U786" i="1"/>
  <c r="T747" i="1"/>
  <c r="W747" i="1"/>
  <c r="Y747" i="1"/>
  <c r="X743" i="1"/>
  <c r="U743" i="1"/>
  <c r="T743" i="1"/>
  <c r="Y743" i="1"/>
  <c r="X735" i="1"/>
  <c r="T735" i="1"/>
  <c r="U735" i="1"/>
  <c r="U600" i="1"/>
  <c r="X600" i="1"/>
  <c r="T600" i="1"/>
  <c r="U545" i="1"/>
  <c r="Y545" i="1"/>
  <c r="T545" i="1"/>
  <c r="W545" i="1"/>
  <c r="X545" i="1"/>
  <c r="U509" i="1"/>
  <c r="W509" i="1"/>
  <c r="X509" i="1"/>
  <c r="T509" i="1"/>
  <c r="W484" i="1"/>
  <c r="U484" i="1"/>
  <c r="T484" i="1"/>
  <c r="X484" i="1"/>
  <c r="U869" i="1"/>
  <c r="W869" i="1"/>
  <c r="X869" i="1"/>
  <c r="U862" i="1"/>
  <c r="W862" i="1"/>
  <c r="W842" i="1"/>
  <c r="X842" i="1"/>
  <c r="W586" i="1"/>
  <c r="T586" i="1"/>
  <c r="X586" i="1"/>
  <c r="X563" i="1"/>
  <c r="T563" i="1"/>
  <c r="W563" i="1"/>
  <c r="U563" i="1"/>
  <c r="Y563" i="1"/>
  <c r="T964" i="1"/>
  <c r="W964" i="1"/>
  <c r="T956" i="1"/>
  <c r="U956" i="1"/>
  <c r="U937" i="1"/>
  <c r="X937" i="1"/>
  <c r="W934" i="1"/>
  <c r="X934" i="1"/>
  <c r="U926" i="1"/>
  <c r="W926" i="1"/>
  <c r="W907" i="1"/>
  <c r="Y907" i="1"/>
  <c r="X886" i="1"/>
  <c r="W714" i="1"/>
  <c r="T714" i="1"/>
  <c r="X714" i="1"/>
  <c r="U714" i="1"/>
  <c r="T619" i="1"/>
  <c r="W619" i="1"/>
  <c r="X619" i="1"/>
  <c r="U619" i="1"/>
  <c r="T531" i="1"/>
  <c r="U531" i="1"/>
  <c r="X531" i="1"/>
  <c r="W531" i="1"/>
  <c r="X920" i="1"/>
  <c r="W920" i="1"/>
  <c r="U798" i="1"/>
  <c r="W798" i="1"/>
  <c r="W650" i="1"/>
  <c r="T650" i="1"/>
  <c r="U650" i="1"/>
  <c r="W942" i="1"/>
  <c r="X942" i="1"/>
  <c r="T922" i="1"/>
  <c r="U922" i="1"/>
  <c r="U913" i="1"/>
  <c r="T913" i="1"/>
  <c r="W913" i="1"/>
  <c r="X912" i="1"/>
  <c r="W912" i="1"/>
  <c r="U909" i="1"/>
  <c r="W909" i="1"/>
  <c r="U899" i="1"/>
  <c r="U882" i="1"/>
  <c r="U881" i="1"/>
  <c r="W878" i="1"/>
  <c r="X878" i="1"/>
  <c r="Y862" i="1"/>
  <c r="X860" i="1"/>
  <c r="T860" i="1"/>
  <c r="W860" i="1"/>
  <c r="X858" i="1"/>
  <c r="T854" i="1"/>
  <c r="U854" i="1"/>
  <c r="T832" i="1"/>
  <c r="X832" i="1"/>
  <c r="W832" i="1"/>
  <c r="Y832" i="1"/>
  <c r="U805" i="1"/>
  <c r="W805" i="1"/>
  <c r="X805" i="1"/>
  <c r="X794" i="1"/>
  <c r="X788" i="1"/>
  <c r="T788" i="1"/>
  <c r="U788" i="1"/>
  <c r="W788" i="1"/>
  <c r="T784" i="1"/>
  <c r="X784" i="1"/>
  <c r="Y784" i="1"/>
  <c r="T725" i="1"/>
  <c r="X725" i="1"/>
  <c r="U725" i="1"/>
  <c r="W725" i="1"/>
  <c r="T707" i="1"/>
  <c r="X707" i="1"/>
  <c r="Y707" i="1"/>
  <c r="U707" i="1"/>
  <c r="U673" i="1"/>
  <c r="W673" i="1"/>
  <c r="X673" i="1"/>
  <c r="T673" i="1"/>
  <c r="W618" i="1"/>
  <c r="T618" i="1"/>
  <c r="Y618" i="1"/>
  <c r="X618" i="1"/>
  <c r="U618" i="1"/>
  <c r="X607" i="1"/>
  <c r="Y607" i="1"/>
  <c r="T607" i="1"/>
  <c r="W607" i="1"/>
  <c r="U607" i="1"/>
  <c r="W605" i="1"/>
  <c r="U592" i="1"/>
  <c r="T592" i="1"/>
  <c r="W592" i="1"/>
  <c r="T571" i="1"/>
  <c r="U571" i="1"/>
  <c r="W571" i="1"/>
  <c r="X571" i="1"/>
  <c r="U505" i="1"/>
  <c r="W505" i="1"/>
  <c r="X505" i="1"/>
  <c r="Y933" i="1"/>
  <c r="X933" i="1"/>
  <c r="U834" i="1"/>
  <c r="W834" i="1"/>
  <c r="Y793" i="1"/>
  <c r="U793" i="1"/>
  <c r="W793" i="1"/>
  <c r="Y785" i="1"/>
  <c r="U785" i="1"/>
  <c r="X785" i="1"/>
  <c r="X575" i="1"/>
  <c r="T575" i="1"/>
  <c r="U575" i="1"/>
  <c r="Y575" i="1"/>
  <c r="W963" i="1"/>
  <c r="X963" i="1"/>
  <c r="U877" i="1"/>
  <c r="X877" i="1"/>
  <c r="T824" i="1"/>
  <c r="X824" i="1"/>
  <c r="U824" i="1"/>
  <c r="W824" i="1"/>
  <c r="W754" i="1"/>
  <c r="U754" i="1"/>
  <c r="X754" i="1"/>
  <c r="T708" i="1"/>
  <c r="X708" i="1"/>
  <c r="U708" i="1"/>
  <c r="U516" i="1"/>
  <c r="T516" i="1"/>
  <c r="W516" i="1"/>
  <c r="X516" i="1"/>
  <c r="W955" i="1"/>
  <c r="X955" i="1"/>
  <c r="U945" i="1"/>
  <c r="T840" i="1"/>
  <c r="X840" i="1"/>
  <c r="W840" i="1"/>
  <c r="T768" i="1"/>
  <c r="X768" i="1"/>
  <c r="W768" i="1"/>
  <c r="W947" i="1"/>
  <c r="U947" i="1"/>
  <c r="X962" i="1"/>
  <c r="W962" i="1"/>
  <c r="X958" i="1"/>
  <c r="X953" i="1"/>
  <c r="U930" i="1"/>
  <c r="W930" i="1"/>
  <c r="U924" i="1"/>
  <c r="X907" i="1"/>
  <c r="X901" i="1"/>
  <c r="T899" i="1"/>
  <c r="W886" i="1"/>
  <c r="T882" i="1"/>
  <c r="U876" i="1"/>
  <c r="X868" i="1"/>
  <c r="T868" i="1"/>
  <c r="W868" i="1"/>
  <c r="X862" i="1"/>
  <c r="T861" i="1"/>
  <c r="X857" i="1"/>
  <c r="U856" i="1"/>
  <c r="Y849" i="1"/>
  <c r="U849" i="1"/>
  <c r="X849" i="1"/>
  <c r="U841" i="1"/>
  <c r="W841" i="1"/>
  <c r="X841" i="1"/>
  <c r="X834" i="1"/>
  <c r="T833" i="1"/>
  <c r="T826" i="1"/>
  <c r="U826" i="1"/>
  <c r="X826" i="1"/>
  <c r="T821" i="1"/>
  <c r="U796" i="1"/>
  <c r="X793" i="1"/>
  <c r="W785" i="1"/>
  <c r="T777" i="1"/>
  <c r="X770" i="1"/>
  <c r="T756" i="1"/>
  <c r="U752" i="1"/>
  <c r="T752" i="1"/>
  <c r="W752" i="1"/>
  <c r="X752" i="1"/>
  <c r="W722" i="1"/>
  <c r="U722" i="1"/>
  <c r="X722" i="1"/>
  <c r="Y722" i="1"/>
  <c r="T722" i="1"/>
  <c r="U715" i="1"/>
  <c r="X697" i="1"/>
  <c r="T697" i="1"/>
  <c r="W697" i="1"/>
  <c r="Y684" i="1"/>
  <c r="U684" i="1"/>
  <c r="T684" i="1"/>
  <c r="W684" i="1"/>
  <c r="X655" i="1"/>
  <c r="T655" i="1"/>
  <c r="W655" i="1"/>
  <c r="T611" i="1"/>
  <c r="X611" i="1"/>
  <c r="U609" i="1"/>
  <c r="Y609" i="1"/>
  <c r="T609" i="1"/>
  <c r="X609" i="1"/>
  <c r="T567" i="1"/>
  <c r="X567" i="1"/>
  <c r="W567" i="1"/>
  <c r="U567" i="1"/>
  <c r="U536" i="1"/>
  <c r="W536" i="1"/>
  <c r="X536" i="1"/>
  <c r="X822" i="1"/>
  <c r="X812" i="1"/>
  <c r="T812" i="1"/>
  <c r="U797" i="1"/>
  <c r="W797" i="1"/>
  <c r="X797" i="1"/>
  <c r="T792" i="1"/>
  <c r="X792" i="1"/>
  <c r="U769" i="1"/>
  <c r="W769" i="1"/>
  <c r="X769" i="1"/>
  <c r="X719" i="1"/>
  <c r="U719" i="1"/>
  <c r="W719" i="1"/>
  <c r="U705" i="1"/>
  <c r="X703" i="1"/>
  <c r="T703" i="1"/>
  <c r="W703" i="1"/>
  <c r="T699" i="1"/>
  <c r="U699" i="1"/>
  <c r="Y699" i="1"/>
  <c r="X699" i="1"/>
  <c r="U688" i="1"/>
  <c r="T688" i="1"/>
  <c r="W677" i="1"/>
  <c r="X677" i="1"/>
  <c r="W666" i="1"/>
  <c r="U666" i="1"/>
  <c r="X666" i="1"/>
  <c r="X615" i="1"/>
  <c r="U615" i="1"/>
  <c r="W615" i="1"/>
  <c r="U608" i="1"/>
  <c r="W608" i="1"/>
  <c r="Y573" i="1"/>
  <c r="U573" i="1"/>
  <c r="X573" i="1"/>
  <c r="W570" i="1"/>
  <c r="X570" i="1"/>
  <c r="U570" i="1"/>
  <c r="U564" i="1"/>
  <c r="W564" i="1"/>
  <c r="X564" i="1"/>
  <c r="W546" i="1"/>
  <c r="T546" i="1"/>
  <c r="Y546" i="1"/>
  <c r="U546" i="1"/>
  <c r="X546" i="1"/>
  <c r="U520" i="1"/>
  <c r="T520" i="1"/>
  <c r="W520" i="1"/>
  <c r="U501" i="1"/>
  <c r="T501" i="1"/>
  <c r="X711" i="1"/>
  <c r="U711" i="1"/>
  <c r="W711" i="1"/>
  <c r="X709" i="1"/>
  <c r="T675" i="1"/>
  <c r="W675" i="1"/>
  <c r="X675" i="1"/>
  <c r="U669" i="1"/>
  <c r="T669" i="1"/>
  <c r="W669" i="1"/>
  <c r="U664" i="1"/>
  <c r="T664" i="1"/>
  <c r="W664" i="1"/>
  <c r="T661" i="1"/>
  <c r="X661" i="1"/>
  <c r="X623" i="1"/>
  <c r="T623" i="1"/>
  <c r="U623" i="1"/>
  <c r="Y620" i="1"/>
  <c r="U620" i="1"/>
  <c r="X620" i="1"/>
  <c r="W617" i="1"/>
  <c r="X617" i="1"/>
  <c r="W602" i="1"/>
  <c r="T434" i="1"/>
  <c r="W434" i="1"/>
  <c r="X434" i="1"/>
  <c r="U434" i="1"/>
  <c r="X676" i="1"/>
  <c r="T676" i="1"/>
  <c r="W676" i="1"/>
  <c r="T665" i="1"/>
  <c r="X665" i="1"/>
  <c r="U665" i="1"/>
  <c r="W665" i="1"/>
  <c r="Y612" i="1"/>
  <c r="X612" i="1"/>
  <c r="T612" i="1"/>
  <c r="T603" i="1"/>
  <c r="U603" i="1"/>
  <c r="Y580" i="1"/>
  <c r="T580" i="1"/>
  <c r="U580" i="1"/>
  <c r="X580" i="1"/>
  <c r="W580" i="1"/>
  <c r="U565" i="1"/>
  <c r="U487" i="1"/>
  <c r="X487" i="1"/>
  <c r="T487" i="1"/>
  <c r="W487" i="1"/>
  <c r="T465" i="1"/>
  <c r="X465" i="1"/>
  <c r="U465" i="1"/>
  <c r="W465" i="1"/>
  <c r="X757" i="1"/>
  <c r="T757" i="1"/>
  <c r="W757" i="1"/>
  <c r="X751" i="1"/>
  <c r="W751" i="1"/>
  <c r="W746" i="1"/>
  <c r="T746" i="1"/>
  <c r="U724" i="1"/>
  <c r="W724" i="1"/>
  <c r="U716" i="1"/>
  <c r="X716" i="1"/>
  <c r="W713" i="1"/>
  <c r="X713" i="1"/>
  <c r="U701" i="1"/>
  <c r="X701" i="1"/>
  <c r="W698" i="1"/>
  <c r="X698" i="1"/>
  <c r="U672" i="1"/>
  <c r="W672" i="1"/>
  <c r="T672" i="1"/>
  <c r="X672" i="1"/>
  <c r="U656" i="1"/>
  <c r="T656" i="1"/>
  <c r="Y628" i="1"/>
  <c r="T628" i="1"/>
  <c r="U628" i="1"/>
  <c r="T587" i="1"/>
  <c r="W587" i="1"/>
  <c r="X587" i="1"/>
  <c r="Y560" i="1"/>
  <c r="U560" i="1"/>
  <c r="T560" i="1"/>
  <c r="W501" i="1"/>
  <c r="W498" i="1"/>
  <c r="T498" i="1"/>
  <c r="U498" i="1"/>
  <c r="U446" i="1"/>
  <c r="T446" i="1"/>
  <c r="Y446" i="1"/>
  <c r="X446" i="1"/>
  <c r="W446" i="1"/>
  <c r="T547" i="1"/>
  <c r="W547" i="1"/>
  <c r="X547" i="1"/>
  <c r="U528" i="1"/>
  <c r="W528" i="1"/>
  <c r="X528" i="1"/>
  <c r="T507" i="1"/>
  <c r="U507" i="1"/>
  <c r="W383" i="1"/>
  <c r="X383" i="1"/>
  <c r="U383" i="1"/>
  <c r="T383" i="1"/>
  <c r="Y865" i="1"/>
  <c r="U865" i="1"/>
  <c r="T864" i="1"/>
  <c r="X864" i="1"/>
  <c r="U829" i="1"/>
  <c r="X828" i="1"/>
  <c r="T828" i="1"/>
  <c r="Y801" i="1"/>
  <c r="U801" i="1"/>
  <c r="T800" i="1"/>
  <c r="X800" i="1"/>
  <c r="U765" i="1"/>
  <c r="X764" i="1"/>
  <c r="T764" i="1"/>
  <c r="U748" i="1"/>
  <c r="U736" i="1"/>
  <c r="W736" i="1"/>
  <c r="U733" i="1"/>
  <c r="T731" i="1"/>
  <c r="U731" i="1"/>
  <c r="T729" i="1"/>
  <c r="X729" i="1"/>
  <c r="T651" i="1"/>
  <c r="W651" i="1"/>
  <c r="X639" i="1"/>
  <c r="T639" i="1"/>
  <c r="T635" i="1"/>
  <c r="U635" i="1"/>
  <c r="X633" i="1"/>
  <c r="T633" i="1"/>
  <c r="U588" i="1"/>
  <c r="X543" i="1"/>
  <c r="U543" i="1"/>
  <c r="W543" i="1"/>
  <c r="U533" i="1"/>
  <c r="W533" i="1"/>
  <c r="X533" i="1"/>
  <c r="U454" i="1"/>
  <c r="X454" i="1"/>
  <c r="T454" i="1"/>
  <c r="W454" i="1"/>
  <c r="T957" i="1"/>
  <c r="T952" i="1"/>
  <c r="U948" i="1"/>
  <c r="T931" i="1"/>
  <c r="T905" i="1"/>
  <c r="T893" i="1"/>
  <c r="T888" i="1"/>
  <c r="U884" i="1"/>
  <c r="Y873" i="1"/>
  <c r="U873" i="1"/>
  <c r="T872" i="1"/>
  <c r="X872" i="1"/>
  <c r="U837" i="1"/>
  <c r="X836" i="1"/>
  <c r="T836" i="1"/>
  <c r="Y809" i="1"/>
  <c r="U809" i="1"/>
  <c r="T808" i="1"/>
  <c r="X808" i="1"/>
  <c r="U773" i="1"/>
  <c r="X772" i="1"/>
  <c r="T772" i="1"/>
  <c r="T760" i="1"/>
  <c r="X740" i="1"/>
  <c r="T740" i="1"/>
  <c r="U737" i="1"/>
  <c r="W682" i="1"/>
  <c r="T682" i="1"/>
  <c r="Y682" i="1"/>
  <c r="Y652" i="1"/>
  <c r="U652" i="1"/>
  <c r="T644" i="1"/>
  <c r="X644" i="1"/>
  <c r="U640" i="1"/>
  <c r="W640" i="1"/>
  <c r="Y637" i="1"/>
  <c r="U637" i="1"/>
  <c r="T597" i="1"/>
  <c r="X597" i="1"/>
  <c r="T596" i="1"/>
  <c r="W594" i="1"/>
  <c r="U594" i="1"/>
  <c r="X561" i="1"/>
  <c r="T561" i="1"/>
  <c r="T508" i="1"/>
  <c r="X508" i="1"/>
  <c r="U508" i="1"/>
  <c r="U430" i="1"/>
  <c r="W430" i="1"/>
  <c r="X430" i="1"/>
  <c r="T430" i="1"/>
  <c r="T317" i="1"/>
  <c r="X317" i="1"/>
  <c r="W317" i="1"/>
  <c r="U317" i="1"/>
  <c r="U845" i="1"/>
  <c r="X844" i="1"/>
  <c r="T844" i="1"/>
  <c r="Y817" i="1"/>
  <c r="U817" i="1"/>
  <c r="T816" i="1"/>
  <c r="X816" i="1"/>
  <c r="U781" i="1"/>
  <c r="Y781" i="1"/>
  <c r="X780" i="1"/>
  <c r="T780" i="1"/>
  <c r="X761" i="1"/>
  <c r="T761" i="1"/>
  <c r="T683" i="1"/>
  <c r="W683" i="1"/>
  <c r="X679" i="1"/>
  <c r="U679" i="1"/>
  <c r="X671" i="1"/>
  <c r="T671" i="1"/>
  <c r="Y641" i="1"/>
  <c r="U641" i="1"/>
  <c r="X629" i="1"/>
  <c r="T629" i="1"/>
  <c r="W626" i="1"/>
  <c r="U626" i="1"/>
  <c r="U624" i="1"/>
  <c r="T624" i="1"/>
  <c r="T579" i="1"/>
  <c r="W579" i="1"/>
  <c r="U577" i="1"/>
  <c r="X569" i="1"/>
  <c r="T569" i="1"/>
  <c r="U548" i="1"/>
  <c r="W548" i="1"/>
  <c r="X548" i="1"/>
  <c r="T529" i="1"/>
  <c r="X529" i="1"/>
  <c r="W529" i="1"/>
  <c r="U504" i="1"/>
  <c r="W504" i="1"/>
  <c r="T504" i="1"/>
  <c r="X405" i="1"/>
  <c r="W405" i="1"/>
  <c r="U405" i="1"/>
  <c r="T405" i="1"/>
  <c r="X345" i="1"/>
  <c r="T345" i="1"/>
  <c r="U345" i="1"/>
  <c r="W345" i="1"/>
  <c r="Y345" i="1"/>
  <c r="X466" i="1"/>
  <c r="W466" i="1"/>
  <c r="T466" i="1"/>
  <c r="W458" i="1"/>
  <c r="U458" i="1"/>
  <c r="X458" i="1"/>
  <c r="T458" i="1"/>
  <c r="W759" i="1"/>
  <c r="X755" i="1"/>
  <c r="X738" i="1"/>
  <c r="X712" i="1"/>
  <c r="W700" i="1"/>
  <c r="W695" i="1"/>
  <c r="X691" i="1"/>
  <c r="X674" i="1"/>
  <c r="X648" i="1"/>
  <c r="W636" i="1"/>
  <c r="W631" i="1"/>
  <c r="X627" i="1"/>
  <c r="X610" i="1"/>
  <c r="X584" i="1"/>
  <c r="W576" i="1"/>
  <c r="W572" i="1"/>
  <c r="W556" i="1"/>
  <c r="W551" i="1"/>
  <c r="X540" i="1"/>
  <c r="T540" i="1"/>
  <c r="U537" i="1"/>
  <c r="X496" i="1"/>
  <c r="W486" i="1"/>
  <c r="T486" i="1"/>
  <c r="T477" i="1"/>
  <c r="X477" i="1"/>
  <c r="U477" i="1"/>
  <c r="T449" i="1"/>
  <c r="X449" i="1"/>
  <c r="W449" i="1"/>
  <c r="U449" i="1"/>
  <c r="X439" i="1"/>
  <c r="U439" i="1"/>
  <c r="W439" i="1"/>
  <c r="U435" i="1"/>
  <c r="W435" i="1"/>
  <c r="T435" i="1"/>
  <c r="W419" i="1"/>
  <c r="X419" i="1"/>
  <c r="T419" i="1"/>
  <c r="U313" i="1"/>
  <c r="T313" i="1"/>
  <c r="X313" i="1"/>
  <c r="W313" i="1"/>
  <c r="X290" i="1"/>
  <c r="U290" i="1"/>
  <c r="W290" i="1"/>
  <c r="T290" i="1"/>
  <c r="X557" i="1"/>
  <c r="T557" i="1"/>
  <c r="W554" i="1"/>
  <c r="U554" i="1"/>
  <c r="U552" i="1"/>
  <c r="Y552" i="1"/>
  <c r="T552" i="1"/>
  <c r="W522" i="1"/>
  <c r="U522" i="1"/>
  <c r="W514" i="1"/>
  <c r="T514" i="1"/>
  <c r="X511" i="1"/>
  <c r="U511" i="1"/>
  <c r="U490" i="1"/>
  <c r="W490" i="1"/>
  <c r="X490" i="1"/>
  <c r="U478" i="1"/>
  <c r="U459" i="1"/>
  <c r="T459" i="1"/>
  <c r="W459" i="1"/>
  <c r="X418" i="1"/>
  <c r="U418" i="1"/>
  <c r="W418" i="1"/>
  <c r="T409" i="1"/>
  <c r="W409" i="1"/>
  <c r="U409" i="1"/>
  <c r="X409" i="1"/>
  <c r="Y261" i="1"/>
  <c r="W261" i="1"/>
  <c r="X261" i="1"/>
  <c r="U261" i="1"/>
  <c r="T261" i="1"/>
  <c r="T515" i="1"/>
  <c r="W515" i="1"/>
  <c r="X503" i="1"/>
  <c r="T503" i="1"/>
  <c r="T499" i="1"/>
  <c r="U499" i="1"/>
  <c r="X497" i="1"/>
  <c r="T497" i="1"/>
  <c r="T493" i="1"/>
  <c r="U493" i="1"/>
  <c r="W493" i="1"/>
  <c r="T479" i="1"/>
  <c r="W479" i="1"/>
  <c r="U479" i="1"/>
  <c r="T457" i="1"/>
  <c r="W457" i="1"/>
  <c r="X457" i="1"/>
  <c r="W440" i="1"/>
  <c r="X440" i="1"/>
  <c r="T440" i="1"/>
  <c r="W416" i="1"/>
  <c r="T416" i="1"/>
  <c r="U416" i="1"/>
  <c r="X416" i="1"/>
  <c r="U230" i="1"/>
  <c r="X230" i="1"/>
  <c r="W230" i="1"/>
  <c r="T230" i="1"/>
  <c r="W559" i="1"/>
  <c r="X555" i="1"/>
  <c r="X538" i="1"/>
  <c r="X512" i="1"/>
  <c r="W500" i="1"/>
  <c r="W495" i="1"/>
  <c r="U491" i="1"/>
  <c r="X491" i="1"/>
  <c r="T483" i="1"/>
  <c r="W483" i="1"/>
  <c r="U482" i="1"/>
  <c r="X481" i="1"/>
  <c r="W481" i="1"/>
  <c r="W476" i="1"/>
  <c r="T476" i="1"/>
  <c r="X473" i="1"/>
  <c r="U473" i="1"/>
  <c r="X453" i="1"/>
  <c r="W453" i="1"/>
  <c r="U453" i="1"/>
  <c r="U422" i="1"/>
  <c r="X427" i="1"/>
  <c r="U427" i="1"/>
  <c r="T427" i="1"/>
  <c r="W427" i="1"/>
  <c r="U450" i="1"/>
  <c r="W450" i="1"/>
  <c r="T403" i="1"/>
  <c r="U403" i="1"/>
  <c r="W403" i="1"/>
  <c r="X403" i="1"/>
  <c r="T393" i="1"/>
  <c r="W393" i="1"/>
  <c r="X393" i="1"/>
  <c r="U393" i="1"/>
  <c r="T373" i="1"/>
  <c r="W373" i="1"/>
  <c r="X373" i="1"/>
  <c r="U362" i="1"/>
  <c r="T362" i="1"/>
  <c r="W362" i="1"/>
  <c r="W251" i="1"/>
  <c r="X251" i="1"/>
  <c r="T251" i="1"/>
  <c r="U251" i="1"/>
  <c r="X474" i="1"/>
  <c r="W469" i="1"/>
  <c r="W463" i="1"/>
  <c r="W461" i="1"/>
  <c r="U442" i="1"/>
  <c r="T441" i="1"/>
  <c r="W441" i="1"/>
  <c r="U431" i="1"/>
  <c r="Y382" i="1"/>
  <c r="X382" i="1"/>
  <c r="W380" i="1"/>
  <c r="T380" i="1"/>
  <c r="X380" i="1"/>
  <c r="T365" i="1"/>
  <c r="U365" i="1"/>
  <c r="W365" i="1"/>
  <c r="X365" i="1"/>
  <c r="W356" i="1"/>
  <c r="U356" i="1"/>
  <c r="T356" i="1"/>
  <c r="X356" i="1"/>
  <c r="W348" i="1"/>
  <c r="X348" i="1"/>
  <c r="Y348" i="1"/>
  <c r="T348" i="1"/>
  <c r="U338" i="1"/>
  <c r="W338" i="1"/>
  <c r="X338" i="1"/>
  <c r="X335" i="1"/>
  <c r="U335" i="1"/>
  <c r="W335" i="1"/>
  <c r="T335" i="1"/>
  <c r="X253" i="1"/>
  <c r="W253" i="1"/>
  <c r="T253" i="1"/>
  <c r="U253" i="1"/>
  <c r="T249" i="1"/>
  <c r="U249" i="1"/>
  <c r="X249" i="1"/>
  <c r="W249" i="1"/>
  <c r="T474" i="1"/>
  <c r="U470" i="1"/>
  <c r="X470" i="1"/>
  <c r="T469" i="1"/>
  <c r="U462" i="1"/>
  <c r="W462" i="1"/>
  <c r="X437" i="1"/>
  <c r="U437" i="1"/>
  <c r="W423" i="1"/>
  <c r="X423" i="1"/>
  <c r="T423" i="1"/>
  <c r="U413" i="1"/>
  <c r="T401" i="1"/>
  <c r="X401" i="1"/>
  <c r="X397" i="1"/>
  <c r="W397" i="1"/>
  <c r="T397" i="1"/>
  <c r="U392" i="1"/>
  <c r="X374" i="1"/>
  <c r="W332" i="1"/>
  <c r="U332" i="1"/>
  <c r="T332" i="1"/>
  <c r="X332" i="1"/>
  <c r="W323" i="1"/>
  <c r="T323" i="1"/>
  <c r="U323" i="1"/>
  <c r="X323" i="1"/>
  <c r="W299" i="1"/>
  <c r="X299" i="1"/>
  <c r="U299" i="1"/>
  <c r="X285" i="1"/>
  <c r="W285" i="1"/>
  <c r="T285" i="1"/>
  <c r="U281" i="1"/>
  <c r="W281" i="1"/>
  <c r="T281" i="1"/>
  <c r="X281" i="1"/>
  <c r="T241" i="1"/>
  <c r="U241" i="1"/>
  <c r="X241" i="1"/>
  <c r="Y241" i="1"/>
  <c r="W241" i="1"/>
  <c r="X461" i="1"/>
  <c r="Y461" i="1"/>
  <c r="U451" i="1"/>
  <c r="T413" i="1"/>
  <c r="W410" i="1"/>
  <c r="X410" i="1"/>
  <c r="U410" i="1"/>
  <c r="T407" i="1"/>
  <c r="U407" i="1"/>
  <c r="X385" i="1"/>
  <c r="T385" i="1"/>
  <c r="U385" i="1"/>
  <c r="T381" i="1"/>
  <c r="Y381" i="1"/>
  <c r="W381" i="1"/>
  <c r="T363" i="1"/>
  <c r="X363" i="1"/>
  <c r="U363" i="1"/>
  <c r="W363" i="1"/>
  <c r="U358" i="1"/>
  <c r="W358" i="1"/>
  <c r="X358" i="1"/>
  <c r="T358" i="1"/>
  <c r="Y347" i="1"/>
  <c r="W347" i="1"/>
  <c r="X347" i="1"/>
  <c r="U347" i="1"/>
  <c r="U265" i="1"/>
  <c r="W265" i="1"/>
  <c r="X265" i="1"/>
  <c r="T265" i="1"/>
  <c r="W424" i="1"/>
  <c r="U424" i="1"/>
  <c r="U414" i="1"/>
  <c r="X414" i="1"/>
  <c r="T414" i="1"/>
  <c r="Y402" i="1"/>
  <c r="W402" i="1"/>
  <c r="X402" i="1"/>
  <c r="T402" i="1"/>
  <c r="U398" i="1"/>
  <c r="T398" i="1"/>
  <c r="W398" i="1"/>
  <c r="W392" i="1"/>
  <c r="W375" i="1"/>
  <c r="X375" i="1"/>
  <c r="U375" i="1"/>
  <c r="W343" i="1"/>
  <c r="X343" i="1"/>
  <c r="T343" i="1"/>
  <c r="Y294" i="1"/>
  <c r="W294" i="1"/>
  <c r="U294" i="1"/>
  <c r="X219" i="1"/>
  <c r="T219" i="1"/>
  <c r="U219" i="1"/>
  <c r="W219" i="1"/>
  <c r="Y395" i="1"/>
  <c r="X391" i="1"/>
  <c r="X387" i="1"/>
  <c r="X379" i="1"/>
  <c r="T316" i="1"/>
  <c r="X316" i="1"/>
  <c r="W298" i="1"/>
  <c r="U298" i="1"/>
  <c r="U289" i="1"/>
  <c r="X289" i="1"/>
  <c r="T289" i="1"/>
  <c r="X432" i="1"/>
  <c r="T429" i="1"/>
  <c r="U425" i="1"/>
  <c r="T408" i="1"/>
  <c r="X406" i="1"/>
  <c r="U399" i="1"/>
  <c r="U395" i="1"/>
  <c r="W394" i="1"/>
  <c r="W389" i="1"/>
  <c r="U377" i="1"/>
  <c r="T371" i="1"/>
  <c r="U369" i="1"/>
  <c r="X367" i="1"/>
  <c r="X364" i="1"/>
  <c r="T349" i="1"/>
  <c r="W349" i="1"/>
  <c r="U330" i="1"/>
  <c r="W327" i="1"/>
  <c r="X327" i="1"/>
  <c r="T327" i="1"/>
  <c r="T318" i="1"/>
  <c r="Y316" i="1"/>
  <c r="W291" i="1"/>
  <c r="T291" i="1"/>
  <c r="U291" i="1"/>
  <c r="W192" i="1"/>
  <c r="U192" i="1"/>
  <c r="X192" i="1"/>
  <c r="T192" i="1"/>
  <c r="Y130" i="1"/>
  <c r="W130" i="1"/>
  <c r="T130" i="1"/>
  <c r="X130" i="1"/>
  <c r="U130" i="1"/>
  <c r="T390" i="1"/>
  <c r="U378" i="1"/>
  <c r="X378" i="1"/>
  <c r="T377" i="1"/>
  <c r="U370" i="1"/>
  <c r="W370" i="1"/>
  <c r="X353" i="1"/>
  <c r="U353" i="1"/>
  <c r="T350" i="1"/>
  <c r="U350" i="1"/>
  <c r="X339" i="1"/>
  <c r="U339" i="1"/>
  <c r="W331" i="1"/>
  <c r="X331" i="1"/>
  <c r="T331" i="1"/>
  <c r="W315" i="1"/>
  <c r="X315" i="1"/>
  <c r="U315" i="1"/>
  <c r="Y301" i="1"/>
  <c r="T301" i="1"/>
  <c r="W301" i="1"/>
  <c r="U297" i="1"/>
  <c r="T297" i="1"/>
  <c r="X286" i="1"/>
  <c r="W286" i="1"/>
  <c r="T286" i="1"/>
  <c r="W275" i="1"/>
  <c r="T275" i="1"/>
  <c r="U275" i="1"/>
  <c r="X275" i="1"/>
  <c r="Y269" i="1"/>
  <c r="X269" i="1"/>
  <c r="U269" i="1"/>
  <c r="W269" i="1"/>
  <c r="W240" i="1"/>
  <c r="X240" i="1"/>
  <c r="U240" i="1"/>
  <c r="T240" i="1"/>
  <c r="T233" i="1"/>
  <c r="U233" i="1"/>
  <c r="W233" i="1"/>
  <c r="X233" i="1"/>
  <c r="U386" i="1"/>
  <c r="Y386" i="1"/>
  <c r="X369" i="1"/>
  <c r="T341" i="1"/>
  <c r="U341" i="1"/>
  <c r="X312" i="1"/>
  <c r="T312" i="1"/>
  <c r="U312" i="1"/>
  <c r="T292" i="1"/>
  <c r="U292" i="1"/>
  <c r="W292" i="1"/>
  <c r="X223" i="1"/>
  <c r="T223" i="1"/>
  <c r="U223" i="1"/>
  <c r="W223" i="1"/>
  <c r="X359" i="1"/>
  <c r="X342" i="1"/>
  <c r="Y337" i="1"/>
  <c r="X320" i="1"/>
  <c r="U320" i="1"/>
  <c r="W282" i="1"/>
  <c r="X282" i="1"/>
  <c r="U282" i="1"/>
  <c r="W270" i="1"/>
  <c r="X270" i="1"/>
  <c r="T270" i="1"/>
  <c r="X264" i="1"/>
  <c r="W243" i="1"/>
  <c r="X243" i="1"/>
  <c r="T243" i="1"/>
  <c r="X141" i="1"/>
  <c r="W141" i="1"/>
  <c r="T141" i="1"/>
  <c r="U141" i="1"/>
  <c r="W138" i="1"/>
  <c r="X138" i="1"/>
  <c r="U138" i="1"/>
  <c r="T138" i="1"/>
  <c r="W136" i="1"/>
  <c r="T136" i="1"/>
  <c r="X136" i="1"/>
  <c r="W24" i="1"/>
  <c r="T24" i="1"/>
  <c r="U24" i="1"/>
  <c r="Y24" i="1"/>
  <c r="X24" i="1"/>
  <c r="W277" i="1"/>
  <c r="U273" i="1"/>
  <c r="X273" i="1"/>
  <c r="Y273" i="1"/>
  <c r="T260" i="1"/>
  <c r="Y260" i="1"/>
  <c r="W260" i="1"/>
  <c r="X245" i="1"/>
  <c r="T245" i="1"/>
  <c r="U245" i="1"/>
  <c r="W194" i="1"/>
  <c r="X194" i="1"/>
  <c r="U194" i="1"/>
  <c r="W366" i="1"/>
  <c r="W361" i="1"/>
  <c r="X357" i="1"/>
  <c r="T354" i="1"/>
  <c r="T342" i="1"/>
  <c r="X340" i="1"/>
  <c r="T337" i="1"/>
  <c r="U333" i="1"/>
  <c r="T308" i="1"/>
  <c r="W308" i="1"/>
  <c r="U308" i="1"/>
  <c r="T306" i="1"/>
  <c r="W302" i="1"/>
  <c r="W278" i="1"/>
  <c r="X278" i="1"/>
  <c r="U278" i="1"/>
  <c r="W264" i="1"/>
  <c r="X213" i="1"/>
  <c r="U213" i="1"/>
  <c r="T213" i="1"/>
  <c r="X203" i="1"/>
  <c r="Y203" i="1"/>
  <c r="W203" i="1"/>
  <c r="T203" i="1"/>
  <c r="T324" i="1"/>
  <c r="W324" i="1"/>
  <c r="W307" i="1"/>
  <c r="X296" i="1"/>
  <c r="T296" i="1"/>
  <c r="W274" i="1"/>
  <c r="X274" i="1"/>
  <c r="T274" i="1"/>
  <c r="Y242" i="1"/>
  <c r="W242" i="1"/>
  <c r="X242" i="1"/>
  <c r="U242" i="1"/>
  <c r="W235" i="1"/>
  <c r="T235" i="1"/>
  <c r="U235" i="1"/>
  <c r="X229" i="1"/>
  <c r="W272" i="1"/>
  <c r="X268" i="1"/>
  <c r="Y259" i="1"/>
  <c r="W250" i="1"/>
  <c r="X238" i="1"/>
  <c r="W232" i="1"/>
  <c r="X232" i="1"/>
  <c r="X225" i="1"/>
  <c r="W211" i="1"/>
  <c r="X211" i="1"/>
  <c r="W184" i="1"/>
  <c r="X184" i="1"/>
  <c r="U184" i="1"/>
  <c r="T112" i="1"/>
  <c r="U112" i="1"/>
  <c r="W112" i="1"/>
  <c r="X112" i="1"/>
  <c r="X82" i="1"/>
  <c r="U82" i="1"/>
  <c r="W82" i="1"/>
  <c r="T82" i="1"/>
  <c r="T259" i="1"/>
  <c r="W248" i="1"/>
  <c r="X248" i="1"/>
  <c r="T227" i="1"/>
  <c r="T185" i="1"/>
  <c r="X185" i="1"/>
  <c r="W185" i="1"/>
  <c r="W127" i="1"/>
  <c r="X127" i="1"/>
  <c r="U127" i="1"/>
  <c r="U62" i="1"/>
  <c r="T62" i="1"/>
  <c r="X62" i="1"/>
  <c r="Y62" i="1"/>
  <c r="W62" i="1"/>
  <c r="T257" i="1"/>
  <c r="U257" i="1"/>
  <c r="X237" i="1"/>
  <c r="X226" i="1"/>
  <c r="T193" i="1"/>
  <c r="X193" i="1"/>
  <c r="W193" i="1"/>
  <c r="W144" i="1"/>
  <c r="T144" i="1"/>
  <c r="U144" i="1"/>
  <c r="W256" i="1"/>
  <c r="X256" i="1"/>
  <c r="U234" i="1"/>
  <c r="U232" i="1"/>
  <c r="U211" i="1"/>
  <c r="T129" i="1"/>
  <c r="W129" i="1"/>
  <c r="X129" i="1"/>
  <c r="U129" i="1"/>
  <c r="T73" i="1"/>
  <c r="Y73" i="1"/>
  <c r="W73" i="1"/>
  <c r="X73" i="1"/>
  <c r="U73" i="1"/>
  <c r="U214" i="1"/>
  <c r="X210" i="1"/>
  <c r="U182" i="1"/>
  <c r="T182" i="1"/>
  <c r="X182" i="1"/>
  <c r="U142" i="1"/>
  <c r="X142" i="1"/>
  <c r="W142" i="1"/>
  <c r="U101" i="1"/>
  <c r="Y101" i="1"/>
  <c r="X101" i="1"/>
  <c r="W208" i="1"/>
  <c r="T208" i="1"/>
  <c r="U207" i="1"/>
  <c r="X202" i="1"/>
  <c r="U198" i="1"/>
  <c r="W198" i="1"/>
  <c r="T198" i="1"/>
  <c r="X197" i="1"/>
  <c r="U197" i="1"/>
  <c r="U195" i="1"/>
  <c r="W195" i="1"/>
  <c r="X195" i="1"/>
  <c r="T190" i="1"/>
  <c r="T186" i="1"/>
  <c r="W186" i="1"/>
  <c r="X186" i="1"/>
  <c r="T177" i="1"/>
  <c r="W177" i="1"/>
  <c r="U177" i="1"/>
  <c r="W151" i="1"/>
  <c r="X151" i="1"/>
  <c r="U151" i="1"/>
  <c r="W147" i="1"/>
  <c r="X147" i="1"/>
  <c r="U147" i="1"/>
  <c r="T147" i="1"/>
  <c r="W101" i="1"/>
  <c r="T94" i="1"/>
  <c r="W94" i="1"/>
  <c r="X94" i="1"/>
  <c r="U94" i="1"/>
  <c r="T224" i="1"/>
  <c r="U215" i="1"/>
  <c r="U205" i="1"/>
  <c r="U199" i="1"/>
  <c r="T199" i="1"/>
  <c r="T187" i="1"/>
  <c r="W187" i="1"/>
  <c r="W182" i="1"/>
  <c r="X181" i="1"/>
  <c r="T181" i="1"/>
  <c r="W181" i="1"/>
  <c r="X171" i="1"/>
  <c r="T171" i="1"/>
  <c r="U171" i="1"/>
  <c r="T222" i="1"/>
  <c r="W216" i="1"/>
  <c r="U216" i="1"/>
  <c r="T215" i="1"/>
  <c r="T214" i="1"/>
  <c r="U206" i="1"/>
  <c r="X206" i="1"/>
  <c r="T205" i="1"/>
  <c r="T191" i="1"/>
  <c r="Y191" i="1"/>
  <c r="X165" i="1"/>
  <c r="T165" i="1"/>
  <c r="W135" i="1"/>
  <c r="X135" i="1"/>
  <c r="T135" i="1"/>
  <c r="X133" i="1"/>
  <c r="U133" i="1"/>
  <c r="W133" i="1"/>
  <c r="X90" i="1"/>
  <c r="T90" i="1"/>
  <c r="U90" i="1"/>
  <c r="Y90" i="1"/>
  <c r="W90" i="1"/>
  <c r="T58" i="1"/>
  <c r="X58" i="1"/>
  <c r="U58" i="1"/>
  <c r="W58" i="1"/>
  <c r="T41" i="1"/>
  <c r="W41" i="1"/>
  <c r="X41" i="1"/>
  <c r="U41" i="1"/>
  <c r="U30" i="1"/>
  <c r="T30" i="1"/>
  <c r="X30" i="1"/>
  <c r="W30" i="1"/>
  <c r="U150" i="1"/>
  <c r="W150" i="1"/>
  <c r="W143" i="1"/>
  <c r="T143" i="1"/>
  <c r="U126" i="1"/>
  <c r="X126" i="1"/>
  <c r="W103" i="1"/>
  <c r="U103" i="1"/>
  <c r="T103" i="1"/>
  <c r="W95" i="1"/>
  <c r="Y95" i="1"/>
  <c r="X95" i="1"/>
  <c r="W80" i="1"/>
  <c r="T80" i="1"/>
  <c r="U80" i="1"/>
  <c r="X80" i="1"/>
  <c r="X37" i="1"/>
  <c r="U37" i="1"/>
  <c r="W37" i="1"/>
  <c r="Y37" i="1"/>
  <c r="T37" i="1"/>
  <c r="W31" i="1"/>
  <c r="T31" i="1"/>
  <c r="U31" i="1"/>
  <c r="X31" i="1"/>
  <c r="T26" i="1"/>
  <c r="W26" i="1"/>
  <c r="X26" i="1"/>
  <c r="U26" i="1"/>
  <c r="X13" i="1"/>
  <c r="U13" i="1"/>
  <c r="T13" i="1"/>
  <c r="W13" i="1"/>
  <c r="X189" i="1"/>
  <c r="W189" i="1"/>
  <c r="W176" i="1"/>
  <c r="U166" i="1"/>
  <c r="T161" i="1"/>
  <c r="U161" i="1"/>
  <c r="W160" i="1"/>
  <c r="T160" i="1"/>
  <c r="T159" i="1"/>
  <c r="U158" i="1"/>
  <c r="X158" i="1"/>
  <c r="T137" i="1"/>
  <c r="X137" i="1"/>
  <c r="W128" i="1"/>
  <c r="T128" i="1"/>
  <c r="X128" i="1"/>
  <c r="U128" i="1"/>
  <c r="U114" i="1"/>
  <c r="W48" i="1"/>
  <c r="T48" i="1"/>
  <c r="T170" i="1"/>
  <c r="W168" i="1"/>
  <c r="X168" i="1"/>
  <c r="U168" i="1"/>
  <c r="W167" i="1"/>
  <c r="Y163" i="1"/>
  <c r="W163" i="1"/>
  <c r="X155" i="1"/>
  <c r="Y155" i="1"/>
  <c r="W146" i="1"/>
  <c r="X117" i="1"/>
  <c r="Y117" i="1"/>
  <c r="U117" i="1"/>
  <c r="T117" i="1"/>
  <c r="X85" i="1"/>
  <c r="T85" i="1"/>
  <c r="W85" i="1"/>
  <c r="W72" i="1"/>
  <c r="T72" i="1"/>
  <c r="X72" i="1"/>
  <c r="U72" i="1"/>
  <c r="Y72" i="1"/>
  <c r="W16" i="1"/>
  <c r="X16" i="1"/>
  <c r="Y16" i="1"/>
  <c r="T16" i="1"/>
  <c r="U16" i="1"/>
  <c r="U134" i="1"/>
  <c r="W134" i="1"/>
  <c r="X125" i="1"/>
  <c r="U125" i="1"/>
  <c r="X114" i="1"/>
  <c r="X110" i="1"/>
  <c r="U110" i="1"/>
  <c r="W56" i="1"/>
  <c r="T56" i="1"/>
  <c r="U56" i="1"/>
  <c r="X29" i="1"/>
  <c r="U29" i="1"/>
  <c r="T29" i="1"/>
  <c r="W29" i="1"/>
  <c r="U14" i="1"/>
  <c r="W14" i="1"/>
  <c r="X14" i="1"/>
  <c r="X154" i="1"/>
  <c r="Y149" i="1"/>
  <c r="T121" i="1"/>
  <c r="W120" i="1"/>
  <c r="T120" i="1"/>
  <c r="U109" i="1"/>
  <c r="W109" i="1"/>
  <c r="X106" i="1"/>
  <c r="U106" i="1"/>
  <c r="W102" i="1"/>
  <c r="X102" i="1"/>
  <c r="T102" i="1"/>
  <c r="T96" i="1"/>
  <c r="Y96" i="1"/>
  <c r="T57" i="1"/>
  <c r="Y57" i="1"/>
  <c r="U57" i="1"/>
  <c r="W57" i="1"/>
  <c r="U178" i="1"/>
  <c r="U173" i="1"/>
  <c r="U152" i="1"/>
  <c r="U122" i="1"/>
  <c r="U93" i="1"/>
  <c r="W93" i="1"/>
  <c r="X93" i="1"/>
  <c r="W87" i="1"/>
  <c r="X87" i="1"/>
  <c r="T87" i="1"/>
  <c r="U70" i="1"/>
  <c r="X70" i="1"/>
  <c r="T70" i="1"/>
  <c r="X61" i="1"/>
  <c r="U61" i="1"/>
  <c r="T61" i="1"/>
  <c r="Y61" i="1"/>
  <c r="W40" i="1"/>
  <c r="T40" i="1"/>
  <c r="X40" i="1"/>
  <c r="U40" i="1"/>
  <c r="W105" i="1"/>
  <c r="W100" i="1"/>
  <c r="W92" i="1"/>
  <c r="U86" i="1"/>
  <c r="Y86" i="1"/>
  <c r="T81" i="1"/>
  <c r="W71" i="1"/>
  <c r="X71" i="1"/>
  <c r="W50" i="1"/>
  <c r="X50" i="1"/>
  <c r="W39" i="1"/>
  <c r="X39" i="1"/>
  <c r="X81" i="1"/>
  <c r="X69" i="1"/>
  <c r="U69" i="1"/>
  <c r="T25" i="1"/>
  <c r="U25" i="1"/>
  <c r="W88" i="1"/>
  <c r="W86" i="1"/>
  <c r="W81" i="1"/>
  <c r="X74" i="1"/>
  <c r="W63" i="1"/>
  <c r="T63" i="1"/>
  <c r="U63" i="1"/>
  <c r="X63" i="1"/>
  <c r="T49" i="1"/>
  <c r="Y49" i="1"/>
  <c r="X49" i="1"/>
  <c r="U42" i="1"/>
  <c r="X42" i="1"/>
  <c r="U38" i="1"/>
  <c r="W38" i="1"/>
  <c r="X38" i="1"/>
  <c r="X77" i="1"/>
  <c r="U77" i="1"/>
  <c r="W65" i="1"/>
  <c r="X64" i="1"/>
  <c r="U55" i="1"/>
  <c r="X45" i="1"/>
  <c r="U45" i="1"/>
  <c r="W33" i="1"/>
  <c r="X32" i="1"/>
  <c r="U23" i="1"/>
  <c r="T66" i="1"/>
  <c r="X53" i="1"/>
  <c r="U53" i="1"/>
  <c r="T34" i="1"/>
  <c r="X21" i="1"/>
  <c r="U21" i="1"/>
  <c r="T65" i="1"/>
  <c r="W64" i="1"/>
  <c r="T64" i="1"/>
  <c r="T33" i="1"/>
  <c r="W32" i="1"/>
  <c r="T32" i="1"/>
  <c r="T17" i="1"/>
  <c r="U17" i="1"/>
  <c r="Y17" i="1"/>
  <c r="W15" i="1"/>
  <c r="Z25" i="1" l="1"/>
  <c r="AA25" i="1" s="1"/>
  <c r="Y87" i="1"/>
  <c r="Y434" i="1"/>
  <c r="Y805" i="1"/>
  <c r="Y102" i="1"/>
  <c r="Y329" i="1"/>
  <c r="Y332" i="1"/>
  <c r="Z332" i="1" s="1"/>
  <c r="AA332" i="1" s="1"/>
  <c r="Y739" i="1"/>
  <c r="Y25" i="1"/>
  <c r="Y145" i="1"/>
  <c r="Z145" i="1" s="1"/>
  <c r="AA145" i="1" s="1"/>
  <c r="Y112" i="1"/>
  <c r="Y335" i="1"/>
  <c r="Y845" i="1"/>
  <c r="Y383" i="1"/>
  <c r="Z383" i="1" s="1"/>
  <c r="AA383" i="1" s="1"/>
  <c r="Y498" i="1"/>
  <c r="Z498" i="1" s="1"/>
  <c r="AA498" i="1" s="1"/>
  <c r="Y701" i="1"/>
  <c r="Y602" i="1"/>
  <c r="Y608" i="1"/>
  <c r="Y655" i="1"/>
  <c r="Y934" i="1"/>
  <c r="Y768" i="1"/>
  <c r="Y860" i="1"/>
  <c r="Z860" i="1" s="1"/>
  <c r="AA860" i="1" s="1"/>
  <c r="Y509" i="1"/>
  <c r="Z509" i="1" s="1"/>
  <c r="AA509" i="1" s="1"/>
  <c r="Y929" i="1"/>
  <c r="Y660" i="1"/>
  <c r="Y47" i="1"/>
  <c r="Y59" i="1"/>
  <c r="Y325" i="1"/>
  <c r="Y68" i="1"/>
  <c r="Y199" i="1"/>
  <c r="Y534" i="1"/>
  <c r="Z534" i="1" s="1"/>
  <c r="AA534" i="1" s="1"/>
  <c r="Y766" i="1"/>
  <c r="Y89" i="1"/>
  <c r="Y263" i="1"/>
  <c r="Z263" i="1" s="1"/>
  <c r="AA263" i="1" s="1"/>
  <c r="Z694" i="1"/>
  <c r="AA694" i="1" s="1"/>
  <c r="Y744" i="1"/>
  <c r="Y664" i="1"/>
  <c r="Z664" i="1" s="1"/>
  <c r="AA664" i="1" s="1"/>
  <c r="Y357" i="1"/>
  <c r="Z357" i="1" s="1"/>
  <c r="AA357" i="1" s="1"/>
  <c r="Y557" i="1"/>
  <c r="Z557" i="1" s="1"/>
  <c r="AA557" i="1" s="1"/>
  <c r="Y504" i="1"/>
  <c r="Y175" i="1"/>
  <c r="Y254" i="1"/>
  <c r="Z254" i="1" s="1"/>
  <c r="AA254" i="1" s="1"/>
  <c r="Y196" i="1"/>
  <c r="Y887" i="1"/>
  <c r="Y648" i="1"/>
  <c r="Z648" i="1" s="1"/>
  <c r="AA648" i="1" s="1"/>
  <c r="Y222" i="1"/>
  <c r="Z222" i="1" s="1"/>
  <c r="AA222" i="1" s="1"/>
  <c r="Y305" i="1"/>
  <c r="Z305" i="1" s="1"/>
  <c r="AA305" i="1" s="1"/>
  <c r="Y300" i="1"/>
  <c r="Y28" i="1"/>
  <c r="Y663" i="1"/>
  <c r="Y851" i="1"/>
  <c r="Y903" i="1"/>
  <c r="Y489" i="1"/>
  <c r="Z489" i="1" s="1"/>
  <c r="AA489" i="1" s="1"/>
  <c r="Y910" i="1"/>
  <c r="Z910" i="1" s="1"/>
  <c r="AA910" i="1" s="1"/>
  <c r="AG241" i="1"/>
  <c r="AI241" i="1" s="1"/>
  <c r="AJ241" i="1" s="1"/>
  <c r="AG608" i="1"/>
  <c r="AG223" i="1"/>
  <c r="AG911" i="1"/>
  <c r="AI911" i="1" s="1"/>
  <c r="AJ911" i="1" s="1"/>
  <c r="AG248" i="1"/>
  <c r="Z739" i="1"/>
  <c r="AA739" i="1" s="1"/>
  <c r="Y307" i="1"/>
  <c r="Z307" i="1" s="1"/>
  <c r="AA307" i="1" s="1"/>
  <c r="Y403" i="1"/>
  <c r="Y881" i="1"/>
  <c r="Z881" i="1" s="1"/>
  <c r="AA881" i="1" s="1"/>
  <c r="Y248" i="1"/>
  <c r="Y258" i="1"/>
  <c r="Z681" i="1"/>
  <c r="AA681" i="1" s="1"/>
  <c r="Y515" i="1"/>
  <c r="Y547" i="1"/>
  <c r="Y303" i="1"/>
  <c r="Z303" i="1" s="1"/>
  <c r="AA303" i="1" s="1"/>
  <c r="Y272" i="1"/>
  <c r="Y443" i="1"/>
  <c r="Z443" i="1" s="1"/>
  <c r="AA443" i="1" s="1"/>
  <c r="Y888" i="1"/>
  <c r="Y114" i="1"/>
  <c r="Y146" i="1"/>
  <c r="Z146" i="1" s="1"/>
  <c r="AA146" i="1" s="1"/>
  <c r="Y229" i="1"/>
  <c r="Y369" i="1"/>
  <c r="Y275" i="1"/>
  <c r="Y373" i="1"/>
  <c r="Z373" i="1" s="1"/>
  <c r="AA373" i="1" s="1"/>
  <c r="Y669" i="1"/>
  <c r="Z669" i="1" s="1"/>
  <c r="AA669" i="1" s="1"/>
  <c r="Y916" i="1"/>
  <c r="Y462" i="1"/>
  <c r="Y576" i="1"/>
  <c r="Y364" i="1"/>
  <c r="Y314" i="1"/>
  <c r="Z314" i="1" s="1"/>
  <c r="AA314" i="1" s="1"/>
  <c r="Y627" i="1"/>
  <c r="Y871" i="1"/>
  <c r="Z871" i="1" s="1"/>
  <c r="AA871" i="1" s="1"/>
  <c r="Y472" i="1"/>
  <c r="Y284" i="1"/>
  <c r="Y21" i="1"/>
  <c r="Z21" i="1" s="1"/>
  <c r="AA21" i="1" s="1"/>
  <c r="Y919" i="1"/>
  <c r="Y730" i="1"/>
  <c r="Y429" i="1"/>
  <c r="Z429" i="1" s="1"/>
  <c r="AA429" i="1" s="1"/>
  <c r="Y265" i="1"/>
  <c r="Z265" i="1" s="1"/>
  <c r="AA265" i="1" s="1"/>
  <c r="Y537" i="1"/>
  <c r="Y748" i="1"/>
  <c r="Y601" i="1"/>
  <c r="Y67" i="1"/>
  <c r="Y675" i="1"/>
  <c r="Y287" i="1"/>
  <c r="Z287" i="1" s="1"/>
  <c r="AA287" i="1" s="1"/>
  <c r="Y224" i="1"/>
  <c r="Z224" i="1" s="1"/>
  <c r="AA224" i="1" s="1"/>
  <c r="Y732" i="1"/>
  <c r="Z732" i="1" s="1"/>
  <c r="AA732" i="1" s="1"/>
  <c r="Y150" i="1"/>
  <c r="Y129" i="1"/>
  <c r="Y192" i="1"/>
  <c r="Y414" i="1"/>
  <c r="Y374" i="1"/>
  <c r="Y458" i="1"/>
  <c r="Z458" i="1" s="1"/>
  <c r="AA458" i="1" s="1"/>
  <c r="Y570" i="1"/>
  <c r="Z570" i="1" s="1"/>
  <c r="AA570" i="1" s="1"/>
  <c r="Y690" i="1"/>
  <c r="Z690" i="1" s="1"/>
  <c r="AA690" i="1" s="1"/>
  <c r="Y78" i="1"/>
  <c r="Y232" i="1"/>
  <c r="Y336" i="1"/>
  <c r="Y274" i="1"/>
  <c r="Y782" i="1"/>
  <c r="Z196" i="1"/>
  <c r="AA196" i="1" s="1"/>
  <c r="Y803" i="1"/>
  <c r="Y174" i="1"/>
  <c r="Y706" i="1"/>
  <c r="Y475" i="1"/>
  <c r="Y205" i="1"/>
  <c r="Y854" i="1"/>
  <c r="Y56" i="1"/>
  <c r="Y125" i="1"/>
  <c r="Y181" i="1"/>
  <c r="Z181" i="1" s="1"/>
  <c r="AA181" i="1" s="1"/>
  <c r="Y202" i="1"/>
  <c r="Z202" i="1" s="1"/>
  <c r="AA202" i="1" s="1"/>
  <c r="Y277" i="1"/>
  <c r="Y297" i="1"/>
  <c r="Z297" i="1" s="1"/>
  <c r="AA297" i="1" s="1"/>
  <c r="Y343" i="1"/>
  <c r="Y323" i="1"/>
  <c r="Y451" i="1"/>
  <c r="Z451" i="1" s="1"/>
  <c r="AA451" i="1" s="1"/>
  <c r="Y251" i="1"/>
  <c r="Z251" i="1" s="1"/>
  <c r="AA251" i="1" s="1"/>
  <c r="Y639" i="1"/>
  <c r="Z639" i="1" s="1"/>
  <c r="AA639" i="1" s="1"/>
  <c r="Y676" i="1"/>
  <c r="Y797" i="1"/>
  <c r="Y841" i="1"/>
  <c r="Y868" i="1"/>
  <c r="Y956" i="1"/>
  <c r="Y963" i="1"/>
  <c r="Y714" i="1"/>
  <c r="Z714" i="1" s="1"/>
  <c r="AA714" i="1" s="1"/>
  <c r="Y23" i="1"/>
  <c r="Z23" i="1" s="1"/>
  <c r="AA23" i="1" s="1"/>
  <c r="Y377" i="1"/>
  <c r="Y500" i="1"/>
  <c r="Y423" i="1"/>
  <c r="Z423" i="1" s="1"/>
  <c r="AA423" i="1" s="1"/>
  <c r="Y492" i="1"/>
  <c r="Y218" i="1"/>
  <c r="Y212" i="1"/>
  <c r="Z212" i="1" s="1"/>
  <c r="AA212" i="1" s="1"/>
  <c r="Y398" i="1"/>
  <c r="Z398" i="1" s="1"/>
  <c r="AA398" i="1" s="1"/>
  <c r="Y510" i="1"/>
  <c r="Z510" i="1" s="1"/>
  <c r="AA510" i="1" s="1"/>
  <c r="Y894" i="1"/>
  <c r="Y406" i="1"/>
  <c r="Y178" i="1"/>
  <c r="Y681" i="1"/>
  <c r="Y893" i="1"/>
  <c r="Y452" i="1"/>
  <c r="Y344" i="1"/>
  <c r="Z344" i="1" s="1"/>
  <c r="AA344" i="1" s="1"/>
  <c r="Y453" i="1"/>
  <c r="Z453" i="1" s="1"/>
  <c r="AA453" i="1" s="1"/>
  <c r="Y875" i="1"/>
  <c r="Y566" i="1"/>
  <c r="Y390" i="1"/>
  <c r="Z390" i="1" s="1"/>
  <c r="AA390" i="1" s="1"/>
  <c r="Y359" i="1"/>
  <c r="Z359" i="1" s="1"/>
  <c r="AA359" i="1" s="1"/>
  <c r="Y63" i="1"/>
  <c r="Y111" i="1"/>
  <c r="Z111" i="1" s="1"/>
  <c r="AA111" i="1" s="1"/>
  <c r="Y15" i="1"/>
  <c r="Z15" i="1" s="1"/>
  <c r="AA15" i="1" s="1"/>
  <c r="Y884" i="1"/>
  <c r="Z884" i="1" s="1"/>
  <c r="AA884" i="1" s="1"/>
  <c r="Y807" i="1"/>
  <c r="Y930" i="1"/>
  <c r="Y687" i="1"/>
  <c r="Y636" i="1"/>
  <c r="AG333" i="1"/>
  <c r="AG718" i="1"/>
  <c r="AG259" i="1"/>
  <c r="AG221" i="1"/>
  <c r="AI221" i="1" s="1"/>
  <c r="AJ221" i="1" s="1"/>
  <c r="Y97" i="1"/>
  <c r="Y342" i="1"/>
  <c r="Y302" i="1"/>
  <c r="Y604" i="1"/>
  <c r="Y553" i="1"/>
  <c r="Z553" i="1" s="1"/>
  <c r="AA553" i="1" s="1"/>
  <c r="Y404" i="1"/>
  <c r="Z404" i="1" s="1"/>
  <c r="AA404" i="1" s="1"/>
  <c r="Z898" i="1"/>
  <c r="AA898" i="1" s="1"/>
  <c r="Y598" i="1"/>
  <c r="Z598" i="1" s="1"/>
  <c r="AA598" i="1" s="1"/>
  <c r="Y962" i="1"/>
  <c r="Y296" i="1"/>
  <c r="Z296" i="1" s="1"/>
  <c r="AA296" i="1" s="1"/>
  <c r="Y558" i="1"/>
  <c r="Y767" i="1"/>
  <c r="Y896" i="1"/>
  <c r="Y729" i="1"/>
  <c r="Y538" i="1"/>
  <c r="Z538" i="1" s="1"/>
  <c r="AA538" i="1" s="1"/>
  <c r="Y346" i="1"/>
  <c r="Y235" i="1"/>
  <c r="Y368" i="1"/>
  <c r="Y31" i="1"/>
  <c r="Y156" i="1"/>
  <c r="Y288" i="1"/>
  <c r="Y906" i="1"/>
  <c r="Z906" i="1" s="1"/>
  <c r="AA906" i="1" s="1"/>
  <c r="AG48" i="1"/>
  <c r="AI48" i="1" s="1"/>
  <c r="AJ48" i="1" s="1"/>
  <c r="AG428" i="1"/>
  <c r="AG254" i="1"/>
  <c r="AG782" i="1"/>
  <c r="AI782" i="1" s="1"/>
  <c r="AJ782" i="1" s="1"/>
  <c r="Y237" i="1"/>
  <c r="Y211" i="1"/>
  <c r="Y213" i="1"/>
  <c r="Z213" i="1" s="1"/>
  <c r="AA213" i="1" s="1"/>
  <c r="Y392" i="1"/>
  <c r="Y418" i="1"/>
  <c r="Y548" i="1"/>
  <c r="Y635" i="1"/>
  <c r="Y565" i="1"/>
  <c r="Y564" i="1"/>
  <c r="Y705" i="1"/>
  <c r="Z705" i="1" s="1"/>
  <c r="AA705" i="1" s="1"/>
  <c r="Y917" i="1"/>
  <c r="Z917" i="1" s="1"/>
  <c r="AA917" i="1" s="1"/>
  <c r="Y407" i="1"/>
  <c r="Z407" i="1" s="1"/>
  <c r="AA407" i="1" s="1"/>
  <c r="Y161" i="1"/>
  <c r="Y674" i="1"/>
  <c r="Y84" i="1"/>
  <c r="Y225" i="1"/>
  <c r="Z718" i="1"/>
  <c r="AA718" i="1" s="1"/>
  <c r="Y948" i="1"/>
  <c r="Z948" i="1" s="1"/>
  <c r="AA948" i="1" s="1"/>
  <c r="Y81" i="1"/>
  <c r="Z81" i="1" s="1"/>
  <c r="AA81" i="1" s="1"/>
  <c r="Y48" i="1"/>
  <c r="Z48" i="1" s="1"/>
  <c r="AA48" i="1" s="1"/>
  <c r="Y223" i="1"/>
  <c r="Y358" i="1"/>
  <c r="Y410" i="1"/>
  <c r="Y253" i="1"/>
  <c r="Y577" i="1"/>
  <c r="Y757" i="1"/>
  <c r="Y615" i="1"/>
  <c r="Z615" i="1" s="1"/>
  <c r="AA615" i="1" s="1"/>
  <c r="Y703" i="1"/>
  <c r="Z703" i="1" s="1"/>
  <c r="AA703" i="1" s="1"/>
  <c r="Y794" i="1"/>
  <c r="Y920" i="1"/>
  <c r="Y619" i="1"/>
  <c r="Y667" i="1"/>
  <c r="Y591" i="1"/>
  <c r="Y166" i="1"/>
  <c r="Y133" i="1"/>
  <c r="Y320" i="1"/>
  <c r="Z320" i="1" s="1"/>
  <c r="AA320" i="1" s="1"/>
  <c r="Y243" i="1"/>
  <c r="Y312" i="1"/>
  <c r="Y375" i="1"/>
  <c r="Y588" i="1"/>
  <c r="Y501" i="1"/>
  <c r="Y812" i="1"/>
  <c r="Y567" i="1"/>
  <c r="Z567" i="1" s="1"/>
  <c r="AA567" i="1" s="1"/>
  <c r="Y918" i="1"/>
  <c r="Z918" i="1" s="1"/>
  <c r="AA918" i="1" s="1"/>
  <c r="Y886" i="1"/>
  <c r="Y583" i="1"/>
  <c r="Y267" i="1"/>
  <c r="Y19" i="1"/>
  <c r="Y278" i="1"/>
  <c r="Y91" i="1"/>
  <c r="Z91" i="1" s="1"/>
  <c r="AA91" i="1" s="1"/>
  <c r="Y376" i="1"/>
  <c r="Z376" i="1" s="1"/>
  <c r="AA376" i="1" s="1"/>
  <c r="Y544" i="1"/>
  <c r="Z544" i="1" s="1"/>
  <c r="AA544" i="1" s="1"/>
  <c r="Y791" i="1"/>
  <c r="Y435" i="1"/>
  <c r="Y778" i="1"/>
  <c r="Z778" i="1" s="1"/>
  <c r="AA778" i="1" s="1"/>
  <c r="Y207" i="1"/>
  <c r="Y471" i="1"/>
  <c r="Y495" i="1"/>
  <c r="Z495" i="1" s="1"/>
  <c r="AA495" i="1" s="1"/>
  <c r="Y436" i="1"/>
  <c r="Z436" i="1" s="1"/>
  <c r="AA436" i="1" s="1"/>
  <c r="Y480" i="1"/>
  <c r="Z480" i="1" s="1"/>
  <c r="AA480" i="1" s="1"/>
  <c r="Y491" i="1"/>
  <c r="Y215" i="1"/>
  <c r="Y319" i="1"/>
  <c r="Z319" i="1" s="1"/>
  <c r="AA319" i="1" s="1"/>
  <c r="Y71" i="1"/>
  <c r="Y140" i="1"/>
  <c r="Y921" i="1"/>
  <c r="Z921" i="1" s="1"/>
  <c r="AA921" i="1" s="1"/>
  <c r="Y617" i="1"/>
  <c r="Z617" i="1" s="1"/>
  <c r="AA617" i="1" s="1"/>
  <c r="AG903" i="1"/>
  <c r="AI903" i="1" s="1"/>
  <c r="AJ903" i="1" s="1"/>
  <c r="AG81" i="1"/>
  <c r="AG193" i="1"/>
  <c r="AG505" i="1"/>
  <c r="Y65" i="1"/>
  <c r="Y26" i="1"/>
  <c r="Y58" i="1"/>
  <c r="Z58" i="1" s="1"/>
  <c r="AA58" i="1" s="1"/>
  <c r="Y193" i="1"/>
  <c r="Z193" i="1" s="1"/>
  <c r="AA193" i="1" s="1"/>
  <c r="Y413" i="1"/>
  <c r="Y393" i="1"/>
  <c r="Y422" i="1"/>
  <c r="Z422" i="1" s="1"/>
  <c r="AA422" i="1" s="1"/>
  <c r="Y440" i="1"/>
  <c r="Y716" i="1"/>
  <c r="Z930" i="1"/>
  <c r="AA930" i="1" s="1"/>
  <c r="Y484" i="1"/>
  <c r="Z484" i="1" s="1"/>
  <c r="AA484" i="1" s="1"/>
  <c r="Y605" i="1"/>
  <c r="Y796" i="1"/>
  <c r="Z796" i="1" s="1"/>
  <c r="AA796" i="1" s="1"/>
  <c r="Y833" i="1"/>
  <c r="Z833" i="1" s="1"/>
  <c r="AA833" i="1" s="1"/>
  <c r="Y861" i="1"/>
  <c r="Y85" i="1"/>
  <c r="Z85" i="1" s="1"/>
  <c r="AA85" i="1" s="1"/>
  <c r="Y123" i="1"/>
  <c r="Z123" i="1" s="1"/>
  <c r="AA123" i="1" s="1"/>
  <c r="Y362" i="1"/>
  <c r="Z362" i="1" s="1"/>
  <c r="AA362" i="1" s="1"/>
  <c r="Y12" i="1"/>
  <c r="Z28" i="1"/>
  <c r="AA28" i="1" s="1"/>
  <c r="Y470" i="1"/>
  <c r="Z470" i="1" s="1"/>
  <c r="AA470" i="1" s="1"/>
  <c r="Y642" i="1"/>
  <c r="Y870" i="1"/>
  <c r="Y952" i="1"/>
  <c r="Y838" i="1"/>
  <c r="Z838" i="1" s="1"/>
  <c r="AA838" i="1" s="1"/>
  <c r="Y231" i="1"/>
  <c r="Y438" i="1"/>
  <c r="Y396" i="1"/>
  <c r="Z396" i="1" s="1"/>
  <c r="AA396" i="1" s="1"/>
  <c r="Y75" i="1"/>
  <c r="Z75" i="1" s="1"/>
  <c r="AA75" i="1" s="1"/>
  <c r="AR375" i="1"/>
  <c r="AS375" i="1" s="1"/>
  <c r="AG91" i="1"/>
  <c r="AG819" i="1"/>
  <c r="AI819" i="1" s="1"/>
  <c r="AJ819" i="1" s="1"/>
  <c r="AG446" i="1"/>
  <c r="AI446" i="1" s="1"/>
  <c r="AJ446" i="1" s="1"/>
  <c r="AG370" i="1"/>
  <c r="AI370" i="1" s="1"/>
  <c r="AJ370" i="1" s="1"/>
  <c r="AG25" i="1"/>
  <c r="AG296" i="1"/>
  <c r="AG886" i="1"/>
  <c r="AI886" i="1" s="1"/>
  <c r="AJ886" i="1" s="1"/>
  <c r="AG956" i="1"/>
  <c r="AG183" i="1"/>
  <c r="Y121" i="1"/>
  <c r="Y226" i="1"/>
  <c r="Z226" i="1" s="1"/>
  <c r="AA226" i="1" s="1"/>
  <c r="Y450" i="1"/>
  <c r="Z450" i="1" s="1"/>
  <c r="AA450" i="1" s="1"/>
  <c r="Y409" i="1"/>
  <c r="Z409" i="1" s="1"/>
  <c r="AA409" i="1" s="1"/>
  <c r="Y529" i="1"/>
  <c r="Z529" i="1" s="1"/>
  <c r="AA529" i="1" s="1"/>
  <c r="Y624" i="1"/>
  <c r="Y731" i="1"/>
  <c r="Y708" i="1"/>
  <c r="Y745" i="1"/>
  <c r="Y756" i="1"/>
  <c r="Z756" i="1" s="1"/>
  <c r="AA756" i="1" s="1"/>
  <c r="Y77" i="1"/>
  <c r="Z77" i="1" s="1"/>
  <c r="AA77" i="1" s="1"/>
  <c r="Y154" i="1"/>
  <c r="Y497" i="1"/>
  <c r="Z497" i="1" s="1"/>
  <c r="AA497" i="1" s="1"/>
  <c r="Y159" i="1"/>
  <c r="Z159" i="1" s="1"/>
  <c r="AA159" i="1" s="1"/>
  <c r="Y476" i="1"/>
  <c r="Y758" i="1"/>
  <c r="Z758" i="1" s="1"/>
  <c r="AA758" i="1" s="1"/>
  <c r="Y771" i="1"/>
  <c r="Z771" i="1" s="1"/>
  <c r="AA771" i="1" s="1"/>
  <c r="Y629" i="1"/>
  <c r="Z629" i="1" s="1"/>
  <c r="AA629" i="1" s="1"/>
  <c r="Y209" i="1"/>
  <c r="Y578" i="1"/>
  <c r="Y517" i="1"/>
  <c r="AG846" i="1"/>
  <c r="AG68" i="1"/>
  <c r="AG165" i="1"/>
  <c r="AI165" i="1" s="1"/>
  <c r="AJ165" i="1" s="1"/>
  <c r="AG591" i="1"/>
  <c r="AI591" i="1" s="1"/>
  <c r="AJ591" i="1" s="1"/>
  <c r="AG23" i="1"/>
  <c r="AI23" i="1" s="1"/>
  <c r="AJ23" i="1" s="1"/>
  <c r="AG111" i="1"/>
  <c r="AI111" i="1" s="1"/>
  <c r="AJ111" i="1" s="1"/>
  <c r="AG331" i="1"/>
  <c r="AG15" i="1"/>
  <c r="AI15" i="1" s="1"/>
  <c r="AJ15" i="1" s="1"/>
  <c r="Z78" i="1"/>
  <c r="AA78" i="1" s="1"/>
  <c r="Y167" i="1"/>
  <c r="Y176" i="1"/>
  <c r="Y126" i="1"/>
  <c r="Z126" i="1" s="1"/>
  <c r="AA126" i="1" s="1"/>
  <c r="Y135" i="1"/>
  <c r="Z135" i="1" s="1"/>
  <c r="AA135" i="1" s="1"/>
  <c r="Y299" i="1"/>
  <c r="Z299" i="1" s="1"/>
  <c r="AA299" i="1" s="1"/>
  <c r="Y569" i="1"/>
  <c r="Z569" i="1" s="1"/>
  <c r="AA569" i="1" s="1"/>
  <c r="Y671" i="1"/>
  <c r="Y773" i="1"/>
  <c r="Y837" i="1"/>
  <c r="Y765" i="1"/>
  <c r="Z765" i="1" s="1"/>
  <c r="AA765" i="1" s="1"/>
  <c r="Y711" i="1"/>
  <c r="Z711" i="1" s="1"/>
  <c r="AA711" i="1" s="1"/>
  <c r="Y520" i="1"/>
  <c r="Z520" i="1" s="1"/>
  <c r="AA520" i="1" s="1"/>
  <c r="Y877" i="1"/>
  <c r="Y571" i="1"/>
  <c r="Z571" i="1" s="1"/>
  <c r="AA571" i="1" s="1"/>
  <c r="Y788" i="1"/>
  <c r="Y953" i="1"/>
  <c r="Y954" i="1"/>
  <c r="Y647" i="1"/>
  <c r="Z647" i="1" s="1"/>
  <c r="AA647" i="1" s="1"/>
  <c r="Y293" i="1"/>
  <c r="Z293" i="1" s="1"/>
  <c r="AA293" i="1" s="1"/>
  <c r="Y338" i="1"/>
  <c r="Z338" i="1" s="1"/>
  <c r="AA338" i="1" s="1"/>
  <c r="Y939" i="1"/>
  <c r="Y158" i="1"/>
  <c r="Y736" i="1"/>
  <c r="Z148" i="1"/>
  <c r="AA148" i="1" s="1"/>
  <c r="Y879" i="1"/>
  <c r="Y772" i="1"/>
  <c r="Y568" i="1"/>
  <c r="Z568" i="1" s="1"/>
  <c r="AA568" i="1" s="1"/>
  <c r="Y961" i="1"/>
  <c r="Z961" i="1" s="1"/>
  <c r="AA961" i="1" s="1"/>
  <c r="Y502" i="1"/>
  <c r="Z502" i="1" s="1"/>
  <c r="AA502" i="1" s="1"/>
  <c r="Y283" i="1"/>
  <c r="Z283" i="1" s="1"/>
  <c r="AA283" i="1" s="1"/>
  <c r="AG348" i="1"/>
  <c r="AI348" i="1" s="1"/>
  <c r="AJ348" i="1" s="1"/>
  <c r="AG962" i="1"/>
  <c r="AG855" i="1"/>
  <c r="AG856" i="1"/>
  <c r="AI856" i="1" s="1"/>
  <c r="AJ856" i="1" s="1"/>
  <c r="AG199" i="1"/>
  <c r="AI199" i="1" s="1"/>
  <c r="AJ199" i="1" s="1"/>
  <c r="AG732" i="1"/>
  <c r="AI732" i="1" s="1"/>
  <c r="AJ732" i="1" s="1"/>
  <c r="AG56" i="1"/>
  <c r="AI56" i="1" s="1"/>
  <c r="AJ56" i="1" s="1"/>
  <c r="AG28" i="1"/>
  <c r="AI28" i="1" s="1"/>
  <c r="AJ28" i="1" s="1"/>
  <c r="AG300" i="1"/>
  <c r="Z775" i="1"/>
  <c r="AA775" i="1" s="1"/>
  <c r="Y106" i="1"/>
  <c r="Y286" i="1"/>
  <c r="Y339" i="1"/>
  <c r="Z339" i="1" s="1"/>
  <c r="AA339" i="1" s="1"/>
  <c r="Y397" i="1"/>
  <c r="Z397" i="1" s="1"/>
  <c r="AA397" i="1" s="1"/>
  <c r="Y442" i="1"/>
  <c r="Y405" i="1"/>
  <c r="Y737" i="1"/>
  <c r="Z737" i="1" s="1"/>
  <c r="AA737" i="1" s="1"/>
  <c r="Y751" i="1"/>
  <c r="Y769" i="1"/>
  <c r="Y611" i="1"/>
  <c r="Z611" i="1" s="1"/>
  <c r="AA611" i="1" s="1"/>
  <c r="Y840" i="1"/>
  <c r="Z840" i="1" s="1"/>
  <c r="AA840" i="1" s="1"/>
  <c r="Y535" i="1"/>
  <c r="Z535" i="1" s="1"/>
  <c r="AA535" i="1" s="1"/>
  <c r="Y524" i="1"/>
  <c r="Y532" i="1"/>
  <c r="Y157" i="1"/>
  <c r="Z157" i="1" s="1"/>
  <c r="AA157" i="1" s="1"/>
  <c r="Y256" i="1"/>
  <c r="Y387" i="1"/>
  <c r="Z387" i="1" s="1"/>
  <c r="AA387" i="1" s="1"/>
  <c r="Y464" i="1"/>
  <c r="Z464" i="1" s="1"/>
  <c r="AA464" i="1" s="1"/>
  <c r="Y940" i="1"/>
  <c r="Z940" i="1" s="1"/>
  <c r="AA940" i="1" s="1"/>
  <c r="Y104" i="1"/>
  <c r="Z104" i="1" s="1"/>
  <c r="AA104" i="1" s="1"/>
  <c r="Y550" i="1"/>
  <c r="Y820" i="1"/>
  <c r="Z687" i="1"/>
  <c r="AA687" i="1" s="1"/>
  <c r="Y957" i="1"/>
  <c r="Z957" i="1" s="1"/>
  <c r="AA957" i="1" s="1"/>
  <c r="Y646" i="1"/>
  <c r="Y589" i="1"/>
  <c r="Z589" i="1" s="1"/>
  <c r="AA589" i="1" s="1"/>
  <c r="Y614" i="1"/>
  <c r="Z614" i="1" s="1"/>
  <c r="AA614" i="1" s="1"/>
  <c r="Y915" i="1"/>
  <c r="Z915" i="1" s="1"/>
  <c r="AA915" i="1" s="1"/>
  <c r="Y496" i="1"/>
  <c r="Y179" i="1"/>
  <c r="AG297" i="1"/>
  <c r="AG548" i="1"/>
  <c r="AI548" i="1" s="1"/>
  <c r="AJ548" i="1" s="1"/>
  <c r="AG797" i="1"/>
  <c r="AI797" i="1" s="1"/>
  <c r="AJ797" i="1" s="1"/>
  <c r="AG770" i="1"/>
  <c r="AI770" i="1" s="1"/>
  <c r="AJ770" i="1" s="1"/>
  <c r="AG921" i="1"/>
  <c r="AI921" i="1" s="1"/>
  <c r="AJ921" i="1" s="1"/>
  <c r="AG632" i="1"/>
  <c r="AI632" i="1" s="1"/>
  <c r="AJ632" i="1" s="1"/>
  <c r="AG492" i="1"/>
  <c r="AG166" i="1"/>
  <c r="AG730" i="1"/>
  <c r="AG560" i="1"/>
  <c r="AI560" i="1" s="1"/>
  <c r="AJ560" i="1" s="1"/>
  <c r="AG309" i="1"/>
  <c r="AI309" i="1" s="1"/>
  <c r="AJ309" i="1" s="1"/>
  <c r="AG209" i="1"/>
  <c r="AI209" i="1" s="1"/>
  <c r="AJ209" i="1" s="1"/>
  <c r="AG19" i="1"/>
  <c r="AI19" i="1" s="1"/>
  <c r="AJ19" i="1" s="1"/>
  <c r="AG110" i="1"/>
  <c r="AI110" i="1" s="1"/>
  <c r="AJ110" i="1" s="1"/>
  <c r="AG352" i="1"/>
  <c r="AG99" i="1"/>
  <c r="AI99" i="1" s="1"/>
  <c r="AJ99" i="1" s="1"/>
  <c r="AG345" i="1"/>
  <c r="AI345" i="1" s="1"/>
  <c r="AJ345" i="1" s="1"/>
  <c r="AG476" i="1"/>
  <c r="AI476" i="1" s="1"/>
  <c r="AJ476" i="1" s="1"/>
  <c r="AG552" i="1"/>
  <c r="AI552" i="1" s="1"/>
  <c r="AJ552" i="1" s="1"/>
  <c r="AG226" i="1"/>
  <c r="AI226" i="1" s="1"/>
  <c r="AJ226" i="1" s="1"/>
  <c r="AG688" i="1"/>
  <c r="AI688" i="1" s="1"/>
  <c r="AJ688" i="1" s="1"/>
  <c r="AG170" i="1"/>
  <c r="AI170" i="1" s="1"/>
  <c r="AJ170" i="1" s="1"/>
  <c r="AG716" i="1"/>
  <c r="AG567" i="1"/>
  <c r="AG122" i="1"/>
  <c r="AI122" i="1" s="1"/>
  <c r="AJ122" i="1" s="1"/>
  <c r="AG339" i="1"/>
  <c r="AG601" i="1"/>
  <c r="AI601" i="1" s="1"/>
  <c r="AJ601" i="1" s="1"/>
  <c r="AG507" i="1"/>
  <c r="AG481" i="1"/>
  <c r="AI481" i="1" s="1"/>
  <c r="AJ481" i="1" s="1"/>
  <c r="AG717" i="1"/>
  <c r="AI717" i="1" s="1"/>
  <c r="AJ717" i="1" s="1"/>
  <c r="AG238" i="1"/>
  <c r="AG66" i="1"/>
  <c r="AI66" i="1" s="1"/>
  <c r="AJ66" i="1" s="1"/>
  <c r="AG285" i="1"/>
  <c r="AI285" i="1" s="1"/>
  <c r="AJ285" i="1" s="1"/>
  <c r="AG391" i="1"/>
  <c r="AI391" i="1" s="1"/>
  <c r="AJ391" i="1" s="1"/>
  <c r="AG103" i="1"/>
  <c r="AG240" i="1"/>
  <c r="AG412" i="1"/>
  <c r="AI412" i="1" s="1"/>
  <c r="AJ412" i="1" s="1"/>
  <c r="AG594" i="1"/>
  <c r="AI594" i="1" s="1"/>
  <c r="AJ594" i="1" s="1"/>
  <c r="AG251" i="1"/>
  <c r="AG879" i="1"/>
  <c r="AI879" i="1" s="1"/>
  <c r="AJ879" i="1" s="1"/>
  <c r="AG304" i="1"/>
  <c r="AI304" i="1" s="1"/>
  <c r="AJ304" i="1" s="1"/>
  <c r="AG804" i="1"/>
  <c r="AI804" i="1" s="1"/>
  <c r="AJ804" i="1" s="1"/>
  <c r="AG287" i="1"/>
  <c r="AI287" i="1" s="1"/>
  <c r="AJ287" i="1" s="1"/>
  <c r="AG898" i="1"/>
  <c r="AI898" i="1" s="1"/>
  <c r="AJ898" i="1" s="1"/>
  <c r="AG912" i="1"/>
  <c r="AI912" i="1" s="1"/>
  <c r="AJ912" i="1" s="1"/>
  <c r="AG198" i="1"/>
  <c r="AI198" i="1" s="1"/>
  <c r="AJ198" i="1" s="1"/>
  <c r="AG291" i="1"/>
  <c r="AG87" i="1"/>
  <c r="AG668" i="1"/>
  <c r="AI668" i="1" s="1"/>
  <c r="AJ668" i="1" s="1"/>
  <c r="AG278" i="1"/>
  <c r="AI278" i="1" s="1"/>
  <c r="AJ278" i="1" s="1"/>
  <c r="AG760" i="1"/>
  <c r="AI760" i="1" s="1"/>
  <c r="AJ760" i="1" s="1"/>
  <c r="AG451" i="1"/>
  <c r="AI451" i="1" s="1"/>
  <c r="AJ451" i="1" s="1"/>
  <c r="AG317" i="1"/>
  <c r="AI317" i="1" s="1"/>
  <c r="AJ317" i="1" s="1"/>
  <c r="AG394" i="1"/>
  <c r="AI394" i="1" s="1"/>
  <c r="AJ394" i="1" s="1"/>
  <c r="AG680" i="1"/>
  <c r="AG239" i="1"/>
  <c r="AG947" i="1"/>
  <c r="AI947" i="1" s="1"/>
  <c r="AJ947" i="1" s="1"/>
  <c r="AG950" i="1"/>
  <c r="AG30" i="1"/>
  <c r="AG798" i="1"/>
  <c r="AG269" i="1"/>
  <c r="AI269" i="1" s="1"/>
  <c r="AJ269" i="1" s="1"/>
  <c r="AG574" i="1"/>
  <c r="AI574" i="1" s="1"/>
  <c r="AJ574" i="1" s="1"/>
  <c r="AI547" i="1"/>
  <c r="AJ547" i="1" s="1"/>
  <c r="Z791" i="1"/>
  <c r="AA791" i="1" s="1"/>
  <c r="Y394" i="1"/>
  <c r="AG954" i="1"/>
  <c r="AG686" i="1"/>
  <c r="AI686" i="1" s="1"/>
  <c r="AJ686" i="1" s="1"/>
  <c r="AG533" i="1"/>
  <c r="AI533" i="1" s="1"/>
  <c r="AJ533" i="1" s="1"/>
  <c r="AG952" i="1"/>
  <c r="AG837" i="1"/>
  <c r="AI837" i="1" s="1"/>
  <c r="AJ837" i="1" s="1"/>
  <c r="AG638" i="1"/>
  <c r="AI638" i="1" s="1"/>
  <c r="AJ638" i="1" s="1"/>
  <c r="AG724" i="1"/>
  <c r="AI724" i="1" s="1"/>
  <c r="AJ724" i="1" s="1"/>
  <c r="AG72" i="1"/>
  <c r="AI72" i="1" s="1"/>
  <c r="AJ72" i="1" s="1"/>
  <c r="AG867" i="1"/>
  <c r="AI867" i="1" s="1"/>
  <c r="AJ867" i="1" s="1"/>
  <c r="AG337" i="1"/>
  <c r="AI337" i="1" s="1"/>
  <c r="AJ337" i="1" s="1"/>
  <c r="AG203" i="1"/>
  <c r="AI203" i="1" s="1"/>
  <c r="AJ203" i="1" s="1"/>
  <c r="AG400" i="1"/>
  <c r="AI400" i="1" s="1"/>
  <c r="AJ400" i="1" s="1"/>
  <c r="AG175" i="1"/>
  <c r="AG310" i="1"/>
  <c r="AI310" i="1" s="1"/>
  <c r="AJ310" i="1" s="1"/>
  <c r="AG144" i="1"/>
  <c r="AI144" i="1" s="1"/>
  <c r="AJ144" i="1" s="1"/>
  <c r="AG176" i="1"/>
  <c r="AI176" i="1" s="1"/>
  <c r="AJ176" i="1" s="1"/>
  <c r="AG95" i="1"/>
  <c r="AI95" i="1" s="1"/>
  <c r="AJ95" i="1" s="1"/>
  <c r="AG450" i="1"/>
  <c r="AG801" i="1"/>
  <c r="AI801" i="1" s="1"/>
  <c r="AJ801" i="1" s="1"/>
  <c r="AG467" i="1"/>
  <c r="AG109" i="1"/>
  <c r="AI109" i="1" s="1"/>
  <c r="AJ109" i="1" s="1"/>
  <c r="AG565" i="1"/>
  <c r="AI565" i="1" s="1"/>
  <c r="AJ565" i="1" s="1"/>
  <c r="AG756" i="1"/>
  <c r="AI756" i="1" s="1"/>
  <c r="AJ756" i="1" s="1"/>
  <c r="AG308" i="1"/>
  <c r="AI308" i="1" s="1"/>
  <c r="AJ308" i="1" s="1"/>
  <c r="AG795" i="1"/>
  <c r="AI795" i="1" s="1"/>
  <c r="AJ795" i="1" s="1"/>
  <c r="AI346" i="1"/>
  <c r="AJ346" i="1" s="1"/>
  <c r="AI328" i="1"/>
  <c r="AJ328" i="1" s="1"/>
  <c r="Z818" i="1"/>
  <c r="AA818" i="1" s="1"/>
  <c r="Y693" i="1"/>
  <c r="Z693" i="1"/>
  <c r="AA693" i="1" s="1"/>
  <c r="AG895" i="1"/>
  <c r="AI895" i="1" s="1"/>
  <c r="AJ895" i="1" s="1"/>
  <c r="AG651" i="1"/>
  <c r="AI651" i="1" s="1"/>
  <c r="AJ651" i="1" s="1"/>
  <c r="AG326" i="1"/>
  <c r="AI326" i="1" s="1"/>
  <c r="AJ326" i="1" s="1"/>
  <c r="AG868" i="1"/>
  <c r="AI868" i="1" s="1"/>
  <c r="AJ868" i="1" s="1"/>
  <c r="AG354" i="1"/>
  <c r="AI354" i="1" s="1"/>
  <c r="AJ354" i="1" s="1"/>
  <c r="AG746" i="1"/>
  <c r="AI746" i="1" s="1"/>
  <c r="AJ746" i="1" s="1"/>
  <c r="AG609" i="1"/>
  <c r="AG499" i="1"/>
  <c r="AI499" i="1" s="1"/>
  <c r="AJ499" i="1" s="1"/>
  <c r="AG870" i="1"/>
  <c r="AI870" i="1" s="1"/>
  <c r="AJ870" i="1" s="1"/>
  <c r="AG745" i="1"/>
  <c r="AI745" i="1" s="1"/>
  <c r="AJ745" i="1" s="1"/>
  <c r="AG179" i="1"/>
  <c r="AI179" i="1" s="1"/>
  <c r="AJ179" i="1" s="1"/>
  <c r="AG227" i="1"/>
  <c r="AI227" i="1" s="1"/>
  <c r="AJ227" i="1" s="1"/>
  <c r="AG286" i="1"/>
  <c r="AI286" i="1" s="1"/>
  <c r="AJ286" i="1" s="1"/>
  <c r="AG153" i="1"/>
  <c r="AG298" i="1"/>
  <c r="AG647" i="1"/>
  <c r="AI647" i="1" s="1"/>
  <c r="AJ647" i="1" s="1"/>
  <c r="AG135" i="1"/>
  <c r="AI135" i="1" s="1"/>
  <c r="AJ135" i="1" s="1"/>
  <c r="AG152" i="1"/>
  <c r="AI152" i="1" s="1"/>
  <c r="AJ152" i="1" s="1"/>
  <c r="AP902" i="1"/>
  <c r="AR902" i="1" s="1"/>
  <c r="AS902" i="1" s="1"/>
  <c r="AP600" i="1"/>
  <c r="AR600" i="1" s="1"/>
  <c r="AS600" i="1" s="1"/>
  <c r="AG707" i="1"/>
  <c r="AI707" i="1" s="1"/>
  <c r="AJ707" i="1" s="1"/>
  <c r="AG315" i="1"/>
  <c r="AG355" i="1"/>
  <c r="AG316" i="1"/>
  <c r="AI316" i="1" s="1"/>
  <c r="AJ316" i="1" s="1"/>
  <c r="AG347" i="1"/>
  <c r="AI347" i="1" s="1"/>
  <c r="AJ347" i="1" s="1"/>
  <c r="AG800" i="1"/>
  <c r="AI800" i="1" s="1"/>
  <c r="AJ800" i="1" s="1"/>
  <c r="AG22" i="1"/>
  <c r="AI22" i="1" s="1"/>
  <c r="AJ22" i="1" s="1"/>
  <c r="AG92" i="1"/>
  <c r="AI92" i="1" s="1"/>
  <c r="AJ92" i="1" s="1"/>
  <c r="AG843" i="1"/>
  <c r="AI843" i="1" s="1"/>
  <c r="AJ843" i="1" s="1"/>
  <c r="AG553" i="1"/>
  <c r="AI553" i="1" s="1"/>
  <c r="AJ553" i="1" s="1"/>
  <c r="AG841" i="1"/>
  <c r="AI841" i="1" s="1"/>
  <c r="AJ841" i="1" s="1"/>
  <c r="AG230" i="1"/>
  <c r="AI230" i="1" s="1"/>
  <c r="AJ230" i="1" s="1"/>
  <c r="AG440" i="1"/>
  <c r="AI440" i="1" s="1"/>
  <c r="AJ440" i="1" s="1"/>
  <c r="AG529" i="1"/>
  <c r="AG876" i="1"/>
  <c r="AI876" i="1" s="1"/>
  <c r="AJ876" i="1" s="1"/>
  <c r="AG951" i="1"/>
  <c r="AI951" i="1" s="1"/>
  <c r="AJ951" i="1" s="1"/>
  <c r="AG169" i="1"/>
  <c r="AI169" i="1" s="1"/>
  <c r="AJ169" i="1" s="1"/>
  <c r="AG662" i="1"/>
  <c r="AI662" i="1" s="1"/>
  <c r="AJ662" i="1" s="1"/>
  <c r="AG776" i="1"/>
  <c r="AI776" i="1" s="1"/>
  <c r="AJ776" i="1" s="1"/>
  <c r="AG748" i="1"/>
  <c r="AI748" i="1" s="1"/>
  <c r="AJ748" i="1" s="1"/>
  <c r="AG50" i="1"/>
  <c r="AI50" i="1" s="1"/>
  <c r="AJ50" i="1" s="1"/>
  <c r="AG486" i="1"/>
  <c r="AI486" i="1" s="1"/>
  <c r="AJ486" i="1" s="1"/>
  <c r="AG136" i="1"/>
  <c r="AI136" i="1" s="1"/>
  <c r="AJ136" i="1" s="1"/>
  <c r="AG106" i="1"/>
  <c r="AI106" i="1" s="1"/>
  <c r="AJ106" i="1" s="1"/>
  <c r="AG654" i="1"/>
  <c r="AI654" i="1" s="1"/>
  <c r="AJ654" i="1" s="1"/>
  <c r="AG353" i="1"/>
  <c r="AI353" i="1" s="1"/>
  <c r="AJ353" i="1" s="1"/>
  <c r="AG381" i="1"/>
  <c r="AI381" i="1" s="1"/>
  <c r="AJ381" i="1" s="1"/>
  <c r="AG613" i="1"/>
  <c r="AI613" i="1" s="1"/>
  <c r="AJ613" i="1" s="1"/>
  <c r="AG740" i="1"/>
  <c r="AI740" i="1" s="1"/>
  <c r="AJ740" i="1" s="1"/>
  <c r="AG905" i="1"/>
  <c r="AI905" i="1" s="1"/>
  <c r="AJ905" i="1" s="1"/>
  <c r="AG208" i="1"/>
  <c r="AI208" i="1" s="1"/>
  <c r="AJ208" i="1" s="1"/>
  <c r="AG17" i="1"/>
  <c r="AI17" i="1" s="1"/>
  <c r="AJ17" i="1" s="1"/>
  <c r="AG582" i="1"/>
  <c r="AI582" i="1" s="1"/>
  <c r="AJ582" i="1" s="1"/>
  <c r="AG508" i="1"/>
  <c r="AI508" i="1" s="1"/>
  <c r="AJ508" i="1" s="1"/>
  <c r="AG695" i="1"/>
  <c r="AG891" i="1"/>
  <c r="AI891" i="1" s="1"/>
  <c r="AJ891" i="1" s="1"/>
  <c r="AG603" i="1"/>
  <c r="AI603" i="1" s="1"/>
  <c r="AJ603" i="1" s="1"/>
  <c r="AG98" i="1"/>
  <c r="AI98" i="1" s="1"/>
  <c r="AJ98" i="1" s="1"/>
  <c r="AG101" i="1"/>
  <c r="AI101" i="1" s="1"/>
  <c r="AJ101" i="1" s="1"/>
  <c r="AG444" i="1"/>
  <c r="AI444" i="1" s="1"/>
  <c r="AJ444" i="1" s="1"/>
  <c r="AG94" i="1"/>
  <c r="AI94" i="1" s="1"/>
  <c r="AJ94" i="1" s="1"/>
  <c r="AG568" i="1"/>
  <c r="AI568" i="1" s="1"/>
  <c r="AJ568" i="1" s="1"/>
  <c r="AG904" i="1"/>
  <c r="AG51" i="1"/>
  <c r="AI51" i="1" s="1"/>
  <c r="AJ51" i="1" s="1"/>
  <c r="AG74" i="1"/>
  <c r="AI74" i="1" s="1"/>
  <c r="AJ74" i="1" s="1"/>
  <c r="AG139" i="1"/>
  <c r="AI139" i="1" s="1"/>
  <c r="AJ139" i="1" s="1"/>
  <c r="AG438" i="1"/>
  <c r="AI438" i="1" s="1"/>
  <c r="AJ438" i="1" s="1"/>
  <c r="AG406" i="1"/>
  <c r="AI406" i="1" s="1"/>
  <c r="AJ406" i="1" s="1"/>
  <c r="AG612" i="1"/>
  <c r="AI612" i="1" s="1"/>
  <c r="AJ612" i="1" s="1"/>
  <c r="AG828" i="1"/>
  <c r="AG435" i="1"/>
  <c r="AI435" i="1" s="1"/>
  <c r="AJ435" i="1" s="1"/>
  <c r="AG549" i="1"/>
  <c r="AI549" i="1" s="1"/>
  <c r="AJ549" i="1" s="1"/>
  <c r="AG926" i="1"/>
  <c r="AI926" i="1" s="1"/>
  <c r="AJ926" i="1" s="1"/>
  <c r="AG943" i="1"/>
  <c r="AG784" i="1"/>
  <c r="AI784" i="1" s="1"/>
  <c r="AJ784" i="1" s="1"/>
  <c r="AG592" i="1"/>
  <c r="AI592" i="1" s="1"/>
  <c r="AJ592" i="1" s="1"/>
  <c r="AG157" i="1"/>
  <c r="AI157" i="1" s="1"/>
  <c r="AJ157" i="1" s="1"/>
  <c r="AG489" i="1"/>
  <c r="AI489" i="1" s="1"/>
  <c r="AJ489" i="1" s="1"/>
  <c r="AG675" i="1"/>
  <c r="AI675" i="1" s="1"/>
  <c r="AJ675" i="1" s="1"/>
  <c r="AG878" i="1"/>
  <c r="AI878" i="1" s="1"/>
  <c r="AJ878" i="1" s="1"/>
  <c r="AG571" i="1"/>
  <c r="AI571" i="1" s="1"/>
  <c r="AJ571" i="1" s="1"/>
  <c r="AG759" i="1"/>
  <c r="AG665" i="1"/>
  <c r="AI665" i="1" s="1"/>
  <c r="AJ665" i="1" s="1"/>
  <c r="AG523" i="1"/>
  <c r="AG890" i="1"/>
  <c r="AI890" i="1" s="1"/>
  <c r="AJ890" i="1" s="1"/>
  <c r="AG753" i="1"/>
  <c r="AI753" i="1" s="1"/>
  <c r="AJ753" i="1" s="1"/>
  <c r="AG631" i="1"/>
  <c r="AI631" i="1" s="1"/>
  <c r="AJ631" i="1" s="1"/>
  <c r="AG335" i="1"/>
  <c r="AI335" i="1" s="1"/>
  <c r="AJ335" i="1" s="1"/>
  <c r="AG168" i="1"/>
  <c r="AI168" i="1" s="1"/>
  <c r="AJ168" i="1" s="1"/>
  <c r="AG606" i="1"/>
  <c r="AG772" i="1"/>
  <c r="AI772" i="1" s="1"/>
  <c r="AJ772" i="1" s="1"/>
  <c r="AG832" i="1"/>
  <c r="AI832" i="1" s="1"/>
  <c r="AJ832" i="1" s="1"/>
  <c r="AG685" i="1"/>
  <c r="AG214" i="1"/>
  <c r="AG761" i="1"/>
  <c r="AI761" i="1" s="1"/>
  <c r="AJ761" i="1" s="1"/>
  <c r="AG649" i="1"/>
  <c r="AI649" i="1" s="1"/>
  <c r="AJ649" i="1" s="1"/>
  <c r="AG543" i="1"/>
  <c r="AI543" i="1" s="1"/>
  <c r="AJ543" i="1" s="1"/>
  <c r="AG532" i="1"/>
  <c r="AG674" i="1"/>
  <c r="AG108" i="1"/>
  <c r="AI108" i="1" s="1"/>
  <c r="AJ108" i="1" s="1"/>
  <c r="AG216" i="1"/>
  <c r="AI216" i="1" s="1"/>
  <c r="AJ216" i="1" s="1"/>
  <c r="AG871" i="1"/>
  <c r="AI871" i="1" s="1"/>
  <c r="AJ871" i="1" s="1"/>
  <c r="AG38" i="1"/>
  <c r="AG393" i="1"/>
  <c r="AI393" i="1" s="1"/>
  <c r="AJ393" i="1" s="1"/>
  <c r="AG593" i="1"/>
  <c r="AI593" i="1" s="1"/>
  <c r="AJ593" i="1" s="1"/>
  <c r="AG727" i="1"/>
  <c r="AI727" i="1" s="1"/>
  <c r="AJ727" i="1" s="1"/>
  <c r="AG173" i="1"/>
  <c r="AI173" i="1" s="1"/>
  <c r="AJ173" i="1" s="1"/>
  <c r="AG512" i="1"/>
  <c r="AI512" i="1" s="1"/>
  <c r="AJ512" i="1" s="1"/>
  <c r="AG231" i="1"/>
  <c r="AG764" i="1"/>
  <c r="AI764" i="1" s="1"/>
  <c r="AJ764" i="1" s="1"/>
  <c r="AG588" i="1"/>
  <c r="AI588" i="1" s="1"/>
  <c r="AJ588" i="1" s="1"/>
  <c r="AG927" i="1"/>
  <c r="AI927" i="1" s="1"/>
  <c r="AJ927" i="1" s="1"/>
  <c r="AG449" i="1"/>
  <c r="AI449" i="1" s="1"/>
  <c r="AJ449" i="1" s="1"/>
  <c r="AG350" i="1"/>
  <c r="AI350" i="1" s="1"/>
  <c r="AJ350" i="1" s="1"/>
  <c r="AG181" i="1"/>
  <c r="AI181" i="1" s="1"/>
  <c r="AJ181" i="1" s="1"/>
  <c r="AG322" i="1"/>
  <c r="AI322" i="1" s="1"/>
  <c r="AJ322" i="1" s="1"/>
  <c r="AG171" i="1"/>
  <c r="AI171" i="1" s="1"/>
  <c r="AJ171" i="1" s="1"/>
  <c r="AG396" i="1"/>
  <c r="AI396" i="1" s="1"/>
  <c r="AJ396" i="1" s="1"/>
  <c r="AG399" i="1"/>
  <c r="AG709" i="1"/>
  <c r="AI709" i="1" s="1"/>
  <c r="AJ709" i="1" s="1"/>
  <c r="AG847" i="1"/>
  <c r="AI847" i="1" s="1"/>
  <c r="AJ847" i="1" s="1"/>
  <c r="AG935" i="1"/>
  <c r="AI935" i="1" s="1"/>
  <c r="AJ935" i="1" s="1"/>
  <c r="AG464" i="1"/>
  <c r="AI464" i="1" s="1"/>
  <c r="AJ464" i="1" s="1"/>
  <c r="AG673" i="1"/>
  <c r="AI673" i="1" s="1"/>
  <c r="AJ673" i="1" s="1"/>
  <c r="AG522" i="1"/>
  <c r="AG640" i="1"/>
  <c r="AI640" i="1" s="1"/>
  <c r="AJ640" i="1" s="1"/>
  <c r="AG763" i="1"/>
  <c r="AI763" i="1" s="1"/>
  <c r="AJ763" i="1" s="1"/>
  <c r="AG949" i="1"/>
  <c r="AI949" i="1" s="1"/>
  <c r="AJ949" i="1" s="1"/>
  <c r="AG409" i="1"/>
  <c r="AI409" i="1" s="1"/>
  <c r="AJ409" i="1" s="1"/>
  <c r="AG131" i="1"/>
  <c r="AI131" i="1" s="1"/>
  <c r="AJ131" i="1" s="1"/>
  <c r="AG33" i="1"/>
  <c r="AI33" i="1" s="1"/>
  <c r="AJ33" i="1" s="1"/>
  <c r="AG473" i="1"/>
  <c r="AI473" i="1" s="1"/>
  <c r="AJ473" i="1" s="1"/>
  <c r="AG158" i="1"/>
  <c r="AI158" i="1" s="1"/>
  <c r="AJ158" i="1" s="1"/>
  <c r="AG667" i="1"/>
  <c r="AI667" i="1" s="1"/>
  <c r="AJ667" i="1" s="1"/>
  <c r="AG885" i="1"/>
  <c r="AG113" i="1"/>
  <c r="AI113" i="1" s="1"/>
  <c r="AJ113" i="1" s="1"/>
  <c r="AG186" i="1"/>
  <c r="AI186" i="1" s="1"/>
  <c r="AJ186" i="1" s="1"/>
  <c r="AG234" i="1"/>
  <c r="AI234" i="1" s="1"/>
  <c r="AJ234" i="1" s="1"/>
  <c r="AG535" i="1"/>
  <c r="AI535" i="1" s="1"/>
  <c r="AJ535" i="1" s="1"/>
  <c r="AG546" i="1"/>
  <c r="AI546" i="1" s="1"/>
  <c r="AJ546" i="1" s="1"/>
  <c r="AG769" i="1"/>
  <c r="AG915" i="1"/>
  <c r="AG840" i="1"/>
  <c r="AG597" i="1"/>
  <c r="AI597" i="1" s="1"/>
  <c r="AJ597" i="1" s="1"/>
  <c r="AG901" i="1"/>
  <c r="AI901" i="1" s="1"/>
  <c r="AJ901" i="1" s="1"/>
  <c r="AG244" i="1"/>
  <c r="AG708" i="1"/>
  <c r="AI708" i="1" s="1"/>
  <c r="AJ708" i="1" s="1"/>
  <c r="AG641" i="1"/>
  <c r="AI641" i="1" s="1"/>
  <c r="AJ641" i="1" s="1"/>
  <c r="AG279" i="1"/>
  <c r="AI279" i="1" s="1"/>
  <c r="AJ279" i="1" s="1"/>
  <c r="AG616" i="1"/>
  <c r="AG882" i="1"/>
  <c r="AI882" i="1" s="1"/>
  <c r="AJ882" i="1" s="1"/>
  <c r="AG877" i="1"/>
  <c r="AG758" i="1"/>
  <c r="AI758" i="1" s="1"/>
  <c r="AJ758" i="1" s="1"/>
  <c r="AG872" i="1"/>
  <c r="AG35" i="1"/>
  <c r="AI35" i="1" s="1"/>
  <c r="AJ35" i="1" s="1"/>
  <c r="AG689" i="1"/>
  <c r="AI689" i="1" s="1"/>
  <c r="AJ689" i="1" s="1"/>
  <c r="AG937" i="1"/>
  <c r="AI937" i="1" s="1"/>
  <c r="AJ937" i="1" s="1"/>
  <c r="AG869" i="1"/>
  <c r="AI869" i="1" s="1"/>
  <c r="AJ869" i="1" s="1"/>
  <c r="AG211" i="1"/>
  <c r="AG330" i="1"/>
  <c r="AI330" i="1" s="1"/>
  <c r="AJ330" i="1" s="1"/>
  <c r="AG100" i="1"/>
  <c r="AI100" i="1" s="1"/>
  <c r="AJ100" i="1" s="1"/>
  <c r="AG415" i="1"/>
  <c r="AI415" i="1" s="1"/>
  <c r="AJ415" i="1" s="1"/>
  <c r="AG873" i="1"/>
  <c r="AI873" i="1" s="1"/>
  <c r="AJ873" i="1" s="1"/>
  <c r="AG783" i="1"/>
  <c r="AI783" i="1" s="1"/>
  <c r="AJ783" i="1" s="1"/>
  <c r="AG626" i="1"/>
  <c r="AI626" i="1" s="1"/>
  <c r="AJ626" i="1" s="1"/>
  <c r="AG201" i="1"/>
  <c r="AI201" i="1" s="1"/>
  <c r="AJ201" i="1" s="1"/>
  <c r="AG822" i="1"/>
  <c r="AI822" i="1" s="1"/>
  <c r="AJ822" i="1" s="1"/>
  <c r="AG273" i="1"/>
  <c r="AI273" i="1" s="1"/>
  <c r="AJ273" i="1" s="1"/>
  <c r="AG323" i="1"/>
  <c r="AI323" i="1" s="1"/>
  <c r="AJ323" i="1" s="1"/>
  <c r="AG70" i="1"/>
  <c r="AI70" i="1" s="1"/>
  <c r="AJ70" i="1" s="1"/>
  <c r="AG79" i="1"/>
  <c r="AI79" i="1" s="1"/>
  <c r="AJ79" i="1" s="1"/>
  <c r="AG232" i="1"/>
  <c r="AI232" i="1" s="1"/>
  <c r="AJ232" i="1" s="1"/>
  <c r="AG589" i="1"/>
  <c r="AI589" i="1" s="1"/>
  <c r="AJ589" i="1" s="1"/>
  <c r="AG324" i="1"/>
  <c r="AI324" i="1" s="1"/>
  <c r="AJ324" i="1" s="1"/>
  <c r="AG233" i="1"/>
  <c r="AI233" i="1" s="1"/>
  <c r="AJ233" i="1" s="1"/>
  <c r="AG485" i="1"/>
  <c r="AI485" i="1" s="1"/>
  <c r="AJ485" i="1" s="1"/>
  <c r="AG260" i="1"/>
  <c r="AI260" i="1" s="1"/>
  <c r="AJ260" i="1" s="1"/>
  <c r="AG510" i="1"/>
  <c r="AI510" i="1" s="1"/>
  <c r="AJ510" i="1" s="1"/>
  <c r="AG897" i="1"/>
  <c r="AI897" i="1" s="1"/>
  <c r="AJ897" i="1" s="1"/>
  <c r="AG700" i="1"/>
  <c r="AI700" i="1" s="1"/>
  <c r="AJ700" i="1" s="1"/>
  <c r="AG713" i="1"/>
  <c r="AI713" i="1" s="1"/>
  <c r="AJ713" i="1" s="1"/>
  <c r="AG607" i="1"/>
  <c r="AI607" i="1" s="1"/>
  <c r="AJ607" i="1" s="1"/>
  <c r="AG482" i="1"/>
  <c r="AG283" i="1"/>
  <c r="AI283" i="1" s="1"/>
  <c r="AJ283" i="1" s="1"/>
  <c r="AG32" i="1"/>
  <c r="AI32" i="1" s="1"/>
  <c r="AJ32" i="1" s="1"/>
  <c r="AG76" i="1"/>
  <c r="AI76" i="1" s="1"/>
  <c r="AJ76" i="1" s="1"/>
  <c r="AG506" i="1"/>
  <c r="AI506" i="1" s="1"/>
  <c r="AJ506" i="1" s="1"/>
  <c r="AG13" i="1"/>
  <c r="AI13" i="1" s="1"/>
  <c r="AJ13" i="1" s="1"/>
  <c r="AG64" i="1"/>
  <c r="AI64" i="1" s="1"/>
  <c r="AJ64" i="1" s="1"/>
  <c r="AG741" i="1"/>
  <c r="AG487" i="1"/>
  <c r="AG913" i="1"/>
  <c r="AI913" i="1" s="1"/>
  <c r="AJ913" i="1" s="1"/>
  <c r="AG537" i="1"/>
  <c r="AG712" i="1"/>
  <c r="AI712" i="1" s="1"/>
  <c r="AJ712" i="1" s="1"/>
  <c r="AG246" i="1"/>
  <c r="AI246" i="1" s="1"/>
  <c r="AJ246" i="1" s="1"/>
  <c r="AG386" i="1"/>
  <c r="AG247" i="1"/>
  <c r="AI247" i="1" s="1"/>
  <c r="AJ247" i="1" s="1"/>
  <c r="AG268" i="1"/>
  <c r="AG671" i="1"/>
  <c r="AI671" i="1" s="1"/>
  <c r="AJ671" i="1" s="1"/>
  <c r="AG883" i="1"/>
  <c r="AI883" i="1" s="1"/>
  <c r="AJ883" i="1" s="1"/>
  <c r="AG833" i="1"/>
  <c r="AI833" i="1" s="1"/>
  <c r="AJ833" i="1" s="1"/>
  <c r="AG810" i="1"/>
  <c r="AI810" i="1" s="1"/>
  <c r="AJ810" i="1" s="1"/>
  <c r="AG478" i="1"/>
  <c r="AI478" i="1" s="1"/>
  <c r="AJ478" i="1" s="1"/>
  <c r="AG448" i="1"/>
  <c r="AI448" i="1" s="1"/>
  <c r="AJ448" i="1" s="1"/>
  <c r="AG830" i="1"/>
  <c r="AI830" i="1" s="1"/>
  <c r="AJ830" i="1" s="1"/>
  <c r="AG420" i="1"/>
  <c r="AG920" i="1"/>
  <c r="AI920" i="1" s="1"/>
  <c r="AJ920" i="1" s="1"/>
  <c r="AG455" i="1"/>
  <c r="AI455" i="1" s="1"/>
  <c r="AJ455" i="1" s="1"/>
  <c r="AG307" i="1"/>
  <c r="AI307" i="1" s="1"/>
  <c r="AJ307" i="1" s="1"/>
  <c r="AG104" i="1"/>
  <c r="AG115" i="1"/>
  <c r="AI115" i="1" s="1"/>
  <c r="AJ115" i="1" s="1"/>
  <c r="AG825" i="1"/>
  <c r="AI825" i="1" s="1"/>
  <c r="AJ825" i="1" s="1"/>
  <c r="AG34" i="1"/>
  <c r="AI34" i="1" s="1"/>
  <c r="AJ34" i="1" s="1"/>
  <c r="AG367" i="1"/>
  <c r="AI367" i="1" s="1"/>
  <c r="AJ367" i="1" s="1"/>
  <c r="AG423" i="1"/>
  <c r="AI423" i="1" s="1"/>
  <c r="AJ423" i="1" s="1"/>
  <c r="AG282" i="1"/>
  <c r="AI282" i="1" s="1"/>
  <c r="AJ282" i="1" s="1"/>
  <c r="AG142" i="1"/>
  <c r="AI142" i="1" s="1"/>
  <c r="AJ142" i="1" s="1"/>
  <c r="AG672" i="1"/>
  <c r="AI672" i="1" s="1"/>
  <c r="AJ672" i="1" s="1"/>
  <c r="AG785" i="1"/>
  <c r="AI785" i="1" s="1"/>
  <c r="AJ785" i="1" s="1"/>
  <c r="AG145" i="1"/>
  <c r="AI145" i="1" s="1"/>
  <c r="AJ145" i="1" s="1"/>
  <c r="AG704" i="1"/>
  <c r="AG502" i="1"/>
  <c r="AG105" i="1"/>
  <c r="AI105" i="1" s="1"/>
  <c r="AJ105" i="1" s="1"/>
  <c r="AG615" i="1"/>
  <c r="AI615" i="1" s="1"/>
  <c r="AJ615" i="1" s="1"/>
  <c r="AG852" i="1"/>
  <c r="AI852" i="1" s="1"/>
  <c r="AJ852" i="1" s="1"/>
  <c r="AG96" i="1"/>
  <c r="AI96" i="1" s="1"/>
  <c r="AJ96" i="1" s="1"/>
  <c r="AG474" i="1"/>
  <c r="AI474" i="1" s="1"/>
  <c r="AJ474" i="1" s="1"/>
  <c r="AG351" i="1"/>
  <c r="AI351" i="1" s="1"/>
  <c r="AJ351" i="1" s="1"/>
  <c r="AG427" i="1"/>
  <c r="AG295" i="1"/>
  <c r="AI295" i="1" s="1"/>
  <c r="AJ295" i="1" s="1"/>
  <c r="AG497" i="1"/>
  <c r="AG788" i="1"/>
  <c r="AI788" i="1" s="1"/>
  <c r="AJ788" i="1" s="1"/>
  <c r="AG918" i="1"/>
  <c r="AI918" i="1" s="1"/>
  <c r="AJ918" i="1" s="1"/>
  <c r="AG306" i="1"/>
  <c r="AI306" i="1" s="1"/>
  <c r="AJ306" i="1" s="1"/>
  <c r="AG141" i="1"/>
  <c r="AI141" i="1" s="1"/>
  <c r="AJ141" i="1" s="1"/>
  <c r="AG341" i="1"/>
  <c r="AI341" i="1" s="1"/>
  <c r="AJ341" i="1" s="1"/>
  <c r="AG562" i="1"/>
  <c r="AI562" i="1" s="1"/>
  <c r="AJ562" i="1" s="1"/>
  <c r="AG698" i="1"/>
  <c r="AI698" i="1" s="1"/>
  <c r="AJ698" i="1" s="1"/>
  <c r="AG762" i="1"/>
  <c r="AG866" i="1"/>
  <c r="AI866" i="1" s="1"/>
  <c r="AJ866" i="1" s="1"/>
  <c r="AG93" i="1"/>
  <c r="AI93" i="1" s="1"/>
  <c r="AJ93" i="1" s="1"/>
  <c r="AG677" i="1"/>
  <c r="AI677" i="1" s="1"/>
  <c r="AJ677" i="1" s="1"/>
  <c r="AG697" i="1"/>
  <c r="AI697" i="1" s="1"/>
  <c r="AJ697" i="1" s="1"/>
  <c r="AG377" i="1"/>
  <c r="AI377" i="1" s="1"/>
  <c r="AJ377" i="1" s="1"/>
  <c r="AG550" i="1"/>
  <c r="AI550" i="1" s="1"/>
  <c r="AJ550" i="1" s="1"/>
  <c r="AG26" i="1"/>
  <c r="AI26" i="1" s="1"/>
  <c r="AJ26" i="1" s="1"/>
  <c r="AG177" i="1"/>
  <c r="AI177" i="1" s="1"/>
  <c r="AJ177" i="1" s="1"/>
  <c r="AG644" i="1"/>
  <c r="AG924" i="1"/>
  <c r="AG365" i="1"/>
  <c r="AI365" i="1" s="1"/>
  <c r="AJ365" i="1" s="1"/>
  <c r="AG888" i="1"/>
  <c r="AI888" i="1" s="1"/>
  <c r="AJ888" i="1" s="1"/>
  <c r="AG429" i="1"/>
  <c r="AI429" i="1" s="1"/>
  <c r="AJ429" i="1" s="1"/>
  <c r="AG85" i="1"/>
  <c r="AI85" i="1" s="1"/>
  <c r="AJ85" i="1" s="1"/>
  <c r="AG126" i="1"/>
  <c r="AI126" i="1" s="1"/>
  <c r="AJ126" i="1" s="1"/>
  <c r="AG41" i="1"/>
  <c r="AG360" i="1"/>
  <c r="AI360" i="1" s="1"/>
  <c r="AJ360" i="1" s="1"/>
  <c r="AG149" i="1"/>
  <c r="AG664" i="1"/>
  <c r="AI664" i="1" s="1"/>
  <c r="AJ664" i="1" s="1"/>
  <c r="AG771" i="1"/>
  <c r="AI771" i="1" s="1"/>
  <c r="AJ771" i="1" s="1"/>
  <c r="AG581" i="1"/>
  <c r="AI581" i="1" s="1"/>
  <c r="AJ581" i="1" s="1"/>
  <c r="AG723" i="1"/>
  <c r="AI723" i="1" s="1"/>
  <c r="AJ723" i="1" s="1"/>
  <c r="AG388" i="1"/>
  <c r="AI388" i="1" s="1"/>
  <c r="AJ388" i="1" s="1"/>
  <c r="AG735" i="1"/>
  <c r="AG471" i="1"/>
  <c r="AI471" i="1" s="1"/>
  <c r="AJ471" i="1" s="1"/>
  <c r="AG539" i="1"/>
  <c r="AI539" i="1" s="1"/>
  <c r="AJ539" i="1" s="1"/>
  <c r="AG424" i="1"/>
  <c r="AG726" i="1"/>
  <c r="AI726" i="1" s="1"/>
  <c r="AJ726" i="1" s="1"/>
  <c r="AG210" i="1"/>
  <c r="AI210" i="1" s="1"/>
  <c r="AJ210" i="1" s="1"/>
  <c r="AG382" i="1"/>
  <c r="AG363" i="1"/>
  <c r="AG696" i="1"/>
  <c r="AG266" i="1"/>
  <c r="AI266" i="1" s="1"/>
  <c r="AJ266" i="1" s="1"/>
  <c r="AG422" i="1"/>
  <c r="AI422" i="1" s="1"/>
  <c r="AJ422" i="1" s="1"/>
  <c r="AG77" i="1"/>
  <c r="AI77" i="1" s="1"/>
  <c r="AJ77" i="1" s="1"/>
  <c r="AG338" i="1"/>
  <c r="AI338" i="1" s="1"/>
  <c r="AJ338" i="1" s="1"/>
  <c r="AG789" i="1"/>
  <c r="AI789" i="1" s="1"/>
  <c r="AJ789" i="1" s="1"/>
  <c r="AG536" i="1"/>
  <c r="AG479" i="1"/>
  <c r="AI479" i="1" s="1"/>
  <c r="AJ479" i="1" s="1"/>
  <c r="AG540" i="1"/>
  <c r="AG863" i="1"/>
  <c r="AI863" i="1" s="1"/>
  <c r="AJ863" i="1" s="1"/>
  <c r="AG379" i="1"/>
  <c r="AI379" i="1" s="1"/>
  <c r="AJ379" i="1" s="1"/>
  <c r="AG20" i="1"/>
  <c r="AI20" i="1" s="1"/>
  <c r="AJ20" i="1" s="1"/>
  <c r="AG174" i="1"/>
  <c r="AI174" i="1" s="1"/>
  <c r="AJ174" i="1" s="1"/>
  <c r="AG614" i="1"/>
  <c r="AI614" i="1" s="1"/>
  <c r="AJ614" i="1" s="1"/>
  <c r="AG944" i="1"/>
  <c r="AI944" i="1" s="1"/>
  <c r="AJ944" i="1" s="1"/>
  <c r="AG280" i="1"/>
  <c r="AI280" i="1" s="1"/>
  <c r="AJ280" i="1" s="1"/>
  <c r="AG120" i="1"/>
  <c r="AG646" i="1"/>
  <c r="AI646" i="1" s="1"/>
  <c r="AJ646" i="1" s="1"/>
  <c r="AG752" i="1"/>
  <c r="AI752" i="1" s="1"/>
  <c r="AJ752" i="1" s="1"/>
  <c r="AG443" i="1"/>
  <c r="AI443" i="1" s="1"/>
  <c r="AJ443" i="1" s="1"/>
  <c r="AG939" i="1"/>
  <c r="AI939" i="1" s="1"/>
  <c r="AJ939" i="1" s="1"/>
  <c r="AG628" i="1"/>
  <c r="AI628" i="1" s="1"/>
  <c r="AJ628" i="1" s="1"/>
  <c r="AG827" i="1"/>
  <c r="AI827" i="1" s="1"/>
  <c r="AJ827" i="1" s="1"/>
  <c r="AG383" i="1"/>
  <c r="AI383" i="1" s="1"/>
  <c r="AJ383" i="1" s="1"/>
  <c r="AG679" i="1"/>
  <c r="AG721" i="1"/>
  <c r="AI721" i="1" s="1"/>
  <c r="AJ721" i="1" s="1"/>
  <c r="AG633" i="1"/>
  <c r="AI633" i="1" s="1"/>
  <c r="AJ633" i="1" s="1"/>
  <c r="AG270" i="1"/>
  <c r="AI270" i="1" s="1"/>
  <c r="AJ270" i="1" s="1"/>
  <c r="AG521" i="1"/>
  <c r="AI521" i="1" s="1"/>
  <c r="AJ521" i="1" s="1"/>
  <c r="AG43" i="1"/>
  <c r="AI43" i="1" s="1"/>
  <c r="AJ43" i="1" s="1"/>
  <c r="AG293" i="1"/>
  <c r="AG636" i="1"/>
  <c r="AI636" i="1" s="1"/>
  <c r="AJ636" i="1" s="1"/>
  <c r="Y321" i="1"/>
  <c r="Z321" i="1" s="1"/>
  <c r="AA321" i="1" s="1"/>
  <c r="AG738" i="1"/>
  <c r="AI738" i="1" s="1"/>
  <c r="AJ738" i="1" s="1"/>
  <c r="AG356" i="1"/>
  <c r="AI356" i="1" s="1"/>
  <c r="AJ356" i="1" s="1"/>
  <c r="AG908" i="1"/>
  <c r="AG118" i="1"/>
  <c r="AI118" i="1" s="1"/>
  <c r="AJ118" i="1" s="1"/>
  <c r="AG699" i="1"/>
  <c r="AI699" i="1" s="1"/>
  <c r="AJ699" i="1" s="1"/>
  <c r="AG253" i="1"/>
  <c r="AI253" i="1" s="1"/>
  <c r="AJ253" i="1" s="1"/>
  <c r="AG579" i="1"/>
  <c r="AG767" i="1"/>
  <c r="AG530" i="1"/>
  <c r="AI530" i="1" s="1"/>
  <c r="AJ530" i="1" s="1"/>
  <c r="AG261" i="1"/>
  <c r="AI261" i="1" s="1"/>
  <c r="AJ261" i="1" s="1"/>
  <c r="AG573" i="1"/>
  <c r="AI573" i="1" s="1"/>
  <c r="AJ573" i="1" s="1"/>
  <c r="AG184" i="1"/>
  <c r="AI184" i="1" s="1"/>
  <c r="AJ184" i="1" s="1"/>
  <c r="AG61" i="1"/>
  <c r="AI61" i="1" s="1"/>
  <c r="AJ61" i="1" s="1"/>
  <c r="AG578" i="1"/>
  <c r="AG494" i="1"/>
  <c r="AI494" i="1" s="1"/>
  <c r="AJ494" i="1" s="1"/>
  <c r="AG844" i="1"/>
  <c r="AG213" i="1"/>
  <c r="AI213" i="1" s="1"/>
  <c r="AJ213" i="1" s="1"/>
  <c r="AG657" i="1"/>
  <c r="AI657" i="1" s="1"/>
  <c r="AJ657" i="1" s="1"/>
  <c r="AG744" i="1"/>
  <c r="AI744" i="1" s="1"/>
  <c r="AJ744" i="1" s="1"/>
  <c r="AG942" i="1"/>
  <c r="AI942" i="1" s="1"/>
  <c r="AJ942" i="1" s="1"/>
  <c r="AG378" i="1"/>
  <c r="AI378" i="1" s="1"/>
  <c r="AJ378" i="1" s="1"/>
  <c r="AG69" i="1"/>
  <c r="AI69" i="1" s="1"/>
  <c r="AJ69" i="1" s="1"/>
  <c r="AG663" i="1"/>
  <c r="AG796" i="1"/>
  <c r="AG124" i="1"/>
  <c r="AI124" i="1" s="1"/>
  <c r="AJ124" i="1" s="1"/>
  <c r="AG29" i="1"/>
  <c r="AI29" i="1" s="1"/>
  <c r="AJ29" i="1" s="1"/>
  <c r="AG242" i="1"/>
  <c r="AI242" i="1" s="1"/>
  <c r="AJ242" i="1" s="1"/>
  <c r="AG731" i="1"/>
  <c r="AI731" i="1" s="1"/>
  <c r="AJ731" i="1" s="1"/>
  <c r="AG836" i="1"/>
  <c r="AI836" i="1" s="1"/>
  <c r="AJ836" i="1" s="1"/>
  <c r="AG411" i="1"/>
  <c r="AI411" i="1" s="1"/>
  <c r="AJ411" i="1" s="1"/>
  <c r="AG923" i="1"/>
  <c r="AG542" i="1"/>
  <c r="AG36" i="1"/>
  <c r="AG610" i="1"/>
  <c r="AI610" i="1" s="1"/>
  <c r="AJ610" i="1" s="1"/>
  <c r="AG774" i="1"/>
  <c r="AI774" i="1" s="1"/>
  <c r="AJ774" i="1" s="1"/>
  <c r="AG737" i="1"/>
  <c r="AI737" i="1" s="1"/>
  <c r="AJ737" i="1" s="1"/>
  <c r="AG829" i="1"/>
  <c r="AI829" i="1" s="1"/>
  <c r="AJ829" i="1" s="1"/>
  <c r="AG430" i="1"/>
  <c r="AI430" i="1" s="1"/>
  <c r="AJ430" i="1" s="1"/>
  <c r="AG959" i="1"/>
  <c r="AG24" i="1"/>
  <c r="AI24" i="1" s="1"/>
  <c r="AJ24" i="1" s="1"/>
  <c r="AG187" i="1"/>
  <c r="AI187" i="1" s="1"/>
  <c r="AJ187" i="1" s="1"/>
  <c r="AG820" i="1"/>
  <c r="AI820" i="1" s="1"/>
  <c r="AJ820" i="1" s="1"/>
  <c r="Y428" i="1"/>
  <c r="Z428" i="1" s="1"/>
  <c r="AA428" i="1" s="1"/>
  <c r="Y317" i="1"/>
  <c r="Z317" i="1" s="1"/>
  <c r="AA317" i="1" s="1"/>
  <c r="AG941" i="1"/>
  <c r="AI941" i="1" s="1"/>
  <c r="AJ941" i="1" s="1"/>
  <c r="AG185" i="1"/>
  <c r="AG816" i="1"/>
  <c r="AI816" i="1" s="1"/>
  <c r="AJ816" i="1" s="1"/>
  <c r="AG245" i="1"/>
  <c r="AI245" i="1" s="1"/>
  <c r="AJ245" i="1" s="1"/>
  <c r="AG859" i="1"/>
  <c r="AI859" i="1" s="1"/>
  <c r="AJ859" i="1" s="1"/>
  <c r="AG82" i="1"/>
  <c r="AI82" i="1" s="1"/>
  <c r="AJ82" i="1" s="1"/>
  <c r="AG313" i="1"/>
  <c r="AI313" i="1" s="1"/>
  <c r="AJ313" i="1" s="1"/>
  <c r="AG751" i="1"/>
  <c r="AI751" i="1" s="1"/>
  <c r="AJ751" i="1" s="1"/>
  <c r="AG561" i="1"/>
  <c r="AI561" i="1" s="1"/>
  <c r="AJ561" i="1" s="1"/>
  <c r="AG289" i="1"/>
  <c r="AI289" i="1" s="1"/>
  <c r="AJ289" i="1" s="1"/>
  <c r="AG294" i="1"/>
  <c r="AI294" i="1" s="1"/>
  <c r="AJ294" i="1" s="1"/>
  <c r="AG401" i="1"/>
  <c r="AI401" i="1" s="1"/>
  <c r="AJ401" i="1" s="1"/>
  <c r="AG765" i="1"/>
  <c r="AI765" i="1" s="1"/>
  <c r="AJ765" i="1" s="1"/>
  <c r="AG197" i="1"/>
  <c r="AI197" i="1" s="1"/>
  <c r="AJ197" i="1" s="1"/>
  <c r="AG468" i="1"/>
  <c r="AI468" i="1" s="1"/>
  <c r="AJ468" i="1" s="1"/>
  <c r="AG596" i="1"/>
  <c r="AI596" i="1" s="1"/>
  <c r="AJ596" i="1" s="1"/>
  <c r="AG621" i="1"/>
  <c r="AI621" i="1" s="1"/>
  <c r="AJ621" i="1" s="1"/>
  <c r="AG202" i="1"/>
  <c r="AI202" i="1" s="1"/>
  <c r="AJ202" i="1" s="1"/>
  <c r="AG346" i="1"/>
  <c r="AG88" i="1"/>
  <c r="AI88" i="1" s="1"/>
  <c r="AJ88" i="1" s="1"/>
  <c r="AG559" i="1"/>
  <c r="AI559" i="1" s="1"/>
  <c r="AJ559" i="1" s="1"/>
  <c r="AG889" i="1"/>
  <c r="AI889" i="1" s="1"/>
  <c r="AJ889" i="1" s="1"/>
  <c r="AG519" i="1"/>
  <c r="AG303" i="1"/>
  <c r="AI303" i="1" s="1"/>
  <c r="AJ303" i="1" s="1"/>
  <c r="AG742" i="1"/>
  <c r="AI742" i="1" s="1"/>
  <c r="AJ742" i="1" s="1"/>
  <c r="AG946" i="1"/>
  <c r="AI946" i="1" s="1"/>
  <c r="AJ946" i="1" s="1"/>
  <c r="AG720" i="1"/>
  <c r="AG65" i="1"/>
  <c r="AG327" i="1"/>
  <c r="AG572" i="1"/>
  <c r="AI572" i="1" s="1"/>
  <c r="AJ572" i="1" s="1"/>
  <c r="AG53" i="1"/>
  <c r="AG37" i="1"/>
  <c r="AI37" i="1" s="1"/>
  <c r="AJ37" i="1" s="1"/>
  <c r="AG73" i="1"/>
  <c r="AI73" i="1" s="1"/>
  <c r="AJ73" i="1" s="1"/>
  <c r="AG653" i="1"/>
  <c r="AI653" i="1" s="1"/>
  <c r="AJ653" i="1" s="1"/>
  <c r="AG875" i="1"/>
  <c r="AI875" i="1" s="1"/>
  <c r="AJ875" i="1" s="1"/>
  <c r="AG541" i="1"/>
  <c r="AG678" i="1"/>
  <c r="AI678" i="1" s="1"/>
  <c r="AJ678" i="1" s="1"/>
  <c r="AG190" i="1"/>
  <c r="AI190" i="1" s="1"/>
  <c r="AJ190" i="1" s="1"/>
  <c r="AG212" i="1"/>
  <c r="AG658" i="1"/>
  <c r="AI658" i="1" s="1"/>
  <c r="AJ658" i="1" s="1"/>
  <c r="AG790" i="1"/>
  <c r="AI790" i="1" s="1"/>
  <c r="AJ790" i="1" s="1"/>
  <c r="AG16" i="1"/>
  <c r="AG525" i="1"/>
  <c r="AG518" i="1"/>
  <c r="AI518" i="1" s="1"/>
  <c r="AJ518" i="1" s="1"/>
  <c r="AG447" i="1"/>
  <c r="AI447" i="1" s="1"/>
  <c r="AJ447" i="1" s="1"/>
  <c r="AG417" i="1"/>
  <c r="AI417" i="1" s="1"/>
  <c r="AJ417" i="1" s="1"/>
  <c r="AG137" i="1"/>
  <c r="AI137" i="1" s="1"/>
  <c r="AJ137" i="1" s="1"/>
  <c r="AG777" i="1"/>
  <c r="AI777" i="1" s="1"/>
  <c r="AJ777" i="1" s="1"/>
  <c r="Y188" i="1"/>
  <c r="Z188" i="1" s="1"/>
  <c r="AA188" i="1" s="1"/>
  <c r="AG736" i="1"/>
  <c r="AI736" i="1" s="1"/>
  <c r="AJ736" i="1" s="1"/>
  <c r="AG340" i="1"/>
  <c r="AI340" i="1" s="1"/>
  <c r="AJ340" i="1" s="1"/>
  <c r="AG834" i="1"/>
  <c r="AI834" i="1" s="1"/>
  <c r="AJ834" i="1" s="1"/>
  <c r="AG263" i="1"/>
  <c r="AI263" i="1" s="1"/>
  <c r="AJ263" i="1" s="1"/>
  <c r="AG236" i="1"/>
  <c r="AI236" i="1" s="1"/>
  <c r="AJ236" i="1" s="1"/>
  <c r="AG768" i="1"/>
  <c r="AI768" i="1" s="1"/>
  <c r="AJ768" i="1" s="1"/>
  <c r="AG405" i="1"/>
  <c r="AI405" i="1" s="1"/>
  <c r="AJ405" i="1" s="1"/>
  <c r="AG461" i="1"/>
  <c r="AI461" i="1" s="1"/>
  <c r="AJ461" i="1" s="1"/>
  <c r="AG281" i="1"/>
  <c r="AI281" i="1" s="1"/>
  <c r="AJ281" i="1" s="1"/>
  <c r="AG228" i="1"/>
  <c r="AG252" i="1"/>
  <c r="AI252" i="1" s="1"/>
  <c r="AJ252" i="1" s="1"/>
  <c r="AG835" i="1"/>
  <c r="AI835" i="1" s="1"/>
  <c r="AJ835" i="1" s="1"/>
  <c r="AG676" i="1"/>
  <c r="AI676" i="1" s="1"/>
  <c r="AJ676" i="1" s="1"/>
  <c r="AG196" i="1"/>
  <c r="AI196" i="1" s="1"/>
  <c r="AJ196" i="1" s="1"/>
  <c r="AG205" i="1"/>
  <c r="AI205" i="1" s="1"/>
  <c r="AJ205" i="1" s="1"/>
  <c r="AG90" i="1"/>
  <c r="AI90" i="1" s="1"/>
  <c r="AJ90" i="1" s="1"/>
  <c r="AG154" i="1"/>
  <c r="AI154" i="1" s="1"/>
  <c r="AJ154" i="1" s="1"/>
  <c r="AG524" i="1"/>
  <c r="AG554" i="1"/>
  <c r="AI554" i="1" s="1"/>
  <c r="AJ554" i="1" s="1"/>
  <c r="AG585" i="1"/>
  <c r="AI585" i="1" s="1"/>
  <c r="AJ585" i="1" s="1"/>
  <c r="AG854" i="1"/>
  <c r="AG255" i="1"/>
  <c r="AI255" i="1" s="1"/>
  <c r="AJ255" i="1" s="1"/>
  <c r="AG599" i="1"/>
  <c r="AG914" i="1"/>
  <c r="AI914" i="1" s="1"/>
  <c r="AJ914" i="1" s="1"/>
  <c r="AG138" i="1"/>
  <c r="AI138" i="1" s="1"/>
  <c r="AJ138" i="1" s="1"/>
  <c r="AG219" i="1"/>
  <c r="AG719" i="1"/>
  <c r="AI719" i="1" s="1"/>
  <c r="AJ719" i="1" s="1"/>
  <c r="AG528" i="1"/>
  <c r="AI528" i="1" s="1"/>
  <c r="AJ528" i="1" s="1"/>
  <c r="AG715" i="1"/>
  <c r="AI715" i="1" s="1"/>
  <c r="AJ715" i="1" s="1"/>
  <c r="AG366" i="1"/>
  <c r="AG123" i="1"/>
  <c r="AG207" i="1"/>
  <c r="AI207" i="1" s="1"/>
  <c r="AJ207" i="1" s="1"/>
  <c r="AG710" i="1"/>
  <c r="AI710" i="1" s="1"/>
  <c r="AJ710" i="1" s="1"/>
  <c r="AG182" i="1"/>
  <c r="AG831" i="1"/>
  <c r="AI831" i="1" s="1"/>
  <c r="AJ831" i="1" s="1"/>
  <c r="AG887" i="1"/>
  <c r="AI887" i="1" s="1"/>
  <c r="AJ887" i="1" s="1"/>
  <c r="AG842" i="1"/>
  <c r="AI842" i="1" s="1"/>
  <c r="AJ842" i="1" s="1"/>
  <c r="AG416" i="1"/>
  <c r="AI416" i="1" s="1"/>
  <c r="AJ416" i="1" s="1"/>
  <c r="AG823" i="1"/>
  <c r="AI823" i="1" s="1"/>
  <c r="AJ823" i="1" s="1"/>
  <c r="AG932" i="1"/>
  <c r="AI932" i="1" s="1"/>
  <c r="AJ932" i="1" s="1"/>
  <c r="AG858" i="1"/>
  <c r="AI858" i="1" s="1"/>
  <c r="AJ858" i="1" s="1"/>
  <c r="AG459" i="1"/>
  <c r="AI459" i="1" s="1"/>
  <c r="AJ459" i="1" s="1"/>
  <c r="AG477" i="1"/>
  <c r="AG957" i="1"/>
  <c r="AI957" i="1" s="1"/>
  <c r="AJ957" i="1" s="1"/>
  <c r="AG645" i="1"/>
  <c r="AI645" i="1" s="1"/>
  <c r="AJ645" i="1" s="1"/>
  <c r="AG426" i="1"/>
  <c r="AG362" i="1"/>
  <c r="AI362" i="1" s="1"/>
  <c r="AJ362" i="1" s="1"/>
  <c r="AG747" i="1"/>
  <c r="AI747" i="1" s="1"/>
  <c r="AJ747" i="1" s="1"/>
  <c r="AG454" i="1"/>
  <c r="AI454" i="1" s="1"/>
  <c r="AJ454" i="1" s="1"/>
  <c r="AG80" i="1"/>
  <c r="AI80" i="1" s="1"/>
  <c r="AJ80" i="1" s="1"/>
  <c r="AG814" i="1"/>
  <c r="AI814" i="1" s="1"/>
  <c r="AJ814" i="1" s="1"/>
  <c r="AG750" i="1"/>
  <c r="AI750" i="1" s="1"/>
  <c r="AJ750" i="1" s="1"/>
  <c r="AI828" i="1"/>
  <c r="AJ828" i="1" s="1"/>
  <c r="AI769" i="1"/>
  <c r="AJ769" i="1" s="1"/>
  <c r="AI104" i="1"/>
  <c r="AJ104" i="1" s="1"/>
  <c r="AI52" i="1"/>
  <c r="AJ52" i="1" s="1"/>
  <c r="AI83" i="1"/>
  <c r="AJ83" i="1" s="1"/>
  <c r="AI711" i="1"/>
  <c r="AJ711" i="1" s="1"/>
  <c r="AI542" i="1"/>
  <c r="AJ542" i="1" s="1"/>
  <c r="AG650" i="1"/>
  <c r="AI650" i="1" s="1"/>
  <c r="AJ650" i="1" s="1"/>
  <c r="AG431" i="1"/>
  <c r="AG945" i="1"/>
  <c r="AG757" i="1"/>
  <c r="AI757" i="1" s="1"/>
  <c r="AJ757" i="1" s="1"/>
  <c r="AG117" i="1"/>
  <c r="AI117" i="1" s="1"/>
  <c r="AJ117" i="1" s="1"/>
  <c r="AG733" i="1"/>
  <c r="AI733" i="1" s="1"/>
  <c r="AJ733" i="1" s="1"/>
  <c r="AG754" i="1"/>
  <c r="AG256" i="1"/>
  <c r="AI256" i="1" s="1"/>
  <c r="AJ256" i="1" s="1"/>
  <c r="AG815" i="1"/>
  <c r="AI815" i="1" s="1"/>
  <c r="AJ815" i="1" s="1"/>
  <c r="AG413" i="1"/>
  <c r="AI413" i="1" s="1"/>
  <c r="AJ413" i="1" s="1"/>
  <c r="AG18" i="1"/>
  <c r="AG531" i="1"/>
  <c r="AG652" i="1"/>
  <c r="AI652" i="1" s="1"/>
  <c r="AJ652" i="1" s="1"/>
  <c r="AG465" i="1"/>
  <c r="AI465" i="1" s="1"/>
  <c r="AJ465" i="1" s="1"/>
  <c r="AG441" i="1"/>
  <c r="AI441" i="1" s="1"/>
  <c r="AJ441" i="1" s="1"/>
  <c r="AG773" i="1"/>
  <c r="AI773" i="1" s="1"/>
  <c r="AJ773" i="1" s="1"/>
  <c r="AG961" i="1"/>
  <c r="AI961" i="1" s="1"/>
  <c r="AJ961" i="1" s="1"/>
  <c r="AG469" i="1"/>
  <c r="AG418" i="1"/>
  <c r="AP868" i="1"/>
  <c r="AP515" i="1"/>
  <c r="AR515" i="1" s="1"/>
  <c r="AS515" i="1" s="1"/>
  <c r="AP576" i="1"/>
  <c r="AR576" i="1" s="1"/>
  <c r="AS576" i="1" s="1"/>
  <c r="AP558" i="1"/>
  <c r="AP191" i="1"/>
  <c r="AR191" i="1" s="1"/>
  <c r="AS191" i="1" s="1"/>
  <c r="AP25" i="1"/>
  <c r="AR25" i="1" s="1"/>
  <c r="AS25" i="1" s="1"/>
  <c r="AP271" i="1"/>
  <c r="AR271" i="1" s="1"/>
  <c r="AS271" i="1" s="1"/>
  <c r="AP70" i="1"/>
  <c r="AP38" i="1"/>
  <c r="AP486" i="1"/>
  <c r="AR486" i="1" s="1"/>
  <c r="AS486" i="1" s="1"/>
  <c r="AP369" i="1"/>
  <c r="AR369" i="1" s="1"/>
  <c r="AS369" i="1" s="1"/>
  <c r="AP207" i="1"/>
  <c r="AP694" i="1"/>
  <c r="Y902" i="1"/>
  <c r="Z902" i="1" s="1"/>
  <c r="AA902" i="1" s="1"/>
  <c r="AP805" i="1"/>
  <c r="AR805" i="1" s="1"/>
  <c r="AS805" i="1" s="1"/>
  <c r="AP436" i="1"/>
  <c r="AP818" i="1"/>
  <c r="AP180" i="1"/>
  <c r="AR180" i="1" s="1"/>
  <c r="AS180" i="1" s="1"/>
  <c r="AP392" i="1"/>
  <c r="AP151" i="1"/>
  <c r="AP636" i="1"/>
  <c r="AP577" i="1"/>
  <c r="AR577" i="1" s="1"/>
  <c r="AS577" i="1" s="1"/>
  <c r="AP389" i="1"/>
  <c r="AR389" i="1" s="1"/>
  <c r="AS389" i="1" s="1"/>
  <c r="AP471" i="1"/>
  <c r="AP455" i="1"/>
  <c r="AR455" i="1" s="1"/>
  <c r="AS455" i="1" s="1"/>
  <c r="Z374" i="1"/>
  <c r="AA374" i="1" s="1"/>
  <c r="Z641" i="1"/>
  <c r="AA641" i="1" s="1"/>
  <c r="Y821" i="1"/>
  <c r="Y623" i="1"/>
  <c r="Y311" i="1"/>
  <c r="Z311" i="1" s="1"/>
  <c r="AA311" i="1" s="1"/>
  <c r="Y490" i="1"/>
  <c r="Z490" i="1" s="1"/>
  <c r="AA490" i="1" s="1"/>
  <c r="AP803" i="1"/>
  <c r="AP922" i="1"/>
  <c r="AP126" i="1"/>
  <c r="AR126" i="1" s="1"/>
  <c r="AS126" i="1" s="1"/>
  <c r="AP662" i="1"/>
  <c r="AR662" i="1" s="1"/>
  <c r="AS662" i="1" s="1"/>
  <c r="AP813" i="1"/>
  <c r="AP760" i="1"/>
  <c r="AR760" i="1" s="1"/>
  <c r="AS760" i="1" s="1"/>
  <c r="AP530" i="1"/>
  <c r="AR530" i="1" s="1"/>
  <c r="AS530" i="1" s="1"/>
  <c r="AP824" i="1"/>
  <c r="AR824" i="1" s="1"/>
  <c r="AS824" i="1" s="1"/>
  <c r="AP952" i="1"/>
  <c r="AP390" i="1"/>
  <c r="AP929" i="1"/>
  <c r="AR929" i="1" s="1"/>
  <c r="AS929" i="1" s="1"/>
  <c r="AP158" i="1"/>
  <c r="AP84" i="1"/>
  <c r="AP585" i="1"/>
  <c r="AR585" i="1" s="1"/>
  <c r="AS585" i="1" s="1"/>
  <c r="AP307" i="1"/>
  <c r="AR307" i="1" s="1"/>
  <c r="AS307" i="1" s="1"/>
  <c r="AP509" i="1"/>
  <c r="AR509" i="1" s="1"/>
  <c r="AS509" i="1" s="1"/>
  <c r="AP510" i="1"/>
  <c r="AP428" i="1"/>
  <c r="AP175" i="1"/>
  <c r="AP812" i="1"/>
  <c r="AP429" i="1"/>
  <c r="AP27" i="1"/>
  <c r="AR27" i="1" s="1"/>
  <c r="AS27" i="1" s="1"/>
  <c r="AP250" i="1"/>
  <c r="AR250" i="1" s="1"/>
  <c r="AS250" i="1" s="1"/>
  <c r="AP156" i="1"/>
  <c r="AR156" i="1" s="1"/>
  <c r="AS156" i="1" s="1"/>
  <c r="AP552" i="1"/>
  <c r="Z958" i="1"/>
  <c r="AA958" i="1" s="1"/>
  <c r="Z177" i="1"/>
  <c r="AA177" i="1" s="1"/>
  <c r="Z483" i="1"/>
  <c r="AA483" i="1" s="1"/>
  <c r="Z677" i="1"/>
  <c r="AA677" i="1" s="1"/>
  <c r="Y600" i="1"/>
  <c r="Z600" i="1" s="1"/>
  <c r="AA600" i="1" s="1"/>
  <c r="Z174" i="1"/>
  <c r="AA174" i="1" s="1"/>
  <c r="Y119" i="1"/>
  <c r="Z119" i="1" s="1"/>
  <c r="AA119" i="1" s="1"/>
  <c r="Y892" i="1"/>
  <c r="Z892" i="1" s="1"/>
  <c r="AA892" i="1" s="1"/>
  <c r="Y855" i="1"/>
  <c r="Z855" i="1" s="1"/>
  <c r="AA855" i="1" s="1"/>
  <c r="AP343" i="1"/>
  <c r="AP682" i="1"/>
  <c r="AP355" i="1"/>
  <c r="AR355" i="1" s="1"/>
  <c r="AS355" i="1" s="1"/>
  <c r="AP145" i="1"/>
  <c r="AR145" i="1" s="1"/>
  <c r="AS145" i="1" s="1"/>
  <c r="AP916" i="1"/>
  <c r="AR916" i="1" s="1"/>
  <c r="AS916" i="1" s="1"/>
  <c r="AP934" i="1"/>
  <c r="AP394" i="1"/>
  <c r="AR394" i="1" s="1"/>
  <c r="AS394" i="1" s="1"/>
  <c r="AP644" i="1"/>
  <c r="AR644" i="1" s="1"/>
  <c r="AS644" i="1" s="1"/>
  <c r="AP797" i="1"/>
  <c r="AP458" i="1"/>
  <c r="AP853" i="1"/>
  <c r="AR853" i="1" s="1"/>
  <c r="AS853" i="1" s="1"/>
  <c r="AP344" i="1"/>
  <c r="AR344" i="1" s="1"/>
  <c r="AS344" i="1" s="1"/>
  <c r="AP406" i="1"/>
  <c r="AR406" i="1" s="1"/>
  <c r="AS406" i="1" s="1"/>
  <c r="AP683" i="1"/>
  <c r="AP59" i="1"/>
  <c r="AR59" i="1" s="1"/>
  <c r="AS59" i="1" s="1"/>
  <c r="AP707" i="1"/>
  <c r="AR707" i="1" s="1"/>
  <c r="AS707" i="1" s="1"/>
  <c r="AP274" i="1"/>
  <c r="AR274" i="1" s="1"/>
  <c r="AS274" i="1" s="1"/>
  <c r="AP395" i="1"/>
  <c r="AR395" i="1" s="1"/>
  <c r="AS395" i="1" s="1"/>
  <c r="AP241" i="1"/>
  <c r="AR241" i="1" s="1"/>
  <c r="AS241" i="1" s="1"/>
  <c r="AP780" i="1"/>
  <c r="AR780" i="1" s="1"/>
  <c r="AS780" i="1" s="1"/>
  <c r="AP319" i="1"/>
  <c r="AP914" i="1"/>
  <c r="AP97" i="1"/>
  <c r="AP681" i="1"/>
  <c r="AR681" i="1" s="1"/>
  <c r="AS681" i="1" s="1"/>
  <c r="AP845" i="1"/>
  <c r="AR845" i="1" s="1"/>
  <c r="AS845" i="1" s="1"/>
  <c r="Z96" i="1"/>
  <c r="AA96" i="1" s="1"/>
  <c r="Y290" i="1"/>
  <c r="Z290" i="1" s="1"/>
  <c r="AA290" i="1" s="1"/>
  <c r="Z191" i="1"/>
  <c r="AA191" i="1" s="1"/>
  <c r="Z271" i="1"/>
  <c r="AA271" i="1" s="1"/>
  <c r="Z550" i="1"/>
  <c r="AA550" i="1" s="1"/>
  <c r="Z368" i="1"/>
  <c r="AA368" i="1" s="1"/>
  <c r="Z381" i="1"/>
  <c r="AA381" i="1" s="1"/>
  <c r="Z851" i="1"/>
  <c r="AA851" i="1" s="1"/>
  <c r="Y116" i="1"/>
  <c r="Z116" i="1" s="1"/>
  <c r="AA116" i="1" s="1"/>
  <c r="AP935" i="1"/>
  <c r="AR935" i="1" s="1"/>
  <c r="AS935" i="1" s="1"/>
  <c r="AP956" i="1"/>
  <c r="AR956" i="1" s="1"/>
  <c r="AS956" i="1" s="1"/>
  <c r="AP583" i="1"/>
  <c r="AR583" i="1" s="1"/>
  <c r="AS583" i="1" s="1"/>
  <c r="AP258" i="1"/>
  <c r="AR258" i="1" s="1"/>
  <c r="AS258" i="1" s="1"/>
  <c r="AP81" i="1"/>
  <c r="AR81" i="1" s="1"/>
  <c r="AS81" i="1" s="1"/>
  <c r="AP811" i="1"/>
  <c r="AR811" i="1" s="1"/>
  <c r="AS811" i="1" s="1"/>
  <c r="AP802" i="1"/>
  <c r="AP403" i="1"/>
  <c r="AR403" i="1" s="1"/>
  <c r="AS403" i="1" s="1"/>
  <c r="AP489" i="1"/>
  <c r="AR489" i="1" s="1"/>
  <c r="AS489" i="1" s="1"/>
  <c r="AP871" i="1"/>
  <c r="AR871" i="1" s="1"/>
  <c r="AS871" i="1" s="1"/>
  <c r="AP135" i="1"/>
  <c r="AP793" i="1"/>
  <c r="AR793" i="1" s="1"/>
  <c r="AS793" i="1" s="1"/>
  <c r="AP595" i="1"/>
  <c r="AR595" i="1" s="1"/>
  <c r="AS595" i="1" s="1"/>
  <c r="AP19" i="1"/>
  <c r="AR19" i="1" s="1"/>
  <c r="AS19" i="1" s="1"/>
  <c r="AP517" i="1"/>
  <c r="AP246" i="1"/>
  <c r="AP748" i="1"/>
  <c r="AR748" i="1" s="1"/>
  <c r="AS748" i="1" s="1"/>
  <c r="AP78" i="1"/>
  <c r="AR78" i="1" s="1"/>
  <c r="AS78" i="1" s="1"/>
  <c r="AP320" i="1"/>
  <c r="AP705" i="1"/>
  <c r="AR705" i="1" s="1"/>
  <c r="AS705" i="1" s="1"/>
  <c r="AP791" i="1"/>
  <c r="AP225" i="1"/>
  <c r="AR225" i="1" s="1"/>
  <c r="AS225" i="1" s="1"/>
  <c r="AP599" i="1"/>
  <c r="AR599" i="1" s="1"/>
  <c r="AS599" i="1" s="1"/>
  <c r="AP76" i="1"/>
  <c r="AR76" i="1" s="1"/>
  <c r="AS76" i="1" s="1"/>
  <c r="AP87" i="1"/>
  <c r="AP287" i="1"/>
  <c r="AR287" i="1" s="1"/>
  <c r="AS287" i="1" s="1"/>
  <c r="Z44" i="1"/>
  <c r="AA44" i="1" s="1"/>
  <c r="Z288" i="1"/>
  <c r="AA288" i="1" s="1"/>
  <c r="Z140" i="1"/>
  <c r="AA140" i="1" s="1"/>
  <c r="Z839" i="1"/>
  <c r="AA839" i="1" s="1"/>
  <c r="AP932" i="1"/>
  <c r="AP692" i="1"/>
  <c r="AR692" i="1" s="1"/>
  <c r="AS692" i="1" s="1"/>
  <c r="AP923" i="1"/>
  <c r="AR923" i="1" s="1"/>
  <c r="AS923" i="1" s="1"/>
  <c r="AP17" i="1"/>
  <c r="AR17" i="1" s="1"/>
  <c r="AS17" i="1" s="1"/>
  <c r="AP163" i="1"/>
  <c r="AP831" i="1"/>
  <c r="AR831" i="1" s="1"/>
  <c r="AS831" i="1" s="1"/>
  <c r="AP744" i="1"/>
  <c r="AR744" i="1" s="1"/>
  <c r="AS744" i="1" s="1"/>
  <c r="AP582" i="1"/>
  <c r="AP676" i="1"/>
  <c r="AR676" i="1" s="1"/>
  <c r="AS676" i="1" s="1"/>
  <c r="AP648" i="1"/>
  <c r="AR648" i="1" s="1"/>
  <c r="AS648" i="1" s="1"/>
  <c r="AP223" i="1"/>
  <c r="AP792" i="1"/>
  <c r="AR792" i="1" s="1"/>
  <c r="AS792" i="1" s="1"/>
  <c r="AP435" i="1"/>
  <c r="AR435" i="1" s="1"/>
  <c r="AS435" i="1" s="1"/>
  <c r="AP213" i="1"/>
  <c r="AR213" i="1" s="1"/>
  <c r="AS213" i="1" s="1"/>
  <c r="AP504" i="1"/>
  <c r="AR504" i="1" s="1"/>
  <c r="AS504" i="1" s="1"/>
  <c r="AP263" i="1"/>
  <c r="AP670" i="1"/>
  <c r="AR670" i="1" s="1"/>
  <c r="AS670" i="1" s="1"/>
  <c r="AP488" i="1"/>
  <c r="AR488" i="1" s="1"/>
  <c r="AS488" i="1" s="1"/>
  <c r="AP277" i="1"/>
  <c r="AR277" i="1" s="1"/>
  <c r="AS277" i="1" s="1"/>
  <c r="AP338" i="1"/>
  <c r="AR338" i="1" s="1"/>
  <c r="AS338" i="1" s="1"/>
  <c r="AP834" i="1"/>
  <c r="AP302" i="1"/>
  <c r="AR302" i="1" s="1"/>
  <c r="AS302" i="1" s="1"/>
  <c r="AP297" i="1"/>
  <c r="AR297" i="1" s="1"/>
  <c r="AS297" i="1" s="1"/>
  <c r="AP498" i="1"/>
  <c r="AP10" i="1"/>
  <c r="AR10" i="1" s="1"/>
  <c r="AS10" i="1" s="1"/>
  <c r="AP400" i="1"/>
  <c r="AR400" i="1" s="1"/>
  <c r="AS400" i="1" s="1"/>
  <c r="AR934" i="1"/>
  <c r="AS934" i="1" s="1"/>
  <c r="AI277" i="1"/>
  <c r="AJ277" i="1" s="1"/>
  <c r="AR429" i="1"/>
  <c r="AS429" i="1" s="1"/>
  <c r="AI691" i="1"/>
  <c r="AJ691" i="1" s="1"/>
  <c r="AI531" i="1"/>
  <c r="AJ531" i="1" s="1"/>
  <c r="AR797" i="1"/>
  <c r="AS797" i="1" s="1"/>
  <c r="AR343" i="1"/>
  <c r="AS343" i="1" s="1"/>
  <c r="AI680" i="1"/>
  <c r="AJ680" i="1" s="1"/>
  <c r="Z875" i="1"/>
  <c r="AA875" i="1" s="1"/>
  <c r="Z346" i="1"/>
  <c r="AA346" i="1" s="1"/>
  <c r="Z706" i="1"/>
  <c r="AA706" i="1" s="1"/>
  <c r="Z787" i="1"/>
  <c r="AA787" i="1" s="1"/>
  <c r="AG687" i="1"/>
  <c r="AI687" i="1" s="1"/>
  <c r="AJ687" i="1" s="1"/>
  <c r="AG395" i="1"/>
  <c r="AI395" i="1" s="1"/>
  <c r="AJ395" i="1" s="1"/>
  <c r="AG684" i="1"/>
  <c r="AI684" i="1" s="1"/>
  <c r="AJ684" i="1" s="1"/>
  <c r="AG59" i="1"/>
  <c r="AI59" i="1" s="1"/>
  <c r="AJ59" i="1" s="1"/>
  <c r="AG462" i="1"/>
  <c r="AI462" i="1" s="1"/>
  <c r="AJ462" i="1" s="1"/>
  <c r="AG267" i="1"/>
  <c r="AI267" i="1" s="1"/>
  <c r="AJ267" i="1" s="1"/>
  <c r="AG250" i="1"/>
  <c r="AG407" i="1"/>
  <c r="AI407" i="1" s="1"/>
  <c r="AJ407" i="1" s="1"/>
  <c r="AG865" i="1"/>
  <c r="AI865" i="1" s="1"/>
  <c r="AJ865" i="1" s="1"/>
  <c r="AG305" i="1"/>
  <c r="AI305" i="1" s="1"/>
  <c r="AJ305" i="1" s="1"/>
  <c r="AG368" i="1"/>
  <c r="AI368" i="1" s="1"/>
  <c r="AJ368" i="1" s="1"/>
  <c r="AG27" i="1"/>
  <c r="AI27" i="1" s="1"/>
  <c r="AJ27" i="1" s="1"/>
  <c r="AG917" i="1"/>
  <c r="AI917" i="1" s="1"/>
  <c r="AJ917" i="1" s="1"/>
  <c r="AG648" i="1"/>
  <c r="AI648" i="1" s="1"/>
  <c r="AJ648" i="1" s="1"/>
  <c r="AG364" i="1"/>
  <c r="AG194" i="1"/>
  <c r="AG129" i="1"/>
  <c r="AG803" i="1"/>
  <c r="AI803" i="1" s="1"/>
  <c r="AJ803" i="1" s="1"/>
  <c r="AG292" i="1"/>
  <c r="AI292" i="1" s="1"/>
  <c r="AJ292" i="1" s="1"/>
  <c r="AG97" i="1"/>
  <c r="AI97" i="1" s="1"/>
  <c r="AJ97" i="1" s="1"/>
  <c r="AG812" i="1"/>
  <c r="AI812" i="1" s="1"/>
  <c r="AJ812" i="1" s="1"/>
  <c r="AG458" i="1"/>
  <c r="AI458" i="1" s="1"/>
  <c r="AJ458" i="1" s="1"/>
  <c r="AG45" i="1"/>
  <c r="AG84" i="1"/>
  <c r="AI84" i="1" s="1"/>
  <c r="AJ84" i="1" s="1"/>
  <c r="AG564" i="1"/>
  <c r="AG557" i="1"/>
  <c r="AI557" i="1" s="1"/>
  <c r="AJ557" i="1" s="1"/>
  <c r="AG151" i="1"/>
  <c r="AI151" i="1" s="1"/>
  <c r="AJ151" i="1" s="1"/>
  <c r="AG408" i="1"/>
  <c r="AI408" i="1" s="1"/>
  <c r="AJ408" i="1" s="1"/>
  <c r="AG881" i="1"/>
  <c r="AI881" i="1" s="1"/>
  <c r="AJ881" i="1" s="1"/>
  <c r="AG140" i="1"/>
  <c r="AI140" i="1" s="1"/>
  <c r="AJ140" i="1" s="1"/>
  <c r="AG884" i="1"/>
  <c r="AG178" i="1"/>
  <c r="AG538" i="1"/>
  <c r="AI538" i="1" s="1"/>
  <c r="AJ538" i="1" s="1"/>
  <c r="AG102" i="1"/>
  <c r="AI102" i="1" s="1"/>
  <c r="AJ102" i="1" s="1"/>
  <c r="AG361" i="1"/>
  <c r="AI361" i="1" s="1"/>
  <c r="AJ361" i="1" s="1"/>
  <c r="AG929" i="1"/>
  <c r="AI929" i="1" s="1"/>
  <c r="AJ929" i="1" s="1"/>
  <c r="AI436" i="1"/>
  <c r="AJ436" i="1" s="1"/>
  <c r="AI12" i="1"/>
  <c r="AJ12" i="1" s="1"/>
  <c r="AI818" i="1"/>
  <c r="AJ818" i="1" s="1"/>
  <c r="AI325" i="1"/>
  <c r="AJ325" i="1" s="1"/>
  <c r="AI302" i="1"/>
  <c r="AJ302" i="1" s="1"/>
  <c r="Z167" i="1"/>
  <c r="AA167" i="1" s="1"/>
  <c r="Z242" i="1"/>
  <c r="AA242" i="1" s="1"/>
  <c r="Z576" i="1"/>
  <c r="AA576" i="1" s="1"/>
  <c r="Z655" i="1"/>
  <c r="AA655" i="1" s="1"/>
  <c r="Z267" i="1"/>
  <c r="AA267" i="1" s="1"/>
  <c r="Z438" i="1"/>
  <c r="AA438" i="1" s="1"/>
  <c r="Z680" i="1"/>
  <c r="AA680" i="1" s="1"/>
  <c r="Z782" i="1"/>
  <c r="AA782" i="1" s="1"/>
  <c r="Z894" i="1"/>
  <c r="AA894" i="1" s="1"/>
  <c r="Z156" i="1"/>
  <c r="AA156" i="1" s="1"/>
  <c r="AR959" i="1"/>
  <c r="AS959" i="1" s="1"/>
  <c r="AR738" i="1"/>
  <c r="AS738" i="1" s="1"/>
  <c r="AR691" i="1"/>
  <c r="AS691" i="1" s="1"/>
  <c r="AR682" i="1"/>
  <c r="AS682" i="1" s="1"/>
  <c r="AR224" i="1"/>
  <c r="AS224" i="1" s="1"/>
  <c r="AR84" i="1"/>
  <c r="AS84" i="1" s="1"/>
  <c r="AR38" i="1"/>
  <c r="AS38" i="1" s="1"/>
  <c r="AR368" i="1"/>
  <c r="AS368" i="1" s="1"/>
  <c r="AG344" i="1"/>
  <c r="AI344" i="1" s="1"/>
  <c r="AJ344" i="1" s="1"/>
  <c r="AG928" i="1"/>
  <c r="AG605" i="1"/>
  <c r="AI605" i="1" s="1"/>
  <c r="AJ605" i="1" s="1"/>
  <c r="AG225" i="1"/>
  <c r="AI225" i="1" s="1"/>
  <c r="AJ225" i="1" s="1"/>
  <c r="AG894" i="1"/>
  <c r="AI894" i="1" s="1"/>
  <c r="AJ894" i="1" s="1"/>
  <c r="AG67" i="1"/>
  <c r="AI67" i="1" s="1"/>
  <c r="AJ67" i="1" s="1"/>
  <c r="AG953" i="1"/>
  <c r="AG639" i="1"/>
  <c r="AI639" i="1" s="1"/>
  <c r="AJ639" i="1" s="1"/>
  <c r="AG794" i="1"/>
  <c r="AI794" i="1" s="1"/>
  <c r="AJ794" i="1" s="1"/>
  <c r="AG271" i="1"/>
  <c r="AG374" i="1"/>
  <c r="AI374" i="1" s="1"/>
  <c r="AJ374" i="1" s="1"/>
  <c r="AG180" i="1"/>
  <c r="AI180" i="1" s="1"/>
  <c r="AJ180" i="1" s="1"/>
  <c r="AG627" i="1"/>
  <c r="AI627" i="1" s="1"/>
  <c r="AJ627" i="1" s="1"/>
  <c r="AG452" i="1"/>
  <c r="AI452" i="1" s="1"/>
  <c r="AJ452" i="1" s="1"/>
  <c r="AG312" i="1"/>
  <c r="AG191" i="1"/>
  <c r="AI191" i="1" s="1"/>
  <c r="AJ191" i="1" s="1"/>
  <c r="AG922" i="1"/>
  <c r="AI922" i="1" s="1"/>
  <c r="AJ922" i="1" s="1"/>
  <c r="AG583" i="1"/>
  <c r="AI583" i="1" s="1"/>
  <c r="AJ583" i="1" s="1"/>
  <c r="AG432" i="1"/>
  <c r="AI432" i="1" s="1"/>
  <c r="AJ432" i="1" s="1"/>
  <c r="AG218" i="1"/>
  <c r="AI218" i="1" s="1"/>
  <c r="AJ218" i="1" s="1"/>
  <c r="AG659" i="1"/>
  <c r="AI659" i="1" s="1"/>
  <c r="AJ659" i="1" s="1"/>
  <c r="AG257" i="1"/>
  <c r="AI257" i="1" s="1"/>
  <c r="AJ257" i="1" s="1"/>
  <c r="AG130" i="1"/>
  <c r="AG319" i="1"/>
  <c r="AG372" i="1"/>
  <c r="AI372" i="1" s="1"/>
  <c r="AJ372" i="1" s="1"/>
  <c r="AG44" i="1"/>
  <c r="AI44" i="1" s="1"/>
  <c r="AJ44" i="1" s="1"/>
  <c r="AG501" i="1"/>
  <c r="AI501" i="1" s="1"/>
  <c r="AJ501" i="1" s="1"/>
  <c r="AG690" i="1"/>
  <c r="AI690" i="1" s="1"/>
  <c r="AJ690" i="1" s="1"/>
  <c r="AG701" i="1"/>
  <c r="AI701" i="1" s="1"/>
  <c r="AJ701" i="1" s="1"/>
  <c r="AG964" i="1"/>
  <c r="AI964" i="1" s="1"/>
  <c r="AJ964" i="1" s="1"/>
  <c r="AG511" i="1"/>
  <c r="AG851" i="1"/>
  <c r="AI851" i="1" s="1"/>
  <c r="AJ851" i="1" s="1"/>
  <c r="AG670" i="1"/>
  <c r="AI670" i="1" s="1"/>
  <c r="AJ670" i="1" s="1"/>
  <c r="AG215" i="1"/>
  <c r="AI215" i="1" s="1"/>
  <c r="AJ215" i="1" s="1"/>
  <c r="AG725" i="1"/>
  <c r="AI725" i="1" s="1"/>
  <c r="AJ725" i="1" s="1"/>
  <c r="AG931" i="1"/>
  <c r="AI931" i="1" s="1"/>
  <c r="AJ931" i="1" s="1"/>
  <c r="AI940" i="1"/>
  <c r="AJ940" i="1" s="1"/>
  <c r="AI767" i="1"/>
  <c r="AJ767" i="1" s="1"/>
  <c r="AI798" i="1"/>
  <c r="AJ798" i="1" s="1"/>
  <c r="AI291" i="1"/>
  <c r="AJ291" i="1" s="1"/>
  <c r="AG243" i="1"/>
  <c r="AI243" i="1" s="1"/>
  <c r="AJ243" i="1" s="1"/>
  <c r="AG793" i="1"/>
  <c r="AI194" i="1"/>
  <c r="AJ194" i="1" s="1"/>
  <c r="AI296" i="1"/>
  <c r="AJ296" i="1" s="1"/>
  <c r="Z302" i="1"/>
  <c r="AA302" i="1" s="1"/>
  <c r="AR680" i="1"/>
  <c r="AS680" i="1" s="1"/>
  <c r="Z237" i="1"/>
  <c r="AA237" i="1" s="1"/>
  <c r="Z854" i="1"/>
  <c r="AA854" i="1" s="1"/>
  <c r="Z747" i="1"/>
  <c r="AA747" i="1" s="1"/>
  <c r="Z400" i="1"/>
  <c r="AA400" i="1" s="1"/>
  <c r="Z468" i="1"/>
  <c r="AA468" i="1" s="1"/>
  <c r="Z682" i="1"/>
  <c r="AA682" i="1" s="1"/>
  <c r="AG563" i="1"/>
  <c r="AG900" i="1"/>
  <c r="AI900" i="1" s="1"/>
  <c r="AJ900" i="1" s="1"/>
  <c r="AG584" i="1"/>
  <c r="AI584" i="1" s="1"/>
  <c r="AJ584" i="1" s="1"/>
  <c r="AG963" i="1"/>
  <c r="AI963" i="1" s="1"/>
  <c r="AJ963" i="1" s="1"/>
  <c r="AG49" i="1"/>
  <c r="AI49" i="1" s="1"/>
  <c r="AJ49" i="1" s="1"/>
  <c r="AG495" i="1"/>
  <c r="AG661" i="1"/>
  <c r="AI661" i="1" s="1"/>
  <c r="AJ661" i="1" s="1"/>
  <c r="AG919" i="1"/>
  <c r="AI919" i="1" s="1"/>
  <c r="AJ919" i="1" s="1"/>
  <c r="AG40" i="1"/>
  <c r="AI40" i="1" s="1"/>
  <c r="AJ40" i="1" s="1"/>
  <c r="AG860" i="1"/>
  <c r="AI860" i="1" s="1"/>
  <c r="AJ860" i="1" s="1"/>
  <c r="AG930" i="1"/>
  <c r="AI930" i="1" s="1"/>
  <c r="AJ930" i="1" s="1"/>
  <c r="Z442" i="1"/>
  <c r="AA442" i="1" s="1"/>
  <c r="Z865" i="1"/>
  <c r="AA865" i="1" s="1"/>
  <c r="Z920" i="1"/>
  <c r="AA920" i="1" s="1"/>
  <c r="Z239" i="1"/>
  <c r="AA239" i="1" s="1"/>
  <c r="AR510" i="1"/>
  <c r="AS510" i="1" s="1"/>
  <c r="AI609" i="1"/>
  <c r="AJ609" i="1" s="1"/>
  <c r="Y749" i="1"/>
  <c r="Z749" i="1" s="1"/>
  <c r="AA749" i="1" s="1"/>
  <c r="AG595" i="1"/>
  <c r="AG849" i="1"/>
  <c r="AG824" i="1"/>
  <c r="AI824" i="1" s="1"/>
  <c r="AJ824" i="1" s="1"/>
  <c r="AG656" i="1"/>
  <c r="AI656" i="1" s="1"/>
  <c r="AJ656" i="1" s="1"/>
  <c r="AG577" i="1"/>
  <c r="AG302" i="1"/>
  <c r="AG272" i="1"/>
  <c r="AI272" i="1" s="1"/>
  <c r="AJ272" i="1" s="1"/>
  <c r="AG706" i="1"/>
  <c r="AI706" i="1" s="1"/>
  <c r="AJ706" i="1" s="1"/>
  <c r="AG916" i="1"/>
  <c r="AI916" i="1" s="1"/>
  <c r="AJ916" i="1" s="1"/>
  <c r="AG558" i="1"/>
  <c r="AG163" i="1"/>
  <c r="AI163" i="1" s="1"/>
  <c r="AJ163" i="1" s="1"/>
  <c r="AG224" i="1"/>
  <c r="AI224" i="1" s="1"/>
  <c r="AJ224" i="1" s="1"/>
  <c r="AG899" i="1"/>
  <c r="AI899" i="1" s="1"/>
  <c r="AJ899" i="1" s="1"/>
  <c r="AG566" i="1"/>
  <c r="AI566" i="1" s="1"/>
  <c r="AJ566" i="1" s="1"/>
  <c r="AG332" i="1"/>
  <c r="AG133" i="1"/>
  <c r="AI133" i="1" s="1"/>
  <c r="AJ133" i="1" s="1"/>
  <c r="AG21" i="1"/>
  <c r="AG826" i="1"/>
  <c r="AG598" i="1"/>
  <c r="AI598" i="1" s="1"/>
  <c r="AJ598" i="1" s="1"/>
  <c r="AG414" i="1"/>
  <c r="AI414" i="1" s="1"/>
  <c r="AJ414" i="1" s="1"/>
  <c r="AG909" i="1"/>
  <c r="AG515" i="1"/>
  <c r="AI515" i="1" s="1"/>
  <c r="AJ515" i="1" s="1"/>
  <c r="AG660" i="1"/>
  <c r="AG112" i="1"/>
  <c r="AI112" i="1" s="1"/>
  <c r="AJ112" i="1" s="1"/>
  <c r="AG809" i="1"/>
  <c r="AG63" i="1"/>
  <c r="AG71" i="1"/>
  <c r="AG371" i="1"/>
  <c r="AI371" i="1" s="1"/>
  <c r="AJ371" i="1" s="1"/>
  <c r="AG299" i="1"/>
  <c r="AG10" i="1"/>
  <c r="AI10" i="1" s="1"/>
  <c r="AJ10" i="1" s="1"/>
  <c r="AG403" i="1"/>
  <c r="AI403" i="1" s="1"/>
  <c r="AJ403" i="1" s="1"/>
  <c r="AG472" i="1"/>
  <c r="AI472" i="1" s="1"/>
  <c r="AJ472" i="1" s="1"/>
  <c r="AG31" i="1"/>
  <c r="AG705" i="1"/>
  <c r="AG437" i="1"/>
  <c r="AI437" i="1" s="1"/>
  <c r="AJ437" i="1" s="1"/>
  <c r="AG637" i="1"/>
  <c r="AI637" i="1" s="1"/>
  <c r="AJ637" i="1" s="1"/>
  <c r="AG493" i="1"/>
  <c r="AG693" i="1"/>
  <c r="AI693" i="1" s="1"/>
  <c r="AJ693" i="1" s="1"/>
  <c r="AI928" i="1"/>
  <c r="AJ928" i="1" s="1"/>
  <c r="AI743" i="1"/>
  <c r="AJ743" i="1" s="1"/>
  <c r="AI956" i="1"/>
  <c r="AJ956" i="1" s="1"/>
  <c r="Z701" i="1"/>
  <c r="AA701" i="1" s="1"/>
  <c r="AI87" i="1"/>
  <c r="AJ87" i="1" s="1"/>
  <c r="Z565" i="1"/>
  <c r="AA565" i="1" s="1"/>
  <c r="Z952" i="1"/>
  <c r="AA952" i="1" s="1"/>
  <c r="AG910" i="1"/>
  <c r="AI910" i="1" s="1"/>
  <c r="AJ910" i="1" s="1"/>
  <c r="AG235" i="1"/>
  <c r="AI235" i="1" s="1"/>
  <c r="AJ235" i="1" s="1"/>
  <c r="AG655" i="1"/>
  <c r="AI655" i="1" s="1"/>
  <c r="AJ655" i="1" s="1"/>
  <c r="AG504" i="1"/>
  <c r="AI504" i="1" s="1"/>
  <c r="AJ504" i="1" s="1"/>
  <c r="AG587" i="1"/>
  <c r="AI587" i="1" s="1"/>
  <c r="AJ587" i="1" s="1"/>
  <c r="AG58" i="1"/>
  <c r="AI58" i="1" s="1"/>
  <c r="AJ58" i="1" s="1"/>
  <c r="AG192" i="1"/>
  <c r="AG237" i="1"/>
  <c r="AG47" i="1"/>
  <c r="AI47" i="1" s="1"/>
  <c r="AJ47" i="1" s="1"/>
  <c r="AG329" i="1"/>
  <c r="AI329" i="1" s="1"/>
  <c r="AJ329" i="1" s="1"/>
  <c r="AG188" i="1"/>
  <c r="AI188" i="1" s="1"/>
  <c r="AJ188" i="1" s="1"/>
  <c r="AG766" i="1"/>
  <c r="Z801" i="1"/>
  <c r="AA801" i="1" s="1"/>
  <c r="Z744" i="1"/>
  <c r="AA744" i="1" s="1"/>
  <c r="Z893" i="1"/>
  <c r="AA893" i="1" s="1"/>
  <c r="Z475" i="1"/>
  <c r="AA475" i="1" s="1"/>
  <c r="AG576" i="1"/>
  <c r="AI576" i="1" s="1"/>
  <c r="AJ576" i="1" s="1"/>
  <c r="AG787" i="1"/>
  <c r="AG845" i="1"/>
  <c r="AI845" i="1" s="1"/>
  <c r="AJ845" i="1" s="1"/>
  <c r="AG545" i="1"/>
  <c r="AI545" i="1" s="1"/>
  <c r="AJ545" i="1" s="1"/>
  <c r="AG618" i="1"/>
  <c r="AI618" i="1" s="1"/>
  <c r="AJ618" i="1" s="1"/>
  <c r="AG320" i="1"/>
  <c r="AG359" i="1"/>
  <c r="AI359" i="1" s="1"/>
  <c r="AJ359" i="1" s="1"/>
  <c r="AG635" i="1"/>
  <c r="AI635" i="1" s="1"/>
  <c r="AJ635" i="1" s="1"/>
  <c r="AG925" i="1"/>
  <c r="AI925" i="1" s="1"/>
  <c r="AJ925" i="1" s="1"/>
  <c r="AG555" i="1"/>
  <c r="AG526" i="1"/>
  <c r="AI526" i="1" s="1"/>
  <c r="AJ526" i="1" s="1"/>
  <c r="AG375" i="1"/>
  <c r="AI375" i="1" s="1"/>
  <c r="AJ375" i="1" s="1"/>
  <c r="AG807" i="1"/>
  <c r="AI807" i="1" s="1"/>
  <c r="AJ807" i="1" s="1"/>
  <c r="AG534" i="1"/>
  <c r="AI534" i="1" s="1"/>
  <c r="AJ534" i="1" s="1"/>
  <c r="AG206" i="1"/>
  <c r="AI206" i="1" s="1"/>
  <c r="AJ206" i="1" s="1"/>
  <c r="AG125" i="1"/>
  <c r="AI125" i="1" s="1"/>
  <c r="AJ125" i="1" s="1"/>
  <c r="AG274" i="1"/>
  <c r="AI274" i="1" s="1"/>
  <c r="AJ274" i="1" s="1"/>
  <c r="AG811" i="1"/>
  <c r="AI811" i="1" s="1"/>
  <c r="AJ811" i="1" s="1"/>
  <c r="AG498" i="1"/>
  <c r="AI498" i="1" s="1"/>
  <c r="AJ498" i="1" s="1"/>
  <c r="AG681" i="1"/>
  <c r="AI681" i="1" s="1"/>
  <c r="AJ681" i="1" s="1"/>
  <c r="AG683" i="1"/>
  <c r="AG390" i="1"/>
  <c r="AI390" i="1" s="1"/>
  <c r="AJ390" i="1" s="1"/>
  <c r="AG314" i="1"/>
  <c r="AI314" i="1" s="1"/>
  <c r="AJ314" i="1" s="1"/>
  <c r="AG86" i="1"/>
  <c r="AI86" i="1" s="1"/>
  <c r="AJ86" i="1" s="1"/>
  <c r="AG808" i="1"/>
  <c r="AI808" i="1" s="1"/>
  <c r="AJ808" i="1" s="1"/>
  <c r="AG288" i="1"/>
  <c r="AG817" i="1"/>
  <c r="AI817" i="1" s="1"/>
  <c r="AJ817" i="1" s="1"/>
  <c r="AG164" i="1"/>
  <c r="AI164" i="1" s="1"/>
  <c r="AJ164" i="1" s="1"/>
  <c r="AG896" i="1"/>
  <c r="AG948" i="1"/>
  <c r="AG249" i="1"/>
  <c r="AI249" i="1" s="1"/>
  <c r="AJ249" i="1" s="1"/>
  <c r="AG189" i="1"/>
  <c r="AI189" i="1" s="1"/>
  <c r="AJ189" i="1" s="1"/>
  <c r="AG516" i="1"/>
  <c r="AI516" i="1" s="1"/>
  <c r="AJ516" i="1" s="1"/>
  <c r="AG749" i="1"/>
  <c r="AG617" i="1"/>
  <c r="AI617" i="1" s="1"/>
  <c r="AJ617" i="1" s="1"/>
  <c r="AG907" i="1"/>
  <c r="AI907" i="1" s="1"/>
  <c r="AJ907" i="1" s="1"/>
  <c r="AR62" i="1"/>
  <c r="AS62" i="1" s="1"/>
  <c r="AI787" i="1"/>
  <c r="AJ787" i="1" s="1"/>
  <c r="AI318" i="1"/>
  <c r="AJ318" i="1" s="1"/>
  <c r="AI513" i="1"/>
  <c r="AJ513" i="1" s="1"/>
  <c r="AI505" i="1"/>
  <c r="AJ505" i="1" s="1"/>
  <c r="AI563" i="1"/>
  <c r="AJ563" i="1" s="1"/>
  <c r="AI311" i="1"/>
  <c r="AJ311" i="1" s="1"/>
  <c r="AI884" i="1"/>
  <c r="AJ884" i="1" s="1"/>
  <c r="AI81" i="1"/>
  <c r="AJ81" i="1" s="1"/>
  <c r="AI71" i="1"/>
  <c r="AJ71" i="1" s="1"/>
  <c r="AI300" i="1"/>
  <c r="AJ300" i="1" s="1"/>
  <c r="AG343" i="1"/>
  <c r="AG148" i="1"/>
  <c r="AI148" i="1" s="1"/>
  <c r="AJ148" i="1" s="1"/>
  <c r="AI962" i="1"/>
  <c r="AJ962" i="1" s="1"/>
  <c r="AI178" i="1"/>
  <c r="AJ178" i="1" s="1"/>
  <c r="AI544" i="1"/>
  <c r="AJ544" i="1" s="1"/>
  <c r="Z608" i="1"/>
  <c r="AA608" i="1" s="1"/>
  <c r="Z794" i="1"/>
  <c r="AA794" i="1" s="1"/>
  <c r="Z272" i="1"/>
  <c r="AA272" i="1" s="1"/>
  <c r="Z243" i="1"/>
  <c r="AA243" i="1" s="1"/>
  <c r="AG318" i="1"/>
  <c r="AG602" i="1"/>
  <c r="AI602" i="1" s="1"/>
  <c r="AJ602" i="1" s="1"/>
  <c r="AG570" i="1"/>
  <c r="AI570" i="1" s="1"/>
  <c r="AJ570" i="1" s="1"/>
  <c r="AG147" i="1"/>
  <c r="AI147" i="1" s="1"/>
  <c r="AJ147" i="1" s="1"/>
  <c r="AG357" i="1"/>
  <c r="AI357" i="1" s="1"/>
  <c r="AJ357" i="1" s="1"/>
  <c r="AG301" i="1"/>
  <c r="AI301" i="1" s="1"/>
  <c r="AJ301" i="1" s="1"/>
  <c r="AG958" i="1"/>
  <c r="AI958" i="1" s="1"/>
  <c r="AJ958" i="1" s="1"/>
  <c r="AG960" i="1"/>
  <c r="AI960" i="1" s="1"/>
  <c r="AJ960" i="1" s="1"/>
  <c r="AG488" i="1"/>
  <c r="AI488" i="1" s="1"/>
  <c r="AJ488" i="1" s="1"/>
  <c r="AG475" i="1"/>
  <c r="AG275" i="1"/>
  <c r="AG620" i="1"/>
  <c r="AI620" i="1" s="1"/>
  <c r="AJ620" i="1" s="1"/>
  <c r="AG802" i="1"/>
  <c r="AI802" i="1" s="1"/>
  <c r="AJ802" i="1" s="1"/>
  <c r="Z129" i="1"/>
  <c r="AA129" i="1" s="1"/>
  <c r="Z364" i="1"/>
  <c r="AA364" i="1" s="1"/>
  <c r="Z524" i="1"/>
  <c r="AA524" i="1" s="1"/>
  <c r="Z596" i="1"/>
  <c r="AA596" i="1" s="1"/>
  <c r="Z766" i="1"/>
  <c r="AA766" i="1" s="1"/>
  <c r="Z432" i="1"/>
  <c r="AA432" i="1" s="1"/>
  <c r="Z67" i="1"/>
  <c r="AA67" i="1" s="1"/>
  <c r="Z903" i="1"/>
  <c r="AA903" i="1" s="1"/>
  <c r="AG369" i="1"/>
  <c r="AG604" i="1"/>
  <c r="AG694" i="1"/>
  <c r="AI694" i="1" s="1"/>
  <c r="AJ694" i="1" s="1"/>
  <c r="AG491" i="1"/>
  <c r="AI491" i="1" s="1"/>
  <c r="AJ491" i="1" s="1"/>
  <c r="AG161" i="1"/>
  <c r="AI161" i="1" s="1"/>
  <c r="AJ161" i="1" s="1"/>
  <c r="AG358" i="1"/>
  <c r="AI358" i="1" s="1"/>
  <c r="AJ358" i="1" s="1"/>
  <c r="AG398" i="1"/>
  <c r="AI398" i="1" s="1"/>
  <c r="AJ398" i="1" s="1"/>
  <c r="AG527" i="1"/>
  <c r="AI527" i="1" s="1"/>
  <c r="AJ527" i="1" s="1"/>
  <c r="AG906" i="1"/>
  <c r="AI906" i="1" s="1"/>
  <c r="AJ906" i="1" s="1"/>
  <c r="AG669" i="1"/>
  <c r="AG586" i="1"/>
  <c r="AI586" i="1" s="1"/>
  <c r="AJ586" i="1" s="1"/>
  <c r="AG936" i="1"/>
  <c r="AI936" i="1" s="1"/>
  <c r="AJ936" i="1" s="1"/>
  <c r="AG892" i="1"/>
  <c r="AG623" i="1"/>
  <c r="AI623" i="1" s="1"/>
  <c r="AJ623" i="1" s="1"/>
  <c r="AG453" i="1"/>
  <c r="AI453" i="1" s="1"/>
  <c r="AJ453" i="1" s="1"/>
  <c r="AG114" i="1"/>
  <c r="AI114" i="1" s="1"/>
  <c r="AJ114" i="1" s="1"/>
  <c r="AG265" i="1"/>
  <c r="AI265" i="1" s="1"/>
  <c r="AJ265" i="1" s="1"/>
  <c r="AG714" i="1"/>
  <c r="AI714" i="1" s="1"/>
  <c r="AJ714" i="1" s="1"/>
  <c r="AG500" i="1"/>
  <c r="AI500" i="1" s="1"/>
  <c r="AJ500" i="1" s="1"/>
  <c r="AG336" i="1"/>
  <c r="AI336" i="1" s="1"/>
  <c r="AJ336" i="1" s="1"/>
  <c r="AG805" i="1"/>
  <c r="AG78" i="1"/>
  <c r="AI78" i="1" s="1"/>
  <c r="AJ78" i="1" s="1"/>
  <c r="AG284" i="1"/>
  <c r="AI284" i="1" s="1"/>
  <c r="AJ284" i="1" s="1"/>
  <c r="AG404" i="1"/>
  <c r="AI404" i="1" s="1"/>
  <c r="AJ404" i="1" s="1"/>
  <c r="AG625" i="1"/>
  <c r="AI625" i="1" s="1"/>
  <c r="AJ625" i="1" s="1"/>
  <c r="AG392" i="1"/>
  <c r="AG376" i="1"/>
  <c r="AI376" i="1" s="1"/>
  <c r="AJ376" i="1" s="1"/>
  <c r="AG729" i="1"/>
  <c r="AI729" i="1" s="1"/>
  <c r="AJ729" i="1" s="1"/>
  <c r="AG778" i="1"/>
  <c r="AI778" i="1" s="1"/>
  <c r="AJ778" i="1" s="1"/>
  <c r="AG433" i="1"/>
  <c r="AI433" i="1" s="1"/>
  <c r="AJ433" i="1" s="1"/>
  <c r="AG54" i="1"/>
  <c r="AI54" i="1" s="1"/>
  <c r="AJ54" i="1" s="1"/>
  <c r="AG780" i="1"/>
  <c r="AI780" i="1" s="1"/>
  <c r="AJ780" i="1" s="1"/>
  <c r="AG509" i="1"/>
  <c r="AI509" i="1" s="1"/>
  <c r="AJ509" i="1" s="1"/>
  <c r="AG389" i="1"/>
  <c r="AI389" i="1" s="1"/>
  <c r="AJ389" i="1" s="1"/>
  <c r="AG150" i="1"/>
  <c r="AI150" i="1" s="1"/>
  <c r="AJ150" i="1" s="1"/>
  <c r="AI793" i="1"/>
  <c r="AJ793" i="1" s="1"/>
  <c r="AI666" i="1"/>
  <c r="AJ666" i="1" s="1"/>
  <c r="AI923" i="1"/>
  <c r="AJ923" i="1" s="1"/>
  <c r="AI200" i="1"/>
  <c r="AJ200" i="1" s="1"/>
  <c r="AI555" i="1"/>
  <c r="AJ555" i="1" s="1"/>
  <c r="AI91" i="1"/>
  <c r="AJ91" i="1" s="1"/>
  <c r="AI162" i="1"/>
  <c r="AJ162" i="1" s="1"/>
  <c r="AI791" i="1"/>
  <c r="AJ791" i="1" s="1"/>
  <c r="AI320" i="1"/>
  <c r="AJ320" i="1" s="1"/>
  <c r="AI25" i="1"/>
  <c r="AJ25" i="1" s="1"/>
  <c r="AG321" i="1"/>
  <c r="AI321" i="1" s="1"/>
  <c r="AJ321" i="1" s="1"/>
  <c r="Z246" i="1"/>
  <c r="AA246" i="1" s="1"/>
  <c r="Z334" i="1"/>
  <c r="AA334" i="1" s="1"/>
  <c r="Z16" i="1"/>
  <c r="AA16" i="1" s="1"/>
  <c r="Z394" i="1"/>
  <c r="AA394" i="1" s="1"/>
  <c r="Z803" i="1"/>
  <c r="AA803" i="1" s="1"/>
  <c r="Z366" i="1"/>
  <c r="AA366" i="1" s="1"/>
  <c r="Z651" i="1"/>
  <c r="AA651" i="1" s="1"/>
  <c r="Y856" i="1"/>
  <c r="Z856" i="1" s="1"/>
  <c r="AA856" i="1" s="1"/>
  <c r="Y720" i="1"/>
  <c r="Z720" i="1" s="1"/>
  <c r="AA720" i="1" s="1"/>
  <c r="Y882" i="1"/>
  <c r="Y924" i="1"/>
  <c r="Y696" i="1"/>
  <c r="Z696" i="1" s="1"/>
  <c r="AA696" i="1" s="1"/>
  <c r="Y18" i="1"/>
  <c r="Z18" i="1" s="1"/>
  <c r="AA18" i="1" s="1"/>
  <c r="Y53" i="1"/>
  <c r="Z53" i="1" s="1"/>
  <c r="AA53" i="1" s="1"/>
  <c r="Y162" i="1"/>
  <c r="Z162" i="1" s="1"/>
  <c r="AA162" i="1" s="1"/>
  <c r="Z115" i="1"/>
  <c r="AA115" i="1" s="1"/>
  <c r="Z258" i="1"/>
  <c r="AA258" i="1" s="1"/>
  <c r="Y363" i="1"/>
  <c r="Y795" i="1"/>
  <c r="Z795" i="1" s="1"/>
  <c r="AA795" i="1" s="1"/>
  <c r="Z76" i="1"/>
  <c r="AA76" i="1" s="1"/>
  <c r="Y847" i="1"/>
  <c r="Z847" i="1" s="1"/>
  <c r="AA847" i="1" s="1"/>
  <c r="Y279" i="1"/>
  <c r="Z279" i="1" s="1"/>
  <c r="AA279" i="1" s="1"/>
  <c r="Z471" i="1"/>
  <c r="AA471" i="1" s="1"/>
  <c r="Y597" i="1"/>
  <c r="Z597" i="1" s="1"/>
  <c r="AA597" i="1" s="1"/>
  <c r="Y863" i="1"/>
  <c r="Z659" i="1"/>
  <c r="AA659" i="1" s="1"/>
  <c r="Y889" i="1"/>
  <c r="Z889" i="1" s="1"/>
  <c r="AA889" i="1" s="1"/>
  <c r="Y951" i="1"/>
  <c r="Z951" i="1" s="1"/>
  <c r="AA951" i="1" s="1"/>
  <c r="Y518" i="1"/>
  <c r="Y460" i="1"/>
  <c r="Z460" i="1" s="1"/>
  <c r="AA460" i="1" s="1"/>
  <c r="Y198" i="1"/>
  <c r="Z198" i="1" s="1"/>
  <c r="AA198" i="1" s="1"/>
  <c r="Y304" i="1"/>
  <c r="Z304" i="1" s="1"/>
  <c r="AA304" i="1" s="1"/>
  <c r="AI578" i="1"/>
  <c r="AJ578" i="1" s="1"/>
  <c r="Z751" i="1"/>
  <c r="AA751" i="1" s="1"/>
  <c r="Z97" i="1"/>
  <c r="AA97" i="1" s="1"/>
  <c r="Z102" i="1"/>
  <c r="AA102" i="1" s="1"/>
  <c r="Z582" i="1"/>
  <c r="AA582" i="1" s="1"/>
  <c r="Z649" i="1"/>
  <c r="AA649" i="1" s="1"/>
  <c r="AP188" i="1"/>
  <c r="AR188" i="1" s="1"/>
  <c r="AS188" i="1" s="1"/>
  <c r="AP321" i="1"/>
  <c r="AR321" i="1" s="1"/>
  <c r="AS321" i="1" s="1"/>
  <c r="AP243" i="1"/>
  <c r="AR243" i="1" s="1"/>
  <c r="AS243" i="1" s="1"/>
  <c r="AP366" i="1"/>
  <c r="AR366" i="1" s="1"/>
  <c r="AS366" i="1" s="1"/>
  <c r="AP896" i="1"/>
  <c r="AR896" i="1" s="1"/>
  <c r="AS896" i="1" s="1"/>
  <c r="AP904" i="1"/>
  <c r="AP930" i="1"/>
  <c r="AR930" i="1" s="1"/>
  <c r="AS930" i="1" s="1"/>
  <c r="AP693" i="1"/>
  <c r="AR693" i="1" s="1"/>
  <c r="AS693" i="1" s="1"/>
  <c r="AP148" i="1"/>
  <c r="AP655" i="1"/>
  <c r="AR655" i="1" s="1"/>
  <c r="AS655" i="1" s="1"/>
  <c r="AP15" i="1"/>
  <c r="AR15" i="1" s="1"/>
  <c r="AS15" i="1" s="1"/>
  <c r="AP958" i="1"/>
  <c r="AR958" i="1" s="1"/>
  <c r="AS958" i="1" s="1"/>
  <c r="Y88" i="1"/>
  <c r="Z88" i="1" s="1"/>
  <c r="AA88" i="1" s="1"/>
  <c r="Y270" i="1"/>
  <c r="Z270" i="1" s="1"/>
  <c r="AA270" i="1" s="1"/>
  <c r="Y411" i="1"/>
  <c r="Z411" i="1" s="1"/>
  <c r="AA411" i="1" s="1"/>
  <c r="Y315" i="1"/>
  <c r="Z315" i="1" s="1"/>
  <c r="AA315" i="1" s="1"/>
  <c r="Y474" i="1"/>
  <c r="Z474" i="1" s="1"/>
  <c r="AA474" i="1" s="1"/>
  <c r="Y519" i="1"/>
  <c r="Z519" i="1" s="1"/>
  <c r="AA519" i="1" s="1"/>
  <c r="Y633" i="1"/>
  <c r="Z633" i="1" s="1"/>
  <c r="AA633" i="1" s="1"/>
  <c r="Y236" i="1"/>
  <c r="Z236" i="1" s="1"/>
  <c r="AA236" i="1" s="1"/>
  <c r="Y322" i="1"/>
  <c r="Z322" i="1" s="1"/>
  <c r="AA322" i="1" s="1"/>
  <c r="Y883" i="1"/>
  <c r="Z883" i="1" s="1"/>
  <c r="AA883" i="1" s="1"/>
  <c r="Y485" i="1"/>
  <c r="Z485" i="1" s="1"/>
  <c r="AA485" i="1" s="1"/>
  <c r="Y481" i="1"/>
  <c r="Y653" i="1"/>
  <c r="Z653" i="1" s="1"/>
  <c r="AA653" i="1" s="1"/>
  <c r="Y713" i="1"/>
  <c r="Y164" i="1"/>
  <c r="Z164" i="1" s="1"/>
  <c r="AA164" i="1" s="1"/>
  <c r="Y672" i="1"/>
  <c r="Z672" i="1" s="1"/>
  <c r="AA672" i="1" s="1"/>
  <c r="Y632" i="1"/>
  <c r="Z632" i="1" s="1"/>
  <c r="AA632" i="1" s="1"/>
  <c r="Y11" i="1"/>
  <c r="Z11" i="1" s="1"/>
  <c r="AA11" i="1" s="1"/>
  <c r="Y779" i="1"/>
  <c r="Z779" i="1" s="1"/>
  <c r="AA779" i="1" s="1"/>
  <c r="Y949" i="1"/>
  <c r="Y783" i="1"/>
  <c r="Z783" i="1" s="1"/>
  <c r="AA783" i="1" s="1"/>
  <c r="Y914" i="1"/>
  <c r="Z914" i="1" s="1"/>
  <c r="AA914" i="1" s="1"/>
  <c r="Y555" i="1"/>
  <c r="Z555" i="1" s="1"/>
  <c r="AA555" i="1" s="1"/>
  <c r="Y132" i="1"/>
  <c r="Z132" i="1" s="1"/>
  <c r="AA132" i="1" s="1"/>
  <c r="Y631" i="1"/>
  <c r="Z631" i="1" s="1"/>
  <c r="AA631" i="1" s="1"/>
  <c r="Y542" i="1"/>
  <c r="Z542" i="1" s="1"/>
  <c r="AA542" i="1" s="1"/>
  <c r="Y467" i="1"/>
  <c r="Z467" i="1" s="1"/>
  <c r="AA467" i="1" s="1"/>
  <c r="Y385" i="1"/>
  <c r="Y463" i="1"/>
  <c r="Y774" i="1"/>
  <c r="Z774" i="1" s="1"/>
  <c r="AA774" i="1" s="1"/>
  <c r="Y512" i="1"/>
  <c r="Z512" i="1" s="1"/>
  <c r="AA512" i="1" s="1"/>
  <c r="Y420" i="1"/>
  <c r="Z420" i="1" s="1"/>
  <c r="AA420" i="1" s="1"/>
  <c r="Y200" i="1"/>
  <c r="Z200" i="1" s="1"/>
  <c r="AA200" i="1" s="1"/>
  <c r="Y559" i="1"/>
  <c r="Z559" i="1" s="1"/>
  <c r="AA559" i="1" s="1"/>
  <c r="Y324" i="1"/>
  <c r="Z324" i="1" s="1"/>
  <c r="AA324" i="1" s="1"/>
  <c r="Y169" i="1"/>
  <c r="Y107" i="1"/>
  <c r="Y309" i="1"/>
  <c r="Z309" i="1" s="1"/>
  <c r="AA309" i="1" s="1"/>
  <c r="Y51" i="1"/>
  <c r="Z51" i="1" s="1"/>
  <c r="AA51" i="1" s="1"/>
  <c r="Y66" i="1"/>
  <c r="Z66" i="1" s="1"/>
  <c r="AA66" i="1" s="1"/>
  <c r="Y80" i="1"/>
  <c r="Z80" i="1" s="1"/>
  <c r="AA80" i="1" s="1"/>
  <c r="Y857" i="1"/>
  <c r="Z857" i="1" s="1"/>
  <c r="AA857" i="1" s="1"/>
  <c r="Y925" i="1"/>
  <c r="Z925" i="1" s="1"/>
  <c r="AA925" i="1" s="1"/>
  <c r="Y786" i="1"/>
  <c r="Y531" i="1"/>
  <c r="Z531" i="1" s="1"/>
  <c r="AA531" i="1" s="1"/>
  <c r="Y912" i="1"/>
  <c r="Z912" i="1" s="1"/>
  <c r="AA912" i="1" s="1"/>
  <c r="Y770" i="1"/>
  <c r="Z770" i="1" s="1"/>
  <c r="AA770" i="1" s="1"/>
  <c r="Y964" i="1"/>
  <c r="Z964" i="1" s="1"/>
  <c r="AA964" i="1" s="1"/>
  <c r="Y926" i="1"/>
  <c r="Z926" i="1" s="1"/>
  <c r="AA926" i="1" s="1"/>
  <c r="Y709" i="1"/>
  <c r="Z709" i="1" s="1"/>
  <c r="AA709" i="1" s="1"/>
  <c r="Y698" i="1"/>
  <c r="Z698" i="1" s="1"/>
  <c r="AA698" i="1" s="1"/>
  <c r="Y656" i="1"/>
  <c r="Z656" i="1" s="1"/>
  <c r="AA656" i="1" s="1"/>
  <c r="Y740" i="1"/>
  <c r="Z740" i="1" s="1"/>
  <c r="AA740" i="1" s="1"/>
  <c r="Y561" i="1"/>
  <c r="Z561" i="1" s="1"/>
  <c r="AA561" i="1" s="1"/>
  <c r="Y466" i="1"/>
  <c r="Z466" i="1" s="1"/>
  <c r="AA466" i="1" s="1"/>
  <c r="Y439" i="1"/>
  <c r="Z439" i="1" s="1"/>
  <c r="AA439" i="1" s="1"/>
  <c r="Y503" i="1"/>
  <c r="Z503" i="1" s="1"/>
  <c r="AA503" i="1" s="1"/>
  <c r="Y416" i="1"/>
  <c r="Z416" i="1" s="1"/>
  <c r="AA416" i="1" s="1"/>
  <c r="Y285" i="1"/>
  <c r="Z285" i="1" s="1"/>
  <c r="AA285" i="1" s="1"/>
  <c r="Y371" i="1"/>
  <c r="Z371" i="1" s="1"/>
  <c r="AA371" i="1" s="1"/>
  <c r="Y318" i="1"/>
  <c r="Z318" i="1" s="1"/>
  <c r="AA318" i="1" s="1"/>
  <c r="Y306" i="1"/>
  <c r="Z306" i="1" s="1"/>
  <c r="AA306" i="1" s="1"/>
  <c r="Y264" i="1"/>
  <c r="Z264" i="1" s="1"/>
  <c r="AA264" i="1" s="1"/>
  <c r="Y182" i="1"/>
  <c r="Z182" i="1" s="1"/>
  <c r="AA182" i="1" s="1"/>
  <c r="Y186" i="1"/>
  <c r="Z186" i="1" s="1"/>
  <c r="AA186" i="1" s="1"/>
  <c r="Y41" i="1"/>
  <c r="Z41" i="1" s="1"/>
  <c r="AA41" i="1" s="1"/>
  <c r="Y33" i="1"/>
  <c r="Z33" i="1" s="1"/>
  <c r="AA33" i="1" s="1"/>
  <c r="Y36" i="1"/>
  <c r="Y93" i="1"/>
  <c r="Y289" i="1"/>
  <c r="Z289" i="1" s="1"/>
  <c r="AA289" i="1" s="1"/>
  <c r="Y445" i="1"/>
  <c r="Z445" i="1" s="1"/>
  <c r="AA445" i="1" s="1"/>
  <c r="Y341" i="1"/>
  <c r="Z341" i="1" s="1"/>
  <c r="AA341" i="1" s="1"/>
  <c r="Y20" i="1"/>
  <c r="Z20" i="1" s="1"/>
  <c r="AA20" i="1" s="1"/>
  <c r="Y521" i="1"/>
  <c r="Z521" i="1" s="1"/>
  <c r="AA521" i="1" s="1"/>
  <c r="Y759" i="1"/>
  <c r="Z759" i="1" s="1"/>
  <c r="AA759" i="1" s="1"/>
  <c r="Y331" i="1"/>
  <c r="Z331" i="1" s="1"/>
  <c r="AA331" i="1" s="1"/>
  <c r="Y360" i="1"/>
  <c r="Y477" i="1"/>
  <c r="Z477" i="1" s="1"/>
  <c r="AA477" i="1" s="1"/>
  <c r="Y523" i="1"/>
  <c r="Z523" i="1" s="1"/>
  <c r="AA523" i="1" s="1"/>
  <c r="Y593" i="1"/>
  <c r="Z593" i="1" s="1"/>
  <c r="AA593" i="1" s="1"/>
  <c r="Y764" i="1"/>
  <c r="Z764" i="1" s="1"/>
  <c r="AA764" i="1" s="1"/>
  <c r="Y798" i="1"/>
  <c r="Y610" i="1"/>
  <c r="Y874" i="1"/>
  <c r="Y678" i="1"/>
  <c r="Z678" i="1" s="1"/>
  <c r="AA678" i="1" s="1"/>
  <c r="Y695" i="1"/>
  <c r="Z695" i="1" s="1"/>
  <c r="AA695" i="1" s="1"/>
  <c r="Y572" i="1"/>
  <c r="Z572" i="1" s="1"/>
  <c r="AA572" i="1" s="1"/>
  <c r="Y201" i="1"/>
  <c r="Z201" i="1" s="1"/>
  <c r="AA201" i="1" s="1"/>
  <c r="Y506" i="1"/>
  <c r="Z506" i="1" s="1"/>
  <c r="AA506" i="1" s="1"/>
  <c r="Y867" i="1"/>
  <c r="Z867" i="1" s="1"/>
  <c r="AA867" i="1" s="1"/>
  <c r="Y645" i="1"/>
  <c r="Z645" i="1" s="1"/>
  <c r="AA645" i="1" s="1"/>
  <c r="Y118" i="1"/>
  <c r="Y923" i="1"/>
  <c r="Y799" i="1"/>
  <c r="Y187" i="1"/>
  <c r="Z187" i="1" s="1"/>
  <c r="AA187" i="1" s="1"/>
  <c r="Y852" i="1"/>
  <c r="Z852" i="1" s="1"/>
  <c r="AA852" i="1" s="1"/>
  <c r="Y473" i="1"/>
  <c r="Z473" i="1" s="1"/>
  <c r="AA473" i="1" s="1"/>
  <c r="Y419" i="1"/>
  <c r="Z419" i="1" s="1"/>
  <c r="AA419" i="1" s="1"/>
  <c r="Y352" i="1"/>
  <c r="Z352" i="1" s="1"/>
  <c r="AA352" i="1" s="1"/>
  <c r="Y244" i="1"/>
  <c r="Y22" i="1"/>
  <c r="Z22" i="1" s="1"/>
  <c r="AA22" i="1" s="1"/>
  <c r="Y120" i="1"/>
  <c r="Z120" i="1" s="1"/>
  <c r="AA120" i="1" s="1"/>
  <c r="Y351" i="1"/>
  <c r="Z351" i="1" s="1"/>
  <c r="AA351" i="1" s="1"/>
  <c r="Y391" i="1"/>
  <c r="Z391" i="1" s="1"/>
  <c r="AA391" i="1" s="1"/>
  <c r="Y367" i="1"/>
  <c r="Z367" i="1" s="1"/>
  <c r="AA367" i="1" s="1"/>
  <c r="Y38" i="1"/>
  <c r="Y594" i="1"/>
  <c r="Z594" i="1" s="1"/>
  <c r="AA594" i="1" s="1"/>
  <c r="Y761" i="1"/>
  <c r="Z761" i="1" s="1"/>
  <c r="AA761" i="1" s="1"/>
  <c r="Y353" i="1"/>
  <c r="Z353" i="1" s="1"/>
  <c r="AA353" i="1" s="1"/>
  <c r="Y622" i="1"/>
  <c r="Z622" i="1" s="1"/>
  <c r="AA622" i="1" s="1"/>
  <c r="Y606" i="1"/>
  <c r="Z606" i="1" s="1"/>
  <c r="AA606" i="1" s="1"/>
  <c r="Y574" i="1"/>
  <c r="Z574" i="1" s="1"/>
  <c r="AA574" i="1" s="1"/>
  <c r="Y295" i="1"/>
  <c r="Z295" i="1" s="1"/>
  <c r="AA295" i="1" s="1"/>
  <c r="Y816" i="1"/>
  <c r="Z816" i="1" s="1"/>
  <c r="AA816" i="1" s="1"/>
  <c r="Y944" i="1"/>
  <c r="Z944" i="1" s="1"/>
  <c r="AA944" i="1" s="1"/>
  <c r="Y828" i="1"/>
  <c r="Z828" i="1" s="1"/>
  <c r="AA828" i="1" s="1"/>
  <c r="Y252" i="1"/>
  <c r="Z252" i="1" s="1"/>
  <c r="AA252" i="1" s="1"/>
  <c r="Y815" i="1"/>
  <c r="Y913" i="1"/>
  <c r="Z913" i="1" s="1"/>
  <c r="AA913" i="1" s="1"/>
  <c r="Y599" i="1"/>
  <c r="Z599" i="1" s="1"/>
  <c r="AA599" i="1" s="1"/>
  <c r="Y455" i="1"/>
  <c r="Z455" i="1" s="1"/>
  <c r="AA455" i="1" s="1"/>
  <c r="Y549" i="1"/>
  <c r="Z549" i="1" s="1"/>
  <c r="AA549" i="1" s="1"/>
  <c r="Y195" i="1"/>
  <c r="Z195" i="1" s="1"/>
  <c r="AA195" i="1" s="1"/>
  <c r="Y700" i="1"/>
  <c r="Z700" i="1" s="1"/>
  <c r="AA700" i="1" s="1"/>
  <c r="Y55" i="1"/>
  <c r="Z55" i="1" s="1"/>
  <c r="AA55" i="1" s="1"/>
  <c r="Y834" i="1"/>
  <c r="Y616" i="1"/>
  <c r="Z616" i="1" s="1"/>
  <c r="AA616" i="1" s="1"/>
  <c r="Y340" i="1"/>
  <c r="Z340" i="1" s="1"/>
  <c r="AA340" i="1" s="1"/>
  <c r="Y556" i="1"/>
  <c r="Z556" i="1" s="1"/>
  <c r="AA556" i="1" s="1"/>
  <c r="Y234" i="1"/>
  <c r="Z234" i="1" s="1"/>
  <c r="AA234" i="1" s="1"/>
  <c r="Y665" i="1"/>
  <c r="Z665" i="1" s="1"/>
  <c r="AA665" i="1" s="1"/>
  <c r="Y551" i="1"/>
  <c r="Z551" i="1" s="1"/>
  <c r="AA551" i="1" s="1"/>
  <c r="Y216" i="1"/>
  <c r="Y153" i="1"/>
  <c r="Y310" i="1"/>
  <c r="Z310" i="1" s="1"/>
  <c r="AA310" i="1" s="1"/>
  <c r="Y99" i="1"/>
  <c r="Z99" i="1" s="1"/>
  <c r="AA99" i="1" s="1"/>
  <c r="Y876" i="1"/>
  <c r="Z876" i="1" s="1"/>
  <c r="AA876" i="1" s="1"/>
  <c r="Y850" i="1"/>
  <c r="Y776" i="1"/>
  <c r="Z776" i="1" s="1"/>
  <c r="AA776" i="1" s="1"/>
  <c r="Y735" i="1"/>
  <c r="Y909" i="1"/>
  <c r="Z909" i="1" s="1"/>
  <c r="AA909" i="1" s="1"/>
  <c r="Y858" i="1"/>
  <c r="Z858" i="1" s="1"/>
  <c r="AA858" i="1" s="1"/>
  <c r="Y673" i="1"/>
  <c r="Z673" i="1" s="1"/>
  <c r="AA673" i="1" s="1"/>
  <c r="Y505" i="1"/>
  <c r="Z505" i="1" s="1"/>
  <c r="AA505" i="1" s="1"/>
  <c r="Y697" i="1"/>
  <c r="Z697" i="1" s="1"/>
  <c r="AA697" i="1" s="1"/>
  <c r="Y536" i="1"/>
  <c r="Z536" i="1" s="1"/>
  <c r="AA536" i="1" s="1"/>
  <c r="Y603" i="1"/>
  <c r="Y487" i="1"/>
  <c r="Y746" i="1"/>
  <c r="Y829" i="1"/>
  <c r="Z829" i="1" s="1"/>
  <c r="AA829" i="1" s="1"/>
  <c r="Y430" i="1"/>
  <c r="Z430" i="1" s="1"/>
  <c r="AA430" i="1" s="1"/>
  <c r="Y459" i="1"/>
  <c r="Z459" i="1" s="1"/>
  <c r="AA459" i="1" s="1"/>
  <c r="Y427" i="1"/>
  <c r="Z427" i="1" s="1"/>
  <c r="AA427" i="1" s="1"/>
  <c r="Y431" i="1"/>
  <c r="Z431" i="1" s="1"/>
  <c r="AA431" i="1" s="1"/>
  <c r="Y356" i="1"/>
  <c r="Y408" i="1"/>
  <c r="Y354" i="1"/>
  <c r="Z354" i="1" s="1"/>
  <c r="AA354" i="1" s="1"/>
  <c r="Y141" i="1"/>
  <c r="Y136" i="1"/>
  <c r="Z136" i="1" s="1"/>
  <c r="AA136" i="1" s="1"/>
  <c r="Y245" i="1"/>
  <c r="Z245" i="1" s="1"/>
  <c r="AA245" i="1" s="1"/>
  <c r="Y280" i="1"/>
  <c r="Z280" i="1" s="1"/>
  <c r="AA280" i="1" s="1"/>
  <c r="Y185" i="1"/>
  <c r="Z185" i="1" s="1"/>
  <c r="AA185" i="1" s="1"/>
  <c r="Y197" i="1"/>
  <c r="Z197" i="1" s="1"/>
  <c r="AA197" i="1" s="1"/>
  <c r="Y13" i="1"/>
  <c r="Z13" i="1" s="1"/>
  <c r="AA13" i="1" s="1"/>
  <c r="Y128" i="1"/>
  <c r="Y170" i="1"/>
  <c r="Z170" i="1" s="1"/>
  <c r="AA170" i="1" s="1"/>
  <c r="Y14" i="1"/>
  <c r="Z14" i="1" s="1"/>
  <c r="AA14" i="1" s="1"/>
  <c r="Y50" i="1"/>
  <c r="Z50" i="1" s="1"/>
  <c r="AA50" i="1" s="1"/>
  <c r="Y74" i="1"/>
  <c r="Z74" i="1" s="1"/>
  <c r="AA74" i="1" s="1"/>
  <c r="Y298" i="1"/>
  <c r="Z298" i="1" s="1"/>
  <c r="AA298" i="1" s="1"/>
  <c r="Y138" i="1"/>
  <c r="Z138" i="1" s="1"/>
  <c r="AA138" i="1" s="1"/>
  <c r="Y276" i="1"/>
  <c r="Z276" i="1" s="1"/>
  <c r="AA276" i="1" s="1"/>
  <c r="Y184" i="1"/>
  <c r="Y214" i="1"/>
  <c r="Z214" i="1" s="1"/>
  <c r="AA214" i="1" s="1"/>
  <c r="Y94" i="1"/>
  <c r="Z94" i="1" s="1"/>
  <c r="AA94" i="1" s="1"/>
  <c r="Y143" i="1"/>
  <c r="Z143" i="1" s="1"/>
  <c r="AA143" i="1" s="1"/>
  <c r="Y110" i="1"/>
  <c r="Z110" i="1" s="1"/>
  <c r="AA110" i="1" s="1"/>
  <c r="Y69" i="1"/>
  <c r="Z69" i="1" s="1"/>
  <c r="AA69" i="1" s="1"/>
  <c r="Y42" i="1"/>
  <c r="Z42" i="1" s="1"/>
  <c r="AA42" i="1" s="1"/>
  <c r="Y897" i="1"/>
  <c r="Z897" i="1" s="1"/>
  <c r="AA897" i="1" s="1"/>
  <c r="Y83" i="1"/>
  <c r="Z83" i="1" s="1"/>
  <c r="AA83" i="1" s="1"/>
  <c r="Y173" i="1"/>
  <c r="Z173" i="1" s="1"/>
  <c r="AA173" i="1" s="1"/>
  <c r="Y172" i="1"/>
  <c r="Z172" i="1" s="1"/>
  <c r="AA172" i="1" s="1"/>
  <c r="Y447" i="1"/>
  <c r="Z447" i="1" s="1"/>
  <c r="AA447" i="1" s="1"/>
  <c r="Y441" i="1"/>
  <c r="Z441" i="1" s="1"/>
  <c r="AA441" i="1" s="1"/>
  <c r="Y238" i="1"/>
  <c r="Z238" i="1" s="1"/>
  <c r="AA238" i="1" s="1"/>
  <c r="Y712" i="1"/>
  <c r="Z712" i="1" s="1"/>
  <c r="AA712" i="1" s="1"/>
  <c r="Y763" i="1"/>
  <c r="Y355" i="1"/>
  <c r="Y638" i="1"/>
  <c r="Z638" i="1" s="1"/>
  <c r="AA638" i="1" s="1"/>
  <c r="Y206" i="1"/>
  <c r="Z206" i="1" s="1"/>
  <c r="AA206" i="1" s="1"/>
  <c r="Y727" i="1"/>
  <c r="Z727" i="1" s="1"/>
  <c r="AA727" i="1" s="1"/>
  <c r="Y328" i="1"/>
  <c r="Z328" i="1" s="1"/>
  <c r="AA328" i="1" s="1"/>
  <c r="Y424" i="1"/>
  <c r="Z424" i="1" s="1"/>
  <c r="AA424" i="1" s="1"/>
  <c r="Y835" i="1"/>
  <c r="Z835" i="1" s="1"/>
  <c r="AA835" i="1" s="1"/>
  <c r="Y859" i="1"/>
  <c r="Z859" i="1" s="1"/>
  <c r="AA859" i="1" s="1"/>
  <c r="Y291" i="1"/>
  <c r="Z291" i="1" s="1"/>
  <c r="AA291" i="1" s="1"/>
  <c r="Y846" i="1"/>
  <c r="Z846" i="1" s="1"/>
  <c r="AA846" i="1" s="1"/>
  <c r="Y621" i="1"/>
  <c r="Z621" i="1" s="1"/>
  <c r="AA621" i="1" s="1"/>
  <c r="Y836" i="1"/>
  <c r="Z836" i="1" s="1"/>
  <c r="AA836" i="1" s="1"/>
  <c r="Y885" i="1"/>
  <c r="Z885" i="1" s="1"/>
  <c r="AA885" i="1" s="1"/>
  <c r="Y864" i="1"/>
  <c r="Z864" i="1" s="1"/>
  <c r="AA864" i="1" s="1"/>
  <c r="Y900" i="1"/>
  <c r="Z900" i="1" s="1"/>
  <c r="AA900" i="1" s="1"/>
  <c r="Y827" i="1"/>
  <c r="Y823" i="1"/>
  <c r="Z823" i="1" s="1"/>
  <c r="AA823" i="1" s="1"/>
  <c r="Y679" i="1"/>
  <c r="Y380" i="1"/>
  <c r="Z380" i="1" s="1"/>
  <c r="AA380" i="1" s="1"/>
  <c r="Y139" i="1"/>
  <c r="Z139" i="1" s="1"/>
  <c r="AA139" i="1" s="1"/>
  <c r="Y494" i="1"/>
  <c r="Z494" i="1" s="1"/>
  <c r="AA494" i="1" s="1"/>
  <c r="Y738" i="1"/>
  <c r="Z738" i="1" s="1"/>
  <c r="AA738" i="1" s="1"/>
  <c r="Y721" i="1"/>
  <c r="Z721" i="1" s="1"/>
  <c r="AA721" i="1" s="1"/>
  <c r="Y590" i="1"/>
  <c r="Y479" i="1"/>
  <c r="Z479" i="1" s="1"/>
  <c r="AA479" i="1" s="1"/>
  <c r="Y692" i="1"/>
  <c r="Z692" i="1" s="1"/>
  <c r="AA692" i="1" s="1"/>
  <c r="Y282" i="1"/>
  <c r="Z282" i="1" s="1"/>
  <c r="AA282" i="1" s="1"/>
  <c r="Y266" i="1"/>
  <c r="Z266" i="1" s="1"/>
  <c r="AA266" i="1" s="1"/>
  <c r="Y190" i="1"/>
  <c r="Z190" i="1" s="1"/>
  <c r="AA190" i="1" s="1"/>
  <c r="Y686" i="1"/>
  <c r="Z686" i="1" s="1"/>
  <c r="AA686" i="1" s="1"/>
  <c r="Y830" i="1"/>
  <c r="Z830" i="1" s="1"/>
  <c r="AA830" i="1" s="1"/>
  <c r="Y326" i="1"/>
  <c r="Y210" i="1"/>
  <c r="Z210" i="1" s="1"/>
  <c r="AA210" i="1" s="1"/>
  <c r="Y105" i="1"/>
  <c r="Z105" i="1" s="1"/>
  <c r="AA105" i="1" s="1"/>
  <c r="Y60" i="1"/>
  <c r="Z60" i="1" s="1"/>
  <c r="AA60" i="1" s="1"/>
  <c r="Y92" i="1"/>
  <c r="Z92" i="1" s="1"/>
  <c r="AA92" i="1" s="1"/>
  <c r="Y35" i="1"/>
  <c r="Z35" i="1" s="1"/>
  <c r="AA35" i="1" s="1"/>
  <c r="Y122" i="1"/>
  <c r="Y901" i="1"/>
  <c r="Y762" i="1"/>
  <c r="Z762" i="1" s="1"/>
  <c r="AA762" i="1" s="1"/>
  <c r="Y715" i="1"/>
  <c r="Z715" i="1" s="1"/>
  <c r="AA715" i="1" s="1"/>
  <c r="Y890" i="1"/>
  <c r="Y848" i="1"/>
  <c r="Z848" i="1" s="1"/>
  <c r="AA848" i="1" s="1"/>
  <c r="Y869" i="1"/>
  <c r="Z869" i="1" s="1"/>
  <c r="AA869" i="1" s="1"/>
  <c r="Y937" i="1"/>
  <c r="Z937" i="1" s="1"/>
  <c r="AA937" i="1" s="1"/>
  <c r="Y650" i="1"/>
  <c r="Z650" i="1" s="1"/>
  <c r="AA650" i="1" s="1"/>
  <c r="Y878" i="1"/>
  <c r="Z878" i="1" s="1"/>
  <c r="AA878" i="1" s="1"/>
  <c r="Y592" i="1"/>
  <c r="Z592" i="1" s="1"/>
  <c r="AA592" i="1" s="1"/>
  <c r="Y516" i="1"/>
  <c r="Z516" i="1" s="1"/>
  <c r="AA516" i="1" s="1"/>
  <c r="Y945" i="1"/>
  <c r="Z945" i="1" s="1"/>
  <c r="AA945" i="1" s="1"/>
  <c r="Y688" i="1"/>
  <c r="Z688" i="1" s="1"/>
  <c r="AA688" i="1" s="1"/>
  <c r="Y724" i="1"/>
  <c r="Z724" i="1" s="1"/>
  <c r="AA724" i="1" s="1"/>
  <c r="Y454" i="1"/>
  <c r="Z454" i="1" s="1"/>
  <c r="AA454" i="1" s="1"/>
  <c r="Y644" i="1"/>
  <c r="Z644" i="1" s="1"/>
  <c r="AA644" i="1" s="1"/>
  <c r="Y508" i="1"/>
  <c r="Z508" i="1" s="1"/>
  <c r="AA508" i="1" s="1"/>
  <c r="Y486" i="1"/>
  <c r="Z486" i="1" s="1"/>
  <c r="AA486" i="1" s="1"/>
  <c r="Y313" i="1"/>
  <c r="Z313" i="1" s="1"/>
  <c r="AA313" i="1" s="1"/>
  <c r="Y499" i="1"/>
  <c r="Y482" i="1"/>
  <c r="Z482" i="1" s="1"/>
  <c r="AA482" i="1" s="1"/>
  <c r="Y249" i="1"/>
  <c r="Z249" i="1" s="1"/>
  <c r="AA249" i="1" s="1"/>
  <c r="Y401" i="1"/>
  <c r="Z401" i="1" s="1"/>
  <c r="AA401" i="1" s="1"/>
  <c r="Y399" i="1"/>
  <c r="Z399" i="1" s="1"/>
  <c r="AA399" i="1" s="1"/>
  <c r="Y330" i="1"/>
  <c r="Z330" i="1" s="1"/>
  <c r="AA330" i="1" s="1"/>
  <c r="Y350" i="1"/>
  <c r="Y227" i="1"/>
  <c r="Z227" i="1" s="1"/>
  <c r="AA227" i="1" s="1"/>
  <c r="Y142" i="1"/>
  <c r="Y134" i="1"/>
  <c r="Z134" i="1" s="1"/>
  <c r="AA134" i="1" s="1"/>
  <c r="Y144" i="1"/>
  <c r="Z144" i="1" s="1"/>
  <c r="AA144" i="1" s="1"/>
  <c r="Y131" i="1"/>
  <c r="Z131" i="1" s="1"/>
  <c r="AA131" i="1" s="1"/>
  <c r="Y204" i="1"/>
  <c r="Z204" i="1" s="1"/>
  <c r="AA204" i="1" s="1"/>
  <c r="Y124" i="1"/>
  <c r="Z124" i="1" s="1"/>
  <c r="AA124" i="1" s="1"/>
  <c r="Y255" i="1"/>
  <c r="Z255" i="1" s="1"/>
  <c r="AA255" i="1" s="1"/>
  <c r="Y379" i="1"/>
  <c r="Z379" i="1" s="1"/>
  <c r="AA379" i="1" s="1"/>
  <c r="Y247" i="1"/>
  <c r="Z247" i="1" s="1"/>
  <c r="AA247" i="1" s="1"/>
  <c r="Y108" i="1"/>
  <c r="Z108" i="1" s="1"/>
  <c r="AA108" i="1" s="1"/>
  <c r="Y562" i="1"/>
  <c r="Z562" i="1" s="1"/>
  <c r="AA562" i="1" s="1"/>
  <c r="Y831" i="1"/>
  <c r="Z831" i="1" s="1"/>
  <c r="AA831" i="1" s="1"/>
  <c r="Y412" i="1"/>
  <c r="Z412" i="1" s="1"/>
  <c r="AA412" i="1" s="1"/>
  <c r="Y806" i="1"/>
  <c r="Z806" i="1" s="1"/>
  <c r="AA806" i="1" s="1"/>
  <c r="Y579" i="1"/>
  <c r="Z579" i="1" s="1"/>
  <c r="AA579" i="1" s="1"/>
  <c r="Y530" i="1"/>
  <c r="Z530" i="1" s="1"/>
  <c r="AA530" i="1" s="1"/>
  <c r="Y790" i="1"/>
  <c r="Y895" i="1"/>
  <c r="Z895" i="1" s="1"/>
  <c r="AA895" i="1" s="1"/>
  <c r="Y584" i="1"/>
  <c r="Z584" i="1" s="1"/>
  <c r="AA584" i="1" s="1"/>
  <c r="Y742" i="1"/>
  <c r="Z742" i="1" s="1"/>
  <c r="AA742" i="1" s="1"/>
  <c r="Y808" i="1"/>
  <c r="Z808" i="1" s="1"/>
  <c r="AA808" i="1" s="1"/>
  <c r="Y942" i="1"/>
  <c r="Z942" i="1" s="1"/>
  <c r="AA942" i="1" s="1"/>
  <c r="Y941" i="1"/>
  <c r="Z941" i="1" s="1"/>
  <c r="AA941" i="1" s="1"/>
  <c r="Y866" i="1"/>
  <c r="Z866" i="1" s="1"/>
  <c r="AA866" i="1" s="1"/>
  <c r="Y726" i="1"/>
  <c r="Z726" i="1" s="1"/>
  <c r="AA726" i="1" s="1"/>
  <c r="Y643" i="1"/>
  <c r="Z643" i="1" s="1"/>
  <c r="AA643" i="1" s="1"/>
  <c r="Y654" i="1"/>
  <c r="Z654" i="1" s="1"/>
  <c r="AA654" i="1" s="1"/>
  <c r="Y723" i="1"/>
  <c r="Z723" i="1" s="1"/>
  <c r="AA723" i="1" s="1"/>
  <c r="Y946" i="1"/>
  <c r="Z946" i="1" s="1"/>
  <c r="AA946" i="1" s="1"/>
  <c r="Y843" i="1"/>
  <c r="Z843" i="1" s="1"/>
  <c r="AA843" i="1" s="1"/>
  <c r="Y702" i="1"/>
  <c r="Z702" i="1" s="1"/>
  <c r="AA702" i="1" s="1"/>
  <c r="Y417" i="1"/>
  <c r="Z417" i="1" s="1"/>
  <c r="AA417" i="1" s="1"/>
  <c r="Y257" i="1"/>
  <c r="Z257" i="1" s="1"/>
  <c r="AA257" i="1" s="1"/>
  <c r="Y613" i="1"/>
  <c r="Z613" i="1" s="1"/>
  <c r="AA613" i="1" s="1"/>
  <c r="Y469" i="1"/>
  <c r="Z469" i="1" s="1"/>
  <c r="AA469" i="1" s="1"/>
  <c r="Y527" i="1"/>
  <c r="Z527" i="1" s="1"/>
  <c r="AA527" i="1" s="1"/>
  <c r="Y444" i="1"/>
  <c r="Z444" i="1" s="1"/>
  <c r="AA444" i="1" s="1"/>
  <c r="Y947" i="1"/>
  <c r="Z947" i="1" s="1"/>
  <c r="AA947" i="1" s="1"/>
  <c r="Y689" i="1"/>
  <c r="Y626" i="1"/>
  <c r="Z626" i="1" s="1"/>
  <c r="AA626" i="1" s="1"/>
  <c r="Y543" i="1"/>
  <c r="Z543" i="1" s="1"/>
  <c r="AA543" i="1" s="1"/>
  <c r="Y152" i="1"/>
  <c r="Z152" i="1" s="1"/>
  <c r="AA152" i="1" s="1"/>
  <c r="Y79" i="1"/>
  <c r="Z79" i="1" s="1"/>
  <c r="AA79" i="1" s="1"/>
  <c r="Y171" i="1"/>
  <c r="Z171" i="1" s="1"/>
  <c r="AA171" i="1" s="1"/>
  <c r="Y43" i="1"/>
  <c r="Z43" i="1" s="1"/>
  <c r="AA43" i="1" s="1"/>
  <c r="Y32" i="1"/>
  <c r="Z32" i="1" s="1"/>
  <c r="AA32" i="1" s="1"/>
  <c r="Y34" i="1"/>
  <c r="Z34" i="1" s="1"/>
  <c r="AA34" i="1" s="1"/>
  <c r="Y70" i="1"/>
  <c r="Y113" i="1"/>
  <c r="Z113" i="1" s="1"/>
  <c r="AA113" i="1" s="1"/>
  <c r="Y165" i="1"/>
  <c r="Z165" i="1" s="1"/>
  <c r="AA165" i="1" s="1"/>
  <c r="Y39" i="1"/>
  <c r="Z39" i="1" s="1"/>
  <c r="AA39" i="1" s="1"/>
  <c r="Y658" i="1"/>
  <c r="Z658" i="1" s="1"/>
  <c r="AA658" i="1" s="1"/>
  <c r="Y891" i="1"/>
  <c r="Z891" i="1" s="1"/>
  <c r="AA891" i="1" s="1"/>
  <c r="Y814" i="1"/>
  <c r="Z814" i="1" s="1"/>
  <c r="AA814" i="1" s="1"/>
  <c r="Y586" i="1"/>
  <c r="Z586" i="1" s="1"/>
  <c r="AA586" i="1" s="1"/>
  <c r="Y842" i="1"/>
  <c r="Z842" i="1" s="1"/>
  <c r="AA842" i="1" s="1"/>
  <c r="Y754" i="1"/>
  <c r="Y752" i="1"/>
  <c r="Z752" i="1" s="1"/>
  <c r="AA752" i="1" s="1"/>
  <c r="Y822" i="1"/>
  <c r="Z822" i="1" s="1"/>
  <c r="AA822" i="1" s="1"/>
  <c r="Y661" i="1"/>
  <c r="Z661" i="1" s="1"/>
  <c r="AA661" i="1" s="1"/>
  <c r="Y465" i="1"/>
  <c r="Y507" i="1"/>
  <c r="Z507" i="1" s="1"/>
  <c r="AA507" i="1" s="1"/>
  <c r="Y733" i="1"/>
  <c r="Z733" i="1" s="1"/>
  <c r="AA733" i="1" s="1"/>
  <c r="Y533" i="1"/>
  <c r="Z533" i="1" s="1"/>
  <c r="AA533" i="1" s="1"/>
  <c r="Y540" i="1"/>
  <c r="Z540" i="1" s="1"/>
  <c r="AA540" i="1" s="1"/>
  <c r="Y449" i="1"/>
  <c r="Z449" i="1" s="1"/>
  <c r="AA449" i="1" s="1"/>
  <c r="Y514" i="1"/>
  <c r="Z514" i="1" s="1"/>
  <c r="AA514" i="1" s="1"/>
  <c r="Y478" i="1"/>
  <c r="Z478" i="1" s="1"/>
  <c r="AA478" i="1" s="1"/>
  <c r="Y457" i="1"/>
  <c r="Z457" i="1" s="1"/>
  <c r="AA457" i="1" s="1"/>
  <c r="Y230" i="1"/>
  <c r="Z230" i="1" s="1"/>
  <c r="AA230" i="1" s="1"/>
  <c r="Y365" i="1"/>
  <c r="Z365" i="1" s="1"/>
  <c r="AA365" i="1" s="1"/>
  <c r="Y281" i="1"/>
  <c r="Y219" i="1"/>
  <c r="Z219" i="1" s="1"/>
  <c r="AA219" i="1" s="1"/>
  <c r="Y240" i="1"/>
  <c r="Z240" i="1" s="1"/>
  <c r="AA240" i="1" s="1"/>
  <c r="Y333" i="1"/>
  <c r="Z333" i="1" s="1"/>
  <c r="AA333" i="1" s="1"/>
  <c r="Y194" i="1"/>
  <c r="Z194" i="1" s="1"/>
  <c r="AA194" i="1" s="1"/>
  <c r="Y82" i="1"/>
  <c r="Z82" i="1" s="1"/>
  <c r="AA82" i="1" s="1"/>
  <c r="Y127" i="1"/>
  <c r="Z127" i="1" s="1"/>
  <c r="AA127" i="1" s="1"/>
  <c r="Y137" i="1"/>
  <c r="Z137" i="1" s="1"/>
  <c r="AA137" i="1" s="1"/>
  <c r="Y29" i="1"/>
  <c r="Z29" i="1" s="1"/>
  <c r="AA29" i="1" s="1"/>
  <c r="AP909" i="1"/>
  <c r="AR909" i="1" s="1"/>
  <c r="AS909" i="1" s="1"/>
  <c r="AP912" i="1"/>
  <c r="AR912" i="1" s="1"/>
  <c r="AS912" i="1" s="1"/>
  <c r="AP677" i="1"/>
  <c r="AR677" i="1" s="1"/>
  <c r="AS677" i="1" s="1"/>
  <c r="AP663" i="1"/>
  <c r="AR663" i="1" s="1"/>
  <c r="AS663" i="1" s="1"/>
  <c r="AP610" i="1"/>
  <c r="AR610" i="1" s="1"/>
  <c r="AS610" i="1" s="1"/>
  <c r="AP573" i="1"/>
  <c r="AR573" i="1" s="1"/>
  <c r="AS573" i="1" s="1"/>
  <c r="AP557" i="1"/>
  <c r="AR557" i="1" s="1"/>
  <c r="AS557" i="1" s="1"/>
  <c r="AP732" i="1"/>
  <c r="AR732" i="1" s="1"/>
  <c r="AS732" i="1" s="1"/>
  <c r="AP741" i="1"/>
  <c r="AR741" i="1" s="1"/>
  <c r="AS741" i="1" s="1"/>
  <c r="AP828" i="1"/>
  <c r="AR828" i="1" s="1"/>
  <c r="AS828" i="1" s="1"/>
  <c r="AP820" i="1"/>
  <c r="AR820" i="1" s="1"/>
  <c r="AS820" i="1" s="1"/>
  <c r="AP816" i="1"/>
  <c r="AR816" i="1" s="1"/>
  <c r="AS816" i="1" s="1"/>
  <c r="AP749" i="1"/>
  <c r="AR749" i="1" s="1"/>
  <c r="AS749" i="1" s="1"/>
  <c r="AP641" i="1"/>
  <c r="AR641" i="1" s="1"/>
  <c r="AS641" i="1" s="1"/>
  <c r="AP631" i="1"/>
  <c r="AP570" i="1"/>
  <c r="AR570" i="1" s="1"/>
  <c r="AS570" i="1" s="1"/>
  <c r="AP940" i="1"/>
  <c r="AR940" i="1" s="1"/>
  <c r="AS940" i="1" s="1"/>
  <c r="AP756" i="1"/>
  <c r="AR756" i="1" s="1"/>
  <c r="AS756" i="1" s="1"/>
  <c r="AP695" i="1"/>
  <c r="AR695" i="1" s="1"/>
  <c r="AS695" i="1" s="1"/>
  <c r="AP615" i="1"/>
  <c r="AR615" i="1" s="1"/>
  <c r="AS615" i="1" s="1"/>
  <c r="AP537" i="1"/>
  <c r="AR537" i="1" s="1"/>
  <c r="AS537" i="1" s="1"/>
  <c r="AP478" i="1"/>
  <c r="AR478" i="1" s="1"/>
  <c r="AS478" i="1" s="1"/>
  <c r="AP726" i="1"/>
  <c r="AR726" i="1" s="1"/>
  <c r="AS726" i="1" s="1"/>
  <c r="AP674" i="1"/>
  <c r="AR674" i="1" s="1"/>
  <c r="AS674" i="1" s="1"/>
  <c r="AP775" i="1"/>
  <c r="AR775" i="1" s="1"/>
  <c r="AS775" i="1" s="1"/>
  <c r="AP356" i="1"/>
  <c r="AR356" i="1" s="1"/>
  <c r="AS356" i="1" s="1"/>
  <c r="AP696" i="1"/>
  <c r="AR696" i="1" s="1"/>
  <c r="AS696" i="1" s="1"/>
  <c r="AP383" i="1"/>
  <c r="AR383" i="1" s="1"/>
  <c r="AS383" i="1" s="1"/>
  <c r="AP310" i="1"/>
  <c r="AR310" i="1" s="1"/>
  <c r="AS310" i="1" s="1"/>
  <c r="AP800" i="1"/>
  <c r="AR800" i="1" s="1"/>
  <c r="AS800" i="1" s="1"/>
  <c r="AP900" i="1"/>
  <c r="AR900" i="1" s="1"/>
  <c r="AS900" i="1" s="1"/>
  <c r="AP244" i="1"/>
  <c r="AR244" i="1" s="1"/>
  <c r="AS244" i="1" s="1"/>
  <c r="AP649" i="1"/>
  <c r="AR649" i="1" s="1"/>
  <c r="AS649" i="1" s="1"/>
  <c r="AP298" i="1"/>
  <c r="AP731" i="1"/>
  <c r="AR731" i="1" s="1"/>
  <c r="AS731" i="1" s="1"/>
  <c r="AP357" i="1"/>
  <c r="AR357" i="1" s="1"/>
  <c r="AS357" i="1" s="1"/>
  <c r="AP796" i="1"/>
  <c r="AR796" i="1" s="1"/>
  <c r="AS796" i="1" s="1"/>
  <c r="AP476" i="1"/>
  <c r="AR476" i="1" s="1"/>
  <c r="AS476" i="1" s="1"/>
  <c r="AP472" i="1"/>
  <c r="AR472" i="1" s="1"/>
  <c r="AS472" i="1" s="1"/>
  <c r="AP397" i="1"/>
  <c r="AR397" i="1" s="1"/>
  <c r="AS397" i="1" s="1"/>
  <c r="AP313" i="1"/>
  <c r="AR313" i="1" s="1"/>
  <c r="AS313" i="1" s="1"/>
  <c r="AP198" i="1"/>
  <c r="AR198" i="1" s="1"/>
  <c r="AS198" i="1" s="1"/>
  <c r="AP160" i="1"/>
  <c r="AR160" i="1" s="1"/>
  <c r="AS160" i="1" s="1"/>
  <c r="AP47" i="1"/>
  <c r="AR47" i="1" s="1"/>
  <c r="AS47" i="1" s="1"/>
  <c r="AP128" i="1"/>
  <c r="AR128" i="1" s="1"/>
  <c r="AS128" i="1" s="1"/>
  <c r="AP725" i="1"/>
  <c r="AR725" i="1" s="1"/>
  <c r="AS725" i="1" s="1"/>
  <c r="AP134" i="1"/>
  <c r="AR134" i="1" s="1"/>
  <c r="AS134" i="1" s="1"/>
  <c r="AP281" i="1"/>
  <c r="AR281" i="1" s="1"/>
  <c r="AS281" i="1" s="1"/>
  <c r="AP786" i="1"/>
  <c r="AR786" i="1" s="1"/>
  <c r="AS786" i="1" s="1"/>
  <c r="AP296" i="1"/>
  <c r="AR296" i="1" s="1"/>
  <c r="AS296" i="1" s="1"/>
  <c r="AP495" i="1"/>
  <c r="AR495" i="1" s="1"/>
  <c r="AS495" i="1" s="1"/>
  <c r="AP61" i="1"/>
  <c r="AR61" i="1" s="1"/>
  <c r="AS61" i="1" s="1"/>
  <c r="AP166" i="1"/>
  <c r="AR166" i="1" s="1"/>
  <c r="AS166" i="1" s="1"/>
  <c r="AP528" i="1"/>
  <c r="AR528" i="1" s="1"/>
  <c r="AS528" i="1" s="1"/>
  <c r="AP311" i="1"/>
  <c r="AR311" i="1" s="1"/>
  <c r="AS311" i="1" s="1"/>
  <c r="AP31" i="1"/>
  <c r="AR31" i="1" s="1"/>
  <c r="AS31" i="1" s="1"/>
  <c r="AP123" i="1"/>
  <c r="AR123" i="1" s="1"/>
  <c r="AS123" i="1" s="1"/>
  <c r="AP58" i="1"/>
  <c r="AR58" i="1" s="1"/>
  <c r="AS58" i="1" s="1"/>
  <c r="AP613" i="1"/>
  <c r="AR613" i="1" s="1"/>
  <c r="AS613" i="1" s="1"/>
  <c r="AP150" i="1"/>
  <c r="AR150" i="1" s="1"/>
  <c r="AS150" i="1" s="1"/>
  <c r="AP656" i="1"/>
  <c r="AR656" i="1" s="1"/>
  <c r="AS656" i="1" s="1"/>
  <c r="AP99" i="1"/>
  <c r="AR99" i="1" s="1"/>
  <c r="AS99" i="1" s="1"/>
  <c r="AP103" i="1"/>
  <c r="AR103" i="1" s="1"/>
  <c r="AS103" i="1" s="1"/>
  <c r="AP944" i="1"/>
  <c r="AP393" i="1"/>
  <c r="AR393" i="1" s="1"/>
  <c r="AS393" i="1" s="1"/>
  <c r="AP581" i="1"/>
  <c r="AR581" i="1" s="1"/>
  <c r="AS581" i="1" s="1"/>
  <c r="AP709" i="1"/>
  <c r="AR709" i="1" s="1"/>
  <c r="AS709" i="1" s="1"/>
  <c r="AP882" i="1"/>
  <c r="AR882" i="1" s="1"/>
  <c r="AS882" i="1" s="1"/>
  <c r="AP622" i="1"/>
  <c r="AR622" i="1" s="1"/>
  <c r="AS622" i="1" s="1"/>
  <c r="AP221" i="1"/>
  <c r="AR221" i="1" s="1"/>
  <c r="AS221" i="1" s="1"/>
  <c r="AP216" i="1"/>
  <c r="AR216" i="1" s="1"/>
  <c r="AS216" i="1" s="1"/>
  <c r="AP122" i="1"/>
  <c r="AR122" i="1" s="1"/>
  <c r="AS122" i="1" s="1"/>
  <c r="AP125" i="1"/>
  <c r="AP157" i="1"/>
  <c r="AR157" i="1" s="1"/>
  <c r="AS157" i="1" s="1"/>
  <c r="AP154" i="1"/>
  <c r="AR154" i="1" s="1"/>
  <c r="AS154" i="1" s="1"/>
  <c r="AP350" i="1"/>
  <c r="AR350" i="1" s="1"/>
  <c r="AS350" i="1" s="1"/>
  <c r="AP963" i="1"/>
  <c r="AR963" i="1" s="1"/>
  <c r="AS963" i="1" s="1"/>
  <c r="AP168" i="1"/>
  <c r="AR168" i="1" s="1"/>
  <c r="AS168" i="1" s="1"/>
  <c r="AP111" i="1"/>
  <c r="AR111" i="1" s="1"/>
  <c r="AS111" i="1" s="1"/>
  <c r="AP370" i="1"/>
  <c r="AR370" i="1" s="1"/>
  <c r="AS370" i="1" s="1"/>
  <c r="AP376" i="1"/>
  <c r="AR376" i="1" s="1"/>
  <c r="AS376" i="1" s="1"/>
  <c r="AP405" i="1"/>
  <c r="AP881" i="1"/>
  <c r="AR881" i="1" s="1"/>
  <c r="AS881" i="1" s="1"/>
  <c r="AP864" i="1"/>
  <c r="AR864" i="1" s="1"/>
  <c r="AS864" i="1" s="1"/>
  <c r="AP939" i="1"/>
  <c r="AR939" i="1" s="1"/>
  <c r="AS939" i="1" s="1"/>
  <c r="AP819" i="1"/>
  <c r="AR819" i="1" s="1"/>
  <c r="AS819" i="1" s="1"/>
  <c r="AP382" i="1"/>
  <c r="AR382" i="1" s="1"/>
  <c r="AS382" i="1" s="1"/>
  <c r="AP450" i="1"/>
  <c r="AR450" i="1" s="1"/>
  <c r="AS450" i="1" s="1"/>
  <c r="AP921" i="1"/>
  <c r="AR921" i="1" s="1"/>
  <c r="AS921" i="1" s="1"/>
  <c r="AP193" i="1"/>
  <c r="AR193" i="1" s="1"/>
  <c r="AS193" i="1" s="1"/>
  <c r="AP304" i="1"/>
  <c r="AR304" i="1" s="1"/>
  <c r="AS304" i="1" s="1"/>
  <c r="AP77" i="1"/>
  <c r="AR77" i="1" s="1"/>
  <c r="AS77" i="1" s="1"/>
  <c r="AP445" i="1"/>
  <c r="AR445" i="1" s="1"/>
  <c r="AS445" i="1" s="1"/>
  <c r="AP559" i="1"/>
  <c r="AR559" i="1" s="1"/>
  <c r="AS559" i="1" s="1"/>
  <c r="AP192" i="1"/>
  <c r="AP322" i="1"/>
  <c r="AR322" i="1" s="1"/>
  <c r="AS322" i="1" s="1"/>
  <c r="AP710" i="1"/>
  <c r="AR710" i="1" s="1"/>
  <c r="AS710" i="1" s="1"/>
  <c r="AP454" i="1"/>
  <c r="AR454" i="1" s="1"/>
  <c r="AS454" i="1" s="1"/>
  <c r="AP32" i="1"/>
  <c r="AR32" i="1" s="1"/>
  <c r="AS32" i="1" s="1"/>
  <c r="AP48" i="1"/>
  <c r="AR48" i="1" s="1"/>
  <c r="AS48" i="1" s="1"/>
  <c r="AP214" i="1"/>
  <c r="AR214" i="1" s="1"/>
  <c r="AS214" i="1" s="1"/>
  <c r="AP190" i="1"/>
  <c r="AR190" i="1" s="1"/>
  <c r="AS190" i="1" s="1"/>
  <c r="AP176" i="1"/>
  <c r="AP336" i="1"/>
  <c r="AP425" i="1"/>
  <c r="AR425" i="1" s="1"/>
  <c r="AS425" i="1" s="1"/>
  <c r="AP136" i="1"/>
  <c r="AR136" i="1" s="1"/>
  <c r="AS136" i="1" s="1"/>
  <c r="AP260" i="1"/>
  <c r="AR260" i="1" s="1"/>
  <c r="AS260" i="1" s="1"/>
  <c r="AP880" i="1"/>
  <c r="AR880" i="1" s="1"/>
  <c r="AS880" i="1" s="1"/>
  <c r="AP215" i="1"/>
  <c r="AR215" i="1" s="1"/>
  <c r="AS215" i="1" s="1"/>
  <c r="AP34" i="1"/>
  <c r="AR34" i="1" s="1"/>
  <c r="AS34" i="1" s="1"/>
  <c r="AP568" i="1"/>
  <c r="AP211" i="1"/>
  <c r="AR211" i="1" s="1"/>
  <c r="AS211" i="1" s="1"/>
  <c r="AP276" i="1"/>
  <c r="AR276" i="1" s="1"/>
  <c r="AS276" i="1" s="1"/>
  <c r="AP360" i="1"/>
  <c r="AR360" i="1" s="1"/>
  <c r="AS360" i="1" s="1"/>
  <c r="AP608" i="1"/>
  <c r="AR608" i="1" s="1"/>
  <c r="AS608" i="1" s="1"/>
  <c r="AP877" i="1"/>
  <c r="AR877" i="1" s="1"/>
  <c r="AS877" i="1" s="1"/>
  <c r="AP948" i="1"/>
  <c r="AR948" i="1" s="1"/>
  <c r="AS948" i="1" s="1"/>
  <c r="AP742" i="1"/>
  <c r="AR742" i="1" s="1"/>
  <c r="AS742" i="1" s="1"/>
  <c r="AP928" i="1"/>
  <c r="AP893" i="1"/>
  <c r="AP100" i="1"/>
  <c r="AR100" i="1" s="1"/>
  <c r="AS100" i="1" s="1"/>
  <c r="AP108" i="1"/>
  <c r="AR108" i="1" s="1"/>
  <c r="AS108" i="1" s="1"/>
  <c r="AP72" i="1"/>
  <c r="AR72" i="1" s="1"/>
  <c r="AS72" i="1" s="1"/>
  <c r="AP283" i="1"/>
  <c r="AR283" i="1" s="1"/>
  <c r="AS283" i="1" s="1"/>
  <c r="AP300" i="1"/>
  <c r="AR300" i="1" s="1"/>
  <c r="AS300" i="1" s="1"/>
  <c r="AP362" i="1"/>
  <c r="AR362" i="1" s="1"/>
  <c r="AS362" i="1" s="1"/>
  <c r="AP161" i="1"/>
  <c r="AP278" i="1"/>
  <c r="AR278" i="1" s="1"/>
  <c r="AS278" i="1" s="1"/>
  <c r="AP242" i="1"/>
  <c r="AR242" i="1" s="1"/>
  <c r="AS242" i="1" s="1"/>
  <c r="AP162" i="1"/>
  <c r="AR162" i="1" s="1"/>
  <c r="AS162" i="1" s="1"/>
  <c r="AP66" i="1"/>
  <c r="AR66" i="1" s="1"/>
  <c r="AS66" i="1" s="1"/>
  <c r="AP807" i="1"/>
  <c r="AR807" i="1" s="1"/>
  <c r="AS807" i="1" s="1"/>
  <c r="AP715" i="1"/>
  <c r="AR715" i="1" s="1"/>
  <c r="AS715" i="1" s="1"/>
  <c r="AP14" i="1"/>
  <c r="AR14" i="1" s="1"/>
  <c r="AS14" i="1" s="1"/>
  <c r="AP89" i="1"/>
  <c r="AP184" i="1"/>
  <c r="AR184" i="1" s="1"/>
  <c r="AS184" i="1" s="1"/>
  <c r="AP261" i="1"/>
  <c r="AR261" i="1" s="1"/>
  <c r="AS261" i="1" s="1"/>
  <c r="AP88" i="1"/>
  <c r="AR88" i="1" s="1"/>
  <c r="AS88" i="1" s="1"/>
  <c r="AP200" i="1"/>
  <c r="AR200" i="1" s="1"/>
  <c r="AS200" i="1" s="1"/>
  <c r="AP401" i="1"/>
  <c r="AR401" i="1" s="1"/>
  <c r="AS401" i="1" s="1"/>
  <c r="AP447" i="1"/>
  <c r="AR447" i="1" s="1"/>
  <c r="AS447" i="1" s="1"/>
  <c r="AP26" i="1"/>
  <c r="AP332" i="1"/>
  <c r="AR332" i="1" s="1"/>
  <c r="AS332" i="1" s="1"/>
  <c r="AP202" i="1"/>
  <c r="AR202" i="1" s="1"/>
  <c r="AS202" i="1" s="1"/>
  <c r="AP294" i="1"/>
  <c r="AR294" i="1" s="1"/>
  <c r="AS294" i="1" s="1"/>
  <c r="AP43" i="1"/>
  <c r="AR43" i="1" s="1"/>
  <c r="AS43" i="1" s="1"/>
  <c r="AP117" i="1"/>
  <c r="AR117" i="1" s="1"/>
  <c r="AS117" i="1" s="1"/>
  <c r="AP305" i="1"/>
  <c r="AR305" i="1" s="1"/>
  <c r="AS305" i="1" s="1"/>
  <c r="AP502" i="1"/>
  <c r="AR502" i="1" s="1"/>
  <c r="AS502" i="1" s="1"/>
  <c r="AP635" i="1"/>
  <c r="AR635" i="1" s="1"/>
  <c r="AS635" i="1" s="1"/>
  <c r="AP347" i="1"/>
  <c r="AP449" i="1"/>
  <c r="AR449" i="1" s="1"/>
  <c r="AS449" i="1" s="1"/>
  <c r="AP617" i="1"/>
  <c r="AR617" i="1" s="1"/>
  <c r="AS617" i="1" s="1"/>
  <c r="AP545" i="1"/>
  <c r="AR545" i="1" s="1"/>
  <c r="AS545" i="1" s="1"/>
  <c r="AP391" i="1"/>
  <c r="AR391" i="1" s="1"/>
  <c r="AS391" i="1" s="1"/>
  <c r="AP564" i="1"/>
  <c r="AR564" i="1" s="1"/>
  <c r="AS564" i="1" s="1"/>
  <c r="AP755" i="1"/>
  <c r="AR755" i="1" s="1"/>
  <c r="AS755" i="1" s="1"/>
  <c r="AP874" i="1"/>
  <c r="AR874" i="1" s="1"/>
  <c r="AS874" i="1" s="1"/>
  <c r="AP266" i="1"/>
  <c r="AR266" i="1" s="1"/>
  <c r="AS266" i="1" s="1"/>
  <c r="AP459" i="1"/>
  <c r="AR459" i="1" s="1"/>
  <c r="AS459" i="1" s="1"/>
  <c r="AP384" i="1"/>
  <c r="AR384" i="1" s="1"/>
  <c r="AS384" i="1" s="1"/>
  <c r="AP832" i="1"/>
  <c r="AR832" i="1" s="1"/>
  <c r="AS832" i="1" s="1"/>
  <c r="AP104" i="1"/>
  <c r="AR104" i="1" s="1"/>
  <c r="AS104" i="1" s="1"/>
  <c r="AP248" i="1"/>
  <c r="AR248" i="1" s="1"/>
  <c r="AS248" i="1" s="1"/>
  <c r="AP516" i="1"/>
  <c r="AR516" i="1" s="1"/>
  <c r="AS516" i="1" s="1"/>
  <c r="AP141" i="1"/>
  <c r="AR141" i="1" s="1"/>
  <c r="AS141" i="1" s="1"/>
  <c r="AP329" i="1"/>
  <c r="AR329" i="1" s="1"/>
  <c r="AS329" i="1" s="1"/>
  <c r="AP149" i="1"/>
  <c r="AR149" i="1" s="1"/>
  <c r="AS149" i="1" s="1"/>
  <c r="AP218" i="1"/>
  <c r="AR218" i="1" s="1"/>
  <c r="AS218" i="1" s="1"/>
  <c r="AP386" i="1"/>
  <c r="AR386" i="1" s="1"/>
  <c r="AS386" i="1" s="1"/>
  <c r="AP399" i="1"/>
  <c r="AR399" i="1" s="1"/>
  <c r="AS399" i="1" s="1"/>
  <c r="AP494" i="1"/>
  <c r="AR494" i="1" s="1"/>
  <c r="AS494" i="1" s="1"/>
  <c r="AP460" i="1"/>
  <c r="AR460" i="1" s="1"/>
  <c r="AS460" i="1" s="1"/>
  <c r="AP379" i="1"/>
  <c r="AP572" i="1"/>
  <c r="AR572" i="1" s="1"/>
  <c r="AS572" i="1" s="1"/>
  <c r="AP430" i="1"/>
  <c r="AR430" i="1" s="1"/>
  <c r="AS430" i="1" s="1"/>
  <c r="AP701" i="1"/>
  <c r="AR701" i="1" s="1"/>
  <c r="AS701" i="1" s="1"/>
  <c r="AP579" i="1"/>
  <c r="AR579" i="1" s="1"/>
  <c r="AS579" i="1" s="1"/>
  <c r="AP554" i="1"/>
  <c r="AR554" i="1" s="1"/>
  <c r="AS554" i="1" s="1"/>
  <c r="AP872" i="1"/>
  <c r="AR872" i="1" s="1"/>
  <c r="AS872" i="1" s="1"/>
  <c r="AP624" i="1"/>
  <c r="AR624" i="1" s="1"/>
  <c r="AS624" i="1" s="1"/>
  <c r="AP551" i="1"/>
  <c r="AR551" i="1" s="1"/>
  <c r="AS551" i="1" s="1"/>
  <c r="AP632" i="1"/>
  <c r="AP533" i="1"/>
  <c r="AR533" i="1" s="1"/>
  <c r="AS533" i="1" s="1"/>
  <c r="AP201" i="1"/>
  <c r="AR201" i="1" s="1"/>
  <c r="AS201" i="1" s="1"/>
  <c r="AP823" i="1"/>
  <c r="AR823" i="1" s="1"/>
  <c r="AS823" i="1" s="1"/>
  <c r="AP903" i="1"/>
  <c r="AR903" i="1" s="1"/>
  <c r="AS903" i="1" s="1"/>
  <c r="AP96" i="1"/>
  <c r="AR96" i="1" s="1"/>
  <c r="AS96" i="1" s="1"/>
  <c r="AP414" i="1"/>
  <c r="AR414" i="1" s="1"/>
  <c r="AS414" i="1" s="1"/>
  <c r="AP942" i="1"/>
  <c r="AR942" i="1" s="1"/>
  <c r="AS942" i="1" s="1"/>
  <c r="AP531" i="1"/>
  <c r="AR531" i="1" s="1"/>
  <c r="AS531" i="1" s="1"/>
  <c r="AP404" i="1"/>
  <c r="AR404" i="1" s="1"/>
  <c r="AS404" i="1" s="1"/>
  <c r="AP293" i="1"/>
  <c r="AR293" i="1" s="1"/>
  <c r="AS293" i="1" s="1"/>
  <c r="AP342" i="1"/>
  <c r="AR342" i="1" s="1"/>
  <c r="AS342" i="1" s="1"/>
  <c r="AP52" i="1"/>
  <c r="AR52" i="1" s="1"/>
  <c r="AS52" i="1" s="1"/>
  <c r="AP75" i="1"/>
  <c r="AR75" i="1" s="1"/>
  <c r="AS75" i="1" s="1"/>
  <c r="AP181" i="1"/>
  <c r="AR181" i="1" s="1"/>
  <c r="AS181" i="1" s="1"/>
  <c r="AP335" i="1"/>
  <c r="AR335" i="1" s="1"/>
  <c r="AS335" i="1" s="1"/>
  <c r="AP499" i="1"/>
  <c r="AR499" i="1" s="1"/>
  <c r="AS499" i="1" s="1"/>
  <c r="AP378" i="1"/>
  <c r="AR378" i="1" s="1"/>
  <c r="AS378" i="1" s="1"/>
  <c r="AP480" i="1"/>
  <c r="AR480" i="1" s="1"/>
  <c r="AS480" i="1" s="1"/>
  <c r="AP625" i="1"/>
  <c r="AR625" i="1" s="1"/>
  <c r="AS625" i="1" s="1"/>
  <c r="AP358" i="1"/>
  <c r="AR358" i="1" s="1"/>
  <c r="AS358" i="1" s="1"/>
  <c r="AP496" i="1"/>
  <c r="AR496" i="1" s="1"/>
  <c r="AS496" i="1" s="1"/>
  <c r="AP667" i="1"/>
  <c r="AR667" i="1" s="1"/>
  <c r="AS667" i="1" s="1"/>
  <c r="AP492" i="1"/>
  <c r="AR492" i="1" s="1"/>
  <c r="AS492" i="1" s="1"/>
  <c r="AP659" i="1"/>
  <c r="AR659" i="1" s="1"/>
  <c r="AS659" i="1" s="1"/>
  <c r="AP522" i="1"/>
  <c r="AR522" i="1" s="1"/>
  <c r="AS522" i="1" s="1"/>
  <c r="AP415" i="1"/>
  <c r="AR415" i="1" s="1"/>
  <c r="AS415" i="1" s="1"/>
  <c r="AP446" i="1"/>
  <c r="AR446" i="1" s="1"/>
  <c r="AS446" i="1" s="1"/>
  <c r="AP614" i="1"/>
  <c r="AR614" i="1" s="1"/>
  <c r="AS614" i="1" s="1"/>
  <c r="AP685" i="1"/>
  <c r="AR685" i="1" s="1"/>
  <c r="AS685" i="1" s="1"/>
  <c r="AP770" i="1"/>
  <c r="AR770" i="1" s="1"/>
  <c r="AS770" i="1" s="1"/>
  <c r="AP671" i="1"/>
  <c r="AR671" i="1" s="1"/>
  <c r="AS671" i="1" s="1"/>
  <c r="AP652" i="1"/>
  <c r="AR652" i="1" s="1"/>
  <c r="AS652" i="1" s="1"/>
  <c r="AP13" i="1"/>
  <c r="AR13" i="1" s="1"/>
  <c r="AS13" i="1" s="1"/>
  <c r="AP50" i="1"/>
  <c r="AR50" i="1" s="1"/>
  <c r="AS50" i="1" s="1"/>
  <c r="AP913" i="1"/>
  <c r="AR913" i="1" s="1"/>
  <c r="AS913" i="1" s="1"/>
  <c r="AP36" i="1"/>
  <c r="AR36" i="1" s="1"/>
  <c r="AS36" i="1" s="1"/>
  <c r="AP507" i="1"/>
  <c r="AR507" i="1" s="1"/>
  <c r="AS507" i="1" s="1"/>
  <c r="AP110" i="1"/>
  <c r="AR110" i="1" s="1"/>
  <c r="AS110" i="1" s="1"/>
  <c r="AP153" i="1"/>
  <c r="AP113" i="1"/>
  <c r="AR113" i="1" s="1"/>
  <c r="AS113" i="1" s="1"/>
  <c r="AP254" i="1"/>
  <c r="AR254" i="1" s="1"/>
  <c r="AS254" i="1" s="1"/>
  <c r="AP272" i="1"/>
  <c r="AR272" i="1" s="1"/>
  <c r="AS272" i="1" s="1"/>
  <c r="AP412" i="1"/>
  <c r="AP497" i="1"/>
  <c r="AR497" i="1" s="1"/>
  <c r="AS497" i="1" s="1"/>
  <c r="AP465" i="1"/>
  <c r="AR465" i="1" s="1"/>
  <c r="AS465" i="1" s="1"/>
  <c r="AP578" i="1"/>
  <c r="AR578" i="1" s="1"/>
  <c r="AS578" i="1" s="1"/>
  <c r="AP743" i="1"/>
  <c r="AR743" i="1" s="1"/>
  <c r="AS743" i="1" s="1"/>
  <c r="AP462" i="1"/>
  <c r="AR462" i="1" s="1"/>
  <c r="AS462" i="1" s="1"/>
  <c r="AP440" i="1"/>
  <c r="AR440" i="1" s="1"/>
  <c r="AS440" i="1" s="1"/>
  <c r="AP605" i="1"/>
  <c r="AR605" i="1" s="1"/>
  <c r="AS605" i="1" s="1"/>
  <c r="AP541" i="1"/>
  <c r="AR541" i="1" s="1"/>
  <c r="AS541" i="1" s="1"/>
  <c r="AP417" i="1"/>
  <c r="AR417" i="1" s="1"/>
  <c r="AS417" i="1" s="1"/>
  <c r="AP719" i="1"/>
  <c r="AP895" i="1"/>
  <c r="AR895" i="1" s="1"/>
  <c r="AS895" i="1" s="1"/>
  <c r="AP65" i="1"/>
  <c r="AR65" i="1" s="1"/>
  <c r="AS65" i="1" s="1"/>
  <c r="AP367" i="1"/>
  <c r="AR367" i="1" s="1"/>
  <c r="AS367" i="1" s="1"/>
  <c r="AP351" i="1"/>
  <c r="AP331" i="1"/>
  <c r="AR331" i="1" s="1"/>
  <c r="AS331" i="1" s="1"/>
  <c r="AP372" i="1"/>
  <c r="AP549" i="1"/>
  <c r="AR549" i="1" s="1"/>
  <c r="AS549" i="1" s="1"/>
  <c r="AP521" i="1"/>
  <c r="AR521" i="1" s="1"/>
  <c r="AS521" i="1" s="1"/>
  <c r="AP590" i="1"/>
  <c r="AR590" i="1" s="1"/>
  <c r="AS590" i="1" s="1"/>
  <c r="AP473" i="1"/>
  <c r="AR473" i="1" s="1"/>
  <c r="AS473" i="1" s="1"/>
  <c r="AP547" i="1"/>
  <c r="AR547" i="1" s="1"/>
  <c r="AS547" i="1" s="1"/>
  <c r="AP745" i="1"/>
  <c r="AR745" i="1" s="1"/>
  <c r="AS745" i="1" s="1"/>
  <c r="AP604" i="1"/>
  <c r="AR604" i="1" s="1"/>
  <c r="AS604" i="1" s="1"/>
  <c r="AP727" i="1"/>
  <c r="AR727" i="1" s="1"/>
  <c r="AS727" i="1" s="1"/>
  <c r="AP651" i="1"/>
  <c r="AR651" i="1" s="1"/>
  <c r="AS651" i="1" s="1"/>
  <c r="AP729" i="1"/>
  <c r="AR729" i="1" s="1"/>
  <c r="AS729" i="1" s="1"/>
  <c r="AP768" i="1"/>
  <c r="AR768" i="1" s="1"/>
  <c r="AS768" i="1" s="1"/>
  <c r="AP911" i="1"/>
  <c r="AR911" i="1" s="1"/>
  <c r="AS911" i="1" s="1"/>
  <c r="AP688" i="1"/>
  <c r="AR688" i="1" s="1"/>
  <c r="AS688" i="1" s="1"/>
  <c r="AP774" i="1"/>
  <c r="AR774" i="1" s="1"/>
  <c r="AS774" i="1" s="1"/>
  <c r="AP883" i="1"/>
  <c r="AR883" i="1" s="1"/>
  <c r="AS883" i="1" s="1"/>
  <c r="AP867" i="1"/>
  <c r="AR867" i="1" s="1"/>
  <c r="AS867" i="1" s="1"/>
  <c r="AP953" i="1"/>
  <c r="AR953" i="1" s="1"/>
  <c r="AS953" i="1" s="1"/>
  <c r="AP642" i="1"/>
  <c r="AR642" i="1" s="1"/>
  <c r="AS642" i="1" s="1"/>
  <c r="AP345" i="1"/>
  <c r="AR345" i="1" s="1"/>
  <c r="AS345" i="1" s="1"/>
  <c r="AP340" i="1"/>
  <c r="AR340" i="1" s="1"/>
  <c r="AS340" i="1" s="1"/>
  <c r="AP137" i="1"/>
  <c r="AR137" i="1" s="1"/>
  <c r="AS137" i="1" s="1"/>
  <c r="AP29" i="1"/>
  <c r="AP79" i="1"/>
  <c r="AR79" i="1" s="1"/>
  <c r="AS79" i="1" s="1"/>
  <c r="AP448" i="1"/>
  <c r="AR448" i="1" s="1"/>
  <c r="AS448" i="1" s="1"/>
  <c r="AP858" i="1"/>
  <c r="AR858" i="1" s="1"/>
  <c r="AS858" i="1" s="1"/>
  <c r="AP364" i="1"/>
  <c r="AR364" i="1" s="1"/>
  <c r="AS364" i="1" s="1"/>
  <c r="AP73" i="1"/>
  <c r="AR73" i="1" s="1"/>
  <c r="AS73" i="1" s="1"/>
  <c r="AP689" i="1"/>
  <c r="AR689" i="1" s="1"/>
  <c r="AS689" i="1" s="1"/>
  <c r="AP618" i="1"/>
  <c r="AP451" i="1"/>
  <c r="AR451" i="1" s="1"/>
  <c r="AS451" i="1" s="1"/>
  <c r="AP678" i="1"/>
  <c r="AR678" i="1" s="1"/>
  <c r="AS678" i="1" s="1"/>
  <c r="AP601" i="1"/>
  <c r="AP724" i="1"/>
  <c r="AR724" i="1" s="1"/>
  <c r="AS724" i="1" s="1"/>
  <c r="AP776" i="1"/>
  <c r="AR776" i="1" s="1"/>
  <c r="AS776" i="1" s="1"/>
  <c r="AP854" i="1"/>
  <c r="AR854" i="1" s="1"/>
  <c r="AS854" i="1" s="1"/>
  <c r="AP810" i="1"/>
  <c r="AR810" i="1" s="1"/>
  <c r="AS810" i="1" s="1"/>
  <c r="AP843" i="1"/>
  <c r="AP947" i="1"/>
  <c r="AR947" i="1" s="1"/>
  <c r="AS947" i="1" s="1"/>
  <c r="AP885" i="1"/>
  <c r="AP919" i="1"/>
  <c r="AR919" i="1" s="1"/>
  <c r="AS919" i="1" s="1"/>
  <c r="AP142" i="1"/>
  <c r="AR142" i="1" s="1"/>
  <c r="AS142" i="1" s="1"/>
  <c r="AP887" i="1"/>
  <c r="AR887" i="1" s="1"/>
  <c r="AS887" i="1" s="1"/>
  <c r="AP553" i="1"/>
  <c r="AR553" i="1" s="1"/>
  <c r="AS553" i="1" s="1"/>
  <c r="AP714" i="1"/>
  <c r="AR714" i="1" s="1"/>
  <c r="AS714" i="1" s="1"/>
  <c r="AP359" i="1"/>
  <c r="AR359" i="1" s="1"/>
  <c r="AS359" i="1" s="1"/>
  <c r="AP170" i="1"/>
  <c r="AR170" i="1" s="1"/>
  <c r="AS170" i="1" s="1"/>
  <c r="AP139" i="1"/>
  <c r="AR139" i="1" s="1"/>
  <c r="AS139" i="1" s="1"/>
  <c r="AP171" i="1"/>
  <c r="AR171" i="1" s="1"/>
  <c r="AS171" i="1" s="1"/>
  <c r="AP374" i="1"/>
  <c r="AR374" i="1" s="1"/>
  <c r="AS374" i="1" s="1"/>
  <c r="AP560" i="1"/>
  <c r="AR560" i="1" s="1"/>
  <c r="AS560" i="1" s="1"/>
  <c r="AP485" i="1"/>
  <c r="AR485" i="1" s="1"/>
  <c r="AS485" i="1" s="1"/>
  <c r="AP698" i="1"/>
  <c r="AR698" i="1" s="1"/>
  <c r="AS698" i="1" s="1"/>
  <c r="AP645" i="1"/>
  <c r="AR645" i="1" s="1"/>
  <c r="AS645" i="1" s="1"/>
  <c r="AP660" i="1"/>
  <c r="AP772" i="1"/>
  <c r="AR772" i="1" s="1"/>
  <c r="AS772" i="1" s="1"/>
  <c r="AP918" i="1"/>
  <c r="AR918" i="1" s="1"/>
  <c r="AS918" i="1" s="1"/>
  <c r="AP799" i="1"/>
  <c r="AR799" i="1" s="1"/>
  <c r="AS799" i="1" s="1"/>
  <c r="AP826" i="1"/>
  <c r="AR826" i="1" s="1"/>
  <c r="AS826" i="1" s="1"/>
  <c r="AP936" i="1"/>
  <c r="AR936" i="1" s="1"/>
  <c r="AS936" i="1" s="1"/>
  <c r="AP808" i="1"/>
  <c r="AR808" i="1" s="1"/>
  <c r="AS808" i="1" s="1"/>
  <c r="AP960" i="1"/>
  <c r="AR960" i="1" s="1"/>
  <c r="AS960" i="1" s="1"/>
  <c r="AP931" i="1"/>
  <c r="AR931" i="1" s="1"/>
  <c r="AS931" i="1" s="1"/>
  <c r="AP93" i="1"/>
  <c r="AR93" i="1" s="1"/>
  <c r="AS93" i="1" s="1"/>
  <c r="AP64" i="1"/>
  <c r="AR64" i="1" s="1"/>
  <c r="AS64" i="1" s="1"/>
  <c r="AP199" i="1"/>
  <c r="AR199" i="1" s="1"/>
  <c r="AS199" i="1" s="1"/>
  <c r="AP118" i="1"/>
  <c r="AR118" i="1" s="1"/>
  <c r="AS118" i="1" s="1"/>
  <c r="AP377" i="1"/>
  <c r="AR377" i="1" s="1"/>
  <c r="AS377" i="1" s="1"/>
  <c r="AP511" i="1"/>
  <c r="AR511" i="1" s="1"/>
  <c r="AS511" i="1" s="1"/>
  <c r="AP481" i="1"/>
  <c r="AR481" i="1" s="1"/>
  <c r="AS481" i="1" s="1"/>
  <c r="AP453" i="1"/>
  <c r="AR453" i="1" s="1"/>
  <c r="AS453" i="1" s="1"/>
  <c r="AP525" i="1"/>
  <c r="AR525" i="1" s="1"/>
  <c r="AS525" i="1" s="1"/>
  <c r="AP556" i="1"/>
  <c r="AR556" i="1" s="1"/>
  <c r="AS556" i="1" s="1"/>
  <c r="AP628" i="1"/>
  <c r="AR628" i="1" s="1"/>
  <c r="AS628" i="1" s="1"/>
  <c r="AP532" i="1"/>
  <c r="AR532" i="1" s="1"/>
  <c r="AS532" i="1" s="1"/>
  <c r="AP771" i="1"/>
  <c r="AR771" i="1" s="1"/>
  <c r="AS771" i="1" s="1"/>
  <c r="AP711" i="1"/>
  <c r="AR711" i="1" s="1"/>
  <c r="AS711" i="1" s="1"/>
  <c r="AP861" i="1"/>
  <c r="AP859" i="1"/>
  <c r="AR859" i="1" s="1"/>
  <c r="AS859" i="1" s="1"/>
  <c r="AP884" i="1"/>
  <c r="AR884" i="1" s="1"/>
  <c r="AS884" i="1" s="1"/>
  <c r="AP894" i="1"/>
  <c r="AR894" i="1" s="1"/>
  <c r="AS894" i="1" s="1"/>
  <c r="AP196" i="1"/>
  <c r="AR196" i="1" s="1"/>
  <c r="AS196" i="1" s="1"/>
  <c r="AP21" i="1"/>
  <c r="AR21" i="1" s="1"/>
  <c r="AS21" i="1" s="1"/>
  <c r="AP684" i="1"/>
  <c r="AR684" i="1" s="1"/>
  <c r="AS684" i="1" s="1"/>
  <c r="AP747" i="1"/>
  <c r="AR747" i="1" s="1"/>
  <c r="AS747" i="1" s="1"/>
  <c r="AP739" i="1"/>
  <c r="AR739" i="1" s="1"/>
  <c r="AS739" i="1" s="1"/>
  <c r="AP875" i="1"/>
  <c r="AR875" i="1" s="1"/>
  <c r="AS875" i="1" s="1"/>
  <c r="AP841" i="1"/>
  <c r="AR841" i="1" s="1"/>
  <c r="AS841" i="1" s="1"/>
  <c r="AP830" i="1"/>
  <c r="AR830" i="1" s="1"/>
  <c r="AS830" i="1" s="1"/>
  <c r="AP924" i="1"/>
  <c r="AR924" i="1" s="1"/>
  <c r="AS924" i="1" s="1"/>
  <c r="AP889" i="1"/>
  <c r="AR889" i="1" s="1"/>
  <c r="AS889" i="1" s="1"/>
  <c r="AP500" i="1"/>
  <c r="AR500" i="1" s="1"/>
  <c r="AS500" i="1" s="1"/>
  <c r="AP815" i="1"/>
  <c r="AR815" i="1" s="1"/>
  <c r="AS815" i="1" s="1"/>
  <c r="AP426" i="1"/>
  <c r="AP750" i="1"/>
  <c r="AP829" i="1"/>
  <c r="AR829" i="1" s="1"/>
  <c r="AS829" i="1" s="1"/>
  <c r="AP172" i="1"/>
  <c r="AR172" i="1" s="1"/>
  <c r="AS172" i="1" s="1"/>
  <c r="AP280" i="1"/>
  <c r="AR280" i="1" s="1"/>
  <c r="AS280" i="1" s="1"/>
  <c r="AP690" i="1"/>
  <c r="AR690" i="1" s="1"/>
  <c r="AS690" i="1" s="1"/>
  <c r="AP666" i="1"/>
  <c r="AR666" i="1" s="1"/>
  <c r="AS666" i="1" s="1"/>
  <c r="AP758" i="1"/>
  <c r="AR758" i="1" s="1"/>
  <c r="AS758" i="1" s="1"/>
  <c r="AP849" i="1"/>
  <c r="AR849" i="1" s="1"/>
  <c r="AS849" i="1" s="1"/>
  <c r="AP941" i="1"/>
  <c r="AR941" i="1" s="1"/>
  <c r="AS941" i="1" s="1"/>
  <c r="AP40" i="1"/>
  <c r="AR40" i="1" s="1"/>
  <c r="AS40" i="1" s="1"/>
  <c r="AP620" i="1"/>
  <c r="AR620" i="1" s="1"/>
  <c r="AS620" i="1" s="1"/>
  <c r="AP464" i="1"/>
  <c r="AR464" i="1" s="1"/>
  <c r="AS464" i="1" s="1"/>
  <c r="AP189" i="1"/>
  <c r="AR189" i="1" s="1"/>
  <c r="AS189" i="1" s="1"/>
  <c r="AP20" i="1"/>
  <c r="AR20" i="1" s="1"/>
  <c r="AS20" i="1" s="1"/>
  <c r="AP673" i="1"/>
  <c r="AR673" i="1" s="1"/>
  <c r="AS673" i="1" s="1"/>
  <c r="AP856" i="1"/>
  <c r="AP890" i="1"/>
  <c r="AR890" i="1" s="1"/>
  <c r="AS890" i="1" s="1"/>
  <c r="AP910" i="1"/>
  <c r="AR910" i="1" s="1"/>
  <c r="AS910" i="1" s="1"/>
  <c r="AP962" i="1"/>
  <c r="AR962" i="1" s="1"/>
  <c r="AS962" i="1" s="1"/>
  <c r="AP227" i="1"/>
  <c r="AR227" i="1" s="1"/>
  <c r="AS227" i="1" s="1"/>
  <c r="AP173" i="1"/>
  <c r="AR173" i="1" s="1"/>
  <c r="AS173" i="1" s="1"/>
  <c r="AP790" i="1"/>
  <c r="AR790" i="1" s="1"/>
  <c r="AS790" i="1" s="1"/>
  <c r="AP951" i="1"/>
  <c r="AR951" i="1" s="1"/>
  <c r="AS951" i="1" s="1"/>
  <c r="AP80" i="1"/>
  <c r="AR80" i="1" s="1"/>
  <c r="AS80" i="1" s="1"/>
  <c r="AP255" i="1"/>
  <c r="AR255" i="1" s="1"/>
  <c r="AS255" i="1" s="1"/>
  <c r="AP686" i="1"/>
  <c r="AR686" i="1" s="1"/>
  <c r="AS686" i="1" s="1"/>
  <c r="AP387" i="1"/>
  <c r="AR387" i="1" s="1"/>
  <c r="AS387" i="1" s="1"/>
  <c r="AP354" i="1"/>
  <c r="AR354" i="1" s="1"/>
  <c r="AS354" i="1" s="1"/>
  <c r="AP468" i="1"/>
  <c r="AR468" i="1" s="1"/>
  <c r="AS468" i="1" s="1"/>
  <c r="AP704" i="1"/>
  <c r="AR704" i="1" s="1"/>
  <c r="AS704" i="1" s="1"/>
  <c r="AP730" i="1"/>
  <c r="AR730" i="1" s="1"/>
  <c r="AS730" i="1" s="1"/>
  <c r="AP954" i="1"/>
  <c r="AR954" i="1" s="1"/>
  <c r="AS954" i="1" s="1"/>
  <c r="AP239" i="1"/>
  <c r="AR239" i="1" s="1"/>
  <c r="AS239" i="1" s="1"/>
  <c r="AP210" i="1"/>
  <c r="AR210" i="1" s="1"/>
  <c r="AS210" i="1" s="1"/>
  <c r="AP185" i="1"/>
  <c r="AR185" i="1" s="1"/>
  <c r="AS185" i="1" s="1"/>
  <c r="AP339" i="1"/>
  <c r="AR339" i="1" s="1"/>
  <c r="AS339" i="1" s="1"/>
  <c r="AP381" i="1"/>
  <c r="AR381" i="1" s="1"/>
  <c r="AS381" i="1" s="1"/>
  <c r="AP424" i="1"/>
  <c r="AR424" i="1" s="1"/>
  <c r="AS424" i="1" s="1"/>
  <c r="AP736" i="1"/>
  <c r="AR736" i="1" s="1"/>
  <c r="AS736" i="1" s="1"/>
  <c r="AP842" i="1"/>
  <c r="AR842" i="1" s="1"/>
  <c r="AS842" i="1" s="1"/>
  <c r="AP878" i="1"/>
  <c r="AP899" i="1"/>
  <c r="AR899" i="1" s="1"/>
  <c r="AS899" i="1" s="1"/>
  <c r="AP326" i="1"/>
  <c r="AR326" i="1" s="1"/>
  <c r="AS326" i="1" s="1"/>
  <c r="AP427" i="1"/>
  <c r="AR427" i="1" s="1"/>
  <c r="AS427" i="1" s="1"/>
  <c r="AP327" i="1"/>
  <c r="AR327" i="1" s="1"/>
  <c r="AS327" i="1" s="1"/>
  <c r="AP863" i="1"/>
  <c r="AR863" i="1" s="1"/>
  <c r="AS863" i="1" s="1"/>
  <c r="AP804" i="1"/>
  <c r="AR804" i="1" s="1"/>
  <c r="AS804" i="1" s="1"/>
  <c r="AP857" i="1"/>
  <c r="AR857" i="1" s="1"/>
  <c r="AS857" i="1" s="1"/>
  <c r="AP398" i="1"/>
  <c r="AR398" i="1" s="1"/>
  <c r="AS398" i="1" s="1"/>
  <c r="AP650" i="1"/>
  <c r="AR650" i="1" s="1"/>
  <c r="AS650" i="1" s="1"/>
  <c r="AP567" i="1"/>
  <c r="AR567" i="1" s="1"/>
  <c r="AS567" i="1" s="1"/>
  <c r="AP56" i="1"/>
  <c r="AR56" i="1" s="1"/>
  <c r="AS56" i="1" s="1"/>
  <c r="AP571" i="1"/>
  <c r="AR571" i="1" s="1"/>
  <c r="AS571" i="1" s="1"/>
  <c r="AP765" i="1"/>
  <c r="AR765" i="1" s="1"/>
  <c r="AS765" i="1" s="1"/>
  <c r="AP22" i="1"/>
  <c r="AR22" i="1" s="1"/>
  <c r="AS22" i="1" s="1"/>
  <c r="AR237" i="1"/>
  <c r="AS237" i="1" s="1"/>
  <c r="AR694" i="1"/>
  <c r="AS694" i="1" s="1"/>
  <c r="AR886" i="1"/>
  <c r="AS886" i="1" s="1"/>
  <c r="AR869" i="1"/>
  <c r="AS869" i="1" s="1"/>
  <c r="AR30" i="1"/>
  <c r="AS30" i="1" s="1"/>
  <c r="AR205" i="1"/>
  <c r="AS205" i="1" s="1"/>
  <c r="AR452" i="1"/>
  <c r="AS452" i="1" s="1"/>
  <c r="Z882" i="1"/>
  <c r="AA882" i="1" s="1"/>
  <c r="Z107" i="1"/>
  <c r="AA107" i="1" s="1"/>
  <c r="Z627" i="1"/>
  <c r="AA627" i="1" s="1"/>
  <c r="Z619" i="1"/>
  <c r="AA619" i="1" s="1"/>
  <c r="Z591" i="1"/>
  <c r="AA591" i="1" s="1"/>
  <c r="Z209" i="1"/>
  <c r="AA209" i="1" s="1"/>
  <c r="Z118" i="1"/>
  <c r="AA118" i="1" s="1"/>
  <c r="Z717" i="1"/>
  <c r="AA717" i="1" s="1"/>
  <c r="Z217" i="1"/>
  <c r="AA217" i="1" s="1"/>
  <c r="Z517" i="1"/>
  <c r="AA517" i="1" s="1"/>
  <c r="Z750" i="1"/>
  <c r="AA750" i="1" s="1"/>
  <c r="AR306" i="1"/>
  <c r="AS306" i="1" s="1"/>
  <c r="AI945" i="1"/>
  <c r="AJ945" i="1" s="1"/>
  <c r="AI477" i="1"/>
  <c r="AJ477" i="1" s="1"/>
  <c r="Z590" i="1"/>
  <c r="AA590" i="1" s="1"/>
  <c r="AP784" i="1"/>
  <c r="AR784" i="1" s="1"/>
  <c r="AS784" i="1" s="1"/>
  <c r="AP844" i="1"/>
  <c r="AR844" i="1" s="1"/>
  <c r="AS844" i="1" s="1"/>
  <c r="AP779" i="1"/>
  <c r="AR779" i="1" s="1"/>
  <c r="AS779" i="1" s="1"/>
  <c r="AP761" i="1"/>
  <c r="AR761" i="1" s="1"/>
  <c r="AS761" i="1" s="1"/>
  <c r="AP621" i="1"/>
  <c r="AR621" i="1" s="1"/>
  <c r="AS621" i="1" s="1"/>
  <c r="AP542" i="1"/>
  <c r="AR542" i="1" s="1"/>
  <c r="AS542" i="1" s="1"/>
  <c r="AP848" i="1"/>
  <c r="AR848" i="1" s="1"/>
  <c r="AS848" i="1" s="1"/>
  <c r="AP838" i="1"/>
  <c r="AR838" i="1" s="1"/>
  <c r="AS838" i="1" s="1"/>
  <c r="AP769" i="1"/>
  <c r="AR769" i="1" s="1"/>
  <c r="AS769" i="1" s="1"/>
  <c r="AP586" i="1"/>
  <c r="AR586" i="1" s="1"/>
  <c r="AS586" i="1" s="1"/>
  <c r="AP514" i="1"/>
  <c r="AR514" i="1" s="1"/>
  <c r="AS514" i="1" s="1"/>
  <c r="AP961" i="1"/>
  <c r="AR961" i="1" s="1"/>
  <c r="AS961" i="1" s="1"/>
  <c r="AP846" i="1"/>
  <c r="AR846" i="1" s="1"/>
  <c r="AS846" i="1" s="1"/>
  <c r="AP821" i="1"/>
  <c r="AR821" i="1" s="1"/>
  <c r="AS821" i="1" s="1"/>
  <c r="AP783" i="1"/>
  <c r="AR783" i="1" s="1"/>
  <c r="AS783" i="1" s="1"/>
  <c r="AP501" i="1"/>
  <c r="AP925" i="1"/>
  <c r="AR925" i="1" s="1"/>
  <c r="AS925" i="1" s="1"/>
  <c r="AP647" i="1"/>
  <c r="AR647" i="1" s="1"/>
  <c r="AS647" i="1" s="1"/>
  <c r="AP546" i="1"/>
  <c r="AR546" i="1" s="1"/>
  <c r="AS546" i="1" s="1"/>
  <c r="AP483" i="1"/>
  <c r="AR483" i="1" s="1"/>
  <c r="AS483" i="1" s="1"/>
  <c r="AP289" i="1"/>
  <c r="AR289" i="1" s="1"/>
  <c r="AS289" i="1" s="1"/>
  <c r="AP646" i="1"/>
  <c r="AR646" i="1" s="1"/>
  <c r="AS646" i="1" s="1"/>
  <c r="AP855" i="1"/>
  <c r="AR855" i="1" s="1"/>
  <c r="AS855" i="1" s="1"/>
  <c r="AP699" i="1"/>
  <c r="AR699" i="1" s="1"/>
  <c r="AS699" i="1" s="1"/>
  <c r="AP520" i="1"/>
  <c r="AR520" i="1" s="1"/>
  <c r="AS520" i="1" s="1"/>
  <c r="AP179" i="1"/>
  <c r="AR179" i="1" s="1"/>
  <c r="AS179" i="1" s="1"/>
  <c r="AP562" i="1"/>
  <c r="AR562" i="1" s="1"/>
  <c r="AS562" i="1" s="1"/>
  <c r="AP544" i="1"/>
  <c r="AR544" i="1" s="1"/>
  <c r="AS544" i="1" s="1"/>
  <c r="AP361" i="1"/>
  <c r="AR361" i="1" s="1"/>
  <c r="AS361" i="1" s="1"/>
  <c r="AP95" i="1"/>
  <c r="AR95" i="1" s="1"/>
  <c r="AS95" i="1" s="1"/>
  <c r="AP264" i="1"/>
  <c r="AR264" i="1" s="1"/>
  <c r="AS264" i="1" s="1"/>
  <c r="AP119" i="1"/>
  <c r="AP83" i="1"/>
  <c r="AR83" i="1" s="1"/>
  <c r="AS83" i="1" s="1"/>
  <c r="AP182" i="1"/>
  <c r="AR182" i="1" s="1"/>
  <c r="AS182" i="1" s="1"/>
  <c r="AP337" i="1"/>
  <c r="AR337" i="1" s="1"/>
  <c r="AS337" i="1" s="1"/>
  <c r="AP229" i="1"/>
  <c r="AR229" i="1" s="1"/>
  <c r="AS229" i="1" s="1"/>
  <c r="AP159" i="1"/>
  <c r="AR159" i="1" s="1"/>
  <c r="AS159" i="1" s="1"/>
  <c r="AP35" i="1"/>
  <c r="AR35" i="1" s="1"/>
  <c r="AS35" i="1" s="1"/>
  <c r="AP101" i="1"/>
  <c r="AP876" i="1"/>
  <c r="AR876" i="1" s="1"/>
  <c r="AS876" i="1" s="1"/>
  <c r="AP18" i="1"/>
  <c r="AR18" i="1" s="1"/>
  <c r="AS18" i="1" s="1"/>
  <c r="AP308" i="1"/>
  <c r="AR308" i="1" s="1"/>
  <c r="AS308" i="1" s="1"/>
  <c r="AP363" i="1"/>
  <c r="AR363" i="1" s="1"/>
  <c r="AS363" i="1" s="1"/>
  <c r="AP584" i="1"/>
  <c r="AR584" i="1" s="1"/>
  <c r="AS584" i="1" s="1"/>
  <c r="AP675" i="1"/>
  <c r="AR675" i="1" s="1"/>
  <c r="AS675" i="1" s="1"/>
  <c r="AP836" i="1"/>
  <c r="AR836" i="1" s="1"/>
  <c r="AS836" i="1" s="1"/>
  <c r="AP937" i="1"/>
  <c r="AR937" i="1" s="1"/>
  <c r="AS937" i="1" s="1"/>
  <c r="AP60" i="1"/>
  <c r="AP152" i="1"/>
  <c r="AR152" i="1" s="1"/>
  <c r="AS152" i="1" s="1"/>
  <c r="AP233" i="1"/>
  <c r="AR233" i="1" s="1"/>
  <c r="AS233" i="1" s="1"/>
  <c r="AP129" i="1"/>
  <c r="AR129" i="1" s="1"/>
  <c r="AS129" i="1" s="1"/>
  <c r="AP109" i="1"/>
  <c r="AR109" i="1" s="1"/>
  <c r="AS109" i="1" s="1"/>
  <c r="AP247" i="1"/>
  <c r="AR247" i="1" s="1"/>
  <c r="AS247" i="1" s="1"/>
  <c r="AP365" i="1"/>
  <c r="AR365" i="1" s="1"/>
  <c r="AS365" i="1" s="1"/>
  <c r="AP63" i="1"/>
  <c r="AR63" i="1" s="1"/>
  <c r="AS63" i="1" s="1"/>
  <c r="AP840" i="1"/>
  <c r="AR840" i="1" s="1"/>
  <c r="AS840" i="1" s="1"/>
  <c r="AP220" i="1"/>
  <c r="AR220" i="1" s="1"/>
  <c r="AS220" i="1" s="1"/>
  <c r="AP518" i="1"/>
  <c r="AR518" i="1" s="1"/>
  <c r="AS518" i="1" s="1"/>
  <c r="AP657" i="1"/>
  <c r="AR657" i="1" s="1"/>
  <c r="AS657" i="1" s="1"/>
  <c r="AP723" i="1"/>
  <c r="AR723" i="1" s="1"/>
  <c r="AS723" i="1" s="1"/>
  <c r="AP257" i="1"/>
  <c r="AR257" i="1" s="1"/>
  <c r="AS257" i="1" s="1"/>
  <c r="AP208" i="1"/>
  <c r="AR208" i="1" s="1"/>
  <c r="AS208" i="1" s="1"/>
  <c r="AP45" i="1"/>
  <c r="AR45" i="1" s="1"/>
  <c r="AS45" i="1" s="1"/>
  <c r="AP90" i="1"/>
  <c r="AR90" i="1" s="1"/>
  <c r="AS90" i="1" s="1"/>
  <c r="AP290" i="1"/>
  <c r="AR290" i="1" s="1"/>
  <c r="AS290" i="1" s="1"/>
  <c r="AP285" i="1"/>
  <c r="AR285" i="1" s="1"/>
  <c r="AS285" i="1" s="1"/>
  <c r="AP431" i="1"/>
  <c r="AR431" i="1" s="1"/>
  <c r="AS431" i="1" s="1"/>
  <c r="AP687" i="1"/>
  <c r="AR687" i="1" s="1"/>
  <c r="AS687" i="1" s="1"/>
  <c r="AP898" i="1"/>
  <c r="AR898" i="1" s="1"/>
  <c r="AS898" i="1" s="1"/>
  <c r="AP612" i="1"/>
  <c r="AR612" i="1" s="1"/>
  <c r="AS612" i="1" s="1"/>
  <c r="AP167" i="1"/>
  <c r="AR167" i="1" s="1"/>
  <c r="AS167" i="1" s="1"/>
  <c r="AP267" i="1"/>
  <c r="AR267" i="1" s="1"/>
  <c r="AS267" i="1" s="1"/>
  <c r="AP419" i="1"/>
  <c r="AR419" i="1" s="1"/>
  <c r="AS419" i="1" s="1"/>
  <c r="AP737" i="1"/>
  <c r="AR737" i="1" s="1"/>
  <c r="AS737" i="1" s="1"/>
  <c r="AP131" i="1"/>
  <c r="AR131" i="1" s="1"/>
  <c r="AS131" i="1" s="1"/>
  <c r="AP269" i="1"/>
  <c r="AR269" i="1" s="1"/>
  <c r="AS269" i="1" s="1"/>
  <c r="AP396" i="1"/>
  <c r="AR396" i="1" s="1"/>
  <c r="AS396" i="1" s="1"/>
  <c r="AP236" i="1"/>
  <c r="AR236" i="1" s="1"/>
  <c r="AS236" i="1" s="1"/>
  <c r="AP508" i="1"/>
  <c r="AR508" i="1" s="1"/>
  <c r="AS508" i="1" s="1"/>
  <c r="AP609" i="1"/>
  <c r="AP420" i="1"/>
  <c r="AR420" i="1" s="1"/>
  <c r="AS420" i="1" s="1"/>
  <c r="AP74" i="1"/>
  <c r="AR74" i="1" s="1"/>
  <c r="AS74" i="1" s="1"/>
  <c r="AP106" i="1"/>
  <c r="AR106" i="1" s="1"/>
  <c r="AS106" i="1" s="1"/>
  <c r="AP165" i="1"/>
  <c r="AR165" i="1" s="1"/>
  <c r="AS165" i="1" s="1"/>
  <c r="AP847" i="1"/>
  <c r="AR847" i="1" s="1"/>
  <c r="AS847" i="1" s="1"/>
  <c r="AP946" i="1"/>
  <c r="AR946" i="1" s="1"/>
  <c r="AS946" i="1" s="1"/>
  <c r="AP833" i="1"/>
  <c r="AR833" i="1" s="1"/>
  <c r="AS833" i="1" s="1"/>
  <c r="AP466" i="1"/>
  <c r="AP938" i="1"/>
  <c r="AR938" i="1" s="1"/>
  <c r="AS938" i="1" s="1"/>
  <c r="AP16" i="1"/>
  <c r="AR16" i="1" s="1"/>
  <c r="AS16" i="1" s="1"/>
  <c r="AP503" i="1"/>
  <c r="AR503" i="1" s="1"/>
  <c r="AS503" i="1" s="1"/>
  <c r="AP54" i="1"/>
  <c r="AR54" i="1" s="1"/>
  <c r="AS54" i="1" s="1"/>
  <c r="AP178" i="1"/>
  <c r="AR178" i="1" s="1"/>
  <c r="AS178" i="1" s="1"/>
  <c r="AP256" i="1"/>
  <c r="AR256" i="1" s="1"/>
  <c r="AS256" i="1" s="1"/>
  <c r="AP262" i="1"/>
  <c r="AP279" i="1"/>
  <c r="AR279" i="1" s="1"/>
  <c r="AS279" i="1" s="1"/>
  <c r="AP147" i="1"/>
  <c r="AR147" i="1" s="1"/>
  <c r="AS147" i="1" s="1"/>
  <c r="AP814" i="1"/>
  <c r="AR814" i="1" s="1"/>
  <c r="AS814" i="1" s="1"/>
  <c r="AP265" i="1"/>
  <c r="AR265" i="1" s="1"/>
  <c r="AS265" i="1" s="1"/>
  <c r="AP629" i="1"/>
  <c r="AR629" i="1" s="1"/>
  <c r="AS629" i="1" s="1"/>
  <c r="AP580" i="1"/>
  <c r="AR580" i="1" s="1"/>
  <c r="AS580" i="1" s="1"/>
  <c r="AP195" i="1"/>
  <c r="AR195" i="1" s="1"/>
  <c r="AS195" i="1" s="1"/>
  <c r="AP46" i="1"/>
  <c r="AR46" i="1" s="1"/>
  <c r="AS46" i="1" s="1"/>
  <c r="AP204" i="1"/>
  <c r="AP306" i="1"/>
  <c r="AP467" i="1"/>
  <c r="AR467" i="1" s="1"/>
  <c r="AS467" i="1" s="1"/>
  <c r="AP209" i="1"/>
  <c r="AR209" i="1" s="1"/>
  <c r="AS209" i="1" s="1"/>
  <c r="AP33" i="1"/>
  <c r="AR33" i="1" s="1"/>
  <c r="AS33" i="1" s="1"/>
  <c r="AP138" i="1"/>
  <c r="AR138" i="1" s="1"/>
  <c r="AS138" i="1" s="1"/>
  <c r="AP94" i="1"/>
  <c r="AR94" i="1" s="1"/>
  <c r="AS94" i="1" s="1"/>
  <c r="AP245" i="1"/>
  <c r="AR245" i="1" s="1"/>
  <c r="AS245" i="1" s="1"/>
  <c r="AP291" i="1"/>
  <c r="AR291" i="1" s="1"/>
  <c r="AS291" i="1" s="1"/>
  <c r="AP470" i="1"/>
  <c r="AR470" i="1" s="1"/>
  <c r="AS470" i="1" s="1"/>
  <c r="AP407" i="1"/>
  <c r="AR407" i="1" s="1"/>
  <c r="AS407" i="1" s="1"/>
  <c r="AP438" i="1"/>
  <c r="AR438" i="1" s="1"/>
  <c r="AS438" i="1" s="1"/>
  <c r="AP512" i="1"/>
  <c r="AR512" i="1" s="1"/>
  <c r="AS512" i="1" s="1"/>
  <c r="AP469" i="1"/>
  <c r="AR469" i="1" s="1"/>
  <c r="AS469" i="1" s="1"/>
  <c r="AP713" i="1"/>
  <c r="AR713" i="1" s="1"/>
  <c r="AS713" i="1" s="1"/>
  <c r="AP411" i="1"/>
  <c r="AR411" i="1" s="1"/>
  <c r="AS411" i="1" s="1"/>
  <c r="AP752" i="1"/>
  <c r="AR752" i="1" s="1"/>
  <c r="AS752" i="1" s="1"/>
  <c r="AP482" i="1"/>
  <c r="AP477" i="1"/>
  <c r="AR477" i="1" s="1"/>
  <c r="AS477" i="1" s="1"/>
  <c r="AP341" i="1"/>
  <c r="AR341" i="1" s="1"/>
  <c r="AS341" i="1" s="1"/>
  <c r="AP197" i="1"/>
  <c r="AR197" i="1" s="1"/>
  <c r="AS197" i="1" s="1"/>
  <c r="AP286" i="1"/>
  <c r="AR286" i="1" s="1"/>
  <c r="AS286" i="1" s="1"/>
  <c r="AP523" i="1"/>
  <c r="AR523" i="1" s="1"/>
  <c r="AS523" i="1" s="1"/>
  <c r="AP753" i="1"/>
  <c r="AR753" i="1" s="1"/>
  <c r="AS753" i="1" s="1"/>
  <c r="AP309" i="1"/>
  <c r="AR309" i="1" s="1"/>
  <c r="AS309" i="1" s="1"/>
  <c r="AP441" i="1"/>
  <c r="AR441" i="1" s="1"/>
  <c r="AS441" i="1" s="1"/>
  <c r="AP316" i="1"/>
  <c r="AR316" i="1" s="1"/>
  <c r="AS316" i="1" s="1"/>
  <c r="AP231" i="1"/>
  <c r="AR231" i="1" s="1"/>
  <c r="AS231" i="1" s="1"/>
  <c r="AP268" i="1"/>
  <c r="AR268" i="1" s="1"/>
  <c r="AS268" i="1" s="1"/>
  <c r="AP439" i="1"/>
  <c r="AR439" i="1" s="1"/>
  <c r="AS439" i="1" s="1"/>
  <c r="AP653" i="1"/>
  <c r="AR653" i="1" s="1"/>
  <c r="AS653" i="1" s="1"/>
  <c r="AP519" i="1"/>
  <c r="AR519" i="1" s="1"/>
  <c r="AS519" i="1" s="1"/>
  <c r="AP634" i="1"/>
  <c r="AP716" i="1"/>
  <c r="AR716" i="1" s="1"/>
  <c r="AS716" i="1" s="1"/>
  <c r="AP626" i="1"/>
  <c r="AR626" i="1" s="1"/>
  <c r="AS626" i="1" s="1"/>
  <c r="AP164" i="1"/>
  <c r="AR164" i="1" s="1"/>
  <c r="AS164" i="1" s="1"/>
  <c r="AP127" i="1"/>
  <c r="AR127" i="1" s="1"/>
  <c r="AS127" i="1" s="1"/>
  <c r="AP324" i="1"/>
  <c r="AR324" i="1" s="1"/>
  <c r="AS324" i="1" s="1"/>
  <c r="AP346" i="1"/>
  <c r="AR346" i="1" s="1"/>
  <c r="AS346" i="1" s="1"/>
  <c r="AP908" i="1"/>
  <c r="AR908" i="1" s="1"/>
  <c r="AS908" i="1" s="1"/>
  <c r="AP697" i="1"/>
  <c r="AP788" i="1"/>
  <c r="AR788" i="1" s="1"/>
  <c r="AS788" i="1" s="1"/>
  <c r="AP144" i="1"/>
  <c r="AR144" i="1" s="1"/>
  <c r="AS144" i="1" s="1"/>
  <c r="AP513" i="1"/>
  <c r="AR513" i="1" s="1"/>
  <c r="AS513" i="1" s="1"/>
  <c r="AP121" i="1"/>
  <c r="AR121" i="1" s="1"/>
  <c r="AS121" i="1" s="1"/>
  <c r="AP91" i="1"/>
  <c r="AR91" i="1" s="1"/>
  <c r="AS91" i="1" s="1"/>
  <c r="AP219" i="1"/>
  <c r="AR219" i="1" s="1"/>
  <c r="AS219" i="1" s="1"/>
  <c r="AP402" i="1"/>
  <c r="AR402" i="1" s="1"/>
  <c r="AS402" i="1" s="1"/>
  <c r="AP529" i="1"/>
  <c r="AR529" i="1" s="1"/>
  <c r="AS529" i="1" s="1"/>
  <c r="AP569" i="1"/>
  <c r="AR569" i="1" s="1"/>
  <c r="AS569" i="1" s="1"/>
  <c r="AP777" i="1"/>
  <c r="AR777" i="1" s="1"/>
  <c r="AS777" i="1" s="1"/>
  <c r="AP654" i="1"/>
  <c r="AR654" i="1" s="1"/>
  <c r="AS654" i="1" s="1"/>
  <c r="AP312" i="1"/>
  <c r="AR312" i="1" s="1"/>
  <c r="AS312" i="1" s="1"/>
  <c r="AP252" i="1"/>
  <c r="AR252" i="1" s="1"/>
  <c r="AS252" i="1" s="1"/>
  <c r="AP456" i="1"/>
  <c r="AR456" i="1" s="1"/>
  <c r="AS456" i="1" s="1"/>
  <c r="AP607" i="1"/>
  <c r="AR607" i="1" s="1"/>
  <c r="AS607" i="1" s="1"/>
  <c r="AP120" i="1"/>
  <c r="AP295" i="1"/>
  <c r="AR295" i="1" s="1"/>
  <c r="AS295" i="1" s="1"/>
  <c r="AP292" i="1"/>
  <c r="AR292" i="1" s="1"/>
  <c r="AS292" i="1" s="1"/>
  <c r="AP194" i="1"/>
  <c r="AR194" i="1" s="1"/>
  <c r="AS194" i="1" s="1"/>
  <c r="AP234" i="1"/>
  <c r="AR234" i="1" s="1"/>
  <c r="AS234" i="1" s="1"/>
  <c r="AP318" i="1"/>
  <c r="AR318" i="1" s="1"/>
  <c r="AS318" i="1" s="1"/>
  <c r="AP315" i="1"/>
  <c r="AR315" i="1" s="1"/>
  <c r="AS315" i="1" s="1"/>
  <c r="AP41" i="1"/>
  <c r="AR41" i="1" s="1"/>
  <c r="AS41" i="1" s="1"/>
  <c r="AP107" i="1"/>
  <c r="AR107" i="1" s="1"/>
  <c r="AS107" i="1" s="1"/>
  <c r="AP349" i="1"/>
  <c r="AR349" i="1" s="1"/>
  <c r="AS349" i="1" s="1"/>
  <c r="AP380" i="1"/>
  <c r="AR380" i="1" s="1"/>
  <c r="AS380" i="1" s="1"/>
  <c r="AP228" i="1"/>
  <c r="AR228" i="1" s="1"/>
  <c r="AS228" i="1" s="1"/>
  <c r="AP619" i="1"/>
  <c r="AR619" i="1" s="1"/>
  <c r="AS619" i="1" s="1"/>
  <c r="AP457" i="1"/>
  <c r="AR457" i="1" s="1"/>
  <c r="AS457" i="1" s="1"/>
  <c r="AP611" i="1"/>
  <c r="AR611" i="1" s="1"/>
  <c r="AS611" i="1" s="1"/>
  <c r="AP82" i="1"/>
  <c r="AR82" i="1" s="1"/>
  <c r="AS82" i="1" s="1"/>
  <c r="AP124" i="1"/>
  <c r="AP839" i="1"/>
  <c r="AR839" i="1" s="1"/>
  <c r="AS839" i="1" s="1"/>
  <c r="AP443" i="1"/>
  <c r="AR443" i="1" s="1"/>
  <c r="AS443" i="1" s="1"/>
  <c r="AP53" i="1"/>
  <c r="AR53" i="1" s="1"/>
  <c r="AS53" i="1" s="1"/>
  <c r="AP574" i="1"/>
  <c r="AR574" i="1" s="1"/>
  <c r="AS574" i="1" s="1"/>
  <c r="AP767" i="1"/>
  <c r="AR767" i="1" s="1"/>
  <c r="AS767" i="1" s="1"/>
  <c r="AP773" i="1"/>
  <c r="AR773" i="1" s="1"/>
  <c r="AS773" i="1" s="1"/>
  <c r="AP734" i="1"/>
  <c r="AP888" i="1"/>
  <c r="AR888" i="1" s="1"/>
  <c r="AS888" i="1" s="1"/>
  <c r="AP950" i="1"/>
  <c r="AR950" i="1" s="1"/>
  <c r="AS950" i="1" s="1"/>
  <c r="AP385" i="1"/>
  <c r="AR385" i="1" s="1"/>
  <c r="AS385" i="1" s="1"/>
  <c r="AP593" i="1"/>
  <c r="AR593" i="1" s="1"/>
  <c r="AS593" i="1" s="1"/>
  <c r="AP323" i="1"/>
  <c r="AR323" i="1" s="1"/>
  <c r="AS323" i="1" s="1"/>
  <c r="AP535" i="1"/>
  <c r="AR535" i="1" s="1"/>
  <c r="AS535" i="1" s="1"/>
  <c r="AP334" i="1"/>
  <c r="AR334" i="1" s="1"/>
  <c r="AS334" i="1" s="1"/>
  <c r="AP484" i="1"/>
  <c r="AR484" i="1" s="1"/>
  <c r="AS484" i="1" s="1"/>
  <c r="AP702" i="1"/>
  <c r="AR702" i="1" s="1"/>
  <c r="AS702" i="1" s="1"/>
  <c r="AP764" i="1"/>
  <c r="AR764" i="1" s="1"/>
  <c r="AS764" i="1" s="1"/>
  <c r="AP759" i="1"/>
  <c r="AR759" i="1" s="1"/>
  <c r="AS759" i="1" s="1"/>
  <c r="AP708" i="1"/>
  <c r="AR708" i="1" s="1"/>
  <c r="AS708" i="1" s="1"/>
  <c r="AP763" i="1"/>
  <c r="AR763" i="1" s="1"/>
  <c r="AS763" i="1" s="1"/>
  <c r="AP757" i="1"/>
  <c r="AR757" i="1" s="1"/>
  <c r="AS757" i="1" s="1"/>
  <c r="AP837" i="1"/>
  <c r="AR837" i="1" s="1"/>
  <c r="AS837" i="1" s="1"/>
  <c r="AP712" i="1"/>
  <c r="AR712" i="1" s="1"/>
  <c r="AS712" i="1" s="1"/>
  <c r="AP735" i="1"/>
  <c r="AR735" i="1" s="1"/>
  <c r="AS735" i="1" s="1"/>
  <c r="AP817" i="1"/>
  <c r="AR817" i="1" s="1"/>
  <c r="AS817" i="1" s="1"/>
  <c r="AP870" i="1"/>
  <c r="AR870" i="1" s="1"/>
  <c r="AS870" i="1" s="1"/>
  <c r="AP955" i="1"/>
  <c r="AR955" i="1" s="1"/>
  <c r="AS955" i="1" s="1"/>
  <c r="AP39" i="1"/>
  <c r="AR39" i="1" s="1"/>
  <c r="AS39" i="1" s="1"/>
  <c r="AP143" i="1"/>
  <c r="AR143" i="1" s="1"/>
  <c r="AS143" i="1" s="1"/>
  <c r="AP371" i="1"/>
  <c r="AR371" i="1" s="1"/>
  <c r="AS371" i="1" s="1"/>
  <c r="AP230" i="1"/>
  <c r="AR230" i="1" s="1"/>
  <c r="AS230" i="1" s="1"/>
  <c r="AP203" i="1"/>
  <c r="AR203" i="1" s="1"/>
  <c r="AS203" i="1" s="1"/>
  <c r="AP524" i="1"/>
  <c r="AR524" i="1" s="1"/>
  <c r="AS524" i="1" s="1"/>
  <c r="AP474" i="1"/>
  <c r="AR474" i="1" s="1"/>
  <c r="AS474" i="1" s="1"/>
  <c r="AP422" i="1"/>
  <c r="AR422" i="1" s="1"/>
  <c r="AS422" i="1" s="1"/>
  <c r="AP638" i="1"/>
  <c r="AR638" i="1" s="1"/>
  <c r="AS638" i="1" s="1"/>
  <c r="AP592" i="1"/>
  <c r="AR592" i="1" s="1"/>
  <c r="AS592" i="1" s="1"/>
  <c r="AP664" i="1"/>
  <c r="AR664" i="1" s="1"/>
  <c r="AS664" i="1" s="1"/>
  <c r="AP751" i="1"/>
  <c r="AR751" i="1" s="1"/>
  <c r="AS751" i="1" s="1"/>
  <c r="AP933" i="1"/>
  <c r="AR933" i="1" s="1"/>
  <c r="AS933" i="1" s="1"/>
  <c r="AP661" i="1"/>
  <c r="AR661" i="1" s="1"/>
  <c r="AS661" i="1" s="1"/>
  <c r="AP639" i="1"/>
  <c r="AR639" i="1" s="1"/>
  <c r="AS639" i="1" s="1"/>
  <c r="AP92" i="1"/>
  <c r="AR92" i="1" s="1"/>
  <c r="AS92" i="1" s="1"/>
  <c r="AP421" i="1"/>
  <c r="AR421" i="1" s="1"/>
  <c r="AS421" i="1" s="1"/>
  <c r="AP328" i="1"/>
  <c r="AR328" i="1" s="1"/>
  <c r="AS328" i="1" s="1"/>
  <c r="AP720" i="1"/>
  <c r="AR720" i="1" s="1"/>
  <c r="AS720" i="1" s="1"/>
  <c r="AP538" i="1"/>
  <c r="AR538" i="1" s="1"/>
  <c r="AS538" i="1" s="1"/>
  <c r="AP806" i="1"/>
  <c r="AP597" i="1"/>
  <c r="AR597" i="1" s="1"/>
  <c r="AS597" i="1" s="1"/>
  <c r="AP505" i="1"/>
  <c r="AR505" i="1" s="1"/>
  <c r="AS505" i="1" s="1"/>
  <c r="AP463" i="1"/>
  <c r="AR463" i="1" s="1"/>
  <c r="AS463" i="1" s="1"/>
  <c r="AP658" i="1"/>
  <c r="AR658" i="1" s="1"/>
  <c r="AS658" i="1" s="1"/>
  <c r="AP901" i="1"/>
  <c r="AR901" i="1" s="1"/>
  <c r="AS901" i="1" s="1"/>
  <c r="AP798" i="1"/>
  <c r="AR798" i="1" s="1"/>
  <c r="AS798" i="1" s="1"/>
  <c r="AP891" i="1"/>
  <c r="AR891" i="1" s="1"/>
  <c r="AS891" i="1" s="1"/>
  <c r="AP926" i="1"/>
  <c r="AP915" i="1"/>
  <c r="AR915" i="1" s="1"/>
  <c r="AS915" i="1" s="1"/>
  <c r="AP69" i="1"/>
  <c r="AR69" i="1" s="1"/>
  <c r="AS69" i="1" s="1"/>
  <c r="AP288" i="1"/>
  <c r="AR288" i="1" s="1"/>
  <c r="AS288" i="1" s="1"/>
  <c r="AP42" i="1"/>
  <c r="AR42" i="1" s="1"/>
  <c r="AS42" i="1" s="1"/>
  <c r="AP964" i="1"/>
  <c r="AR964" i="1" s="1"/>
  <c r="AS964" i="1" s="1"/>
  <c r="AP352" i="1"/>
  <c r="AR352" i="1" s="1"/>
  <c r="AS352" i="1" s="1"/>
  <c r="AP630" i="1"/>
  <c r="AR630" i="1" s="1"/>
  <c r="AS630" i="1" s="1"/>
  <c r="AP640" i="1"/>
  <c r="AR640" i="1" s="1"/>
  <c r="AS640" i="1" s="1"/>
  <c r="AP746" i="1"/>
  <c r="AR746" i="1" s="1"/>
  <c r="AS746" i="1" s="1"/>
  <c r="AP217" i="1"/>
  <c r="AR217" i="1" s="1"/>
  <c r="AS217" i="1" s="1"/>
  <c r="AP534" i="1"/>
  <c r="AR534" i="1" s="1"/>
  <c r="AS534" i="1" s="1"/>
  <c r="AP668" i="1"/>
  <c r="AR668" i="1" s="1"/>
  <c r="AS668" i="1" s="1"/>
  <c r="AP801" i="1"/>
  <c r="AR801" i="1" s="1"/>
  <c r="AS801" i="1" s="1"/>
  <c r="AP24" i="1"/>
  <c r="AR24" i="1" s="1"/>
  <c r="AS24" i="1" s="1"/>
  <c r="AP561" i="1"/>
  <c r="AR561" i="1" s="1"/>
  <c r="AS561" i="1" s="1"/>
  <c r="AP762" i="1"/>
  <c r="AR762" i="1" s="1"/>
  <c r="AS762" i="1" s="1"/>
  <c r="AP795" i="1"/>
  <c r="AR795" i="1" s="1"/>
  <c r="AS795" i="1" s="1"/>
  <c r="AP949" i="1"/>
  <c r="AR949" i="1" s="1"/>
  <c r="AS949" i="1" s="1"/>
  <c r="AP633" i="1"/>
  <c r="AR633" i="1" s="1"/>
  <c r="AS633" i="1" s="1"/>
  <c r="AP413" i="1"/>
  <c r="AR413" i="1" s="1"/>
  <c r="AS413" i="1" s="1"/>
  <c r="AP700" i="1"/>
  <c r="AR700" i="1" s="1"/>
  <c r="AS700" i="1" s="1"/>
  <c r="AP409" i="1"/>
  <c r="AR409" i="1" s="1"/>
  <c r="AS409" i="1" s="1"/>
  <c r="AP594" i="1"/>
  <c r="AR594" i="1" s="1"/>
  <c r="AS594" i="1" s="1"/>
  <c r="AP733" i="1"/>
  <c r="AR733" i="1" s="1"/>
  <c r="AS733" i="1" s="1"/>
  <c r="AP827" i="1"/>
  <c r="AR827" i="1" s="1"/>
  <c r="AS827" i="1" s="1"/>
  <c r="AP432" i="1"/>
  <c r="AR432" i="1" s="1"/>
  <c r="AS432" i="1" s="1"/>
  <c r="AP575" i="1"/>
  <c r="AR575" i="1" s="1"/>
  <c r="AS575" i="1" s="1"/>
  <c r="AP186" i="1"/>
  <c r="AR186" i="1" s="1"/>
  <c r="AS186" i="1" s="1"/>
  <c r="AP299" i="1"/>
  <c r="AR299" i="1" s="1"/>
  <c r="AS299" i="1" s="1"/>
  <c r="AP140" i="1"/>
  <c r="AR140" i="1" s="1"/>
  <c r="AS140" i="1" s="1"/>
  <c r="AP55" i="1"/>
  <c r="AR55" i="1" s="1"/>
  <c r="AS55" i="1" s="1"/>
  <c r="AP789" i="1"/>
  <c r="AR789" i="1" s="1"/>
  <c r="AS789" i="1" s="1"/>
  <c r="AP866" i="1"/>
  <c r="AR866" i="1" s="1"/>
  <c r="AS866" i="1" s="1"/>
  <c r="AP945" i="1"/>
  <c r="AR945" i="1" s="1"/>
  <c r="AS945" i="1" s="1"/>
  <c r="AP132" i="1"/>
  <c r="AR132" i="1" s="1"/>
  <c r="AS132" i="1" s="1"/>
  <c r="AP68" i="1"/>
  <c r="AR68" i="1" s="1"/>
  <c r="AS68" i="1" s="1"/>
  <c r="AP665" i="1"/>
  <c r="AR665" i="1" s="1"/>
  <c r="AS665" i="1" s="1"/>
  <c r="AP416" i="1"/>
  <c r="AR416" i="1" s="1"/>
  <c r="AS416" i="1" s="1"/>
  <c r="AP822" i="1"/>
  <c r="AR822" i="1" s="1"/>
  <c r="AS822" i="1" s="1"/>
  <c r="AP917" i="1"/>
  <c r="AR917" i="1" s="1"/>
  <c r="AS917" i="1" s="1"/>
  <c r="AP672" i="1"/>
  <c r="AR672" i="1" s="1"/>
  <c r="AS672" i="1" s="1"/>
  <c r="AP444" i="1"/>
  <c r="AR444" i="1" s="1"/>
  <c r="AS444" i="1" s="1"/>
  <c r="AP603" i="1"/>
  <c r="AR603" i="1" s="1"/>
  <c r="AS603" i="1" s="1"/>
  <c r="AP643" i="1"/>
  <c r="AR643" i="1" s="1"/>
  <c r="AS643" i="1" s="1"/>
  <c r="AP721" i="1"/>
  <c r="AR721" i="1" s="1"/>
  <c r="AS721" i="1" s="1"/>
  <c r="AP920" i="1"/>
  <c r="AR920" i="1" s="1"/>
  <c r="AS920" i="1" s="1"/>
  <c r="AP240" i="1"/>
  <c r="AR240" i="1" s="1"/>
  <c r="AS240" i="1" s="1"/>
  <c r="AP637" i="1"/>
  <c r="AR637" i="1" s="1"/>
  <c r="AS637" i="1" s="1"/>
  <c r="AP957" i="1"/>
  <c r="AR957" i="1" s="1"/>
  <c r="AS957" i="1" s="1"/>
  <c r="AP177" i="1"/>
  <c r="AR177" i="1" s="1"/>
  <c r="AS177" i="1" s="1"/>
  <c r="AP37" i="1"/>
  <c r="AR37" i="1" s="1"/>
  <c r="AS37" i="1" s="1"/>
  <c r="AP187" i="1"/>
  <c r="AR187" i="1" s="1"/>
  <c r="AS187" i="1" s="1"/>
  <c r="AP781" i="1"/>
  <c r="AR781" i="1" s="1"/>
  <c r="AS781" i="1" s="1"/>
  <c r="AP785" i="1"/>
  <c r="AR785" i="1" s="1"/>
  <c r="AS785" i="1" s="1"/>
  <c r="AP12" i="1"/>
  <c r="AR12" i="1" s="1"/>
  <c r="AS12" i="1" s="1"/>
  <c r="AP536" i="1"/>
  <c r="AR536" i="1" s="1"/>
  <c r="AS536" i="1" s="1"/>
  <c r="AP825" i="1"/>
  <c r="AR825" i="1" s="1"/>
  <c r="AS825" i="1" s="1"/>
  <c r="AP879" i="1"/>
  <c r="AR879" i="1" s="1"/>
  <c r="AS879" i="1" s="1"/>
  <c r="AP835" i="1"/>
  <c r="AR835" i="1" s="1"/>
  <c r="AS835" i="1" s="1"/>
  <c r="AR204" i="1"/>
  <c r="AS204" i="1" s="1"/>
  <c r="Z612" i="1"/>
  <c r="AA612" i="1" s="1"/>
  <c r="Z160" i="1"/>
  <c r="AA160" i="1" s="1"/>
  <c r="Z343" i="1"/>
  <c r="AA343" i="1" s="1"/>
  <c r="Z418" i="1"/>
  <c r="AA418" i="1" s="1"/>
  <c r="Z954" i="1"/>
  <c r="AA954" i="1" s="1"/>
  <c r="Y804" i="1"/>
  <c r="Z804" i="1" s="1"/>
  <c r="AA804" i="1" s="1"/>
  <c r="Z525" i="1"/>
  <c r="AA525" i="1" s="1"/>
  <c r="Y789" i="1"/>
  <c r="Z54" i="1"/>
  <c r="AA54" i="1" s="1"/>
  <c r="Y426" i="1"/>
  <c r="Z426" i="1" s="1"/>
  <c r="AA426" i="1" s="1"/>
  <c r="Y233" i="1"/>
  <c r="Z233" i="1" s="1"/>
  <c r="AA233" i="1" s="1"/>
  <c r="Y349" i="1"/>
  <c r="Z349" i="1" s="1"/>
  <c r="AA349" i="1" s="1"/>
  <c r="Y100" i="1"/>
  <c r="Z100" i="1" s="1"/>
  <c r="AA100" i="1" s="1"/>
  <c r="Y327" i="1"/>
  <c r="Z327" i="1" s="1"/>
  <c r="AA327" i="1" s="1"/>
  <c r="Y585" i="1"/>
  <c r="Z585" i="1" s="1"/>
  <c r="AA585" i="1" s="1"/>
  <c r="Y147" i="1"/>
  <c r="Y378" i="1"/>
  <c r="Z378" i="1" s="1"/>
  <c r="AA378" i="1" s="1"/>
  <c r="Y415" i="1"/>
  <c r="Z415" i="1" s="1"/>
  <c r="AA415" i="1" s="1"/>
  <c r="Z463" i="1"/>
  <c r="AA463" i="1" s="1"/>
  <c r="Z284" i="1"/>
  <c r="AA284" i="1" s="1"/>
  <c r="Z604" i="1"/>
  <c r="AA604" i="1" s="1"/>
  <c r="Y630" i="1"/>
  <c r="Z630" i="1" s="1"/>
  <c r="AA630" i="1" s="1"/>
  <c r="Y943" i="1"/>
  <c r="Z943" i="1" s="1"/>
  <c r="AA943" i="1" s="1"/>
  <c r="Y927" i="1"/>
  <c r="Z927" i="1" s="1"/>
  <c r="AA927" i="1" s="1"/>
  <c r="Y228" i="1"/>
  <c r="Z228" i="1" s="1"/>
  <c r="AA228" i="1" s="1"/>
  <c r="Y755" i="1"/>
  <c r="Z755" i="1" s="1"/>
  <c r="AA755" i="1" s="1"/>
  <c r="Y262" i="1"/>
  <c r="Z262" i="1" s="1"/>
  <c r="AA262" i="1" s="1"/>
  <c r="Y64" i="1"/>
  <c r="Z64" i="1" s="1"/>
  <c r="AA64" i="1" s="1"/>
  <c r="Z161" i="1"/>
  <c r="AA161" i="1" s="1"/>
  <c r="Z350" i="1"/>
  <c r="AA350" i="1" s="1"/>
  <c r="Z515" i="1"/>
  <c r="AA515" i="1" s="1"/>
  <c r="Z587" i="1"/>
  <c r="AA587" i="1" s="1"/>
  <c r="Z901" i="1"/>
  <c r="AA901" i="1" s="1"/>
  <c r="Z566" i="1"/>
  <c r="AA566" i="1" s="1"/>
  <c r="Z815" i="1"/>
  <c r="AA815" i="1" s="1"/>
  <c r="Z526" i="1"/>
  <c r="AA526" i="1" s="1"/>
  <c r="Z763" i="1"/>
  <c r="AA763" i="1" s="1"/>
  <c r="Z337" i="1"/>
  <c r="AA337" i="1" s="1"/>
  <c r="Z578" i="1"/>
  <c r="AA578" i="1" s="1"/>
  <c r="Z179" i="1"/>
  <c r="AA179" i="1" s="1"/>
  <c r="Z741" i="1"/>
  <c r="AA741" i="1" s="1"/>
  <c r="Z753" i="1"/>
  <c r="AA753" i="1" s="1"/>
  <c r="AR303" i="1"/>
  <c r="AS303" i="1" s="1"/>
  <c r="AR634" i="1"/>
  <c r="AS634" i="1" s="1"/>
  <c r="AR482" i="1"/>
  <c r="AS482" i="1" s="1"/>
  <c r="AR697" i="1"/>
  <c r="AS697" i="1" s="1"/>
  <c r="AR351" i="1"/>
  <c r="AS351" i="1" s="1"/>
  <c r="AR856" i="1"/>
  <c r="AS856" i="1" s="1"/>
  <c r="AR944" i="1"/>
  <c r="AS944" i="1" s="1"/>
  <c r="AR601" i="1"/>
  <c r="AS601" i="1" s="1"/>
  <c r="AR26" i="1"/>
  <c r="AS26" i="1" s="1"/>
  <c r="AR176" i="1"/>
  <c r="AS176" i="1" s="1"/>
  <c r="AR423" i="1"/>
  <c r="AS423" i="1" s="1"/>
  <c r="AR706" i="1"/>
  <c r="AS706" i="1" s="1"/>
  <c r="AR623" i="1"/>
  <c r="AS623" i="1" s="1"/>
  <c r="AR862" i="1"/>
  <c r="AS862" i="1" s="1"/>
  <c r="AR146" i="1"/>
  <c r="AS146" i="1" s="1"/>
  <c r="AR434" i="1"/>
  <c r="AS434" i="1" s="1"/>
  <c r="AR555" i="1"/>
  <c r="AS555" i="1" s="1"/>
  <c r="AR151" i="1"/>
  <c r="AS151" i="1" s="1"/>
  <c r="AR433" i="1"/>
  <c r="AS433" i="1" s="1"/>
  <c r="AR491" i="1"/>
  <c r="AS491" i="1" s="1"/>
  <c r="AR71" i="1"/>
  <c r="AS71" i="1" s="1"/>
  <c r="AR418" i="1"/>
  <c r="AS418" i="1" s="1"/>
  <c r="AR353" i="1"/>
  <c r="AS353" i="1" s="1"/>
  <c r="AR588" i="1"/>
  <c r="AS588" i="1" s="1"/>
  <c r="AR44" i="1"/>
  <c r="AS44" i="1" s="1"/>
  <c r="AR627" i="1"/>
  <c r="AS627" i="1" s="1"/>
  <c r="AR301" i="1"/>
  <c r="AS301" i="1" s="1"/>
  <c r="AR115" i="1"/>
  <c r="AS115" i="1" s="1"/>
  <c r="AR596" i="1"/>
  <c r="AS596" i="1" s="1"/>
  <c r="AR834" i="1"/>
  <c r="AS834" i="1" s="1"/>
  <c r="AR263" i="1"/>
  <c r="AS263" i="1" s="1"/>
  <c r="AR212" i="1"/>
  <c r="AS212" i="1" s="1"/>
  <c r="AR754" i="1"/>
  <c r="AS754" i="1" s="1"/>
  <c r="Y625" i="1"/>
  <c r="AI575" i="1"/>
  <c r="AJ575" i="1" s="1"/>
  <c r="AI382" i="1"/>
  <c r="AJ382" i="1" s="1"/>
  <c r="AI696" i="1"/>
  <c r="AJ696" i="1" s="1"/>
  <c r="AI950" i="1"/>
  <c r="AJ950" i="1" s="1"/>
  <c r="AI943" i="1"/>
  <c r="AJ943" i="1" s="1"/>
  <c r="AI792" i="1"/>
  <c r="AJ792" i="1" s="1"/>
  <c r="AI536" i="1"/>
  <c r="AJ536" i="1" s="1"/>
  <c r="AI214" i="1"/>
  <c r="AJ214" i="1" s="1"/>
  <c r="AI424" i="1"/>
  <c r="AJ424" i="1" s="1"/>
  <c r="AI212" i="1"/>
  <c r="AJ212" i="1" s="1"/>
  <c r="AI877" i="1"/>
  <c r="AJ877" i="1" s="1"/>
  <c r="AI258" i="1"/>
  <c r="AJ258" i="1" s="1"/>
  <c r="AI885" i="1"/>
  <c r="AJ885" i="1" s="1"/>
  <c r="AI53" i="1"/>
  <c r="AJ53" i="1" s="1"/>
  <c r="AI487" i="1"/>
  <c r="AJ487" i="1" s="1"/>
  <c r="AI482" i="1"/>
  <c r="AJ482" i="1" s="1"/>
  <c r="AI524" i="1"/>
  <c r="AJ524" i="1" s="1"/>
  <c r="AI679" i="1"/>
  <c r="AJ679" i="1" s="1"/>
  <c r="AR550" i="1"/>
  <c r="AS550" i="1" s="1"/>
  <c r="AI495" i="1"/>
  <c r="AJ495" i="1" s="1"/>
  <c r="AI428" i="1"/>
  <c r="AJ428" i="1" s="1"/>
  <c r="Z109" i="1"/>
  <c r="AA109" i="1" s="1"/>
  <c r="Z768" i="1"/>
  <c r="AA768" i="1" s="1"/>
  <c r="Z355" i="1"/>
  <c r="AA355" i="1" s="1"/>
  <c r="Z421" i="1"/>
  <c r="AA421" i="1" s="1"/>
  <c r="Z372" i="1"/>
  <c r="AA372" i="1" s="1"/>
  <c r="Z767" i="1"/>
  <c r="AA767" i="1" s="1"/>
  <c r="Z121" i="1"/>
  <c r="AA121" i="1" s="1"/>
  <c r="Z581" i="1"/>
  <c r="AA581" i="1" s="1"/>
  <c r="Z384" i="1"/>
  <c r="AA384" i="1" s="1"/>
  <c r="AR85" i="1"/>
  <c r="AS85" i="1" s="1"/>
  <c r="AR501" i="1"/>
  <c r="AS501" i="1" s="1"/>
  <c r="AR119" i="1"/>
  <c r="AS119" i="1" s="1"/>
  <c r="AR124" i="1"/>
  <c r="AS124" i="1" s="1"/>
  <c r="AR568" i="1"/>
  <c r="AS568" i="1" s="1"/>
  <c r="AR861" i="1"/>
  <c r="AS861" i="1" s="1"/>
  <c r="AR750" i="1"/>
  <c r="AS750" i="1" s="1"/>
  <c r="AR192" i="1"/>
  <c r="AS192" i="1" s="1"/>
  <c r="AR632" i="1"/>
  <c r="AS632" i="1" s="1"/>
  <c r="AR618" i="1"/>
  <c r="AS618" i="1" s="1"/>
  <c r="AR336" i="1"/>
  <c r="AS336" i="1" s="1"/>
  <c r="AR153" i="1"/>
  <c r="AS153" i="1" s="1"/>
  <c r="AR897" i="1"/>
  <c r="AS897" i="1" s="1"/>
  <c r="AR246" i="1"/>
  <c r="AS246" i="1" s="1"/>
  <c r="AR114" i="1"/>
  <c r="AS114" i="1" s="1"/>
  <c r="AR223" i="1"/>
  <c r="AS223" i="1" s="1"/>
  <c r="AR517" i="1"/>
  <c r="AS517" i="1" s="1"/>
  <c r="AR232" i="1"/>
  <c r="AS232" i="1" s="1"/>
  <c r="AR598" i="1"/>
  <c r="AS598" i="1" s="1"/>
  <c r="AR766" i="1"/>
  <c r="AS766" i="1" s="1"/>
  <c r="AR728" i="1"/>
  <c r="AS728" i="1" s="1"/>
  <c r="AR943" i="1"/>
  <c r="AS943" i="1" s="1"/>
  <c r="AR319" i="1"/>
  <c r="AS319" i="1" s="1"/>
  <c r="AR70" i="1"/>
  <c r="AS70" i="1" s="1"/>
  <c r="AR907" i="1"/>
  <c r="AS907" i="1" s="1"/>
  <c r="AR526" i="1"/>
  <c r="AS526" i="1" s="1"/>
  <c r="AR860" i="1"/>
  <c r="AS860" i="1" s="1"/>
  <c r="AR498" i="1"/>
  <c r="AS498" i="1" s="1"/>
  <c r="AI507" i="1"/>
  <c r="AJ507" i="1" s="1"/>
  <c r="AI606" i="1"/>
  <c r="AJ606" i="1" s="1"/>
  <c r="AI519" i="1"/>
  <c r="AJ519" i="1" s="1"/>
  <c r="AI762" i="1"/>
  <c r="AJ762" i="1" s="1"/>
  <c r="AI904" i="1"/>
  <c r="AJ904" i="1" s="1"/>
  <c r="AI497" i="1"/>
  <c r="AJ497" i="1" s="1"/>
  <c r="AI228" i="1"/>
  <c r="AJ228" i="1" s="1"/>
  <c r="AI522" i="1"/>
  <c r="AJ522" i="1" s="1"/>
  <c r="AI537" i="1"/>
  <c r="AJ537" i="1" s="1"/>
  <c r="AI238" i="1"/>
  <c r="AJ238" i="1" s="1"/>
  <c r="AI251" i="1"/>
  <c r="AJ251" i="1" s="1"/>
  <c r="AI759" i="1"/>
  <c r="AJ759" i="1" s="1"/>
  <c r="AI160" i="1"/>
  <c r="AJ160" i="1" s="1"/>
  <c r="AI315" i="1"/>
  <c r="AJ315" i="1" s="1"/>
  <c r="AI695" i="1"/>
  <c r="AJ695" i="1" s="1"/>
  <c r="AI857" i="1"/>
  <c r="AJ857" i="1" s="1"/>
  <c r="AI223" i="1"/>
  <c r="AJ223" i="1" s="1"/>
  <c r="AI45" i="1"/>
  <c r="AJ45" i="1" s="1"/>
  <c r="AI254" i="1"/>
  <c r="AJ254" i="1" s="1"/>
  <c r="AI319" i="1"/>
  <c r="AJ319" i="1" s="1"/>
  <c r="AI331" i="1"/>
  <c r="AJ331" i="1" s="1"/>
  <c r="Z154" i="1"/>
  <c r="AA154" i="1" s="1"/>
  <c r="Z72" i="1"/>
  <c r="AA72" i="1" s="1"/>
  <c r="Z274" i="1"/>
  <c r="AA274" i="1" s="1"/>
  <c r="Z178" i="1"/>
  <c r="AA178" i="1" s="1"/>
  <c r="Z117" i="1"/>
  <c r="AA117" i="1" s="1"/>
  <c r="Z163" i="1"/>
  <c r="AA163" i="1" s="1"/>
  <c r="Z256" i="1"/>
  <c r="AA256" i="1" s="1"/>
  <c r="Z278" i="1"/>
  <c r="AA278" i="1" s="1"/>
  <c r="Z393" i="1"/>
  <c r="AA393" i="1" s="1"/>
  <c r="Z872" i="1"/>
  <c r="AA872" i="1" s="1"/>
  <c r="Z729" i="1"/>
  <c r="AA729" i="1" s="1"/>
  <c r="Z849" i="1"/>
  <c r="AA849" i="1" s="1"/>
  <c r="Z939" i="1"/>
  <c r="AA939" i="1" s="1"/>
  <c r="Z916" i="1"/>
  <c r="AA916" i="1" s="1"/>
  <c r="Z52" i="1"/>
  <c r="AA52" i="1" s="1"/>
  <c r="Z488" i="1"/>
  <c r="AA488" i="1" s="1"/>
  <c r="Z12" i="1"/>
  <c r="AA12" i="1" s="1"/>
  <c r="Z46" i="1"/>
  <c r="AA46" i="1" s="1"/>
  <c r="Z89" i="1"/>
  <c r="AA89" i="1" s="1"/>
  <c r="Z388" i="1"/>
  <c r="AA388" i="1" s="1"/>
  <c r="Z887" i="1"/>
  <c r="AA887" i="1" s="1"/>
  <c r="Z888" i="1"/>
  <c r="AA888" i="1" s="1"/>
  <c r="Z949" i="1"/>
  <c r="AA949" i="1" s="1"/>
  <c r="AR734" i="1"/>
  <c r="AS734" i="1" s="1"/>
  <c r="AR926" i="1"/>
  <c r="AS926" i="1" s="1"/>
  <c r="AR120" i="1"/>
  <c r="AS120" i="1" s="1"/>
  <c r="AR60" i="1"/>
  <c r="AS60" i="1" s="1"/>
  <c r="AR466" i="1"/>
  <c r="AS466" i="1" s="1"/>
  <c r="AR89" i="1"/>
  <c r="AS89" i="1" s="1"/>
  <c r="AR29" i="1"/>
  <c r="AS29" i="1" s="1"/>
  <c r="AR405" i="1"/>
  <c r="AS405" i="1" s="1"/>
  <c r="AR602" i="1"/>
  <c r="AS602" i="1" s="1"/>
  <c r="AR479" i="1"/>
  <c r="AS479" i="1" s="1"/>
  <c r="AR392" i="1"/>
  <c r="AS392" i="1" s="1"/>
  <c r="AR102" i="1"/>
  <c r="AS102" i="1" s="1"/>
  <c r="AR566" i="1"/>
  <c r="AS566" i="1" s="1"/>
  <c r="AR803" i="1"/>
  <c r="AS803" i="1" s="1"/>
  <c r="AR390" i="1"/>
  <c r="AS390" i="1" s="1"/>
  <c r="AR812" i="1"/>
  <c r="AS812" i="1" s="1"/>
  <c r="AR270" i="1"/>
  <c r="AS270" i="1" s="1"/>
  <c r="AR49" i="1"/>
  <c r="AS49" i="1" s="1"/>
  <c r="AR437" i="1"/>
  <c r="AS437" i="1" s="1"/>
  <c r="AR174" i="1"/>
  <c r="AS174" i="1" s="1"/>
  <c r="AR275" i="1"/>
  <c r="AS275" i="1" s="1"/>
  <c r="AR158" i="1"/>
  <c r="AS158" i="1" s="1"/>
  <c r="AR130" i="1"/>
  <c r="AS130" i="1" s="1"/>
  <c r="AR461" i="1"/>
  <c r="AS461" i="1" s="1"/>
  <c r="AR636" i="1"/>
  <c r="AS636" i="1" s="1"/>
  <c r="AR148" i="1"/>
  <c r="AS148" i="1" s="1"/>
  <c r="AI716" i="1"/>
  <c r="AJ716" i="1" s="1"/>
  <c r="AI514" i="1"/>
  <c r="AJ514" i="1" s="1"/>
  <c r="AI339" i="1"/>
  <c r="AJ339" i="1" s="1"/>
  <c r="AI541" i="1"/>
  <c r="AJ541" i="1" s="1"/>
  <c r="AI146" i="1"/>
  <c r="AJ146" i="1" s="1"/>
  <c r="AI240" i="1"/>
  <c r="AJ240" i="1" s="1"/>
  <c r="AI540" i="1"/>
  <c r="AJ540" i="1" s="1"/>
  <c r="AI663" i="1"/>
  <c r="AJ663" i="1" s="1"/>
  <c r="AI551" i="1"/>
  <c r="AJ551" i="1" s="1"/>
  <c r="AI175" i="1"/>
  <c r="AJ175" i="1" s="1"/>
  <c r="AI954" i="1"/>
  <c r="AJ954" i="1" s="1"/>
  <c r="AI211" i="1"/>
  <c r="AJ211" i="1" s="1"/>
  <c r="AI36" i="1"/>
  <c r="AJ36" i="1" s="1"/>
  <c r="AI120" i="1"/>
  <c r="AJ120" i="1" s="1"/>
  <c r="AI796" i="1"/>
  <c r="AJ796" i="1" s="1"/>
  <c r="AI410" i="1"/>
  <c r="AJ410" i="1" s="1"/>
  <c r="Z668" i="1"/>
  <c r="AA668" i="1" s="1"/>
  <c r="Z456" i="1"/>
  <c r="AA456" i="1" s="1"/>
  <c r="AR878" i="1"/>
  <c r="AS878" i="1" s="1"/>
  <c r="AR412" i="1"/>
  <c r="AS412" i="1" s="1"/>
  <c r="Z45" i="1"/>
  <c r="AA45" i="1" s="1"/>
  <c r="Z205" i="1"/>
  <c r="AA205" i="1" s="1"/>
  <c r="Z260" i="1"/>
  <c r="AA260" i="1" s="1"/>
  <c r="Z269" i="1"/>
  <c r="AA269" i="1" s="1"/>
  <c r="Z395" i="1"/>
  <c r="AA395" i="1" s="1"/>
  <c r="Z392" i="1"/>
  <c r="AA392" i="1" s="1"/>
  <c r="Z746" i="1"/>
  <c r="AA746" i="1" s="1"/>
  <c r="Z666" i="1"/>
  <c r="AA666" i="1" s="1"/>
  <c r="Z769" i="1"/>
  <c r="AA769" i="1" s="1"/>
  <c r="Z812" i="1"/>
  <c r="AA812" i="1" s="1"/>
  <c r="Z956" i="1"/>
  <c r="AA956" i="1" s="1"/>
  <c r="Z950" i="1"/>
  <c r="AA950" i="1" s="1"/>
  <c r="Z433" i="1"/>
  <c r="AA433" i="1" s="1"/>
  <c r="Z532" i="1"/>
  <c r="AA532" i="1" s="1"/>
  <c r="Z300" i="1"/>
  <c r="AA300" i="1" s="1"/>
  <c r="Z625" i="1"/>
  <c r="AA625" i="1" s="1"/>
  <c r="Z472" i="1"/>
  <c r="AA472" i="1" s="1"/>
  <c r="Z452" i="1"/>
  <c r="AA452" i="1" s="1"/>
  <c r="Z657" i="1"/>
  <c r="AA657" i="1" s="1"/>
  <c r="Z919" i="1"/>
  <c r="AA919" i="1" s="1"/>
  <c r="Z225" i="1"/>
  <c r="AA225" i="1" s="1"/>
  <c r="Z874" i="1"/>
  <c r="AA874" i="1" s="1"/>
  <c r="Y221" i="1"/>
  <c r="Z221" i="1" s="1"/>
  <c r="AA221" i="1" s="1"/>
  <c r="AG880" i="1"/>
  <c r="AI880" i="1" s="1"/>
  <c r="AJ880" i="1" s="1"/>
  <c r="AG862" i="1"/>
  <c r="AI862" i="1" s="1"/>
  <c r="AJ862" i="1" s="1"/>
  <c r="AG634" i="1"/>
  <c r="AI634" i="1" s="1"/>
  <c r="AJ634" i="1" s="1"/>
  <c r="AG159" i="1"/>
  <c r="AI159" i="1" s="1"/>
  <c r="AJ159" i="1" s="1"/>
  <c r="AG387" i="1"/>
  <c r="AI387" i="1" s="1"/>
  <c r="AJ387" i="1" s="1"/>
  <c r="AG127" i="1"/>
  <c r="AI127" i="1" s="1"/>
  <c r="AJ127" i="1" s="1"/>
  <c r="AG217" i="1"/>
  <c r="AI217" i="1" s="1"/>
  <c r="AJ217" i="1" s="1"/>
  <c r="AG861" i="1"/>
  <c r="AI861" i="1" s="1"/>
  <c r="AJ861" i="1" s="1"/>
  <c r="AG39" i="1"/>
  <c r="AI39" i="1" s="1"/>
  <c r="AJ39" i="1" s="1"/>
  <c r="AG134" i="1"/>
  <c r="AI134" i="1" s="1"/>
  <c r="AJ134" i="1" s="1"/>
  <c r="AG483" i="1"/>
  <c r="AI483" i="1" s="1"/>
  <c r="AJ483" i="1" s="1"/>
  <c r="AG779" i="1"/>
  <c r="AI779" i="1" s="1"/>
  <c r="AJ779" i="1" s="1"/>
  <c r="AG60" i="1"/>
  <c r="AI60" i="1" s="1"/>
  <c r="AJ60" i="1" s="1"/>
  <c r="AG848" i="1"/>
  <c r="AI848" i="1" s="1"/>
  <c r="AJ848" i="1" s="1"/>
  <c r="AG264" i="1"/>
  <c r="AI264" i="1" s="1"/>
  <c r="AJ264" i="1" s="1"/>
  <c r="AG503" i="1"/>
  <c r="AI503" i="1" s="1"/>
  <c r="AJ503" i="1" s="1"/>
  <c r="AG425" i="1"/>
  <c r="AI425" i="1" s="1"/>
  <c r="AJ425" i="1" s="1"/>
  <c r="AG864" i="1"/>
  <c r="AI864" i="1" s="1"/>
  <c r="AJ864" i="1" s="1"/>
  <c r="AG55" i="1"/>
  <c r="AI55" i="1" s="1"/>
  <c r="AJ55" i="1" s="1"/>
  <c r="AG119" i="1"/>
  <c r="AI119" i="1" s="1"/>
  <c r="AJ119" i="1" s="1"/>
  <c r="AG167" i="1"/>
  <c r="AI167" i="1" s="1"/>
  <c r="AJ167" i="1" s="1"/>
  <c r="AG629" i="1"/>
  <c r="AI629" i="1" s="1"/>
  <c r="AJ629" i="1" s="1"/>
  <c r="AG419" i="1"/>
  <c r="AG172" i="1"/>
  <c r="AI172" i="1" s="1"/>
  <c r="AJ172" i="1" s="1"/>
  <c r="AG220" i="1"/>
  <c r="AI220" i="1" s="1"/>
  <c r="AJ220" i="1" s="1"/>
  <c r="AG490" i="1"/>
  <c r="AI490" i="1" s="1"/>
  <c r="AJ490" i="1" s="1"/>
  <c r="AG402" i="1"/>
  <c r="AI402" i="1" s="1"/>
  <c r="AJ402" i="1" s="1"/>
  <c r="AG799" i="1"/>
  <c r="AI799" i="1" s="1"/>
  <c r="AJ799" i="1" s="1"/>
  <c r="AG421" i="1"/>
  <c r="AI421" i="1" s="1"/>
  <c r="AJ421" i="1" s="1"/>
  <c r="AG456" i="1"/>
  <c r="AI456" i="1" s="1"/>
  <c r="AJ456" i="1" s="1"/>
  <c r="AG334" i="1"/>
  <c r="AI334" i="1" s="1"/>
  <c r="AJ334" i="1" s="1"/>
  <c r="AG349" i="1"/>
  <c r="AI349" i="1" s="1"/>
  <c r="AJ349" i="1" s="1"/>
  <c r="AG484" i="1"/>
  <c r="AG442" i="1"/>
  <c r="AI442" i="1" s="1"/>
  <c r="AJ442" i="1" s="1"/>
  <c r="AG14" i="1"/>
  <c r="AI14" i="1" s="1"/>
  <c r="AJ14" i="1" s="1"/>
  <c r="AG692" i="1"/>
  <c r="AI692" i="1" s="1"/>
  <c r="AJ692" i="1" s="1"/>
  <c r="AG821" i="1"/>
  <c r="AI821" i="1" s="1"/>
  <c r="AJ821" i="1" s="1"/>
  <c r="AG611" i="1"/>
  <c r="AI611" i="1" s="1"/>
  <c r="AJ611" i="1" s="1"/>
  <c r="AG11" i="1"/>
  <c r="AI11" i="1" s="1"/>
  <c r="AJ11" i="1" s="1"/>
  <c r="AG116" i="1"/>
  <c r="AI116" i="1" s="1"/>
  <c r="AJ116" i="1" s="1"/>
  <c r="AG57" i="1"/>
  <c r="AI57" i="1" s="1"/>
  <c r="AJ57" i="1" s="1"/>
  <c r="AG520" i="1"/>
  <c r="AI520" i="1" s="1"/>
  <c r="AJ520" i="1" s="1"/>
  <c r="AG556" i="1"/>
  <c r="AI556" i="1" s="1"/>
  <c r="AJ556" i="1" s="1"/>
  <c r="AG290" i="1"/>
  <c r="AI290" i="1" s="1"/>
  <c r="AJ290" i="1" s="1"/>
  <c r="AG569" i="1"/>
  <c r="AI569" i="1" s="1"/>
  <c r="AJ569" i="1" s="1"/>
  <c r="AG195" i="1"/>
  <c r="AI195" i="1" s="1"/>
  <c r="AJ195" i="1" s="1"/>
  <c r="AG517" i="1"/>
  <c r="AI517" i="1" s="1"/>
  <c r="AJ517" i="1" s="1"/>
  <c r="AG838" i="1"/>
  <c r="AI838" i="1" s="1"/>
  <c r="AJ838" i="1" s="1"/>
  <c r="AG734" i="1"/>
  <c r="AG121" i="1"/>
  <c r="AI121" i="1" s="1"/>
  <c r="AJ121" i="1" s="1"/>
  <c r="AG155" i="1"/>
  <c r="AI155" i="1" s="1"/>
  <c r="AJ155" i="1" s="1"/>
  <c r="AG580" i="1"/>
  <c r="AG643" i="1"/>
  <c r="AI643" i="1" s="1"/>
  <c r="AJ643" i="1" s="1"/>
  <c r="AG385" i="1"/>
  <c r="AI385" i="1" s="1"/>
  <c r="AJ385" i="1" s="1"/>
  <c r="AG755" i="1"/>
  <c r="AI755" i="1" s="1"/>
  <c r="AJ755" i="1" s="1"/>
  <c r="AG786" i="1"/>
  <c r="AI786" i="1" s="1"/>
  <c r="AJ786" i="1" s="1"/>
  <c r="AG702" i="1"/>
  <c r="AI702" i="1" s="1"/>
  <c r="AJ702" i="1" s="1"/>
  <c r="AG445" i="1"/>
  <c r="AI445" i="1" s="1"/>
  <c r="AJ445" i="1" s="1"/>
  <c r="AG781" i="1"/>
  <c r="AI781" i="1" s="1"/>
  <c r="AJ781" i="1" s="1"/>
  <c r="AG839" i="1"/>
  <c r="AI839" i="1" s="1"/>
  <c r="AJ839" i="1" s="1"/>
  <c r="AG143" i="1"/>
  <c r="AI143" i="1" s="1"/>
  <c r="AJ143" i="1" s="1"/>
  <c r="AG600" i="1"/>
  <c r="AI600" i="1" s="1"/>
  <c r="AJ600" i="1" s="1"/>
  <c r="AG132" i="1"/>
  <c r="AI132" i="1" s="1"/>
  <c r="AJ132" i="1" s="1"/>
  <c r="AG457" i="1"/>
  <c r="AI457" i="1" s="1"/>
  <c r="AJ457" i="1" s="1"/>
  <c r="AG902" i="1"/>
  <c r="AI902" i="1" s="1"/>
  <c r="AJ902" i="1" s="1"/>
  <c r="AG262" i="1"/>
  <c r="AI262" i="1" s="1"/>
  <c r="AJ262" i="1" s="1"/>
  <c r="AG46" i="1"/>
  <c r="AI46" i="1" s="1"/>
  <c r="AJ46" i="1" s="1"/>
  <c r="AG853" i="1"/>
  <c r="AI853" i="1" s="1"/>
  <c r="AJ853" i="1" s="1"/>
  <c r="AG463" i="1"/>
  <c r="AI463" i="1" s="1"/>
  <c r="AJ463" i="1" s="1"/>
  <c r="AG384" i="1"/>
  <c r="AI384" i="1" s="1"/>
  <c r="AJ384" i="1" s="1"/>
  <c r="AG466" i="1"/>
  <c r="AI466" i="1" s="1"/>
  <c r="AJ466" i="1" s="1"/>
  <c r="AG128" i="1"/>
  <c r="AI128" i="1" s="1"/>
  <c r="AJ128" i="1" s="1"/>
  <c r="AG62" i="1"/>
  <c r="AI62" i="1" s="1"/>
  <c r="AJ62" i="1" s="1"/>
  <c r="AG642" i="1"/>
  <c r="AI642" i="1" s="1"/>
  <c r="AJ642" i="1" s="1"/>
  <c r="AG722" i="1"/>
  <c r="AI722" i="1" s="1"/>
  <c r="AJ722" i="1" s="1"/>
  <c r="AG933" i="1"/>
  <c r="AI933" i="1" s="1"/>
  <c r="AJ933" i="1" s="1"/>
  <c r="AG75" i="1"/>
  <c r="AI75" i="1" s="1"/>
  <c r="AJ75" i="1" s="1"/>
  <c r="AG806" i="1"/>
  <c r="AI806" i="1" s="1"/>
  <c r="AJ806" i="1" s="1"/>
  <c r="AG874" i="1"/>
  <c r="AI874" i="1" s="1"/>
  <c r="AJ874" i="1" s="1"/>
  <c r="Y10" i="1"/>
  <c r="Z10" i="1" s="1"/>
  <c r="Y905" i="1"/>
  <c r="Z905" i="1" s="1"/>
  <c r="AA905" i="1" s="1"/>
  <c r="Y938" i="1"/>
  <c r="Z938" i="1" s="1"/>
  <c r="AA938" i="1" s="1"/>
  <c r="Y760" i="1"/>
  <c r="Z760" i="1" s="1"/>
  <c r="AA760" i="1" s="1"/>
  <c r="Y922" i="1"/>
  <c r="Z922" i="1" s="1"/>
  <c r="AA922" i="1" s="1"/>
  <c r="Y361" i="1"/>
  <c r="Z361" i="1" s="1"/>
  <c r="AA361" i="1" s="1"/>
  <c r="Y691" i="1"/>
  <c r="Z691" i="1" s="1"/>
  <c r="AA691" i="1" s="1"/>
  <c r="Y728" i="1"/>
  <c r="Z728" i="1" s="1"/>
  <c r="AA728" i="1" s="1"/>
  <c r="Y670" i="1"/>
  <c r="Z670" i="1" s="1"/>
  <c r="AA670" i="1" s="1"/>
  <c r="Y819" i="1"/>
  <c r="Z819" i="1" s="1"/>
  <c r="AA819" i="1" s="1"/>
  <c r="Y911" i="1"/>
  <c r="Z911" i="1" s="1"/>
  <c r="AA911" i="1" s="1"/>
  <c r="Y662" i="1"/>
  <c r="Z662" i="1" s="1"/>
  <c r="AA662" i="1" s="1"/>
  <c r="Y725" i="1"/>
  <c r="Z725" i="1" s="1"/>
  <c r="AA725" i="1" s="1"/>
  <c r="Y932" i="1"/>
  <c r="Z932" i="1" s="1"/>
  <c r="AA932" i="1" s="1"/>
  <c r="Y936" i="1"/>
  <c r="Z936" i="1" s="1"/>
  <c r="AA936" i="1" s="1"/>
  <c r="Y811" i="1"/>
  <c r="Z811" i="1" s="1"/>
  <c r="AA811" i="1" s="1"/>
  <c r="AR806" i="1"/>
  <c r="AS806" i="1" s="1"/>
  <c r="AR101" i="1"/>
  <c r="AS101" i="1" s="1"/>
  <c r="AR262" i="1"/>
  <c r="AS262" i="1" s="1"/>
  <c r="AR609" i="1"/>
  <c r="AS609" i="1" s="1"/>
  <c r="AI580" i="1"/>
  <c r="AJ580" i="1" s="1"/>
  <c r="AI484" i="1"/>
  <c r="AJ484" i="1" s="1"/>
  <c r="AI734" i="1"/>
  <c r="AJ734" i="1" s="1"/>
  <c r="AI419" i="1"/>
  <c r="AJ419" i="1" s="1"/>
  <c r="AP527" i="1"/>
  <c r="AR527" i="1" s="1"/>
  <c r="AS527" i="1" s="1"/>
  <c r="AP238" i="1"/>
  <c r="AR238" i="1" s="1"/>
  <c r="AS238" i="1" s="1"/>
  <c r="AP206" i="1"/>
  <c r="AR206" i="1" s="1"/>
  <c r="AS206" i="1" s="1"/>
  <c r="AP155" i="1"/>
  <c r="AR155" i="1" s="1"/>
  <c r="AS155" i="1" s="1"/>
  <c r="AP116" i="1"/>
  <c r="AR116" i="1" s="1"/>
  <c r="AS116" i="1" s="1"/>
  <c r="AP169" i="1"/>
  <c r="AR169" i="1" s="1"/>
  <c r="AS169" i="1" s="1"/>
  <c r="AP606" i="1"/>
  <c r="AR606" i="1" s="1"/>
  <c r="AS606" i="1" s="1"/>
  <c r="AP98" i="1"/>
  <c r="AR98" i="1" s="1"/>
  <c r="AS98" i="1" s="1"/>
  <c r="AP333" i="1"/>
  <c r="AR333" i="1" s="1"/>
  <c r="AS333" i="1" s="1"/>
  <c r="AP57" i="1"/>
  <c r="AR57" i="1" s="1"/>
  <c r="AS57" i="1" s="1"/>
  <c r="AP249" i="1"/>
  <c r="AR249" i="1" s="1"/>
  <c r="AS249" i="1" s="1"/>
  <c r="AP563" i="1"/>
  <c r="AR563" i="1" s="1"/>
  <c r="AS563" i="1" s="1"/>
  <c r="AP490" i="1"/>
  <c r="AR490" i="1" s="1"/>
  <c r="AS490" i="1" s="1"/>
  <c r="AP330" i="1"/>
  <c r="AR330" i="1" s="1"/>
  <c r="AS330" i="1" s="1"/>
  <c r="AP794" i="1"/>
  <c r="AR794" i="1" s="1"/>
  <c r="AS794" i="1" s="1"/>
  <c r="AP51" i="1"/>
  <c r="AR51" i="1" s="1"/>
  <c r="AS51" i="1" s="1"/>
  <c r="AP282" i="1"/>
  <c r="AR282" i="1" s="1"/>
  <c r="AS282" i="1" s="1"/>
  <c r="AP873" i="1"/>
  <c r="AR873" i="1" s="1"/>
  <c r="AS873" i="1" s="1"/>
  <c r="AP506" i="1"/>
  <c r="AR506" i="1" s="1"/>
  <c r="AS506" i="1" s="1"/>
  <c r="AP809" i="1"/>
  <c r="AR809" i="1" s="1"/>
  <c r="AS809" i="1" s="1"/>
  <c r="AP850" i="1"/>
  <c r="AR850" i="1" s="1"/>
  <c r="AS850" i="1" s="1"/>
  <c r="AP487" i="1"/>
  <c r="AR487" i="1" s="1"/>
  <c r="AS487" i="1" s="1"/>
  <c r="AP539" i="1"/>
  <c r="AP408" i="1"/>
  <c r="AR408" i="1" s="1"/>
  <c r="AS408" i="1" s="1"/>
  <c r="AP540" i="1"/>
  <c r="AR540" i="1" s="1"/>
  <c r="AS540" i="1" s="1"/>
  <c r="AP722" i="1"/>
  <c r="AR722" i="1" s="1"/>
  <c r="AS722" i="1" s="1"/>
  <c r="AP717" i="1"/>
  <c r="AR717" i="1" s="1"/>
  <c r="AS717" i="1" s="1"/>
  <c r="AP325" i="1"/>
  <c r="AR325" i="1" s="1"/>
  <c r="AS325" i="1" s="1"/>
  <c r="AP226" i="1"/>
  <c r="AR226" i="1" s="1"/>
  <c r="AS226" i="1" s="1"/>
  <c r="AR379" i="1"/>
  <c r="AS379" i="1" s="1"/>
  <c r="AR373" i="1"/>
  <c r="AS373" i="1" s="1"/>
  <c r="AR932" i="1"/>
  <c r="AS932" i="1" s="1"/>
  <c r="AR778" i="1"/>
  <c r="AS778" i="1" s="1"/>
  <c r="AR251" i="1"/>
  <c r="AS251" i="1" s="1"/>
  <c r="AR591" i="1"/>
  <c r="AS591" i="1" s="1"/>
  <c r="AR410" i="1"/>
  <c r="AS410" i="1" s="1"/>
  <c r="AR348" i="1"/>
  <c r="AS348" i="1" s="1"/>
  <c r="AR314" i="1"/>
  <c r="AS314" i="1" s="1"/>
  <c r="AR23" i="1"/>
  <c r="AS23" i="1" s="1"/>
  <c r="AR135" i="1"/>
  <c r="AS135" i="1" s="1"/>
  <c r="AR927" i="1"/>
  <c r="AS927" i="1" s="1"/>
  <c r="AR67" i="1"/>
  <c r="AS67" i="1" s="1"/>
  <c r="AR163" i="1"/>
  <c r="AS163" i="1" s="1"/>
  <c r="AR558" i="1"/>
  <c r="AS558" i="1" s="1"/>
  <c r="AI577" i="1"/>
  <c r="AJ577" i="1" s="1"/>
  <c r="AI493" i="1"/>
  <c r="AJ493" i="1" s="1"/>
  <c r="AI204" i="1"/>
  <c r="AJ204" i="1" s="1"/>
  <c r="AI123" i="1"/>
  <c r="AJ123" i="1" s="1"/>
  <c r="AI813" i="1"/>
  <c r="AJ813" i="1" s="1"/>
  <c r="AI355" i="1"/>
  <c r="AJ355" i="1" s="1"/>
  <c r="AI934" i="1"/>
  <c r="AJ934" i="1" s="1"/>
  <c r="AI915" i="1"/>
  <c r="AJ915" i="1" s="1"/>
  <c r="AI185" i="1"/>
  <c r="AJ185" i="1" s="1"/>
  <c r="AI439" i="1"/>
  <c r="AJ439" i="1" s="1"/>
  <c r="AI728" i="1"/>
  <c r="AJ728" i="1" s="1"/>
  <c r="AI427" i="1"/>
  <c r="AJ427" i="1" s="1"/>
  <c r="AI352" i="1"/>
  <c r="AJ352" i="1" s="1"/>
  <c r="AI244" i="1"/>
  <c r="AJ244" i="1" s="1"/>
  <c r="AI276" i="1"/>
  <c r="AJ276" i="1" s="1"/>
  <c r="AI741" i="1"/>
  <c r="AJ741" i="1" s="1"/>
  <c r="AI450" i="1"/>
  <c r="AJ450" i="1" s="1"/>
  <c r="AI599" i="1"/>
  <c r="AJ599" i="1" s="1"/>
  <c r="AI219" i="1"/>
  <c r="AJ219" i="1" s="1"/>
  <c r="AI222" i="1"/>
  <c r="AJ222" i="1" s="1"/>
  <c r="AI16" i="1"/>
  <c r="AJ16" i="1" s="1"/>
  <c r="AI529" i="1"/>
  <c r="AJ529" i="1" s="1"/>
  <c r="AI720" i="1"/>
  <c r="AJ720" i="1" s="1"/>
  <c r="AI644" i="1"/>
  <c r="AJ644" i="1" s="1"/>
  <c r="AI30" i="1"/>
  <c r="AJ30" i="1" s="1"/>
  <c r="AI735" i="1"/>
  <c r="AJ735" i="1" s="1"/>
  <c r="AI418" i="1"/>
  <c r="AJ418" i="1" s="1"/>
  <c r="AI844" i="1"/>
  <c r="AJ844" i="1" s="1"/>
  <c r="AI850" i="1"/>
  <c r="AJ850" i="1" s="1"/>
  <c r="AI855" i="1"/>
  <c r="AJ855" i="1" s="1"/>
  <c r="AI248" i="1"/>
  <c r="AJ248" i="1" s="1"/>
  <c r="AI909" i="1"/>
  <c r="AJ909" i="1" s="1"/>
  <c r="AI193" i="1"/>
  <c r="AJ193" i="1" s="1"/>
  <c r="AI434" i="1"/>
  <c r="AJ434" i="1" s="1"/>
  <c r="AI849" i="1"/>
  <c r="AJ849" i="1" s="1"/>
  <c r="AI130" i="1"/>
  <c r="AJ130" i="1" s="1"/>
  <c r="AI342" i="1"/>
  <c r="AJ342" i="1" s="1"/>
  <c r="AI21" i="1"/>
  <c r="AJ21" i="1" s="1"/>
  <c r="AI660" i="1"/>
  <c r="AJ660" i="1" s="1"/>
  <c r="AI89" i="1"/>
  <c r="AJ89" i="1" s="1"/>
  <c r="AI948" i="1"/>
  <c r="AJ948" i="1" s="1"/>
  <c r="AI826" i="1"/>
  <c r="AJ826" i="1" s="1"/>
  <c r="AI595" i="1"/>
  <c r="AJ595" i="1" s="1"/>
  <c r="AI749" i="1"/>
  <c r="AJ749" i="1" s="1"/>
  <c r="AR893" i="1"/>
  <c r="AS893" i="1" s="1"/>
  <c r="AR660" i="1"/>
  <c r="AS660" i="1" s="1"/>
  <c r="AR125" i="1"/>
  <c r="AS125" i="1" s="1"/>
  <c r="AR161" i="1"/>
  <c r="AS161" i="1" s="1"/>
  <c r="AR86" i="1"/>
  <c r="AS86" i="1" s="1"/>
  <c r="AR818" i="1"/>
  <c r="AS818" i="1" s="1"/>
  <c r="AR865" i="1"/>
  <c r="AS865" i="1" s="1"/>
  <c r="AR222" i="1"/>
  <c r="AS222" i="1" s="1"/>
  <c r="AR175" i="1"/>
  <c r="AS175" i="1" s="1"/>
  <c r="AR922" i="1"/>
  <c r="AS922" i="1" s="1"/>
  <c r="AR475" i="1"/>
  <c r="AS475" i="1" s="1"/>
  <c r="AR892" i="1"/>
  <c r="AS892" i="1" s="1"/>
  <c r="AR471" i="1"/>
  <c r="AS471" i="1" s="1"/>
  <c r="AR458" i="1"/>
  <c r="AS458" i="1" s="1"/>
  <c r="AR787" i="1"/>
  <c r="AS787" i="1" s="1"/>
  <c r="AR952" i="1"/>
  <c r="AS952" i="1" s="1"/>
  <c r="AR112" i="1"/>
  <c r="AS112" i="1" s="1"/>
  <c r="AR582" i="1"/>
  <c r="AS582" i="1" s="1"/>
  <c r="AR235" i="1"/>
  <c r="AS235" i="1" s="1"/>
  <c r="AR914" i="1"/>
  <c r="AS914" i="1" s="1"/>
  <c r="AR442" i="1"/>
  <c r="AS442" i="1" s="1"/>
  <c r="AR11" i="1"/>
  <c r="AS11" i="1" s="1"/>
  <c r="AR718" i="1"/>
  <c r="AS718" i="1" s="1"/>
  <c r="AI683" i="1"/>
  <c r="AJ683" i="1" s="1"/>
  <c r="AI343" i="1"/>
  <c r="AJ343" i="1" s="1"/>
  <c r="AI630" i="1"/>
  <c r="AJ630" i="1" s="1"/>
  <c r="AI590" i="1"/>
  <c r="AJ590" i="1" s="1"/>
  <c r="AI426" i="1"/>
  <c r="AJ426" i="1" s="1"/>
  <c r="AI872" i="1"/>
  <c r="AJ872" i="1" s="1"/>
  <c r="AI622" i="1"/>
  <c r="AJ622" i="1" s="1"/>
  <c r="AI703" i="1"/>
  <c r="AJ703" i="1" s="1"/>
  <c r="AI624" i="1"/>
  <c r="AJ624" i="1" s="1"/>
  <c r="AI431" i="1"/>
  <c r="AJ431" i="1" s="1"/>
  <c r="AI239" i="1"/>
  <c r="AJ239" i="1" s="1"/>
  <c r="AI149" i="1"/>
  <c r="AJ149" i="1" s="1"/>
  <c r="AI229" i="1"/>
  <c r="AJ229" i="1" s="1"/>
  <c r="AI616" i="1"/>
  <c r="AJ616" i="1" s="1"/>
  <c r="AI366" i="1"/>
  <c r="AJ366" i="1" s="1"/>
  <c r="AI268" i="1"/>
  <c r="AJ268" i="1" s="1"/>
  <c r="AI523" i="1"/>
  <c r="AJ523" i="1" s="1"/>
  <c r="AI153" i="1"/>
  <c r="AJ153" i="1" s="1"/>
  <c r="AI41" i="1"/>
  <c r="AJ41" i="1" s="1"/>
  <c r="AI854" i="1"/>
  <c r="AJ854" i="1" s="1"/>
  <c r="AI952" i="1"/>
  <c r="AJ952" i="1" s="1"/>
  <c r="AI392" i="1"/>
  <c r="AJ392" i="1" s="1"/>
  <c r="AI608" i="1"/>
  <c r="AJ608" i="1" s="1"/>
  <c r="AI68" i="1"/>
  <c r="AJ68" i="1" s="1"/>
  <c r="AI892" i="1"/>
  <c r="AJ892" i="1" s="1"/>
  <c r="AI718" i="1"/>
  <c r="AJ718" i="1" s="1"/>
  <c r="AI332" i="1"/>
  <c r="AJ332" i="1" s="1"/>
  <c r="AI250" i="1"/>
  <c r="AJ250" i="1" s="1"/>
  <c r="AI369" i="1"/>
  <c r="AJ369" i="1" s="1"/>
  <c r="AI492" i="1"/>
  <c r="AJ492" i="1" s="1"/>
  <c r="AI166" i="1"/>
  <c r="AJ166" i="1" s="1"/>
  <c r="AI475" i="1"/>
  <c r="AJ475" i="1" s="1"/>
  <c r="AI511" i="1"/>
  <c r="AJ511" i="1" s="1"/>
  <c r="AI31" i="1"/>
  <c r="AJ31" i="1" s="1"/>
  <c r="AI896" i="1"/>
  <c r="AJ896" i="1" s="1"/>
  <c r="AI364" i="1"/>
  <c r="AJ364" i="1" s="1"/>
  <c r="AI766" i="1"/>
  <c r="AJ766" i="1" s="1"/>
  <c r="AR631" i="1"/>
  <c r="AS631" i="1" s="1"/>
  <c r="AR372" i="1"/>
  <c r="AS372" i="1" s="1"/>
  <c r="AR426" i="1"/>
  <c r="AS426" i="1" s="1"/>
  <c r="AR928" i="1"/>
  <c r="AS928" i="1" s="1"/>
  <c r="AR298" i="1"/>
  <c r="AS298" i="1" s="1"/>
  <c r="AR782" i="1"/>
  <c r="AS782" i="1" s="1"/>
  <c r="AR906" i="1"/>
  <c r="AS906" i="1" s="1"/>
  <c r="AR253" i="1"/>
  <c r="AS253" i="1" s="1"/>
  <c r="AR813" i="1"/>
  <c r="AS813" i="1" s="1"/>
  <c r="AR97" i="1"/>
  <c r="AS97" i="1" s="1"/>
  <c r="AR317" i="1"/>
  <c r="AS317" i="1" s="1"/>
  <c r="AR740" i="1"/>
  <c r="AS740" i="1" s="1"/>
  <c r="AR105" i="1"/>
  <c r="AS105" i="1" s="1"/>
  <c r="AR548" i="1"/>
  <c r="AS548" i="1" s="1"/>
  <c r="AR320" i="1"/>
  <c r="AS320" i="1" s="1"/>
  <c r="AR679" i="1"/>
  <c r="AS679" i="1" s="1"/>
  <c r="AR28" i="1"/>
  <c r="AS28" i="1" s="1"/>
  <c r="AR259" i="1"/>
  <c r="AS259" i="1" s="1"/>
  <c r="AR905" i="1"/>
  <c r="AS905" i="1" s="1"/>
  <c r="AR791" i="1"/>
  <c r="AS791" i="1" s="1"/>
  <c r="AR133" i="1"/>
  <c r="AS133" i="1" s="1"/>
  <c r="AR543" i="1"/>
  <c r="AS543" i="1" s="1"/>
  <c r="AR493" i="1"/>
  <c r="AS493" i="1" s="1"/>
  <c r="AR669" i="1"/>
  <c r="AS669" i="1" s="1"/>
  <c r="AI604" i="1"/>
  <c r="AJ604" i="1" s="1"/>
  <c r="AR904" i="1"/>
  <c r="AS904" i="1" s="1"/>
  <c r="AI397" i="1"/>
  <c r="AJ397" i="1" s="1"/>
  <c r="AI840" i="1"/>
  <c r="AJ840" i="1" s="1"/>
  <c r="AI775" i="1"/>
  <c r="AJ775" i="1" s="1"/>
  <c r="AI107" i="1"/>
  <c r="AJ107" i="1" s="1"/>
  <c r="AI754" i="1"/>
  <c r="AJ754" i="1" s="1"/>
  <c r="AI380" i="1"/>
  <c r="AJ380" i="1" s="1"/>
  <c r="AI38" i="1"/>
  <c r="AJ38" i="1" s="1"/>
  <c r="AI470" i="1"/>
  <c r="AJ470" i="1" s="1"/>
  <c r="AI182" i="1"/>
  <c r="AJ182" i="1" s="1"/>
  <c r="AI293" i="1"/>
  <c r="AJ293" i="1" s="1"/>
  <c r="AI496" i="1"/>
  <c r="AJ496" i="1" s="1"/>
  <c r="AI65" i="1"/>
  <c r="AJ65" i="1" s="1"/>
  <c r="AI231" i="1"/>
  <c r="AJ231" i="1" s="1"/>
  <c r="AI674" i="1"/>
  <c r="AJ674" i="1" s="1"/>
  <c r="AI685" i="1"/>
  <c r="AJ685" i="1" s="1"/>
  <c r="AI363" i="1"/>
  <c r="AJ363" i="1" s="1"/>
  <c r="AI579" i="1"/>
  <c r="AJ579" i="1" s="1"/>
  <c r="AI103" i="1"/>
  <c r="AJ103" i="1" s="1"/>
  <c r="AI386" i="1"/>
  <c r="AJ386" i="1" s="1"/>
  <c r="AI333" i="1"/>
  <c r="AJ333" i="1" s="1"/>
  <c r="AI558" i="1"/>
  <c r="AJ558" i="1" s="1"/>
  <c r="AI805" i="1"/>
  <c r="AJ805" i="1" s="1"/>
  <c r="AI955" i="1"/>
  <c r="AJ955" i="1" s="1"/>
  <c r="AI312" i="1"/>
  <c r="AJ312" i="1" s="1"/>
  <c r="AI705" i="1"/>
  <c r="AJ705" i="1" s="1"/>
  <c r="AI183" i="1"/>
  <c r="AJ183" i="1" s="1"/>
  <c r="AI192" i="1"/>
  <c r="AJ192" i="1" s="1"/>
  <c r="AI938" i="1"/>
  <c r="AJ938" i="1" s="1"/>
  <c r="AI275" i="1"/>
  <c r="AJ275" i="1" s="1"/>
  <c r="AI299" i="1"/>
  <c r="AJ299" i="1" s="1"/>
  <c r="AI846" i="1"/>
  <c r="AJ846" i="1" s="1"/>
  <c r="AI730" i="1"/>
  <c r="AJ730" i="1" s="1"/>
  <c r="AI739" i="1"/>
  <c r="AJ739" i="1" s="1"/>
  <c r="AR719" i="1"/>
  <c r="AS719" i="1" s="1"/>
  <c r="AR843" i="1"/>
  <c r="AS843" i="1" s="1"/>
  <c r="AR885" i="1"/>
  <c r="AS885" i="1" s="1"/>
  <c r="AR347" i="1"/>
  <c r="AS347" i="1" s="1"/>
  <c r="AR802" i="1"/>
  <c r="AS802" i="1" s="1"/>
  <c r="AR852" i="1"/>
  <c r="AS852" i="1" s="1"/>
  <c r="AR851" i="1"/>
  <c r="AS851" i="1" s="1"/>
  <c r="AR868" i="1"/>
  <c r="AS868" i="1" s="1"/>
  <c r="AR589" i="1"/>
  <c r="AS589" i="1" s="1"/>
  <c r="AR683" i="1"/>
  <c r="AS683" i="1" s="1"/>
  <c r="AR428" i="1"/>
  <c r="AS428" i="1" s="1"/>
  <c r="AR87" i="1"/>
  <c r="AS87" i="1" s="1"/>
  <c r="AR587" i="1"/>
  <c r="AS587" i="1" s="1"/>
  <c r="AR273" i="1"/>
  <c r="AS273" i="1" s="1"/>
  <c r="AR616" i="1"/>
  <c r="AS616" i="1" s="1"/>
  <c r="AR436" i="1"/>
  <c r="AS436" i="1" s="1"/>
  <c r="AR207" i="1"/>
  <c r="AS207" i="1" s="1"/>
  <c r="AR552" i="1"/>
  <c r="AS552" i="1" s="1"/>
  <c r="AR565" i="1"/>
  <c r="AS565" i="1" s="1"/>
  <c r="AR388" i="1"/>
  <c r="AS388" i="1" s="1"/>
  <c r="AR183" i="1"/>
  <c r="AS183" i="1" s="1"/>
  <c r="AR284" i="1"/>
  <c r="AS284" i="1" s="1"/>
  <c r="AR703" i="1"/>
  <c r="AS703" i="1" s="1"/>
  <c r="AI567" i="1"/>
  <c r="AJ567" i="1" s="1"/>
  <c r="AI525" i="1"/>
  <c r="AJ525" i="1" s="1"/>
  <c r="AI502" i="1"/>
  <c r="AJ502" i="1" s="1"/>
  <c r="AI469" i="1"/>
  <c r="AJ469" i="1" s="1"/>
  <c r="AI18" i="1"/>
  <c r="AJ18" i="1" s="1"/>
  <c r="AI924" i="1"/>
  <c r="AJ924" i="1" s="1"/>
  <c r="AI532" i="1"/>
  <c r="AJ532" i="1" s="1"/>
  <c r="AI467" i="1"/>
  <c r="AJ467" i="1" s="1"/>
  <c r="AI399" i="1"/>
  <c r="AJ399" i="1" s="1"/>
  <c r="AI893" i="1"/>
  <c r="AJ893" i="1" s="1"/>
  <c r="AI327" i="1"/>
  <c r="AJ327" i="1" s="1"/>
  <c r="AI42" i="1"/>
  <c r="AJ42" i="1" s="1"/>
  <c r="AI298" i="1"/>
  <c r="AJ298" i="1" s="1"/>
  <c r="AI908" i="1"/>
  <c r="AJ908" i="1" s="1"/>
  <c r="AI460" i="1"/>
  <c r="AJ460" i="1" s="1"/>
  <c r="AI682" i="1"/>
  <c r="AJ682" i="1" s="1"/>
  <c r="AI420" i="1"/>
  <c r="AJ420" i="1" s="1"/>
  <c r="AI704" i="1"/>
  <c r="AJ704" i="1" s="1"/>
  <c r="AI959" i="1"/>
  <c r="AJ959" i="1" s="1"/>
  <c r="AI953" i="1"/>
  <c r="AJ953" i="1" s="1"/>
  <c r="AI271" i="1"/>
  <c r="AJ271" i="1" s="1"/>
  <c r="AI669" i="1"/>
  <c r="AJ669" i="1" s="1"/>
  <c r="AI809" i="1"/>
  <c r="AJ809" i="1" s="1"/>
  <c r="AI297" i="1"/>
  <c r="AJ297" i="1" s="1"/>
  <c r="AI156" i="1"/>
  <c r="AJ156" i="1" s="1"/>
  <c r="AI619" i="1"/>
  <c r="AJ619" i="1" s="1"/>
  <c r="AI564" i="1"/>
  <c r="AJ564" i="1" s="1"/>
  <c r="AI259" i="1"/>
  <c r="AJ259" i="1" s="1"/>
  <c r="AI129" i="1"/>
  <c r="AJ129" i="1" s="1"/>
  <c r="AI63" i="1"/>
  <c r="AJ63" i="1" s="1"/>
  <c r="AI288" i="1"/>
  <c r="AJ288" i="1" s="1"/>
  <c r="AI237" i="1"/>
  <c r="AJ237" i="1" s="1"/>
  <c r="AR539" i="1"/>
  <c r="AS539" i="1" s="1"/>
  <c r="Z845" i="1"/>
  <c r="AA845" i="1" s="1"/>
  <c r="Z175" i="1"/>
  <c r="AA175" i="1" s="1"/>
  <c r="Z558" i="1"/>
  <c r="AA558" i="1" s="1"/>
  <c r="Z634" i="1"/>
  <c r="AA634" i="1" s="1"/>
  <c r="Z646" i="1"/>
  <c r="AA646" i="1" s="1"/>
  <c r="Z275" i="1"/>
  <c r="AA275" i="1" s="1"/>
  <c r="Z963" i="1"/>
  <c r="AA963" i="1" s="1"/>
  <c r="Z336" i="1"/>
  <c r="AA336" i="1" s="1"/>
  <c r="Z36" i="1"/>
  <c r="AA36" i="1" s="1"/>
  <c r="Z47" i="1"/>
  <c r="AA47" i="1" s="1"/>
  <c r="Z890" i="1"/>
  <c r="AA890" i="1" s="1"/>
  <c r="Z71" i="1"/>
  <c r="AA71" i="1" s="1"/>
  <c r="Z40" i="1"/>
  <c r="AA40" i="1" s="1"/>
  <c r="Z640" i="1"/>
  <c r="AA640" i="1" s="1"/>
  <c r="Z868" i="1"/>
  <c r="AA868" i="1" s="1"/>
  <c r="Z907" i="1"/>
  <c r="AA907" i="1" s="1"/>
  <c r="Z325" i="1"/>
  <c r="AA325" i="1" s="1"/>
  <c r="Z155" i="1"/>
  <c r="AA155" i="1" s="1"/>
  <c r="Z250" i="1"/>
  <c r="AA250" i="1" s="1"/>
  <c r="Z294" i="1"/>
  <c r="AA294" i="1" s="1"/>
  <c r="Z522" i="1"/>
  <c r="AA522" i="1" s="1"/>
  <c r="Z683" i="1"/>
  <c r="AA683" i="1" s="1"/>
  <c r="Z781" i="1"/>
  <c r="AA781" i="1" s="1"/>
  <c r="Z955" i="1"/>
  <c r="AA955" i="1" s="1"/>
  <c r="Z413" i="1"/>
  <c r="AA413" i="1" s="1"/>
  <c r="Z713" i="1"/>
  <c r="AA713" i="1" s="1"/>
  <c r="Z513" i="1"/>
  <c r="AA513" i="1" s="1"/>
  <c r="Z492" i="1"/>
  <c r="AA492" i="1" s="1"/>
  <c r="Z220" i="1"/>
  <c r="AA220" i="1" s="1"/>
  <c r="Z792" i="1"/>
  <c r="AA792" i="1" s="1"/>
  <c r="Z710" i="1"/>
  <c r="AA710" i="1" s="1"/>
  <c r="Z27" i="1"/>
  <c r="AA27" i="1" s="1"/>
  <c r="Z84" i="1"/>
  <c r="AA84" i="1" s="1"/>
  <c r="Z106" i="1"/>
  <c r="AA106" i="1" s="1"/>
  <c r="Z56" i="1"/>
  <c r="AA56" i="1" s="1"/>
  <c r="Z166" i="1"/>
  <c r="AA166" i="1" s="1"/>
  <c r="Z199" i="1"/>
  <c r="AA199" i="1" s="1"/>
  <c r="Z73" i="1"/>
  <c r="AA73" i="1" s="1"/>
  <c r="Z268" i="1"/>
  <c r="AA268" i="1" s="1"/>
  <c r="Z342" i="1"/>
  <c r="AA342" i="1" s="1"/>
  <c r="Z369" i="1"/>
  <c r="AA369" i="1" s="1"/>
  <c r="Z316" i="1"/>
  <c r="AA316" i="1" s="1"/>
  <c r="Z253" i="1"/>
  <c r="AA253" i="1" s="1"/>
  <c r="Z348" i="1"/>
  <c r="AA348" i="1" s="1"/>
  <c r="Z382" i="1"/>
  <c r="AA382" i="1" s="1"/>
  <c r="Z476" i="1"/>
  <c r="AA476" i="1" s="1"/>
  <c r="Z491" i="1"/>
  <c r="AA491" i="1" s="1"/>
  <c r="Z511" i="1"/>
  <c r="AA511" i="1" s="1"/>
  <c r="Z624" i="1"/>
  <c r="AA624" i="1" s="1"/>
  <c r="Z588" i="1"/>
  <c r="AA588" i="1" s="1"/>
  <c r="Z603" i="1"/>
  <c r="AA603" i="1" s="1"/>
  <c r="Z934" i="1"/>
  <c r="AA934" i="1" s="1"/>
  <c r="Z743" i="1"/>
  <c r="AA743" i="1" s="1"/>
  <c r="Z790" i="1"/>
  <c r="AA790" i="1" s="1"/>
  <c r="Z908" i="1"/>
  <c r="AA908" i="1" s="1"/>
  <c r="Z183" i="1"/>
  <c r="AA183" i="1" s="1"/>
  <c r="Z685" i="1"/>
  <c r="AA685" i="1" s="1"/>
  <c r="Z360" i="1"/>
  <c r="AA360" i="1" s="1"/>
  <c r="Z734" i="1"/>
  <c r="AA734" i="1" s="1"/>
  <c r="Z684" i="1"/>
  <c r="AA684" i="1" s="1"/>
  <c r="Z147" i="1"/>
  <c r="AA147" i="1" s="1"/>
  <c r="Z406" i="1"/>
  <c r="AA406" i="1" s="1"/>
  <c r="Z820" i="1"/>
  <c r="AA820" i="1" s="1"/>
  <c r="Z98" i="1"/>
  <c r="AA98" i="1" s="1"/>
  <c r="Z86" i="1"/>
  <c r="AA86" i="1" s="1"/>
  <c r="Z122" i="1"/>
  <c r="AA122" i="1" s="1"/>
  <c r="Z158" i="1"/>
  <c r="AA158" i="1" s="1"/>
  <c r="Z150" i="1"/>
  <c r="AA150" i="1" s="1"/>
  <c r="Z207" i="1"/>
  <c r="AA207" i="1" s="1"/>
  <c r="Z229" i="1"/>
  <c r="AA229" i="1" s="1"/>
  <c r="Z425" i="1"/>
  <c r="AA425" i="1" s="1"/>
  <c r="Z408" i="1"/>
  <c r="AA408" i="1" s="1"/>
  <c r="Z437" i="1"/>
  <c r="AA437" i="1" s="1"/>
  <c r="Z636" i="1"/>
  <c r="AA636" i="1" s="1"/>
  <c r="Z671" i="1"/>
  <c r="AA671" i="1" s="1"/>
  <c r="Z487" i="1"/>
  <c r="AA487" i="1" s="1"/>
  <c r="Z841" i="1"/>
  <c r="AA841" i="1" s="1"/>
  <c r="Z798" i="1"/>
  <c r="AA798" i="1" s="1"/>
  <c r="Z870" i="1"/>
  <c r="AA870" i="1" s="1"/>
  <c r="Z660" i="1"/>
  <c r="AA660" i="1" s="1"/>
  <c r="Z169" i="1"/>
  <c r="AA169" i="1" s="1"/>
  <c r="Z730" i="1"/>
  <c r="AA730" i="1" s="1"/>
  <c r="Z59" i="1"/>
  <c r="AA59" i="1" s="1"/>
  <c r="Z827" i="1"/>
  <c r="AA827" i="1" s="1"/>
  <c r="Z539" i="1"/>
  <c r="AA539" i="1" s="1"/>
  <c r="Z807" i="1"/>
  <c r="AA807" i="1" s="1"/>
  <c r="Z923" i="1"/>
  <c r="AA923" i="1" s="1"/>
  <c r="Z231" i="1"/>
  <c r="AA231" i="1" s="1"/>
  <c r="Z663" i="1"/>
  <c r="AA663" i="1" s="1"/>
  <c r="Z610" i="1"/>
  <c r="AA610" i="1" s="1"/>
  <c r="Z218" i="1"/>
  <c r="AA218" i="1" s="1"/>
  <c r="Z863" i="1"/>
  <c r="AA863" i="1" s="1"/>
  <c r="Z931" i="1"/>
  <c r="AA931" i="1" s="1"/>
  <c r="Z19" i="1"/>
  <c r="AA19" i="1" s="1"/>
  <c r="Z326" i="1"/>
  <c r="AA326" i="1" s="1"/>
  <c r="Z595" i="1"/>
  <c r="AA595" i="1" s="1"/>
  <c r="Z176" i="1"/>
  <c r="AA176" i="1" s="1"/>
  <c r="Z26" i="1"/>
  <c r="AA26" i="1" s="1"/>
  <c r="Z95" i="1"/>
  <c r="AA95" i="1" s="1"/>
  <c r="Z215" i="1"/>
  <c r="AA215" i="1" s="1"/>
  <c r="Z151" i="1"/>
  <c r="AA151" i="1" s="1"/>
  <c r="Z235" i="1"/>
  <c r="AA235" i="1" s="1"/>
  <c r="Z203" i="1"/>
  <c r="AA203" i="1" s="1"/>
  <c r="Z377" i="1"/>
  <c r="AA377" i="1" s="1"/>
  <c r="Z481" i="1"/>
  <c r="AA481" i="1" s="1"/>
  <c r="Z500" i="1"/>
  <c r="AA500" i="1" s="1"/>
  <c r="Z440" i="1"/>
  <c r="AA440" i="1" s="1"/>
  <c r="Z435" i="1"/>
  <c r="AA435" i="1" s="1"/>
  <c r="Z679" i="1"/>
  <c r="AA679" i="1" s="1"/>
  <c r="Z637" i="1"/>
  <c r="AA637" i="1" s="1"/>
  <c r="Z757" i="1"/>
  <c r="AA757" i="1" s="1"/>
  <c r="Z675" i="1"/>
  <c r="AA675" i="1" s="1"/>
  <c r="Z877" i="1"/>
  <c r="AA877" i="1" s="1"/>
  <c r="Z784" i="1"/>
  <c r="AA784" i="1" s="1"/>
  <c r="Z886" i="1"/>
  <c r="AA886" i="1" s="1"/>
  <c r="Z953" i="1"/>
  <c r="AA953" i="1" s="1"/>
  <c r="Z959" i="1"/>
  <c r="AA959" i="1" s="1"/>
  <c r="Z448" i="1"/>
  <c r="AA448" i="1" s="1"/>
  <c r="Z689" i="1"/>
  <c r="AA689" i="1" s="1"/>
  <c r="Z810" i="1"/>
  <c r="AA810" i="1" s="1"/>
  <c r="Z153" i="1"/>
  <c r="AA153" i="1" s="1"/>
  <c r="Z799" i="1"/>
  <c r="AA799" i="1" s="1"/>
  <c r="Z772" i="1"/>
  <c r="AA772" i="1" s="1"/>
  <c r="Z244" i="1"/>
  <c r="AA244" i="1" s="1"/>
  <c r="Z642" i="1"/>
  <c r="AA642" i="1" s="1"/>
  <c r="Z879" i="1"/>
  <c r="AA879" i="1" s="1"/>
  <c r="Z259" i="1"/>
  <c r="AA259" i="1" s="1"/>
  <c r="Z277" i="1"/>
  <c r="AA277" i="1" s="1"/>
  <c r="Z602" i="1"/>
  <c r="AA602" i="1" s="1"/>
  <c r="Z68" i="1"/>
  <c r="AA68" i="1" s="1"/>
  <c r="Z65" i="1"/>
  <c r="AA65" i="1" s="1"/>
  <c r="Z49" i="1"/>
  <c r="AA49" i="1" s="1"/>
  <c r="Z61" i="1"/>
  <c r="AA61" i="1" s="1"/>
  <c r="Z87" i="1"/>
  <c r="AA87" i="1" s="1"/>
  <c r="Z149" i="1"/>
  <c r="AA149" i="1" s="1"/>
  <c r="Z189" i="1"/>
  <c r="AA189" i="1" s="1"/>
  <c r="Z208" i="1"/>
  <c r="AA208" i="1" s="1"/>
  <c r="Z286" i="1"/>
  <c r="AA286" i="1" s="1"/>
  <c r="Z389" i="1"/>
  <c r="AA389" i="1" s="1"/>
  <c r="Z375" i="1"/>
  <c r="AA375" i="1" s="1"/>
  <c r="Z347" i="1"/>
  <c r="AA347" i="1" s="1"/>
  <c r="Z493" i="1"/>
  <c r="AA493" i="1" s="1"/>
  <c r="Z496" i="1"/>
  <c r="AA496" i="1" s="1"/>
  <c r="Z674" i="1"/>
  <c r="AA674" i="1" s="1"/>
  <c r="Z780" i="1"/>
  <c r="AA780" i="1" s="1"/>
  <c r="Z844" i="1"/>
  <c r="AA844" i="1" s="1"/>
  <c r="Z809" i="1"/>
  <c r="AA809" i="1" s="1"/>
  <c r="Z873" i="1"/>
  <c r="AA873" i="1" s="1"/>
  <c r="Z800" i="1"/>
  <c r="AA800" i="1" s="1"/>
  <c r="Z528" i="1"/>
  <c r="AA528" i="1" s="1"/>
  <c r="Z676" i="1"/>
  <c r="AA676" i="1" s="1"/>
  <c r="Z620" i="1"/>
  <c r="AA620" i="1" s="1"/>
  <c r="Z745" i="1"/>
  <c r="AA745" i="1" s="1"/>
  <c r="Z928" i="1"/>
  <c r="AA928" i="1" s="1"/>
  <c r="Z329" i="1"/>
  <c r="AA329" i="1" s="1"/>
  <c r="Z180" i="1"/>
  <c r="AA180" i="1" s="1"/>
  <c r="Z518" i="1"/>
  <c r="AA518" i="1" s="1"/>
  <c r="Z880" i="1"/>
  <c r="AA880" i="1" s="1"/>
  <c r="Z935" i="1"/>
  <c r="AA935" i="1" s="1"/>
  <c r="Z273" i="1"/>
  <c r="AA273" i="1" s="1"/>
  <c r="Z386" i="1"/>
  <c r="AA386" i="1" s="1"/>
  <c r="Z370" i="1"/>
  <c r="AA370" i="1" s="1"/>
  <c r="Z414" i="1"/>
  <c r="AA414" i="1" s="1"/>
  <c r="Z385" i="1"/>
  <c r="AA385" i="1" s="1"/>
  <c r="Z335" i="1"/>
  <c r="AA335" i="1" s="1"/>
  <c r="Z499" i="1"/>
  <c r="AA499" i="1" s="1"/>
  <c r="Z261" i="1"/>
  <c r="AA261" i="1" s="1"/>
  <c r="Z345" i="1"/>
  <c r="AA345" i="1" s="1"/>
  <c r="Z405" i="1"/>
  <c r="AA405" i="1" s="1"/>
  <c r="Z504" i="1"/>
  <c r="AA504" i="1" s="1"/>
  <c r="Z548" i="1"/>
  <c r="AA548" i="1" s="1"/>
  <c r="Z773" i="1"/>
  <c r="AA773" i="1" s="1"/>
  <c r="Z837" i="1"/>
  <c r="AA837" i="1" s="1"/>
  <c r="Z635" i="1"/>
  <c r="AA635" i="1" s="1"/>
  <c r="Z546" i="1"/>
  <c r="AA546" i="1" s="1"/>
  <c r="Z564" i="1"/>
  <c r="AA564" i="1" s="1"/>
  <c r="Z824" i="1"/>
  <c r="AA824" i="1" s="1"/>
  <c r="Z793" i="1"/>
  <c r="AA793" i="1" s="1"/>
  <c r="Z707" i="1"/>
  <c r="AA707" i="1" s="1"/>
  <c r="Z899" i="1"/>
  <c r="AA899" i="1" s="1"/>
  <c r="Z960" i="1"/>
  <c r="AA960" i="1" s="1"/>
  <c r="Z17" i="1"/>
  <c r="AA17" i="1" s="1"/>
  <c r="Z142" i="1"/>
  <c r="AA142" i="1" s="1"/>
  <c r="Z248" i="1"/>
  <c r="AA248" i="1" s="1"/>
  <c r="Z308" i="1"/>
  <c r="AA308" i="1" s="1"/>
  <c r="Z301" i="1"/>
  <c r="AA301" i="1" s="1"/>
  <c r="Z363" i="1"/>
  <c r="AA363" i="1" s="1"/>
  <c r="Z537" i="1"/>
  <c r="AA537" i="1" s="1"/>
  <c r="Z652" i="1"/>
  <c r="AA652" i="1" s="1"/>
  <c r="Z547" i="1"/>
  <c r="AA547" i="1" s="1"/>
  <c r="Z623" i="1"/>
  <c r="AA623" i="1" s="1"/>
  <c r="Z501" i="1"/>
  <c r="AA501" i="1" s="1"/>
  <c r="Z797" i="1"/>
  <c r="AA797" i="1" s="1"/>
  <c r="Z826" i="1"/>
  <c r="AA826" i="1" s="1"/>
  <c r="Z618" i="1"/>
  <c r="AA618" i="1" s="1"/>
  <c r="Z788" i="1"/>
  <c r="AA788" i="1" s="1"/>
  <c r="Z735" i="1"/>
  <c r="AA735" i="1" s="1"/>
  <c r="Z929" i="1"/>
  <c r="AA929" i="1" s="1"/>
  <c r="Z601" i="1"/>
  <c r="AA601" i="1" s="1"/>
  <c r="Z813" i="1"/>
  <c r="AA813" i="1" s="1"/>
  <c r="Z30" i="1"/>
  <c r="AA30" i="1" s="1"/>
  <c r="Z101" i="1"/>
  <c r="AA101" i="1" s="1"/>
  <c r="Z211" i="1"/>
  <c r="AA211" i="1" s="1"/>
  <c r="Z402" i="1"/>
  <c r="AA402" i="1" s="1"/>
  <c r="Z462" i="1"/>
  <c r="AA462" i="1" s="1"/>
  <c r="Z461" i="1"/>
  <c r="AA461" i="1" s="1"/>
  <c r="Z552" i="1"/>
  <c r="AA552" i="1" s="1"/>
  <c r="Z736" i="1"/>
  <c r="AA736" i="1" s="1"/>
  <c r="Z805" i="1"/>
  <c r="AA805" i="1" s="1"/>
  <c r="Z545" i="1"/>
  <c r="AA545" i="1" s="1"/>
  <c r="Z850" i="1"/>
  <c r="AA850" i="1" s="1"/>
  <c r="Z70" i="1"/>
  <c r="AA70" i="1" s="1"/>
  <c r="Z128" i="1"/>
  <c r="AA128" i="1" s="1"/>
  <c r="Z103" i="1"/>
  <c r="AA103" i="1" s="1"/>
  <c r="Z133" i="1"/>
  <c r="AA133" i="1" s="1"/>
  <c r="Z216" i="1"/>
  <c r="AA216" i="1" s="1"/>
  <c r="Z62" i="1"/>
  <c r="AA62" i="1" s="1"/>
  <c r="Z112" i="1"/>
  <c r="AA112" i="1" s="1"/>
  <c r="Z223" i="1"/>
  <c r="AA223" i="1" s="1"/>
  <c r="Z292" i="1"/>
  <c r="AA292" i="1" s="1"/>
  <c r="Z356" i="1"/>
  <c r="AA356" i="1" s="1"/>
  <c r="Z403" i="1"/>
  <c r="AA403" i="1" s="1"/>
  <c r="Z554" i="1"/>
  <c r="AA554" i="1" s="1"/>
  <c r="Z716" i="1"/>
  <c r="AA716" i="1" s="1"/>
  <c r="Z699" i="1"/>
  <c r="AA699" i="1" s="1"/>
  <c r="Z924" i="1"/>
  <c r="AA924" i="1" s="1"/>
  <c r="Z708" i="1"/>
  <c r="AA708" i="1" s="1"/>
  <c r="Z607" i="1"/>
  <c r="AA607" i="1" s="1"/>
  <c r="Z563" i="1"/>
  <c r="AA563" i="1" s="1"/>
  <c r="Z825" i="1"/>
  <c r="AA825" i="1" s="1"/>
  <c r="Z667" i="1"/>
  <c r="AA667" i="1" s="1"/>
  <c r="Z605" i="1"/>
  <c r="AA605" i="1" s="1"/>
  <c r="Z777" i="1"/>
  <c r="AA777" i="1" s="1"/>
  <c r="Z933" i="1"/>
  <c r="AA933" i="1" s="1"/>
  <c r="Z583" i="1"/>
  <c r="AA583" i="1" s="1"/>
  <c r="Z63" i="1"/>
  <c r="AA63" i="1" s="1"/>
  <c r="Z114" i="1"/>
  <c r="AA114" i="1" s="1"/>
  <c r="Z141" i="1"/>
  <c r="AA141" i="1" s="1"/>
  <c r="Z754" i="1"/>
  <c r="AA754" i="1" s="1"/>
  <c r="Z704" i="1"/>
  <c r="AA704" i="1" s="1"/>
  <c r="Z789" i="1"/>
  <c r="AA789" i="1" s="1"/>
  <c r="Z962" i="1"/>
  <c r="AA962" i="1" s="1"/>
  <c r="Z31" i="1"/>
  <c r="AA31" i="1" s="1"/>
  <c r="Z90" i="1"/>
  <c r="AA90" i="1" s="1"/>
  <c r="Z232" i="1"/>
  <c r="AA232" i="1" s="1"/>
  <c r="Z184" i="1"/>
  <c r="AA184" i="1" s="1"/>
  <c r="Z192" i="1"/>
  <c r="AA192" i="1" s="1"/>
  <c r="Z410" i="1"/>
  <c r="AA410" i="1" s="1"/>
  <c r="Z241" i="1"/>
  <c r="AA241" i="1" s="1"/>
  <c r="Z817" i="1"/>
  <c r="AA817" i="1" s="1"/>
  <c r="Z731" i="1"/>
  <c r="AA731" i="1" s="1"/>
  <c r="Z719" i="1"/>
  <c r="AA719" i="1" s="1"/>
  <c r="Z609" i="1"/>
  <c r="AA609" i="1" s="1"/>
  <c r="Z575" i="1"/>
  <c r="AA575" i="1" s="1"/>
  <c r="Z785" i="1"/>
  <c r="AA785" i="1" s="1"/>
  <c r="Z834" i="1"/>
  <c r="AA834" i="1" s="1"/>
  <c r="Z832" i="1"/>
  <c r="AA832" i="1" s="1"/>
  <c r="Z786" i="1"/>
  <c r="AA786" i="1" s="1"/>
  <c r="Z896" i="1"/>
  <c r="AA896" i="1" s="1"/>
  <c r="Z541" i="1"/>
  <c r="AA541" i="1" s="1"/>
  <c r="Z821" i="1"/>
  <c r="AA821" i="1" s="1"/>
  <c r="Z446" i="1"/>
  <c r="AA446" i="1" s="1"/>
  <c r="Z861" i="1"/>
  <c r="AA861" i="1" s="1"/>
  <c r="Z38" i="1"/>
  <c r="AA38" i="1" s="1"/>
  <c r="Z93" i="1"/>
  <c r="AA93" i="1" s="1"/>
  <c r="Z125" i="1"/>
  <c r="AA125" i="1" s="1"/>
  <c r="Z37" i="1"/>
  <c r="AA37" i="1" s="1"/>
  <c r="Z281" i="1"/>
  <c r="AA281" i="1" s="1"/>
  <c r="Z580" i="1"/>
  <c r="AA580" i="1" s="1"/>
  <c r="Z57" i="1"/>
  <c r="AA57" i="1" s="1"/>
  <c r="Z168" i="1"/>
  <c r="AA168" i="1" s="1"/>
  <c r="Z24" i="1"/>
  <c r="AA24" i="1" s="1"/>
  <c r="Z312" i="1"/>
  <c r="AA312" i="1" s="1"/>
  <c r="Z130" i="1"/>
  <c r="AA130" i="1" s="1"/>
  <c r="Z358" i="1"/>
  <c r="AA358" i="1" s="1"/>
  <c r="Z323" i="1"/>
  <c r="AA323" i="1" s="1"/>
  <c r="Z577" i="1"/>
  <c r="AA577" i="1" s="1"/>
  <c r="Z748" i="1"/>
  <c r="AA748" i="1" s="1"/>
  <c r="Z560" i="1"/>
  <c r="AA560" i="1" s="1"/>
  <c r="Z628" i="1"/>
  <c r="AA628" i="1" s="1"/>
  <c r="Z465" i="1"/>
  <c r="AA465" i="1" s="1"/>
  <c r="Z434" i="1"/>
  <c r="AA434" i="1" s="1"/>
  <c r="Z573" i="1"/>
  <c r="AA573" i="1" s="1"/>
  <c r="Z722" i="1"/>
  <c r="AA722" i="1" s="1"/>
  <c r="Z862" i="1"/>
  <c r="AA862" i="1" s="1"/>
  <c r="Z853" i="1"/>
  <c r="AA853" i="1" s="1"/>
  <c r="Z904" i="1"/>
  <c r="AA904" i="1" s="1"/>
  <c r="AA10" i="1" l="1"/>
</calcChain>
</file>

<file path=xl/sharedStrings.xml><?xml version="1.0" encoding="utf-8"?>
<sst xmlns="http://schemas.openxmlformats.org/spreadsheetml/2006/main" count="18338" uniqueCount="3157">
  <si>
    <t>Id</t>
  </si>
  <si>
    <t>Id2</t>
  </si>
  <si>
    <t>Geography</t>
  </si>
  <si>
    <t>Estimate; Total:</t>
  </si>
  <si>
    <t>310M100US10020</t>
  </si>
  <si>
    <t>Abbeville, LA Micro Area</t>
  </si>
  <si>
    <t>310M100US10100</t>
  </si>
  <si>
    <t>Aberdeen, SD Micro Area</t>
  </si>
  <si>
    <t>310M100US10140</t>
  </si>
  <si>
    <t>Aberdeen, WA Micro Area</t>
  </si>
  <si>
    <t>310M100US10180</t>
  </si>
  <si>
    <t>Abilene, TX Metro Area</t>
  </si>
  <si>
    <t>310M100US10220</t>
  </si>
  <si>
    <t>Ada, OK Micro Area</t>
  </si>
  <si>
    <t>310M100US10260</t>
  </si>
  <si>
    <t>Adjuntas, PR Micro Area</t>
  </si>
  <si>
    <t>310M100US10300</t>
  </si>
  <si>
    <t>Adrian, MI Micro Area</t>
  </si>
  <si>
    <t>310M100US10380</t>
  </si>
  <si>
    <t>Aguadilla-Isabela-San Sebastián, PR Metro Area</t>
  </si>
  <si>
    <t>310M100US10420</t>
  </si>
  <si>
    <t>Akron, OH Metro Area</t>
  </si>
  <si>
    <t>310M100US10460</t>
  </si>
  <si>
    <t>Alamogordo, NM Micro Area</t>
  </si>
  <si>
    <t>310M100US10500</t>
  </si>
  <si>
    <t>Albany, GA Metro Area</t>
  </si>
  <si>
    <t>310M100US10540</t>
  </si>
  <si>
    <t>Albany-Lebanon, OR Micro Area</t>
  </si>
  <si>
    <t>310M100US10580</t>
  </si>
  <si>
    <t>Albany-Schenectady-Troy, NY Metro Area</t>
  </si>
  <si>
    <t>310M100US10620</t>
  </si>
  <si>
    <t>Albemarle, NC Micro Area</t>
  </si>
  <si>
    <t>310M100US10660</t>
  </si>
  <si>
    <t>Albert Lea, MN Micro Area</t>
  </si>
  <si>
    <t>310M100US10700</t>
  </si>
  <si>
    <t>Albertville, AL Micro Area</t>
  </si>
  <si>
    <t>310M100US10740</t>
  </si>
  <si>
    <t>Albuquerque, NM Metro Area</t>
  </si>
  <si>
    <t>310M100US10760</t>
  </si>
  <si>
    <t>Alexander City, AL Micro Area</t>
  </si>
  <si>
    <t>310M100US10780</t>
  </si>
  <si>
    <t>Alexandria, LA Metro Area</t>
  </si>
  <si>
    <t>310M100US10820</t>
  </si>
  <si>
    <t>Alexandria, MN Micro Area</t>
  </si>
  <si>
    <t>310M100US10860</t>
  </si>
  <si>
    <t>Alice, TX Micro Area</t>
  </si>
  <si>
    <t>310M100US10880</t>
  </si>
  <si>
    <t>Allegan, MI Micro Area</t>
  </si>
  <si>
    <t>310M100US10900</t>
  </si>
  <si>
    <t>Allentown-Bethlehem-Easton, PA-NJ Metro Area</t>
  </si>
  <si>
    <t>310M100US10940</t>
  </si>
  <si>
    <t>Alma, MI Micro Area</t>
  </si>
  <si>
    <t>310M100US10980</t>
  </si>
  <si>
    <t>Alpena, MI Micro Area</t>
  </si>
  <si>
    <t>310M100US11020</t>
  </si>
  <si>
    <t>Altoona, PA Metro Area</t>
  </si>
  <si>
    <t>310M100US11060</t>
  </si>
  <si>
    <t>Altus, OK Micro Area</t>
  </si>
  <si>
    <t>310M100US11100</t>
  </si>
  <si>
    <t>Amarillo, TX Metro Area</t>
  </si>
  <si>
    <t>310M100US11140</t>
  </si>
  <si>
    <t>Americus, GA Micro Area</t>
  </si>
  <si>
    <t>310M100US11180</t>
  </si>
  <si>
    <t>Ames, IA Metro Area</t>
  </si>
  <si>
    <t>310M100US11220</t>
  </si>
  <si>
    <t>Amsterdam, NY Micro Area</t>
  </si>
  <si>
    <t>310M100US11260</t>
  </si>
  <si>
    <t>Anchorage, AK Metro Area</t>
  </si>
  <si>
    <t>310M100US11300</t>
  </si>
  <si>
    <t>Anderson, IN Metro Area</t>
  </si>
  <si>
    <t>310M100US11340</t>
  </si>
  <si>
    <t>Anderson, SC Metro Area</t>
  </si>
  <si>
    <t>310M100US11380</t>
  </si>
  <si>
    <t>Andrews, TX Micro Area</t>
  </si>
  <si>
    <t>310M100US11420</t>
  </si>
  <si>
    <t>Angola, IN Micro Area</t>
  </si>
  <si>
    <t>310M100US11460</t>
  </si>
  <si>
    <t>Ann Arbor, MI Metro Area</t>
  </si>
  <si>
    <t>310M100US11500</t>
  </si>
  <si>
    <t>Anniston-Oxford, AL Metro Area</t>
  </si>
  <si>
    <t>310M100US11540</t>
  </si>
  <si>
    <t>Appleton, WI Metro Area</t>
  </si>
  <si>
    <t>310M100US11580</t>
  </si>
  <si>
    <t>Arcadia, FL Micro Area</t>
  </si>
  <si>
    <t>310M100US11620</t>
  </si>
  <si>
    <t>Ardmore, OK Micro Area</t>
  </si>
  <si>
    <t>310M100US11660</t>
  </si>
  <si>
    <t>Arkadelphia, AR Micro Area</t>
  </si>
  <si>
    <t>310M100US11700</t>
  </si>
  <si>
    <t>Asheville, NC Metro Area</t>
  </si>
  <si>
    <t>310M100US11740</t>
  </si>
  <si>
    <t>Ashland, OH Micro Area</t>
  </si>
  <si>
    <t>310M100US11780</t>
  </si>
  <si>
    <t>Ashtabula, OH Micro Area</t>
  </si>
  <si>
    <t>310M100US11820</t>
  </si>
  <si>
    <t>Astoria, OR Micro Area</t>
  </si>
  <si>
    <t>310M100US11860</t>
  </si>
  <si>
    <t>Atchison, KS Micro Area</t>
  </si>
  <si>
    <t>310M100US11900</t>
  </si>
  <si>
    <t>Athens, OH Micro Area</t>
  </si>
  <si>
    <t>310M100US11940</t>
  </si>
  <si>
    <t>Athens, TN Micro Area</t>
  </si>
  <si>
    <t>310M100US11980</t>
  </si>
  <si>
    <t>Athens, TX Micro Area</t>
  </si>
  <si>
    <t>310M100US12020</t>
  </si>
  <si>
    <t>Athens-Clarke County, GA Metro Area</t>
  </si>
  <si>
    <t>310M100US12060</t>
  </si>
  <si>
    <t>Atlanta-Sandy Springs-Marietta, GA Metro Area</t>
  </si>
  <si>
    <t>310M100US12100</t>
  </si>
  <si>
    <t>Atlantic City-Hammonton, NJ Metro Area</t>
  </si>
  <si>
    <t>310M100US12140</t>
  </si>
  <si>
    <t>Auburn, IN Micro Area</t>
  </si>
  <si>
    <t>310M100US12180</t>
  </si>
  <si>
    <t>Auburn, NY Micro Area</t>
  </si>
  <si>
    <t>310M100US12220</t>
  </si>
  <si>
    <t>Auburn-Opelika, AL Metro Area</t>
  </si>
  <si>
    <t>310M100US12260</t>
  </si>
  <si>
    <t>Augusta-Richmond County, GA-SC Metro Area</t>
  </si>
  <si>
    <t>310M100US12300</t>
  </si>
  <si>
    <t>Augusta-Waterville, ME Micro Area</t>
  </si>
  <si>
    <t>310M100US12380</t>
  </si>
  <si>
    <t>Austin, MN Micro Area</t>
  </si>
  <si>
    <t>310M100US12420</t>
  </si>
  <si>
    <t>Austin-Round Rock-San Marcos, TX Metro Area</t>
  </si>
  <si>
    <t>310M100US12460</t>
  </si>
  <si>
    <t>Bainbridge, GA Micro Area</t>
  </si>
  <si>
    <t>310M100US12540</t>
  </si>
  <si>
    <t>Bakersfield-Delano, CA Metro Area</t>
  </si>
  <si>
    <t>310M100US12580</t>
  </si>
  <si>
    <t>Baltimore-Towson, MD Metro Area</t>
  </si>
  <si>
    <t>310M100US12620</t>
  </si>
  <si>
    <t>Bangor, ME Metro Area</t>
  </si>
  <si>
    <t>310M100US12660</t>
  </si>
  <si>
    <t>Baraboo, WI Micro Area</t>
  </si>
  <si>
    <t>310M100US12700</t>
  </si>
  <si>
    <t>Barnstable Town, MA Metro Area</t>
  </si>
  <si>
    <t>310M100US12740</t>
  </si>
  <si>
    <t>Barre, VT Micro Area</t>
  </si>
  <si>
    <t>310M100US12780</t>
  </si>
  <si>
    <t>Bartlesville, OK Micro Area</t>
  </si>
  <si>
    <t>310M100US12820</t>
  </si>
  <si>
    <t>Bastrop, LA Micro Area</t>
  </si>
  <si>
    <t>310M100US12860</t>
  </si>
  <si>
    <t>Batavia, NY Micro Area</t>
  </si>
  <si>
    <t>310M100US12900</t>
  </si>
  <si>
    <t>Batesville, AR Micro Area</t>
  </si>
  <si>
    <t>310M100US12940</t>
  </si>
  <si>
    <t>Baton Rouge, LA Metro Area</t>
  </si>
  <si>
    <t>310M100US12980</t>
  </si>
  <si>
    <t>Battle Creek, MI Metro Area</t>
  </si>
  <si>
    <t>310M100US13020</t>
  </si>
  <si>
    <t>Bay City, MI Metro Area</t>
  </si>
  <si>
    <t>310M100US13060</t>
  </si>
  <si>
    <t>Bay City, TX Micro Area</t>
  </si>
  <si>
    <t>310M100US13100</t>
  </si>
  <si>
    <t>Beatrice, NE Micro Area</t>
  </si>
  <si>
    <t>310M100US13140</t>
  </si>
  <si>
    <t>Beaumont-Port Arthur, TX Metro Area</t>
  </si>
  <si>
    <t>310M100US13180</t>
  </si>
  <si>
    <t>Beaver Dam, WI Micro Area</t>
  </si>
  <si>
    <t>310M100US13220</t>
  </si>
  <si>
    <t>Beckley, WV Micro Area</t>
  </si>
  <si>
    <t>310M100US13260</t>
  </si>
  <si>
    <t>Bedford, IN Micro Area</t>
  </si>
  <si>
    <t>310M100US13300</t>
  </si>
  <si>
    <t>Beeville, TX Micro Area</t>
  </si>
  <si>
    <t>310M100US13340</t>
  </si>
  <si>
    <t>Bellefontaine, OH Micro Area</t>
  </si>
  <si>
    <t>310M100US13380</t>
  </si>
  <si>
    <t>Bellingham, WA Metro Area</t>
  </si>
  <si>
    <t>310M100US13420</t>
  </si>
  <si>
    <t>Bemidji, MN Micro Area</t>
  </si>
  <si>
    <t>310M100US13460</t>
  </si>
  <si>
    <t>Bend, OR Metro Area</t>
  </si>
  <si>
    <t>310M100US13500</t>
  </si>
  <si>
    <t>Bennettsville, SC Micro Area</t>
  </si>
  <si>
    <t>310M100US13540</t>
  </si>
  <si>
    <t>Bennington, VT Micro Area</t>
  </si>
  <si>
    <t>310M100US13620</t>
  </si>
  <si>
    <t>Berlin, NH-VT Micro Area</t>
  </si>
  <si>
    <t>310M100US13660</t>
  </si>
  <si>
    <t>Big Rapids, MI Micro Area</t>
  </si>
  <si>
    <t>310M100US13700</t>
  </si>
  <si>
    <t>Big Spring, TX Micro Area</t>
  </si>
  <si>
    <t>310M100US13740</t>
  </si>
  <si>
    <t>Billings, MT Metro Area</t>
  </si>
  <si>
    <t>310M100US13780</t>
  </si>
  <si>
    <t>Binghamton, NY Metro Area</t>
  </si>
  <si>
    <t>310M100US13820</t>
  </si>
  <si>
    <t>Birmingham-Hoover, AL Metro Area</t>
  </si>
  <si>
    <t>310M100US13860</t>
  </si>
  <si>
    <t>Bishop, CA Micro Area</t>
  </si>
  <si>
    <t>310M100US13900</t>
  </si>
  <si>
    <t>Bismarck, ND Metro Area</t>
  </si>
  <si>
    <t>310M100US13940</t>
  </si>
  <si>
    <t>Blackfoot, ID Micro Area</t>
  </si>
  <si>
    <t>310M100US13980</t>
  </si>
  <si>
    <t>Blacksburg-Christiansburg-Radford, VA Metro Area</t>
  </si>
  <si>
    <t>310M100US14020</t>
  </si>
  <si>
    <t>Bloomington, IN Metro Area</t>
  </si>
  <si>
    <t>310M100US14060</t>
  </si>
  <si>
    <t>Bloomington-Normal, IL Metro Area</t>
  </si>
  <si>
    <t>310M100US14100</t>
  </si>
  <si>
    <t>Bloomsburg-Berwick, PA Micro Area</t>
  </si>
  <si>
    <t>310M100US14140</t>
  </si>
  <si>
    <t>Bluefield, WV-VA Micro Area</t>
  </si>
  <si>
    <t>310M100US14180</t>
  </si>
  <si>
    <t>Blytheville, AR Micro Area</t>
  </si>
  <si>
    <t>310M100US14220</t>
  </si>
  <si>
    <t>Bogalusa, LA Micro Area</t>
  </si>
  <si>
    <t>310M100US14260</t>
  </si>
  <si>
    <t>Boise City-Nampa, ID Metro Area</t>
  </si>
  <si>
    <t>310M100US14300</t>
  </si>
  <si>
    <t>Bonham, TX Micro Area</t>
  </si>
  <si>
    <t>310M100US14340</t>
  </si>
  <si>
    <t>Boone, IA Micro Area</t>
  </si>
  <si>
    <t>310M100US14380</t>
  </si>
  <si>
    <t>Boone, NC Micro Area</t>
  </si>
  <si>
    <t>310M100US14420</t>
  </si>
  <si>
    <t>Borger, TX Micro Area</t>
  </si>
  <si>
    <t>310M100US14460</t>
  </si>
  <si>
    <t>Boston-Cambridge-Quincy, MA-NH Metro Area</t>
  </si>
  <si>
    <t>310M100US14500</t>
  </si>
  <si>
    <t>Boulder, CO Metro Area</t>
  </si>
  <si>
    <t>310M100US14540</t>
  </si>
  <si>
    <t>Bowling Green, KY Metro Area</t>
  </si>
  <si>
    <t>310M100US14580</t>
  </si>
  <si>
    <t>Bozeman, MT Micro Area</t>
  </si>
  <si>
    <t>310M100US14620</t>
  </si>
  <si>
    <t>Bradford, PA Micro Area</t>
  </si>
  <si>
    <t>310M100US14660</t>
  </si>
  <si>
    <t>Brainerd, MN Micro Area</t>
  </si>
  <si>
    <t>310M100US14700</t>
  </si>
  <si>
    <t>Branson, MO Micro Area</t>
  </si>
  <si>
    <t>310M100US14740</t>
  </si>
  <si>
    <t>Bremerton-Silverdale, WA Metro Area</t>
  </si>
  <si>
    <t>310M100US14780</t>
  </si>
  <si>
    <t>Brenham, TX Micro Area</t>
  </si>
  <si>
    <t>310M100US14820</t>
  </si>
  <si>
    <t>Brevard, NC Micro Area</t>
  </si>
  <si>
    <t>310M100US14860</t>
  </si>
  <si>
    <t>Bridgeport-Stamford-Norwalk, CT Metro Area</t>
  </si>
  <si>
    <t>310M100US14940</t>
  </si>
  <si>
    <t>Brigham City, UT Micro Area</t>
  </si>
  <si>
    <t>310M100US15020</t>
  </si>
  <si>
    <t>Brookhaven, MS Micro Area</t>
  </si>
  <si>
    <t>310M100US15060</t>
  </si>
  <si>
    <t>Brookings, OR Micro Area</t>
  </si>
  <si>
    <t>310M100US15100</t>
  </si>
  <si>
    <t>Brookings, SD Micro Area</t>
  </si>
  <si>
    <t>310M100US15140</t>
  </si>
  <si>
    <t>Brownsville, TN Micro Area</t>
  </si>
  <si>
    <t>310M100US15180</t>
  </si>
  <si>
    <t>Brownsville-Harlingen, TX Metro Area</t>
  </si>
  <si>
    <t>310M100US15220</t>
  </si>
  <si>
    <t>Brownwood, TX Micro Area</t>
  </si>
  <si>
    <t>310M100US15260</t>
  </si>
  <si>
    <t>Brunswick, GA Metro Area</t>
  </si>
  <si>
    <t>310M100US15340</t>
  </si>
  <si>
    <t>Bucyrus, OH Micro Area</t>
  </si>
  <si>
    <t>310M100US15380</t>
  </si>
  <si>
    <t>Buffalo-Niagara Falls, NY Metro Area</t>
  </si>
  <si>
    <t>310M100US15420</t>
  </si>
  <si>
    <t>Burley, ID Micro Area</t>
  </si>
  <si>
    <t>310M100US15460</t>
  </si>
  <si>
    <t>Burlington, IA-IL Micro Area</t>
  </si>
  <si>
    <t>310M100US15500</t>
  </si>
  <si>
    <t>Burlington, NC Metro Area</t>
  </si>
  <si>
    <t>310M100US15540</t>
  </si>
  <si>
    <t>Burlington-South Burlington, VT Metro Area</t>
  </si>
  <si>
    <t>310M100US15580</t>
  </si>
  <si>
    <t>Butte-Silver Bow, MT Micro Area</t>
  </si>
  <si>
    <t>310M100US15620</t>
  </si>
  <si>
    <t>Cadillac, MI Micro Area</t>
  </si>
  <si>
    <t>310M100US15660</t>
  </si>
  <si>
    <t>Calhoun, GA Micro Area</t>
  </si>
  <si>
    <t>310M100US15700</t>
  </si>
  <si>
    <t>Cambridge, MD Micro Area</t>
  </si>
  <si>
    <t>310M100US15740</t>
  </si>
  <si>
    <t>Cambridge, OH Micro Area</t>
  </si>
  <si>
    <t>310M100US15780</t>
  </si>
  <si>
    <t>Camden, AR Micro Area</t>
  </si>
  <si>
    <t>310M100US15820</t>
  </si>
  <si>
    <t>Campbellsville, KY Micro Area</t>
  </si>
  <si>
    <t>310M100US15860</t>
  </si>
  <si>
    <t>Cañon City, CO Micro Area</t>
  </si>
  <si>
    <t>310M100US15900</t>
  </si>
  <si>
    <t>Canton, IL Micro Area</t>
  </si>
  <si>
    <t>310M100US15940</t>
  </si>
  <si>
    <t>Canton-Massillon, OH Metro Area</t>
  </si>
  <si>
    <t>310M100US15980</t>
  </si>
  <si>
    <t>Cape Coral-Fort Myers, FL Metro Area</t>
  </si>
  <si>
    <t>310M100US16020</t>
  </si>
  <si>
    <t>Cape Girardeau-Jackson, MO-IL Metro Area</t>
  </si>
  <si>
    <t>310M100US16060</t>
  </si>
  <si>
    <t>Carbondale, IL Micro Area</t>
  </si>
  <si>
    <t>310M100US16100</t>
  </si>
  <si>
    <t>Carlsbad-Artesia, NM Micro Area</t>
  </si>
  <si>
    <t>310M100US16180</t>
  </si>
  <si>
    <t>Carson City, NV Metro Area</t>
  </si>
  <si>
    <t>310M100US16220</t>
  </si>
  <si>
    <t>Casper, WY Metro Area</t>
  </si>
  <si>
    <t>310M100US16260</t>
  </si>
  <si>
    <t>Cedar City, UT Micro Area</t>
  </si>
  <si>
    <t>310M100US16300</t>
  </si>
  <si>
    <t>Cedar Rapids, IA Metro Area</t>
  </si>
  <si>
    <t>310M100US16340</t>
  </si>
  <si>
    <t>Cedartown, GA Micro Area</t>
  </si>
  <si>
    <t>310M100US16380</t>
  </si>
  <si>
    <t>Celina, OH Micro Area</t>
  </si>
  <si>
    <t>310M100US16420</t>
  </si>
  <si>
    <t>Central City, KY Micro Area</t>
  </si>
  <si>
    <t>310M100US16460</t>
  </si>
  <si>
    <t>Centralia, IL Micro Area</t>
  </si>
  <si>
    <t>310M100US16500</t>
  </si>
  <si>
    <t>Centralia, WA Micro Area</t>
  </si>
  <si>
    <t>310M100US16540</t>
  </si>
  <si>
    <t>Chambersburg, PA Micro Area</t>
  </si>
  <si>
    <t>310M100US16580</t>
  </si>
  <si>
    <t>Champaign-Urbana, IL Metro Area</t>
  </si>
  <si>
    <t>310M100US16620</t>
  </si>
  <si>
    <t>Charleston, WV Metro Area</t>
  </si>
  <si>
    <t>310M100US16660</t>
  </si>
  <si>
    <t>Charleston-Mattoon, IL Micro Area</t>
  </si>
  <si>
    <t>310M100US16700</t>
  </si>
  <si>
    <t>Charleston-North Charleston-Summerville, SC Metro Area</t>
  </si>
  <si>
    <t>310M100US16740</t>
  </si>
  <si>
    <t>Charlotte-Gastonia-Rock Hill, NC-SC Metro Area</t>
  </si>
  <si>
    <t>310M100US16820</t>
  </si>
  <si>
    <t>Charlottesville, VA Metro Area</t>
  </si>
  <si>
    <t>310M100US16860</t>
  </si>
  <si>
    <t>Chattanooga, TN-GA Metro Area</t>
  </si>
  <si>
    <t>310M100US16900</t>
  </si>
  <si>
    <t>Chester, SC Micro Area</t>
  </si>
  <si>
    <t>310M100US16940</t>
  </si>
  <si>
    <t>Cheyenne, WY Metro Area</t>
  </si>
  <si>
    <t>310M100US16980</t>
  </si>
  <si>
    <t>Chicago-Joliet-Naperville, IL-IN-WI Metro Area</t>
  </si>
  <si>
    <t>310M100US17020</t>
  </si>
  <si>
    <t>Chico, CA Metro Area</t>
  </si>
  <si>
    <t>310M100US17060</t>
  </si>
  <si>
    <t>Chillicothe, OH Micro Area</t>
  </si>
  <si>
    <t>310M100US17140</t>
  </si>
  <si>
    <t>Cincinnati-Middletown, OH-KY-IN Metro Area</t>
  </si>
  <si>
    <t>310M100US17200</t>
  </si>
  <si>
    <t>Claremont, NH Micro Area</t>
  </si>
  <si>
    <t>310M100US17220</t>
  </si>
  <si>
    <t>Clarksburg, WV Micro Area</t>
  </si>
  <si>
    <t>310M100US17260</t>
  </si>
  <si>
    <t>Clarksdale, MS Micro Area</t>
  </si>
  <si>
    <t>310M100US17300</t>
  </si>
  <si>
    <t>Clarksville, TN-KY Metro Area</t>
  </si>
  <si>
    <t>310M100US17340</t>
  </si>
  <si>
    <t>Clearlake, CA Micro Area</t>
  </si>
  <si>
    <t>310M100US17380</t>
  </si>
  <si>
    <t>Cleveland, MS Micro Area</t>
  </si>
  <si>
    <t>310M100US17420</t>
  </si>
  <si>
    <t>Cleveland, TN Metro Area</t>
  </si>
  <si>
    <t>310M100US17460</t>
  </si>
  <si>
    <t>Cleveland-Elyria-Mentor, OH Metro Area</t>
  </si>
  <si>
    <t>310M100US17500</t>
  </si>
  <si>
    <t>Clewiston, FL Micro Area</t>
  </si>
  <si>
    <t>310M100US17540</t>
  </si>
  <si>
    <t>Clinton, IA Micro Area</t>
  </si>
  <si>
    <t>310M100US17580</t>
  </si>
  <si>
    <t>Clovis, NM Micro Area</t>
  </si>
  <si>
    <t>310M100US17620</t>
  </si>
  <si>
    <t>Coamo, PR Micro Area</t>
  </si>
  <si>
    <t>310M100US17660</t>
  </si>
  <si>
    <t>Coeur d'Alene, ID Metro Area</t>
  </si>
  <si>
    <t>310M100US17700</t>
  </si>
  <si>
    <t>Coffeyville, KS Micro Area</t>
  </si>
  <si>
    <t>310M100US17740</t>
  </si>
  <si>
    <t>Coldwater, MI Micro Area</t>
  </si>
  <si>
    <t>310M100US17780</t>
  </si>
  <si>
    <t>College Station-Bryan, TX Metro Area</t>
  </si>
  <si>
    <t>310M100US17820</t>
  </si>
  <si>
    <t>Colorado Springs, CO Metro Area</t>
  </si>
  <si>
    <t>310M100US17860</t>
  </si>
  <si>
    <t>Columbia, MO Metro Area</t>
  </si>
  <si>
    <t>310M100US17900</t>
  </si>
  <si>
    <t>Columbia, SC Metro Area</t>
  </si>
  <si>
    <t>310M100US17940</t>
  </si>
  <si>
    <t>Columbia, TN Micro Area</t>
  </si>
  <si>
    <t>310M100US17980</t>
  </si>
  <si>
    <t>Columbus, GA-AL Metro Area</t>
  </si>
  <si>
    <t>310M100US18020</t>
  </si>
  <si>
    <t>Columbus, IN Metro Area</t>
  </si>
  <si>
    <t>310M100US18060</t>
  </si>
  <si>
    <t>Columbus, MS Micro Area</t>
  </si>
  <si>
    <t>310M100US18100</t>
  </si>
  <si>
    <t>Columbus, NE Micro Area</t>
  </si>
  <si>
    <t>310M100US18140</t>
  </si>
  <si>
    <t>Columbus, OH Metro Area</t>
  </si>
  <si>
    <t>310M100US18180</t>
  </si>
  <si>
    <t>Concord, NH Micro Area</t>
  </si>
  <si>
    <t>310M100US18220</t>
  </si>
  <si>
    <t>Connersville, IN Micro Area</t>
  </si>
  <si>
    <t>310M100US18260</t>
  </si>
  <si>
    <t>Cookeville, TN Micro Area</t>
  </si>
  <si>
    <t>310M100US18300</t>
  </si>
  <si>
    <t>Coos Bay, OR Micro Area</t>
  </si>
  <si>
    <t>310M100US18340</t>
  </si>
  <si>
    <t>Corbin, KY Micro Area</t>
  </si>
  <si>
    <t>310M100US18380</t>
  </si>
  <si>
    <t>Cordele, GA Micro Area</t>
  </si>
  <si>
    <t>310M100US18420</t>
  </si>
  <si>
    <t>Corinth, MS Micro Area</t>
  </si>
  <si>
    <t>310M100US18460</t>
  </si>
  <si>
    <t>Cornelia, GA Micro Area</t>
  </si>
  <si>
    <t>310M100US18500</t>
  </si>
  <si>
    <t>Corning, NY Micro Area</t>
  </si>
  <si>
    <t>310M100US18580</t>
  </si>
  <si>
    <t>Corpus Christi, TX Metro Area</t>
  </si>
  <si>
    <t>310M100US18620</t>
  </si>
  <si>
    <t>Corsicana, TX Micro Area</t>
  </si>
  <si>
    <t>310M100US18660</t>
  </si>
  <si>
    <t>Cortland, NY Micro Area</t>
  </si>
  <si>
    <t>310M100US18700</t>
  </si>
  <si>
    <t>Corvallis, OR Metro Area</t>
  </si>
  <si>
    <t>310M100US18740</t>
  </si>
  <si>
    <t>Coshocton, OH Micro Area</t>
  </si>
  <si>
    <t>310M100US18820</t>
  </si>
  <si>
    <t>Crawfordsville, IN Micro Area</t>
  </si>
  <si>
    <t>310M100US18860</t>
  </si>
  <si>
    <t>Crescent City, CA Micro Area</t>
  </si>
  <si>
    <t>310M100US18880</t>
  </si>
  <si>
    <t>Crestview-Fort Walton Beach-Destin, FL Metro Area</t>
  </si>
  <si>
    <t>310M100US18900</t>
  </si>
  <si>
    <t>Crossville, TN Micro Area</t>
  </si>
  <si>
    <t>310M100US18940</t>
  </si>
  <si>
    <t>Crowley, LA Micro Area</t>
  </si>
  <si>
    <t>310M100US18980</t>
  </si>
  <si>
    <t>Cullman, AL Micro Area</t>
  </si>
  <si>
    <t>310M100US19020</t>
  </si>
  <si>
    <t>Culpeper, VA Micro Area</t>
  </si>
  <si>
    <t>310M100US19060</t>
  </si>
  <si>
    <t>Cumberland, MD-WV Metro Area</t>
  </si>
  <si>
    <t>310M100US19100</t>
  </si>
  <si>
    <t>Dallas-Fort Worth-Arlington, TX Metro Area</t>
  </si>
  <si>
    <t>310M100US19140</t>
  </si>
  <si>
    <t>Dalton, GA Metro Area</t>
  </si>
  <si>
    <t>310M100US19180</t>
  </si>
  <si>
    <t>Danville, IL Metro Area</t>
  </si>
  <si>
    <t>310M100US19220</t>
  </si>
  <si>
    <t>Danville, KY Micro Area</t>
  </si>
  <si>
    <t>310M100US19260</t>
  </si>
  <si>
    <t>Danville, VA Metro Area</t>
  </si>
  <si>
    <t>310M100US19300</t>
  </si>
  <si>
    <t>Daphne-Fairhope-Foley, AL Micro Area</t>
  </si>
  <si>
    <t>310M100US19340</t>
  </si>
  <si>
    <t>Davenport-Moline-Rock Island, IA-IL Metro Area</t>
  </si>
  <si>
    <t>310M100US19380</t>
  </si>
  <si>
    <t>Dayton, OH Metro Area</t>
  </si>
  <si>
    <t>310M100US19460</t>
  </si>
  <si>
    <t>Decatur, AL Metro Area</t>
  </si>
  <si>
    <t>310M100US19500</t>
  </si>
  <si>
    <t>Decatur, IL Metro Area</t>
  </si>
  <si>
    <t>310M100US19540</t>
  </si>
  <si>
    <t>Decatur, IN Micro Area</t>
  </si>
  <si>
    <t>310M100US19580</t>
  </si>
  <si>
    <t>Defiance, OH Micro Area</t>
  </si>
  <si>
    <t>310M100US19620</t>
  </si>
  <si>
    <t>Del Rio, TX Micro Area</t>
  </si>
  <si>
    <t>310M100US19660</t>
  </si>
  <si>
    <t>Deltona-Daytona Beach-Ormond Beach, FL Metro Area</t>
  </si>
  <si>
    <t>310M100US19700</t>
  </si>
  <si>
    <t>Deming, NM Micro Area</t>
  </si>
  <si>
    <t>310M100US19740</t>
  </si>
  <si>
    <t>Denver-Aurora-Broomfield, CO Metro Area</t>
  </si>
  <si>
    <t>310M100US19760</t>
  </si>
  <si>
    <t>DeRidder, LA Micro Area</t>
  </si>
  <si>
    <t>310M100US19780</t>
  </si>
  <si>
    <t>Des Moines-West Des Moines, IA Metro Area</t>
  </si>
  <si>
    <t>310M100US19820</t>
  </si>
  <si>
    <t>Detroit-Warren-Livonia, MI Metro Area</t>
  </si>
  <si>
    <t>310M100US19860</t>
  </si>
  <si>
    <t>Dickinson, ND Micro Area</t>
  </si>
  <si>
    <t>310M100US19900</t>
  </si>
  <si>
    <t>Dillon, SC Micro Area</t>
  </si>
  <si>
    <t>310M100US19940</t>
  </si>
  <si>
    <t>Dixon, IL Micro Area</t>
  </si>
  <si>
    <t>310M100US19980</t>
  </si>
  <si>
    <t>Dodge City, KS Micro Area</t>
  </si>
  <si>
    <t>310M100US20020</t>
  </si>
  <si>
    <t>Dothan, AL Metro Area</t>
  </si>
  <si>
    <t>310M100US20060</t>
  </si>
  <si>
    <t>Douglas, GA Micro Area</t>
  </si>
  <si>
    <t>310M100US20100</t>
  </si>
  <si>
    <t>Dover, DE Metro Area</t>
  </si>
  <si>
    <t>310M100US20140</t>
  </si>
  <si>
    <t>Dublin, GA Micro Area</t>
  </si>
  <si>
    <t>310M100US20180</t>
  </si>
  <si>
    <t>DuBois, PA Micro Area</t>
  </si>
  <si>
    <t>310M100US20220</t>
  </si>
  <si>
    <t>Dubuque, IA Metro Area</t>
  </si>
  <si>
    <t>310M100US20260</t>
  </si>
  <si>
    <t>Duluth, MN-WI Metro Area</t>
  </si>
  <si>
    <t>310M100US20300</t>
  </si>
  <si>
    <t>Dumas, TX Micro Area</t>
  </si>
  <si>
    <t>310M100US20340</t>
  </si>
  <si>
    <t>Duncan, OK Micro Area</t>
  </si>
  <si>
    <t>310M100US20380</t>
  </si>
  <si>
    <t>Dunn, NC Micro Area</t>
  </si>
  <si>
    <t>310M100US20420</t>
  </si>
  <si>
    <t>Durango, CO Micro Area</t>
  </si>
  <si>
    <t>310M100US20460</t>
  </si>
  <si>
    <t>Durant, OK Micro Area</t>
  </si>
  <si>
    <t>310M100US20500</t>
  </si>
  <si>
    <t>Durham-Chapel Hill, NC Metro Area</t>
  </si>
  <si>
    <t>310M100US20540</t>
  </si>
  <si>
    <t>Dyersburg, TN Micro Area</t>
  </si>
  <si>
    <t>310M100US20580</t>
  </si>
  <si>
    <t>Eagle Pass, TX Micro Area</t>
  </si>
  <si>
    <t>310M100US20620</t>
  </si>
  <si>
    <t>East Liverpool-Salem, OH Micro Area</t>
  </si>
  <si>
    <t>310M100US20660</t>
  </si>
  <si>
    <t>Easton, MD Micro Area</t>
  </si>
  <si>
    <t>310M100US20700</t>
  </si>
  <si>
    <t>East Stroudsburg, PA Micro Area</t>
  </si>
  <si>
    <t>310M100US20740</t>
  </si>
  <si>
    <t>Eau Claire, WI Metro Area</t>
  </si>
  <si>
    <t>310M100US20780</t>
  </si>
  <si>
    <t>Edwards, CO Micro Area</t>
  </si>
  <si>
    <t>310M100US20820</t>
  </si>
  <si>
    <t>Effingham, IL Micro Area</t>
  </si>
  <si>
    <t>310M100US20900</t>
  </si>
  <si>
    <t>El Campo, TX Micro Area</t>
  </si>
  <si>
    <t>310M100US20940</t>
  </si>
  <si>
    <t>El Centro, CA Metro Area</t>
  </si>
  <si>
    <t>310M100US20980</t>
  </si>
  <si>
    <t>El Dorado, AR Micro Area</t>
  </si>
  <si>
    <t>310M100US21020</t>
  </si>
  <si>
    <t>Elizabeth City, NC Micro Area</t>
  </si>
  <si>
    <t>310M100US21060</t>
  </si>
  <si>
    <t>Elizabethtown, KY Metro Area</t>
  </si>
  <si>
    <t>310M100US21120</t>
  </si>
  <si>
    <t>Elk City, OK Micro Area</t>
  </si>
  <si>
    <t>310M100US21140</t>
  </si>
  <si>
    <t>Elkhart-Goshen, IN Metro Area</t>
  </si>
  <si>
    <t>310M100US21220</t>
  </si>
  <si>
    <t>Elko, NV Micro Area</t>
  </si>
  <si>
    <t>310M100US21260</t>
  </si>
  <si>
    <t>Ellensburg, WA Micro Area</t>
  </si>
  <si>
    <t>310M100US21300</t>
  </si>
  <si>
    <t>Elmira, NY Metro Area</t>
  </si>
  <si>
    <t>310M100US21340</t>
  </si>
  <si>
    <t>El Paso, TX Metro Area</t>
  </si>
  <si>
    <t>310M100US21380</t>
  </si>
  <si>
    <t>Emporia, KS Micro Area</t>
  </si>
  <si>
    <t>310M100US21420</t>
  </si>
  <si>
    <t>Enid, OK Micro Area</t>
  </si>
  <si>
    <t>310M100US21460</t>
  </si>
  <si>
    <t>Enterprise-Ozark, AL Micro Area</t>
  </si>
  <si>
    <t>310M100US21500</t>
  </si>
  <si>
    <t>Erie, PA Metro Area</t>
  </si>
  <si>
    <t>310M100US21540</t>
  </si>
  <si>
    <t>Escanaba, MI Micro Area</t>
  </si>
  <si>
    <t>310M100US21580</t>
  </si>
  <si>
    <t>Espanola, NM Micro Area</t>
  </si>
  <si>
    <t>310M100US21640</t>
  </si>
  <si>
    <t>Eufaula, AL-GA Micro Area</t>
  </si>
  <si>
    <t>310M100US21660</t>
  </si>
  <si>
    <t>Eugene-Springfield, OR Metro Area</t>
  </si>
  <si>
    <t>310M100US21700</t>
  </si>
  <si>
    <t>Eureka-Arcata-Fortuna, CA Micro Area</t>
  </si>
  <si>
    <t>310M100US21740</t>
  </si>
  <si>
    <t>Evanston, WY Micro Area</t>
  </si>
  <si>
    <t>310M100US21780</t>
  </si>
  <si>
    <t>Evansville, IN-KY Metro Area</t>
  </si>
  <si>
    <t>310M100US21820</t>
  </si>
  <si>
    <t>Fairbanks, AK Metro Area</t>
  </si>
  <si>
    <t>310M100US21860</t>
  </si>
  <si>
    <t>Fairmont, MN Micro Area</t>
  </si>
  <si>
    <t>310M100US21900</t>
  </si>
  <si>
    <t>Fairmont, WV Micro Area</t>
  </si>
  <si>
    <t>310M100US21940</t>
  </si>
  <si>
    <t>Fajardo, PR Metro Area</t>
  </si>
  <si>
    <t>310M100US21980</t>
  </si>
  <si>
    <t>Fallon, NV Micro Area</t>
  </si>
  <si>
    <t>310M100US22020</t>
  </si>
  <si>
    <t>Fargo, ND-MN Metro Area</t>
  </si>
  <si>
    <t>310M100US22060</t>
  </si>
  <si>
    <t>Faribault-Northfield, MN Micro Area</t>
  </si>
  <si>
    <t>310M100US22100</t>
  </si>
  <si>
    <t>Farmington, MO Micro Area</t>
  </si>
  <si>
    <t>310M100US22140</t>
  </si>
  <si>
    <t>Farmington, NM Metro Area</t>
  </si>
  <si>
    <t>310M100US22180</t>
  </si>
  <si>
    <t>Fayetteville, NC Metro Area</t>
  </si>
  <si>
    <t>310M100US22220</t>
  </si>
  <si>
    <t>Fayetteville-Springdale-Rogers, AR-MO Metro Area</t>
  </si>
  <si>
    <t>310M100US22260</t>
  </si>
  <si>
    <t>Fergus Falls, MN Micro Area</t>
  </si>
  <si>
    <t>310M100US22280</t>
  </si>
  <si>
    <t>Fernley, NV Micro Area</t>
  </si>
  <si>
    <t>310M100US22300</t>
  </si>
  <si>
    <t>Findlay, OH Micro Area</t>
  </si>
  <si>
    <t>310M100US22340</t>
  </si>
  <si>
    <t>Fitzgerald, GA Micro Area</t>
  </si>
  <si>
    <t>310M100US22380</t>
  </si>
  <si>
    <t>Flagstaff, AZ Metro Area</t>
  </si>
  <si>
    <t>310M100US22420</t>
  </si>
  <si>
    <t>Flint, MI Metro Area</t>
  </si>
  <si>
    <t>310M100US22500</t>
  </si>
  <si>
    <t>Florence, SC Metro Area</t>
  </si>
  <si>
    <t>310M100US22520</t>
  </si>
  <si>
    <t>Florence-Muscle Shoals, AL Metro Area</t>
  </si>
  <si>
    <t>310M100US22540</t>
  </si>
  <si>
    <t>Fond du Lac, WI Metro Area</t>
  </si>
  <si>
    <t>310M100US22580</t>
  </si>
  <si>
    <t>Forest City, NC Micro Area</t>
  </si>
  <si>
    <t>310M100US22620</t>
  </si>
  <si>
    <t>Forrest City, AR Micro Area</t>
  </si>
  <si>
    <t>310M100US22660</t>
  </si>
  <si>
    <t>Fort Collins-Loveland, CO Metro Area</t>
  </si>
  <si>
    <t>310M100US22700</t>
  </si>
  <si>
    <t>Fort Dodge, IA Micro Area</t>
  </si>
  <si>
    <t>310M100US22780</t>
  </si>
  <si>
    <t>Fort Leonard Wood, MO Micro Area</t>
  </si>
  <si>
    <t>310M100US22800</t>
  </si>
  <si>
    <t>Fort Madison-Keokuk, IA-MO Micro Area</t>
  </si>
  <si>
    <t>310M100US22820</t>
  </si>
  <si>
    <t>Fort Morgan, CO Micro Area</t>
  </si>
  <si>
    <t>310M100US22840</t>
  </si>
  <si>
    <t>Fort Payne, AL Micro Area</t>
  </si>
  <si>
    <t>310M100US22860</t>
  </si>
  <si>
    <t>Fort Polk South, LA Micro Area</t>
  </si>
  <si>
    <t>310M100US22900</t>
  </si>
  <si>
    <t>Fort Smith, AR-OK Metro Area</t>
  </si>
  <si>
    <t>310M100US22980</t>
  </si>
  <si>
    <t>Fort Valley, GA Micro Area</t>
  </si>
  <si>
    <t>310M100US23060</t>
  </si>
  <si>
    <t>Fort Wayne, IN Metro Area</t>
  </si>
  <si>
    <t>310M100US23140</t>
  </si>
  <si>
    <t>Frankfort, IN Micro Area</t>
  </si>
  <si>
    <t>310M100US23180</t>
  </si>
  <si>
    <t>Frankfort, KY Micro Area</t>
  </si>
  <si>
    <t>310M100US23240</t>
  </si>
  <si>
    <t>Fredericksburg, TX Micro Area</t>
  </si>
  <si>
    <t>310M100US23300</t>
  </si>
  <si>
    <t>Freeport, IL Micro Area</t>
  </si>
  <si>
    <t>310M100US23340</t>
  </si>
  <si>
    <t>Fremont, NE Micro Area</t>
  </si>
  <si>
    <t>310M100US23380</t>
  </si>
  <si>
    <t>Fremont, OH Micro Area</t>
  </si>
  <si>
    <t>310M100US23420</t>
  </si>
  <si>
    <t>Fresno, CA Metro Area</t>
  </si>
  <si>
    <t>310M100US23460</t>
  </si>
  <si>
    <t>Gadsden, AL Metro Area</t>
  </si>
  <si>
    <t>310M100US23500</t>
  </si>
  <si>
    <t>Gaffney, SC Micro Area</t>
  </si>
  <si>
    <t>310M100US23540</t>
  </si>
  <si>
    <t>Gainesville, FL Metro Area</t>
  </si>
  <si>
    <t>310M100US23580</t>
  </si>
  <si>
    <t>Gainesville, GA Metro Area</t>
  </si>
  <si>
    <t>310M100US23620</t>
  </si>
  <si>
    <t>Gainesville, TX Micro Area</t>
  </si>
  <si>
    <t>310M100US23660</t>
  </si>
  <si>
    <t>Galesburg, IL Micro Area</t>
  </si>
  <si>
    <t>310M100US23700</t>
  </si>
  <si>
    <t>Gallup, NM Micro Area</t>
  </si>
  <si>
    <t>310M100US23780</t>
  </si>
  <si>
    <t>Garden City, KS Micro Area</t>
  </si>
  <si>
    <t>310M100US23820</t>
  </si>
  <si>
    <t>Gardnerville Ranchos, NV Micro Area</t>
  </si>
  <si>
    <t>310M100US23860</t>
  </si>
  <si>
    <t>Georgetown, SC Micro Area</t>
  </si>
  <si>
    <t>310M100US23900</t>
  </si>
  <si>
    <t>Gettysburg, PA Micro Area</t>
  </si>
  <si>
    <t>310M100US23940</t>
  </si>
  <si>
    <t>Gillette, WY Micro Area</t>
  </si>
  <si>
    <t>310M100US23980</t>
  </si>
  <si>
    <t>Glasgow, KY Micro Area</t>
  </si>
  <si>
    <t>310M100US24020</t>
  </si>
  <si>
    <t>Glens Falls, NY Metro Area</t>
  </si>
  <si>
    <t>310M100US24100</t>
  </si>
  <si>
    <t>Gloversville, NY Micro Area</t>
  </si>
  <si>
    <t>310M100US24140</t>
  </si>
  <si>
    <t>Goldsboro, NC Metro Area</t>
  </si>
  <si>
    <t>310M100US24180</t>
  </si>
  <si>
    <t>Granbury, TX Micro Area</t>
  </si>
  <si>
    <t>310M100US24220</t>
  </si>
  <si>
    <t>Grand Forks, ND-MN Metro Area</t>
  </si>
  <si>
    <t>310M100US24260</t>
  </si>
  <si>
    <t>Grand Island, NE Micro Area</t>
  </si>
  <si>
    <t>310M100US24300</t>
  </si>
  <si>
    <t>Grand Junction, CO Metro Area</t>
  </si>
  <si>
    <t>310M100US24340</t>
  </si>
  <si>
    <t>Grand Rapids-Wyoming, MI Metro Area</t>
  </si>
  <si>
    <t>310M100US24380</t>
  </si>
  <si>
    <t>Grants, NM Micro Area</t>
  </si>
  <si>
    <t>310M100US24420</t>
  </si>
  <si>
    <t>Grants Pass, OR Micro Area</t>
  </si>
  <si>
    <t>310M100US24460</t>
  </si>
  <si>
    <t>Great Bend, KS Micro Area</t>
  </si>
  <si>
    <t>310M100US24500</t>
  </si>
  <si>
    <t>Great Falls, MT Metro Area</t>
  </si>
  <si>
    <t>310M100US24540</t>
  </si>
  <si>
    <t>Greeley, CO Metro Area</t>
  </si>
  <si>
    <t>310M100US24580</t>
  </si>
  <si>
    <t>Green Bay, WI Metro Area</t>
  </si>
  <si>
    <t>310M100US24620</t>
  </si>
  <si>
    <t>Greeneville, TN Micro Area</t>
  </si>
  <si>
    <t>310M100US24660</t>
  </si>
  <si>
    <t>Greensboro-High Point, NC Metro Area</t>
  </si>
  <si>
    <t>310M100US24700</t>
  </si>
  <si>
    <t>Greensburg, IN Micro Area</t>
  </si>
  <si>
    <t>310M100US24740</t>
  </si>
  <si>
    <t>Greenville, MS Micro Area</t>
  </si>
  <si>
    <t>310M100US24780</t>
  </si>
  <si>
    <t>Greenville, NC Metro Area</t>
  </si>
  <si>
    <t>310M100US24820</t>
  </si>
  <si>
    <t>Greenville, OH Micro Area</t>
  </si>
  <si>
    <t>310M100US24860</t>
  </si>
  <si>
    <t>Greenville-Mauldin-Easley, SC Metro Area</t>
  </si>
  <si>
    <t>310M100US24900</t>
  </si>
  <si>
    <t>Greenwood, MS Micro Area</t>
  </si>
  <si>
    <t>310M100US24940</t>
  </si>
  <si>
    <t>Greenwood, SC Micro Area</t>
  </si>
  <si>
    <t>310M100US24980</t>
  </si>
  <si>
    <t>Grenada, MS Micro Area</t>
  </si>
  <si>
    <t>310M100US25020</t>
  </si>
  <si>
    <t>Guayama, PR Metro Area</t>
  </si>
  <si>
    <t>310M100US25060</t>
  </si>
  <si>
    <t>Gulfport-Biloxi, MS Metro Area</t>
  </si>
  <si>
    <t>310M100US25100</t>
  </si>
  <si>
    <t>Guymon, OK Micro Area</t>
  </si>
  <si>
    <t>310M100US25180</t>
  </si>
  <si>
    <t>Hagerstown-Martinsburg, MD-WV Metro Area</t>
  </si>
  <si>
    <t>310M100US25220</t>
  </si>
  <si>
    <t>Hammond, LA Micro Area</t>
  </si>
  <si>
    <t>310M100US25260</t>
  </si>
  <si>
    <t>Hanford-Corcoran, CA Metro Area</t>
  </si>
  <si>
    <t>310M100US25300</t>
  </si>
  <si>
    <t>Hannibal, MO Micro Area</t>
  </si>
  <si>
    <t>310M100US25340</t>
  </si>
  <si>
    <t>Harriman, TN Micro Area</t>
  </si>
  <si>
    <t>310M100US25380</t>
  </si>
  <si>
    <t>Harrisburg, IL Micro Area</t>
  </si>
  <si>
    <t>310M100US25420</t>
  </si>
  <si>
    <t>Harrisburg-Carlisle, PA Metro Area</t>
  </si>
  <si>
    <t>310M100US25460</t>
  </si>
  <si>
    <t>Harrison, AR Micro Area</t>
  </si>
  <si>
    <t>310M100US25500</t>
  </si>
  <si>
    <t>Harrisonburg, VA Metro Area</t>
  </si>
  <si>
    <t>310M100US25540</t>
  </si>
  <si>
    <t>Hartford-West Hartford-East Hartford, CT Metro Area</t>
  </si>
  <si>
    <t>310M100US25580</t>
  </si>
  <si>
    <t>Hastings, NE Micro Area</t>
  </si>
  <si>
    <t>310M100US25620</t>
  </si>
  <si>
    <t>Hattiesburg, MS Metro Area</t>
  </si>
  <si>
    <t>310M100US25660</t>
  </si>
  <si>
    <t>Havre, MT Micro Area</t>
  </si>
  <si>
    <t>310M100US25700</t>
  </si>
  <si>
    <t>Hays, KS Micro Area</t>
  </si>
  <si>
    <t>310M100US25720</t>
  </si>
  <si>
    <t>Heber, UT Micro Area</t>
  </si>
  <si>
    <t>310M100US25740</t>
  </si>
  <si>
    <t>Helena, MT Micro Area</t>
  </si>
  <si>
    <t>310M100US25760</t>
  </si>
  <si>
    <t>Helena-West Helena, AR Micro Area</t>
  </si>
  <si>
    <t>310M100US25780</t>
  </si>
  <si>
    <t>Henderson, NC Micro Area</t>
  </si>
  <si>
    <t>310M100US25820</t>
  </si>
  <si>
    <t>Hereford, TX Micro Area</t>
  </si>
  <si>
    <t>310M100US25860</t>
  </si>
  <si>
    <t>Hickory-Lenoir-Morganton, NC Metro Area</t>
  </si>
  <si>
    <t>310M100US25900</t>
  </si>
  <si>
    <t>Hilo, HI Micro Area</t>
  </si>
  <si>
    <t>310M100US25940</t>
  </si>
  <si>
    <t>Hilton Head Island-Beaufort, SC Micro Area</t>
  </si>
  <si>
    <t>310M100US25980</t>
  </si>
  <si>
    <t>Hinesville-Fort Stewart, GA Metro Area</t>
  </si>
  <si>
    <t>310M100US26020</t>
  </si>
  <si>
    <t>Hobbs, NM Micro Area</t>
  </si>
  <si>
    <t>310M100US26100</t>
  </si>
  <si>
    <t>Holland-Grand Haven, MI Metro Area</t>
  </si>
  <si>
    <t>310M100US26140</t>
  </si>
  <si>
    <t>Homosassa Springs, FL Micro Area</t>
  </si>
  <si>
    <t>310M100US26180</t>
  </si>
  <si>
    <t>Honolulu, HI Metro Area</t>
  </si>
  <si>
    <t>310M100US26220</t>
  </si>
  <si>
    <t>Hood River, OR Micro Area</t>
  </si>
  <si>
    <t>310M100US26260</t>
  </si>
  <si>
    <t>Hope, AR Micro Area</t>
  </si>
  <si>
    <t>310M100US26300</t>
  </si>
  <si>
    <t>Hot Springs, AR Metro Area</t>
  </si>
  <si>
    <t>310M100US26340</t>
  </si>
  <si>
    <t>Houghton, MI Micro Area</t>
  </si>
  <si>
    <t>310M100US26380</t>
  </si>
  <si>
    <t>Houma-Bayou Cane-Thibodaux, LA Metro Area</t>
  </si>
  <si>
    <t>310M100US26420</t>
  </si>
  <si>
    <t>Houston-Sugar Land-Baytown, TX Metro Area</t>
  </si>
  <si>
    <t>310M100US26460</t>
  </si>
  <si>
    <t>Hudson, NY Micro Area</t>
  </si>
  <si>
    <t>310M100US26480</t>
  </si>
  <si>
    <t>Humboldt, TN Micro Area</t>
  </si>
  <si>
    <t>310M100US26500</t>
  </si>
  <si>
    <t>Huntingdon, PA Micro Area</t>
  </si>
  <si>
    <t>310M100US26540</t>
  </si>
  <si>
    <t>Huntington, IN Micro Area</t>
  </si>
  <si>
    <t>310M100US26580</t>
  </si>
  <si>
    <t>Huntington-Ashland, WV-KY-OH Metro Area</t>
  </si>
  <si>
    <t>310M100US26620</t>
  </si>
  <si>
    <t>Huntsville, AL Metro Area</t>
  </si>
  <si>
    <t>310M100US26660</t>
  </si>
  <si>
    <t>Huntsville, TX Micro Area</t>
  </si>
  <si>
    <t>310M100US26700</t>
  </si>
  <si>
    <t>Huron, SD Micro Area</t>
  </si>
  <si>
    <t>310M100US26740</t>
  </si>
  <si>
    <t>Hutchinson, KS Micro Area</t>
  </si>
  <si>
    <t>310M100US26780</t>
  </si>
  <si>
    <t>Hutchinson, MN Micro Area</t>
  </si>
  <si>
    <t>310M100US26820</t>
  </si>
  <si>
    <t>Idaho Falls, ID Metro Area</t>
  </si>
  <si>
    <t>310M100US26860</t>
  </si>
  <si>
    <t>Indiana, PA Micro Area</t>
  </si>
  <si>
    <t>310M100US26900</t>
  </si>
  <si>
    <t>Indianapolis-Carmel, IN Metro Area</t>
  </si>
  <si>
    <t>310M100US26940</t>
  </si>
  <si>
    <t>Indianola, MS Micro Area</t>
  </si>
  <si>
    <t>310M100US26980</t>
  </si>
  <si>
    <t>Iowa City, IA Metro Area</t>
  </si>
  <si>
    <t>310M100US27020</t>
  </si>
  <si>
    <t>Iron Mountain, MI-WI Micro Area</t>
  </si>
  <si>
    <t>310M100US27060</t>
  </si>
  <si>
    <t>Ithaca, NY Metro Area</t>
  </si>
  <si>
    <t>310M100US27100</t>
  </si>
  <si>
    <t>Jackson, MI Metro Area</t>
  </si>
  <si>
    <t>310M100US27140</t>
  </si>
  <si>
    <t>Jackson, MS Metro Area</t>
  </si>
  <si>
    <t>310M100US27180</t>
  </si>
  <si>
    <t>Jackson, TN Metro Area</t>
  </si>
  <si>
    <t>310M100US27220</t>
  </si>
  <si>
    <t>Jackson, WY-ID Micro Area</t>
  </si>
  <si>
    <t>310M100US27260</t>
  </si>
  <si>
    <t>Jacksonville, FL Metro Area</t>
  </si>
  <si>
    <t>310M100US27300</t>
  </si>
  <si>
    <t>Jacksonville, IL Micro Area</t>
  </si>
  <si>
    <t>310M100US27340</t>
  </si>
  <si>
    <t>Jacksonville, NC Metro Area</t>
  </si>
  <si>
    <t>310M100US27380</t>
  </si>
  <si>
    <t>Jacksonville, TX Micro Area</t>
  </si>
  <si>
    <t>310M100US27420</t>
  </si>
  <si>
    <t>Jamestown, ND Micro Area</t>
  </si>
  <si>
    <t>310M100US27460</t>
  </si>
  <si>
    <t>Jamestown-Dunkirk-Fredonia, NY Micro Area</t>
  </si>
  <si>
    <t>310M100US27500</t>
  </si>
  <si>
    <t>Janesville, WI Metro Area</t>
  </si>
  <si>
    <t>310M100US27540</t>
  </si>
  <si>
    <t>Jasper, IN Micro Area</t>
  </si>
  <si>
    <t>310M100US27580</t>
  </si>
  <si>
    <t>Jayuya, PR Micro Area</t>
  </si>
  <si>
    <t>310M100US27620</t>
  </si>
  <si>
    <t>Jefferson City, MO Metro Area</t>
  </si>
  <si>
    <t>310M100US27660</t>
  </si>
  <si>
    <t>Jennings, LA Micro Area</t>
  </si>
  <si>
    <t>310M100US27700</t>
  </si>
  <si>
    <t>Jesup, GA Micro Area</t>
  </si>
  <si>
    <t>310M100US27740</t>
  </si>
  <si>
    <t>Johnson City, TN Metro Area</t>
  </si>
  <si>
    <t>310M100US27780</t>
  </si>
  <si>
    <t>Johnstown, PA Metro Area</t>
  </si>
  <si>
    <t>310M100US27860</t>
  </si>
  <si>
    <t>Jonesboro, AR Metro Area</t>
  </si>
  <si>
    <t>310M100US27900</t>
  </si>
  <si>
    <t>Joplin, MO Metro Area</t>
  </si>
  <si>
    <t>310M100US27940</t>
  </si>
  <si>
    <t>Juneau, AK Micro Area</t>
  </si>
  <si>
    <t>310M100US27980</t>
  </si>
  <si>
    <t>Kahului-Wailuku, HI Micro Area</t>
  </si>
  <si>
    <t>310M100US28020</t>
  </si>
  <si>
    <t>Kalamazoo-Portage, MI Metro Area</t>
  </si>
  <si>
    <t>310M100US28060</t>
  </si>
  <si>
    <t>Kalispell, MT Micro Area</t>
  </si>
  <si>
    <t>310M100US28100</t>
  </si>
  <si>
    <t>Kankakee-Bradley, IL Metro Area</t>
  </si>
  <si>
    <t>310M100US28140</t>
  </si>
  <si>
    <t>Kansas City, MO-KS Metro Area</t>
  </si>
  <si>
    <t>310M100US28180</t>
  </si>
  <si>
    <t>Kapaa, HI Micro Area</t>
  </si>
  <si>
    <t>310M100US28260</t>
  </si>
  <si>
    <t>Kearney, NE Micro Area</t>
  </si>
  <si>
    <t>310M100US28300</t>
  </si>
  <si>
    <t>Keene, NH Micro Area</t>
  </si>
  <si>
    <t>310M100US28340</t>
  </si>
  <si>
    <t>Kendallville, IN Micro Area</t>
  </si>
  <si>
    <t>310M100US28380</t>
  </si>
  <si>
    <t>Kennett, MO Micro Area</t>
  </si>
  <si>
    <t>310M100US28420</t>
  </si>
  <si>
    <t>Kennewick-Pasco-Richland, WA Metro Area</t>
  </si>
  <si>
    <t>310M100US28500</t>
  </si>
  <si>
    <t>Kerrville, TX Micro Area</t>
  </si>
  <si>
    <t>310M100US28540</t>
  </si>
  <si>
    <t>Ketchikan, AK Micro Area</t>
  </si>
  <si>
    <t>310M100US28580</t>
  </si>
  <si>
    <t>Key West, FL Micro Area</t>
  </si>
  <si>
    <t>310M100US28620</t>
  </si>
  <si>
    <t>Kill Devil Hills, NC Micro Area</t>
  </si>
  <si>
    <t>310M100US28660</t>
  </si>
  <si>
    <t>Killeen-Temple-Fort Hood, TX Metro Area</t>
  </si>
  <si>
    <t>310M100US28700</t>
  </si>
  <si>
    <t>Kingsport-Bristol-Bristol, TN-VA Metro Area</t>
  </si>
  <si>
    <t>310M100US28740</t>
  </si>
  <si>
    <t>Kingston, NY Metro Area</t>
  </si>
  <si>
    <t>310M100US28780</t>
  </si>
  <si>
    <t>Kingsville, TX Micro Area</t>
  </si>
  <si>
    <t>310M100US28820</t>
  </si>
  <si>
    <t>Kinston, NC Micro Area</t>
  </si>
  <si>
    <t>310M100US28860</t>
  </si>
  <si>
    <t>Kirksville, MO Micro Area</t>
  </si>
  <si>
    <t>310M100US28900</t>
  </si>
  <si>
    <t>Klamath Falls, OR Micro Area</t>
  </si>
  <si>
    <t>310M100US28940</t>
  </si>
  <si>
    <t>Knoxville, TN Metro Area</t>
  </si>
  <si>
    <t>310M100US28980</t>
  </si>
  <si>
    <t>Kodiak, AK Micro Area</t>
  </si>
  <si>
    <t>310M100US29020</t>
  </si>
  <si>
    <t>Kokomo, IN Metro Area</t>
  </si>
  <si>
    <t>310M100US29060</t>
  </si>
  <si>
    <t>Laconia, NH Micro Area</t>
  </si>
  <si>
    <t>310M100US29100</t>
  </si>
  <si>
    <t>La Crosse, WI-MN Metro Area</t>
  </si>
  <si>
    <t>310M100US29140</t>
  </si>
  <si>
    <t>Lafayette, IN Metro Area</t>
  </si>
  <si>
    <t>310M100US29180</t>
  </si>
  <si>
    <t>Lafayette, LA Metro Area</t>
  </si>
  <si>
    <t>310M100US29220</t>
  </si>
  <si>
    <t>La Follette, TN Micro Area</t>
  </si>
  <si>
    <t>310M100US29260</t>
  </si>
  <si>
    <t>La Grande, OR Micro Area</t>
  </si>
  <si>
    <t>310M100US29300</t>
  </si>
  <si>
    <t>LaGrange, GA Micro Area</t>
  </si>
  <si>
    <t>310M100US29340</t>
  </si>
  <si>
    <t>Lake Charles, LA Metro Area</t>
  </si>
  <si>
    <t>310M100US29380</t>
  </si>
  <si>
    <t>Lake City, FL Micro Area</t>
  </si>
  <si>
    <t>310M100US29420</t>
  </si>
  <si>
    <t>Lake Havasu City-Kingman, AZ Metro Area</t>
  </si>
  <si>
    <t>310M100US29460</t>
  </si>
  <si>
    <t>Lakeland-Winter Haven, FL Metro Area</t>
  </si>
  <si>
    <t>310M100US29500</t>
  </si>
  <si>
    <t>Lamesa, TX Micro Area</t>
  </si>
  <si>
    <t>310M100US29540</t>
  </si>
  <si>
    <t>Lancaster, PA Metro Area</t>
  </si>
  <si>
    <t>310M100US29580</t>
  </si>
  <si>
    <t>Lancaster, SC Micro Area</t>
  </si>
  <si>
    <t>310M100US29620</t>
  </si>
  <si>
    <t>Lansing-East Lansing, MI Metro Area</t>
  </si>
  <si>
    <t>310M100US29660</t>
  </si>
  <si>
    <t>Laramie, WY Micro Area</t>
  </si>
  <si>
    <t>310M100US29700</t>
  </si>
  <si>
    <t>Laredo, TX Metro Area</t>
  </si>
  <si>
    <t>310M100US29740</t>
  </si>
  <si>
    <t>Las Cruces, NM Metro Area</t>
  </si>
  <si>
    <t>310M100US29780</t>
  </si>
  <si>
    <t>Las Vegas, NM Micro Area</t>
  </si>
  <si>
    <t>310M100US29820</t>
  </si>
  <si>
    <t>Las Vegas-Paradise, NV Metro Area</t>
  </si>
  <si>
    <t>310M100US29860</t>
  </si>
  <si>
    <t>Laurel, MS Micro Area</t>
  </si>
  <si>
    <t>310M100US29900</t>
  </si>
  <si>
    <t>Laurinburg, NC Micro Area</t>
  </si>
  <si>
    <t>310M100US29940</t>
  </si>
  <si>
    <t>Lawrence, KS Metro Area</t>
  </si>
  <si>
    <t>310M100US29980</t>
  </si>
  <si>
    <t>Lawrenceburg, TN Micro Area</t>
  </si>
  <si>
    <t>310M100US30020</t>
  </si>
  <si>
    <t>Lawton, OK Metro Area</t>
  </si>
  <si>
    <t>310M100US30060</t>
  </si>
  <si>
    <t>Lebanon, MO Micro Area</t>
  </si>
  <si>
    <t>310M100US30100</t>
  </si>
  <si>
    <t>Lebanon, NH-VT Micro Area</t>
  </si>
  <si>
    <t>310M100US30140</t>
  </si>
  <si>
    <t>Lebanon, PA Metro Area</t>
  </si>
  <si>
    <t>310M100US30220</t>
  </si>
  <si>
    <t>Levelland, TX Micro Area</t>
  </si>
  <si>
    <t>310M100US30260</t>
  </si>
  <si>
    <t>Lewisburg, PA Micro Area</t>
  </si>
  <si>
    <t>310M100US30280</t>
  </si>
  <si>
    <t>Lewisburg, TN Micro Area</t>
  </si>
  <si>
    <t>310M100US30300</t>
  </si>
  <si>
    <t>Lewiston, ID-WA Metro Area</t>
  </si>
  <si>
    <t>310M100US30340</t>
  </si>
  <si>
    <t>Lewiston-Auburn, ME Metro Area</t>
  </si>
  <si>
    <t>310M100US30380</t>
  </si>
  <si>
    <t>Lewistown, PA Micro Area</t>
  </si>
  <si>
    <t>310M100US30420</t>
  </si>
  <si>
    <t>Lexington, NE Micro Area</t>
  </si>
  <si>
    <t>310M100US30460</t>
  </si>
  <si>
    <t>Lexington-Fayette, KY Metro Area</t>
  </si>
  <si>
    <t>310M100US30500</t>
  </si>
  <si>
    <t>Lexington Park, MD Micro Area</t>
  </si>
  <si>
    <t>310M100US30580</t>
  </si>
  <si>
    <t>Liberal, KS Micro Area</t>
  </si>
  <si>
    <t>310M100US30620</t>
  </si>
  <si>
    <t>Lima, OH Metro Area</t>
  </si>
  <si>
    <t>310M100US30660</t>
  </si>
  <si>
    <t>Lincoln, IL Micro Area</t>
  </si>
  <si>
    <t>310M100US30700</t>
  </si>
  <si>
    <t>Lincoln, NE Metro Area</t>
  </si>
  <si>
    <t>310M100US30740</t>
  </si>
  <si>
    <t>Lincolnton, NC Micro Area</t>
  </si>
  <si>
    <t>310M100US30780</t>
  </si>
  <si>
    <t>Little Rock-North Little Rock-Conway, AR Metro Area</t>
  </si>
  <si>
    <t>310M100US30820</t>
  </si>
  <si>
    <t>Lock Haven, PA Micro Area</t>
  </si>
  <si>
    <t>310M100US30860</t>
  </si>
  <si>
    <t>Logan, UT-ID Metro Area</t>
  </si>
  <si>
    <t>310M100US30900</t>
  </si>
  <si>
    <t>Logansport, IN Micro Area</t>
  </si>
  <si>
    <t>310M100US30940</t>
  </si>
  <si>
    <t>London, KY Micro Area</t>
  </si>
  <si>
    <t>310M100US30980</t>
  </si>
  <si>
    <t>Longview, TX Metro Area</t>
  </si>
  <si>
    <t>310M100US31020</t>
  </si>
  <si>
    <t>Longview, WA Metro Area</t>
  </si>
  <si>
    <t>310M100US31060</t>
  </si>
  <si>
    <t>Los Alamos, NM Micro Area</t>
  </si>
  <si>
    <t>310M100US31100</t>
  </si>
  <si>
    <t>Los Angeles-Long Beach-Santa Ana, CA Metro Area</t>
  </si>
  <si>
    <t>310M100US31140</t>
  </si>
  <si>
    <t>Louisville/Jefferson County, KY-IN Metro Area</t>
  </si>
  <si>
    <t>310M100US31180</t>
  </si>
  <si>
    <t>Lubbock, TX Metro Area</t>
  </si>
  <si>
    <t>310M100US31260</t>
  </si>
  <si>
    <t>Lufkin, TX Micro Area</t>
  </si>
  <si>
    <t>310M100US31300</t>
  </si>
  <si>
    <t>Lumberton, NC Micro Area</t>
  </si>
  <si>
    <t>310M100US31340</t>
  </si>
  <si>
    <t>Lynchburg, VA Metro Area</t>
  </si>
  <si>
    <t>310M100US31380</t>
  </si>
  <si>
    <t>Macomb, IL Micro Area</t>
  </si>
  <si>
    <t>310M100US31420</t>
  </si>
  <si>
    <t>Macon, GA Metro Area</t>
  </si>
  <si>
    <t>310M100US31460</t>
  </si>
  <si>
    <t>Madera-Chowchilla, CA Metro Area</t>
  </si>
  <si>
    <t>310M100US31500</t>
  </si>
  <si>
    <t>Madison, IN Micro Area</t>
  </si>
  <si>
    <t>310M100US31540</t>
  </si>
  <si>
    <t>Madison, WI Metro Area</t>
  </si>
  <si>
    <t>310M100US31580</t>
  </si>
  <si>
    <t>Madisonville, KY Micro Area</t>
  </si>
  <si>
    <t>310M100US31620</t>
  </si>
  <si>
    <t>Magnolia, AR Micro Area</t>
  </si>
  <si>
    <t>310M100US31660</t>
  </si>
  <si>
    <t>Malone, NY Micro Area</t>
  </si>
  <si>
    <t>310M100US31700</t>
  </si>
  <si>
    <t>Manchester-Nashua, NH Metro Area</t>
  </si>
  <si>
    <t>310M100US31740</t>
  </si>
  <si>
    <t>Manhattan, KS Metro Area</t>
  </si>
  <si>
    <t>310M100US31820</t>
  </si>
  <si>
    <t>Manitowoc, WI Micro Area</t>
  </si>
  <si>
    <t>310M100US31860</t>
  </si>
  <si>
    <t>Mankato-North Mankato, MN Metro Area</t>
  </si>
  <si>
    <t>310M100US31900</t>
  </si>
  <si>
    <t>Mansfield, OH Metro Area</t>
  </si>
  <si>
    <t>310M100US31920</t>
  </si>
  <si>
    <t>Marble Falls, TX Micro Area</t>
  </si>
  <si>
    <t>310M100US31940</t>
  </si>
  <si>
    <t>Marinette, WI-MI Micro Area</t>
  </si>
  <si>
    <t>310M100US31980</t>
  </si>
  <si>
    <t>Marion, IN Micro Area</t>
  </si>
  <si>
    <t>310M100US32020</t>
  </si>
  <si>
    <t>Marion, OH Micro Area</t>
  </si>
  <si>
    <t>310M100US32060</t>
  </si>
  <si>
    <t>Marion-Herrin, IL Micro Area</t>
  </si>
  <si>
    <t>310M100US32100</t>
  </si>
  <si>
    <t>Marquette, MI Micro Area</t>
  </si>
  <si>
    <t>310M100US32140</t>
  </si>
  <si>
    <t>Marshall, MN Micro Area</t>
  </si>
  <si>
    <t>310M100US32180</t>
  </si>
  <si>
    <t>Marshall, MO Micro Area</t>
  </si>
  <si>
    <t>310M100US32220</t>
  </si>
  <si>
    <t>Marshall, TX Micro Area</t>
  </si>
  <si>
    <t>310M100US32260</t>
  </si>
  <si>
    <t>Marshalltown, IA Micro Area</t>
  </si>
  <si>
    <t>310M100US32270</t>
  </si>
  <si>
    <t>Marshfield-Wisconsin Rapids, WI Micro Area</t>
  </si>
  <si>
    <t>310M100US32280</t>
  </si>
  <si>
    <t>Martin, TN Micro Area</t>
  </si>
  <si>
    <t>310M100US32300</t>
  </si>
  <si>
    <t>Martinsville, VA Micro Area</t>
  </si>
  <si>
    <t>310M100US32340</t>
  </si>
  <si>
    <t>Maryville, MO Micro Area</t>
  </si>
  <si>
    <t>310M100US32380</t>
  </si>
  <si>
    <t>Mason City, IA Micro Area</t>
  </si>
  <si>
    <t>310M100US32420</t>
  </si>
  <si>
    <t>Mayagüez, PR Metro Area</t>
  </si>
  <si>
    <t>310M100US32460</t>
  </si>
  <si>
    <t>Mayfield, KY Micro Area</t>
  </si>
  <si>
    <t>310M100US32500</t>
  </si>
  <si>
    <t>Maysville, KY Micro Area</t>
  </si>
  <si>
    <t>310M100US32540</t>
  </si>
  <si>
    <t>McAlester, OK Micro Area</t>
  </si>
  <si>
    <t>310M100US32580</t>
  </si>
  <si>
    <t>McAllen-Edinburg-Mission, TX Metro Area</t>
  </si>
  <si>
    <t>310M100US32620</t>
  </si>
  <si>
    <t>McComb, MS Micro Area</t>
  </si>
  <si>
    <t>310M100US32660</t>
  </si>
  <si>
    <t>McMinnville, TN Micro Area</t>
  </si>
  <si>
    <t>310M100US32700</t>
  </si>
  <si>
    <t>McPherson, KS Micro Area</t>
  </si>
  <si>
    <t>310M100US32740</t>
  </si>
  <si>
    <t>Meadville, PA Micro Area</t>
  </si>
  <si>
    <t>310M100US32780</t>
  </si>
  <si>
    <t>Medford, OR Metro Area</t>
  </si>
  <si>
    <t>310M100US32820</t>
  </si>
  <si>
    <t>Memphis, TN-MS-AR Metro Area</t>
  </si>
  <si>
    <t>310M100US32860</t>
  </si>
  <si>
    <t>Menomonie, WI Micro Area</t>
  </si>
  <si>
    <t>310M100US32900</t>
  </si>
  <si>
    <t>Merced, CA Metro Area</t>
  </si>
  <si>
    <t>310M100US32940</t>
  </si>
  <si>
    <t>Meridian, MS Micro Area</t>
  </si>
  <si>
    <t>310M100US32980</t>
  </si>
  <si>
    <t>Merrill, WI Micro Area</t>
  </si>
  <si>
    <t>310M100US33020</t>
  </si>
  <si>
    <t>Mexico, MO Micro Area</t>
  </si>
  <si>
    <t>310M100US33060</t>
  </si>
  <si>
    <t>Miami, OK Micro Area</t>
  </si>
  <si>
    <t>310M100US33100</t>
  </si>
  <si>
    <t>Miami-Fort Lauderdale-Pompano Beach, FL Metro Area</t>
  </si>
  <si>
    <t>310M100US33140</t>
  </si>
  <si>
    <t>Michigan City-La Porte, IN Metro Area</t>
  </si>
  <si>
    <t>310M100US33180</t>
  </si>
  <si>
    <t>Middlesborough, KY Micro Area</t>
  </si>
  <si>
    <t>310M100US33220</t>
  </si>
  <si>
    <t>Midland, MI Micro Area</t>
  </si>
  <si>
    <t>310M100US33260</t>
  </si>
  <si>
    <t>Midland, TX Metro Area</t>
  </si>
  <si>
    <t>310M100US33300</t>
  </si>
  <si>
    <t>Milledgeville, GA Micro Area</t>
  </si>
  <si>
    <t>310M100US33340</t>
  </si>
  <si>
    <t>Milwaukee-Waukesha-West Allis, WI Metro Area</t>
  </si>
  <si>
    <t>310M100US33380</t>
  </si>
  <si>
    <t>Minden, LA Micro Area</t>
  </si>
  <si>
    <t>310M100US33420</t>
  </si>
  <si>
    <t>Mineral Wells, TX Micro Area</t>
  </si>
  <si>
    <t>310M100US33460</t>
  </si>
  <si>
    <t>Minneapolis-St. Paul-Bloomington, MN-WI Metro Area</t>
  </si>
  <si>
    <t>310M100US33500</t>
  </si>
  <si>
    <t>Minot, ND Micro Area</t>
  </si>
  <si>
    <t>310M100US33540</t>
  </si>
  <si>
    <t>Missoula, MT Metro Area</t>
  </si>
  <si>
    <t>310M100US33580</t>
  </si>
  <si>
    <t>Mitchell, SD Micro Area</t>
  </si>
  <si>
    <t>310M100US33620</t>
  </si>
  <si>
    <t>Moberly, MO Micro Area</t>
  </si>
  <si>
    <t>310M100US33660</t>
  </si>
  <si>
    <t>Mobile, AL Metro Area</t>
  </si>
  <si>
    <t>310M100US33700</t>
  </si>
  <si>
    <t>Modesto, CA Metro Area</t>
  </si>
  <si>
    <t>310M100US33740</t>
  </si>
  <si>
    <t>Monroe, LA Metro Area</t>
  </si>
  <si>
    <t>310M100US33780</t>
  </si>
  <si>
    <t>Monroe, MI Metro Area</t>
  </si>
  <si>
    <t>310M100US33820</t>
  </si>
  <si>
    <t>Monroe, WI Micro Area</t>
  </si>
  <si>
    <t>310M100US33860</t>
  </si>
  <si>
    <t>Montgomery, AL Metro Area</t>
  </si>
  <si>
    <t>310M100US33940</t>
  </si>
  <si>
    <t>Montrose, CO Micro Area</t>
  </si>
  <si>
    <t>310M100US33980</t>
  </si>
  <si>
    <t>Morehead City, NC Micro Area</t>
  </si>
  <si>
    <t>310M100US34020</t>
  </si>
  <si>
    <t>Morgan City, LA Micro Area</t>
  </si>
  <si>
    <t>310M100US34060</t>
  </si>
  <si>
    <t>Morgantown, WV Metro Area</t>
  </si>
  <si>
    <t>310M100US34100</t>
  </si>
  <si>
    <t>Morristown, TN Metro Area</t>
  </si>
  <si>
    <t>310M100US34140</t>
  </si>
  <si>
    <t>Moscow, ID Micro Area</t>
  </si>
  <si>
    <t>310M100US34180</t>
  </si>
  <si>
    <t>Moses Lake, WA Micro Area</t>
  </si>
  <si>
    <t>310M100US34220</t>
  </si>
  <si>
    <t>Moultrie, GA Micro Area</t>
  </si>
  <si>
    <t>310M100US34260</t>
  </si>
  <si>
    <t>Mountain Home, AR Micro Area</t>
  </si>
  <si>
    <t>310M100US34300</t>
  </si>
  <si>
    <t>Mountain Home, ID Micro Area</t>
  </si>
  <si>
    <t>310M100US34340</t>
  </si>
  <si>
    <t>Mount Airy, NC Micro Area</t>
  </si>
  <si>
    <t>310M100US34380</t>
  </si>
  <si>
    <t>Mount Pleasant, MI Micro Area</t>
  </si>
  <si>
    <t>310M100US34420</t>
  </si>
  <si>
    <t>Mount Pleasant, TX Micro Area</t>
  </si>
  <si>
    <t>310M100US34460</t>
  </si>
  <si>
    <t>Mount Sterling, KY Micro Area</t>
  </si>
  <si>
    <t>310M100US34500</t>
  </si>
  <si>
    <t>Mount Vernon, IL Micro Area</t>
  </si>
  <si>
    <t>310M100US34540</t>
  </si>
  <si>
    <t>Mount Vernon, OH Micro Area</t>
  </si>
  <si>
    <t>310M100US34580</t>
  </si>
  <si>
    <t>Mount Vernon-Anacortes, WA Metro Area</t>
  </si>
  <si>
    <t>310M100US34620</t>
  </si>
  <si>
    <t>Muncie, IN Metro Area</t>
  </si>
  <si>
    <t>310M100US34660</t>
  </si>
  <si>
    <t>Murray, KY Micro Area</t>
  </si>
  <si>
    <t>310M100US34700</t>
  </si>
  <si>
    <t>Muscatine, IA Micro Area</t>
  </si>
  <si>
    <t>310M100US34740</t>
  </si>
  <si>
    <t>Muskegon-Norton Shores, MI Metro Area</t>
  </si>
  <si>
    <t>310M100US34780</t>
  </si>
  <si>
    <t>Muskogee, OK Micro Area</t>
  </si>
  <si>
    <t>310M100US34820</t>
  </si>
  <si>
    <t>Myrtle Beach-North Myrtle Beach-Conway, SC Metro Area</t>
  </si>
  <si>
    <t>310M100US34860</t>
  </si>
  <si>
    <t>Nacogdoches, TX Micro Area</t>
  </si>
  <si>
    <t>310M100US34900</t>
  </si>
  <si>
    <t>Napa, CA Metro Area</t>
  </si>
  <si>
    <t>310M100US34940</t>
  </si>
  <si>
    <t>Naples-Marco Island, FL Metro Area</t>
  </si>
  <si>
    <t>310M100US34980</t>
  </si>
  <si>
    <t>Nashville-Davidson--Murfreesboro--Franklin, TN Metro Area</t>
  </si>
  <si>
    <t>310M100US35020</t>
  </si>
  <si>
    <t>Natchez, MS-LA Micro Area</t>
  </si>
  <si>
    <t>310M100US35060</t>
  </si>
  <si>
    <t>Natchitoches, LA Micro Area</t>
  </si>
  <si>
    <t>310M100US35100</t>
  </si>
  <si>
    <t>New Bern, NC Micro Area</t>
  </si>
  <si>
    <t>310M100US35140</t>
  </si>
  <si>
    <t>Newberry, SC Micro Area</t>
  </si>
  <si>
    <t>310M100US35220</t>
  </si>
  <si>
    <t>New Castle, IN Micro Area</t>
  </si>
  <si>
    <t>310M100US35260</t>
  </si>
  <si>
    <t>New Castle, PA Micro Area</t>
  </si>
  <si>
    <t>310M100US35300</t>
  </si>
  <si>
    <t>New Haven-Milford, CT Metro Area</t>
  </si>
  <si>
    <t>310M100US35340</t>
  </si>
  <si>
    <t>New Iberia, LA Micro Area</t>
  </si>
  <si>
    <t>310M100US35380</t>
  </si>
  <si>
    <t>New Orleans-Metairie-Kenner, LA Metro Area</t>
  </si>
  <si>
    <t>310M100US35420</t>
  </si>
  <si>
    <t>New Philadelphia-Dover, OH Micro Area</t>
  </si>
  <si>
    <t>310M100US35460</t>
  </si>
  <si>
    <t>Newport, TN Micro Area</t>
  </si>
  <si>
    <t>310M100US35500</t>
  </si>
  <si>
    <t>Newton, IA Micro Area</t>
  </si>
  <si>
    <t>310M100US35580</t>
  </si>
  <si>
    <t>New Ulm, MN Micro Area</t>
  </si>
  <si>
    <t>310M100US35620</t>
  </si>
  <si>
    <t>New York-Northern New Jersey-Long Island, NY-NJ-PA Metro Area</t>
  </si>
  <si>
    <t>310M100US35660</t>
  </si>
  <si>
    <t>Niles-Benton Harbor, MI Metro Area</t>
  </si>
  <si>
    <t>310M100US35700</t>
  </si>
  <si>
    <t>Nogales, AZ Micro Area</t>
  </si>
  <si>
    <t>310M100US35740</t>
  </si>
  <si>
    <t>Norfolk, NE Micro Area</t>
  </si>
  <si>
    <t>310M100US35820</t>
  </si>
  <si>
    <t>North Platte, NE Micro Area</t>
  </si>
  <si>
    <t>310M100US35840</t>
  </si>
  <si>
    <t>North Port-Bradenton-Sarasota, FL Metro Area</t>
  </si>
  <si>
    <t>310M100US35860</t>
  </si>
  <si>
    <t>North Vernon, IN Micro Area</t>
  </si>
  <si>
    <t>310M100US35900</t>
  </si>
  <si>
    <t>North Wilkesboro, NC Micro Area</t>
  </si>
  <si>
    <t>310M100US35940</t>
  </si>
  <si>
    <t>Norwalk, OH Micro Area</t>
  </si>
  <si>
    <t>310M100US35980</t>
  </si>
  <si>
    <t>Norwich-New London, CT Metro Area</t>
  </si>
  <si>
    <t>310M100US36020</t>
  </si>
  <si>
    <t>Oak Harbor, WA Micro Area</t>
  </si>
  <si>
    <t>310M100US36060</t>
  </si>
  <si>
    <t>Oak Hill, WV Micro Area</t>
  </si>
  <si>
    <t>310M100US36100</t>
  </si>
  <si>
    <t>Ocala, FL Metro Area</t>
  </si>
  <si>
    <t>310M100US36140</t>
  </si>
  <si>
    <t>Ocean City, NJ Metro Area</t>
  </si>
  <si>
    <t>310M100US36180</t>
  </si>
  <si>
    <t>Ocean Pines, MD Micro Area</t>
  </si>
  <si>
    <t>310M100US36220</t>
  </si>
  <si>
    <t>Odessa, TX Metro Area</t>
  </si>
  <si>
    <t>310M100US36260</t>
  </si>
  <si>
    <t>Ogden-Clearfield, UT Metro Area</t>
  </si>
  <si>
    <t>310M100US36300</t>
  </si>
  <si>
    <t>Ogdensburg-Massena, NY Micro Area</t>
  </si>
  <si>
    <t>310M100US36340</t>
  </si>
  <si>
    <t>Oil City, PA Micro Area</t>
  </si>
  <si>
    <t>310M100US36380</t>
  </si>
  <si>
    <t>Okeechobee, FL Micro Area</t>
  </si>
  <si>
    <t>310M100US36420</t>
  </si>
  <si>
    <t>Oklahoma City, OK Metro Area</t>
  </si>
  <si>
    <t>310M100US36460</t>
  </si>
  <si>
    <t>Olean, NY Micro Area</t>
  </si>
  <si>
    <t>310M100US36500</t>
  </si>
  <si>
    <t>Olympia, WA Metro Area</t>
  </si>
  <si>
    <t>310M100US36540</t>
  </si>
  <si>
    <t>Omaha-Council Bluffs, NE-IA Metro Area</t>
  </si>
  <si>
    <t>310M100US36580</t>
  </si>
  <si>
    <t>Oneonta, NY Micro Area</t>
  </si>
  <si>
    <t>310M100US36620</t>
  </si>
  <si>
    <t>Ontario, OR-ID Micro Area</t>
  </si>
  <si>
    <t>310M100US36660</t>
  </si>
  <si>
    <t>Opelousas-Eunice, LA Micro Area</t>
  </si>
  <si>
    <t>310M100US36700</t>
  </si>
  <si>
    <t>Orangeburg, SC Micro Area</t>
  </si>
  <si>
    <t>310M100US36740</t>
  </si>
  <si>
    <t>Orlando-Kissimmee-Sanford, FL Metro Area</t>
  </si>
  <si>
    <t>310M100US36780</t>
  </si>
  <si>
    <t>Oshkosh-Neenah, WI Metro Area</t>
  </si>
  <si>
    <t>310M100US36820</t>
  </si>
  <si>
    <t>Oskaloosa, IA Micro Area</t>
  </si>
  <si>
    <t>310M100US36860</t>
  </si>
  <si>
    <t>Ottawa-Streator, IL Micro Area</t>
  </si>
  <si>
    <t>310M100US36900</t>
  </si>
  <si>
    <t>Ottumwa, IA Micro Area</t>
  </si>
  <si>
    <t>310M100US36940</t>
  </si>
  <si>
    <t>Owatonna, MN Micro Area</t>
  </si>
  <si>
    <t>310M100US36980</t>
  </si>
  <si>
    <t>Owensboro, KY Metro Area</t>
  </si>
  <si>
    <t>310M100US37020</t>
  </si>
  <si>
    <t>Owosso, MI Micro Area</t>
  </si>
  <si>
    <t>310M100US37060</t>
  </si>
  <si>
    <t>Oxford, MS Micro Area</t>
  </si>
  <si>
    <t>310M100US37100</t>
  </si>
  <si>
    <t>Oxnard-Thousand Oaks-Ventura, CA Metro Area</t>
  </si>
  <si>
    <t>310M100US37140</t>
  </si>
  <si>
    <t>Paducah, KY-IL Micro Area</t>
  </si>
  <si>
    <t>310M100US37220</t>
  </si>
  <si>
    <t>Pahrump, NV Micro Area</t>
  </si>
  <si>
    <t>310M100US37260</t>
  </si>
  <si>
    <t>Palatka, FL Micro Area</t>
  </si>
  <si>
    <t>310M100US37300</t>
  </si>
  <si>
    <t>Palestine, TX Micro Area</t>
  </si>
  <si>
    <t>310M100US37340</t>
  </si>
  <si>
    <t>Palm Bay-Melbourne-Titusville, FL Metro Area</t>
  </si>
  <si>
    <t>310M100US37380</t>
  </si>
  <si>
    <t>Palm Coast, FL Metro Area</t>
  </si>
  <si>
    <t>310M100US37420</t>
  </si>
  <si>
    <t>Pampa, TX Micro Area</t>
  </si>
  <si>
    <t>310M100US37460</t>
  </si>
  <si>
    <t>Panama City-Lynn Haven-Panama City Beach, FL Metro Area</t>
  </si>
  <si>
    <t>310M100US37500</t>
  </si>
  <si>
    <t>Paragould, AR Micro Area</t>
  </si>
  <si>
    <t>310M100US37540</t>
  </si>
  <si>
    <t>Paris, TN Micro Area</t>
  </si>
  <si>
    <t>310M100US37580</t>
  </si>
  <si>
    <t>Paris, TX Micro Area</t>
  </si>
  <si>
    <t>310M100US37620</t>
  </si>
  <si>
    <t>Parkersburg-Marietta-Vienna, WV-OH Metro Area</t>
  </si>
  <si>
    <t>310M100US37660</t>
  </si>
  <si>
    <t>Parsons, KS Micro Area</t>
  </si>
  <si>
    <t>310M100US37700</t>
  </si>
  <si>
    <t>Pascagoula, MS Metro Area</t>
  </si>
  <si>
    <t>310M100US37740</t>
  </si>
  <si>
    <t>Payson, AZ Micro Area</t>
  </si>
  <si>
    <t>310M100US37780</t>
  </si>
  <si>
    <t>Pecos, TX Micro Area</t>
  </si>
  <si>
    <t>310M100US37800</t>
  </si>
  <si>
    <t>Pella, IA Micro Area</t>
  </si>
  <si>
    <t>310M100US37820</t>
  </si>
  <si>
    <t>Pendleton-Hermiston, OR Micro Area</t>
  </si>
  <si>
    <t>310M100US37860</t>
  </si>
  <si>
    <t>Pensacola-Ferry Pass-Brent, FL Metro Area</t>
  </si>
  <si>
    <t>310M100US37900</t>
  </si>
  <si>
    <t>Peoria, IL Metro Area</t>
  </si>
  <si>
    <t>310M100US37940</t>
  </si>
  <si>
    <t>Peru, IN Micro Area</t>
  </si>
  <si>
    <t>310M100US37980</t>
  </si>
  <si>
    <t>Philadelphia-Camden-Wilmington, PA-NJ-DE-MD Metro Area</t>
  </si>
  <si>
    <t>310M100US38020</t>
  </si>
  <si>
    <t>Phoenix Lake-Cedar Ridge, CA Micro Area</t>
  </si>
  <si>
    <t>310M100US38060</t>
  </si>
  <si>
    <t>Phoenix-Mesa-Glendale, AZ Metro Area</t>
  </si>
  <si>
    <t>310M100US38100</t>
  </si>
  <si>
    <t>Picayune, MS Micro Area</t>
  </si>
  <si>
    <t>310M100US38180</t>
  </si>
  <si>
    <t>Pierre, SD Micro Area</t>
  </si>
  <si>
    <t>310M100US38200</t>
  </si>
  <si>
    <t>Pierre Part, LA Micro Area</t>
  </si>
  <si>
    <t>310M100US38220</t>
  </si>
  <si>
    <t>Pine Bluff, AR Metro Area</t>
  </si>
  <si>
    <t>310M100US38260</t>
  </si>
  <si>
    <t>Pittsburg, KS Micro Area</t>
  </si>
  <si>
    <t>310M100US38300</t>
  </si>
  <si>
    <t>Pittsburgh, PA Metro Area</t>
  </si>
  <si>
    <t>310M100US38340</t>
  </si>
  <si>
    <t>Pittsfield, MA Metro Area</t>
  </si>
  <si>
    <t>310M100US38380</t>
  </si>
  <si>
    <t>Plainview, TX Micro Area</t>
  </si>
  <si>
    <t>310M100US38420</t>
  </si>
  <si>
    <t>Platteville, WI Micro Area</t>
  </si>
  <si>
    <t>310M100US38460</t>
  </si>
  <si>
    <t>Plattsburgh, NY Micro Area</t>
  </si>
  <si>
    <t>310M100US38500</t>
  </si>
  <si>
    <t>Plymouth, IN Micro Area</t>
  </si>
  <si>
    <t>310M100US38540</t>
  </si>
  <si>
    <t>Pocatello, ID Metro Area</t>
  </si>
  <si>
    <t>310M100US38580</t>
  </si>
  <si>
    <t>Point Pleasant, WV-OH Micro Area</t>
  </si>
  <si>
    <t>310M100US38620</t>
  </si>
  <si>
    <t>Ponca City, OK Micro Area</t>
  </si>
  <si>
    <t>310M100US38660</t>
  </si>
  <si>
    <t>Ponce, PR Metro Area</t>
  </si>
  <si>
    <t>310M100US38700</t>
  </si>
  <si>
    <t>Pontiac, IL Micro Area</t>
  </si>
  <si>
    <t>310M100US38740</t>
  </si>
  <si>
    <t>Poplar Bluff, MO Micro Area</t>
  </si>
  <si>
    <t>310M100US38780</t>
  </si>
  <si>
    <t>Portales, NM Micro Area</t>
  </si>
  <si>
    <t>310M100US38820</t>
  </si>
  <si>
    <t>Port Angeles, WA Micro Area</t>
  </si>
  <si>
    <t>310M100US38860</t>
  </si>
  <si>
    <t>Portland-South Portland-Biddeford, ME Metro Area</t>
  </si>
  <si>
    <t>310M100US38900</t>
  </si>
  <si>
    <t>Portland-Vancouver-Hillsboro, OR-WA Metro Area</t>
  </si>
  <si>
    <t>310M100US38940</t>
  </si>
  <si>
    <t>Port St. Lucie, FL Metro Area</t>
  </si>
  <si>
    <t>310M100US39020</t>
  </si>
  <si>
    <t>Portsmouth, OH Micro Area</t>
  </si>
  <si>
    <t>310M100US39060</t>
  </si>
  <si>
    <t>Pottsville, PA Micro Area</t>
  </si>
  <si>
    <t>310M100US39100</t>
  </si>
  <si>
    <t>Poughkeepsie-Newburgh-Middletown, NY Metro Area</t>
  </si>
  <si>
    <t>310M100US39140</t>
  </si>
  <si>
    <t>Prescott, AZ Metro Area</t>
  </si>
  <si>
    <t>310M100US39220</t>
  </si>
  <si>
    <t>Price, UT Micro Area</t>
  </si>
  <si>
    <t>310M100US39260</t>
  </si>
  <si>
    <t>Prineville, OR Micro Area</t>
  </si>
  <si>
    <t>310M100US39300</t>
  </si>
  <si>
    <t>Providence-New Bedford-Fall River, RI-MA Metro Area</t>
  </si>
  <si>
    <t>310M100US39340</t>
  </si>
  <si>
    <t>Provo-Orem, UT Metro Area</t>
  </si>
  <si>
    <t>310M100US39380</t>
  </si>
  <si>
    <t>Pueblo, CO Metro Area</t>
  </si>
  <si>
    <t>310M100US39420</t>
  </si>
  <si>
    <t>Pullman, WA Micro Area</t>
  </si>
  <si>
    <t>310M100US39460</t>
  </si>
  <si>
    <t>Punta Gorda, FL Metro Area</t>
  </si>
  <si>
    <t>310M100US39500</t>
  </si>
  <si>
    <t>Quincy, IL-MO Micro Area</t>
  </si>
  <si>
    <t>310M100US39540</t>
  </si>
  <si>
    <t>Racine, WI Metro Area</t>
  </si>
  <si>
    <t>310M100US39580</t>
  </si>
  <si>
    <t>Raleigh-Cary, NC Metro Area</t>
  </si>
  <si>
    <t>310M100US39660</t>
  </si>
  <si>
    <t>Rapid City, SD Metro Area</t>
  </si>
  <si>
    <t>310M100US39700</t>
  </si>
  <si>
    <t>Raymondville, TX Micro Area</t>
  </si>
  <si>
    <t>310M100US39740</t>
  </si>
  <si>
    <t>Reading, PA Metro Area</t>
  </si>
  <si>
    <t>310M100US39780</t>
  </si>
  <si>
    <t>Red Bluff, CA Micro Area</t>
  </si>
  <si>
    <t>310M100US39820</t>
  </si>
  <si>
    <t>Redding, CA Metro Area</t>
  </si>
  <si>
    <t>310M100US39860</t>
  </si>
  <si>
    <t>Red Wing, MN Micro Area</t>
  </si>
  <si>
    <t>310M100US39900</t>
  </si>
  <si>
    <t>Reno-Sparks, NV Metro Area</t>
  </si>
  <si>
    <t>310M100US39940</t>
  </si>
  <si>
    <t>Rexburg, ID Micro Area</t>
  </si>
  <si>
    <t>310M100US39980</t>
  </si>
  <si>
    <t>Richmond, IN Micro Area</t>
  </si>
  <si>
    <t>310M100US40060</t>
  </si>
  <si>
    <t>Richmond, VA Metro Area</t>
  </si>
  <si>
    <t>310M100US40080</t>
  </si>
  <si>
    <t>Richmond-Berea, KY Micro Area</t>
  </si>
  <si>
    <t>310M100US40100</t>
  </si>
  <si>
    <t>Rio Grande City-Roma, TX Micro Area</t>
  </si>
  <si>
    <t>310M100US40140</t>
  </si>
  <si>
    <t>Riverside-San Bernardino-Ontario, CA Metro Area</t>
  </si>
  <si>
    <t>310M100US40180</t>
  </si>
  <si>
    <t>Riverton, WY Micro Area</t>
  </si>
  <si>
    <t>310M100US40220</t>
  </si>
  <si>
    <t>Roanoke, VA Metro Area</t>
  </si>
  <si>
    <t>310M100US40260</t>
  </si>
  <si>
    <t>Roanoke Rapids, NC Micro Area</t>
  </si>
  <si>
    <t>310M100US40300</t>
  </si>
  <si>
    <t>Rochelle, IL Micro Area</t>
  </si>
  <si>
    <t>310M100US40340</t>
  </si>
  <si>
    <t>Rochester, MN Metro Area</t>
  </si>
  <si>
    <t>310M100US40380</t>
  </si>
  <si>
    <t>Rochester, NY Metro Area</t>
  </si>
  <si>
    <t>310M100US40420</t>
  </si>
  <si>
    <t>Rockford, IL Metro Area</t>
  </si>
  <si>
    <t>310M100US40460</t>
  </si>
  <si>
    <t>Rockingham, NC Micro Area</t>
  </si>
  <si>
    <t>310M100US40500</t>
  </si>
  <si>
    <t>Rockland, ME Micro Area</t>
  </si>
  <si>
    <t>310M100US40540</t>
  </si>
  <si>
    <t>Rock Springs, WY Micro Area</t>
  </si>
  <si>
    <t>310M100US40580</t>
  </si>
  <si>
    <t>Rocky Mount, NC Metro Area</t>
  </si>
  <si>
    <t>310M100US40620</t>
  </si>
  <si>
    <t>Rolla, MO Micro Area</t>
  </si>
  <si>
    <t>310M100US40660</t>
  </si>
  <si>
    <t>Rome, GA Metro Area</t>
  </si>
  <si>
    <t>310M100US40700</t>
  </si>
  <si>
    <t>Roseburg, OR Micro Area</t>
  </si>
  <si>
    <t>310M100US40740</t>
  </si>
  <si>
    <t>Roswell, NM Micro Area</t>
  </si>
  <si>
    <t>310M100US40760</t>
  </si>
  <si>
    <t>Ruidoso, NM Micro Area</t>
  </si>
  <si>
    <t>310M100US40780</t>
  </si>
  <si>
    <t>Russellville, AR Micro Area</t>
  </si>
  <si>
    <t>310M100US40820</t>
  </si>
  <si>
    <t>Ruston, LA Micro Area</t>
  </si>
  <si>
    <t>310M100US40860</t>
  </si>
  <si>
    <t>Rutland, VT Micro Area</t>
  </si>
  <si>
    <t>310M100US40900</t>
  </si>
  <si>
    <t>Sacramento--Arden-Arcade--Roseville, CA Metro Area</t>
  </si>
  <si>
    <t>310M100US40940</t>
  </si>
  <si>
    <t>Safford, AZ Micro Area</t>
  </si>
  <si>
    <t>310M100US40980</t>
  </si>
  <si>
    <t>Saginaw-Saginaw Township North, MI Metro Area</t>
  </si>
  <si>
    <t>310M100US41060</t>
  </si>
  <si>
    <t>St. Cloud, MN Metro Area</t>
  </si>
  <si>
    <t>310M100US41100</t>
  </si>
  <si>
    <t>St. George, UT Metro Area</t>
  </si>
  <si>
    <t>310M100US41140</t>
  </si>
  <si>
    <t>St. Joseph, MO-KS Metro Area</t>
  </si>
  <si>
    <t>310M100US41180</t>
  </si>
  <si>
    <t>St. Louis, MO-IL Metro Area</t>
  </si>
  <si>
    <t>310M100US41220</t>
  </si>
  <si>
    <t>St. Marys, GA Micro Area</t>
  </si>
  <si>
    <t>310M100US41260</t>
  </si>
  <si>
    <t>St. Marys, PA Micro Area</t>
  </si>
  <si>
    <t>310M100US41420</t>
  </si>
  <si>
    <t>Salem, OR Metro Area</t>
  </si>
  <si>
    <t>310M100US41460</t>
  </si>
  <si>
    <t>Salina, KS Micro Area</t>
  </si>
  <si>
    <t>310M100US41500</t>
  </si>
  <si>
    <t>Salinas, CA Metro Area</t>
  </si>
  <si>
    <t>310M100US41540</t>
  </si>
  <si>
    <t>Salisbury, MD Metro Area</t>
  </si>
  <si>
    <t>310M100US41580</t>
  </si>
  <si>
    <t>Salisbury, NC Micro Area</t>
  </si>
  <si>
    <t>310M100US41620</t>
  </si>
  <si>
    <t>Salt Lake City, UT Metro Area</t>
  </si>
  <si>
    <t>310M100US41660</t>
  </si>
  <si>
    <t>San Angelo, TX Metro Area</t>
  </si>
  <si>
    <t>310M100US41700</t>
  </si>
  <si>
    <t>San Antonio-New Braunfels, TX Metro Area</t>
  </si>
  <si>
    <t>310M100US41740</t>
  </si>
  <si>
    <t>San Diego-Carlsbad-San Marcos, CA Metro Area</t>
  </si>
  <si>
    <t>310M100US41780</t>
  </si>
  <si>
    <t>Sandusky, OH Metro Area</t>
  </si>
  <si>
    <t>310M100US41820</t>
  </si>
  <si>
    <t>Sanford, NC Micro Area</t>
  </si>
  <si>
    <t>310M100US41860</t>
  </si>
  <si>
    <t>San Francisco-Oakland-Fremont, CA Metro Area</t>
  </si>
  <si>
    <t>310M100US41900</t>
  </si>
  <si>
    <t>San Germán-Cabo Rojo, PR Metro Area</t>
  </si>
  <si>
    <t>310M100US41940</t>
  </si>
  <si>
    <t>San Jose-Sunnyvale-Santa Clara, CA Metro Area</t>
  </si>
  <si>
    <t>310M100US41980</t>
  </si>
  <si>
    <t>San Juan-Caguas-Guaynabo, PR Metro Area</t>
  </si>
  <si>
    <t>310M100US42020</t>
  </si>
  <si>
    <t>San Luis Obispo-Paso Robles, CA Metro Area</t>
  </si>
  <si>
    <t>310M100US42060</t>
  </si>
  <si>
    <t>Santa Barbara-Santa Maria-Goleta, CA Metro Area</t>
  </si>
  <si>
    <t>310M100US42100</t>
  </si>
  <si>
    <t>Santa Cruz-Watsonville, CA Metro Area</t>
  </si>
  <si>
    <t>310M100US42140</t>
  </si>
  <si>
    <t>Santa Fe, NM Metro Area</t>
  </si>
  <si>
    <t>310M100US42180</t>
  </si>
  <si>
    <t>Santa Isabel, PR Micro Area</t>
  </si>
  <si>
    <t>310M100US42220</t>
  </si>
  <si>
    <t>Santa Rosa-Petaluma, CA Metro Area</t>
  </si>
  <si>
    <t>310M100US42300</t>
  </si>
  <si>
    <t>Sault Ste. Marie, MI Micro Area</t>
  </si>
  <si>
    <t>310M100US42340</t>
  </si>
  <si>
    <t>Savannah, GA Metro Area</t>
  </si>
  <si>
    <t>310M100US42380</t>
  </si>
  <si>
    <t>Sayre, PA Micro Area</t>
  </si>
  <si>
    <t>310M100US42420</t>
  </si>
  <si>
    <t>Scottsbluff, NE Micro Area</t>
  </si>
  <si>
    <t>310M100US42460</t>
  </si>
  <si>
    <t>Scottsboro, AL Micro Area</t>
  </si>
  <si>
    <t>310M100US42500</t>
  </si>
  <si>
    <t>Scottsburg, IN Micro Area</t>
  </si>
  <si>
    <t>310M100US42540</t>
  </si>
  <si>
    <t>Scranton--Wilkes-Barre, PA Metro Area</t>
  </si>
  <si>
    <t>310M100US42580</t>
  </si>
  <si>
    <t>Seaford, DE Micro Area</t>
  </si>
  <si>
    <t>310M100US42620</t>
  </si>
  <si>
    <t>Searcy, AR Micro Area</t>
  </si>
  <si>
    <t>310M100US42660</t>
  </si>
  <si>
    <t>Seattle-Tacoma-Bellevue, WA Metro Area</t>
  </si>
  <si>
    <t>310M100US42680</t>
  </si>
  <si>
    <t>Sebastian-Vero Beach, FL Metro Area</t>
  </si>
  <si>
    <t>310M100US42700</t>
  </si>
  <si>
    <t>Sebring, FL Micro Area</t>
  </si>
  <si>
    <t>310M100US42740</t>
  </si>
  <si>
    <t>Sedalia, MO Micro Area</t>
  </si>
  <si>
    <t>310M100US42780</t>
  </si>
  <si>
    <t>Selinsgrove, PA Micro Area</t>
  </si>
  <si>
    <t>310M100US42820</t>
  </si>
  <si>
    <t>Selma, AL Micro Area</t>
  </si>
  <si>
    <t>310M100US42860</t>
  </si>
  <si>
    <t>Seneca, SC Micro Area</t>
  </si>
  <si>
    <t>310M100US42900</t>
  </si>
  <si>
    <t>Seneca Falls, NY Micro Area</t>
  </si>
  <si>
    <t>310M100US42940</t>
  </si>
  <si>
    <t>Sevierville, TN Micro Area</t>
  </si>
  <si>
    <t>310M100US42980</t>
  </si>
  <si>
    <t>Seymour, IN Micro Area</t>
  </si>
  <si>
    <t>310M100US43060</t>
  </si>
  <si>
    <t>Shawnee, OK Micro Area</t>
  </si>
  <si>
    <t>310M100US43100</t>
  </si>
  <si>
    <t>Sheboygan, WI Metro Area</t>
  </si>
  <si>
    <t>310M100US43140</t>
  </si>
  <si>
    <t>Shelby, NC Micro Area</t>
  </si>
  <si>
    <t>310M100US43180</t>
  </si>
  <si>
    <t>Shelbyville, TN Micro Area</t>
  </si>
  <si>
    <t>310M100US43220</t>
  </si>
  <si>
    <t>Shelton, WA Micro Area</t>
  </si>
  <si>
    <t>310M100US43260</t>
  </si>
  <si>
    <t>Sheridan, WY Micro Area</t>
  </si>
  <si>
    <t>310M100US43300</t>
  </si>
  <si>
    <t>Sherman-Denison, TX Metro Area</t>
  </si>
  <si>
    <t>310M100US43320</t>
  </si>
  <si>
    <t>Show Low, AZ Micro Area</t>
  </si>
  <si>
    <t>310M100US43340</t>
  </si>
  <si>
    <t>Shreveport-Bossier City, LA Metro Area</t>
  </si>
  <si>
    <t>310M100US43380</t>
  </si>
  <si>
    <t>Sidney, OH Micro Area</t>
  </si>
  <si>
    <t>310M100US43420</t>
  </si>
  <si>
    <t>Sierra Vista-Douglas, AZ Micro Area</t>
  </si>
  <si>
    <t>310M100US43460</t>
  </si>
  <si>
    <t>Sikeston, MO Micro Area</t>
  </si>
  <si>
    <t>310M100US43500</t>
  </si>
  <si>
    <t>Silver City, NM Micro Area</t>
  </si>
  <si>
    <t>310M100US43540</t>
  </si>
  <si>
    <t>Silverthorne, CO Micro Area</t>
  </si>
  <si>
    <t>310M100US43580</t>
  </si>
  <si>
    <t>Sioux City, IA-NE-SD Metro Area</t>
  </si>
  <si>
    <t>310M100US43620</t>
  </si>
  <si>
    <t>Sioux Falls, SD Metro Area</t>
  </si>
  <si>
    <t>310M100US43660</t>
  </si>
  <si>
    <t>Snyder, TX Micro Area</t>
  </si>
  <si>
    <t>310M100US43700</t>
  </si>
  <si>
    <t>Somerset, KY Micro Area</t>
  </si>
  <si>
    <t>310M100US43740</t>
  </si>
  <si>
    <t>Somerset, PA Micro Area</t>
  </si>
  <si>
    <t>310M100US43780</t>
  </si>
  <si>
    <t>South Bend-Mishawaka, IN-MI Metro Area</t>
  </si>
  <si>
    <t>310M100US43860</t>
  </si>
  <si>
    <t>Southern Pines-Pinehurst, NC Micro Area</t>
  </si>
  <si>
    <t>310M100US43900</t>
  </si>
  <si>
    <t>Spartanburg, SC Metro Area</t>
  </si>
  <si>
    <t>310M100US43940</t>
  </si>
  <si>
    <t>Spearfish, SD Micro Area</t>
  </si>
  <si>
    <t>310M100US43980</t>
  </si>
  <si>
    <t>Spencer, IA Micro Area</t>
  </si>
  <si>
    <t>310M100US44020</t>
  </si>
  <si>
    <t>Spirit Lake, IA Micro Area</t>
  </si>
  <si>
    <t>310M100US44060</t>
  </si>
  <si>
    <t>Spokane, WA Metro Area</t>
  </si>
  <si>
    <t>310M100US44100</t>
  </si>
  <si>
    <t>Springfield, IL Metro Area</t>
  </si>
  <si>
    <t>310M100US44140</t>
  </si>
  <si>
    <t>Springfield, MA Metro Area</t>
  </si>
  <si>
    <t>310M100US44180</t>
  </si>
  <si>
    <t>Springfield, MO Metro Area</t>
  </si>
  <si>
    <t>310M100US44220</t>
  </si>
  <si>
    <t>Springfield, OH Metro Area</t>
  </si>
  <si>
    <t>310M100US44260</t>
  </si>
  <si>
    <t>Starkville, MS Micro Area</t>
  </si>
  <si>
    <t>310M100US44300</t>
  </si>
  <si>
    <t>State College, PA Metro Area</t>
  </si>
  <si>
    <t>310M100US44340</t>
  </si>
  <si>
    <t>Statesboro, GA Micro Area</t>
  </si>
  <si>
    <t>310M100US44380</t>
  </si>
  <si>
    <t>Statesville-Mooresville, NC Micro Area</t>
  </si>
  <si>
    <t>310M100US44420</t>
  </si>
  <si>
    <t>Staunton-Waynesboro, VA Micro Area</t>
  </si>
  <si>
    <t>310M100US44500</t>
  </si>
  <si>
    <t>Stephenville, TX Micro Area</t>
  </si>
  <si>
    <t>310M100US44540</t>
  </si>
  <si>
    <t>Sterling, CO Micro Area</t>
  </si>
  <si>
    <t>310M100US44580</t>
  </si>
  <si>
    <t>Sterling, IL Micro Area</t>
  </si>
  <si>
    <t>310M100US44600</t>
  </si>
  <si>
    <t>Steubenville-Weirton, OH-WV Metro Area</t>
  </si>
  <si>
    <t>310M100US44620</t>
  </si>
  <si>
    <t>Stevens Point, WI Micro Area</t>
  </si>
  <si>
    <t>310M100US44660</t>
  </si>
  <si>
    <t>Stillwater, OK Micro Area</t>
  </si>
  <si>
    <t>310M100US44700</t>
  </si>
  <si>
    <t>Stockton, CA Metro Area</t>
  </si>
  <si>
    <t>310M100US44740</t>
  </si>
  <si>
    <t>Storm Lake, IA Micro Area</t>
  </si>
  <si>
    <t>310M100US44780</t>
  </si>
  <si>
    <t>Sturgis, MI Micro Area</t>
  </si>
  <si>
    <t>310M100US44860</t>
  </si>
  <si>
    <t>Sulphur Springs, TX Micro Area</t>
  </si>
  <si>
    <t>310M100US44900</t>
  </si>
  <si>
    <t>Summerville, GA Micro Area</t>
  </si>
  <si>
    <t>310M100US44940</t>
  </si>
  <si>
    <t>Sumter, SC Metro Area</t>
  </si>
  <si>
    <t>310M100US44980</t>
  </si>
  <si>
    <t>Sunbury, PA Micro Area</t>
  </si>
  <si>
    <t>310M100US45000</t>
  </si>
  <si>
    <t>Susanville, CA Micro Area</t>
  </si>
  <si>
    <t>310M100US45020</t>
  </si>
  <si>
    <t>Sweetwater, TX Micro Area</t>
  </si>
  <si>
    <t>310M100US45060</t>
  </si>
  <si>
    <t>Syracuse, NY Metro Area</t>
  </si>
  <si>
    <t>310M100US45140</t>
  </si>
  <si>
    <t>Tahlequah, OK Micro Area</t>
  </si>
  <si>
    <t>310M100US45180</t>
  </si>
  <si>
    <t>Talladega-Sylacauga, AL Micro Area</t>
  </si>
  <si>
    <t>310M100US45220</t>
  </si>
  <si>
    <t>Tallahassee, FL Metro Area</t>
  </si>
  <si>
    <t>310M100US45260</t>
  </si>
  <si>
    <t>Tallulah, LA Micro Area</t>
  </si>
  <si>
    <t>310M100US45300</t>
  </si>
  <si>
    <t>Tampa-St. Petersburg-Clearwater, FL Metro Area</t>
  </si>
  <si>
    <t>310M100US45340</t>
  </si>
  <si>
    <t>Taos, NM Micro Area</t>
  </si>
  <si>
    <t>310M100US45380</t>
  </si>
  <si>
    <t>Taylorville, IL Micro Area</t>
  </si>
  <si>
    <t>310M100US45460</t>
  </si>
  <si>
    <t>Terre Haute, IN Metro Area</t>
  </si>
  <si>
    <t>310M100US45500</t>
  </si>
  <si>
    <t>Texarkana, TX-Texarkana, AR Metro Area</t>
  </si>
  <si>
    <t>310M100US45520</t>
  </si>
  <si>
    <t>The Dalles, OR Micro Area</t>
  </si>
  <si>
    <t>310M100US45540</t>
  </si>
  <si>
    <t>The Villages, FL Micro Area</t>
  </si>
  <si>
    <t>310M100US45580</t>
  </si>
  <si>
    <t>Thomaston, GA Micro Area</t>
  </si>
  <si>
    <t>310M100US45620</t>
  </si>
  <si>
    <t>Thomasville, GA Micro Area</t>
  </si>
  <si>
    <t>310M100US45640</t>
  </si>
  <si>
    <t>Thomasville-Lexington, NC Micro Area</t>
  </si>
  <si>
    <t>310M100US45660</t>
  </si>
  <si>
    <t>Tiffin, OH Micro Area</t>
  </si>
  <si>
    <t>310M100US45700</t>
  </si>
  <si>
    <t>Tifton, GA Micro Area</t>
  </si>
  <si>
    <t>310M100US45740</t>
  </si>
  <si>
    <t>Toccoa, GA Micro Area</t>
  </si>
  <si>
    <t>310M100US45780</t>
  </si>
  <si>
    <t>Toledo, OH Metro Area</t>
  </si>
  <si>
    <t>310M100US45820</t>
  </si>
  <si>
    <t>Topeka, KS Metro Area</t>
  </si>
  <si>
    <t>310M100US45860</t>
  </si>
  <si>
    <t>Torrington, CT Micro Area</t>
  </si>
  <si>
    <t>310M100US45900</t>
  </si>
  <si>
    <t>Traverse City, MI Micro Area</t>
  </si>
  <si>
    <t>310M100US45940</t>
  </si>
  <si>
    <t>Trenton-Ewing, NJ Metro Area</t>
  </si>
  <si>
    <t>310M100US45980</t>
  </si>
  <si>
    <t>Troy, AL Micro Area</t>
  </si>
  <si>
    <t>310M100US46020</t>
  </si>
  <si>
    <t>Truckee-Grass Valley, CA Micro Area</t>
  </si>
  <si>
    <t>310M100US46060</t>
  </si>
  <si>
    <t>Tucson, AZ Metro Area</t>
  </si>
  <si>
    <t>310M100US46100</t>
  </si>
  <si>
    <t>Tullahoma, TN Micro Area</t>
  </si>
  <si>
    <t>310M100US46140</t>
  </si>
  <si>
    <t>Tulsa, OK Metro Area</t>
  </si>
  <si>
    <t>310M100US46180</t>
  </si>
  <si>
    <t>Tupelo, MS Micro Area</t>
  </si>
  <si>
    <t>310M100US46220</t>
  </si>
  <si>
    <t>Tuscaloosa, AL Metro Area</t>
  </si>
  <si>
    <t>310M100US46260</t>
  </si>
  <si>
    <t>Tuskegee, AL Micro Area</t>
  </si>
  <si>
    <t>310M100US46300</t>
  </si>
  <si>
    <t>Twin Falls, ID Micro Area</t>
  </si>
  <si>
    <t>310M100US46340</t>
  </si>
  <si>
    <t>Tyler, TX Metro Area</t>
  </si>
  <si>
    <t>310M100US46380</t>
  </si>
  <si>
    <t>Ukiah, CA Micro Area</t>
  </si>
  <si>
    <t>310M100US46420</t>
  </si>
  <si>
    <t>Union, SC Micro Area</t>
  </si>
  <si>
    <t>310M100US46460</t>
  </si>
  <si>
    <t>Union City, TN-KY Micro Area</t>
  </si>
  <si>
    <t>310M100US46500</t>
  </si>
  <si>
    <t>Urbana, OH Micro Area</t>
  </si>
  <si>
    <t>310M100US46540</t>
  </si>
  <si>
    <t>Utica-Rome, NY Metro Area</t>
  </si>
  <si>
    <t>310M100US46580</t>
  </si>
  <si>
    <t>Utuado, PR Micro Area</t>
  </si>
  <si>
    <t>310M100US46620</t>
  </si>
  <si>
    <t>Uvalde, TX Micro Area</t>
  </si>
  <si>
    <t>310M100US46660</t>
  </si>
  <si>
    <t>Valdosta, GA Metro Area</t>
  </si>
  <si>
    <t>310M100US46700</t>
  </si>
  <si>
    <t>Vallejo-Fairfield, CA Metro Area</t>
  </si>
  <si>
    <t>310M100US46740</t>
  </si>
  <si>
    <t>Valley, AL Micro Area</t>
  </si>
  <si>
    <t>310M100US46780</t>
  </si>
  <si>
    <t>Van Wert, OH Micro Area</t>
  </si>
  <si>
    <t>310M100US46820</t>
  </si>
  <si>
    <t>Vermillion, SD Micro Area</t>
  </si>
  <si>
    <t>310M100US46860</t>
  </si>
  <si>
    <t>Vernal, UT Micro Area</t>
  </si>
  <si>
    <t>310M100US46900</t>
  </si>
  <si>
    <t>Vernon, TX Micro Area</t>
  </si>
  <si>
    <t>310M100US46980</t>
  </si>
  <si>
    <t>Vicksburg, MS Micro Area</t>
  </si>
  <si>
    <t>310M100US47020</t>
  </si>
  <si>
    <t>Victoria, TX Metro Area</t>
  </si>
  <si>
    <t>310M100US47080</t>
  </si>
  <si>
    <t>Vidalia, GA Micro Area</t>
  </si>
  <si>
    <t>310M100US47180</t>
  </si>
  <si>
    <t>Vincennes, IN Micro Area</t>
  </si>
  <si>
    <t>310M100US47220</t>
  </si>
  <si>
    <t>Vineland-Millville-Bridgeton, NJ Metro Area</t>
  </si>
  <si>
    <t>310M100US47260</t>
  </si>
  <si>
    <t>Virginia Beach-Norfolk-Newport News, VA-NC Metro Area</t>
  </si>
  <si>
    <t>310M100US47300</t>
  </si>
  <si>
    <t>Visalia-Porterville, CA Metro Area</t>
  </si>
  <si>
    <t>310M100US47340</t>
  </si>
  <si>
    <t>Wabash, IN Micro Area</t>
  </si>
  <si>
    <t>310M100US47380</t>
  </si>
  <si>
    <t>Waco, TX Metro Area</t>
  </si>
  <si>
    <t>310M100US47420</t>
  </si>
  <si>
    <t>Wahpeton, ND-MN Micro Area</t>
  </si>
  <si>
    <t>310M100US47460</t>
  </si>
  <si>
    <t>Walla Walla, WA Micro Area</t>
  </si>
  <si>
    <t>310M100US47500</t>
  </si>
  <si>
    <t>Walterboro, SC Micro Area</t>
  </si>
  <si>
    <t>310M100US47540</t>
  </si>
  <si>
    <t>Wapakoneta, OH Micro Area</t>
  </si>
  <si>
    <t>310M100US47580</t>
  </si>
  <si>
    <t>Warner Robins, GA Metro Area</t>
  </si>
  <si>
    <t>310M100US47620</t>
  </si>
  <si>
    <t>Warren, PA Micro Area</t>
  </si>
  <si>
    <t>310M100US47660</t>
  </si>
  <si>
    <t>Warrensburg, MO Micro Area</t>
  </si>
  <si>
    <t>310M100US47700</t>
  </si>
  <si>
    <t>Warsaw, IN Micro Area</t>
  </si>
  <si>
    <t>310M100US47780</t>
  </si>
  <si>
    <t>Washington, IN Micro Area</t>
  </si>
  <si>
    <t>310M100US47820</t>
  </si>
  <si>
    <t>Washington, NC Micro Area</t>
  </si>
  <si>
    <t>310M100US47900</t>
  </si>
  <si>
    <t>Washington-Arlington-Alexandria, DC-VA-MD-WV Metro Area</t>
  </si>
  <si>
    <t>310M100US47920</t>
  </si>
  <si>
    <t>Washington Court House, OH Micro Area</t>
  </si>
  <si>
    <t>310M100US47940</t>
  </si>
  <si>
    <t>Waterloo-Cedar Falls, IA Metro Area</t>
  </si>
  <si>
    <t>310M100US47980</t>
  </si>
  <si>
    <t>Watertown, SD Micro Area</t>
  </si>
  <si>
    <t>310M100US48020</t>
  </si>
  <si>
    <t>Watertown-Fort Atkinson, WI Micro Area</t>
  </si>
  <si>
    <t>310M100US48060</t>
  </si>
  <si>
    <t>Watertown-Fort Drum, NY Micro Area</t>
  </si>
  <si>
    <t>310M100US48100</t>
  </si>
  <si>
    <t>Wauchula, FL Micro Area</t>
  </si>
  <si>
    <t>310M100US48140</t>
  </si>
  <si>
    <t>Wausau, WI Metro Area</t>
  </si>
  <si>
    <t>310M100US48180</t>
  </si>
  <si>
    <t>Waycross, GA Micro Area</t>
  </si>
  <si>
    <t>310M100US48220</t>
  </si>
  <si>
    <t>Weatherford, OK Micro Area</t>
  </si>
  <si>
    <t>310M100US48300</t>
  </si>
  <si>
    <t>Wenatchee-East Wenatchee, WA Metro Area</t>
  </si>
  <si>
    <t>310M100US48460</t>
  </si>
  <si>
    <t>West Plains, MO Micro Area</t>
  </si>
  <si>
    <t>310M100US48500</t>
  </si>
  <si>
    <t>West Point, MS Micro Area</t>
  </si>
  <si>
    <t>310M100US48540</t>
  </si>
  <si>
    <t>Wheeling, WV-OH Metro Area</t>
  </si>
  <si>
    <t>310M100US48580</t>
  </si>
  <si>
    <t>Whitewater, WI Micro Area</t>
  </si>
  <si>
    <t>310M100US48620</t>
  </si>
  <si>
    <t>Wichita, KS Metro Area</t>
  </si>
  <si>
    <t>310M100US48660</t>
  </si>
  <si>
    <t>Wichita Falls, TX Metro Area</t>
  </si>
  <si>
    <t>310M100US48700</t>
  </si>
  <si>
    <t>Williamsport, PA Metro Area</t>
  </si>
  <si>
    <t>310M100US48740</t>
  </si>
  <si>
    <t>Willimantic, CT Micro Area</t>
  </si>
  <si>
    <t>310M100US48780</t>
  </si>
  <si>
    <t>Williston, ND Micro Area</t>
  </si>
  <si>
    <t>310M100US48820</t>
  </si>
  <si>
    <t>Willmar, MN Micro Area</t>
  </si>
  <si>
    <t>310M100US48900</t>
  </si>
  <si>
    <t>Wilmington, NC Metro Area</t>
  </si>
  <si>
    <t>310M100US48940</t>
  </si>
  <si>
    <t>Wilmington, OH Micro Area</t>
  </si>
  <si>
    <t>310M100US48980</t>
  </si>
  <si>
    <t>Wilson, NC Micro Area</t>
  </si>
  <si>
    <t>310M100US49020</t>
  </si>
  <si>
    <t>Winchester, VA-WV Metro Area</t>
  </si>
  <si>
    <t>310M100US49060</t>
  </si>
  <si>
    <t>Winfield, KS Micro Area</t>
  </si>
  <si>
    <t>310M100US49100</t>
  </si>
  <si>
    <t>Winona, MN Micro Area</t>
  </si>
  <si>
    <t>310M100US49180</t>
  </si>
  <si>
    <t>Winston-Salem, NC Metro Area</t>
  </si>
  <si>
    <t>310M100US49260</t>
  </si>
  <si>
    <t>Woodward, OK Micro Area</t>
  </si>
  <si>
    <t>310M100US49300</t>
  </si>
  <si>
    <t>Wooster, OH Micro Area</t>
  </si>
  <si>
    <t>310M100US49340</t>
  </si>
  <si>
    <t>Worcester, MA Metro Area</t>
  </si>
  <si>
    <t>310M100US49380</t>
  </si>
  <si>
    <t>Worthington, MN Micro Area</t>
  </si>
  <si>
    <t>310M100US49420</t>
  </si>
  <si>
    <t>Yakima, WA Metro Area</t>
  </si>
  <si>
    <t>310M100US49460</t>
  </si>
  <si>
    <t>Yankton, SD Micro Area</t>
  </si>
  <si>
    <t>310M100US49500</t>
  </si>
  <si>
    <t>Yauco, PR Metro Area</t>
  </si>
  <si>
    <t>310M100US49540</t>
  </si>
  <si>
    <t>Yazoo City, MS Micro Area</t>
  </si>
  <si>
    <t>310M100US49620</t>
  </si>
  <si>
    <t>York-Hanover, PA Metro Area</t>
  </si>
  <si>
    <t>310M100US49660</t>
  </si>
  <si>
    <t>Youngstown-Warren-Boardman, OH-PA Metro Area</t>
  </si>
  <si>
    <t>310M100US49700</t>
  </si>
  <si>
    <t>Yuba City, CA Metro Area</t>
  </si>
  <si>
    <t>310M100US49740</t>
  </si>
  <si>
    <t>Yuma, AZ Metro Area</t>
  </si>
  <si>
    <t>310M100US49780</t>
  </si>
  <si>
    <t>Zanesville, OH Micro Area</t>
  </si>
  <si>
    <t>12:00 a.m. to 4:59 a.m.</t>
  </si>
  <si>
    <t>5:00 a.m. to 5:29 a.m.</t>
  </si>
  <si>
    <t>5:30 a.m. to 5:59 a.m.</t>
  </si>
  <si>
    <t>6:00 a.m. to 6:29 a.m.</t>
  </si>
  <si>
    <t>6:30 a.m. to 6:59 a.m.</t>
  </si>
  <si>
    <t>7:00 a.m. to 7:29 a.m.</t>
  </si>
  <si>
    <t>7:30 a.m. to 7:59 a.m.</t>
  </si>
  <si>
    <t>8:00 a.m. to 8:29 a.m.</t>
  </si>
  <si>
    <t>8:30 a.m. to 8:59 a.m.</t>
  </si>
  <si>
    <t>9:00 a.m. to 9:59 a.m.</t>
  </si>
  <si>
    <t>10:00 a.m. to 10:59 a.m.</t>
  </si>
  <si>
    <t>11:00 a.m. to 11:59 a.m.</t>
  </si>
  <si>
    <t>12:00 p.m. to 3:59 p.m.</t>
  </si>
  <si>
    <t>4:00 p.m. to 11:59 p.m.</t>
  </si>
  <si>
    <t>L</t>
  </si>
  <si>
    <t>lower class boundary of the modal group</t>
  </si>
  <si>
    <t>lower bound</t>
  </si>
  <si>
    <t>upper bound</t>
  </si>
  <si>
    <t>fm</t>
  </si>
  <si>
    <t>w</t>
  </si>
  <si>
    <t>n</t>
  </si>
  <si>
    <t>total number of data</t>
  </si>
  <si>
    <t>cfb</t>
  </si>
  <si>
    <t>cumulative frequency of the groups before the median group</t>
  </si>
  <si>
    <t>frequency of the median group</t>
  </si>
  <si>
    <t>group width</t>
  </si>
  <si>
    <t>Median Value</t>
  </si>
  <si>
    <t>Median Group</t>
  </si>
  <si>
    <t>in minutes from Midnight</t>
  </si>
  <si>
    <t>lower bound minutes from midnight</t>
  </si>
  <si>
    <t>lower bound hours from midnight</t>
  </si>
  <si>
    <t>minutes per hour</t>
  </si>
  <si>
    <t>upper bound hours</t>
  </si>
  <si>
    <t>upper bound minutes</t>
  </si>
  <si>
    <t>Less than 5 minutes</t>
  </si>
  <si>
    <t>5 to 9 minutes</t>
  </si>
  <si>
    <t>10 to 14 minutes</t>
  </si>
  <si>
    <t>15 to 19 minutes</t>
  </si>
  <si>
    <t>20 to 24 minutes</t>
  </si>
  <si>
    <t>25 to 29 minutes</t>
  </si>
  <si>
    <t>30 to 34 minutes</t>
  </si>
  <si>
    <t>35 to 39 minutes</t>
  </si>
  <si>
    <t>40 to 44 minutes</t>
  </si>
  <si>
    <t>45 to 59 minutes</t>
  </si>
  <si>
    <t>60 to 89 minutes</t>
  </si>
  <si>
    <t>90 or more minutes</t>
  </si>
  <si>
    <t>in minutes</t>
  </si>
  <si>
    <t>Wabash, IN</t>
  </si>
  <si>
    <t>Centralia, IL</t>
  </si>
  <si>
    <t>Spearfish, SD</t>
  </si>
  <si>
    <t>Rapid City, SD</t>
  </si>
  <si>
    <t>Kankakee, IL</t>
  </si>
  <si>
    <t>Seymour, IN</t>
  </si>
  <si>
    <t>Fort Wayne, IN</t>
  </si>
  <si>
    <t>Magnolia, AR</t>
  </si>
  <si>
    <t>Bend, OR</t>
  </si>
  <si>
    <t>Scottsbluff, NE</t>
  </si>
  <si>
    <t>Kodiak, AK</t>
  </si>
  <si>
    <t>Somerset, KY</t>
  </si>
  <si>
    <t>Tallulah, LA</t>
  </si>
  <si>
    <t>Glasgow, KY</t>
  </si>
  <si>
    <t>Morgan City, LA</t>
  </si>
  <si>
    <t>Meadville, PA</t>
  </si>
  <si>
    <t>Portsmouth, OH</t>
  </si>
  <si>
    <t>Poplar Bluff, MO</t>
  </si>
  <si>
    <t>Fallon, NV</t>
  </si>
  <si>
    <t>Jesup, GA</t>
  </si>
  <si>
    <t>Guymon, OK</t>
  </si>
  <si>
    <t>Grand Island, NE</t>
  </si>
  <si>
    <t>Anniston, AL</t>
  </si>
  <si>
    <t>Oshkosh, WI</t>
  </si>
  <si>
    <t>Scottsburg, IN</t>
  </si>
  <si>
    <t>Pittsfield, MA</t>
  </si>
  <si>
    <t>Great Falls, MT</t>
  </si>
  <si>
    <t>Clinton, IA</t>
  </si>
  <si>
    <t>Clearlake, CA</t>
  </si>
  <si>
    <t>Vermillion, SD</t>
  </si>
  <si>
    <t>McMinnville, TN</t>
  </si>
  <si>
    <t>Murray, KY</t>
  </si>
  <si>
    <t>Hilton Head Island, SC</t>
  </si>
  <si>
    <t>Reading, PA</t>
  </si>
  <si>
    <t>Parsons, KS</t>
  </si>
  <si>
    <t>Hastings, NE</t>
  </si>
  <si>
    <t>Easton, MD</t>
  </si>
  <si>
    <t>Moses Lake, WA</t>
  </si>
  <si>
    <t>South Bend, IN</t>
  </si>
  <si>
    <t>Pierre Part, LA</t>
  </si>
  <si>
    <t>Jamestown, NY</t>
  </si>
  <si>
    <t>Elmira, NY</t>
  </si>
  <si>
    <t>Spokane, WA</t>
  </si>
  <si>
    <t>New Philadelphia, OH</t>
  </si>
  <si>
    <t>Cumberland, MD</t>
  </si>
  <si>
    <t>Bellingham, WA</t>
  </si>
  <si>
    <t>Dodge City, KS</t>
  </si>
  <si>
    <t>Newberry, SC</t>
  </si>
  <si>
    <t>Bakersfield, CA</t>
  </si>
  <si>
    <t>Union City, TN</t>
  </si>
  <si>
    <t>Elk City, OK</t>
  </si>
  <si>
    <t>Bainbridge, GA</t>
  </si>
  <si>
    <t>Louisville/Jefferson County, KY</t>
  </si>
  <si>
    <t>Gainesville, FL</t>
  </si>
  <si>
    <t>Greenwood, SC</t>
  </si>
  <si>
    <t>Gloversville, NY</t>
  </si>
  <si>
    <t>Lufkin, TX</t>
  </si>
  <si>
    <t>Athens, GA</t>
  </si>
  <si>
    <t>Jamestown, ND</t>
  </si>
  <si>
    <t>Lawton, OK</t>
  </si>
  <si>
    <t>Laurel, MS</t>
  </si>
  <si>
    <t>Opelousas, LA</t>
  </si>
  <si>
    <t>St. Cloud, MN</t>
  </si>
  <si>
    <t>Worcester, MA</t>
  </si>
  <si>
    <t>Paris, TN</t>
  </si>
  <si>
    <t>Rochelle, IL</t>
  </si>
  <si>
    <t>North Port, FL</t>
  </si>
  <si>
    <t>Harrisonburg, VA</t>
  </si>
  <si>
    <t>Jasper, IN</t>
  </si>
  <si>
    <t>Lancaster, SC</t>
  </si>
  <si>
    <t>Kokomo, IN</t>
  </si>
  <si>
    <t>Decatur, AL</t>
  </si>
  <si>
    <t>Dothan, AL</t>
  </si>
  <si>
    <t>Greeley, CO</t>
  </si>
  <si>
    <t>Charleston, WV</t>
  </si>
  <si>
    <t>Portland, OR</t>
  </si>
  <si>
    <t>Andrews, TX</t>
  </si>
  <si>
    <t>Stockton, CA</t>
  </si>
  <si>
    <t>Danville, IL</t>
  </si>
  <si>
    <t>Huntsville, AL</t>
  </si>
  <si>
    <t>Worthington, MN</t>
  </si>
  <si>
    <t>Brookings, SD</t>
  </si>
  <si>
    <t>Lewiston, ID</t>
  </si>
  <si>
    <t>Palm Bay, FL</t>
  </si>
  <si>
    <t>Guayama, PR</t>
  </si>
  <si>
    <t>Weatherford, OK</t>
  </si>
  <si>
    <t>Fayetteville, NC</t>
  </si>
  <si>
    <t>Blacksburg, VA</t>
  </si>
  <si>
    <t>Sulphur Springs, TX</t>
  </si>
  <si>
    <t>Hattiesburg, MS</t>
  </si>
  <si>
    <t>Greenville, OH</t>
  </si>
  <si>
    <t>Ocean City, NJ</t>
  </si>
  <si>
    <t>Rockland, ME</t>
  </si>
  <si>
    <t>Canton, IL</t>
  </si>
  <si>
    <t>Memphis, TN</t>
  </si>
  <si>
    <t>Ketchikan, AK</t>
  </si>
  <si>
    <t>Calhoun, GA</t>
  </si>
  <si>
    <t>Jackson, MI</t>
  </si>
  <si>
    <t>Blackfoot, ID</t>
  </si>
  <si>
    <t>Laconia, NH</t>
  </si>
  <si>
    <t>Alexandria, LA</t>
  </si>
  <si>
    <t>Lansing, MI</t>
  </si>
  <si>
    <t>Emporia, KS</t>
  </si>
  <si>
    <t>Cortland, NY</t>
  </si>
  <si>
    <t>Kearney, NE</t>
  </si>
  <si>
    <t>London, KY</t>
  </si>
  <si>
    <t>Logan, UT</t>
  </si>
  <si>
    <t>Frankfort, KY</t>
  </si>
  <si>
    <t>El Campo, TX</t>
  </si>
  <si>
    <t>El Centro, CA</t>
  </si>
  <si>
    <t>Jackson, MS</t>
  </si>
  <si>
    <t>Elkhart, IN</t>
  </si>
  <si>
    <t>Chico, CA</t>
  </si>
  <si>
    <t>Aberdeen, SD</t>
  </si>
  <si>
    <t>Vicksburg, MS</t>
  </si>
  <si>
    <t>Harriman, TN</t>
  </si>
  <si>
    <t>Concord, NH</t>
  </si>
  <si>
    <t>Flagstaff, AZ</t>
  </si>
  <si>
    <t>Myrtle Beach, SC</t>
  </si>
  <si>
    <t>Virginia Beach, VA</t>
  </si>
  <si>
    <t>Tullahoma, TN</t>
  </si>
  <si>
    <t>La Crosse, WI</t>
  </si>
  <si>
    <t>Huron, SD</t>
  </si>
  <si>
    <t>Raymondville, TX</t>
  </si>
  <si>
    <t>The Dalles, OR</t>
  </si>
  <si>
    <t>Lebanon, MO</t>
  </si>
  <si>
    <t>Missoula, MT</t>
  </si>
  <si>
    <t>Columbus, OH</t>
  </si>
  <si>
    <t>Corinth, MS</t>
  </si>
  <si>
    <t>Dunn, NC</t>
  </si>
  <si>
    <t>Paragould, AR</t>
  </si>
  <si>
    <t>Crawfordsville, IN</t>
  </si>
  <si>
    <t>Bay City, MI</t>
  </si>
  <si>
    <t>Klamath Falls, OR</t>
  </si>
  <si>
    <t>Milledgeville, GA</t>
  </si>
  <si>
    <t>Bemidji, MN</t>
  </si>
  <si>
    <t>Bangor, ME</t>
  </si>
  <si>
    <t>Lincoln, NE</t>
  </si>
  <si>
    <t>Washington, DC</t>
  </si>
  <si>
    <t>Ontario, OR</t>
  </si>
  <si>
    <t>Hutchinson, KS</t>
  </si>
  <si>
    <t>Malone, NY</t>
  </si>
  <si>
    <t>Wheeling, WV</t>
  </si>
  <si>
    <t>Oak Harbor, WA</t>
  </si>
  <si>
    <t>Abbeville, LA</t>
  </si>
  <si>
    <t>Holland, MI</t>
  </si>
  <si>
    <t>San Francisco, CA</t>
  </si>
  <si>
    <t>Montgomery, AL</t>
  </si>
  <si>
    <t>Olean, NY</t>
  </si>
  <si>
    <t>Dickinson, ND</t>
  </si>
  <si>
    <t>Philadelphia, PA</t>
  </si>
  <si>
    <t>Pensacola, FL</t>
  </si>
  <si>
    <t>Snyder, TX</t>
  </si>
  <si>
    <t>Richmond, KY</t>
  </si>
  <si>
    <t>Thomasville, GA</t>
  </si>
  <si>
    <t>Atchison, KS</t>
  </si>
  <si>
    <t>Charlottesville, VA</t>
  </si>
  <si>
    <t>Cincinnati, OH</t>
  </si>
  <si>
    <t>Jackson, TN</t>
  </si>
  <si>
    <t>Tyler, TX</t>
  </si>
  <si>
    <t>Auburn, NY</t>
  </si>
  <si>
    <t>Fergus Falls, MN</t>
  </si>
  <si>
    <t>Utuado, PR</t>
  </si>
  <si>
    <t>Lake Havasu City, AZ</t>
  </si>
  <si>
    <t>Batavia, NY</t>
  </si>
  <si>
    <t>Rochester, MN</t>
  </si>
  <si>
    <t>Dubuque, IA</t>
  </si>
  <si>
    <t>Cheyenne, WY</t>
  </si>
  <si>
    <t>Brenham, TX</t>
  </si>
  <si>
    <t>Minot, ND</t>
  </si>
  <si>
    <t>Charleston, IL</t>
  </si>
  <si>
    <t>Kennewick, WA</t>
  </si>
  <si>
    <t>Beaver Dam, WI</t>
  </si>
  <si>
    <t>Raleigh, NC</t>
  </si>
  <si>
    <t>Harrisburg, IL</t>
  </si>
  <si>
    <t>Athens, TN</t>
  </si>
  <si>
    <t>East Liverpool, OH</t>
  </si>
  <si>
    <t>Bozeman, MT</t>
  </si>
  <si>
    <t>Rockingham, NC</t>
  </si>
  <si>
    <t>Athens, TX</t>
  </si>
  <si>
    <t>Ashtabula, OH</t>
  </si>
  <si>
    <t>Williston, ND</t>
  </si>
  <si>
    <t>Waterloo, IA</t>
  </si>
  <si>
    <t>San Angelo, TX</t>
  </si>
  <si>
    <t>Albemarle, NC</t>
  </si>
  <si>
    <t>Albany, NY</t>
  </si>
  <si>
    <t>Huntington, IN</t>
  </si>
  <si>
    <t>Bradford, PA</t>
  </si>
  <si>
    <t>Napa, CA</t>
  </si>
  <si>
    <t>St. Louis, MO</t>
  </si>
  <si>
    <t>Bucyrus, OH</t>
  </si>
  <si>
    <t>Humboldt, TN</t>
  </si>
  <si>
    <t>Deltona, FL</t>
  </si>
  <si>
    <t>Rolla, MO</t>
  </si>
  <si>
    <t>Santa Fe, NM</t>
  </si>
  <si>
    <t>Daphne, AL</t>
  </si>
  <si>
    <t>Battle Creek, MI</t>
  </si>
  <si>
    <t>Phoenix Lake, CA</t>
  </si>
  <si>
    <t>Fort Valley, GA</t>
  </si>
  <si>
    <t>Sturgis, MI</t>
  </si>
  <si>
    <t>Los Angeles, CA</t>
  </si>
  <si>
    <t>Marinette, WI</t>
  </si>
  <si>
    <t>Grand Rapids, MI</t>
  </si>
  <si>
    <t>Watertown, NY</t>
  </si>
  <si>
    <t>Birmingham, AL</t>
  </si>
  <si>
    <t>Columbia, MO</t>
  </si>
  <si>
    <t>Moberly, MO</t>
  </si>
  <si>
    <t>Beeville, TX</t>
  </si>
  <si>
    <t>Bedford, IN</t>
  </si>
  <si>
    <t>Sioux Falls, SD</t>
  </si>
  <si>
    <t>Madera, CA</t>
  </si>
  <si>
    <t>Chillicothe, OH</t>
  </si>
  <si>
    <t>Akron, OH</t>
  </si>
  <si>
    <t>Laurinburg, NC</t>
  </si>
  <si>
    <t>Taos, NM</t>
  </si>
  <si>
    <t>Sumter, SC</t>
  </si>
  <si>
    <t>Greenville, SC</t>
  </si>
  <si>
    <t>Angola, IN</t>
  </si>
  <si>
    <t>Atlantic City, NJ</t>
  </si>
  <si>
    <t>Corbin, KY</t>
  </si>
  <si>
    <t>Dublin, GA</t>
  </si>
  <si>
    <t>La Grande, OR</t>
  </si>
  <si>
    <t>Chicago, IL</t>
  </si>
  <si>
    <t>Hot Springs, AR</t>
  </si>
  <si>
    <t>Adrian, MI</t>
  </si>
  <si>
    <t>Jacksonville, FL</t>
  </si>
  <si>
    <t>Valdosta, GA</t>
  </si>
  <si>
    <t>Salinas, CA</t>
  </si>
  <si>
    <t>Selinsgrove, PA</t>
  </si>
  <si>
    <t>Boone, IA</t>
  </si>
  <si>
    <t>Coos Bay, OR</t>
  </si>
  <si>
    <t>Grenada, MS</t>
  </si>
  <si>
    <t>Grand Forks, ND</t>
  </si>
  <si>
    <t>Campbellsville, KY</t>
  </si>
  <si>
    <t>Marshalltown, IA</t>
  </si>
  <si>
    <t>Chester, SC</t>
  </si>
  <si>
    <t>Tulsa, OK</t>
  </si>
  <si>
    <t>Sterling, CO</t>
  </si>
  <si>
    <t>Bloomington, IN</t>
  </si>
  <si>
    <t>Tampa, FL</t>
  </si>
  <si>
    <t>Bloomington, IL</t>
  </si>
  <si>
    <t>Athens, OH</t>
  </si>
  <si>
    <t>Dover, DE</t>
  </si>
  <si>
    <t>Washington, NC</t>
  </si>
  <si>
    <t>LaGrange, GA</t>
  </si>
  <si>
    <t>Aberdeen, WA</t>
  </si>
  <si>
    <t>Brigham City, UT</t>
  </si>
  <si>
    <t>Racine, WI</t>
  </si>
  <si>
    <t>Crowley, LA</t>
  </si>
  <si>
    <t>Modesto, CA</t>
  </si>
  <si>
    <t>Altus, OK</t>
  </si>
  <si>
    <t>Kill Devil Hills, NC</t>
  </si>
  <si>
    <t>Bonham, TX</t>
  </si>
  <si>
    <t>Elizabethtown, KY</t>
  </si>
  <si>
    <t>Susanville, CA</t>
  </si>
  <si>
    <t>Greeneville, TN</t>
  </si>
  <si>
    <t>Newton, IA</t>
  </si>
  <si>
    <t>Waco, TX</t>
  </si>
  <si>
    <t>Lawrenceburg, TN</t>
  </si>
  <si>
    <t>Burley, ID</t>
  </si>
  <si>
    <t>Fayetteville, AR</t>
  </si>
  <si>
    <t>Jacksonville, TX</t>
  </si>
  <si>
    <t>Seneca Falls, NY</t>
  </si>
  <si>
    <t>Galesburg, IL</t>
  </si>
  <si>
    <t>Kansas City, MO</t>
  </si>
  <si>
    <t>Coeur d, ID</t>
  </si>
  <si>
    <t>Willmar, MN</t>
  </si>
  <si>
    <t>Bridgeport, CT</t>
  </si>
  <si>
    <t>Frankfort, IN</t>
  </si>
  <si>
    <t>Enterprise, AL</t>
  </si>
  <si>
    <t>Nogales, AZ</t>
  </si>
  <si>
    <t>Morristown, TN</t>
  </si>
  <si>
    <t>Gaffney, SC</t>
  </si>
  <si>
    <t>St. Marys, GA</t>
  </si>
  <si>
    <t>Homosassa Springs, FL</t>
  </si>
  <si>
    <t>Kerrville, TX</t>
  </si>
  <si>
    <t>Lumberton, NC</t>
  </si>
  <si>
    <t>Sikeston, MO</t>
  </si>
  <si>
    <t>Branson, MO</t>
  </si>
  <si>
    <t>Rexburg, ID</t>
  </si>
  <si>
    <t>Kennett, MO</t>
  </si>
  <si>
    <t>Terre Haute, IN</t>
  </si>
  <si>
    <t>Odessa, TX</t>
  </si>
  <si>
    <t>Iowa City, IA</t>
  </si>
  <si>
    <t>Mount Airy, NC</t>
  </si>
  <si>
    <t>Houston, TX</t>
  </si>
  <si>
    <t>Point Pleasant, WV</t>
  </si>
  <si>
    <t>Greenville, NC</t>
  </si>
  <si>
    <t>Lafayette, LA</t>
  </si>
  <si>
    <t>Springfield, IL</t>
  </si>
  <si>
    <t>Mayfield, KY</t>
  </si>
  <si>
    <t>Rome, GA</t>
  </si>
  <si>
    <t>Truckee, CA</t>
  </si>
  <si>
    <t>Meridian, MS</t>
  </si>
  <si>
    <t>Pine Bluff, AR</t>
  </si>
  <si>
    <t>Martin, TN</t>
  </si>
  <si>
    <t>Shreveport, LA</t>
  </si>
  <si>
    <t>Yakima, WA</t>
  </si>
  <si>
    <t>Waycross, GA</t>
  </si>
  <si>
    <t>Bennington, VT</t>
  </si>
  <si>
    <t>Culpeper, VA</t>
  </si>
  <si>
    <t>Visalia, CA</t>
  </si>
  <si>
    <t>Prineville, OR</t>
  </si>
  <si>
    <t>Oklahoma City, OK</t>
  </si>
  <si>
    <t>Forrest City, AR</t>
  </si>
  <si>
    <t>Fairmont, WV</t>
  </si>
  <si>
    <t>Muscatine, IA</t>
  </si>
  <si>
    <t>Yauco, PR</t>
  </si>
  <si>
    <t>Crestview, FL</t>
  </si>
  <si>
    <t>Del Rio, TX</t>
  </si>
  <si>
    <t>Rutland, VT</t>
  </si>
  <si>
    <t>Decatur, IN</t>
  </si>
  <si>
    <t>Natchez, MS</t>
  </si>
  <si>
    <t>Decatur, IL</t>
  </si>
  <si>
    <t>Fort Collins, CO</t>
  </si>
  <si>
    <t>Monroe, WI</t>
  </si>
  <si>
    <t>Montrose, CO</t>
  </si>
  <si>
    <t>Tahlequah, OK</t>
  </si>
  <si>
    <t>Butte, MT</t>
  </si>
  <si>
    <t>Corpus Christi, TX</t>
  </si>
  <si>
    <t>Kalispell, MT</t>
  </si>
  <si>
    <t>Billings, MT</t>
  </si>
  <si>
    <t>Picayune, MS</t>
  </si>
  <si>
    <t>Kalamazoo, MI</t>
  </si>
  <si>
    <t>Tiffin, OH</t>
  </si>
  <si>
    <t>Mount Sterling, KY</t>
  </si>
  <si>
    <t>Paris, TX</t>
  </si>
  <si>
    <t>Bastrop, LA</t>
  </si>
  <si>
    <t>McComb, MS</t>
  </si>
  <si>
    <t>Redding, CA</t>
  </si>
  <si>
    <t>Ocala, FL</t>
  </si>
  <si>
    <t>State College, PA</t>
  </si>
  <si>
    <t>La Follette, TN</t>
  </si>
  <si>
    <t>Columbus, IN</t>
  </si>
  <si>
    <t>Portales, NM</t>
  </si>
  <si>
    <t>Bluefield, WV</t>
  </si>
  <si>
    <t>Harrison, AR</t>
  </si>
  <si>
    <t>Hagerstown, MD</t>
  </si>
  <si>
    <t>Lincoln, IL</t>
  </si>
  <si>
    <t>Plymouth, IN</t>
  </si>
  <si>
    <t>Kingsville, TX</t>
  </si>
  <si>
    <t>Allentown, PA</t>
  </si>
  <si>
    <t>Union, SC</t>
  </si>
  <si>
    <t>Midland, TX</t>
  </si>
  <si>
    <t>Forest City, NC</t>
  </si>
  <si>
    <t>Twin Falls, ID</t>
  </si>
  <si>
    <t>Ashland, OH</t>
  </si>
  <si>
    <t>Clewiston, FL</t>
  </si>
  <si>
    <t>Detroit, MI</t>
  </si>
  <si>
    <t>Columbia, TN</t>
  </si>
  <si>
    <t>Durango, CO</t>
  </si>
  <si>
    <t>Kahului, HI</t>
  </si>
  <si>
    <t>Santa Isabel, PR</t>
  </si>
  <si>
    <t>Honolulu, HI</t>
  </si>
  <si>
    <t>Mount Vernon, WA</t>
  </si>
  <si>
    <t>Somerset, PA</t>
  </si>
  <si>
    <t>Huntington, WV</t>
  </si>
  <si>
    <t>Willimantic, CT</t>
  </si>
  <si>
    <t>Columbia, SC</t>
  </si>
  <si>
    <t>Alma, MI</t>
  </si>
  <si>
    <t>Lima, OH</t>
  </si>
  <si>
    <t>Tuscaloosa, AL</t>
  </si>
  <si>
    <t>Grants, NM</t>
  </si>
  <si>
    <t>Rock Springs, WY</t>
  </si>
  <si>
    <t>Blytheville, AR</t>
  </si>
  <si>
    <t>Dallas, TX</t>
  </si>
  <si>
    <t>Plainview, TX</t>
  </si>
  <si>
    <t>Pittsburgh, PA</t>
  </si>
  <si>
    <t>Norwich, CT</t>
  </si>
  <si>
    <t>Florence, AL</t>
  </si>
  <si>
    <t>Ponca City, OK</t>
  </si>
  <si>
    <t>Ottawa, IL</t>
  </si>
  <si>
    <t>San Antonio, TX</t>
  </si>
  <si>
    <t>Hudson, NY</t>
  </si>
  <si>
    <t>Centralia, WA</t>
  </si>
  <si>
    <t>Mountain Home, ID</t>
  </si>
  <si>
    <t>Boulder, CO</t>
  </si>
  <si>
    <t>Garden City, KS</t>
  </si>
  <si>
    <t>Searcy, AR</t>
  </si>
  <si>
    <t>Olympia, WA</t>
  </si>
  <si>
    <t>Price, UT</t>
  </si>
  <si>
    <t>Davenport, IA</t>
  </si>
  <si>
    <t>Bowling Green, KY</t>
  </si>
  <si>
    <t>Baton Rouge, LA</t>
  </si>
  <si>
    <t>Kendallville, IN</t>
  </si>
  <si>
    <t>Wichita, KS</t>
  </si>
  <si>
    <t>Muskogee, OK</t>
  </si>
  <si>
    <t>Uvalde, TX</t>
  </si>
  <si>
    <t>Cullman, AL</t>
  </si>
  <si>
    <t>Jayuya, PR</t>
  </si>
  <si>
    <t>Evanston, WY</t>
  </si>
  <si>
    <t>Roanoke Rapids, NC</t>
  </si>
  <si>
    <t>Deming, NM</t>
  </si>
  <si>
    <t>Moultrie, GA</t>
  </si>
  <si>
    <t>Jackson, WY</t>
  </si>
  <si>
    <t>Fajardo, PR</t>
  </si>
  <si>
    <t>Marion, IN</t>
  </si>
  <si>
    <t>Marion, IL</t>
  </si>
  <si>
    <t>Statesboro, GA</t>
  </si>
  <si>
    <t>North Vernon, IN</t>
  </si>
  <si>
    <t>Buffalo, NY</t>
  </si>
  <si>
    <t>Great Bend, KS</t>
  </si>
  <si>
    <t>Southern Pines, NC</t>
  </si>
  <si>
    <t>Sandusky, OH</t>
  </si>
  <si>
    <t>Lake Charles, LA</t>
  </si>
  <si>
    <t>Owensboro, KY</t>
  </si>
  <si>
    <t>Beatrice, NE</t>
  </si>
  <si>
    <t>Tucson, AZ</t>
  </si>
  <si>
    <t>Cadillac, MI</t>
  </si>
  <si>
    <t>Florence, SC</t>
  </si>
  <si>
    <t>Roseburg, OR</t>
  </si>
  <si>
    <t>Canton, OH</t>
  </si>
  <si>
    <t>Plattsburgh, NY</t>
  </si>
  <si>
    <t>Casper, WY</t>
  </si>
  <si>
    <t>Michigan City, IN</t>
  </si>
  <si>
    <t>Jacksonville, NC</t>
  </si>
  <si>
    <t>Lawrence, KS</t>
  </si>
  <si>
    <t>Springfield, MA</t>
  </si>
  <si>
    <t>Cleveland, MS</t>
  </si>
  <si>
    <t>Selma, AL</t>
  </si>
  <si>
    <t>New Castle, IN</t>
  </si>
  <si>
    <t>Tifton, GA</t>
  </si>
  <si>
    <t>Brevard, NC</t>
  </si>
  <si>
    <t>Oak Hill, WV</t>
  </si>
  <si>
    <t>Mount Vernon, IL</t>
  </si>
  <si>
    <t>Spartanburg, SC</t>
  </si>
  <si>
    <t>Salem, OR</t>
  </si>
  <si>
    <t>Van Wert, OH</t>
  </si>
  <si>
    <t>Madisonville, KY</t>
  </si>
  <si>
    <t>Niles, MI</t>
  </si>
  <si>
    <t>Roanoke, VA</t>
  </si>
  <si>
    <t>Texarkana, TX</t>
  </si>
  <si>
    <t>Yuma, AZ</t>
  </si>
  <si>
    <t>Binghamton, NY</t>
  </si>
  <si>
    <t>Salt Lake City, UT</t>
  </si>
  <si>
    <t>Winchester, VA</t>
  </si>
  <si>
    <t>Wichita Falls, TX</t>
  </si>
  <si>
    <t>Sunbury, PA</t>
  </si>
  <si>
    <t>Altoona, PA</t>
  </si>
  <si>
    <t>Albertville, AL</t>
  </si>
  <si>
    <t>Washington, IN</t>
  </si>
  <si>
    <t>Fort Morgan, CO</t>
  </si>
  <si>
    <t>Anchorage, AK</t>
  </si>
  <si>
    <t>Iron Mountain, MI</t>
  </si>
  <si>
    <t>Sierra Vista, AZ</t>
  </si>
  <si>
    <t>Pascagoula, MS</t>
  </si>
  <si>
    <t>Moscow, ID</t>
  </si>
  <si>
    <t>Sebring, FL</t>
  </si>
  <si>
    <t>Cleveland, TN</t>
  </si>
  <si>
    <t>Wauchula, FL</t>
  </si>
  <si>
    <t>Berlin, NH</t>
  </si>
  <si>
    <t>Muskegon, MI</t>
  </si>
  <si>
    <t>Winston, NC</t>
  </si>
  <si>
    <t>Huntsville, TX</t>
  </si>
  <si>
    <t>Dillon, SC</t>
  </si>
  <si>
    <t>Riverton, WY</t>
  </si>
  <si>
    <t>Yankton, SD</t>
  </si>
  <si>
    <t>Johnstown, PA</t>
  </si>
  <si>
    <t>Charleston, SC</t>
  </si>
  <si>
    <t>Owosso, MI</t>
  </si>
  <si>
    <t>Winona, MN</t>
  </si>
  <si>
    <t>Coldwater, MI</t>
  </si>
  <si>
    <t>Pottsville, PA</t>
  </si>
  <si>
    <t>Columbus, MS</t>
  </si>
  <si>
    <t>Allegan, MI</t>
  </si>
  <si>
    <t>Ocean Pines, MD</t>
  </si>
  <si>
    <t>New Castle, PA</t>
  </si>
  <si>
    <t>Fargo, ND</t>
  </si>
  <si>
    <t>Georgetown, SC</t>
  </si>
  <si>
    <t>Muncie, IN</t>
  </si>
  <si>
    <t>Orlando, FL</t>
  </si>
  <si>
    <t>Fremont, NE</t>
  </si>
  <si>
    <t>Des Moines, IA</t>
  </si>
  <si>
    <t>Fairbanks, AK</t>
  </si>
  <si>
    <t>Steubenville, OH</t>
  </si>
  <si>
    <t>Port Angeles, WA</t>
  </si>
  <si>
    <t>Crescent City, CA</t>
  </si>
  <si>
    <t>Carson City, NV</t>
  </si>
  <si>
    <t>El Paso, TX</t>
  </si>
  <si>
    <t>Naples, FL</t>
  </si>
  <si>
    <t>Fort Payne, AL</t>
  </si>
  <si>
    <t>Ponce, PR</t>
  </si>
  <si>
    <t>Keene, NH</t>
  </si>
  <si>
    <t>Monroe, MI</t>
  </si>
  <si>
    <t>Fairmont, MN</t>
  </si>
  <si>
    <t>Escanaba, MI</t>
  </si>
  <si>
    <t>Coshocton, OH</t>
  </si>
  <si>
    <t>Vidalia, GA</t>
  </si>
  <si>
    <t>Augusta, ME</t>
  </si>
  <si>
    <t>Paducah, KY</t>
  </si>
  <si>
    <t>Pullman, WA</t>
  </si>
  <si>
    <t>Helena, MT</t>
  </si>
  <si>
    <t>Amarillo, TX</t>
  </si>
  <si>
    <t>Hutchinson, MN</t>
  </si>
  <si>
    <t>Oskaloosa, IA</t>
  </si>
  <si>
    <t>Rochester, NY</t>
  </si>
  <si>
    <t>Auburn, IN</t>
  </si>
  <si>
    <t>Winfield, KS</t>
  </si>
  <si>
    <t>Kirksville, MO</t>
  </si>
  <si>
    <t>Dyersburg, TN</t>
  </si>
  <si>
    <t>Pecos, TX</t>
  </si>
  <si>
    <t>Pierre, SD</t>
  </si>
  <si>
    <t>West Plains, MO</t>
  </si>
  <si>
    <t>Granbury, TX</t>
  </si>
  <si>
    <t>Seneca, SC</t>
  </si>
  <si>
    <t>Amsterdam, NY</t>
  </si>
  <si>
    <t>Ames, IA</t>
  </si>
  <si>
    <t>North Wilkesboro, NC</t>
  </si>
  <si>
    <t>Ardmore, OK</t>
  </si>
  <si>
    <t>Liberal, KS</t>
  </si>
  <si>
    <t>Ca, CO</t>
  </si>
  <si>
    <t>Red Wing, MN</t>
  </si>
  <si>
    <t>Nashville, TN</t>
  </si>
  <si>
    <t>Greenville, MS</t>
  </si>
  <si>
    <t>Cambridge, OH</t>
  </si>
  <si>
    <t>Defiance, OH</t>
  </si>
  <si>
    <t>Bennettsville, SC</t>
  </si>
  <si>
    <t>Big Spring, TX</t>
  </si>
  <si>
    <t>Denver, CO</t>
  </si>
  <si>
    <t>Dalton, GA</t>
  </si>
  <si>
    <t>Idaho Falls, ID</t>
  </si>
  <si>
    <t>Bartlesville, OK</t>
  </si>
  <si>
    <t>Punta Gorda, FL</t>
  </si>
  <si>
    <t>North Platte, NE</t>
  </si>
  <si>
    <t>New Bern, NC</t>
  </si>
  <si>
    <t>McAlester, OK</t>
  </si>
  <si>
    <t>Lynchburg, VA</t>
  </si>
  <si>
    <t>Reno, NV</t>
  </si>
  <si>
    <t>Parkersburg, WV</t>
  </si>
  <si>
    <t>Roswell, NM</t>
  </si>
  <si>
    <t>Russellville, AR</t>
  </si>
  <si>
    <t>Seaford, DE</t>
  </si>
  <si>
    <t>Mankato, MN</t>
  </si>
  <si>
    <t>Whitewater, WI</t>
  </si>
  <si>
    <t>Panama City, FL</t>
  </si>
  <si>
    <t>Eagle Pass, TX</t>
  </si>
  <si>
    <t>Dumas, TX</t>
  </si>
  <si>
    <t>Gulfport, MS</t>
  </si>
  <si>
    <t>Statesville, NC</t>
  </si>
  <si>
    <t>Laramie, WY</t>
  </si>
  <si>
    <t>Effingham, IL</t>
  </si>
  <si>
    <t>Henderson, NC</t>
  </si>
  <si>
    <t>Pella, IA</t>
  </si>
  <si>
    <t>Brownwood, TX</t>
  </si>
  <si>
    <t>Syracuse, NY</t>
  </si>
  <si>
    <t>Boise City, ID</t>
  </si>
  <si>
    <t>Brunswick, GA</t>
  </si>
  <si>
    <t>Payson, AZ</t>
  </si>
  <si>
    <t>Kinston, NC</t>
  </si>
  <si>
    <t>Eureka, CA</t>
  </si>
  <si>
    <t>Scottsboro, AL</t>
  </si>
  <si>
    <t>Vineland, NJ</t>
  </si>
  <si>
    <t>Bishop, CA</t>
  </si>
  <si>
    <t>Grants Pass, OR</t>
  </si>
  <si>
    <t>Richmond, IN</t>
  </si>
  <si>
    <t>Pendleton, OR</t>
  </si>
  <si>
    <t>Fort Polk South, LA</t>
  </si>
  <si>
    <t>Marble Falls, TX</t>
  </si>
  <si>
    <t>New Orleans, LA</t>
  </si>
  <si>
    <t>Batesville, AR</t>
  </si>
  <si>
    <t>Flint, MI</t>
  </si>
  <si>
    <t>Lewiston, ME</t>
  </si>
  <si>
    <t>Gardnerville Ranchos, NV</t>
  </si>
  <si>
    <t>Troy, AL</t>
  </si>
  <si>
    <t>Heber, UT</t>
  </si>
  <si>
    <t>Huntingdon, PA</t>
  </si>
  <si>
    <t>McPherson, KS</t>
  </si>
  <si>
    <t>Stevens Point, WI</t>
  </si>
  <si>
    <t>Zanesville, OH</t>
  </si>
  <si>
    <t>Ruston, LA</t>
  </si>
  <si>
    <t>Shawnee, OK</t>
  </si>
  <si>
    <t>Fort Leonard Wood, MO</t>
  </si>
  <si>
    <t>Omaha, NE</t>
  </si>
  <si>
    <t>Newport, TN</t>
  </si>
  <si>
    <t>Savannah, GA</t>
  </si>
  <si>
    <t>Lafayette, IN</t>
  </si>
  <si>
    <t>Lock Haven, PA</t>
  </si>
  <si>
    <t>Manhattan, KS</t>
  </si>
  <si>
    <t>San Juan, PR</t>
  </si>
  <si>
    <t>Gettysburg, PA</t>
  </si>
  <si>
    <t>Orangeburg, SC</t>
  </si>
  <si>
    <t>Thomasville, NC</t>
  </si>
  <si>
    <t>Abilene, TX</t>
  </si>
  <si>
    <t>Lakeland, FL</t>
  </si>
  <si>
    <t>Stillwater, OK</t>
  </si>
  <si>
    <t>Norwalk, OH</t>
  </si>
  <si>
    <t>Coffeyville, KS</t>
  </si>
  <si>
    <t>Sheridan, WY</t>
  </si>
  <si>
    <t>Wilmington, NC</t>
  </si>
  <si>
    <t>Champaign, IL</t>
  </si>
  <si>
    <t>Staunton, VA</t>
  </si>
  <si>
    <t>Wapakoneta, OH</t>
  </si>
  <si>
    <t>Maryville, MO</t>
  </si>
  <si>
    <t>Hinesville, GA</t>
  </si>
  <si>
    <t>Lincolnton, NC</t>
  </si>
  <si>
    <t>Camden, AR</t>
  </si>
  <si>
    <t>Elizabeth City, NC</t>
  </si>
  <si>
    <t>Connersville, IN</t>
  </si>
  <si>
    <t>Hereford, TX</t>
  </si>
  <si>
    <t>Vernon, TX</t>
  </si>
  <si>
    <t>Fort Madison, IA</t>
  </si>
  <si>
    <t>Trenton, NJ</t>
  </si>
  <si>
    <t>Danville, KY</t>
  </si>
  <si>
    <t>Sacramento, CA</t>
  </si>
  <si>
    <t>Miami, OK</t>
  </si>
  <si>
    <t>Ithaca, NY</t>
  </si>
  <si>
    <t>Freeport, IL</t>
  </si>
  <si>
    <t>Shelbyville, TN</t>
  </si>
  <si>
    <t>York, PA</t>
  </si>
  <si>
    <t>Celina, OH</t>
  </si>
  <si>
    <t>Erie, PA</t>
  </si>
  <si>
    <t>Port St. Lucie, FL</t>
  </si>
  <si>
    <t>Albany, GA</t>
  </si>
  <si>
    <t>Evansville, IN</t>
  </si>
  <si>
    <t>Findlay, OH</t>
  </si>
  <si>
    <t>Bay City, TX</t>
  </si>
  <si>
    <t>Columbus, GA</t>
  </si>
  <si>
    <t>Lewistown, PA</t>
  </si>
  <si>
    <t>San Jose, CA</t>
  </si>
  <si>
    <t>Silver City, NM</t>
  </si>
  <si>
    <t>Toledo, OH</t>
  </si>
  <si>
    <t>Anderson, SC</t>
  </si>
  <si>
    <t>Bellefontaine, OH</t>
  </si>
  <si>
    <t>Eau Claire, WI</t>
  </si>
  <si>
    <t>Ellensburg, WA</t>
  </si>
  <si>
    <t>Nacogdoches, TX</t>
  </si>
  <si>
    <t>Spirit Lake, IA</t>
  </si>
  <si>
    <t>Sheboygan, WI</t>
  </si>
  <si>
    <t>Glens Falls, NY</t>
  </si>
  <si>
    <t>Beaumont, TX</t>
  </si>
  <si>
    <t>Jefferson City, MO</t>
  </si>
  <si>
    <t>Toccoa, GA</t>
  </si>
  <si>
    <t>Key West, FL</t>
  </si>
  <si>
    <t>Urbana, OH</t>
  </si>
  <si>
    <t>Marshall, MO</t>
  </si>
  <si>
    <t>Marshall, MN</t>
  </si>
  <si>
    <t>Espanola, NM</t>
  </si>
  <si>
    <t>Springfield, MO</t>
  </si>
  <si>
    <t>Mountain Home, AR</t>
  </si>
  <si>
    <t>Minneapolis, MN</t>
  </si>
  <si>
    <t>Carlsbad, NM</t>
  </si>
  <si>
    <t>Hannibal, MO</t>
  </si>
  <si>
    <t>Juneau, AK</t>
  </si>
  <si>
    <t>Carbondale, IL</t>
  </si>
  <si>
    <t>Albert Lea, MN</t>
  </si>
  <si>
    <t>Dayton, OH</t>
  </si>
  <si>
    <t>Bogalusa, LA</t>
  </si>
  <si>
    <t>Coamo, PR</t>
  </si>
  <si>
    <t>Burlington, VT</t>
  </si>
  <si>
    <t>Natchitoches, LA</t>
  </si>
  <si>
    <t>Charlotte, NC</t>
  </si>
  <si>
    <t>Talladega, AL</t>
  </si>
  <si>
    <t>Alexander City, AL</t>
  </si>
  <si>
    <t>Eufaula, AL</t>
  </si>
  <si>
    <t>Brookings, OR</t>
  </si>
  <si>
    <t>DeRidder, LA</t>
  </si>
  <si>
    <t>Indiana, PA</t>
  </si>
  <si>
    <t>Salisbury, NC</t>
  </si>
  <si>
    <t>Starkville, MS</t>
  </si>
  <si>
    <t>Oxford, MS</t>
  </si>
  <si>
    <t>Shelby, NC</t>
  </si>
  <si>
    <t>Wahpeton, ND</t>
  </si>
  <si>
    <t>Rocky Mount, NC</t>
  </si>
  <si>
    <t>Baltimore, MD</t>
  </si>
  <si>
    <t>Pontiac, IL</t>
  </si>
  <si>
    <t>Lexington, NE</t>
  </si>
  <si>
    <t>Richmond, VA</t>
  </si>
  <si>
    <t>Fresno, CA</t>
  </si>
  <si>
    <t>Ottumwa, IA</t>
  </si>
  <si>
    <t>Corvallis, OR</t>
  </si>
  <si>
    <t>Shelton, WA</t>
  </si>
  <si>
    <t>Sherman, TX</t>
  </si>
  <si>
    <t>Poughkeepsie, NY</t>
  </si>
  <si>
    <t>Santa Barbara, CA</t>
  </si>
  <si>
    <t>Central City, KY</t>
  </si>
  <si>
    <t>Columbus, NE</t>
  </si>
  <si>
    <t>Duluth, MN</t>
  </si>
  <si>
    <t>The Villages, FL</t>
  </si>
  <si>
    <t>Cornelia, GA</t>
  </si>
  <si>
    <t>Cookeville, TN</t>
  </si>
  <si>
    <t>Gainesville, GA</t>
  </si>
  <si>
    <t>Silverthorne, CO</t>
  </si>
  <si>
    <t>Austin, TX</t>
  </si>
  <si>
    <t>Lewisburg, PA</t>
  </si>
  <si>
    <t>Eugene, OR</t>
  </si>
  <si>
    <t>Miami, FL</t>
  </si>
  <si>
    <t>Mansfield, OH</t>
  </si>
  <si>
    <t>Hickory, NC</t>
  </si>
  <si>
    <t>Gillette, WY</t>
  </si>
  <si>
    <t>Faribault, MN</t>
  </si>
  <si>
    <t>Clarksdale, MS</t>
  </si>
  <si>
    <t>Morehead City, NC</t>
  </si>
  <si>
    <t>Fort Smith, AR</t>
  </si>
  <si>
    <t>Havre, MT</t>
  </si>
  <si>
    <t>Albuquerque, NM</t>
  </si>
  <si>
    <t>Madison, WI</t>
  </si>
  <si>
    <t>Alpena, MI</t>
  </si>
  <si>
    <t>Safford, AZ</t>
  </si>
  <si>
    <t>Monroe, LA</t>
  </si>
  <si>
    <t>Lake City, FL</t>
  </si>
  <si>
    <t>Greensboro, NC</t>
  </si>
  <si>
    <t>Washington Court House, OH</t>
  </si>
  <si>
    <t>Joplin, MO</t>
  </si>
  <si>
    <t>Portland, ME</t>
  </si>
  <si>
    <t>Santa Cruz, CA</t>
  </si>
  <si>
    <t>Sedalia, MO</t>
  </si>
  <si>
    <t>Arkadelphia, AR</t>
  </si>
  <si>
    <t>Fort Dodge, IA</t>
  </si>
  <si>
    <t>Milwaukee, WI</t>
  </si>
  <si>
    <t>Torrington, CT</t>
  </si>
  <si>
    <t>Watertown, SD</t>
  </si>
  <si>
    <t>Vincennes, IN</t>
  </si>
  <si>
    <t>Chattanooga, TN</t>
  </si>
  <si>
    <t>St. Joseph, MO</t>
  </si>
  <si>
    <t>Laredo, TX</t>
  </si>
  <si>
    <t>Fitzgerald, GA</t>
  </si>
  <si>
    <t>Greensburg, IN</t>
  </si>
  <si>
    <t>Salisbury, MD</t>
  </si>
  <si>
    <t>Appleton, WI</t>
  </si>
  <si>
    <t>Burlington, IA</t>
  </si>
  <si>
    <t>Sebastian, FL</t>
  </si>
  <si>
    <t>Alexandria, MN</t>
  </si>
  <si>
    <t>San Diego, CA</t>
  </si>
  <si>
    <t>Knoxville, TN</t>
  </si>
  <si>
    <t>Farmington, NM</t>
  </si>
  <si>
    <t>Summerville, GA</t>
  </si>
  <si>
    <t>Tallahassee, FL</t>
  </si>
  <si>
    <t>Helena, AR</t>
  </si>
  <si>
    <t>Los Alamos, NM</t>
  </si>
  <si>
    <t>Atlanta, GA</t>
  </si>
  <si>
    <t>Middlesborough, KY</t>
  </si>
  <si>
    <t>Owatonna, MN</t>
  </si>
  <si>
    <t>Dixon, IL</t>
  </si>
  <si>
    <t>Phoenix, AZ</t>
  </si>
  <si>
    <t>Pahrump, NV</t>
  </si>
  <si>
    <t>Bismarck, ND</t>
  </si>
  <si>
    <t>Bremerton, WA</t>
  </si>
  <si>
    <t>Edwards, CO</t>
  </si>
  <si>
    <t>Hilo, HI</t>
  </si>
  <si>
    <t>Brownsville, TX</t>
  </si>
  <si>
    <t>Tuskegee, AL</t>
  </si>
  <si>
    <t>Kingsport, TN</t>
  </si>
  <si>
    <t>Harrisburg, PA</t>
  </si>
  <si>
    <t>Martinsville, VA</t>
  </si>
  <si>
    <t>Yuba City, CA</t>
  </si>
  <si>
    <t>East Stroudsburg, PA</t>
  </si>
  <si>
    <t>Scranton, PA</t>
  </si>
  <si>
    <t>Fernley, NV</t>
  </si>
  <si>
    <t>Duncan, OK</t>
  </si>
  <si>
    <t>Sweetwater, TX</t>
  </si>
  <si>
    <t>Brownsville, TN</t>
  </si>
  <si>
    <t>Clarksburg, WV</t>
  </si>
  <si>
    <t>Hartford, CT</t>
  </si>
  <si>
    <t>San Luis Obispo, CA</t>
  </si>
  <si>
    <t>Wilson, NC</t>
  </si>
  <si>
    <t>Warren, PA</t>
  </si>
  <si>
    <t>Macomb, IL</t>
  </si>
  <si>
    <t>Houghton, MI</t>
  </si>
  <si>
    <t>Madison, IN</t>
  </si>
  <si>
    <t>Traverse City, MI</t>
  </si>
  <si>
    <t>Manchester, NH</t>
  </si>
  <si>
    <t>San Germ, PR</t>
  </si>
  <si>
    <t>Cape Coral, FL</t>
  </si>
  <si>
    <t>Americus, GA</t>
  </si>
  <si>
    <t>Mineral Wells, TX</t>
  </si>
  <si>
    <t>Quincy, IL</t>
  </si>
  <si>
    <t>Walterboro, SC</t>
  </si>
  <si>
    <t>New Ulm, MN</t>
  </si>
  <si>
    <t>Lebanon, PA</t>
  </si>
  <si>
    <t>Mayag, PR</t>
  </si>
  <si>
    <t>Jennings, LA</t>
  </si>
  <si>
    <t>New Iberia, LA</t>
  </si>
  <si>
    <t>Marshall, TX</t>
  </si>
  <si>
    <t>Clarksville, TN</t>
  </si>
  <si>
    <t>El Dorado, AR</t>
  </si>
  <si>
    <t>Maysville, KY</t>
  </si>
  <si>
    <t>Hobbs, NM</t>
  </si>
  <si>
    <t>Marquette, MI</t>
  </si>
  <si>
    <t>Cedartown, GA</t>
  </si>
  <si>
    <t>Kingston, NY</t>
  </si>
  <si>
    <t>New Haven, CT</t>
  </si>
  <si>
    <t>DuBois, PA</t>
  </si>
  <si>
    <t>Mobile, AL</t>
  </si>
  <si>
    <t>College Station, TX</t>
  </si>
  <si>
    <t>Merced, CA</t>
  </si>
  <si>
    <t>Borger, TX</t>
  </si>
  <si>
    <t>Durant, OK</t>
  </si>
  <si>
    <t>Ada, OK</t>
  </si>
  <si>
    <t>Mount Vernon, OH</t>
  </si>
  <si>
    <t>Victoria, TX</t>
  </si>
  <si>
    <t>Macon, GA</t>
  </si>
  <si>
    <t>Mexico, MO</t>
  </si>
  <si>
    <t>Warner Robins, GA</t>
  </si>
  <si>
    <t>West Point, MS</t>
  </si>
  <si>
    <t>Gadsden, AL</t>
  </si>
  <si>
    <t>Las Cruces, NM</t>
  </si>
  <si>
    <t>Boston, MA</t>
  </si>
  <si>
    <t>Manitowoc, WI</t>
  </si>
  <si>
    <t>Janesville, WI</t>
  </si>
  <si>
    <t>Auburn, AL</t>
  </si>
  <si>
    <t>Brainerd, MN</t>
  </si>
  <si>
    <t>Mason City, IA</t>
  </si>
  <si>
    <t>Burlington, NC</t>
  </si>
  <si>
    <t>Barnstable Town, MA</t>
  </si>
  <si>
    <t>Ukiah, CA</t>
  </si>
  <si>
    <t>Spencer, IA</t>
  </si>
  <si>
    <t>Grand Junction, CO</t>
  </si>
  <si>
    <t>Santa Rosa, CA</t>
  </si>
  <si>
    <t>Danville, VA</t>
  </si>
  <si>
    <t>Warrensburg, MO</t>
  </si>
  <si>
    <t>Hope, AR</t>
  </si>
  <si>
    <t>Thomaston, GA</t>
  </si>
  <si>
    <t>Austin, MN</t>
  </si>
  <si>
    <t>Greenwood, MS</t>
  </si>
  <si>
    <t>Longview, TX</t>
  </si>
  <si>
    <t>Lewisburg, TN</t>
  </si>
  <si>
    <t>Sidney, OH</t>
  </si>
  <si>
    <t>Albany, OR</t>
  </si>
  <si>
    <t>Cedar City, UT</t>
  </si>
  <si>
    <t>Kapaa, HI</t>
  </si>
  <si>
    <t>Goldsboro, NC</t>
  </si>
  <si>
    <t>Sanford, NC</t>
  </si>
  <si>
    <t>Little Rock, AR</t>
  </si>
  <si>
    <t>Tupelo, MS</t>
  </si>
  <si>
    <t>Levelland, TX</t>
  </si>
  <si>
    <t>Vallejo, CA</t>
  </si>
  <si>
    <t>Colorado Springs, CO</t>
  </si>
  <si>
    <t>Seattle, WA</t>
  </si>
  <si>
    <t>Claremont, NH</t>
  </si>
  <si>
    <t>Springfield, OH</t>
  </si>
  <si>
    <t>Bloomsburg, PA</t>
  </si>
  <si>
    <t>Rio Grande City, TX</t>
  </si>
  <si>
    <t>Logansport, IN</t>
  </si>
  <si>
    <t>Sayre, PA</t>
  </si>
  <si>
    <t>Big Rapids, MI</t>
  </si>
  <si>
    <t>Sault Ste. Marie, MI</t>
  </si>
  <si>
    <t>Palm Coast, FL</t>
  </si>
  <si>
    <t>Taylorville, IL</t>
  </si>
  <si>
    <t>Storm Lake, IA</t>
  </si>
  <si>
    <t>Beckley, WV</t>
  </si>
  <si>
    <t>Chambersburg, PA</t>
  </si>
  <si>
    <t>Lamesa, TX</t>
  </si>
  <si>
    <t>Durham, NC</t>
  </si>
  <si>
    <t>Fond du Lac, WI</t>
  </si>
  <si>
    <t>Okeechobee, FL</t>
  </si>
  <si>
    <t>Hood River, OR</t>
  </si>
  <si>
    <t>Oil City, PA</t>
  </si>
  <si>
    <t>Marshfield, WI</t>
  </si>
  <si>
    <t>Longview, WA</t>
  </si>
  <si>
    <t>Lebanon, NH</t>
  </si>
  <si>
    <t>Boone, NC</t>
  </si>
  <si>
    <t>Crossville, TN</t>
  </si>
  <si>
    <t>Hanford, CA</t>
  </si>
  <si>
    <t>Vernal, UT</t>
  </si>
  <si>
    <t>Adjuntas, PR</t>
  </si>
  <si>
    <t>Watertown, WI</t>
  </si>
  <si>
    <t>Provo, UT</t>
  </si>
  <si>
    <t>Aguadilla, PR</t>
  </si>
  <si>
    <t>Wausau, WI</t>
  </si>
  <si>
    <t>Providence, RI</t>
  </si>
  <si>
    <t>Peoria, IL</t>
  </si>
  <si>
    <t>Jacksonville, IL</t>
  </si>
  <si>
    <t>Farmington, MO</t>
  </si>
  <si>
    <t>Indianapolis, IN</t>
  </si>
  <si>
    <t>Baraboo, WI</t>
  </si>
  <si>
    <t>Morgantown, WV</t>
  </si>
  <si>
    <t>Asheville, NC</t>
  </si>
  <si>
    <t>Arcadia, FL</t>
  </si>
  <si>
    <t>Stephenville, TX</t>
  </si>
  <si>
    <t>Riverside, CA</t>
  </si>
  <si>
    <t>Mount Pleasant, MI</t>
  </si>
  <si>
    <t>Peru, IN</t>
  </si>
  <si>
    <t>Midland, MI</t>
  </si>
  <si>
    <t>Mitchell, SD</t>
  </si>
  <si>
    <t>Killeen, TX</t>
  </si>
  <si>
    <t>Utica, NY</t>
  </si>
  <si>
    <t>Mount Pleasant, TX</t>
  </si>
  <si>
    <t>Wooster, OH</t>
  </si>
  <si>
    <t>Ogden, UT</t>
  </si>
  <si>
    <t>Norfolk, NE</t>
  </si>
  <si>
    <t>Brookhaven, MS</t>
  </si>
  <si>
    <t>Augusta, GA</t>
  </si>
  <si>
    <t>Lexington, KY</t>
  </si>
  <si>
    <t>Pampa, TX</t>
  </si>
  <si>
    <t>Astoria, OR</t>
  </si>
  <si>
    <t>Ann Arbor, MI</t>
  </si>
  <si>
    <t>Williamsport, PA</t>
  </si>
  <si>
    <t>Cleveland, OH</t>
  </si>
  <si>
    <t>Fredericksburg, TX</t>
  </si>
  <si>
    <t>Prescott, AZ</t>
  </si>
  <si>
    <t>Hammond, LA</t>
  </si>
  <si>
    <t>Gainesville, TX</t>
  </si>
  <si>
    <t>Sevierville, TN</t>
  </si>
  <si>
    <t>Cordele, GA</t>
  </si>
  <si>
    <t>Merrill, WI</t>
  </si>
  <si>
    <t>Wenatchee, WA</t>
  </si>
  <si>
    <t>Platteville, WI</t>
  </si>
  <si>
    <t>Valley, AL</t>
  </si>
  <si>
    <t>Youngstown, OH</t>
  </si>
  <si>
    <t>Anderson, IN</t>
  </si>
  <si>
    <t>New York, NY</t>
  </si>
  <si>
    <t>Lubbock, TX</t>
  </si>
  <si>
    <t>Oneonta, NY</t>
  </si>
  <si>
    <t>Sterling, IL</t>
  </si>
  <si>
    <t>Palatka, FL</t>
  </si>
  <si>
    <t>Cape Girardeau, MO</t>
  </si>
  <si>
    <t>St. George, UT</t>
  </si>
  <si>
    <t>Alamogordo, NM</t>
  </si>
  <si>
    <t>Cambridge, MD</t>
  </si>
  <si>
    <t>St. Marys, PA</t>
  </si>
  <si>
    <t>Show Low, AZ</t>
  </si>
  <si>
    <t>Saginaw, MI</t>
  </si>
  <si>
    <t>Oxnard, CA</t>
  </si>
  <si>
    <t>Corsicana, TX</t>
  </si>
  <si>
    <t>Las Vegas, NV</t>
  </si>
  <si>
    <t>Alice, TX</t>
  </si>
  <si>
    <t>Minden, LA</t>
  </si>
  <si>
    <t>Las Vegas, NM</t>
  </si>
  <si>
    <t>Rockford, IL</t>
  </si>
  <si>
    <t>Medford, OR</t>
  </si>
  <si>
    <t>Ogdensburg, NY</t>
  </si>
  <si>
    <t>Palestine, TX</t>
  </si>
  <si>
    <t>Houma, LA</t>
  </si>
  <si>
    <t>Woodward, OK</t>
  </si>
  <si>
    <t>Barre, VT</t>
  </si>
  <si>
    <t>Wilmington, OH</t>
  </si>
  <si>
    <t>Warsaw, IN</t>
  </si>
  <si>
    <t>Pittsburg, KS</t>
  </si>
  <si>
    <t>Green Bay, WI</t>
  </si>
  <si>
    <t>Clovis, NM</t>
  </si>
  <si>
    <t>Gallup, NM</t>
  </si>
  <si>
    <t>Lancaster, PA</t>
  </si>
  <si>
    <t>Douglas, GA</t>
  </si>
  <si>
    <t>Walla Walla, WA</t>
  </si>
  <si>
    <t>Fremont, OH</t>
  </si>
  <si>
    <t>Yazoo City, MS</t>
  </si>
  <si>
    <t>Sioux City, IA</t>
  </si>
  <si>
    <t>Topeka, KS</t>
  </si>
  <si>
    <t>Johnson City, TN</t>
  </si>
  <si>
    <t>Jonesboro, AR</t>
  </si>
  <si>
    <t>Ruidoso, NM</t>
  </si>
  <si>
    <t>Pueblo, CO</t>
  </si>
  <si>
    <t>Red Bluff, CA</t>
  </si>
  <si>
    <t>Menomonie, WI</t>
  </si>
  <si>
    <t>Salina, KS</t>
  </si>
  <si>
    <t>Hays, KS</t>
  </si>
  <si>
    <t>Indianola, MS</t>
  </si>
  <si>
    <t>Marion, OH</t>
  </si>
  <si>
    <t>Lexington Park, MD</t>
  </si>
  <si>
    <t>McAllen, TX</t>
  </si>
  <si>
    <t>Enid, OK</t>
  </si>
  <si>
    <t>Cedar Rapids, IA</t>
  </si>
  <si>
    <t>Elko, NV</t>
  </si>
  <si>
    <t>Corning, NY</t>
  </si>
  <si>
    <t>Pocatello, ID</t>
  </si>
  <si>
    <t>ID</t>
  </si>
  <si>
    <t>Alternate ID</t>
  </si>
  <si>
    <t>Lat</t>
  </si>
  <si>
    <t>Long</t>
  </si>
  <si>
    <t>Aguadilla-Isabela-San Sebastián, PR</t>
  </si>
  <si>
    <t>Albany-Lebanon, OR</t>
  </si>
  <si>
    <t>Albany-Schenectady-Troy, NY</t>
  </si>
  <si>
    <t>Allentown-Bethlehem-Easton, PA</t>
  </si>
  <si>
    <t>Anniston-Oxford, AL</t>
  </si>
  <si>
    <t>Athens-Clarke County, GA</t>
  </si>
  <si>
    <t>Atlanta-Sandy Springs-Marietta, GA</t>
  </si>
  <si>
    <t>Atlantic City-Hammonton, NJ</t>
  </si>
  <si>
    <t>Auburn-Opelika, AL</t>
  </si>
  <si>
    <t>Augusta-Richmond County, GA</t>
  </si>
  <si>
    <t>Augusta-Waterville, ME</t>
  </si>
  <si>
    <t>Austin-Round Rock-San Marcos, TX</t>
  </si>
  <si>
    <t>Bakersfield-Delano, CA</t>
  </si>
  <si>
    <t>Baltimore-Towson, MD</t>
  </si>
  <si>
    <t>Beaumont-Port Arthur, TX</t>
  </si>
  <si>
    <t>Birmingham-Hoover, AL</t>
  </si>
  <si>
    <t>Blacksburg-Christiansburg-Radford, VA</t>
  </si>
  <si>
    <t>Bloomington-Normal, IL</t>
  </si>
  <si>
    <t>Bloomsburg-Berwick, PA</t>
  </si>
  <si>
    <t>Boise City-Nampa, ID</t>
  </si>
  <si>
    <t>Boston-Cambridge-Quincy, MA</t>
  </si>
  <si>
    <t>Bremerton-Silverdale, WA</t>
  </si>
  <si>
    <t>Bridgeport-Stamford-Norwalk, CT</t>
  </si>
  <si>
    <t>Brownsville-Harlingen, TX</t>
  </si>
  <si>
    <t>Buffalo-Niagara Falls, NY</t>
  </si>
  <si>
    <t>Burlington-South Burlington, VT</t>
  </si>
  <si>
    <t>Butte-Silver Bow, MT</t>
  </si>
  <si>
    <t>on City, CO</t>
  </si>
  <si>
    <t>Canton-Massillon, OH</t>
  </si>
  <si>
    <t>Cape Coral-Fort Myers, FL</t>
  </si>
  <si>
    <t>Cape Girardeau-Jackson, MO</t>
  </si>
  <si>
    <t>Carlsbad-Artesia, NM</t>
  </si>
  <si>
    <t>Champaign-Urbana, IL</t>
  </si>
  <si>
    <t>Charleston-Mattoon, IL</t>
  </si>
  <si>
    <t>Charleston-North Charleston-Summerville, SC</t>
  </si>
  <si>
    <t>Charlotte-Gastonia-Rock Hill, NC</t>
  </si>
  <si>
    <t>Chicago-Joliet-Naperville, IL</t>
  </si>
  <si>
    <t>Cincinnati-Middletown, OH</t>
  </si>
  <si>
    <t>Cleveland-Elyria-Mentor, OH</t>
  </si>
  <si>
    <t>Alene, ID</t>
  </si>
  <si>
    <t>College Station-Bryan, TX</t>
  </si>
  <si>
    <t>Crestview-Fort Walton Beach-Destin, FL</t>
  </si>
  <si>
    <t>Dallas-Fort Worth-Arlington, TX</t>
  </si>
  <si>
    <t>Daphne-Fairhope-Foley, AL</t>
  </si>
  <si>
    <t>Davenport-Moline-Rock Island, IA</t>
  </si>
  <si>
    <t>Deltona-Daytona Beach-Ormond Beach, FL</t>
  </si>
  <si>
    <t>Denver-Aurora-Broomfield, CO</t>
  </si>
  <si>
    <t>Des Moines-West Des Moines, IA</t>
  </si>
  <si>
    <t>Detroit-Warren-Livonia, MI</t>
  </si>
  <si>
    <t>Durham-Chapel Hill, NC</t>
  </si>
  <si>
    <t>East Liverpool-Salem, OH</t>
  </si>
  <si>
    <t>Elkhart-Goshen, IN</t>
  </si>
  <si>
    <t>Enterprise-Ozark, AL</t>
  </si>
  <si>
    <t>Eugene-Springfield, OR</t>
  </si>
  <si>
    <t>Eureka-Arcata-Fortuna, CA</t>
  </si>
  <si>
    <t>Faribault-Northfield, MN</t>
  </si>
  <si>
    <t>Fayetteville-Springdale-Rogers, AR</t>
  </si>
  <si>
    <t>Florence-Muscle Shoals, AL</t>
  </si>
  <si>
    <t>Fort Collins-Loveland, CO</t>
  </si>
  <si>
    <t>Fort Madison-Keokuk, IA</t>
  </si>
  <si>
    <t>Grand Rapids-Wyoming, MI</t>
  </si>
  <si>
    <t>Greensboro-High Point, NC</t>
  </si>
  <si>
    <t>Greenville-Mauldin-Easley, SC</t>
  </si>
  <si>
    <t>Gulfport-Biloxi, MS</t>
  </si>
  <si>
    <t>Hagerstown-Martinsburg, MD</t>
  </si>
  <si>
    <t>Hanford-Corcoran, CA</t>
  </si>
  <si>
    <t>Harrisburg-Carlisle, PA</t>
  </si>
  <si>
    <t>Hartford-West Hartford-East Hartford, CT</t>
  </si>
  <si>
    <t>Helena-West Helena, AR</t>
  </si>
  <si>
    <t>Hickory-Lenoir-Morganton, NC</t>
  </si>
  <si>
    <t>Hilton Head Island-Beaufort, SC</t>
  </si>
  <si>
    <t>Hinesville-Fort Stewart, GA</t>
  </si>
  <si>
    <t>Holland-Grand Haven, MI</t>
  </si>
  <si>
    <t>Houma-Bayou Cane-Thibodaux, LA</t>
  </si>
  <si>
    <t>Houston-Sugar Land-Baytown, TX</t>
  </si>
  <si>
    <t>Huntington-Ashland, WV</t>
  </si>
  <si>
    <t>Indianapolis-Carmel, IN</t>
  </si>
  <si>
    <t>Jamestown-Dunkirk-Fredonia, NY</t>
  </si>
  <si>
    <t>Kahului-Wailuku, HI</t>
  </si>
  <si>
    <t>Kalamazoo-Portage, MI</t>
  </si>
  <si>
    <t>Kankakee-Bradley, IL</t>
  </si>
  <si>
    <t>Kennewick-Pasco-Richland, WA</t>
  </si>
  <si>
    <t>Killeen-Temple-Fort Hood, TX</t>
  </si>
  <si>
    <t>Kingsport-Bristol-Bristol, TN</t>
  </si>
  <si>
    <t>Lake Havasu City-Kingman, AZ</t>
  </si>
  <si>
    <t>Lakeland-Winter Haven, FL</t>
  </si>
  <si>
    <t>Lansing-East Lansing, MI</t>
  </si>
  <si>
    <t>Las Vegas-Paradise, NV</t>
  </si>
  <si>
    <t>Lewiston-Auburn, ME</t>
  </si>
  <si>
    <t>Lexington-Fayette, KY</t>
  </si>
  <si>
    <t>Little Rock-North Little Rock-Conway, AR</t>
  </si>
  <si>
    <t>Los Angeles-Long Beach-Santa Ana, CA</t>
  </si>
  <si>
    <t>Jefferson County, KY</t>
  </si>
  <si>
    <t>Madera-Chowchilla, CA</t>
  </si>
  <si>
    <t>Manchester-Nashua, NH</t>
  </si>
  <si>
    <t>Mankato-North Mankato, MN</t>
  </si>
  <si>
    <t>Marion-Herrin, IL</t>
  </si>
  <si>
    <t>Marshfield-Wisconsin Rapids, WI</t>
  </si>
  <si>
    <t>ez, PR</t>
  </si>
  <si>
    <t>McAllen-Edinburg-Mission, TX</t>
  </si>
  <si>
    <t>Miami-Fort Lauderdale-Pompano Beach, FL</t>
  </si>
  <si>
    <t>Michigan City-La Porte, IN</t>
  </si>
  <si>
    <t>Milwaukee-Waukesha-West Allis, WI</t>
  </si>
  <si>
    <t>Paul-Bloomington, MN</t>
  </si>
  <si>
    <t>Mount Vernon-Anacortes, WA</t>
  </si>
  <si>
    <t>Muskegon-Norton Shores, MI</t>
  </si>
  <si>
    <t>Myrtle Beach-North Myrtle Beach-Conway, SC</t>
  </si>
  <si>
    <t>Naples-Marco Island, FL</t>
  </si>
  <si>
    <t>Nashville-Davidson--Murfreesboro--Franklin, TN</t>
  </si>
  <si>
    <t>New Haven-Milford, CT</t>
  </si>
  <si>
    <t>New Orleans-Metairie-Kenner, LA</t>
  </si>
  <si>
    <t>New Philadelphia-Dover, OH</t>
  </si>
  <si>
    <t>New York-Northern New Jersey-Long Island, NY</t>
  </si>
  <si>
    <t>Niles-Benton Harbor, MI</t>
  </si>
  <si>
    <t>North Port-Bradenton-Sarasota, FL</t>
  </si>
  <si>
    <t>Norwich-New London, CT</t>
  </si>
  <si>
    <t>Ogden-Clearfield, UT</t>
  </si>
  <si>
    <t>Ogdensburg-Massena, NY</t>
  </si>
  <si>
    <t>Omaha-Council Bluffs, NE</t>
  </si>
  <si>
    <t>Opelousas-Eunice, LA</t>
  </si>
  <si>
    <t>Orlando-Kissimmee-Sanford, FL</t>
  </si>
  <si>
    <t>Oshkosh-Neenah, WI</t>
  </si>
  <si>
    <t>Ottawa-Streator, IL</t>
  </si>
  <si>
    <t>Oxnard-Thousand Oaks-Ventura, CA</t>
  </si>
  <si>
    <t>Palm Bay-Melbourne-Titusville, FL</t>
  </si>
  <si>
    <t>Panama City-Lynn Haven-Panama City Beach, FL</t>
  </si>
  <si>
    <t>Parkersburg-Marietta-Vienna, WV</t>
  </si>
  <si>
    <t>Pendleton-Hermiston, OR</t>
  </si>
  <si>
    <t>Pensacola-Ferry Pass-Brent, FL</t>
  </si>
  <si>
    <t>Philadelphia-Camden-Wilmington, PA</t>
  </si>
  <si>
    <t>Phoenix Lake-Cedar Ridge, CA</t>
  </si>
  <si>
    <t>Phoenix-Mesa-Glendale, AZ</t>
  </si>
  <si>
    <t>Lucie, FL</t>
  </si>
  <si>
    <t>Portland-South Portland-Biddeford, ME</t>
  </si>
  <si>
    <t>Portland-Vancouver-Hillsboro, OR</t>
  </si>
  <si>
    <t>Poughkeepsie-Newburgh-Middletown, NY</t>
  </si>
  <si>
    <t>Providence-New Bedford-Fall River, RI</t>
  </si>
  <si>
    <t>Provo-Orem, UT</t>
  </si>
  <si>
    <t>Raleigh-Cary, NC</t>
  </si>
  <si>
    <t>Reno-Sparks, NV</t>
  </si>
  <si>
    <t>Richmond-Berea, KY</t>
  </si>
  <si>
    <t>Rio Grande City-Roma, TX</t>
  </si>
  <si>
    <t>Riverside-San Bernardino-Ontario, CA</t>
  </si>
  <si>
    <t>Sacramento--Arden-Arcade--Roseville, CA</t>
  </si>
  <si>
    <t>Saginaw-Saginaw Township North, MI</t>
  </si>
  <si>
    <t>San Antonio-New Braunfels, TX</t>
  </si>
  <si>
    <t>San Diego-Carlsbad-San Marcos, CA</t>
  </si>
  <si>
    <t>San Francisco-Oakland-Fremont, CA</t>
  </si>
  <si>
    <t>n-Cabo Rojo, PR</t>
  </si>
  <si>
    <t>San Jose-Sunnyvale-Santa Clara, CA</t>
  </si>
  <si>
    <t>San Juan-Caguas-Guaynabo, PR</t>
  </si>
  <si>
    <t>San Luis Obispo-Paso Robles, CA</t>
  </si>
  <si>
    <t>Santa Barbara-Santa Maria-Goleta, CA</t>
  </si>
  <si>
    <t>Santa Cruz-Watsonville, CA</t>
  </si>
  <si>
    <t>Santa Rosa-Petaluma, CA</t>
  </si>
  <si>
    <t>Marie, MI</t>
  </si>
  <si>
    <t>Scranton--Wilkes-Barre, PA</t>
  </si>
  <si>
    <t>Seattle-Tacoma-Bellevue, WA</t>
  </si>
  <si>
    <t>Sebastian-Vero Beach, FL</t>
  </si>
  <si>
    <t>Sherman-Denison, TX</t>
  </si>
  <si>
    <t>Shreveport-Bossier City, LA</t>
  </si>
  <si>
    <t>Sierra Vista-Douglas, AZ</t>
  </si>
  <si>
    <t>South Bend-Mishawaka, IN</t>
  </si>
  <si>
    <t>Southern Pines-Pinehurst, NC</t>
  </si>
  <si>
    <t>Cloud, MN</t>
  </si>
  <si>
    <t>George, UT</t>
  </si>
  <si>
    <t>Joseph, MO</t>
  </si>
  <si>
    <t>Louis, MO</t>
  </si>
  <si>
    <t>Marys, GA</t>
  </si>
  <si>
    <t>Marys, PA</t>
  </si>
  <si>
    <t>Statesville-Mooresville, NC</t>
  </si>
  <si>
    <t>Staunton-Waynesboro, VA</t>
  </si>
  <si>
    <t>Steubenville-Weirton, OH</t>
  </si>
  <si>
    <t>Talladega-Sylacauga, AL</t>
  </si>
  <si>
    <t>Petersburg-Clearwater, FL</t>
  </si>
  <si>
    <t>Thomasville-Lexington, NC</t>
  </si>
  <si>
    <t>Trenton-Ewing, NJ</t>
  </si>
  <si>
    <t>Truckee-Grass Valley, CA</t>
  </si>
  <si>
    <t>Utica-Rome, NY</t>
  </si>
  <si>
    <t>Vallejo-Fairfield, CA</t>
  </si>
  <si>
    <t>Vineland-Millville-Bridgeton, NJ</t>
  </si>
  <si>
    <t>Virginia Beach-Norfolk-Newport News, VA</t>
  </si>
  <si>
    <t>Visalia-Porterville, CA</t>
  </si>
  <si>
    <t>Washington-Arlington-Alexandria, DC</t>
  </si>
  <si>
    <t>Waterloo-Cedar Falls, IA</t>
  </si>
  <si>
    <t>Watertown-Fort Atkinson, WI</t>
  </si>
  <si>
    <t>Watertown-Fort Drum, NY</t>
  </si>
  <si>
    <t>Wenatchee-East Wenatchee, WA</t>
  </si>
  <si>
    <t>Winston-Salem, NC</t>
  </si>
  <si>
    <t>York-Hanover, PA</t>
  </si>
  <si>
    <t>Youngstown-Warren-Boardman, OH</t>
  </si>
  <si>
    <t>Mean Sunrise Time</t>
  </si>
  <si>
    <t>Calcuate the Median Time, Q2</t>
  </si>
  <si>
    <t>cf</t>
  </si>
  <si>
    <t>the lower limit of the interval containing Qi</t>
  </si>
  <si>
    <t>the frequency of the interval containing Qi</t>
  </si>
  <si>
    <t>the width of the interval containing Qi</t>
  </si>
  <si>
    <t>the cumulative frequency up to, but not including the Qi interval</t>
  </si>
  <si>
    <t>Q1 first Quartile - 25th Percentile</t>
  </si>
  <si>
    <t>Q3 third Quartile - 75th Percentile</t>
  </si>
  <si>
    <t>the first quartile</t>
  </si>
  <si>
    <t>Li</t>
  </si>
  <si>
    <t>lower quartile value position</t>
  </si>
  <si>
    <t>Ui</t>
  </si>
  <si>
    <t>upper quartile value position</t>
  </si>
  <si>
    <t>Q1</t>
  </si>
  <si>
    <t>N</t>
  </si>
  <si>
    <t xml:space="preserve">total number of values </t>
  </si>
  <si>
    <t>total number of values</t>
  </si>
  <si>
    <t>lq1</t>
  </si>
  <si>
    <t>fq1</t>
  </si>
  <si>
    <t>Q3</t>
  </si>
  <si>
    <t>lq3</t>
  </si>
  <si>
    <t>fq3</t>
  </si>
  <si>
    <t>Q2 - Median</t>
  </si>
  <si>
    <t>Q2 - Estimated Median in minutes</t>
  </si>
  <si>
    <t>the first quartile in minutes</t>
  </si>
  <si>
    <t>the width of the interval containing Ui</t>
  </si>
  <si>
    <t>lower quartile value Q1 position</t>
  </si>
  <si>
    <t>the third quartile in minutes</t>
  </si>
  <si>
    <t>Q2 Time</t>
  </si>
  <si>
    <t>Q2</t>
  </si>
  <si>
    <t>Q1 Time</t>
  </si>
  <si>
    <t>Q3 Time</t>
  </si>
  <si>
    <t>Leave Home</t>
  </si>
  <si>
    <t>Commute</t>
  </si>
  <si>
    <t>Arrive Work</t>
  </si>
  <si>
    <t>Arrive Work - Mean Sunrise Time</t>
  </si>
  <si>
    <t>simple Geography</t>
  </si>
  <si>
    <t>geoID</t>
  </si>
  <si>
    <t>geoID2</t>
  </si>
  <si>
    <t>geography</t>
  </si>
  <si>
    <t>simpleGeography</t>
  </si>
  <si>
    <t>meanSunriseTime</t>
  </si>
  <si>
    <t>q1</t>
  </si>
  <si>
    <t>q2</t>
  </si>
  <si>
    <t>q3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</si>
</sst>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20" fontId="0" fillId="0" borderId="0" xfId="0" quotePrefix="1" applyNumberFormat="1"/>
    <xf numFmtId="20" fontId="0" fillId="0" borderId="0" xfId="0" applyNumberFormat="1"/>
    <xf numFmtId="0" fontId="0" fillId="0" borderId="0" xfId="0" applyAlignment="1">
      <alignment horizontal="right"/>
    </xf>
    <xf numFmtId="18" fontId="0" fillId="0" borderId="0" xfId="0" applyNumberFormat="1"/>
    <xf numFmtId="0" fontId="0" fillId="0" borderId="0" xfId="0"/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 applyAlignment="1">
      <alignment horizontal="right"/>
    </xf>
    <xf numFmtId="16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/>
    <xf numFmtId="0" fontId="0" fillId="0" borderId="0" xfId="0" applyAlignment="1"/>
    <xf numFmtId="0" fontId="0" fillId="0" borderId="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64"/>
  <sheetViews>
    <sheetView topLeftCell="P914" zoomScale="79" zoomScaleNormal="79" workbookViewId="0">
      <selection activeCell="AS964" sqref="AS964"/>
    </sheetView>
  </sheetViews>
  <sheetFormatPr defaultRowHeight="15" x14ac:dyDescent="0.25"/>
  <cols>
    <col min="1" max="1" width="17.7109375" bestFit="1" customWidth="1"/>
    <col min="2" max="2" width="6.7109375" customWidth="1"/>
    <col min="3" max="3" width="66.28515625" bestFit="1" customWidth="1"/>
    <col min="4" max="4" width="37.5703125" customWidth="1"/>
    <col min="5" max="5" width="22.7109375" customWidth="1"/>
    <col min="6" max="14" width="21.7109375" customWidth="1"/>
    <col min="15" max="16" width="24" customWidth="1"/>
    <col min="17" max="18" width="22.7109375" customWidth="1"/>
    <col min="19" max="19" width="16.7109375" customWidth="1"/>
    <col min="20" max="20" width="21.42578125" customWidth="1"/>
    <col min="27" max="27" width="9.140625" style="3"/>
    <col min="29" max="30" width="9.140625" style="6"/>
    <col min="36" max="38" width="9.140625" style="6"/>
  </cols>
  <sheetData>
    <row r="1" spans="1:45" x14ac:dyDescent="0.25">
      <c r="D1" t="s">
        <v>1939</v>
      </c>
      <c r="E1">
        <f>E3-E2</f>
        <v>299</v>
      </c>
      <c r="F1">
        <f t="shared" ref="F1:R1" si="0">F3-F2</f>
        <v>29</v>
      </c>
      <c r="G1">
        <f t="shared" si="0"/>
        <v>29</v>
      </c>
      <c r="H1">
        <f t="shared" si="0"/>
        <v>29</v>
      </c>
      <c r="I1">
        <f t="shared" si="0"/>
        <v>29</v>
      </c>
      <c r="J1">
        <f t="shared" si="0"/>
        <v>29</v>
      </c>
      <c r="K1">
        <f t="shared" si="0"/>
        <v>29</v>
      </c>
      <c r="L1">
        <f t="shared" si="0"/>
        <v>29</v>
      </c>
      <c r="M1">
        <f t="shared" si="0"/>
        <v>29</v>
      </c>
      <c r="N1">
        <f t="shared" si="0"/>
        <v>59</v>
      </c>
      <c r="O1">
        <f t="shared" si="0"/>
        <v>59</v>
      </c>
      <c r="P1">
        <f t="shared" si="0"/>
        <v>59</v>
      </c>
      <c r="Q1">
        <f t="shared" si="0"/>
        <v>239</v>
      </c>
      <c r="R1">
        <f t="shared" si="0"/>
        <v>479</v>
      </c>
    </row>
    <row r="2" spans="1:45" x14ac:dyDescent="0.25">
      <c r="B2">
        <v>60</v>
      </c>
      <c r="C2" t="s">
        <v>1945</v>
      </c>
      <c r="D2" t="s">
        <v>1943</v>
      </c>
      <c r="E2">
        <f>$B$2*E4</f>
        <v>0</v>
      </c>
      <c r="F2">
        <f t="shared" ref="F2:R2" si="1">$B$2*F4</f>
        <v>300</v>
      </c>
      <c r="G2">
        <f t="shared" si="1"/>
        <v>330</v>
      </c>
      <c r="H2">
        <f t="shared" si="1"/>
        <v>360</v>
      </c>
      <c r="I2">
        <f t="shared" si="1"/>
        <v>390</v>
      </c>
      <c r="J2">
        <f t="shared" si="1"/>
        <v>420</v>
      </c>
      <c r="K2">
        <f t="shared" si="1"/>
        <v>450</v>
      </c>
      <c r="L2">
        <f t="shared" si="1"/>
        <v>480</v>
      </c>
      <c r="M2">
        <f t="shared" si="1"/>
        <v>510</v>
      </c>
      <c r="N2">
        <f t="shared" si="1"/>
        <v>540</v>
      </c>
      <c r="O2">
        <f t="shared" si="1"/>
        <v>600</v>
      </c>
      <c r="P2">
        <f t="shared" si="1"/>
        <v>660</v>
      </c>
      <c r="Q2">
        <f t="shared" si="1"/>
        <v>720</v>
      </c>
      <c r="R2">
        <f t="shared" si="1"/>
        <v>960</v>
      </c>
    </row>
    <row r="3" spans="1:45" x14ac:dyDescent="0.25">
      <c r="D3" t="s">
        <v>1947</v>
      </c>
      <c r="E3">
        <f t="shared" ref="E3:R3" si="2">SUM($B$2*E5,MINUTE(E7))</f>
        <v>299</v>
      </c>
      <c r="F3">
        <f t="shared" si="2"/>
        <v>329</v>
      </c>
      <c r="G3">
        <f t="shared" si="2"/>
        <v>359</v>
      </c>
      <c r="H3">
        <f t="shared" si="2"/>
        <v>389</v>
      </c>
      <c r="I3">
        <f t="shared" si="2"/>
        <v>419</v>
      </c>
      <c r="J3">
        <f t="shared" si="2"/>
        <v>449</v>
      </c>
      <c r="K3">
        <f t="shared" si="2"/>
        <v>479</v>
      </c>
      <c r="L3">
        <f t="shared" si="2"/>
        <v>509</v>
      </c>
      <c r="M3">
        <f t="shared" si="2"/>
        <v>539</v>
      </c>
      <c r="N3">
        <f t="shared" si="2"/>
        <v>599</v>
      </c>
      <c r="O3">
        <f t="shared" si="2"/>
        <v>659</v>
      </c>
      <c r="P3">
        <f t="shared" si="2"/>
        <v>719</v>
      </c>
      <c r="Q3">
        <f t="shared" si="2"/>
        <v>959</v>
      </c>
      <c r="R3">
        <f t="shared" si="2"/>
        <v>1439</v>
      </c>
    </row>
    <row r="4" spans="1:45" x14ac:dyDescent="0.25">
      <c r="D4" t="s">
        <v>1944</v>
      </c>
      <c r="E4">
        <v>0</v>
      </c>
      <c r="F4">
        <v>5</v>
      </c>
      <c r="G4">
        <v>5.5</v>
      </c>
      <c r="H4">
        <v>6</v>
      </c>
      <c r="I4">
        <v>6.5</v>
      </c>
      <c r="J4">
        <v>7</v>
      </c>
      <c r="K4">
        <v>7.5</v>
      </c>
      <c r="L4">
        <v>8</v>
      </c>
      <c r="M4">
        <v>8.5</v>
      </c>
      <c r="N4">
        <v>9</v>
      </c>
      <c r="O4">
        <v>10</v>
      </c>
      <c r="P4">
        <v>11</v>
      </c>
      <c r="Q4">
        <v>12</v>
      </c>
      <c r="R4">
        <v>16</v>
      </c>
    </row>
    <row r="5" spans="1:45" x14ac:dyDescent="0.25">
      <c r="D5" t="s">
        <v>1946</v>
      </c>
      <c r="E5">
        <v>4</v>
      </c>
      <c r="F5">
        <v>5</v>
      </c>
      <c r="G5">
        <v>5</v>
      </c>
      <c r="H5">
        <v>6</v>
      </c>
      <c r="I5">
        <v>6</v>
      </c>
      <c r="J5">
        <v>7</v>
      </c>
      <c r="K5">
        <v>7</v>
      </c>
      <c r="L5">
        <v>8</v>
      </c>
      <c r="M5">
        <v>8</v>
      </c>
      <c r="N5">
        <v>9</v>
      </c>
      <c r="O5">
        <v>10</v>
      </c>
      <c r="P5">
        <v>11</v>
      </c>
      <c r="Q5">
        <v>15</v>
      </c>
      <c r="R5">
        <v>23</v>
      </c>
    </row>
    <row r="6" spans="1:45" x14ac:dyDescent="0.25">
      <c r="D6" t="s">
        <v>1930</v>
      </c>
      <c r="E6" s="1">
        <v>0.5</v>
      </c>
      <c r="F6" s="2">
        <v>0.20833333333333334</v>
      </c>
      <c r="G6" s="2">
        <v>0.22916666666666666</v>
      </c>
      <c r="H6" s="2">
        <v>0.25</v>
      </c>
      <c r="I6" s="2">
        <v>0.27083333333333331</v>
      </c>
      <c r="J6" s="2">
        <v>0.29166666666666669</v>
      </c>
      <c r="K6" s="2">
        <v>0.3125</v>
      </c>
      <c r="L6" s="2">
        <v>0.33333333333333331</v>
      </c>
      <c r="M6" s="2">
        <v>0.35416666666666669</v>
      </c>
      <c r="N6" s="2">
        <v>0.375</v>
      </c>
      <c r="O6" s="2">
        <v>0.41666666666666669</v>
      </c>
      <c r="P6" s="2">
        <v>0.45833333333333331</v>
      </c>
      <c r="Q6" s="2">
        <v>0.5</v>
      </c>
      <c r="R6" s="2">
        <v>0.66666666666666663</v>
      </c>
      <c r="S6" s="2"/>
      <c r="U6" t="s">
        <v>3112</v>
      </c>
      <c r="AC6" s="11" t="s">
        <v>3118</v>
      </c>
      <c r="AD6" s="11"/>
      <c r="AE6" s="11"/>
      <c r="AF6" s="11"/>
      <c r="AG6" s="11"/>
      <c r="AH6" s="11"/>
      <c r="AI6" s="11"/>
      <c r="AJ6" s="11"/>
      <c r="AL6" s="11" t="s">
        <v>3119</v>
      </c>
      <c r="AM6" s="11"/>
      <c r="AN6" s="11"/>
      <c r="AO6" s="11"/>
      <c r="AP6" s="11"/>
      <c r="AQ6" s="11"/>
      <c r="AR6" s="11"/>
      <c r="AS6" s="11"/>
    </row>
    <row r="7" spans="1:45" x14ac:dyDescent="0.25">
      <c r="D7" t="s">
        <v>1931</v>
      </c>
      <c r="E7" s="2">
        <v>0.2076388888888889</v>
      </c>
      <c r="F7" s="2">
        <v>0.22847222222222222</v>
      </c>
      <c r="G7" s="2">
        <v>0.24930555555555556</v>
      </c>
      <c r="H7" s="2">
        <v>0.27013888888888887</v>
      </c>
      <c r="I7" s="2">
        <v>0.29097222222222224</v>
      </c>
      <c r="J7" s="2">
        <v>0.31180555555555556</v>
      </c>
      <c r="K7" s="2">
        <v>0.33263888888888887</v>
      </c>
      <c r="L7" s="2">
        <v>0.35347222222222219</v>
      </c>
      <c r="M7" s="2">
        <v>0.3743055555555555</v>
      </c>
      <c r="N7" s="2">
        <v>0.41597222222222219</v>
      </c>
      <c r="O7" s="2">
        <v>0.45763888888888887</v>
      </c>
      <c r="P7" s="2">
        <v>0.4993055555555555</v>
      </c>
      <c r="Q7" s="2">
        <v>0.66597222222222219</v>
      </c>
      <c r="R7" s="2">
        <v>0.99930555555555556</v>
      </c>
      <c r="S7" s="2"/>
    </row>
    <row r="8" spans="1:45" x14ac:dyDescent="0.25">
      <c r="U8" t="s">
        <v>1929</v>
      </c>
      <c r="V8" t="s">
        <v>1935</v>
      </c>
      <c r="W8" t="s">
        <v>1937</v>
      </c>
      <c r="X8" t="s">
        <v>1938</v>
      </c>
      <c r="Y8" t="s">
        <v>1939</v>
      </c>
      <c r="Z8" t="s">
        <v>1942</v>
      </c>
      <c r="AC8" s="6" t="s">
        <v>3127</v>
      </c>
      <c r="AD8" s="6" t="s">
        <v>3122</v>
      </c>
      <c r="AE8" t="s">
        <v>3114</v>
      </c>
      <c r="AF8" t="s">
        <v>3115</v>
      </c>
      <c r="AG8" t="s">
        <v>3116</v>
      </c>
      <c r="AH8" t="s">
        <v>3117</v>
      </c>
      <c r="AI8" t="s">
        <v>3120</v>
      </c>
      <c r="AL8" s="6" t="s">
        <v>3128</v>
      </c>
      <c r="AM8" t="s">
        <v>3124</v>
      </c>
      <c r="AN8" s="6" t="s">
        <v>3114</v>
      </c>
      <c r="AO8" s="6" t="s">
        <v>3115</v>
      </c>
      <c r="AP8" s="6" t="s">
        <v>3116</v>
      </c>
      <c r="AQ8" s="6" t="s">
        <v>3117</v>
      </c>
    </row>
    <row r="9" spans="1:45" x14ac:dyDescent="0.25">
      <c r="A9" t="s">
        <v>0</v>
      </c>
      <c r="B9" t="s">
        <v>1</v>
      </c>
      <c r="C9" t="s">
        <v>2</v>
      </c>
      <c r="D9" t="s">
        <v>3</v>
      </c>
      <c r="E9" t="s">
        <v>1914</v>
      </c>
      <c r="F9" t="s">
        <v>1915</v>
      </c>
      <c r="G9" t="s">
        <v>1916</v>
      </c>
      <c r="H9" t="s">
        <v>1917</v>
      </c>
      <c r="I9" t="s">
        <v>1918</v>
      </c>
      <c r="J9" t="s">
        <v>1919</v>
      </c>
      <c r="K9" t="s">
        <v>1920</v>
      </c>
      <c r="L9" t="s">
        <v>1921</v>
      </c>
      <c r="M9" t="s">
        <v>1922</v>
      </c>
      <c r="N9" t="s">
        <v>1923</v>
      </c>
      <c r="O9" t="s">
        <v>1924</v>
      </c>
      <c r="P9" t="s">
        <v>1925</v>
      </c>
      <c r="Q9" t="s">
        <v>1926</v>
      </c>
      <c r="R9" t="s">
        <v>1927</v>
      </c>
      <c r="S9" t="s">
        <v>1940</v>
      </c>
      <c r="T9" t="s">
        <v>1941</v>
      </c>
      <c r="U9" t="s">
        <v>1928</v>
      </c>
      <c r="V9" t="s">
        <v>1934</v>
      </c>
      <c r="W9" t="s">
        <v>1936</v>
      </c>
      <c r="X9" t="s">
        <v>1932</v>
      </c>
      <c r="Y9" t="s">
        <v>1933</v>
      </c>
      <c r="Z9" t="s">
        <v>3141</v>
      </c>
      <c r="AA9" s="3" t="s">
        <v>3140</v>
      </c>
      <c r="AC9" s="6" t="s">
        <v>3126</v>
      </c>
      <c r="AD9" s="6" t="s">
        <v>3121</v>
      </c>
      <c r="AE9" t="s">
        <v>3129</v>
      </c>
      <c r="AF9" t="s">
        <v>3130</v>
      </c>
      <c r="AG9" t="s">
        <v>1933</v>
      </c>
      <c r="AH9" t="s">
        <v>3113</v>
      </c>
      <c r="AI9" t="s">
        <v>3125</v>
      </c>
      <c r="AJ9" s="3" t="s">
        <v>3142</v>
      </c>
      <c r="AL9" s="6" t="s">
        <v>3126</v>
      </c>
      <c r="AM9" t="s">
        <v>3123</v>
      </c>
      <c r="AN9" s="6" t="s">
        <v>3132</v>
      </c>
      <c r="AO9" s="6" t="s">
        <v>3133</v>
      </c>
      <c r="AP9" s="6" t="s">
        <v>1933</v>
      </c>
      <c r="AQ9" s="6" t="s">
        <v>3113</v>
      </c>
      <c r="AR9" t="s">
        <v>3131</v>
      </c>
      <c r="AS9" s="3" t="s">
        <v>3143</v>
      </c>
    </row>
    <row r="10" spans="1:45" x14ac:dyDescent="0.25">
      <c r="A10" t="s">
        <v>4</v>
      </c>
      <c r="B10">
        <v>10020</v>
      </c>
      <c r="C10" t="s">
        <v>5</v>
      </c>
      <c r="D10">
        <v>23596</v>
      </c>
      <c r="E10">
        <v>1610</v>
      </c>
      <c r="F10">
        <v>1796</v>
      </c>
      <c r="G10">
        <v>1577</v>
      </c>
      <c r="H10">
        <v>2530</v>
      </c>
      <c r="I10">
        <v>2842</v>
      </c>
      <c r="J10">
        <v>3983</v>
      </c>
      <c r="K10">
        <v>3096</v>
      </c>
      <c r="L10">
        <v>2159</v>
      </c>
      <c r="M10">
        <v>659</v>
      </c>
      <c r="N10">
        <v>753</v>
      </c>
      <c r="O10">
        <v>358</v>
      </c>
      <c r="P10">
        <v>251</v>
      </c>
      <c r="Q10">
        <v>997</v>
      </c>
      <c r="R10">
        <v>985</v>
      </c>
      <c r="S10">
        <f>IF(MOD(D10,2)&gt;0,AVERAGE(ROUNDDOWN(D10/2,0),ROUNDUP(D10/2,0)),D10/2)</f>
        <v>11798</v>
      </c>
      <c r="T10" t="str">
        <f>J9</f>
        <v>7:00 a.m. to 7:29 a.m.</v>
      </c>
      <c r="U10">
        <v>420</v>
      </c>
      <c r="V10">
        <f>D10</f>
        <v>23596</v>
      </c>
      <c r="W10">
        <f>IF($S10&gt;SUM($E10:$R10),"median can't exceed the total", IF($S10&gt;SUM($E10:$Q10),SUM($E10:$Q10), IF($S10&gt;SUM($E10:$P10),SUM($E10:$P10), IF($S10&gt;SUM($E10:$O10),SUM($E10:$O10), IF($S10&gt;SUM($E10:$N10),SUM($E10:$N10), IF($S10&gt;SUM($E10:$M10),SUM($E10:$M10), IF($S10&gt;SUM($E10:$L10),SUM($E10:$L10), IF($S10&gt;SUM($E10:$K10),SUM($E10:$K10), IF($S10&gt;SUM($E10:$J10),SUM($E10:$J10), IF($S10&gt;SUM($E10:$I10),SUM($E10:$I10), IF($S10&gt;SUM($E10:$H10),SUM($E10:$H10), IF($S10&gt;SUM($E10:$G10),SUM($E10:$G10), IF($S10&gt;SUM($E10:$F10),SUM($E10:$F10, IF($S10&gt;SUM($E10),SUM($E10),0)))))))))))))))</f>
        <v>10355</v>
      </c>
      <c r="X10">
        <f>IF($S10&gt;SUM($E10:$R10),"median can't exceed the total", IF($S10&gt;SUM($E10:$Q10),$R10, IF($S10&gt;SUM($E10:$P10),$Q10, IF($S10&gt;SUM($E10:$O10),$P10, IF($S10&gt;SUM($E10:$N10),$O10, IF($S10&gt;SUM($E10:$M10),$N10, IF($S10&gt;SUM($E10:$L10),$M10, IF($S10&gt;SUM($E10:$K10),$L10, IF($S10&gt;SUM($E10:$J10),$K10, IF($S10&gt;SUM($E10:$I10),$J10, IF($S10&gt;SUM($E10:$H10),$I10, IF($S10&gt;SUM($E10:$G10),$H10, IF($S10&gt;SUM($E10:$F10),$G10, IF($S10&gt;SUM($E10),$F10,$E10))))))))))))))</f>
        <v>3983</v>
      </c>
      <c r="Y10">
        <f>IF($S10&gt;SUM($E10:$R10),"median can't exceed the total", IF($S10&gt;SUM($E10:$Q10),$R$1, IF($S10&gt;SUM($E10:$P10),$Q$1, IF($S10&gt;SUM($E10:$O10),$P$1, IF($S10&gt;SUM($E10:$N10),$O$1, IF($S10&gt;SUM($E10:$M10),$N$1, IF($S10&gt;SUM($E10:$L10),$M$1, IF($S10&gt;SUM($E10:$K10),$L$1, IF($S10&gt;SUM($E10:$J10),$K$1, IF($S10&gt;SUM($E10:$I10),$J$1, IF($S10&gt;SUM($E10:$H10),$I$1, IF($S10&gt;SUM($E10:$G10),$H$1, IF($S10&gt;SUM($E10:$F10),$G$1, IF($S10&gt;SUM($E10),$F$1,$E$1))))))))))))))</f>
        <v>29</v>
      </c>
      <c r="Z10">
        <f>U10+(((V10/2)-W10)/X10)*Y10</f>
        <v>430.50640220938993</v>
      </c>
      <c r="AA10" s="9">
        <f>TIME(0,Z10,0)</f>
        <v>0.2986111111111111</v>
      </c>
      <c r="AC10" s="6">
        <f>$D10</f>
        <v>23596</v>
      </c>
      <c r="AD10" s="6">
        <f>ROUNDUP(0.25*($AC10+1),0)</f>
        <v>5900</v>
      </c>
      <c r="AE10">
        <f t="shared" ref="AE10:AE73" si="3">IF($AD10&gt;SUM($E10:$R10),"Q1 can't exceed the total", IF($AD10&gt;SUM($E10:$Q10),$R$2, IF($AD10&gt;SUM($E10:$P10),$Q$2, IF($AD10&gt;SUM($E10:$O10),$P$2, IF($AD10&gt;SUM($E10:$N10),$O$2, IF($AD10&gt;SUM($E10:$M10),$N$2, IF($AD10&gt;SUM($E10:$L10),$M$2, IF($AD10&gt;SUM($E10:$K10),$L$2, IF($AD10&gt;SUM($E10:$J10),$K$2, IF($AD10&gt;SUM($E10:$I10),$J$2, IF($AD10&gt;SUM($E10:$H10),$I$2, IF($AD10&gt;SUM($E10:$G10),$H$2, IF($AD10&gt;SUM($E10:$F10),$G$2, IF($AD10&gt;SUM($E10),$F$2,$E$2))))))))))))))</f>
        <v>360</v>
      </c>
      <c r="AF10">
        <f t="shared" ref="AF10:AF73" si="4">IF($AD10&gt;SUM($E10:$R10),"Q1 can't exceed the total", IF($AD10&gt;SUM($E10:$Q10),$R10, IF($AD10&gt;SUM($E10:$P10),$Q10, IF($AD10&gt;SUM($E10:$O10),$P10, IF($AD10&gt;SUM($E10:$N10),$O10, IF($AD10&gt;SUM($E10:$M10),$N10, IF($AD10&gt;SUM($E10:$L10),$M10, IF($AD10&gt;SUM($E10:$K10),$L10, IF($AD10&gt;SUM($E10:$J10),$K10, IF($AD10&gt;SUM($E10:$I10),$J10, IF($AD10&gt;SUM($E10:$H10),$I10, IF($AD10&gt;SUM($E10:$G10),$H10, IF($AD10&gt;SUM($E10:$F10),$G10, IF($AD10&gt;SUM($E10),$F10,$E10))))))))))))))</f>
        <v>2530</v>
      </c>
      <c r="AG10" s="6">
        <f t="shared" ref="AG10:AG73" si="5">IF($AD10&gt;SUM($E10:$R10),"median can't exceed the total", IF($AD10&gt;SUM($E10:$Q10),$R$1, IF($AD10&gt;SUM($E10:$P10),$Q$1, IF($AD10&gt;SUM($E10:$O10),$P$1, IF($AD10&gt;SUM($E10:$N10),$O$1, IF($AD10&gt;SUM($E10:$M10),$N$1, IF($AD10&gt;SUM($E10:$L10),$M$1, IF($AD10&gt;SUM($E10:$K10),$L$1, IF($AD10&gt;SUM($E10:$J10),$K$1, IF($AD10&gt;SUM($E10:$I10),$J$1, IF($AD10&gt;SUM($E10:$H10),$I$1, IF($AD10&gt;SUM($E10:$G10),$H$1, IF($AD10&gt;SUM($E10:$F10),$G$1, IF($AD10&gt;SUM($E10),$F$1,$E$1))))))))))))))</f>
        <v>29</v>
      </c>
      <c r="AH10" s="6">
        <f t="shared" ref="AH10:AH73" si="6">IF($AD10&gt;SUM($E10:$R10),"median can't exceed the total", IF($AD10&gt;SUM($E10:$Q10),SUM($E10:$Q10), IF($AD10&gt;SUM($E10:$P10),SUM($E10:$P10), IF($AD10&gt;SUM($E10:$O10),SUM($E10:$O10), IF($AD10&gt;SUM($E10:$N10),SUM($E10:$N10), IF($AD10&gt;SUM($E10:$M10),SUM($E10:$M10), IF($AD10&gt;SUM($E10:$L10),SUM($E10:$L10), IF($AD10&gt;SUM($E10:$K10),SUM($E10:$K10), IF($AD10&gt;SUM($E10:$J10),SUM($E10:$J10), IF($AD10&gt;SUM($E10:$I10),SUM($E10:$I10), IF($AD10&gt;SUM($E10:$H10),SUM($E10:$H10), IF($AD10&gt;SUM($E10:$G10),SUM($E10:$G10), IF($AD10&gt;SUM($E10:$F10),SUM($E10:$F10, IF($AD10&gt;SUM($E10),SUM($E10),0)))))))))))))))</f>
        <v>4983</v>
      </c>
      <c r="AI10">
        <f>AE10+(((AC10/4)-AH10)/AF10)*AG10</f>
        <v>370.49960474308301</v>
      </c>
      <c r="AJ10" s="9">
        <f>TIME(0,AI10,0)</f>
        <v>0.25694444444444448</v>
      </c>
      <c r="AL10" s="6">
        <f>$D10</f>
        <v>23596</v>
      </c>
      <c r="AM10" s="6">
        <f>ROUNDDOWN(0.75*($AL10+1),0)</f>
        <v>17697</v>
      </c>
      <c r="AN10">
        <f t="shared" ref="AN10:AN73" si="7">IF($AM10&gt;SUM($E10:$R10),"can't exceed the total", IF($AM10&gt;SUM($E10:$Q10),$R$2, IF($AM10&gt;SUM($E10:$P10),$Q$2, IF($AM10&gt;SUM($E10:$O10),$P$2, IF($AM10&gt;SUM($E10:$N10),$O$2, IF($AM10&gt;SUM($E10:$M10),$N$2, IF($AM10&gt;SUM($E10:$L10),$M$2, IF($AM10&gt;SUM($E10:$K10),$L$2, IF($AM10&gt;SUM($E10:$J10),$K$2, IF($AM10&gt;SUM($E10:$I10),$J$2, IF($AM10&gt;SUM($E10:$H10),$I$2, IF($AM10&gt;SUM($E10:$G10),$H$2, IF($AM10&gt;SUM($E10:$F10),$G$2, IF($AM10&gt;SUM($E10),$F$2,$E$2))))))))))))))</f>
        <v>480</v>
      </c>
      <c r="AO10">
        <f t="shared" ref="AO10:AO73" si="8">IF($AM10&gt;SUM($E10:$R10), "can't exceed the total", IF($AM10&gt;SUM($E10:$Q10),$R10, IF($AM10&gt;SUM($E10:$P10),$Q10, IF($AM10&gt;SUM($E10:$O10),$P10, IF($AM10&gt;SUM($E10:$N10),$O10, IF($AM10&gt;SUM($E10:$M10),$N10, IF($AM10&gt;SUM($E10:$L10),$M10, IF($AM10&gt;SUM($E10:$K10),$L10, IF($AM10&gt;SUM($E10:$J10),$K10, IF($AM10&gt;SUM($E10:$I10),$J10, IF($AM10&gt;SUM($E10:$H10),$I10, IF($AM10&gt;SUM($E10:$G10),$H10, IF($AM10&gt;SUM($E10:$F10),$G10, IF($AM10&gt;SUM($E10),$F10,$E10))))))))))))))</f>
        <v>2159</v>
      </c>
      <c r="AP10">
        <f t="shared" ref="AP10:AP73" si="9">IF($AM10&gt;SUM($E10:$R10),"can't exceed the total", IF($AM10&gt;SUM($E10:$Q10),$R$1, IF($AM10&gt;SUM($E10:$P10),$Q$1, IF($AM10&gt;SUM($E10:$O10),$P$1, IF($AM10&gt;SUM($E10:$N10),$O$1, IF($AM10&gt;SUM($E10:$M10),$N$1, IF($AM10&gt;SUM($E10:$L10),$M$1, IF($AM10&gt;SUM($E10:$K10),$L$1, IF($AM10&gt;SUM($E10:$J10),$K$1, IF($AM10&gt;SUM($E10:$I10),$J$1, IF($AM10&gt;SUM($E10:$H10),$I$1, IF($AM10&gt;SUM($E10:$G10),$H$1, IF($AM10&gt;SUM($E10:$F10),$G$1, IF($AM10&gt;SUM($E10),$F$1,$E$1))))))))))))))</f>
        <v>29</v>
      </c>
      <c r="AQ10">
        <f t="shared" ref="AQ10:AQ73" si="10">IF($AM10&gt;SUM($E10:$R10),"can't exceed the total", IF($AM10&gt;SUM($E10:$Q10),SUM($E10:$Q10), IF($AM10&gt;SUM($E10:$P10),SUM($E10:$P10), IF($AM10&gt;SUM($E10:$O10),SUM($E10:$O10), IF($AM10&gt;SUM($E10:$N10),SUM($E10:$N10), IF($AM10&gt;SUM($E10:$M10),SUM($E10:$M10), IF($AM10&gt;SUM($E10:$L10),SUM($E10:$L10), IF($AM10&gt;SUM($E10:$K10),SUM($E10:$K10), IF($AM10&gt;SUM($E10:$J10),SUM($E10:$J10), IF($AM10&gt;SUM($E10:$I10),SUM($E10:$I10), IF($AM10&gt;SUM($E10:$H10),SUM($E10:$H10), IF($AM10&gt;SUM($E10:$G10),SUM($E10:$G10), IF($AM10&gt;SUM($E10:$F10),SUM($E10:$F10, IF($AM10&gt;SUM($E10),SUM($E10),0)))))))))))))))</f>
        <v>17434</v>
      </c>
      <c r="AR10">
        <f>AN10+((((3*AL10)/4)-AQ10)/AO10)*AP10</f>
        <v>483.53265400648451</v>
      </c>
      <c r="AS10" s="9">
        <f>TIME(0,AR10,0)</f>
        <v>0.3354166666666667</v>
      </c>
    </row>
    <row r="11" spans="1:45" x14ac:dyDescent="0.25">
      <c r="A11" t="s">
        <v>6</v>
      </c>
      <c r="B11">
        <v>10100</v>
      </c>
      <c r="C11" t="s">
        <v>7</v>
      </c>
      <c r="D11">
        <v>20984</v>
      </c>
      <c r="E11">
        <v>445</v>
      </c>
      <c r="F11">
        <v>436</v>
      </c>
      <c r="G11">
        <v>612</v>
      </c>
      <c r="H11">
        <v>907</v>
      </c>
      <c r="I11">
        <v>1925</v>
      </c>
      <c r="J11">
        <v>3403</v>
      </c>
      <c r="K11">
        <v>6108</v>
      </c>
      <c r="L11">
        <v>1940</v>
      </c>
      <c r="M11">
        <v>891</v>
      </c>
      <c r="N11">
        <v>725</v>
      </c>
      <c r="O11">
        <v>404</v>
      </c>
      <c r="P11">
        <v>195</v>
      </c>
      <c r="Q11">
        <v>1257</v>
      </c>
      <c r="R11">
        <v>1736</v>
      </c>
      <c r="S11">
        <f>IF(MOD(D11,2)&gt;0,AVERAGE(ROUNDDOWN(D11/2,0),ROUNDUP(D11/2,0)),D11/2)</f>
        <v>10492</v>
      </c>
      <c r="T11" t="str">
        <f>IF($S11&gt;SUM($E11:$R11),"median can't exceed the total",IF($S11&gt;SUM($E11:$Q11),$R$9,IF($S11&gt;SUM($E11:$P11),$Q$9,IF($S11&gt;SUM($E11:$O11),$P$9,IF($S11&gt;SUM($E11:$N11),$O$9,IF($S11&gt;SUM($E11:$M11),$N$9,IF($S11&gt;SUM($E11:$L11),$M$9,IF($S11&gt;SUM($E11:$K11),$L$9,IF($S11&gt;SUM($E11:$J11),$K$9,IF($S11&gt;SUM($E11:$I11),$J$9,IF($S11&gt;SUM($E11:$H11),$I$9,IF($S11&gt;SUM($E11:$G11),$H$9,IF($S11&gt;SUM($E11:$F11),$G$9,IF($S11&gt;SUM($E11),$F$9,$E$9))))))))))))))</f>
        <v>7:30 a.m. to 7:59 a.m.</v>
      </c>
      <c r="U11">
        <f>IF($S11&gt;SUM($E11:$R11),"median can't exceed the total",IF($S11&gt;SUM($E11:$Q11),$R$2,IF($S11&gt;SUM($E11:$P11),$Q$2,IF($S11&gt;SUM($E11:$O11),$P$2,IF($S11&gt;SUM($E11:$N11),$O$2,IF($S11&gt;SUM($E11:$M11),$N$2,IF($S11&gt;SUM($E11:$L11),$M$2,IF($S11&gt;SUM($E11:$K11),$L$2,IF($S11&gt;SUM($E11:$J11),$K$2,IF($S11&gt;SUM($E11:$I11),$J$2,IF($S11&gt;SUM($E11:$H11),$I$2,IF($S11&gt;SUM($E11:$G11),$H$2,IF($S11&gt;SUM($E11:$F11),$G$2,IF($S11&gt;SUM($E11),$F$2,$E$2))))))))))))))</f>
        <v>450</v>
      </c>
      <c r="V11">
        <f>D11</f>
        <v>20984</v>
      </c>
      <c r="W11">
        <f>IF($S11&gt;SUM($E11:$R11),"median can't exceed the total", IF($S11&gt;SUM($E11:$Q11),SUM($E11:$Q11), IF($S11&gt;SUM($E11:$P11),SUM($E11:$P11), IF($S11&gt;SUM($E11:$O11),SUM($E11:$O11), IF($S11&gt;SUM($E11:$N11),SUM($E11:$N11), IF($S11&gt;SUM($E11:$M11),SUM($E11:$M11), IF($S11&gt;SUM($E11:$L11),SUM($E11:$L11), IF($S11&gt;SUM($E11:$K11),SUM($E11:$K11), IF($S11&gt;SUM($E11:$J11),SUM($E11:$J11), IF($S11&gt;SUM($E11:$I11),SUM($E11:$I11), IF($S11&gt;SUM($E11:$H11),SUM($E11:$H11), IF($S11&gt;SUM($E11:$G11),SUM($E11:$G11), IF($S11&gt;SUM($E11:$F11),SUM($E11:$F11, IF($S11&gt;SUM($E11),SUM($E11),0)))))))))))))))</f>
        <v>7728</v>
      </c>
      <c r="X11">
        <f>IF($S11&gt;SUM($E11:$R11),"median can't exceed the total", IF($S11&gt;SUM($E11:$Q11),$R11, IF($S11&gt;SUM($E11:$P11),$Q11, IF($S11&gt;SUM($E11:$O11),$P11, IF($S11&gt;SUM($E11:$N11),$O11, IF($S11&gt;SUM($E11:$M11),$N11, IF($S11&gt;SUM($E11:$L11),$M11, IF($S11&gt;SUM($E11:$K11),$L11, IF($S11&gt;SUM($E11:$J11),$K11, IF($S11&gt;SUM($E11:$I11),$J11, IF($S11&gt;SUM($E11:$H11),$I11, IF($S11&gt;SUM($E11:$G11),$H11, IF($S11&gt;SUM($E11:$F11),$G11, IF($S11&gt;SUM($E11),$F11,$E11))))))))))))))</f>
        <v>6108</v>
      </c>
      <c r="Y11">
        <f>IF($S11&gt;SUM($E11:$R11),"median can't exceed the total", IF($S11&gt;SUM($E11:$Q11),$R$1, IF($S11&gt;SUM($E11:$P11),$Q$1, IF($S11&gt;SUM($E11:$O11),$P$1, IF($S11&gt;SUM($E11:$N11),$O$1, IF($S11&gt;SUM($E11:$M11),$N$1, IF($S11&gt;SUM($E11:$L11),$M$1, IF($S11&gt;SUM($E11:$K11),$L$1, IF($S11&gt;SUM($E11:$J11),$K$1, IF($S11&gt;SUM($E11:$I11),$J$1, IF($S11&gt;SUM($E11:$H11),$I$1, IF($S11&gt;SUM($E11:$G11),$H$1, IF($S11&gt;SUM($E11:$F11),$G$1, IF($S11&gt;SUM($E11),$F$1,$E$1))))))))))))))</f>
        <v>29</v>
      </c>
      <c r="Z11">
        <f>U11+(((V11/2)-W11)/X11)*Y11</f>
        <v>463.12311722331367</v>
      </c>
      <c r="AA11" s="9">
        <f t="shared" ref="AA11:AA74" si="11">TIME(0,Z11,0)</f>
        <v>0.3215277777777778</v>
      </c>
      <c r="AC11" s="6">
        <f>$D11</f>
        <v>20984</v>
      </c>
      <c r="AD11" s="6">
        <f>ROUNDUP(0.25*($AC11+1),0)</f>
        <v>5247</v>
      </c>
      <c r="AE11" s="6">
        <f t="shared" si="3"/>
        <v>420</v>
      </c>
      <c r="AF11" s="6">
        <f t="shared" si="4"/>
        <v>3403</v>
      </c>
      <c r="AG11" s="6">
        <f t="shared" si="5"/>
        <v>29</v>
      </c>
      <c r="AH11" s="6">
        <f t="shared" si="6"/>
        <v>4325</v>
      </c>
      <c r="AI11" s="6">
        <f>AE11+(((AC11/4)-AH11)/AF11)*AG11</f>
        <v>427.84866294446078</v>
      </c>
      <c r="AJ11" s="9">
        <f t="shared" ref="AJ11:AJ74" si="12">TIME(0,AI11,0)</f>
        <v>0.29652777777777778</v>
      </c>
      <c r="AL11" s="6">
        <f>$D11</f>
        <v>20984</v>
      </c>
      <c r="AM11" s="6">
        <f>ROUNDDOWN(0.75*($AL11+1),0)</f>
        <v>15738</v>
      </c>
      <c r="AN11" s="6">
        <f t="shared" si="7"/>
        <v>480</v>
      </c>
      <c r="AO11" s="6">
        <f t="shared" si="8"/>
        <v>1940</v>
      </c>
      <c r="AP11" s="6">
        <f t="shared" si="9"/>
        <v>29</v>
      </c>
      <c r="AQ11" s="6">
        <f t="shared" si="10"/>
        <v>13836</v>
      </c>
      <c r="AR11" s="6">
        <f>AN11+((((3*AL11)/4)-AQ11)/AO11)*AP11</f>
        <v>508.43195876288661</v>
      </c>
      <c r="AS11" s="9">
        <f t="shared" ref="AS11:AS74" si="13">TIME(0,AR11,0)</f>
        <v>0.3527777777777778</v>
      </c>
    </row>
    <row r="12" spans="1:45" x14ac:dyDescent="0.25">
      <c r="A12" t="s">
        <v>8</v>
      </c>
      <c r="B12">
        <v>10140</v>
      </c>
      <c r="C12" t="s">
        <v>9</v>
      </c>
      <c r="D12">
        <v>25501</v>
      </c>
      <c r="E12">
        <v>1906</v>
      </c>
      <c r="F12">
        <v>1559</v>
      </c>
      <c r="G12">
        <v>1095</v>
      </c>
      <c r="H12">
        <v>2220</v>
      </c>
      <c r="I12">
        <v>2409</v>
      </c>
      <c r="J12">
        <v>3074</v>
      </c>
      <c r="K12">
        <v>3655</v>
      </c>
      <c r="L12">
        <v>1806</v>
      </c>
      <c r="M12">
        <v>1372</v>
      </c>
      <c r="N12">
        <v>1672</v>
      </c>
      <c r="O12">
        <v>628</v>
      </c>
      <c r="P12">
        <v>356</v>
      </c>
      <c r="Q12">
        <v>1987</v>
      </c>
      <c r="R12">
        <v>1762</v>
      </c>
      <c r="S12">
        <f t="shared" ref="S12:S75" si="14">IF(MOD(D12,2)&gt;0,AVERAGE(ROUNDDOWN(D12/2,0),ROUNDUP(D12/2,0)),D12/2)</f>
        <v>12750.5</v>
      </c>
      <c r="T12" t="str">
        <f t="shared" ref="T12:T75" si="15">IF($S12&gt;SUM($E12:$R12),"median can't exceed the total",IF($S12&gt;SUM($E12:$Q12),$R$9,IF($S12&gt;SUM($E12:$P12),$Q$9,IF($S12&gt;SUM($E12:$O12),$P$9,IF($S12&gt;SUM($E12:$N12),$O$9,IF($S12&gt;SUM($E12:$M12),$N$9,IF($S12&gt;SUM($E12:$L12),$M$9,IF($S12&gt;SUM($E12:$K12),$L$9,IF($S12&gt;SUM($E12:$J12),$K$9,IF($S12&gt;SUM($E12:$I12),$J$9,IF($S12&gt;SUM($E12:$H12),$I$9,IF($S12&gt;SUM($E12:$G12),$H$9,IF($S12&gt;SUM($E12:$F12),$G$9,IF($S12&gt;SUM($E12),$F$9,$E$9))))))))))))))</f>
        <v>7:30 a.m. to 7:59 a.m.</v>
      </c>
      <c r="U12">
        <f t="shared" ref="U12:U75" si="16">IF($S12&gt;SUM($E12:$R12),"median can't exceed the total",IF($S12&gt;SUM($E12:$Q12),$R$2,IF($S12&gt;SUM($E12:$P12),$Q$2,IF($S12&gt;SUM($E12:$O12),$P$2,IF($S12&gt;SUM($E12:$N12),$O$2,IF($S12&gt;SUM($E12:$M12),$N$2,IF($S12&gt;SUM($E12:$L12),$M$2,IF($S12&gt;SUM($E12:$K12),$L$2,IF($S12&gt;SUM($E12:$J12),$K$2,IF($S12&gt;SUM($E12:$I12),$J$2,IF($S12&gt;SUM($E12:$H12),$I$2,IF($S12&gt;SUM($E12:$G12),$H$2,IF($S12&gt;SUM($E12:$F12),$G$2,IF($S12&gt;SUM($E12),$F$2,$E$2))))))))))))))</f>
        <v>450</v>
      </c>
      <c r="V12">
        <f t="shared" ref="V12:V75" si="17">D12</f>
        <v>25501</v>
      </c>
      <c r="W12">
        <f t="shared" ref="W12:W75" si="18">IF($S12&gt;SUM($E12:$R12),"median can't exceed the total", IF($S12&gt;SUM($E12:$Q12),SUM($E12:$Q12), IF($S12&gt;SUM($E12:$P12),SUM($E12:$P12), IF($S12&gt;SUM($E12:$O12),SUM($E12:$O12), IF($S12&gt;SUM($E12:$N12),SUM($E12:$N12), IF($S12&gt;SUM($E12:$M12),SUM($E12:$M12), IF($S12&gt;SUM($E12:$L12),SUM($E12:$L12), IF($S12&gt;SUM($E12:$K12),SUM($E12:$K12), IF($S12&gt;SUM($E12:$J12),SUM($E12:$J12), IF($S12&gt;SUM($E12:$I12),SUM($E12:$I12), IF($S12&gt;SUM($E12:$H12),SUM($E12:$H12), IF($S12&gt;SUM($E12:$G12),SUM($E12:$G12), IF($S12&gt;SUM($E12:$F12),SUM($E12:$F12, IF($S12&gt;SUM($E12),SUM($E12),0)))))))))))))))</f>
        <v>12263</v>
      </c>
      <c r="X12">
        <f t="shared" ref="X12:X75" si="19">IF($S12&gt;SUM($E12:$R12),"median can't exceed the total", IF($S12&gt;SUM($E12:$Q12),$R12, IF($S12&gt;SUM($E12:$P12),$Q12, IF($S12&gt;SUM($E12:$O12),$P12, IF($S12&gt;SUM($E12:$N12),$O12, IF($S12&gt;SUM($E12:$M12),$N12, IF($S12&gt;SUM($E12:$L12),$M12, IF($S12&gt;SUM($E12:$K12),$L12, IF($S12&gt;SUM($E12:$J12),$K12, IF($S12&gt;SUM($E12:$I12),$J12, IF($S12&gt;SUM($E12:$H12),$I12, IF($S12&gt;SUM($E12:$G12),$H12, IF($S12&gt;SUM($E12:$F12),$G12, IF($S12&gt;SUM($E12),$F12,$E12))))))))))))))</f>
        <v>3655</v>
      </c>
      <c r="Y12">
        <f t="shared" ref="Y12:Y75" si="20">IF($S12&gt;SUM($E12:$R12),"median can't exceed the total", IF($S12&gt;SUM($E12:$Q12),$R$1, IF($S12&gt;SUM($E12:$P12),$Q$1, IF($S12&gt;SUM($E12:$O12),$P$1, IF($S12&gt;SUM($E12:$N12),$O$1, IF($S12&gt;SUM($E12:$M12),$N$1, IF($S12&gt;SUM($E12:$L12),$M$1, IF($S12&gt;SUM($E12:$K12),$L$1, IF($S12&gt;SUM($E12:$J12),$K$1, IF($S12&gt;SUM($E12:$I12),$J$1, IF($S12&gt;SUM($E12:$H12),$I$1, IF($S12&gt;SUM($E12:$G12),$H$1, IF($S12&gt;SUM($E12:$F12),$G$1, IF($S12&gt;SUM($E12),$F$1,$E$1))))))))))))))</f>
        <v>29</v>
      </c>
      <c r="Z12">
        <f t="shared" ref="Z12:Z75" si="21">U12+(((V12/2)-W12)/X12)*Y12</f>
        <v>453.86798905608754</v>
      </c>
      <c r="AA12" s="9">
        <f t="shared" si="11"/>
        <v>0.31458333333333333</v>
      </c>
      <c r="AC12" s="6">
        <f t="shared" ref="AC12:AC75" si="22">$D12</f>
        <v>25501</v>
      </c>
      <c r="AD12" s="6">
        <f t="shared" ref="AD12:AD75" si="23">ROUNDUP(0.25*($AC12+1),0)</f>
        <v>6376</v>
      </c>
      <c r="AE12" s="6">
        <f t="shared" si="3"/>
        <v>360</v>
      </c>
      <c r="AF12" s="6">
        <f t="shared" si="4"/>
        <v>2220</v>
      </c>
      <c r="AG12" s="6">
        <f t="shared" si="5"/>
        <v>29</v>
      </c>
      <c r="AH12" s="6">
        <f t="shared" si="6"/>
        <v>4560</v>
      </c>
      <c r="AI12" s="6">
        <f t="shared" ref="AI12:AI75" si="24">AE12+(((AC12/4)-AH12)/AF12)*AG12</f>
        <v>383.7127252252252</v>
      </c>
      <c r="AJ12" s="9">
        <f t="shared" si="12"/>
        <v>0.26597222222222222</v>
      </c>
      <c r="AL12" s="6">
        <f t="shared" ref="AL12:AL75" si="25">$D12</f>
        <v>25501</v>
      </c>
      <c r="AM12" s="6">
        <f t="shared" ref="AM12:AM75" si="26">ROUNDDOWN(0.75*($AL12+1),0)</f>
        <v>19126</v>
      </c>
      <c r="AN12" s="6">
        <f t="shared" si="7"/>
        <v>540</v>
      </c>
      <c r="AO12" s="6">
        <f t="shared" si="8"/>
        <v>1672</v>
      </c>
      <c r="AP12" s="6">
        <f t="shared" si="9"/>
        <v>59</v>
      </c>
      <c r="AQ12" s="6">
        <f t="shared" si="10"/>
        <v>19096</v>
      </c>
      <c r="AR12" s="6">
        <f t="shared" ref="AR12:AR75" si="27">AN12+((((3*AL12)/4)-AQ12)/AO12)*AP12</f>
        <v>541.04979066985641</v>
      </c>
      <c r="AS12" s="9">
        <f t="shared" si="13"/>
        <v>0.3756944444444445</v>
      </c>
    </row>
    <row r="13" spans="1:45" x14ac:dyDescent="0.25">
      <c r="A13" t="s">
        <v>10</v>
      </c>
      <c r="B13">
        <v>10180</v>
      </c>
      <c r="C13" t="s">
        <v>11</v>
      </c>
      <c r="D13">
        <v>71406</v>
      </c>
      <c r="E13">
        <v>2921</v>
      </c>
      <c r="F13">
        <v>1587</v>
      </c>
      <c r="G13">
        <v>3152</v>
      </c>
      <c r="H13">
        <v>4384</v>
      </c>
      <c r="I13">
        <v>7266</v>
      </c>
      <c r="J13">
        <v>9695</v>
      </c>
      <c r="K13">
        <v>13451</v>
      </c>
      <c r="L13">
        <v>8622</v>
      </c>
      <c r="M13">
        <v>2914</v>
      </c>
      <c r="N13">
        <v>3554</v>
      </c>
      <c r="O13">
        <v>1859</v>
      </c>
      <c r="P13">
        <v>821</v>
      </c>
      <c r="Q13">
        <v>5232</v>
      </c>
      <c r="R13">
        <v>5948</v>
      </c>
      <c r="S13">
        <f t="shared" si="14"/>
        <v>35703</v>
      </c>
      <c r="T13" t="str">
        <f t="shared" si="15"/>
        <v>7:30 a.m. to 7:59 a.m.</v>
      </c>
      <c r="U13">
        <f t="shared" si="16"/>
        <v>450</v>
      </c>
      <c r="V13">
        <f t="shared" si="17"/>
        <v>71406</v>
      </c>
      <c r="W13">
        <f t="shared" si="18"/>
        <v>29005</v>
      </c>
      <c r="X13">
        <f t="shared" si="19"/>
        <v>13451</v>
      </c>
      <c r="Y13">
        <f t="shared" si="20"/>
        <v>29</v>
      </c>
      <c r="Z13">
        <f t="shared" si="21"/>
        <v>464.44071072782691</v>
      </c>
      <c r="AA13" s="9">
        <f t="shared" si="11"/>
        <v>0.32222222222222224</v>
      </c>
      <c r="AC13" s="6">
        <f t="shared" si="22"/>
        <v>71406</v>
      </c>
      <c r="AD13" s="6">
        <f t="shared" si="23"/>
        <v>17852</v>
      </c>
      <c r="AE13" s="6">
        <f t="shared" si="3"/>
        <v>390</v>
      </c>
      <c r="AF13" s="6">
        <f t="shared" si="4"/>
        <v>7266</v>
      </c>
      <c r="AG13" s="6">
        <f t="shared" si="5"/>
        <v>29</v>
      </c>
      <c r="AH13" s="6">
        <f t="shared" si="6"/>
        <v>12044</v>
      </c>
      <c r="AI13" s="6">
        <f t="shared" si="24"/>
        <v>413.17884668318192</v>
      </c>
      <c r="AJ13" s="9">
        <f t="shared" si="12"/>
        <v>0.28680555555555559</v>
      </c>
      <c r="AL13" s="6">
        <f t="shared" si="25"/>
        <v>71406</v>
      </c>
      <c r="AM13" s="6">
        <f t="shared" si="26"/>
        <v>53555</v>
      </c>
      <c r="AN13" s="6">
        <f t="shared" si="7"/>
        <v>510</v>
      </c>
      <c r="AO13" s="6">
        <f t="shared" si="8"/>
        <v>2914</v>
      </c>
      <c r="AP13" s="6">
        <f t="shared" si="9"/>
        <v>29</v>
      </c>
      <c r="AQ13" s="6">
        <f t="shared" si="10"/>
        <v>51078</v>
      </c>
      <c r="AR13" s="6">
        <f t="shared" si="27"/>
        <v>534.64601921757037</v>
      </c>
      <c r="AS13" s="9">
        <f t="shared" si="13"/>
        <v>0.37083333333333335</v>
      </c>
    </row>
    <row r="14" spans="1:45" x14ac:dyDescent="0.25">
      <c r="A14" t="s">
        <v>12</v>
      </c>
      <c r="B14">
        <v>10220</v>
      </c>
      <c r="C14" t="s">
        <v>13</v>
      </c>
      <c r="D14">
        <v>17087</v>
      </c>
      <c r="E14">
        <v>353</v>
      </c>
      <c r="F14">
        <v>321</v>
      </c>
      <c r="G14">
        <v>633</v>
      </c>
      <c r="H14">
        <v>879</v>
      </c>
      <c r="I14">
        <v>1797</v>
      </c>
      <c r="J14">
        <v>2160</v>
      </c>
      <c r="K14">
        <v>4593</v>
      </c>
      <c r="L14">
        <v>1730</v>
      </c>
      <c r="M14">
        <v>780</v>
      </c>
      <c r="N14">
        <v>639</v>
      </c>
      <c r="O14">
        <v>344</v>
      </c>
      <c r="P14">
        <v>70</v>
      </c>
      <c r="Q14">
        <v>1356</v>
      </c>
      <c r="R14">
        <v>1432</v>
      </c>
      <c r="S14">
        <f t="shared" si="14"/>
        <v>8543.5</v>
      </c>
      <c r="T14" t="str">
        <f t="shared" si="15"/>
        <v>7:30 a.m. to 7:59 a.m.</v>
      </c>
      <c r="U14">
        <f t="shared" si="16"/>
        <v>450</v>
      </c>
      <c r="V14">
        <f t="shared" si="17"/>
        <v>17087</v>
      </c>
      <c r="W14">
        <f t="shared" si="18"/>
        <v>6143</v>
      </c>
      <c r="X14">
        <f t="shared" si="19"/>
        <v>4593</v>
      </c>
      <c r="Y14">
        <f t="shared" si="20"/>
        <v>29</v>
      </c>
      <c r="Z14">
        <f t="shared" si="21"/>
        <v>465.15665142608316</v>
      </c>
      <c r="AA14" s="9">
        <f t="shared" si="11"/>
        <v>0.32291666666666669</v>
      </c>
      <c r="AC14" s="6">
        <f t="shared" si="22"/>
        <v>17087</v>
      </c>
      <c r="AD14" s="6">
        <f t="shared" si="23"/>
        <v>4272</v>
      </c>
      <c r="AE14" s="6">
        <f t="shared" si="3"/>
        <v>420</v>
      </c>
      <c r="AF14" s="6">
        <f t="shared" si="4"/>
        <v>2160</v>
      </c>
      <c r="AG14" s="6">
        <f t="shared" si="5"/>
        <v>29</v>
      </c>
      <c r="AH14" s="6">
        <f t="shared" si="6"/>
        <v>3983</v>
      </c>
      <c r="AI14" s="6">
        <f t="shared" si="24"/>
        <v>423.87673611111109</v>
      </c>
      <c r="AJ14" s="9">
        <f t="shared" si="12"/>
        <v>0.29375000000000001</v>
      </c>
      <c r="AL14" s="6">
        <f t="shared" si="25"/>
        <v>17087</v>
      </c>
      <c r="AM14" s="6">
        <f t="shared" si="26"/>
        <v>12816</v>
      </c>
      <c r="AN14" s="6">
        <f t="shared" si="7"/>
        <v>510</v>
      </c>
      <c r="AO14" s="6">
        <f t="shared" si="8"/>
        <v>780</v>
      </c>
      <c r="AP14" s="6">
        <f t="shared" si="9"/>
        <v>29</v>
      </c>
      <c r="AQ14" s="6">
        <f t="shared" si="10"/>
        <v>12466</v>
      </c>
      <c r="AR14" s="6">
        <f t="shared" si="27"/>
        <v>522.98493589743589</v>
      </c>
      <c r="AS14" s="9">
        <f t="shared" si="13"/>
        <v>0.36249999999999999</v>
      </c>
    </row>
    <row r="15" spans="1:45" x14ac:dyDescent="0.25">
      <c r="A15" t="s">
        <v>14</v>
      </c>
      <c r="B15">
        <v>10260</v>
      </c>
      <c r="C15" t="s">
        <v>15</v>
      </c>
      <c r="D15">
        <v>4468</v>
      </c>
      <c r="E15">
        <v>244</v>
      </c>
      <c r="F15">
        <v>154</v>
      </c>
      <c r="G15">
        <v>145</v>
      </c>
      <c r="H15">
        <v>786</v>
      </c>
      <c r="I15">
        <v>803</v>
      </c>
      <c r="J15">
        <v>1025</v>
      </c>
      <c r="K15">
        <v>551</v>
      </c>
      <c r="L15">
        <v>183</v>
      </c>
      <c r="M15">
        <v>60</v>
      </c>
      <c r="N15">
        <v>42</v>
      </c>
      <c r="O15">
        <v>13</v>
      </c>
      <c r="P15">
        <v>64</v>
      </c>
      <c r="Q15">
        <v>156</v>
      </c>
      <c r="R15">
        <v>242</v>
      </c>
      <c r="S15">
        <f t="shared" si="14"/>
        <v>2234</v>
      </c>
      <c r="T15" t="str">
        <f t="shared" si="15"/>
        <v>7:00 a.m. to 7:29 a.m.</v>
      </c>
      <c r="U15">
        <f t="shared" si="16"/>
        <v>420</v>
      </c>
      <c r="V15">
        <f t="shared" si="17"/>
        <v>4468</v>
      </c>
      <c r="W15">
        <f t="shared" si="18"/>
        <v>2132</v>
      </c>
      <c r="X15">
        <f t="shared" si="19"/>
        <v>1025</v>
      </c>
      <c r="Y15">
        <f t="shared" si="20"/>
        <v>29</v>
      </c>
      <c r="Z15">
        <f t="shared" si="21"/>
        <v>422.88585365853658</v>
      </c>
      <c r="AA15" s="9">
        <f t="shared" si="11"/>
        <v>0.29305555555555557</v>
      </c>
      <c r="AC15" s="6">
        <f t="shared" si="22"/>
        <v>4468</v>
      </c>
      <c r="AD15" s="6">
        <f t="shared" si="23"/>
        <v>1118</v>
      </c>
      <c r="AE15" s="6">
        <f t="shared" si="3"/>
        <v>360</v>
      </c>
      <c r="AF15" s="6">
        <f t="shared" si="4"/>
        <v>786</v>
      </c>
      <c r="AG15" s="6">
        <f t="shared" si="5"/>
        <v>29</v>
      </c>
      <c r="AH15" s="6">
        <f t="shared" si="6"/>
        <v>543</v>
      </c>
      <c r="AI15" s="6">
        <f t="shared" si="24"/>
        <v>381.17811704834605</v>
      </c>
      <c r="AJ15" s="9">
        <f t="shared" si="12"/>
        <v>0.26458333333333334</v>
      </c>
      <c r="AL15" s="6">
        <f t="shared" si="25"/>
        <v>4468</v>
      </c>
      <c r="AM15" s="6">
        <f t="shared" si="26"/>
        <v>3351</v>
      </c>
      <c r="AN15" s="6">
        <f t="shared" si="7"/>
        <v>450</v>
      </c>
      <c r="AO15" s="6">
        <f t="shared" si="8"/>
        <v>551</v>
      </c>
      <c r="AP15" s="6">
        <f t="shared" si="9"/>
        <v>29</v>
      </c>
      <c r="AQ15" s="6">
        <f t="shared" si="10"/>
        <v>3157</v>
      </c>
      <c r="AR15" s="6">
        <f t="shared" si="27"/>
        <v>460.21052631578948</v>
      </c>
      <c r="AS15" s="9">
        <f t="shared" si="13"/>
        <v>0.31944444444444448</v>
      </c>
    </row>
    <row r="16" spans="1:45" x14ac:dyDescent="0.25">
      <c r="A16" t="s">
        <v>16</v>
      </c>
      <c r="B16">
        <v>10300</v>
      </c>
      <c r="C16" t="s">
        <v>17</v>
      </c>
      <c r="D16">
        <v>40766</v>
      </c>
      <c r="E16">
        <v>1893</v>
      </c>
      <c r="F16">
        <v>1824</v>
      </c>
      <c r="G16">
        <v>2556</v>
      </c>
      <c r="H16">
        <v>3250</v>
      </c>
      <c r="I16">
        <v>3417</v>
      </c>
      <c r="J16">
        <v>5351</v>
      </c>
      <c r="K16">
        <v>5442</v>
      </c>
      <c r="L16">
        <v>3253</v>
      </c>
      <c r="M16">
        <v>2099</v>
      </c>
      <c r="N16">
        <v>1772</v>
      </c>
      <c r="O16">
        <v>1165</v>
      </c>
      <c r="P16">
        <v>592</v>
      </c>
      <c r="Q16">
        <v>4326</v>
      </c>
      <c r="R16">
        <v>3826</v>
      </c>
      <c r="S16">
        <f t="shared" si="14"/>
        <v>20383</v>
      </c>
      <c r="T16" t="str">
        <f t="shared" si="15"/>
        <v>7:30 a.m. to 7:59 a.m.</v>
      </c>
      <c r="U16">
        <f t="shared" si="16"/>
        <v>450</v>
      </c>
      <c r="V16">
        <f t="shared" si="17"/>
        <v>40766</v>
      </c>
      <c r="W16">
        <f t="shared" si="18"/>
        <v>18291</v>
      </c>
      <c r="X16">
        <f t="shared" si="19"/>
        <v>5442</v>
      </c>
      <c r="Y16">
        <f t="shared" si="20"/>
        <v>29</v>
      </c>
      <c r="Z16">
        <f t="shared" si="21"/>
        <v>461.14810731348769</v>
      </c>
      <c r="AA16" s="9">
        <f t="shared" si="11"/>
        <v>0.32013888888888892</v>
      </c>
      <c r="AC16" s="6">
        <f t="shared" si="22"/>
        <v>40766</v>
      </c>
      <c r="AD16" s="6">
        <f t="shared" si="23"/>
        <v>10192</v>
      </c>
      <c r="AE16" s="6">
        <f t="shared" si="3"/>
        <v>390</v>
      </c>
      <c r="AF16" s="6">
        <f t="shared" si="4"/>
        <v>3417</v>
      </c>
      <c r="AG16" s="6">
        <f t="shared" si="5"/>
        <v>29</v>
      </c>
      <c r="AH16" s="6">
        <f t="shared" si="6"/>
        <v>9523</v>
      </c>
      <c r="AI16" s="6">
        <f t="shared" si="24"/>
        <v>395.67354404448349</v>
      </c>
      <c r="AJ16" s="9">
        <f t="shared" si="12"/>
        <v>0.27430555555555552</v>
      </c>
      <c r="AL16" s="6">
        <f t="shared" si="25"/>
        <v>40766</v>
      </c>
      <c r="AM16" s="6">
        <f t="shared" si="26"/>
        <v>30575</v>
      </c>
      <c r="AN16" s="6">
        <f t="shared" si="7"/>
        <v>540</v>
      </c>
      <c r="AO16" s="6">
        <f t="shared" si="8"/>
        <v>1772</v>
      </c>
      <c r="AP16" s="6">
        <f t="shared" si="9"/>
        <v>59</v>
      </c>
      <c r="AQ16" s="6">
        <f t="shared" si="10"/>
        <v>29085</v>
      </c>
      <c r="AR16" s="6">
        <f t="shared" si="27"/>
        <v>589.59396162528219</v>
      </c>
      <c r="AS16" s="9">
        <f t="shared" si="13"/>
        <v>0.40902777777777777</v>
      </c>
    </row>
    <row r="17" spans="1:45" x14ac:dyDescent="0.25">
      <c r="A17" t="s">
        <v>18</v>
      </c>
      <c r="B17">
        <v>10380</v>
      </c>
      <c r="C17" t="s">
        <v>19</v>
      </c>
      <c r="D17">
        <v>71459</v>
      </c>
      <c r="E17">
        <v>3594</v>
      </c>
      <c r="F17">
        <v>2882</v>
      </c>
      <c r="G17">
        <v>3719</v>
      </c>
      <c r="H17">
        <v>6844</v>
      </c>
      <c r="I17">
        <v>8538</v>
      </c>
      <c r="J17">
        <v>14638</v>
      </c>
      <c r="K17">
        <v>9393</v>
      </c>
      <c r="L17">
        <v>5844</v>
      </c>
      <c r="M17">
        <v>1780</v>
      </c>
      <c r="N17">
        <v>3286</v>
      </c>
      <c r="O17">
        <v>1219</v>
      </c>
      <c r="P17">
        <v>1025</v>
      </c>
      <c r="Q17">
        <v>5173</v>
      </c>
      <c r="R17">
        <v>3524</v>
      </c>
      <c r="S17">
        <f t="shared" si="14"/>
        <v>35729.5</v>
      </c>
      <c r="T17" t="str">
        <f t="shared" si="15"/>
        <v>7:00 a.m. to 7:29 a.m.</v>
      </c>
      <c r="U17">
        <f t="shared" si="16"/>
        <v>420</v>
      </c>
      <c r="V17">
        <f t="shared" si="17"/>
        <v>71459</v>
      </c>
      <c r="W17">
        <f t="shared" si="18"/>
        <v>25577</v>
      </c>
      <c r="X17">
        <f t="shared" si="19"/>
        <v>14638</v>
      </c>
      <c r="Y17">
        <f t="shared" si="20"/>
        <v>29</v>
      </c>
      <c r="Z17">
        <f t="shared" si="21"/>
        <v>440.1135742587785</v>
      </c>
      <c r="AA17" s="9">
        <f t="shared" si="11"/>
        <v>0.30555555555555552</v>
      </c>
      <c r="AC17" s="6">
        <f t="shared" si="22"/>
        <v>71459</v>
      </c>
      <c r="AD17" s="6">
        <f t="shared" si="23"/>
        <v>17865</v>
      </c>
      <c r="AE17" s="6">
        <f t="shared" si="3"/>
        <v>390</v>
      </c>
      <c r="AF17" s="6">
        <f t="shared" si="4"/>
        <v>8538</v>
      </c>
      <c r="AG17" s="6">
        <f t="shared" si="5"/>
        <v>29</v>
      </c>
      <c r="AH17" s="6">
        <f t="shared" si="6"/>
        <v>17039</v>
      </c>
      <c r="AI17" s="6">
        <f t="shared" si="24"/>
        <v>392.80472593113143</v>
      </c>
      <c r="AJ17" s="9">
        <f t="shared" si="12"/>
        <v>0.2722222222222222</v>
      </c>
      <c r="AL17" s="6">
        <f t="shared" si="25"/>
        <v>71459</v>
      </c>
      <c r="AM17" s="6">
        <f t="shared" si="26"/>
        <v>53595</v>
      </c>
      <c r="AN17" s="6">
        <f t="shared" si="7"/>
        <v>480</v>
      </c>
      <c r="AO17" s="6">
        <f t="shared" si="8"/>
        <v>5844</v>
      </c>
      <c r="AP17" s="6">
        <f t="shared" si="9"/>
        <v>29</v>
      </c>
      <c r="AQ17" s="6">
        <f t="shared" si="10"/>
        <v>49608</v>
      </c>
      <c r="AR17" s="6">
        <f t="shared" si="27"/>
        <v>499.78118583162217</v>
      </c>
      <c r="AS17" s="9">
        <f t="shared" si="13"/>
        <v>0.34652777777777777</v>
      </c>
    </row>
    <row r="18" spans="1:45" x14ac:dyDescent="0.25">
      <c r="A18" t="s">
        <v>20</v>
      </c>
      <c r="B18">
        <v>10420</v>
      </c>
      <c r="C18" t="s">
        <v>21</v>
      </c>
      <c r="D18">
        <v>318743</v>
      </c>
      <c r="E18">
        <v>10010</v>
      </c>
      <c r="F18">
        <v>7844</v>
      </c>
      <c r="G18">
        <v>13355</v>
      </c>
      <c r="H18">
        <v>24605</v>
      </c>
      <c r="I18">
        <v>35906</v>
      </c>
      <c r="J18">
        <v>46340</v>
      </c>
      <c r="K18">
        <v>46103</v>
      </c>
      <c r="L18">
        <v>32418</v>
      </c>
      <c r="M18">
        <v>18679</v>
      </c>
      <c r="N18">
        <v>17707</v>
      </c>
      <c r="O18">
        <v>8986</v>
      </c>
      <c r="P18">
        <v>4103</v>
      </c>
      <c r="Q18">
        <v>26935</v>
      </c>
      <c r="R18">
        <v>25752</v>
      </c>
      <c r="S18">
        <f t="shared" si="14"/>
        <v>159371.5</v>
      </c>
      <c r="T18" t="str">
        <f t="shared" si="15"/>
        <v>7:30 a.m. to 7:59 a.m.</v>
      </c>
      <c r="U18">
        <f t="shared" si="16"/>
        <v>450</v>
      </c>
      <c r="V18">
        <f t="shared" si="17"/>
        <v>318743</v>
      </c>
      <c r="W18">
        <f t="shared" si="18"/>
        <v>138060</v>
      </c>
      <c r="X18">
        <f t="shared" si="19"/>
        <v>46103</v>
      </c>
      <c r="Y18">
        <f t="shared" si="20"/>
        <v>29</v>
      </c>
      <c r="Z18">
        <f t="shared" si="21"/>
        <v>463.40549421946508</v>
      </c>
      <c r="AA18" s="9">
        <f t="shared" si="11"/>
        <v>0.3215277777777778</v>
      </c>
      <c r="AC18" s="6">
        <f t="shared" si="22"/>
        <v>318743</v>
      </c>
      <c r="AD18" s="6">
        <f t="shared" si="23"/>
        <v>79686</v>
      </c>
      <c r="AE18" s="6">
        <f t="shared" si="3"/>
        <v>390</v>
      </c>
      <c r="AF18" s="6">
        <f t="shared" si="4"/>
        <v>35906</v>
      </c>
      <c r="AG18" s="6">
        <f t="shared" si="5"/>
        <v>29</v>
      </c>
      <c r="AH18" s="6">
        <f t="shared" si="6"/>
        <v>55814</v>
      </c>
      <c r="AI18" s="6">
        <f t="shared" si="24"/>
        <v>409.2803640060157</v>
      </c>
      <c r="AJ18" s="9">
        <f t="shared" si="12"/>
        <v>0.28402777777777777</v>
      </c>
      <c r="AL18" s="6">
        <f t="shared" si="25"/>
        <v>318743</v>
      </c>
      <c r="AM18" s="6">
        <f t="shared" si="26"/>
        <v>239058</v>
      </c>
      <c r="AN18" s="6">
        <f t="shared" si="7"/>
        <v>540</v>
      </c>
      <c r="AO18" s="6">
        <f t="shared" si="8"/>
        <v>17707</v>
      </c>
      <c r="AP18" s="6">
        <f t="shared" si="9"/>
        <v>59</v>
      </c>
      <c r="AQ18" s="6">
        <f t="shared" si="10"/>
        <v>235260</v>
      </c>
      <c r="AR18" s="6">
        <f t="shared" si="27"/>
        <v>552.65249618794826</v>
      </c>
      <c r="AS18" s="9">
        <f t="shared" si="13"/>
        <v>0.3833333333333333</v>
      </c>
    </row>
    <row r="19" spans="1:45" x14ac:dyDescent="0.25">
      <c r="A19" t="s">
        <v>22</v>
      </c>
      <c r="B19">
        <v>10460</v>
      </c>
      <c r="C19" t="s">
        <v>23</v>
      </c>
      <c r="D19">
        <v>24229</v>
      </c>
      <c r="E19">
        <v>946</v>
      </c>
      <c r="F19">
        <v>638</v>
      </c>
      <c r="G19">
        <v>1500</v>
      </c>
      <c r="H19">
        <v>2738</v>
      </c>
      <c r="I19">
        <v>3669</v>
      </c>
      <c r="J19">
        <v>3157</v>
      </c>
      <c r="K19">
        <v>3901</v>
      </c>
      <c r="L19">
        <v>2074</v>
      </c>
      <c r="M19">
        <v>1021</v>
      </c>
      <c r="N19">
        <v>949</v>
      </c>
      <c r="O19">
        <v>400</v>
      </c>
      <c r="P19">
        <v>268</v>
      </c>
      <c r="Q19">
        <v>1762</v>
      </c>
      <c r="R19">
        <v>1206</v>
      </c>
      <c r="S19">
        <f t="shared" si="14"/>
        <v>12114.5</v>
      </c>
      <c r="T19" t="str">
        <f t="shared" si="15"/>
        <v>7:00 a.m. to 7:29 a.m.</v>
      </c>
      <c r="U19">
        <f t="shared" si="16"/>
        <v>420</v>
      </c>
      <c r="V19">
        <f t="shared" si="17"/>
        <v>24229</v>
      </c>
      <c r="W19">
        <f t="shared" si="18"/>
        <v>9491</v>
      </c>
      <c r="X19">
        <f t="shared" si="19"/>
        <v>3157</v>
      </c>
      <c r="Y19">
        <f t="shared" si="20"/>
        <v>29</v>
      </c>
      <c r="Z19">
        <f t="shared" si="21"/>
        <v>444.09930313588848</v>
      </c>
      <c r="AA19" s="9">
        <f t="shared" si="11"/>
        <v>0.30833333333333335</v>
      </c>
      <c r="AC19" s="6">
        <f t="shared" si="22"/>
        <v>24229</v>
      </c>
      <c r="AD19" s="6">
        <f t="shared" si="23"/>
        <v>6058</v>
      </c>
      <c r="AE19" s="6">
        <f t="shared" si="3"/>
        <v>390</v>
      </c>
      <c r="AF19" s="6">
        <f t="shared" si="4"/>
        <v>3669</v>
      </c>
      <c r="AG19" s="6">
        <f t="shared" si="5"/>
        <v>29</v>
      </c>
      <c r="AH19" s="6">
        <f t="shared" si="6"/>
        <v>5822</v>
      </c>
      <c r="AI19" s="6">
        <f t="shared" si="24"/>
        <v>391.8594303624966</v>
      </c>
      <c r="AJ19" s="9">
        <f t="shared" si="12"/>
        <v>0.27152777777777776</v>
      </c>
      <c r="AL19" s="6">
        <f t="shared" si="25"/>
        <v>24229</v>
      </c>
      <c r="AM19" s="6">
        <f t="shared" si="26"/>
        <v>18172</v>
      </c>
      <c r="AN19" s="6">
        <f t="shared" si="7"/>
        <v>480</v>
      </c>
      <c r="AO19" s="6">
        <f t="shared" si="8"/>
        <v>2074</v>
      </c>
      <c r="AP19" s="6">
        <f t="shared" si="9"/>
        <v>29</v>
      </c>
      <c r="AQ19" s="6">
        <f t="shared" si="10"/>
        <v>16549</v>
      </c>
      <c r="AR19" s="6">
        <f t="shared" si="27"/>
        <v>502.69033269045326</v>
      </c>
      <c r="AS19" s="9">
        <f t="shared" si="13"/>
        <v>0.34861111111111115</v>
      </c>
    </row>
    <row r="20" spans="1:45" x14ac:dyDescent="0.25">
      <c r="A20" t="s">
        <v>24</v>
      </c>
      <c r="B20">
        <v>10500</v>
      </c>
      <c r="C20" t="s">
        <v>25</v>
      </c>
      <c r="D20">
        <v>59489</v>
      </c>
      <c r="E20">
        <v>1823</v>
      </c>
      <c r="F20">
        <v>1410</v>
      </c>
      <c r="G20">
        <v>2431</v>
      </c>
      <c r="H20">
        <v>5119</v>
      </c>
      <c r="I20">
        <v>6405</v>
      </c>
      <c r="J20">
        <v>9414</v>
      </c>
      <c r="K20">
        <v>10239</v>
      </c>
      <c r="L20">
        <v>6225</v>
      </c>
      <c r="M20">
        <v>2400</v>
      </c>
      <c r="N20">
        <v>2743</v>
      </c>
      <c r="O20">
        <v>1397</v>
      </c>
      <c r="P20">
        <v>714</v>
      </c>
      <c r="Q20">
        <v>3915</v>
      </c>
      <c r="R20">
        <v>5254</v>
      </c>
      <c r="S20">
        <f t="shared" si="14"/>
        <v>29744.5</v>
      </c>
      <c r="T20" t="str">
        <f t="shared" si="15"/>
        <v>7:30 a.m. to 7:59 a.m.</v>
      </c>
      <c r="U20">
        <f t="shared" si="16"/>
        <v>450</v>
      </c>
      <c r="V20">
        <f t="shared" si="17"/>
        <v>59489</v>
      </c>
      <c r="W20">
        <f t="shared" si="18"/>
        <v>26602</v>
      </c>
      <c r="X20">
        <f t="shared" si="19"/>
        <v>10239</v>
      </c>
      <c r="Y20">
        <f t="shared" si="20"/>
        <v>29</v>
      </c>
      <c r="Z20">
        <f t="shared" si="21"/>
        <v>458.90052739525345</v>
      </c>
      <c r="AA20" s="9">
        <f t="shared" si="11"/>
        <v>0.31805555555555559</v>
      </c>
      <c r="AC20" s="6">
        <f t="shared" si="22"/>
        <v>59489</v>
      </c>
      <c r="AD20" s="6">
        <f t="shared" si="23"/>
        <v>14873</v>
      </c>
      <c r="AE20" s="6">
        <f t="shared" si="3"/>
        <v>390</v>
      </c>
      <c r="AF20" s="6">
        <f t="shared" si="4"/>
        <v>6405</v>
      </c>
      <c r="AG20" s="6">
        <f t="shared" si="5"/>
        <v>29</v>
      </c>
      <c r="AH20" s="6">
        <f t="shared" si="6"/>
        <v>10783</v>
      </c>
      <c r="AI20" s="6">
        <f t="shared" si="24"/>
        <v>408.51494925839188</v>
      </c>
      <c r="AJ20" s="9">
        <f t="shared" si="12"/>
        <v>0.28333333333333333</v>
      </c>
      <c r="AL20" s="6">
        <f t="shared" si="25"/>
        <v>59489</v>
      </c>
      <c r="AM20" s="6">
        <f t="shared" si="26"/>
        <v>44617</v>
      </c>
      <c r="AN20" s="6">
        <f t="shared" si="7"/>
        <v>510</v>
      </c>
      <c r="AO20" s="6">
        <f t="shared" si="8"/>
        <v>2400</v>
      </c>
      <c r="AP20" s="6">
        <f t="shared" si="9"/>
        <v>29</v>
      </c>
      <c r="AQ20" s="6">
        <f t="shared" si="10"/>
        <v>43066</v>
      </c>
      <c r="AR20" s="6">
        <f t="shared" si="27"/>
        <v>528.73822916666666</v>
      </c>
      <c r="AS20" s="9">
        <f t="shared" si="13"/>
        <v>0.3666666666666667</v>
      </c>
    </row>
    <row r="21" spans="1:45" x14ac:dyDescent="0.25">
      <c r="A21" t="s">
        <v>26</v>
      </c>
      <c r="B21">
        <v>10540</v>
      </c>
      <c r="C21" t="s">
        <v>27</v>
      </c>
      <c r="D21">
        <v>45243</v>
      </c>
      <c r="E21">
        <v>2748</v>
      </c>
      <c r="F21">
        <v>2426</v>
      </c>
      <c r="G21">
        <v>3467</v>
      </c>
      <c r="H21">
        <v>3686</v>
      </c>
      <c r="I21">
        <v>4722</v>
      </c>
      <c r="J21">
        <v>6422</v>
      </c>
      <c r="K21">
        <v>5608</v>
      </c>
      <c r="L21">
        <v>3981</v>
      </c>
      <c r="M21">
        <v>1983</v>
      </c>
      <c r="N21">
        <v>1792</v>
      </c>
      <c r="O21">
        <v>1075</v>
      </c>
      <c r="P21">
        <v>554</v>
      </c>
      <c r="Q21">
        <v>3183</v>
      </c>
      <c r="R21">
        <v>3596</v>
      </c>
      <c r="S21">
        <f t="shared" si="14"/>
        <v>22621.5</v>
      </c>
      <c r="T21" t="str">
        <f t="shared" si="15"/>
        <v>7:00 a.m. to 7:29 a.m.</v>
      </c>
      <c r="U21">
        <f t="shared" si="16"/>
        <v>420</v>
      </c>
      <c r="V21">
        <f t="shared" si="17"/>
        <v>45243</v>
      </c>
      <c r="W21">
        <f t="shared" si="18"/>
        <v>17049</v>
      </c>
      <c r="X21">
        <f t="shared" si="19"/>
        <v>6422</v>
      </c>
      <c r="Y21">
        <f t="shared" si="20"/>
        <v>29</v>
      </c>
      <c r="Z21">
        <f t="shared" si="21"/>
        <v>445.16388975397075</v>
      </c>
      <c r="AA21" s="9">
        <f t="shared" si="11"/>
        <v>0.30902777777777779</v>
      </c>
      <c r="AC21" s="6">
        <f t="shared" si="22"/>
        <v>45243</v>
      </c>
      <c r="AD21" s="6">
        <f t="shared" si="23"/>
        <v>11311</v>
      </c>
      <c r="AE21" s="6">
        <f t="shared" si="3"/>
        <v>360</v>
      </c>
      <c r="AF21" s="6">
        <f t="shared" si="4"/>
        <v>3686</v>
      </c>
      <c r="AG21" s="6">
        <f t="shared" si="5"/>
        <v>29</v>
      </c>
      <c r="AH21" s="6">
        <f t="shared" si="6"/>
        <v>8641</v>
      </c>
      <c r="AI21" s="6">
        <f t="shared" si="24"/>
        <v>381.00454422137818</v>
      </c>
      <c r="AJ21" s="9">
        <f t="shared" si="12"/>
        <v>0.26458333333333334</v>
      </c>
      <c r="AL21" s="6">
        <f t="shared" si="25"/>
        <v>45243</v>
      </c>
      <c r="AM21" s="6">
        <f t="shared" si="26"/>
        <v>33933</v>
      </c>
      <c r="AN21" s="6">
        <f t="shared" si="7"/>
        <v>510</v>
      </c>
      <c r="AO21" s="6">
        <f t="shared" si="8"/>
        <v>1983</v>
      </c>
      <c r="AP21" s="6">
        <f t="shared" si="9"/>
        <v>29</v>
      </c>
      <c r="AQ21" s="6">
        <f t="shared" si="10"/>
        <v>33060</v>
      </c>
      <c r="AR21" s="6">
        <f t="shared" si="27"/>
        <v>522.75605143721634</v>
      </c>
      <c r="AS21" s="9">
        <f t="shared" si="13"/>
        <v>0.36249999999999999</v>
      </c>
    </row>
    <row r="22" spans="1:45" x14ac:dyDescent="0.25">
      <c r="A22" t="s">
        <v>28</v>
      </c>
      <c r="B22">
        <v>10580</v>
      </c>
      <c r="C22" t="s">
        <v>29</v>
      </c>
      <c r="D22">
        <v>412606</v>
      </c>
      <c r="E22">
        <v>10488</v>
      </c>
      <c r="F22">
        <v>8580</v>
      </c>
      <c r="G22">
        <v>13401</v>
      </c>
      <c r="H22">
        <v>29291</v>
      </c>
      <c r="I22">
        <v>43372</v>
      </c>
      <c r="J22">
        <v>61075</v>
      </c>
      <c r="K22">
        <v>63351</v>
      </c>
      <c r="L22">
        <v>56691</v>
      </c>
      <c r="M22">
        <v>29168</v>
      </c>
      <c r="N22">
        <v>24677</v>
      </c>
      <c r="O22">
        <v>11402</v>
      </c>
      <c r="P22">
        <v>5087</v>
      </c>
      <c r="Q22">
        <v>29606</v>
      </c>
      <c r="R22">
        <v>26417</v>
      </c>
      <c r="S22">
        <f t="shared" si="14"/>
        <v>206303</v>
      </c>
      <c r="T22" t="str">
        <f t="shared" si="15"/>
        <v>7:30 a.m. to 7:59 a.m.</v>
      </c>
      <c r="U22">
        <f t="shared" si="16"/>
        <v>450</v>
      </c>
      <c r="V22">
        <f t="shared" si="17"/>
        <v>412606</v>
      </c>
      <c r="W22">
        <f t="shared" si="18"/>
        <v>166207</v>
      </c>
      <c r="X22">
        <f t="shared" si="19"/>
        <v>63351</v>
      </c>
      <c r="Y22">
        <f t="shared" si="20"/>
        <v>29</v>
      </c>
      <c r="Z22">
        <f t="shared" si="21"/>
        <v>468.35462739341131</v>
      </c>
      <c r="AA22" s="9">
        <f t="shared" si="11"/>
        <v>0.32500000000000001</v>
      </c>
      <c r="AC22" s="6">
        <f t="shared" si="22"/>
        <v>412606</v>
      </c>
      <c r="AD22" s="6">
        <f t="shared" si="23"/>
        <v>103152</v>
      </c>
      <c r="AE22" s="6">
        <f t="shared" si="3"/>
        <v>390</v>
      </c>
      <c r="AF22" s="6">
        <f t="shared" si="4"/>
        <v>43372</v>
      </c>
      <c r="AG22" s="6">
        <f t="shared" si="5"/>
        <v>29</v>
      </c>
      <c r="AH22" s="6">
        <f t="shared" si="6"/>
        <v>61760</v>
      </c>
      <c r="AI22" s="6">
        <f t="shared" si="24"/>
        <v>417.67577008208059</v>
      </c>
      <c r="AJ22" s="9">
        <f t="shared" si="12"/>
        <v>0.28958333333333336</v>
      </c>
      <c r="AL22" s="6">
        <f t="shared" si="25"/>
        <v>412606</v>
      </c>
      <c r="AM22" s="6">
        <f t="shared" si="26"/>
        <v>309455</v>
      </c>
      <c r="AN22" s="6">
        <f t="shared" si="7"/>
        <v>510</v>
      </c>
      <c r="AO22" s="6">
        <f t="shared" si="8"/>
        <v>29168</v>
      </c>
      <c r="AP22" s="6">
        <f t="shared" si="9"/>
        <v>29</v>
      </c>
      <c r="AQ22" s="6">
        <f t="shared" si="10"/>
        <v>286249</v>
      </c>
      <c r="AR22" s="6">
        <f t="shared" si="27"/>
        <v>533.07184243006031</v>
      </c>
      <c r="AS22" s="9">
        <f t="shared" si="13"/>
        <v>0.37013888888888885</v>
      </c>
    </row>
    <row r="23" spans="1:45" x14ac:dyDescent="0.25">
      <c r="A23" t="s">
        <v>30</v>
      </c>
      <c r="B23">
        <v>10620</v>
      </c>
      <c r="C23" t="s">
        <v>31</v>
      </c>
      <c r="D23">
        <v>24667</v>
      </c>
      <c r="E23">
        <v>1364</v>
      </c>
      <c r="F23">
        <v>907</v>
      </c>
      <c r="G23">
        <v>1336</v>
      </c>
      <c r="H23">
        <v>3174</v>
      </c>
      <c r="I23">
        <v>2813</v>
      </c>
      <c r="J23">
        <v>3554</v>
      </c>
      <c r="K23">
        <v>3401</v>
      </c>
      <c r="L23">
        <v>2451</v>
      </c>
      <c r="M23">
        <v>692</v>
      </c>
      <c r="N23">
        <v>948</v>
      </c>
      <c r="O23">
        <v>305</v>
      </c>
      <c r="P23">
        <v>217</v>
      </c>
      <c r="Q23">
        <v>1837</v>
      </c>
      <c r="R23">
        <v>1668</v>
      </c>
      <c r="S23">
        <f t="shared" si="14"/>
        <v>12333.5</v>
      </c>
      <c r="T23" t="str">
        <f t="shared" si="15"/>
        <v>7:00 a.m. to 7:29 a.m.</v>
      </c>
      <c r="U23">
        <f t="shared" si="16"/>
        <v>420</v>
      </c>
      <c r="V23">
        <f t="shared" si="17"/>
        <v>24667</v>
      </c>
      <c r="W23">
        <f t="shared" si="18"/>
        <v>9594</v>
      </c>
      <c r="X23">
        <f t="shared" si="19"/>
        <v>3554</v>
      </c>
      <c r="Y23">
        <f t="shared" si="20"/>
        <v>29</v>
      </c>
      <c r="Z23">
        <f t="shared" si="21"/>
        <v>442.35382667416997</v>
      </c>
      <c r="AA23" s="9">
        <f t="shared" si="11"/>
        <v>0.30694444444444441</v>
      </c>
      <c r="AC23" s="6">
        <f t="shared" si="22"/>
        <v>24667</v>
      </c>
      <c r="AD23" s="6">
        <f t="shared" si="23"/>
        <v>6167</v>
      </c>
      <c r="AE23" s="6">
        <f t="shared" si="3"/>
        <v>360</v>
      </c>
      <c r="AF23" s="6">
        <f t="shared" si="4"/>
        <v>3174</v>
      </c>
      <c r="AG23" s="6">
        <f t="shared" si="5"/>
        <v>29</v>
      </c>
      <c r="AH23" s="6">
        <f t="shared" si="6"/>
        <v>3607</v>
      </c>
      <c r="AI23" s="6">
        <f t="shared" si="24"/>
        <v>383.38775992438565</v>
      </c>
      <c r="AJ23" s="9">
        <f t="shared" si="12"/>
        <v>0.26597222222222222</v>
      </c>
      <c r="AL23" s="6">
        <f t="shared" si="25"/>
        <v>24667</v>
      </c>
      <c r="AM23" s="6">
        <f t="shared" si="26"/>
        <v>18501</v>
      </c>
      <c r="AN23" s="6">
        <f t="shared" si="7"/>
        <v>480</v>
      </c>
      <c r="AO23" s="6">
        <f t="shared" si="8"/>
        <v>2451</v>
      </c>
      <c r="AP23" s="6">
        <f t="shared" si="9"/>
        <v>29</v>
      </c>
      <c r="AQ23" s="6">
        <f t="shared" si="10"/>
        <v>16549</v>
      </c>
      <c r="AR23" s="6">
        <f t="shared" si="27"/>
        <v>503.08700530395754</v>
      </c>
      <c r="AS23" s="9">
        <f t="shared" si="13"/>
        <v>0.34930555555555554</v>
      </c>
    </row>
    <row r="24" spans="1:45" x14ac:dyDescent="0.25">
      <c r="A24" t="s">
        <v>32</v>
      </c>
      <c r="B24">
        <v>10660</v>
      </c>
      <c r="C24" t="s">
        <v>33</v>
      </c>
      <c r="D24">
        <v>14475</v>
      </c>
      <c r="E24">
        <v>803</v>
      </c>
      <c r="F24">
        <v>671</v>
      </c>
      <c r="G24">
        <v>869</v>
      </c>
      <c r="H24">
        <v>1103</v>
      </c>
      <c r="I24">
        <v>1652</v>
      </c>
      <c r="J24">
        <v>1826</v>
      </c>
      <c r="K24">
        <v>2446</v>
      </c>
      <c r="L24">
        <v>1013</v>
      </c>
      <c r="M24">
        <v>448</v>
      </c>
      <c r="N24">
        <v>469</v>
      </c>
      <c r="O24">
        <v>212</v>
      </c>
      <c r="P24">
        <v>128</v>
      </c>
      <c r="Q24">
        <v>1619</v>
      </c>
      <c r="R24">
        <v>1216</v>
      </c>
      <c r="S24">
        <f t="shared" si="14"/>
        <v>7237.5</v>
      </c>
      <c r="T24" t="str">
        <f t="shared" si="15"/>
        <v>7:30 a.m. to 7:59 a.m.</v>
      </c>
      <c r="U24">
        <f t="shared" si="16"/>
        <v>450</v>
      </c>
      <c r="V24">
        <f t="shared" si="17"/>
        <v>14475</v>
      </c>
      <c r="W24">
        <f t="shared" si="18"/>
        <v>6924</v>
      </c>
      <c r="X24">
        <f t="shared" si="19"/>
        <v>2446</v>
      </c>
      <c r="Y24">
        <f t="shared" si="20"/>
        <v>29</v>
      </c>
      <c r="Z24">
        <f t="shared" si="21"/>
        <v>453.71688470973015</v>
      </c>
      <c r="AA24" s="9">
        <f t="shared" si="11"/>
        <v>0.31458333333333333</v>
      </c>
      <c r="AC24" s="6">
        <f t="shared" si="22"/>
        <v>14475</v>
      </c>
      <c r="AD24" s="6">
        <f t="shared" si="23"/>
        <v>3619</v>
      </c>
      <c r="AE24" s="6">
        <f t="shared" si="3"/>
        <v>390</v>
      </c>
      <c r="AF24" s="6">
        <f t="shared" si="4"/>
        <v>1652</v>
      </c>
      <c r="AG24" s="6">
        <f t="shared" si="5"/>
        <v>29</v>
      </c>
      <c r="AH24" s="6">
        <f t="shared" si="6"/>
        <v>3446</v>
      </c>
      <c r="AI24" s="6">
        <f t="shared" si="24"/>
        <v>393.03253631961257</v>
      </c>
      <c r="AJ24" s="9">
        <f t="shared" si="12"/>
        <v>0.27291666666666664</v>
      </c>
      <c r="AL24" s="6">
        <f t="shared" si="25"/>
        <v>14475</v>
      </c>
      <c r="AM24" s="6">
        <f t="shared" si="26"/>
        <v>10857</v>
      </c>
      <c r="AN24" s="6">
        <f t="shared" si="7"/>
        <v>540</v>
      </c>
      <c r="AO24" s="6">
        <f t="shared" si="8"/>
        <v>469</v>
      </c>
      <c r="AP24" s="6">
        <f t="shared" si="9"/>
        <v>59</v>
      </c>
      <c r="AQ24" s="6">
        <f t="shared" si="10"/>
        <v>10831</v>
      </c>
      <c r="AR24" s="6">
        <f t="shared" si="27"/>
        <v>543.17643923240939</v>
      </c>
      <c r="AS24" s="9">
        <f t="shared" si="13"/>
        <v>0.37708333333333338</v>
      </c>
    </row>
    <row r="25" spans="1:45" x14ac:dyDescent="0.25">
      <c r="A25" t="s">
        <v>34</v>
      </c>
      <c r="B25">
        <v>10700</v>
      </c>
      <c r="C25" t="s">
        <v>35</v>
      </c>
      <c r="D25">
        <v>35887</v>
      </c>
      <c r="E25">
        <v>2363</v>
      </c>
      <c r="F25">
        <v>2089</v>
      </c>
      <c r="G25">
        <v>2321</v>
      </c>
      <c r="H25">
        <v>4457</v>
      </c>
      <c r="I25">
        <v>4526</v>
      </c>
      <c r="J25">
        <v>6110</v>
      </c>
      <c r="K25">
        <v>3563</v>
      </c>
      <c r="L25">
        <v>2005</v>
      </c>
      <c r="M25">
        <v>703</v>
      </c>
      <c r="N25">
        <v>1236</v>
      </c>
      <c r="O25">
        <v>621</v>
      </c>
      <c r="P25">
        <v>286</v>
      </c>
      <c r="Q25">
        <v>3166</v>
      </c>
      <c r="R25">
        <v>2441</v>
      </c>
      <c r="S25">
        <f t="shared" si="14"/>
        <v>17943.5</v>
      </c>
      <c r="T25" t="str">
        <f t="shared" si="15"/>
        <v>7:00 a.m. to 7:29 a.m.</v>
      </c>
      <c r="U25">
        <f t="shared" si="16"/>
        <v>420</v>
      </c>
      <c r="V25">
        <f t="shared" si="17"/>
        <v>35887</v>
      </c>
      <c r="W25">
        <f t="shared" si="18"/>
        <v>15756</v>
      </c>
      <c r="X25">
        <f t="shared" si="19"/>
        <v>6110</v>
      </c>
      <c r="Y25">
        <f t="shared" si="20"/>
        <v>29</v>
      </c>
      <c r="Z25">
        <f t="shared" si="21"/>
        <v>430.38256955810147</v>
      </c>
      <c r="AA25" s="9">
        <f t="shared" si="11"/>
        <v>0.2986111111111111</v>
      </c>
      <c r="AC25" s="6">
        <f t="shared" si="22"/>
        <v>35887</v>
      </c>
      <c r="AD25" s="6">
        <f t="shared" si="23"/>
        <v>8972</v>
      </c>
      <c r="AE25" s="6">
        <f t="shared" si="3"/>
        <v>360</v>
      </c>
      <c r="AF25" s="6">
        <f t="shared" si="4"/>
        <v>4457</v>
      </c>
      <c r="AG25" s="6">
        <f t="shared" si="5"/>
        <v>29</v>
      </c>
      <c r="AH25" s="6">
        <f t="shared" si="6"/>
        <v>6773</v>
      </c>
      <c r="AI25" s="6">
        <f t="shared" si="24"/>
        <v>374.30642809064392</v>
      </c>
      <c r="AJ25" s="9">
        <f t="shared" si="12"/>
        <v>0.25972222222222224</v>
      </c>
      <c r="AL25" s="6">
        <f t="shared" si="25"/>
        <v>35887</v>
      </c>
      <c r="AM25" s="6">
        <f t="shared" si="26"/>
        <v>26916</v>
      </c>
      <c r="AN25" s="6">
        <f t="shared" si="7"/>
        <v>480</v>
      </c>
      <c r="AO25" s="6">
        <f t="shared" si="8"/>
        <v>2005</v>
      </c>
      <c r="AP25" s="6">
        <f t="shared" si="9"/>
        <v>29</v>
      </c>
      <c r="AQ25" s="6">
        <f t="shared" si="10"/>
        <v>25429</v>
      </c>
      <c r="AR25" s="6">
        <f t="shared" si="27"/>
        <v>501.49688279301745</v>
      </c>
      <c r="AS25" s="9">
        <f t="shared" si="13"/>
        <v>0.34791666666666665</v>
      </c>
    </row>
    <row r="26" spans="1:45" x14ac:dyDescent="0.25">
      <c r="A26" t="s">
        <v>36</v>
      </c>
      <c r="B26">
        <v>10740</v>
      </c>
      <c r="C26" t="s">
        <v>37</v>
      </c>
      <c r="D26">
        <v>380097</v>
      </c>
      <c r="E26">
        <v>13561</v>
      </c>
      <c r="F26">
        <v>10826</v>
      </c>
      <c r="G26">
        <v>16734</v>
      </c>
      <c r="H26">
        <v>33637</v>
      </c>
      <c r="I26">
        <v>43146</v>
      </c>
      <c r="J26">
        <v>59262</v>
      </c>
      <c r="K26">
        <v>54146</v>
      </c>
      <c r="L26">
        <v>38411</v>
      </c>
      <c r="M26">
        <v>20546</v>
      </c>
      <c r="N26">
        <v>24199</v>
      </c>
      <c r="O26">
        <v>10505</v>
      </c>
      <c r="P26">
        <v>4455</v>
      </c>
      <c r="Q26">
        <v>26225</v>
      </c>
      <c r="R26">
        <v>24444</v>
      </c>
      <c r="S26">
        <f t="shared" si="14"/>
        <v>190048.5</v>
      </c>
      <c r="T26" t="str">
        <f t="shared" si="15"/>
        <v>7:30 a.m. to 7:59 a.m.</v>
      </c>
      <c r="U26">
        <f t="shared" si="16"/>
        <v>450</v>
      </c>
      <c r="V26">
        <f t="shared" si="17"/>
        <v>380097</v>
      </c>
      <c r="W26">
        <f t="shared" si="18"/>
        <v>177166</v>
      </c>
      <c r="X26">
        <f t="shared" si="19"/>
        <v>54146</v>
      </c>
      <c r="Y26">
        <f t="shared" si="20"/>
        <v>29</v>
      </c>
      <c r="Z26">
        <f t="shared" si="21"/>
        <v>456.89972481808445</v>
      </c>
      <c r="AA26" s="9">
        <f t="shared" si="11"/>
        <v>0.31666666666666665</v>
      </c>
      <c r="AC26" s="6">
        <f t="shared" si="22"/>
        <v>380097</v>
      </c>
      <c r="AD26" s="6">
        <f t="shared" si="23"/>
        <v>95025</v>
      </c>
      <c r="AE26" s="6">
        <f t="shared" si="3"/>
        <v>390</v>
      </c>
      <c r="AF26" s="6">
        <f t="shared" si="4"/>
        <v>43146</v>
      </c>
      <c r="AG26" s="6">
        <f t="shared" si="5"/>
        <v>29</v>
      </c>
      <c r="AH26" s="6">
        <f t="shared" si="6"/>
        <v>74758</v>
      </c>
      <c r="AI26" s="6">
        <f t="shared" si="24"/>
        <v>403.62168567190469</v>
      </c>
      <c r="AJ26" s="9">
        <f t="shared" si="12"/>
        <v>0.27986111111111112</v>
      </c>
      <c r="AL26" s="6">
        <f t="shared" si="25"/>
        <v>380097</v>
      </c>
      <c r="AM26" s="6">
        <f t="shared" si="26"/>
        <v>285073</v>
      </c>
      <c r="AN26" s="6">
        <f t="shared" si="7"/>
        <v>510</v>
      </c>
      <c r="AO26" s="6">
        <f t="shared" si="8"/>
        <v>20546</v>
      </c>
      <c r="AP26" s="6">
        <f t="shared" si="9"/>
        <v>29</v>
      </c>
      <c r="AQ26" s="6">
        <f t="shared" si="10"/>
        <v>269723</v>
      </c>
      <c r="AR26" s="6">
        <f t="shared" si="27"/>
        <v>531.66566484960572</v>
      </c>
      <c r="AS26" s="9">
        <f t="shared" si="13"/>
        <v>0.36874999999999997</v>
      </c>
    </row>
    <row r="27" spans="1:45" x14ac:dyDescent="0.25">
      <c r="A27" t="s">
        <v>38</v>
      </c>
      <c r="B27">
        <v>10760</v>
      </c>
      <c r="C27" t="s">
        <v>39</v>
      </c>
      <c r="D27">
        <v>19791</v>
      </c>
      <c r="E27">
        <v>1221</v>
      </c>
      <c r="F27">
        <v>1180</v>
      </c>
      <c r="G27">
        <v>1944</v>
      </c>
      <c r="H27">
        <v>2742</v>
      </c>
      <c r="I27">
        <v>2527</v>
      </c>
      <c r="J27">
        <v>2751</v>
      </c>
      <c r="K27">
        <v>2273</v>
      </c>
      <c r="L27">
        <v>809</v>
      </c>
      <c r="M27">
        <v>708</v>
      </c>
      <c r="N27">
        <v>440</v>
      </c>
      <c r="O27">
        <v>380</v>
      </c>
      <c r="P27">
        <v>80</v>
      </c>
      <c r="Q27">
        <v>1127</v>
      </c>
      <c r="R27">
        <v>1609</v>
      </c>
      <c r="S27">
        <f t="shared" si="14"/>
        <v>9895.5</v>
      </c>
      <c r="T27" t="str">
        <f t="shared" si="15"/>
        <v>7:00 a.m. to 7:29 a.m.</v>
      </c>
      <c r="U27">
        <f t="shared" si="16"/>
        <v>420</v>
      </c>
      <c r="V27">
        <f t="shared" si="17"/>
        <v>19791</v>
      </c>
      <c r="W27">
        <f t="shared" si="18"/>
        <v>9614</v>
      </c>
      <c r="X27">
        <f t="shared" si="19"/>
        <v>2751</v>
      </c>
      <c r="Y27">
        <f t="shared" si="20"/>
        <v>29</v>
      </c>
      <c r="Z27">
        <f t="shared" si="21"/>
        <v>422.9674663758633</v>
      </c>
      <c r="AA27" s="9">
        <f t="shared" si="11"/>
        <v>0.29305555555555557</v>
      </c>
      <c r="AC27" s="6">
        <f t="shared" si="22"/>
        <v>19791</v>
      </c>
      <c r="AD27" s="6">
        <f t="shared" si="23"/>
        <v>4948</v>
      </c>
      <c r="AE27" s="6">
        <f t="shared" si="3"/>
        <v>360</v>
      </c>
      <c r="AF27" s="6">
        <f t="shared" si="4"/>
        <v>2742</v>
      </c>
      <c r="AG27" s="6">
        <f t="shared" si="5"/>
        <v>29</v>
      </c>
      <c r="AH27" s="6">
        <f t="shared" si="6"/>
        <v>4345</v>
      </c>
      <c r="AI27" s="6">
        <f t="shared" si="24"/>
        <v>366.37481765134936</v>
      </c>
      <c r="AJ27" s="9">
        <f t="shared" si="12"/>
        <v>0.25416666666666665</v>
      </c>
      <c r="AL27" s="6">
        <f t="shared" si="25"/>
        <v>19791</v>
      </c>
      <c r="AM27" s="6">
        <f t="shared" si="26"/>
        <v>14844</v>
      </c>
      <c r="AN27" s="6">
        <f t="shared" si="7"/>
        <v>480</v>
      </c>
      <c r="AO27" s="6">
        <f t="shared" si="8"/>
        <v>809</v>
      </c>
      <c r="AP27" s="6">
        <f t="shared" si="9"/>
        <v>29</v>
      </c>
      <c r="AQ27" s="6">
        <f t="shared" si="10"/>
        <v>14638</v>
      </c>
      <c r="AR27" s="6">
        <f t="shared" si="27"/>
        <v>487.35754017305317</v>
      </c>
      <c r="AS27" s="9">
        <f t="shared" si="13"/>
        <v>0.33819444444444446</v>
      </c>
    </row>
    <row r="28" spans="1:45" x14ac:dyDescent="0.25">
      <c r="A28" t="s">
        <v>40</v>
      </c>
      <c r="B28">
        <v>10780</v>
      </c>
      <c r="C28" t="s">
        <v>41</v>
      </c>
      <c r="D28">
        <v>59373</v>
      </c>
      <c r="E28">
        <v>3228</v>
      </c>
      <c r="F28">
        <v>2462</v>
      </c>
      <c r="G28">
        <v>4563</v>
      </c>
      <c r="H28">
        <v>5145</v>
      </c>
      <c r="I28">
        <v>8190</v>
      </c>
      <c r="J28">
        <v>8482</v>
      </c>
      <c r="K28">
        <v>8916</v>
      </c>
      <c r="L28">
        <v>4390</v>
      </c>
      <c r="M28">
        <v>2195</v>
      </c>
      <c r="N28">
        <v>2161</v>
      </c>
      <c r="O28">
        <v>1162</v>
      </c>
      <c r="P28">
        <v>398</v>
      </c>
      <c r="Q28">
        <v>3737</v>
      </c>
      <c r="R28">
        <v>4344</v>
      </c>
      <c r="S28">
        <f t="shared" si="14"/>
        <v>29686.5</v>
      </c>
      <c r="T28" t="str">
        <f t="shared" si="15"/>
        <v>7:00 a.m. to 7:29 a.m.</v>
      </c>
      <c r="U28">
        <f t="shared" si="16"/>
        <v>420</v>
      </c>
      <c r="V28">
        <f t="shared" si="17"/>
        <v>59373</v>
      </c>
      <c r="W28">
        <f t="shared" si="18"/>
        <v>23588</v>
      </c>
      <c r="X28">
        <f t="shared" si="19"/>
        <v>8482</v>
      </c>
      <c r="Y28">
        <f t="shared" si="20"/>
        <v>29</v>
      </c>
      <c r="Z28">
        <f t="shared" si="21"/>
        <v>440.85080169771282</v>
      </c>
      <c r="AA28" s="9">
        <f t="shared" si="11"/>
        <v>0.30555555555555552</v>
      </c>
      <c r="AC28" s="6">
        <f t="shared" si="22"/>
        <v>59373</v>
      </c>
      <c r="AD28" s="6">
        <f t="shared" si="23"/>
        <v>14844</v>
      </c>
      <c r="AE28" s="6">
        <f t="shared" si="3"/>
        <v>360</v>
      </c>
      <c r="AF28" s="6">
        <f t="shared" si="4"/>
        <v>5145</v>
      </c>
      <c r="AG28" s="6">
        <f t="shared" si="5"/>
        <v>29</v>
      </c>
      <c r="AH28" s="6">
        <f t="shared" si="6"/>
        <v>10253</v>
      </c>
      <c r="AI28" s="6">
        <f t="shared" si="24"/>
        <v>385.87312925170068</v>
      </c>
      <c r="AJ28" s="9">
        <f t="shared" si="12"/>
        <v>0.2673611111111111</v>
      </c>
      <c r="AL28" s="6">
        <f t="shared" si="25"/>
        <v>59373</v>
      </c>
      <c r="AM28" s="6">
        <f t="shared" si="26"/>
        <v>44530</v>
      </c>
      <c r="AN28" s="6">
        <f t="shared" si="7"/>
        <v>480</v>
      </c>
      <c r="AO28" s="6">
        <f t="shared" si="8"/>
        <v>4390</v>
      </c>
      <c r="AP28" s="6">
        <f t="shared" si="9"/>
        <v>29</v>
      </c>
      <c r="AQ28" s="6">
        <f t="shared" si="10"/>
        <v>40986</v>
      </c>
      <c r="AR28" s="6">
        <f t="shared" si="27"/>
        <v>503.4097380410023</v>
      </c>
      <c r="AS28" s="9">
        <f t="shared" si="13"/>
        <v>0.34930555555555554</v>
      </c>
    </row>
    <row r="29" spans="1:45" x14ac:dyDescent="0.25">
      <c r="A29" t="s">
        <v>42</v>
      </c>
      <c r="B29">
        <v>10820</v>
      </c>
      <c r="C29" t="s">
        <v>43</v>
      </c>
      <c r="D29">
        <v>17154</v>
      </c>
      <c r="E29">
        <v>555</v>
      </c>
      <c r="F29">
        <v>480</v>
      </c>
      <c r="G29">
        <v>846</v>
      </c>
      <c r="H29">
        <v>1137</v>
      </c>
      <c r="I29">
        <v>1977</v>
      </c>
      <c r="J29">
        <v>2588</v>
      </c>
      <c r="K29">
        <v>3269</v>
      </c>
      <c r="L29">
        <v>1571</v>
      </c>
      <c r="M29">
        <v>809</v>
      </c>
      <c r="N29">
        <v>616</v>
      </c>
      <c r="O29">
        <v>373</v>
      </c>
      <c r="P29">
        <v>86</v>
      </c>
      <c r="Q29">
        <v>1431</v>
      </c>
      <c r="R29">
        <v>1416</v>
      </c>
      <c r="S29">
        <f t="shared" si="14"/>
        <v>8577</v>
      </c>
      <c r="T29" t="str">
        <f t="shared" si="15"/>
        <v>7:30 a.m. to 7:59 a.m.</v>
      </c>
      <c r="U29">
        <f t="shared" si="16"/>
        <v>450</v>
      </c>
      <c r="V29">
        <f t="shared" si="17"/>
        <v>17154</v>
      </c>
      <c r="W29">
        <f t="shared" si="18"/>
        <v>7583</v>
      </c>
      <c r="X29">
        <f t="shared" si="19"/>
        <v>3269</v>
      </c>
      <c r="Y29">
        <f t="shared" si="20"/>
        <v>29</v>
      </c>
      <c r="Z29">
        <f t="shared" si="21"/>
        <v>458.81798715203428</v>
      </c>
      <c r="AA29" s="9">
        <f t="shared" si="11"/>
        <v>0.31805555555555559</v>
      </c>
      <c r="AC29" s="6">
        <f t="shared" si="22"/>
        <v>17154</v>
      </c>
      <c r="AD29" s="6">
        <f t="shared" si="23"/>
        <v>4289</v>
      </c>
      <c r="AE29" s="6">
        <f t="shared" si="3"/>
        <v>390</v>
      </c>
      <c r="AF29" s="6">
        <f t="shared" si="4"/>
        <v>1977</v>
      </c>
      <c r="AG29" s="6">
        <f t="shared" si="5"/>
        <v>29</v>
      </c>
      <c r="AH29" s="6">
        <f t="shared" si="6"/>
        <v>3018</v>
      </c>
      <c r="AI29" s="6">
        <f t="shared" si="24"/>
        <v>408.63657056145678</v>
      </c>
      <c r="AJ29" s="9">
        <f t="shared" si="12"/>
        <v>0.28333333333333333</v>
      </c>
      <c r="AL29" s="6">
        <f t="shared" si="25"/>
        <v>17154</v>
      </c>
      <c r="AM29" s="6">
        <f t="shared" si="26"/>
        <v>12866</v>
      </c>
      <c r="AN29" s="6">
        <f t="shared" si="7"/>
        <v>510</v>
      </c>
      <c r="AO29" s="6">
        <f t="shared" si="8"/>
        <v>809</v>
      </c>
      <c r="AP29" s="6">
        <f t="shared" si="9"/>
        <v>29</v>
      </c>
      <c r="AQ29" s="6">
        <f t="shared" si="10"/>
        <v>12423</v>
      </c>
      <c r="AR29" s="6">
        <f t="shared" si="27"/>
        <v>525.86217552533992</v>
      </c>
      <c r="AS29" s="9">
        <f t="shared" si="13"/>
        <v>0.36458333333333331</v>
      </c>
    </row>
    <row r="30" spans="1:45" x14ac:dyDescent="0.25">
      <c r="A30" t="s">
        <v>44</v>
      </c>
      <c r="B30">
        <v>10860</v>
      </c>
      <c r="C30" t="s">
        <v>45</v>
      </c>
      <c r="D30">
        <v>16409</v>
      </c>
      <c r="E30">
        <v>1259</v>
      </c>
      <c r="F30">
        <v>689</v>
      </c>
      <c r="G30">
        <v>556</v>
      </c>
      <c r="H30">
        <v>958</v>
      </c>
      <c r="I30">
        <v>1571</v>
      </c>
      <c r="J30">
        <v>3269</v>
      </c>
      <c r="K30">
        <v>3223</v>
      </c>
      <c r="L30">
        <v>1456</v>
      </c>
      <c r="M30">
        <v>543</v>
      </c>
      <c r="N30">
        <v>979</v>
      </c>
      <c r="O30">
        <v>213</v>
      </c>
      <c r="P30">
        <v>109</v>
      </c>
      <c r="Q30">
        <v>629</v>
      </c>
      <c r="R30">
        <v>955</v>
      </c>
      <c r="S30">
        <f t="shared" si="14"/>
        <v>8204.5</v>
      </c>
      <c r="T30" t="str">
        <f t="shared" si="15"/>
        <v>7:00 a.m. to 7:29 a.m.</v>
      </c>
      <c r="U30">
        <f t="shared" si="16"/>
        <v>420</v>
      </c>
      <c r="V30">
        <f t="shared" si="17"/>
        <v>16409</v>
      </c>
      <c r="W30">
        <f t="shared" si="18"/>
        <v>5033</v>
      </c>
      <c r="X30">
        <f t="shared" si="19"/>
        <v>3269</v>
      </c>
      <c r="Y30">
        <f t="shared" si="20"/>
        <v>29</v>
      </c>
      <c r="Z30">
        <f t="shared" si="21"/>
        <v>448.13505659223006</v>
      </c>
      <c r="AA30" s="9">
        <f t="shared" si="11"/>
        <v>0.31111111111111112</v>
      </c>
      <c r="AC30" s="6">
        <f t="shared" si="22"/>
        <v>16409</v>
      </c>
      <c r="AD30" s="6">
        <f t="shared" si="23"/>
        <v>4103</v>
      </c>
      <c r="AE30" s="6">
        <f t="shared" si="3"/>
        <v>390</v>
      </c>
      <c r="AF30" s="6">
        <f t="shared" si="4"/>
        <v>1571</v>
      </c>
      <c r="AG30" s="6">
        <f t="shared" si="5"/>
        <v>29</v>
      </c>
      <c r="AH30" s="6">
        <f t="shared" si="6"/>
        <v>3462</v>
      </c>
      <c r="AI30" s="6">
        <f t="shared" si="24"/>
        <v>401.81874602164226</v>
      </c>
      <c r="AJ30" s="9">
        <f t="shared" si="12"/>
        <v>0.27847222222222223</v>
      </c>
      <c r="AL30" s="6">
        <f t="shared" si="25"/>
        <v>16409</v>
      </c>
      <c r="AM30" s="6">
        <f t="shared" si="26"/>
        <v>12307</v>
      </c>
      <c r="AN30" s="6">
        <f t="shared" si="7"/>
        <v>480</v>
      </c>
      <c r="AO30" s="6">
        <f t="shared" si="8"/>
        <v>1456</v>
      </c>
      <c r="AP30" s="6">
        <f t="shared" si="9"/>
        <v>29</v>
      </c>
      <c r="AQ30" s="6">
        <f t="shared" si="10"/>
        <v>11525</v>
      </c>
      <c r="AR30" s="6">
        <f t="shared" si="27"/>
        <v>495.57057005494505</v>
      </c>
      <c r="AS30" s="9">
        <f t="shared" si="13"/>
        <v>0.34375</v>
      </c>
    </row>
    <row r="31" spans="1:45" x14ac:dyDescent="0.25">
      <c r="A31" t="s">
        <v>46</v>
      </c>
      <c r="B31">
        <v>10880</v>
      </c>
      <c r="C31" t="s">
        <v>47</v>
      </c>
      <c r="D31">
        <v>47435</v>
      </c>
      <c r="E31">
        <v>2167</v>
      </c>
      <c r="F31">
        <v>1953</v>
      </c>
      <c r="G31">
        <v>2998</v>
      </c>
      <c r="H31">
        <v>5036</v>
      </c>
      <c r="I31">
        <v>5400</v>
      </c>
      <c r="J31">
        <v>7016</v>
      </c>
      <c r="K31">
        <v>6245</v>
      </c>
      <c r="L31">
        <v>3876</v>
      </c>
      <c r="M31">
        <v>1555</v>
      </c>
      <c r="N31">
        <v>1817</v>
      </c>
      <c r="O31">
        <v>981</v>
      </c>
      <c r="P31">
        <v>493</v>
      </c>
      <c r="Q31">
        <v>4044</v>
      </c>
      <c r="R31">
        <v>3854</v>
      </c>
      <c r="S31">
        <f t="shared" si="14"/>
        <v>23717.5</v>
      </c>
      <c r="T31" t="str">
        <f t="shared" si="15"/>
        <v>7:00 a.m. to 7:29 a.m.</v>
      </c>
      <c r="U31">
        <f t="shared" si="16"/>
        <v>420</v>
      </c>
      <c r="V31">
        <f t="shared" si="17"/>
        <v>47435</v>
      </c>
      <c r="W31">
        <f t="shared" si="18"/>
        <v>17554</v>
      </c>
      <c r="X31">
        <f t="shared" si="19"/>
        <v>7016</v>
      </c>
      <c r="Y31">
        <f t="shared" si="20"/>
        <v>29</v>
      </c>
      <c r="Z31">
        <f t="shared" si="21"/>
        <v>445.47626852907638</v>
      </c>
      <c r="AA31" s="9">
        <f t="shared" si="11"/>
        <v>0.30902777777777779</v>
      </c>
      <c r="AC31" s="6">
        <f t="shared" si="22"/>
        <v>47435</v>
      </c>
      <c r="AD31" s="6">
        <f t="shared" si="23"/>
        <v>11859</v>
      </c>
      <c r="AE31" s="6">
        <f t="shared" si="3"/>
        <v>360</v>
      </c>
      <c r="AF31" s="6">
        <f t="shared" si="4"/>
        <v>5036</v>
      </c>
      <c r="AG31" s="6">
        <f t="shared" si="5"/>
        <v>29</v>
      </c>
      <c r="AH31" s="6">
        <f t="shared" si="6"/>
        <v>7118</v>
      </c>
      <c r="AI31" s="6">
        <f t="shared" si="24"/>
        <v>387.29979150119141</v>
      </c>
      <c r="AJ31" s="9">
        <f t="shared" si="12"/>
        <v>0.26874999999999999</v>
      </c>
      <c r="AL31" s="6">
        <f t="shared" si="25"/>
        <v>47435</v>
      </c>
      <c r="AM31" s="6">
        <f t="shared" si="26"/>
        <v>35577</v>
      </c>
      <c r="AN31" s="6">
        <f t="shared" si="7"/>
        <v>510</v>
      </c>
      <c r="AO31" s="6">
        <f t="shared" si="8"/>
        <v>1555</v>
      </c>
      <c r="AP31" s="6">
        <f t="shared" si="9"/>
        <v>29</v>
      </c>
      <c r="AQ31" s="6">
        <f t="shared" si="10"/>
        <v>34691</v>
      </c>
      <c r="AR31" s="6">
        <f t="shared" si="27"/>
        <v>526.50948553054661</v>
      </c>
      <c r="AS31" s="9">
        <f t="shared" si="13"/>
        <v>0.36527777777777781</v>
      </c>
    </row>
    <row r="32" spans="1:45" x14ac:dyDescent="0.25">
      <c r="A32" t="s">
        <v>48</v>
      </c>
      <c r="B32">
        <v>10900</v>
      </c>
      <c r="C32" t="s">
        <v>49</v>
      </c>
      <c r="D32">
        <v>365743</v>
      </c>
      <c r="E32">
        <v>16658</v>
      </c>
      <c r="F32">
        <v>13337</v>
      </c>
      <c r="G32">
        <v>18527</v>
      </c>
      <c r="H32">
        <v>32924</v>
      </c>
      <c r="I32">
        <v>39484</v>
      </c>
      <c r="J32">
        <v>49708</v>
      </c>
      <c r="K32">
        <v>45102</v>
      </c>
      <c r="L32">
        <v>38780</v>
      </c>
      <c r="M32">
        <v>20695</v>
      </c>
      <c r="N32">
        <v>20568</v>
      </c>
      <c r="O32">
        <v>9243</v>
      </c>
      <c r="P32">
        <v>4499</v>
      </c>
      <c r="Q32">
        <v>29357</v>
      </c>
      <c r="R32">
        <v>26861</v>
      </c>
      <c r="S32">
        <f t="shared" si="14"/>
        <v>182871.5</v>
      </c>
      <c r="T32" t="str">
        <f t="shared" si="15"/>
        <v>7:30 a.m. to 7:59 a.m.</v>
      </c>
      <c r="U32">
        <f t="shared" si="16"/>
        <v>450</v>
      </c>
      <c r="V32">
        <f t="shared" si="17"/>
        <v>365743</v>
      </c>
      <c r="W32">
        <f t="shared" si="18"/>
        <v>170638</v>
      </c>
      <c r="X32">
        <f t="shared" si="19"/>
        <v>45102</v>
      </c>
      <c r="Y32">
        <f t="shared" si="20"/>
        <v>29</v>
      </c>
      <c r="Z32">
        <f t="shared" si="21"/>
        <v>457.8659815529245</v>
      </c>
      <c r="AA32" s="9">
        <f t="shared" si="11"/>
        <v>0.31736111111111109</v>
      </c>
      <c r="AC32" s="6">
        <f t="shared" si="22"/>
        <v>365743</v>
      </c>
      <c r="AD32" s="6">
        <f t="shared" si="23"/>
        <v>91436</v>
      </c>
      <c r="AE32" s="6">
        <f t="shared" si="3"/>
        <v>390</v>
      </c>
      <c r="AF32" s="6">
        <f t="shared" si="4"/>
        <v>39484</v>
      </c>
      <c r="AG32" s="6">
        <f t="shared" si="5"/>
        <v>29</v>
      </c>
      <c r="AH32" s="6">
        <f t="shared" si="6"/>
        <v>81446</v>
      </c>
      <c r="AI32" s="6">
        <f t="shared" si="24"/>
        <v>397.33721887346775</v>
      </c>
      <c r="AJ32" s="9">
        <f t="shared" si="12"/>
        <v>0.27569444444444441</v>
      </c>
      <c r="AL32" s="6">
        <f t="shared" si="25"/>
        <v>365743</v>
      </c>
      <c r="AM32" s="6">
        <f t="shared" si="26"/>
        <v>274308</v>
      </c>
      <c r="AN32" s="6">
        <f t="shared" si="7"/>
        <v>510</v>
      </c>
      <c r="AO32" s="6">
        <f t="shared" si="8"/>
        <v>20695</v>
      </c>
      <c r="AP32" s="6">
        <f t="shared" si="9"/>
        <v>29</v>
      </c>
      <c r="AQ32" s="6">
        <f t="shared" si="10"/>
        <v>254520</v>
      </c>
      <c r="AR32" s="6">
        <f t="shared" si="27"/>
        <v>537.72796569219622</v>
      </c>
      <c r="AS32" s="9">
        <f t="shared" si="13"/>
        <v>0.37291666666666662</v>
      </c>
    </row>
    <row r="33" spans="1:45" x14ac:dyDescent="0.25">
      <c r="A33" t="s">
        <v>50</v>
      </c>
      <c r="B33">
        <v>10940</v>
      </c>
      <c r="C33" t="s">
        <v>51</v>
      </c>
      <c r="D33">
        <v>15304</v>
      </c>
      <c r="E33">
        <v>666</v>
      </c>
      <c r="F33">
        <v>567</v>
      </c>
      <c r="G33">
        <v>975</v>
      </c>
      <c r="H33">
        <v>1458</v>
      </c>
      <c r="I33">
        <v>1777</v>
      </c>
      <c r="J33">
        <v>2040</v>
      </c>
      <c r="K33">
        <v>1986</v>
      </c>
      <c r="L33">
        <v>1020</v>
      </c>
      <c r="M33">
        <v>543</v>
      </c>
      <c r="N33">
        <v>576</v>
      </c>
      <c r="O33">
        <v>399</v>
      </c>
      <c r="P33">
        <v>221</v>
      </c>
      <c r="Q33">
        <v>1570</v>
      </c>
      <c r="R33">
        <v>1506</v>
      </c>
      <c r="S33">
        <f t="shared" si="14"/>
        <v>7652</v>
      </c>
      <c r="T33" t="str">
        <f t="shared" si="15"/>
        <v>7:30 a.m. to 7:59 a.m.</v>
      </c>
      <c r="U33">
        <f t="shared" si="16"/>
        <v>450</v>
      </c>
      <c r="V33">
        <f t="shared" si="17"/>
        <v>15304</v>
      </c>
      <c r="W33">
        <f t="shared" si="18"/>
        <v>7483</v>
      </c>
      <c r="X33">
        <f t="shared" si="19"/>
        <v>1986</v>
      </c>
      <c r="Y33">
        <f t="shared" si="20"/>
        <v>29</v>
      </c>
      <c r="Z33">
        <f t="shared" si="21"/>
        <v>452.46777442094663</v>
      </c>
      <c r="AA33" s="9">
        <f t="shared" si="11"/>
        <v>0.31388888888888888</v>
      </c>
      <c r="AC33" s="6">
        <f t="shared" si="22"/>
        <v>15304</v>
      </c>
      <c r="AD33" s="6">
        <f t="shared" si="23"/>
        <v>3827</v>
      </c>
      <c r="AE33" s="6">
        <f t="shared" si="3"/>
        <v>390</v>
      </c>
      <c r="AF33" s="6">
        <f t="shared" si="4"/>
        <v>1777</v>
      </c>
      <c r="AG33" s="6">
        <f t="shared" si="5"/>
        <v>29</v>
      </c>
      <c r="AH33" s="6">
        <f t="shared" si="6"/>
        <v>3666</v>
      </c>
      <c r="AI33" s="6">
        <f t="shared" si="24"/>
        <v>392.61114237478898</v>
      </c>
      <c r="AJ33" s="9">
        <f t="shared" si="12"/>
        <v>0.2722222222222222</v>
      </c>
      <c r="AL33" s="6">
        <f t="shared" si="25"/>
        <v>15304</v>
      </c>
      <c r="AM33" s="6">
        <f t="shared" si="26"/>
        <v>11478</v>
      </c>
      <c r="AN33" s="6">
        <f t="shared" si="7"/>
        <v>540</v>
      </c>
      <c r="AO33" s="6">
        <f t="shared" si="8"/>
        <v>576</v>
      </c>
      <c r="AP33" s="6">
        <f t="shared" si="9"/>
        <v>59</v>
      </c>
      <c r="AQ33" s="6">
        <f t="shared" si="10"/>
        <v>11032</v>
      </c>
      <c r="AR33" s="6">
        <f t="shared" si="27"/>
        <v>585.68402777777783</v>
      </c>
      <c r="AS33" s="9">
        <f t="shared" si="13"/>
        <v>0.40625</v>
      </c>
    </row>
    <row r="34" spans="1:45" x14ac:dyDescent="0.25">
      <c r="A34" t="s">
        <v>52</v>
      </c>
      <c r="B34">
        <v>10980</v>
      </c>
      <c r="C34" t="s">
        <v>53</v>
      </c>
      <c r="D34">
        <v>11501</v>
      </c>
      <c r="E34">
        <v>605</v>
      </c>
      <c r="F34">
        <v>384</v>
      </c>
      <c r="G34">
        <v>517</v>
      </c>
      <c r="H34">
        <v>847</v>
      </c>
      <c r="I34">
        <v>1295</v>
      </c>
      <c r="J34">
        <v>1673</v>
      </c>
      <c r="K34">
        <v>1592</v>
      </c>
      <c r="L34">
        <v>918</v>
      </c>
      <c r="M34">
        <v>827</v>
      </c>
      <c r="N34">
        <v>539</v>
      </c>
      <c r="O34">
        <v>289</v>
      </c>
      <c r="P34">
        <v>51</v>
      </c>
      <c r="Q34">
        <v>1120</v>
      </c>
      <c r="R34">
        <v>844</v>
      </c>
      <c r="S34">
        <f t="shared" si="14"/>
        <v>5750.5</v>
      </c>
      <c r="T34" t="str">
        <f t="shared" si="15"/>
        <v>7:30 a.m. to 7:59 a.m.</v>
      </c>
      <c r="U34">
        <f t="shared" si="16"/>
        <v>450</v>
      </c>
      <c r="V34">
        <f t="shared" si="17"/>
        <v>11501</v>
      </c>
      <c r="W34">
        <f t="shared" si="18"/>
        <v>5321</v>
      </c>
      <c r="X34">
        <f t="shared" si="19"/>
        <v>1592</v>
      </c>
      <c r="Y34">
        <f t="shared" si="20"/>
        <v>29</v>
      </c>
      <c r="Z34">
        <f t="shared" si="21"/>
        <v>457.8238065326633</v>
      </c>
      <c r="AA34" s="9">
        <f t="shared" si="11"/>
        <v>0.31736111111111109</v>
      </c>
      <c r="AC34" s="6">
        <f t="shared" si="22"/>
        <v>11501</v>
      </c>
      <c r="AD34" s="6">
        <f t="shared" si="23"/>
        <v>2876</v>
      </c>
      <c r="AE34" s="6">
        <f t="shared" si="3"/>
        <v>390</v>
      </c>
      <c r="AF34" s="6">
        <f t="shared" si="4"/>
        <v>1295</v>
      </c>
      <c r="AG34" s="6">
        <f t="shared" si="5"/>
        <v>29</v>
      </c>
      <c r="AH34" s="6">
        <f t="shared" si="6"/>
        <v>2353</v>
      </c>
      <c r="AI34" s="6">
        <f t="shared" si="24"/>
        <v>401.69517374517375</v>
      </c>
      <c r="AJ34" s="9">
        <f t="shared" si="12"/>
        <v>0.27847222222222223</v>
      </c>
      <c r="AL34" s="6">
        <f t="shared" si="25"/>
        <v>11501</v>
      </c>
      <c r="AM34" s="6">
        <f t="shared" si="26"/>
        <v>8626</v>
      </c>
      <c r="AN34" s="6">
        <f t="shared" si="7"/>
        <v>510</v>
      </c>
      <c r="AO34" s="6">
        <f t="shared" si="8"/>
        <v>827</v>
      </c>
      <c r="AP34" s="6">
        <f t="shared" si="9"/>
        <v>29</v>
      </c>
      <c r="AQ34" s="6">
        <f t="shared" si="10"/>
        <v>7831</v>
      </c>
      <c r="AR34" s="6">
        <f t="shared" si="27"/>
        <v>537.8691051995163</v>
      </c>
      <c r="AS34" s="9">
        <f t="shared" si="13"/>
        <v>0.37291666666666662</v>
      </c>
    </row>
    <row r="35" spans="1:45" x14ac:dyDescent="0.25">
      <c r="A35" t="s">
        <v>54</v>
      </c>
      <c r="B35">
        <v>11020</v>
      </c>
      <c r="C35" t="s">
        <v>55</v>
      </c>
      <c r="D35">
        <v>55171</v>
      </c>
      <c r="E35">
        <v>2469</v>
      </c>
      <c r="F35">
        <v>1862</v>
      </c>
      <c r="G35">
        <v>2806</v>
      </c>
      <c r="H35">
        <v>4499</v>
      </c>
      <c r="I35">
        <v>7157</v>
      </c>
      <c r="J35">
        <v>7000</v>
      </c>
      <c r="K35">
        <v>6213</v>
      </c>
      <c r="L35">
        <v>5005</v>
      </c>
      <c r="M35">
        <v>3154</v>
      </c>
      <c r="N35">
        <v>2791</v>
      </c>
      <c r="O35">
        <v>1305</v>
      </c>
      <c r="P35">
        <v>801</v>
      </c>
      <c r="Q35">
        <v>5481</v>
      </c>
      <c r="R35">
        <v>4628</v>
      </c>
      <c r="S35">
        <f t="shared" si="14"/>
        <v>27585.5</v>
      </c>
      <c r="T35" t="str">
        <f t="shared" si="15"/>
        <v>7:30 a.m. to 7:59 a.m.</v>
      </c>
      <c r="U35">
        <f t="shared" si="16"/>
        <v>450</v>
      </c>
      <c r="V35">
        <f t="shared" si="17"/>
        <v>55171</v>
      </c>
      <c r="W35">
        <f t="shared" si="18"/>
        <v>25793</v>
      </c>
      <c r="X35">
        <f t="shared" si="19"/>
        <v>6213</v>
      </c>
      <c r="Y35">
        <f t="shared" si="20"/>
        <v>29</v>
      </c>
      <c r="Z35">
        <f t="shared" si="21"/>
        <v>458.366731047803</v>
      </c>
      <c r="AA35" s="9">
        <f t="shared" si="11"/>
        <v>0.31805555555555559</v>
      </c>
      <c r="AC35" s="6">
        <f t="shared" si="22"/>
        <v>55171</v>
      </c>
      <c r="AD35" s="6">
        <f t="shared" si="23"/>
        <v>13793</v>
      </c>
      <c r="AE35" s="6">
        <f t="shared" si="3"/>
        <v>390</v>
      </c>
      <c r="AF35" s="6">
        <f t="shared" si="4"/>
        <v>7157</v>
      </c>
      <c r="AG35" s="6">
        <f t="shared" si="5"/>
        <v>29</v>
      </c>
      <c r="AH35" s="6">
        <f t="shared" si="6"/>
        <v>11636</v>
      </c>
      <c r="AI35" s="6">
        <f t="shared" si="24"/>
        <v>398.73910157887383</v>
      </c>
      <c r="AJ35" s="9">
        <f t="shared" si="12"/>
        <v>0.27638888888888891</v>
      </c>
      <c r="AL35" s="6">
        <f t="shared" si="25"/>
        <v>55171</v>
      </c>
      <c r="AM35" s="6">
        <f t="shared" si="26"/>
        <v>41379</v>
      </c>
      <c r="AN35" s="6">
        <f t="shared" si="7"/>
        <v>540</v>
      </c>
      <c r="AO35" s="6">
        <f t="shared" si="8"/>
        <v>2791</v>
      </c>
      <c r="AP35" s="6">
        <f t="shared" si="9"/>
        <v>59</v>
      </c>
      <c r="AQ35" s="6">
        <f t="shared" si="10"/>
        <v>40165</v>
      </c>
      <c r="AR35" s="6">
        <f t="shared" si="27"/>
        <v>565.64734862056616</v>
      </c>
      <c r="AS35" s="9">
        <f t="shared" si="13"/>
        <v>0.3923611111111111</v>
      </c>
    </row>
    <row r="36" spans="1:45" x14ac:dyDescent="0.25">
      <c r="A36" t="s">
        <v>56</v>
      </c>
      <c r="B36">
        <v>11060</v>
      </c>
      <c r="C36" t="s">
        <v>57</v>
      </c>
      <c r="D36">
        <v>11381</v>
      </c>
      <c r="E36">
        <v>318</v>
      </c>
      <c r="F36">
        <v>213</v>
      </c>
      <c r="G36">
        <v>518</v>
      </c>
      <c r="H36">
        <v>631</v>
      </c>
      <c r="I36">
        <v>1573</v>
      </c>
      <c r="J36">
        <v>1657</v>
      </c>
      <c r="K36">
        <v>2211</v>
      </c>
      <c r="L36">
        <v>1175</v>
      </c>
      <c r="M36">
        <v>291</v>
      </c>
      <c r="N36">
        <v>548</v>
      </c>
      <c r="O36">
        <v>277</v>
      </c>
      <c r="P36">
        <v>127</v>
      </c>
      <c r="Q36">
        <v>866</v>
      </c>
      <c r="R36">
        <v>976</v>
      </c>
      <c r="S36">
        <f t="shared" si="14"/>
        <v>5690.5</v>
      </c>
      <c r="T36" t="str">
        <f t="shared" si="15"/>
        <v>7:30 a.m. to 7:59 a.m.</v>
      </c>
      <c r="U36">
        <f t="shared" si="16"/>
        <v>450</v>
      </c>
      <c r="V36">
        <f t="shared" si="17"/>
        <v>11381</v>
      </c>
      <c r="W36">
        <f t="shared" si="18"/>
        <v>4910</v>
      </c>
      <c r="X36">
        <f t="shared" si="19"/>
        <v>2211</v>
      </c>
      <c r="Y36">
        <f t="shared" si="20"/>
        <v>29</v>
      </c>
      <c r="Z36">
        <f t="shared" si="21"/>
        <v>460.23722297602893</v>
      </c>
      <c r="AA36" s="9">
        <f t="shared" si="11"/>
        <v>0.31944444444444448</v>
      </c>
      <c r="AC36" s="6">
        <f t="shared" si="22"/>
        <v>11381</v>
      </c>
      <c r="AD36" s="6">
        <f t="shared" si="23"/>
        <v>2846</v>
      </c>
      <c r="AE36" s="6">
        <f t="shared" si="3"/>
        <v>390</v>
      </c>
      <c r="AF36" s="6">
        <f t="shared" si="4"/>
        <v>1573</v>
      </c>
      <c r="AG36" s="6">
        <f t="shared" si="5"/>
        <v>29</v>
      </c>
      <c r="AH36" s="6">
        <f t="shared" si="6"/>
        <v>1680</v>
      </c>
      <c r="AI36" s="6">
        <f t="shared" si="24"/>
        <v>411.48267641449462</v>
      </c>
      <c r="AJ36" s="9">
        <f t="shared" si="12"/>
        <v>0.28541666666666665</v>
      </c>
      <c r="AL36" s="6">
        <f t="shared" si="25"/>
        <v>11381</v>
      </c>
      <c r="AM36" s="6">
        <f t="shared" si="26"/>
        <v>8536</v>
      </c>
      <c r="AN36" s="6">
        <f t="shared" si="7"/>
        <v>510</v>
      </c>
      <c r="AO36" s="6">
        <f t="shared" si="8"/>
        <v>291</v>
      </c>
      <c r="AP36" s="6">
        <f t="shared" si="9"/>
        <v>29</v>
      </c>
      <c r="AQ36" s="6">
        <f t="shared" si="10"/>
        <v>8296</v>
      </c>
      <c r="AR36" s="6">
        <f t="shared" si="27"/>
        <v>533.89261168384883</v>
      </c>
      <c r="AS36" s="9">
        <f t="shared" si="13"/>
        <v>0.37013888888888885</v>
      </c>
    </row>
    <row r="37" spans="1:45" x14ac:dyDescent="0.25">
      <c r="A37" t="s">
        <v>58</v>
      </c>
      <c r="B37">
        <v>11100</v>
      </c>
      <c r="C37" t="s">
        <v>59</v>
      </c>
      <c r="D37">
        <v>115350</v>
      </c>
      <c r="E37">
        <v>5437</v>
      </c>
      <c r="F37">
        <v>3360</v>
      </c>
      <c r="G37">
        <v>3992</v>
      </c>
      <c r="H37">
        <v>7103</v>
      </c>
      <c r="I37">
        <v>10978</v>
      </c>
      <c r="J37">
        <v>16334</v>
      </c>
      <c r="K37">
        <v>22173</v>
      </c>
      <c r="L37">
        <v>11788</v>
      </c>
      <c r="M37">
        <v>4746</v>
      </c>
      <c r="N37">
        <v>6101</v>
      </c>
      <c r="O37">
        <v>3315</v>
      </c>
      <c r="P37">
        <v>1555</v>
      </c>
      <c r="Q37">
        <v>8427</v>
      </c>
      <c r="R37">
        <v>10041</v>
      </c>
      <c r="S37">
        <f t="shared" si="14"/>
        <v>57675</v>
      </c>
      <c r="T37" t="str">
        <f t="shared" si="15"/>
        <v>7:30 a.m. to 7:59 a.m.</v>
      </c>
      <c r="U37">
        <f t="shared" si="16"/>
        <v>450</v>
      </c>
      <c r="V37">
        <f t="shared" si="17"/>
        <v>115350</v>
      </c>
      <c r="W37">
        <f t="shared" si="18"/>
        <v>47204</v>
      </c>
      <c r="X37">
        <f t="shared" si="19"/>
        <v>22173</v>
      </c>
      <c r="Y37">
        <f t="shared" si="20"/>
        <v>29</v>
      </c>
      <c r="Z37">
        <f t="shared" si="21"/>
        <v>463.69498940152437</v>
      </c>
      <c r="AA37" s="9">
        <f t="shared" si="11"/>
        <v>0.3215277777777778</v>
      </c>
      <c r="AC37" s="6">
        <f t="shared" si="22"/>
        <v>115350</v>
      </c>
      <c r="AD37" s="6">
        <f t="shared" si="23"/>
        <v>28838</v>
      </c>
      <c r="AE37" s="6">
        <f t="shared" si="3"/>
        <v>390</v>
      </c>
      <c r="AF37" s="6">
        <f t="shared" si="4"/>
        <v>10978</v>
      </c>
      <c r="AG37" s="6">
        <f t="shared" si="5"/>
        <v>29</v>
      </c>
      <c r="AH37" s="6">
        <f t="shared" si="6"/>
        <v>19892</v>
      </c>
      <c r="AI37" s="6">
        <f t="shared" si="24"/>
        <v>413.63085261431956</v>
      </c>
      <c r="AJ37" s="9">
        <f t="shared" si="12"/>
        <v>0.28680555555555559</v>
      </c>
      <c r="AL37" s="6">
        <f t="shared" si="25"/>
        <v>115350</v>
      </c>
      <c r="AM37" s="6">
        <f t="shared" si="26"/>
        <v>86513</v>
      </c>
      <c r="AN37" s="6">
        <f t="shared" si="7"/>
        <v>540</v>
      </c>
      <c r="AO37" s="6">
        <f t="shared" si="8"/>
        <v>6101</v>
      </c>
      <c r="AP37" s="6">
        <f t="shared" si="9"/>
        <v>59</v>
      </c>
      <c r="AQ37" s="6">
        <f t="shared" si="10"/>
        <v>85911</v>
      </c>
      <c r="AR37" s="6">
        <f t="shared" si="27"/>
        <v>545.81683330601538</v>
      </c>
      <c r="AS37" s="9">
        <f t="shared" si="13"/>
        <v>0.37847222222222227</v>
      </c>
    </row>
    <row r="38" spans="1:45" x14ac:dyDescent="0.25">
      <c r="A38" t="s">
        <v>60</v>
      </c>
      <c r="B38">
        <v>11140</v>
      </c>
      <c r="C38" t="s">
        <v>61</v>
      </c>
      <c r="D38">
        <v>14279</v>
      </c>
      <c r="E38">
        <v>839</v>
      </c>
      <c r="F38">
        <v>345</v>
      </c>
      <c r="G38">
        <v>709</v>
      </c>
      <c r="H38">
        <v>1164</v>
      </c>
      <c r="I38">
        <v>1619</v>
      </c>
      <c r="J38">
        <v>2435</v>
      </c>
      <c r="K38">
        <v>2148</v>
      </c>
      <c r="L38">
        <v>1742</v>
      </c>
      <c r="M38">
        <v>690</v>
      </c>
      <c r="N38">
        <v>769</v>
      </c>
      <c r="O38">
        <v>276</v>
      </c>
      <c r="P38">
        <v>112</v>
      </c>
      <c r="Q38">
        <v>846</v>
      </c>
      <c r="R38">
        <v>585</v>
      </c>
      <c r="S38">
        <f t="shared" si="14"/>
        <v>7139.5</v>
      </c>
      <c r="T38" t="str">
        <f t="shared" si="15"/>
        <v>7:30 a.m. to 7:59 a.m.</v>
      </c>
      <c r="U38">
        <f t="shared" si="16"/>
        <v>450</v>
      </c>
      <c r="V38">
        <f t="shared" si="17"/>
        <v>14279</v>
      </c>
      <c r="W38">
        <f t="shared" si="18"/>
        <v>7111</v>
      </c>
      <c r="X38">
        <f t="shared" si="19"/>
        <v>2148</v>
      </c>
      <c r="Y38">
        <f t="shared" si="20"/>
        <v>29</v>
      </c>
      <c r="Z38">
        <f t="shared" si="21"/>
        <v>450.38477653631287</v>
      </c>
      <c r="AA38" s="9">
        <f t="shared" si="11"/>
        <v>0.3125</v>
      </c>
      <c r="AC38" s="6">
        <f t="shared" si="22"/>
        <v>14279</v>
      </c>
      <c r="AD38" s="6">
        <f t="shared" si="23"/>
        <v>3570</v>
      </c>
      <c r="AE38" s="6">
        <f t="shared" si="3"/>
        <v>390</v>
      </c>
      <c r="AF38" s="6">
        <f t="shared" si="4"/>
        <v>1619</v>
      </c>
      <c r="AG38" s="6">
        <f t="shared" si="5"/>
        <v>29</v>
      </c>
      <c r="AH38" s="6">
        <f t="shared" si="6"/>
        <v>3057</v>
      </c>
      <c r="AI38" s="6">
        <f t="shared" si="24"/>
        <v>399.18452748610252</v>
      </c>
      <c r="AJ38" s="9">
        <f t="shared" si="12"/>
        <v>0.27708333333333335</v>
      </c>
      <c r="AL38" s="6">
        <f t="shared" si="25"/>
        <v>14279</v>
      </c>
      <c r="AM38" s="6">
        <f t="shared" si="26"/>
        <v>10710</v>
      </c>
      <c r="AN38" s="6">
        <f t="shared" si="7"/>
        <v>480</v>
      </c>
      <c r="AO38" s="6">
        <f t="shared" si="8"/>
        <v>1742</v>
      </c>
      <c r="AP38" s="6">
        <f t="shared" si="9"/>
        <v>29</v>
      </c>
      <c r="AQ38" s="6">
        <f t="shared" si="10"/>
        <v>9259</v>
      </c>
      <c r="AR38" s="6">
        <f t="shared" si="27"/>
        <v>504.14308266360507</v>
      </c>
      <c r="AS38" s="9">
        <f t="shared" si="13"/>
        <v>0.35000000000000003</v>
      </c>
    </row>
    <row r="39" spans="1:45" x14ac:dyDescent="0.25">
      <c r="A39" t="s">
        <v>62</v>
      </c>
      <c r="B39">
        <v>11180</v>
      </c>
      <c r="C39" t="s">
        <v>63</v>
      </c>
      <c r="D39">
        <v>47127</v>
      </c>
      <c r="E39">
        <v>1276</v>
      </c>
      <c r="F39">
        <v>693</v>
      </c>
      <c r="G39">
        <v>1507</v>
      </c>
      <c r="H39">
        <v>2731</v>
      </c>
      <c r="I39">
        <v>4497</v>
      </c>
      <c r="J39">
        <v>7164</v>
      </c>
      <c r="K39">
        <v>7335</v>
      </c>
      <c r="L39">
        <v>4988</v>
      </c>
      <c r="M39">
        <v>2585</v>
      </c>
      <c r="N39">
        <v>3773</v>
      </c>
      <c r="O39">
        <v>1434</v>
      </c>
      <c r="P39">
        <v>887</v>
      </c>
      <c r="Q39">
        <v>4546</v>
      </c>
      <c r="R39">
        <v>3711</v>
      </c>
      <c r="S39">
        <f t="shared" si="14"/>
        <v>23563.5</v>
      </c>
      <c r="T39" t="str">
        <f t="shared" si="15"/>
        <v>7:30 a.m. to 7:59 a.m.</v>
      </c>
      <c r="U39">
        <f t="shared" si="16"/>
        <v>450</v>
      </c>
      <c r="V39">
        <f t="shared" si="17"/>
        <v>47127</v>
      </c>
      <c r="W39">
        <f t="shared" si="18"/>
        <v>17868</v>
      </c>
      <c r="X39">
        <f t="shared" si="19"/>
        <v>7335</v>
      </c>
      <c r="Y39">
        <f t="shared" si="20"/>
        <v>29</v>
      </c>
      <c r="Z39">
        <f t="shared" si="21"/>
        <v>472.51799591002043</v>
      </c>
      <c r="AA39" s="9">
        <f t="shared" si="11"/>
        <v>0.32777777777777778</v>
      </c>
      <c r="AC39" s="6">
        <f t="shared" si="22"/>
        <v>47127</v>
      </c>
      <c r="AD39" s="6">
        <f t="shared" si="23"/>
        <v>11782</v>
      </c>
      <c r="AE39" s="6">
        <f t="shared" si="3"/>
        <v>420</v>
      </c>
      <c r="AF39" s="6">
        <f t="shared" si="4"/>
        <v>7164</v>
      </c>
      <c r="AG39" s="6">
        <f t="shared" si="5"/>
        <v>29</v>
      </c>
      <c r="AH39" s="6">
        <f t="shared" si="6"/>
        <v>10704</v>
      </c>
      <c r="AI39" s="6">
        <f t="shared" si="24"/>
        <v>424.3627512562814</v>
      </c>
      <c r="AJ39" s="9">
        <f t="shared" si="12"/>
        <v>0.29444444444444445</v>
      </c>
      <c r="AL39" s="6">
        <f t="shared" si="25"/>
        <v>47127</v>
      </c>
      <c r="AM39" s="6">
        <f t="shared" si="26"/>
        <v>35346</v>
      </c>
      <c r="AN39" s="6">
        <f t="shared" si="7"/>
        <v>540</v>
      </c>
      <c r="AO39" s="6">
        <f t="shared" si="8"/>
        <v>3773</v>
      </c>
      <c r="AP39" s="6">
        <f t="shared" si="9"/>
        <v>59</v>
      </c>
      <c r="AQ39" s="6">
        <f t="shared" si="10"/>
        <v>32776</v>
      </c>
      <c r="AR39" s="6">
        <f t="shared" si="27"/>
        <v>580.17645109992054</v>
      </c>
      <c r="AS39" s="9">
        <f t="shared" si="13"/>
        <v>0.40277777777777773</v>
      </c>
    </row>
    <row r="40" spans="1:45" x14ac:dyDescent="0.25">
      <c r="A40" t="s">
        <v>64</v>
      </c>
      <c r="B40">
        <v>11220</v>
      </c>
      <c r="C40" t="s">
        <v>65</v>
      </c>
      <c r="D40">
        <v>20313</v>
      </c>
      <c r="E40">
        <v>1313</v>
      </c>
      <c r="F40">
        <v>697</v>
      </c>
      <c r="G40">
        <v>1496</v>
      </c>
      <c r="H40">
        <v>1927</v>
      </c>
      <c r="I40">
        <v>2321</v>
      </c>
      <c r="J40">
        <v>2607</v>
      </c>
      <c r="K40">
        <v>2749</v>
      </c>
      <c r="L40">
        <v>1806</v>
      </c>
      <c r="M40">
        <v>716</v>
      </c>
      <c r="N40">
        <v>772</v>
      </c>
      <c r="O40">
        <v>314</v>
      </c>
      <c r="P40">
        <v>286</v>
      </c>
      <c r="Q40">
        <v>1886</v>
      </c>
      <c r="R40">
        <v>1423</v>
      </c>
      <c r="S40">
        <f t="shared" si="14"/>
        <v>10156.5</v>
      </c>
      <c r="T40" t="str">
        <f t="shared" si="15"/>
        <v>7:00 a.m. to 7:29 a.m.</v>
      </c>
      <c r="U40">
        <f t="shared" si="16"/>
        <v>420</v>
      </c>
      <c r="V40">
        <f t="shared" si="17"/>
        <v>20313</v>
      </c>
      <c r="W40">
        <f t="shared" si="18"/>
        <v>7754</v>
      </c>
      <c r="X40">
        <f t="shared" si="19"/>
        <v>2607</v>
      </c>
      <c r="Y40">
        <f t="shared" si="20"/>
        <v>29</v>
      </c>
      <c r="Z40">
        <f t="shared" si="21"/>
        <v>446.72516302263136</v>
      </c>
      <c r="AA40" s="9">
        <f t="shared" si="11"/>
        <v>0.30972222222222223</v>
      </c>
      <c r="AC40" s="6">
        <f t="shared" si="22"/>
        <v>20313</v>
      </c>
      <c r="AD40" s="6">
        <f t="shared" si="23"/>
        <v>5079</v>
      </c>
      <c r="AE40" s="6">
        <f t="shared" si="3"/>
        <v>360</v>
      </c>
      <c r="AF40" s="6">
        <f t="shared" si="4"/>
        <v>1927</v>
      </c>
      <c r="AG40" s="6">
        <f t="shared" si="5"/>
        <v>29</v>
      </c>
      <c r="AH40" s="6">
        <f t="shared" si="6"/>
        <v>3506</v>
      </c>
      <c r="AI40" s="6">
        <f t="shared" si="24"/>
        <v>383.66126102750388</v>
      </c>
      <c r="AJ40" s="9">
        <f t="shared" si="12"/>
        <v>0.26597222222222222</v>
      </c>
      <c r="AL40" s="6">
        <f t="shared" si="25"/>
        <v>20313</v>
      </c>
      <c r="AM40" s="6">
        <f t="shared" si="26"/>
        <v>15235</v>
      </c>
      <c r="AN40" s="6">
        <f t="shared" si="7"/>
        <v>510</v>
      </c>
      <c r="AO40" s="6">
        <f t="shared" si="8"/>
        <v>716</v>
      </c>
      <c r="AP40" s="6">
        <f t="shared" si="9"/>
        <v>29</v>
      </c>
      <c r="AQ40" s="6">
        <f t="shared" si="10"/>
        <v>14916</v>
      </c>
      <c r="AR40" s="6">
        <f t="shared" si="27"/>
        <v>522.91026536312847</v>
      </c>
      <c r="AS40" s="9">
        <f t="shared" si="13"/>
        <v>0.36249999999999999</v>
      </c>
    </row>
    <row r="41" spans="1:45" x14ac:dyDescent="0.25">
      <c r="A41" t="s">
        <v>66</v>
      </c>
      <c r="B41">
        <v>11260</v>
      </c>
      <c r="C41" t="s">
        <v>67</v>
      </c>
      <c r="D41">
        <v>181061</v>
      </c>
      <c r="E41">
        <v>6429</v>
      </c>
      <c r="F41">
        <v>5437</v>
      </c>
      <c r="G41">
        <v>9475</v>
      </c>
      <c r="H41">
        <v>14094</v>
      </c>
      <c r="I41">
        <v>18261</v>
      </c>
      <c r="J41">
        <v>23454</v>
      </c>
      <c r="K41">
        <v>26252</v>
      </c>
      <c r="L41">
        <v>18141</v>
      </c>
      <c r="M41">
        <v>12580</v>
      </c>
      <c r="N41">
        <v>13188</v>
      </c>
      <c r="O41">
        <v>6515</v>
      </c>
      <c r="P41">
        <v>3695</v>
      </c>
      <c r="Q41">
        <v>12059</v>
      </c>
      <c r="R41">
        <v>11481</v>
      </c>
      <c r="S41">
        <f t="shared" si="14"/>
        <v>90530.5</v>
      </c>
      <c r="T41" t="str">
        <f t="shared" si="15"/>
        <v>7:30 a.m. to 7:59 a.m.</v>
      </c>
      <c r="U41">
        <f t="shared" si="16"/>
        <v>450</v>
      </c>
      <c r="V41">
        <f t="shared" si="17"/>
        <v>181061</v>
      </c>
      <c r="W41">
        <f t="shared" si="18"/>
        <v>77150</v>
      </c>
      <c r="X41">
        <f t="shared" si="19"/>
        <v>26252</v>
      </c>
      <c r="Y41">
        <f t="shared" si="20"/>
        <v>29</v>
      </c>
      <c r="Z41">
        <f t="shared" si="21"/>
        <v>464.78114048453449</v>
      </c>
      <c r="AA41" s="9">
        <f t="shared" si="11"/>
        <v>0.32222222222222224</v>
      </c>
      <c r="AC41" s="6">
        <f t="shared" si="22"/>
        <v>181061</v>
      </c>
      <c r="AD41" s="6">
        <f t="shared" si="23"/>
        <v>45266</v>
      </c>
      <c r="AE41" s="6">
        <f t="shared" si="3"/>
        <v>390</v>
      </c>
      <c r="AF41" s="6">
        <f t="shared" si="4"/>
        <v>18261</v>
      </c>
      <c r="AG41" s="6">
        <f t="shared" si="5"/>
        <v>29</v>
      </c>
      <c r="AH41" s="6">
        <f t="shared" si="6"/>
        <v>35435</v>
      </c>
      <c r="AI41" s="6">
        <f t="shared" si="24"/>
        <v>405.61126170527353</v>
      </c>
      <c r="AJ41" s="9">
        <f t="shared" si="12"/>
        <v>0.28125</v>
      </c>
      <c r="AL41" s="6">
        <f t="shared" si="25"/>
        <v>181061</v>
      </c>
      <c r="AM41" s="6">
        <f t="shared" si="26"/>
        <v>135796</v>
      </c>
      <c r="AN41" s="6">
        <f t="shared" si="7"/>
        <v>540</v>
      </c>
      <c r="AO41" s="6">
        <f t="shared" si="8"/>
        <v>13188</v>
      </c>
      <c r="AP41" s="6">
        <f t="shared" si="9"/>
        <v>59</v>
      </c>
      <c r="AQ41" s="6">
        <f t="shared" si="10"/>
        <v>134123</v>
      </c>
      <c r="AR41" s="6">
        <f t="shared" si="27"/>
        <v>547.48348877767671</v>
      </c>
      <c r="AS41" s="9">
        <f t="shared" si="13"/>
        <v>0.37986111111111115</v>
      </c>
    </row>
    <row r="42" spans="1:45" x14ac:dyDescent="0.25">
      <c r="A42" t="s">
        <v>68</v>
      </c>
      <c r="B42">
        <v>11300</v>
      </c>
      <c r="C42" t="s">
        <v>69</v>
      </c>
      <c r="D42">
        <v>52776</v>
      </c>
      <c r="E42">
        <v>2470</v>
      </c>
      <c r="F42">
        <v>2116</v>
      </c>
      <c r="G42">
        <v>2921</v>
      </c>
      <c r="H42">
        <v>4584</v>
      </c>
      <c r="I42">
        <v>5578</v>
      </c>
      <c r="J42">
        <v>8205</v>
      </c>
      <c r="K42">
        <v>6163</v>
      </c>
      <c r="L42">
        <v>5347</v>
      </c>
      <c r="M42">
        <v>1956</v>
      </c>
      <c r="N42">
        <v>2482</v>
      </c>
      <c r="O42">
        <v>1018</v>
      </c>
      <c r="P42">
        <v>825</v>
      </c>
      <c r="Q42">
        <v>4174</v>
      </c>
      <c r="R42">
        <v>4937</v>
      </c>
      <c r="S42">
        <f t="shared" si="14"/>
        <v>26388</v>
      </c>
      <c r="T42" t="str">
        <f t="shared" si="15"/>
        <v>7:30 a.m. to 7:59 a.m.</v>
      </c>
      <c r="U42">
        <f t="shared" si="16"/>
        <v>450</v>
      </c>
      <c r="V42">
        <f t="shared" si="17"/>
        <v>52776</v>
      </c>
      <c r="W42">
        <f t="shared" si="18"/>
        <v>25874</v>
      </c>
      <c r="X42">
        <f t="shared" si="19"/>
        <v>6163</v>
      </c>
      <c r="Y42">
        <f t="shared" si="20"/>
        <v>29</v>
      </c>
      <c r="Z42">
        <f t="shared" si="21"/>
        <v>452.41862729190331</v>
      </c>
      <c r="AA42" s="9">
        <f t="shared" si="11"/>
        <v>0.31388888888888888</v>
      </c>
      <c r="AC42" s="6">
        <f t="shared" si="22"/>
        <v>52776</v>
      </c>
      <c r="AD42" s="6">
        <f t="shared" si="23"/>
        <v>13195</v>
      </c>
      <c r="AE42" s="6">
        <f t="shared" si="3"/>
        <v>390</v>
      </c>
      <c r="AF42" s="6">
        <f t="shared" si="4"/>
        <v>5578</v>
      </c>
      <c r="AG42" s="6">
        <f t="shared" si="5"/>
        <v>29</v>
      </c>
      <c r="AH42" s="6">
        <f t="shared" si="6"/>
        <v>12091</v>
      </c>
      <c r="AI42" s="6">
        <f t="shared" si="24"/>
        <v>395.73449264969526</v>
      </c>
      <c r="AJ42" s="9">
        <f t="shared" si="12"/>
        <v>0.27430555555555552</v>
      </c>
      <c r="AL42" s="6">
        <f t="shared" si="25"/>
        <v>52776</v>
      </c>
      <c r="AM42" s="6">
        <f t="shared" si="26"/>
        <v>39582</v>
      </c>
      <c r="AN42" s="6">
        <f t="shared" si="7"/>
        <v>540</v>
      </c>
      <c r="AO42" s="6">
        <f t="shared" si="8"/>
        <v>2482</v>
      </c>
      <c r="AP42" s="6">
        <f t="shared" si="9"/>
        <v>59</v>
      </c>
      <c r="AQ42" s="6">
        <f t="shared" si="10"/>
        <v>39340</v>
      </c>
      <c r="AR42" s="6">
        <f t="shared" si="27"/>
        <v>545.75261885576151</v>
      </c>
      <c r="AS42" s="9">
        <f t="shared" si="13"/>
        <v>0.37847222222222227</v>
      </c>
    </row>
    <row r="43" spans="1:45" x14ac:dyDescent="0.25">
      <c r="A43" t="s">
        <v>70</v>
      </c>
      <c r="B43">
        <v>11340</v>
      </c>
      <c r="C43" t="s">
        <v>71</v>
      </c>
      <c r="D43">
        <v>76087</v>
      </c>
      <c r="E43">
        <v>2381</v>
      </c>
      <c r="F43">
        <v>1890</v>
      </c>
      <c r="G43">
        <v>3399</v>
      </c>
      <c r="H43">
        <v>6863</v>
      </c>
      <c r="I43">
        <v>7531</v>
      </c>
      <c r="J43">
        <v>11501</v>
      </c>
      <c r="K43">
        <v>11620</v>
      </c>
      <c r="L43">
        <v>8897</v>
      </c>
      <c r="M43">
        <v>3382</v>
      </c>
      <c r="N43">
        <v>3362</v>
      </c>
      <c r="O43">
        <v>1801</v>
      </c>
      <c r="P43">
        <v>789</v>
      </c>
      <c r="Q43">
        <v>5803</v>
      </c>
      <c r="R43">
        <v>6868</v>
      </c>
      <c r="S43">
        <f t="shared" si="14"/>
        <v>38043.5</v>
      </c>
      <c r="T43" t="str">
        <f t="shared" si="15"/>
        <v>7:30 a.m. to 7:59 a.m.</v>
      </c>
      <c r="U43">
        <f t="shared" si="16"/>
        <v>450</v>
      </c>
      <c r="V43">
        <f t="shared" si="17"/>
        <v>76087</v>
      </c>
      <c r="W43">
        <f t="shared" si="18"/>
        <v>33565</v>
      </c>
      <c r="X43">
        <f t="shared" si="19"/>
        <v>11620</v>
      </c>
      <c r="Y43">
        <f t="shared" si="20"/>
        <v>29</v>
      </c>
      <c r="Z43">
        <f t="shared" si="21"/>
        <v>461.17697934595526</v>
      </c>
      <c r="AA43" s="9">
        <f t="shared" si="11"/>
        <v>0.32013888888888892</v>
      </c>
      <c r="AC43" s="6">
        <f t="shared" si="22"/>
        <v>76087</v>
      </c>
      <c r="AD43" s="6">
        <f t="shared" si="23"/>
        <v>19022</v>
      </c>
      <c r="AE43" s="6">
        <f t="shared" si="3"/>
        <v>390</v>
      </c>
      <c r="AF43" s="6">
        <f t="shared" si="4"/>
        <v>7531</v>
      </c>
      <c r="AG43" s="6">
        <f t="shared" si="5"/>
        <v>29</v>
      </c>
      <c r="AH43" s="6">
        <f t="shared" si="6"/>
        <v>14533</v>
      </c>
      <c r="AI43" s="6">
        <f t="shared" si="24"/>
        <v>407.28505510556369</v>
      </c>
      <c r="AJ43" s="9">
        <f t="shared" si="12"/>
        <v>0.28263888888888888</v>
      </c>
      <c r="AL43" s="6">
        <f t="shared" si="25"/>
        <v>76087</v>
      </c>
      <c r="AM43" s="6">
        <f t="shared" si="26"/>
        <v>57066</v>
      </c>
      <c r="AN43" s="6">
        <f t="shared" si="7"/>
        <v>510</v>
      </c>
      <c r="AO43" s="6">
        <f t="shared" si="8"/>
        <v>3382</v>
      </c>
      <c r="AP43" s="6">
        <f t="shared" si="9"/>
        <v>29</v>
      </c>
      <c r="AQ43" s="6">
        <f t="shared" si="10"/>
        <v>54082</v>
      </c>
      <c r="AR43" s="6">
        <f t="shared" si="27"/>
        <v>535.58079538734478</v>
      </c>
      <c r="AS43" s="9">
        <f t="shared" si="13"/>
        <v>0.37152777777777773</v>
      </c>
    </row>
    <row r="44" spans="1:45" x14ac:dyDescent="0.25">
      <c r="A44" t="s">
        <v>72</v>
      </c>
      <c r="B44">
        <v>11380</v>
      </c>
      <c r="C44" t="s">
        <v>73</v>
      </c>
      <c r="D44">
        <v>6613</v>
      </c>
      <c r="E44">
        <v>252</v>
      </c>
      <c r="F44">
        <v>287</v>
      </c>
      <c r="G44">
        <v>291</v>
      </c>
      <c r="H44">
        <v>893</v>
      </c>
      <c r="I44">
        <v>975</v>
      </c>
      <c r="J44">
        <v>960</v>
      </c>
      <c r="K44">
        <v>824</v>
      </c>
      <c r="L44">
        <v>558</v>
      </c>
      <c r="M44">
        <v>130</v>
      </c>
      <c r="N44">
        <v>304</v>
      </c>
      <c r="O44">
        <v>141</v>
      </c>
      <c r="P44">
        <v>71</v>
      </c>
      <c r="Q44">
        <v>360</v>
      </c>
      <c r="R44">
        <v>567</v>
      </c>
      <c r="S44">
        <f t="shared" si="14"/>
        <v>3306.5</v>
      </c>
      <c r="T44" t="str">
        <f t="shared" si="15"/>
        <v>7:00 a.m. to 7:29 a.m.</v>
      </c>
      <c r="U44">
        <f t="shared" si="16"/>
        <v>420</v>
      </c>
      <c r="V44">
        <f t="shared" si="17"/>
        <v>6613</v>
      </c>
      <c r="W44">
        <f t="shared" si="18"/>
        <v>2698</v>
      </c>
      <c r="X44">
        <f t="shared" si="19"/>
        <v>960</v>
      </c>
      <c r="Y44">
        <f t="shared" si="20"/>
        <v>29</v>
      </c>
      <c r="Z44">
        <f t="shared" si="21"/>
        <v>438.38177083333335</v>
      </c>
      <c r="AA44" s="9">
        <f t="shared" si="11"/>
        <v>0.30416666666666664</v>
      </c>
      <c r="AC44" s="6">
        <f t="shared" si="22"/>
        <v>6613</v>
      </c>
      <c r="AD44" s="6">
        <f t="shared" si="23"/>
        <v>1654</v>
      </c>
      <c r="AE44" s="6">
        <f t="shared" si="3"/>
        <v>360</v>
      </c>
      <c r="AF44" s="6">
        <f t="shared" si="4"/>
        <v>893</v>
      </c>
      <c r="AG44" s="6">
        <f t="shared" si="5"/>
        <v>29</v>
      </c>
      <c r="AH44" s="6">
        <f t="shared" si="6"/>
        <v>830</v>
      </c>
      <c r="AI44" s="6">
        <f t="shared" si="24"/>
        <v>386.73488241881302</v>
      </c>
      <c r="AJ44" s="9">
        <f t="shared" si="12"/>
        <v>0.26805555555555555</v>
      </c>
      <c r="AL44" s="6">
        <f t="shared" si="25"/>
        <v>6613</v>
      </c>
      <c r="AM44" s="6">
        <f t="shared" si="26"/>
        <v>4960</v>
      </c>
      <c r="AN44" s="6">
        <f t="shared" si="7"/>
        <v>480</v>
      </c>
      <c r="AO44" s="6">
        <f t="shared" si="8"/>
        <v>558</v>
      </c>
      <c r="AP44" s="6">
        <f t="shared" si="9"/>
        <v>29</v>
      </c>
      <c r="AQ44" s="6">
        <f t="shared" si="10"/>
        <v>4482</v>
      </c>
      <c r="AR44" s="6">
        <f t="shared" si="27"/>
        <v>504.8293010752688</v>
      </c>
      <c r="AS44" s="9">
        <f t="shared" si="13"/>
        <v>0.35000000000000003</v>
      </c>
    </row>
    <row r="45" spans="1:45" x14ac:dyDescent="0.25">
      <c r="A45" t="s">
        <v>74</v>
      </c>
      <c r="B45">
        <v>11420</v>
      </c>
      <c r="C45" t="s">
        <v>75</v>
      </c>
      <c r="D45">
        <v>15579</v>
      </c>
      <c r="E45">
        <v>813</v>
      </c>
      <c r="F45">
        <v>868</v>
      </c>
      <c r="G45">
        <v>1176</v>
      </c>
      <c r="H45">
        <v>1124</v>
      </c>
      <c r="I45">
        <v>1742</v>
      </c>
      <c r="J45">
        <v>2006</v>
      </c>
      <c r="K45">
        <v>1898</v>
      </c>
      <c r="L45">
        <v>1211</v>
      </c>
      <c r="M45">
        <v>570</v>
      </c>
      <c r="N45">
        <v>602</v>
      </c>
      <c r="O45">
        <v>276</v>
      </c>
      <c r="P45">
        <v>215</v>
      </c>
      <c r="Q45">
        <v>1800</v>
      </c>
      <c r="R45">
        <v>1278</v>
      </c>
      <c r="S45">
        <f t="shared" si="14"/>
        <v>7789.5</v>
      </c>
      <c r="T45" t="str">
        <f t="shared" si="15"/>
        <v>7:30 a.m. to 7:59 a.m.</v>
      </c>
      <c r="U45">
        <f t="shared" si="16"/>
        <v>450</v>
      </c>
      <c r="V45">
        <f t="shared" si="17"/>
        <v>15579</v>
      </c>
      <c r="W45">
        <f t="shared" si="18"/>
        <v>7729</v>
      </c>
      <c r="X45">
        <f t="shared" si="19"/>
        <v>1898</v>
      </c>
      <c r="Y45">
        <f t="shared" si="20"/>
        <v>29</v>
      </c>
      <c r="Z45">
        <f t="shared" si="21"/>
        <v>450.92439409905165</v>
      </c>
      <c r="AA45" s="9">
        <f t="shared" si="11"/>
        <v>0.3125</v>
      </c>
      <c r="AC45" s="6">
        <f t="shared" si="22"/>
        <v>15579</v>
      </c>
      <c r="AD45" s="6">
        <f t="shared" si="23"/>
        <v>3895</v>
      </c>
      <c r="AE45" s="6">
        <f t="shared" si="3"/>
        <v>360</v>
      </c>
      <c r="AF45" s="6">
        <f t="shared" si="4"/>
        <v>1124</v>
      </c>
      <c r="AG45" s="6">
        <f t="shared" si="5"/>
        <v>29</v>
      </c>
      <c r="AH45" s="6">
        <f t="shared" si="6"/>
        <v>2857</v>
      </c>
      <c r="AI45" s="6">
        <f t="shared" si="24"/>
        <v>386.77468861209962</v>
      </c>
      <c r="AJ45" s="9">
        <f t="shared" si="12"/>
        <v>0.26805555555555555</v>
      </c>
      <c r="AL45" s="6">
        <f t="shared" si="25"/>
        <v>15579</v>
      </c>
      <c r="AM45" s="6">
        <f t="shared" si="26"/>
        <v>11685</v>
      </c>
      <c r="AN45" s="6">
        <f t="shared" si="7"/>
        <v>540</v>
      </c>
      <c r="AO45" s="6">
        <f t="shared" si="8"/>
        <v>602</v>
      </c>
      <c r="AP45" s="6">
        <f t="shared" si="9"/>
        <v>59</v>
      </c>
      <c r="AQ45" s="6">
        <f t="shared" si="10"/>
        <v>11408</v>
      </c>
      <c r="AR45" s="6">
        <f t="shared" si="27"/>
        <v>567.07433554817271</v>
      </c>
      <c r="AS45" s="9">
        <f t="shared" si="13"/>
        <v>0.39374999999999999</v>
      </c>
    </row>
    <row r="46" spans="1:45" x14ac:dyDescent="0.25">
      <c r="A46" t="s">
        <v>76</v>
      </c>
      <c r="B46">
        <v>11460</v>
      </c>
      <c r="C46" t="s">
        <v>77</v>
      </c>
      <c r="D46">
        <v>156976</v>
      </c>
      <c r="E46">
        <v>3316</v>
      </c>
      <c r="F46">
        <v>2800</v>
      </c>
      <c r="G46">
        <v>4377</v>
      </c>
      <c r="H46">
        <v>8967</v>
      </c>
      <c r="I46">
        <v>13262</v>
      </c>
      <c r="J46">
        <v>20557</v>
      </c>
      <c r="K46">
        <v>21198</v>
      </c>
      <c r="L46">
        <v>19602</v>
      </c>
      <c r="M46">
        <v>14550</v>
      </c>
      <c r="N46">
        <v>13655</v>
      </c>
      <c r="O46">
        <v>6126</v>
      </c>
      <c r="P46">
        <v>3112</v>
      </c>
      <c r="Q46">
        <v>13538</v>
      </c>
      <c r="R46">
        <v>11916</v>
      </c>
      <c r="S46">
        <f t="shared" si="14"/>
        <v>78488</v>
      </c>
      <c r="T46" t="str">
        <f t="shared" si="15"/>
        <v>8:00 a.m. to 8:29 a.m.</v>
      </c>
      <c r="U46">
        <f t="shared" si="16"/>
        <v>480</v>
      </c>
      <c r="V46">
        <f t="shared" si="17"/>
        <v>156976</v>
      </c>
      <c r="W46">
        <f t="shared" si="18"/>
        <v>74477</v>
      </c>
      <c r="X46">
        <f t="shared" si="19"/>
        <v>19602</v>
      </c>
      <c r="Y46">
        <f t="shared" si="20"/>
        <v>29</v>
      </c>
      <c r="Z46">
        <f t="shared" si="21"/>
        <v>485.93403734312824</v>
      </c>
      <c r="AA46" s="9">
        <f t="shared" si="11"/>
        <v>0.33680555555555558</v>
      </c>
      <c r="AC46" s="6">
        <f t="shared" si="22"/>
        <v>156976</v>
      </c>
      <c r="AD46" s="6">
        <f t="shared" si="23"/>
        <v>39245</v>
      </c>
      <c r="AE46" s="6">
        <f t="shared" si="3"/>
        <v>420</v>
      </c>
      <c r="AF46" s="6">
        <f t="shared" si="4"/>
        <v>20557</v>
      </c>
      <c r="AG46" s="6">
        <f t="shared" si="5"/>
        <v>29</v>
      </c>
      <c r="AH46" s="6">
        <f t="shared" si="6"/>
        <v>32722</v>
      </c>
      <c r="AI46" s="6">
        <f t="shared" si="24"/>
        <v>429.20066157513259</v>
      </c>
      <c r="AJ46" s="9">
        <f t="shared" si="12"/>
        <v>0.29791666666666666</v>
      </c>
      <c r="AL46" s="6">
        <f t="shared" si="25"/>
        <v>156976</v>
      </c>
      <c r="AM46" s="6">
        <f t="shared" si="26"/>
        <v>117732</v>
      </c>
      <c r="AN46" s="6">
        <f t="shared" si="7"/>
        <v>540</v>
      </c>
      <c r="AO46" s="6">
        <f t="shared" si="8"/>
        <v>13655</v>
      </c>
      <c r="AP46" s="6">
        <f t="shared" si="9"/>
        <v>59</v>
      </c>
      <c r="AQ46" s="6">
        <f t="shared" si="10"/>
        <v>108629</v>
      </c>
      <c r="AR46" s="6">
        <f t="shared" si="27"/>
        <v>579.33189307945804</v>
      </c>
      <c r="AS46" s="9">
        <f t="shared" si="13"/>
        <v>0.40208333333333335</v>
      </c>
    </row>
    <row r="47" spans="1:45" x14ac:dyDescent="0.25">
      <c r="A47" t="s">
        <v>78</v>
      </c>
      <c r="B47">
        <v>11500</v>
      </c>
      <c r="C47" t="s">
        <v>79</v>
      </c>
      <c r="D47">
        <v>45064</v>
      </c>
      <c r="E47">
        <v>3662</v>
      </c>
      <c r="F47">
        <v>3789</v>
      </c>
      <c r="G47">
        <v>3218</v>
      </c>
      <c r="H47">
        <v>4702</v>
      </c>
      <c r="I47">
        <v>4652</v>
      </c>
      <c r="J47">
        <v>5728</v>
      </c>
      <c r="K47">
        <v>5247</v>
      </c>
      <c r="L47">
        <v>2179</v>
      </c>
      <c r="M47">
        <v>1708</v>
      </c>
      <c r="N47">
        <v>1977</v>
      </c>
      <c r="O47">
        <v>778</v>
      </c>
      <c r="P47">
        <v>477</v>
      </c>
      <c r="Q47">
        <v>3676</v>
      </c>
      <c r="R47">
        <v>3271</v>
      </c>
      <c r="S47">
        <f t="shared" si="14"/>
        <v>22532</v>
      </c>
      <c r="T47" t="str">
        <f t="shared" si="15"/>
        <v>7:00 a.m. to 7:29 a.m.</v>
      </c>
      <c r="U47">
        <f t="shared" si="16"/>
        <v>420</v>
      </c>
      <c r="V47">
        <f t="shared" si="17"/>
        <v>45064</v>
      </c>
      <c r="W47">
        <f t="shared" si="18"/>
        <v>20023</v>
      </c>
      <c r="X47">
        <f t="shared" si="19"/>
        <v>5728</v>
      </c>
      <c r="Y47">
        <f t="shared" si="20"/>
        <v>29</v>
      </c>
      <c r="Z47">
        <f t="shared" si="21"/>
        <v>432.70268854748605</v>
      </c>
      <c r="AA47" s="9">
        <f t="shared" si="11"/>
        <v>0.3</v>
      </c>
      <c r="AC47" s="6">
        <f t="shared" si="22"/>
        <v>45064</v>
      </c>
      <c r="AD47" s="6">
        <f t="shared" si="23"/>
        <v>11267</v>
      </c>
      <c r="AE47" s="6">
        <f t="shared" si="3"/>
        <v>360</v>
      </c>
      <c r="AF47" s="6">
        <f t="shared" si="4"/>
        <v>4702</v>
      </c>
      <c r="AG47" s="6">
        <f t="shared" si="5"/>
        <v>29</v>
      </c>
      <c r="AH47" s="6">
        <f t="shared" si="6"/>
        <v>10669</v>
      </c>
      <c r="AI47" s="6">
        <f t="shared" si="24"/>
        <v>363.68205019140794</v>
      </c>
      <c r="AJ47" s="9">
        <f t="shared" si="12"/>
        <v>0.25208333333333333</v>
      </c>
      <c r="AL47" s="6">
        <f t="shared" si="25"/>
        <v>45064</v>
      </c>
      <c r="AM47" s="6">
        <f t="shared" si="26"/>
        <v>33798</v>
      </c>
      <c r="AN47" s="6">
        <f t="shared" si="7"/>
        <v>510</v>
      </c>
      <c r="AO47" s="6">
        <f t="shared" si="8"/>
        <v>1708</v>
      </c>
      <c r="AP47" s="6">
        <f t="shared" si="9"/>
        <v>29</v>
      </c>
      <c r="AQ47" s="6">
        <f t="shared" si="10"/>
        <v>33177</v>
      </c>
      <c r="AR47" s="6">
        <f t="shared" si="27"/>
        <v>520.54391100702571</v>
      </c>
      <c r="AS47" s="9">
        <f t="shared" si="13"/>
        <v>0.3611111111111111</v>
      </c>
    </row>
    <row r="48" spans="1:45" x14ac:dyDescent="0.25">
      <c r="A48" t="s">
        <v>80</v>
      </c>
      <c r="B48">
        <v>11540</v>
      </c>
      <c r="C48" t="s">
        <v>81</v>
      </c>
      <c r="D48">
        <v>113318</v>
      </c>
      <c r="E48">
        <v>6490</v>
      </c>
      <c r="F48">
        <v>5291</v>
      </c>
      <c r="G48">
        <v>7688</v>
      </c>
      <c r="H48">
        <v>10238</v>
      </c>
      <c r="I48">
        <v>12543</v>
      </c>
      <c r="J48">
        <v>17566</v>
      </c>
      <c r="K48">
        <v>16965</v>
      </c>
      <c r="L48">
        <v>7907</v>
      </c>
      <c r="M48">
        <v>3520</v>
      </c>
      <c r="N48">
        <v>3407</v>
      </c>
      <c r="O48">
        <v>2285</v>
      </c>
      <c r="P48">
        <v>1508</v>
      </c>
      <c r="Q48">
        <v>9261</v>
      </c>
      <c r="R48">
        <v>8649</v>
      </c>
      <c r="S48">
        <f t="shared" si="14"/>
        <v>56659</v>
      </c>
      <c r="T48" t="str">
        <f t="shared" si="15"/>
        <v>7:00 a.m. to 7:29 a.m.</v>
      </c>
      <c r="U48">
        <f t="shared" si="16"/>
        <v>420</v>
      </c>
      <c r="V48">
        <f t="shared" si="17"/>
        <v>113318</v>
      </c>
      <c r="W48">
        <f t="shared" si="18"/>
        <v>42250</v>
      </c>
      <c r="X48">
        <f t="shared" si="19"/>
        <v>17566</v>
      </c>
      <c r="Y48">
        <f t="shared" si="20"/>
        <v>29</v>
      </c>
      <c r="Z48">
        <f t="shared" si="21"/>
        <v>443.7880564727314</v>
      </c>
      <c r="AA48" s="9">
        <f t="shared" si="11"/>
        <v>0.30763888888888891</v>
      </c>
      <c r="AC48" s="6">
        <f t="shared" si="22"/>
        <v>113318</v>
      </c>
      <c r="AD48" s="6">
        <f t="shared" si="23"/>
        <v>28330</v>
      </c>
      <c r="AE48" s="6">
        <f t="shared" si="3"/>
        <v>360</v>
      </c>
      <c r="AF48" s="6">
        <f t="shared" si="4"/>
        <v>10238</v>
      </c>
      <c r="AG48" s="6">
        <f t="shared" si="5"/>
        <v>29</v>
      </c>
      <c r="AH48" s="6">
        <f t="shared" si="6"/>
        <v>19469</v>
      </c>
      <c r="AI48" s="6">
        <f t="shared" si="24"/>
        <v>385.0981148661848</v>
      </c>
      <c r="AJ48" s="9">
        <f t="shared" si="12"/>
        <v>0.2673611111111111</v>
      </c>
      <c r="AL48" s="6">
        <f t="shared" si="25"/>
        <v>113318</v>
      </c>
      <c r="AM48" s="6">
        <f t="shared" si="26"/>
        <v>84989</v>
      </c>
      <c r="AN48" s="6">
        <f t="shared" si="7"/>
        <v>510</v>
      </c>
      <c r="AO48" s="6">
        <f t="shared" si="8"/>
        <v>3520</v>
      </c>
      <c r="AP48" s="6">
        <f t="shared" si="9"/>
        <v>29</v>
      </c>
      <c r="AQ48" s="6">
        <f t="shared" si="10"/>
        <v>84688</v>
      </c>
      <c r="AR48" s="6">
        <f t="shared" si="27"/>
        <v>512.47571022727277</v>
      </c>
      <c r="AS48" s="9">
        <f t="shared" si="13"/>
        <v>0.35555555555555557</v>
      </c>
    </row>
    <row r="49" spans="1:45" x14ac:dyDescent="0.25">
      <c r="A49" t="s">
        <v>82</v>
      </c>
      <c r="B49">
        <v>11580</v>
      </c>
      <c r="C49" t="s">
        <v>83</v>
      </c>
      <c r="D49">
        <v>11932</v>
      </c>
      <c r="E49">
        <v>329</v>
      </c>
      <c r="F49">
        <v>864</v>
      </c>
      <c r="G49">
        <v>638</v>
      </c>
      <c r="H49">
        <v>2316</v>
      </c>
      <c r="I49">
        <v>1552</v>
      </c>
      <c r="J49">
        <v>1786</v>
      </c>
      <c r="K49">
        <v>1357</v>
      </c>
      <c r="L49">
        <v>756</v>
      </c>
      <c r="M49">
        <v>400</v>
      </c>
      <c r="N49">
        <v>313</v>
      </c>
      <c r="O49">
        <v>199</v>
      </c>
      <c r="P49">
        <v>86</v>
      </c>
      <c r="Q49">
        <v>707</v>
      </c>
      <c r="R49">
        <v>629</v>
      </c>
      <c r="S49">
        <f t="shared" si="14"/>
        <v>5966</v>
      </c>
      <c r="T49" t="str">
        <f t="shared" si="15"/>
        <v>7:00 a.m. to 7:29 a.m.</v>
      </c>
      <c r="U49">
        <f t="shared" si="16"/>
        <v>420</v>
      </c>
      <c r="V49">
        <f t="shared" si="17"/>
        <v>11932</v>
      </c>
      <c r="W49">
        <f t="shared" si="18"/>
        <v>5699</v>
      </c>
      <c r="X49">
        <f t="shared" si="19"/>
        <v>1786</v>
      </c>
      <c r="Y49">
        <f t="shared" si="20"/>
        <v>29</v>
      </c>
      <c r="Z49">
        <f t="shared" si="21"/>
        <v>424.33538633818591</v>
      </c>
      <c r="AA49" s="9">
        <f t="shared" si="11"/>
        <v>0.29444444444444445</v>
      </c>
      <c r="AC49" s="6">
        <f t="shared" si="22"/>
        <v>11932</v>
      </c>
      <c r="AD49" s="6">
        <f t="shared" si="23"/>
        <v>2984</v>
      </c>
      <c r="AE49" s="6">
        <f t="shared" si="3"/>
        <v>360</v>
      </c>
      <c r="AF49" s="6">
        <f t="shared" si="4"/>
        <v>2316</v>
      </c>
      <c r="AG49" s="6">
        <f t="shared" si="5"/>
        <v>29</v>
      </c>
      <c r="AH49" s="6">
        <f t="shared" si="6"/>
        <v>1831</v>
      </c>
      <c r="AI49" s="6">
        <f t="shared" si="24"/>
        <v>374.42487046632124</v>
      </c>
      <c r="AJ49" s="9">
        <f t="shared" si="12"/>
        <v>0.25972222222222224</v>
      </c>
      <c r="AL49" s="6">
        <f t="shared" si="25"/>
        <v>11932</v>
      </c>
      <c r="AM49" s="6">
        <f t="shared" si="26"/>
        <v>8949</v>
      </c>
      <c r="AN49" s="6">
        <f t="shared" si="7"/>
        <v>480</v>
      </c>
      <c r="AO49" s="6">
        <f t="shared" si="8"/>
        <v>756</v>
      </c>
      <c r="AP49" s="6">
        <f t="shared" si="9"/>
        <v>29</v>
      </c>
      <c r="AQ49" s="6">
        <f t="shared" si="10"/>
        <v>8842</v>
      </c>
      <c r="AR49" s="6">
        <f t="shared" si="27"/>
        <v>484.10449735449737</v>
      </c>
      <c r="AS49" s="9">
        <f t="shared" si="13"/>
        <v>0.33611111111111108</v>
      </c>
    </row>
    <row r="50" spans="1:45" x14ac:dyDescent="0.25">
      <c r="A50" t="s">
        <v>84</v>
      </c>
      <c r="B50">
        <v>11620</v>
      </c>
      <c r="C50" t="s">
        <v>85</v>
      </c>
      <c r="D50">
        <v>23370</v>
      </c>
      <c r="E50">
        <v>957</v>
      </c>
      <c r="F50">
        <v>946</v>
      </c>
      <c r="G50">
        <v>1606</v>
      </c>
      <c r="H50">
        <v>1942</v>
      </c>
      <c r="I50">
        <v>2514</v>
      </c>
      <c r="J50">
        <v>2341</v>
      </c>
      <c r="K50">
        <v>4164</v>
      </c>
      <c r="L50">
        <v>2339</v>
      </c>
      <c r="M50">
        <v>1586</v>
      </c>
      <c r="N50">
        <v>1067</v>
      </c>
      <c r="O50">
        <v>506</v>
      </c>
      <c r="P50">
        <v>202</v>
      </c>
      <c r="Q50">
        <v>1568</v>
      </c>
      <c r="R50">
        <v>1632</v>
      </c>
      <c r="S50">
        <f t="shared" si="14"/>
        <v>11685</v>
      </c>
      <c r="T50" t="str">
        <f t="shared" si="15"/>
        <v>7:30 a.m. to 7:59 a.m.</v>
      </c>
      <c r="U50">
        <f t="shared" si="16"/>
        <v>450</v>
      </c>
      <c r="V50">
        <f t="shared" si="17"/>
        <v>23370</v>
      </c>
      <c r="W50">
        <f t="shared" si="18"/>
        <v>10306</v>
      </c>
      <c r="X50">
        <f t="shared" si="19"/>
        <v>4164</v>
      </c>
      <c r="Y50">
        <f t="shared" si="20"/>
        <v>29</v>
      </c>
      <c r="Z50">
        <f t="shared" si="21"/>
        <v>459.60398655139289</v>
      </c>
      <c r="AA50" s="9">
        <f t="shared" si="11"/>
        <v>0.31875000000000003</v>
      </c>
      <c r="AC50" s="6">
        <f t="shared" si="22"/>
        <v>23370</v>
      </c>
      <c r="AD50" s="6">
        <f t="shared" si="23"/>
        <v>5843</v>
      </c>
      <c r="AE50" s="6">
        <f t="shared" si="3"/>
        <v>390</v>
      </c>
      <c r="AF50" s="6">
        <f t="shared" si="4"/>
        <v>2514</v>
      </c>
      <c r="AG50" s="6">
        <f t="shared" si="5"/>
        <v>29</v>
      </c>
      <c r="AH50" s="6">
        <f t="shared" si="6"/>
        <v>5451</v>
      </c>
      <c r="AI50" s="6">
        <f t="shared" si="24"/>
        <v>394.51610978520284</v>
      </c>
      <c r="AJ50" s="9">
        <f t="shared" si="12"/>
        <v>0.27361111111111108</v>
      </c>
      <c r="AL50" s="6">
        <f t="shared" si="25"/>
        <v>23370</v>
      </c>
      <c r="AM50" s="6">
        <f t="shared" si="26"/>
        <v>17528</v>
      </c>
      <c r="AN50" s="6">
        <f t="shared" si="7"/>
        <v>510</v>
      </c>
      <c r="AO50" s="6">
        <f t="shared" si="8"/>
        <v>1586</v>
      </c>
      <c r="AP50" s="6">
        <f t="shared" si="9"/>
        <v>29</v>
      </c>
      <c r="AQ50" s="6">
        <f t="shared" si="10"/>
        <v>16809</v>
      </c>
      <c r="AR50" s="6">
        <f t="shared" si="27"/>
        <v>523.13776796973514</v>
      </c>
      <c r="AS50" s="9">
        <f t="shared" si="13"/>
        <v>0.36319444444444443</v>
      </c>
    </row>
    <row r="51" spans="1:45" x14ac:dyDescent="0.25">
      <c r="A51" t="s">
        <v>86</v>
      </c>
      <c r="B51">
        <v>11660</v>
      </c>
      <c r="C51" t="s">
        <v>87</v>
      </c>
      <c r="D51">
        <v>9009</v>
      </c>
      <c r="E51">
        <v>298</v>
      </c>
      <c r="F51">
        <v>261</v>
      </c>
      <c r="G51">
        <v>397</v>
      </c>
      <c r="H51">
        <v>634</v>
      </c>
      <c r="I51">
        <v>825</v>
      </c>
      <c r="J51">
        <v>1329</v>
      </c>
      <c r="K51">
        <v>1522</v>
      </c>
      <c r="L51">
        <v>839</v>
      </c>
      <c r="M51">
        <v>255</v>
      </c>
      <c r="N51">
        <v>361</v>
      </c>
      <c r="O51">
        <v>214</v>
      </c>
      <c r="P51">
        <v>130</v>
      </c>
      <c r="Q51">
        <v>904</v>
      </c>
      <c r="R51">
        <v>1040</v>
      </c>
      <c r="S51">
        <f t="shared" si="14"/>
        <v>4504.5</v>
      </c>
      <c r="T51" t="str">
        <f t="shared" si="15"/>
        <v>7:30 a.m. to 7:59 a.m.</v>
      </c>
      <c r="U51">
        <f t="shared" si="16"/>
        <v>450</v>
      </c>
      <c r="V51">
        <f t="shared" si="17"/>
        <v>9009</v>
      </c>
      <c r="W51">
        <f t="shared" si="18"/>
        <v>3744</v>
      </c>
      <c r="X51">
        <f t="shared" si="19"/>
        <v>1522</v>
      </c>
      <c r="Y51">
        <f t="shared" si="20"/>
        <v>29</v>
      </c>
      <c r="Z51">
        <f t="shared" si="21"/>
        <v>464.49047306176084</v>
      </c>
      <c r="AA51" s="9">
        <f t="shared" si="11"/>
        <v>0.32222222222222224</v>
      </c>
      <c r="AC51" s="6">
        <f t="shared" si="22"/>
        <v>9009</v>
      </c>
      <c r="AD51" s="6">
        <f t="shared" si="23"/>
        <v>2253</v>
      </c>
      <c r="AE51" s="6">
        <f t="shared" si="3"/>
        <v>390</v>
      </c>
      <c r="AF51" s="6">
        <f t="shared" si="4"/>
        <v>825</v>
      </c>
      <c r="AG51" s="6">
        <f t="shared" si="5"/>
        <v>29</v>
      </c>
      <c r="AH51" s="6">
        <f t="shared" si="6"/>
        <v>1590</v>
      </c>
      <c r="AI51" s="6">
        <f t="shared" si="24"/>
        <v>413.27909090909088</v>
      </c>
      <c r="AJ51" s="9">
        <f t="shared" si="12"/>
        <v>0.28680555555555559</v>
      </c>
      <c r="AL51" s="6">
        <f t="shared" si="25"/>
        <v>9009</v>
      </c>
      <c r="AM51" s="6">
        <f t="shared" si="26"/>
        <v>6757</v>
      </c>
      <c r="AN51" s="6">
        <f t="shared" si="7"/>
        <v>600</v>
      </c>
      <c r="AO51" s="6">
        <f t="shared" si="8"/>
        <v>214</v>
      </c>
      <c r="AP51" s="6">
        <f t="shared" si="9"/>
        <v>59</v>
      </c>
      <c r="AQ51" s="6">
        <f t="shared" si="10"/>
        <v>6721</v>
      </c>
      <c r="AR51" s="6">
        <f t="shared" si="27"/>
        <v>609.85630841121497</v>
      </c>
      <c r="AS51" s="9">
        <f t="shared" si="13"/>
        <v>0.42291666666666666</v>
      </c>
    </row>
    <row r="52" spans="1:45" x14ac:dyDescent="0.25">
      <c r="A52" t="s">
        <v>88</v>
      </c>
      <c r="B52">
        <v>11700</v>
      </c>
      <c r="C52" t="s">
        <v>89</v>
      </c>
      <c r="D52">
        <v>176829</v>
      </c>
      <c r="E52">
        <v>5446</v>
      </c>
      <c r="F52">
        <v>4167</v>
      </c>
      <c r="G52">
        <v>5929</v>
      </c>
      <c r="H52">
        <v>12549</v>
      </c>
      <c r="I52">
        <v>17745</v>
      </c>
      <c r="J52">
        <v>27303</v>
      </c>
      <c r="K52">
        <v>29212</v>
      </c>
      <c r="L52">
        <v>20603</v>
      </c>
      <c r="M52">
        <v>10394</v>
      </c>
      <c r="N52">
        <v>11615</v>
      </c>
      <c r="O52">
        <v>5543</v>
      </c>
      <c r="P52">
        <v>2063</v>
      </c>
      <c r="Q52">
        <v>12599</v>
      </c>
      <c r="R52">
        <v>11661</v>
      </c>
      <c r="S52">
        <f t="shared" si="14"/>
        <v>88414.5</v>
      </c>
      <c r="T52" t="str">
        <f t="shared" si="15"/>
        <v>7:30 a.m. to 7:59 a.m.</v>
      </c>
      <c r="U52">
        <f t="shared" si="16"/>
        <v>450</v>
      </c>
      <c r="V52">
        <f t="shared" si="17"/>
        <v>176829</v>
      </c>
      <c r="W52">
        <f t="shared" si="18"/>
        <v>73139</v>
      </c>
      <c r="X52">
        <f t="shared" si="19"/>
        <v>29212</v>
      </c>
      <c r="Y52">
        <f t="shared" si="20"/>
        <v>29</v>
      </c>
      <c r="Z52">
        <f t="shared" si="21"/>
        <v>465.16464124332464</v>
      </c>
      <c r="AA52" s="9">
        <f t="shared" si="11"/>
        <v>0.32291666666666669</v>
      </c>
      <c r="AC52" s="6">
        <f t="shared" si="22"/>
        <v>176829</v>
      </c>
      <c r="AD52" s="6">
        <f t="shared" si="23"/>
        <v>44208</v>
      </c>
      <c r="AE52" s="6">
        <f t="shared" si="3"/>
        <v>390</v>
      </c>
      <c r="AF52" s="6">
        <f t="shared" si="4"/>
        <v>17745</v>
      </c>
      <c r="AG52" s="6">
        <f t="shared" si="5"/>
        <v>29</v>
      </c>
      <c r="AH52" s="6">
        <f t="shared" si="6"/>
        <v>28091</v>
      </c>
      <c r="AI52" s="6">
        <f t="shared" si="24"/>
        <v>416.33819385742464</v>
      </c>
      <c r="AJ52" s="9">
        <f t="shared" si="12"/>
        <v>0.28888888888888892</v>
      </c>
      <c r="AL52" s="6">
        <f t="shared" si="25"/>
        <v>176829</v>
      </c>
      <c r="AM52" s="6">
        <f t="shared" si="26"/>
        <v>132622</v>
      </c>
      <c r="AN52" s="6">
        <f t="shared" si="7"/>
        <v>510</v>
      </c>
      <c r="AO52" s="6">
        <f t="shared" si="8"/>
        <v>10394</v>
      </c>
      <c r="AP52" s="6">
        <f t="shared" si="9"/>
        <v>29</v>
      </c>
      <c r="AQ52" s="6">
        <f t="shared" si="10"/>
        <v>122954</v>
      </c>
      <c r="AR52" s="6">
        <f t="shared" si="27"/>
        <v>536.97371079468928</v>
      </c>
      <c r="AS52" s="9">
        <f t="shared" si="13"/>
        <v>0.37222222222222223</v>
      </c>
    </row>
    <row r="53" spans="1:45" x14ac:dyDescent="0.25">
      <c r="A53" t="s">
        <v>90</v>
      </c>
      <c r="B53">
        <v>11740</v>
      </c>
      <c r="C53" t="s">
        <v>91</v>
      </c>
      <c r="D53">
        <v>22351</v>
      </c>
      <c r="E53">
        <v>953</v>
      </c>
      <c r="F53">
        <v>986</v>
      </c>
      <c r="G53">
        <v>1428</v>
      </c>
      <c r="H53">
        <v>1664</v>
      </c>
      <c r="I53">
        <v>2875</v>
      </c>
      <c r="J53">
        <v>2579</v>
      </c>
      <c r="K53">
        <v>3111</v>
      </c>
      <c r="L53">
        <v>2015</v>
      </c>
      <c r="M53">
        <v>1072</v>
      </c>
      <c r="N53">
        <v>942</v>
      </c>
      <c r="O53">
        <v>545</v>
      </c>
      <c r="P53">
        <v>241</v>
      </c>
      <c r="Q53">
        <v>2213</v>
      </c>
      <c r="R53">
        <v>1727</v>
      </c>
      <c r="S53">
        <f t="shared" si="14"/>
        <v>11175.5</v>
      </c>
      <c r="T53" t="str">
        <f t="shared" si="15"/>
        <v>7:30 a.m. to 7:59 a.m.</v>
      </c>
      <c r="U53">
        <f t="shared" si="16"/>
        <v>450</v>
      </c>
      <c r="V53">
        <f t="shared" si="17"/>
        <v>22351</v>
      </c>
      <c r="W53">
        <f t="shared" si="18"/>
        <v>10485</v>
      </c>
      <c r="X53">
        <f t="shared" si="19"/>
        <v>3111</v>
      </c>
      <c r="Y53">
        <f t="shared" si="20"/>
        <v>29</v>
      </c>
      <c r="Z53">
        <f t="shared" si="21"/>
        <v>456.43667630986823</v>
      </c>
      <c r="AA53" s="9">
        <f t="shared" si="11"/>
        <v>0.31666666666666665</v>
      </c>
      <c r="AC53" s="6">
        <f t="shared" si="22"/>
        <v>22351</v>
      </c>
      <c r="AD53" s="6">
        <f t="shared" si="23"/>
        <v>5588</v>
      </c>
      <c r="AE53" s="6">
        <f t="shared" si="3"/>
        <v>390</v>
      </c>
      <c r="AF53" s="6">
        <f t="shared" si="4"/>
        <v>2875</v>
      </c>
      <c r="AG53" s="6">
        <f t="shared" si="5"/>
        <v>29</v>
      </c>
      <c r="AH53" s="6">
        <f t="shared" si="6"/>
        <v>5031</v>
      </c>
      <c r="AI53" s="6">
        <f t="shared" si="24"/>
        <v>395.61591304347826</v>
      </c>
      <c r="AJ53" s="9">
        <f t="shared" si="12"/>
        <v>0.27430555555555552</v>
      </c>
      <c r="AL53" s="6">
        <f t="shared" si="25"/>
        <v>22351</v>
      </c>
      <c r="AM53" s="6">
        <f t="shared" si="26"/>
        <v>16764</v>
      </c>
      <c r="AN53" s="6">
        <f t="shared" si="7"/>
        <v>540</v>
      </c>
      <c r="AO53" s="6">
        <f t="shared" si="8"/>
        <v>942</v>
      </c>
      <c r="AP53" s="6">
        <f t="shared" si="9"/>
        <v>59</v>
      </c>
      <c r="AQ53" s="6">
        <f t="shared" si="10"/>
        <v>16683</v>
      </c>
      <c r="AR53" s="6">
        <f t="shared" si="27"/>
        <v>545.02627388535029</v>
      </c>
      <c r="AS53" s="9">
        <f t="shared" si="13"/>
        <v>0.37847222222222227</v>
      </c>
    </row>
    <row r="54" spans="1:45" x14ac:dyDescent="0.25">
      <c r="A54" t="s">
        <v>92</v>
      </c>
      <c r="B54">
        <v>11780</v>
      </c>
      <c r="C54" t="s">
        <v>93</v>
      </c>
      <c r="D54">
        <v>39663</v>
      </c>
      <c r="E54">
        <v>1881</v>
      </c>
      <c r="F54">
        <v>1972</v>
      </c>
      <c r="G54">
        <v>2190</v>
      </c>
      <c r="H54">
        <v>4356</v>
      </c>
      <c r="I54">
        <v>5379</v>
      </c>
      <c r="J54">
        <v>4213</v>
      </c>
      <c r="K54">
        <v>4666</v>
      </c>
      <c r="L54">
        <v>3136</v>
      </c>
      <c r="M54">
        <v>1496</v>
      </c>
      <c r="N54">
        <v>1638</v>
      </c>
      <c r="O54">
        <v>816</v>
      </c>
      <c r="P54">
        <v>374</v>
      </c>
      <c r="Q54">
        <v>3737</v>
      </c>
      <c r="R54">
        <v>3809</v>
      </c>
      <c r="S54">
        <f t="shared" si="14"/>
        <v>19831.5</v>
      </c>
      <c r="T54" t="str">
        <f t="shared" si="15"/>
        <v>7:00 a.m. to 7:29 a.m.</v>
      </c>
      <c r="U54">
        <f t="shared" si="16"/>
        <v>420</v>
      </c>
      <c r="V54">
        <f t="shared" si="17"/>
        <v>39663</v>
      </c>
      <c r="W54">
        <f t="shared" si="18"/>
        <v>15778</v>
      </c>
      <c r="X54">
        <f t="shared" si="19"/>
        <v>4213</v>
      </c>
      <c r="Y54">
        <f t="shared" si="20"/>
        <v>29</v>
      </c>
      <c r="Z54">
        <f t="shared" si="21"/>
        <v>447.90208877284596</v>
      </c>
      <c r="AA54" s="9">
        <f t="shared" si="11"/>
        <v>0.31041666666666667</v>
      </c>
      <c r="AC54" s="6">
        <f t="shared" si="22"/>
        <v>39663</v>
      </c>
      <c r="AD54" s="6">
        <f t="shared" si="23"/>
        <v>9916</v>
      </c>
      <c r="AE54" s="6">
        <f t="shared" si="3"/>
        <v>360</v>
      </c>
      <c r="AF54" s="6">
        <f t="shared" si="4"/>
        <v>4356</v>
      </c>
      <c r="AG54" s="6">
        <f t="shared" si="5"/>
        <v>29</v>
      </c>
      <c r="AH54" s="6">
        <f t="shared" si="6"/>
        <v>6043</v>
      </c>
      <c r="AI54" s="6">
        <f t="shared" si="24"/>
        <v>385.78277089072543</v>
      </c>
      <c r="AJ54" s="9">
        <f t="shared" si="12"/>
        <v>0.2673611111111111</v>
      </c>
      <c r="AL54" s="6">
        <f t="shared" si="25"/>
        <v>39663</v>
      </c>
      <c r="AM54" s="6">
        <f t="shared" si="26"/>
        <v>29748</v>
      </c>
      <c r="AN54" s="6">
        <f t="shared" si="7"/>
        <v>540</v>
      </c>
      <c r="AO54" s="6">
        <f t="shared" si="8"/>
        <v>1638</v>
      </c>
      <c r="AP54" s="6">
        <f t="shared" si="9"/>
        <v>59</v>
      </c>
      <c r="AQ54" s="6">
        <f t="shared" si="10"/>
        <v>29289</v>
      </c>
      <c r="AR54" s="6">
        <f t="shared" si="27"/>
        <v>556.50595238095241</v>
      </c>
      <c r="AS54" s="9">
        <f t="shared" si="13"/>
        <v>0.38611111111111113</v>
      </c>
    </row>
    <row r="55" spans="1:45" x14ac:dyDescent="0.25">
      <c r="A55" t="s">
        <v>94</v>
      </c>
      <c r="B55">
        <v>11820</v>
      </c>
      <c r="C55" t="s">
        <v>95</v>
      </c>
      <c r="D55">
        <v>15961</v>
      </c>
      <c r="E55">
        <v>644</v>
      </c>
      <c r="F55">
        <v>448</v>
      </c>
      <c r="G55">
        <v>760</v>
      </c>
      <c r="H55">
        <v>767</v>
      </c>
      <c r="I55">
        <v>1175</v>
      </c>
      <c r="J55">
        <v>1603</v>
      </c>
      <c r="K55">
        <v>2855</v>
      </c>
      <c r="L55">
        <v>1504</v>
      </c>
      <c r="M55">
        <v>884</v>
      </c>
      <c r="N55">
        <v>1604</v>
      </c>
      <c r="O55">
        <v>724</v>
      </c>
      <c r="P55">
        <v>447</v>
      </c>
      <c r="Q55">
        <v>1543</v>
      </c>
      <c r="R55">
        <v>1003</v>
      </c>
      <c r="S55">
        <f t="shared" si="14"/>
        <v>7980.5</v>
      </c>
      <c r="T55" t="str">
        <f t="shared" si="15"/>
        <v>7:30 a.m. to 7:59 a.m.</v>
      </c>
      <c r="U55">
        <f t="shared" si="16"/>
        <v>450</v>
      </c>
      <c r="V55">
        <f t="shared" si="17"/>
        <v>15961</v>
      </c>
      <c r="W55">
        <f t="shared" si="18"/>
        <v>5397</v>
      </c>
      <c r="X55">
        <f t="shared" si="19"/>
        <v>2855</v>
      </c>
      <c r="Y55">
        <f t="shared" si="20"/>
        <v>29</v>
      </c>
      <c r="Z55">
        <f t="shared" si="21"/>
        <v>476.24220665499126</v>
      </c>
      <c r="AA55" s="9">
        <f t="shared" si="11"/>
        <v>0.33055555555555555</v>
      </c>
      <c r="AC55" s="6">
        <f t="shared" si="22"/>
        <v>15961</v>
      </c>
      <c r="AD55" s="6">
        <f t="shared" si="23"/>
        <v>3991</v>
      </c>
      <c r="AE55" s="6">
        <f t="shared" si="3"/>
        <v>420</v>
      </c>
      <c r="AF55" s="6">
        <f t="shared" si="4"/>
        <v>1603</v>
      </c>
      <c r="AG55" s="6">
        <f t="shared" si="5"/>
        <v>29</v>
      </c>
      <c r="AH55" s="6">
        <f t="shared" si="6"/>
        <v>3794</v>
      </c>
      <c r="AI55" s="6">
        <f t="shared" si="24"/>
        <v>423.55037429819089</v>
      </c>
      <c r="AJ55" s="9">
        <f t="shared" si="12"/>
        <v>0.29375000000000001</v>
      </c>
      <c r="AL55" s="6">
        <f t="shared" si="25"/>
        <v>15961</v>
      </c>
      <c r="AM55" s="6">
        <f t="shared" si="26"/>
        <v>11971</v>
      </c>
      <c r="AN55" s="6">
        <f t="shared" si="7"/>
        <v>540</v>
      </c>
      <c r="AO55" s="6">
        <f t="shared" si="8"/>
        <v>1604</v>
      </c>
      <c r="AP55" s="6">
        <f t="shared" si="9"/>
        <v>59</v>
      </c>
      <c r="AQ55" s="6">
        <f t="shared" si="10"/>
        <v>10640</v>
      </c>
      <c r="AR55" s="6">
        <f t="shared" si="27"/>
        <v>588.94903366583537</v>
      </c>
      <c r="AS55" s="9">
        <f t="shared" si="13"/>
        <v>0.40833333333333338</v>
      </c>
    </row>
    <row r="56" spans="1:45" x14ac:dyDescent="0.25">
      <c r="A56" t="s">
        <v>96</v>
      </c>
      <c r="B56">
        <v>11860</v>
      </c>
      <c r="C56" t="s">
        <v>97</v>
      </c>
      <c r="D56">
        <v>6992</v>
      </c>
      <c r="E56">
        <v>473</v>
      </c>
      <c r="F56">
        <v>320</v>
      </c>
      <c r="G56">
        <v>388</v>
      </c>
      <c r="H56">
        <v>639</v>
      </c>
      <c r="I56">
        <v>1057</v>
      </c>
      <c r="J56">
        <v>792</v>
      </c>
      <c r="K56">
        <v>1041</v>
      </c>
      <c r="L56">
        <v>424</v>
      </c>
      <c r="M56">
        <v>249</v>
      </c>
      <c r="N56">
        <v>237</v>
      </c>
      <c r="O56">
        <v>100</v>
      </c>
      <c r="P56">
        <v>59</v>
      </c>
      <c r="Q56">
        <v>431</v>
      </c>
      <c r="R56">
        <v>782</v>
      </c>
      <c r="S56">
        <f t="shared" si="14"/>
        <v>3496</v>
      </c>
      <c r="T56" t="str">
        <f t="shared" si="15"/>
        <v>7:00 a.m. to 7:29 a.m.</v>
      </c>
      <c r="U56">
        <f t="shared" si="16"/>
        <v>420</v>
      </c>
      <c r="V56">
        <f t="shared" si="17"/>
        <v>6992</v>
      </c>
      <c r="W56">
        <f t="shared" si="18"/>
        <v>2877</v>
      </c>
      <c r="X56">
        <f t="shared" si="19"/>
        <v>792</v>
      </c>
      <c r="Y56">
        <f t="shared" si="20"/>
        <v>29</v>
      </c>
      <c r="Z56">
        <f t="shared" si="21"/>
        <v>442.66540404040404</v>
      </c>
      <c r="AA56" s="9">
        <f t="shared" si="11"/>
        <v>0.30694444444444441</v>
      </c>
      <c r="AC56" s="6">
        <f t="shared" si="22"/>
        <v>6992</v>
      </c>
      <c r="AD56" s="6">
        <f t="shared" si="23"/>
        <v>1749</v>
      </c>
      <c r="AE56" s="6">
        <f t="shared" si="3"/>
        <v>360</v>
      </c>
      <c r="AF56" s="6">
        <f t="shared" si="4"/>
        <v>639</v>
      </c>
      <c r="AG56" s="6">
        <f t="shared" si="5"/>
        <v>29</v>
      </c>
      <c r="AH56" s="6">
        <f t="shared" si="6"/>
        <v>1181</v>
      </c>
      <c r="AI56" s="6">
        <f t="shared" si="24"/>
        <v>385.73239436619718</v>
      </c>
      <c r="AJ56" s="9">
        <f t="shared" si="12"/>
        <v>0.2673611111111111</v>
      </c>
      <c r="AL56" s="6">
        <f t="shared" si="25"/>
        <v>6992</v>
      </c>
      <c r="AM56" s="6">
        <f t="shared" si="26"/>
        <v>5244</v>
      </c>
      <c r="AN56" s="6">
        <f t="shared" si="7"/>
        <v>510</v>
      </c>
      <c r="AO56" s="6">
        <f t="shared" si="8"/>
        <v>249</v>
      </c>
      <c r="AP56" s="6">
        <f t="shared" si="9"/>
        <v>29</v>
      </c>
      <c r="AQ56" s="6">
        <f t="shared" si="10"/>
        <v>5134</v>
      </c>
      <c r="AR56" s="6">
        <f t="shared" si="27"/>
        <v>522.81124497991971</v>
      </c>
      <c r="AS56" s="9">
        <f t="shared" si="13"/>
        <v>0.36249999999999999</v>
      </c>
    </row>
    <row r="57" spans="1:45" x14ac:dyDescent="0.25">
      <c r="A57" t="s">
        <v>98</v>
      </c>
      <c r="B57">
        <v>11900</v>
      </c>
      <c r="C57" t="s">
        <v>99</v>
      </c>
      <c r="D57">
        <v>24426</v>
      </c>
      <c r="E57">
        <v>925</v>
      </c>
      <c r="F57">
        <v>575</v>
      </c>
      <c r="G57">
        <v>874</v>
      </c>
      <c r="H57">
        <v>1036</v>
      </c>
      <c r="I57">
        <v>1861</v>
      </c>
      <c r="J57">
        <v>3027</v>
      </c>
      <c r="K57">
        <v>3804</v>
      </c>
      <c r="L57">
        <v>2307</v>
      </c>
      <c r="M57">
        <v>1507</v>
      </c>
      <c r="N57">
        <v>2069</v>
      </c>
      <c r="O57">
        <v>1219</v>
      </c>
      <c r="P57">
        <v>468</v>
      </c>
      <c r="Q57">
        <v>2164</v>
      </c>
      <c r="R57">
        <v>2590</v>
      </c>
      <c r="S57">
        <f t="shared" si="14"/>
        <v>12213</v>
      </c>
      <c r="T57" t="str">
        <f t="shared" si="15"/>
        <v>8:00 a.m. to 8:29 a.m.</v>
      </c>
      <c r="U57">
        <f t="shared" si="16"/>
        <v>480</v>
      </c>
      <c r="V57">
        <f t="shared" si="17"/>
        <v>24426</v>
      </c>
      <c r="W57">
        <f t="shared" si="18"/>
        <v>12102</v>
      </c>
      <c r="X57">
        <f t="shared" si="19"/>
        <v>2307</v>
      </c>
      <c r="Y57">
        <f t="shared" si="20"/>
        <v>29</v>
      </c>
      <c r="Z57">
        <f t="shared" si="21"/>
        <v>481.39531859557866</v>
      </c>
      <c r="AA57" s="9">
        <f t="shared" si="11"/>
        <v>0.33402777777777781</v>
      </c>
      <c r="AC57" s="6">
        <f t="shared" si="22"/>
        <v>24426</v>
      </c>
      <c r="AD57" s="6">
        <f t="shared" si="23"/>
        <v>6107</v>
      </c>
      <c r="AE57" s="6">
        <f t="shared" si="3"/>
        <v>420</v>
      </c>
      <c r="AF57" s="6">
        <f t="shared" si="4"/>
        <v>3027</v>
      </c>
      <c r="AG57" s="6">
        <f t="shared" si="5"/>
        <v>29</v>
      </c>
      <c r="AH57" s="6">
        <f t="shared" si="6"/>
        <v>5271</v>
      </c>
      <c r="AI57" s="6">
        <f t="shared" si="24"/>
        <v>428.00445986124873</v>
      </c>
      <c r="AJ57" s="9">
        <f t="shared" si="12"/>
        <v>0.29722222222222222</v>
      </c>
      <c r="AL57" s="6">
        <f t="shared" si="25"/>
        <v>24426</v>
      </c>
      <c r="AM57" s="6">
        <f t="shared" si="26"/>
        <v>18320</v>
      </c>
      <c r="AN57" s="6">
        <f t="shared" si="7"/>
        <v>600</v>
      </c>
      <c r="AO57" s="6">
        <f t="shared" si="8"/>
        <v>1219</v>
      </c>
      <c r="AP57" s="6">
        <f t="shared" si="9"/>
        <v>59</v>
      </c>
      <c r="AQ57" s="6">
        <f t="shared" si="10"/>
        <v>17985</v>
      </c>
      <c r="AR57" s="6">
        <f t="shared" si="27"/>
        <v>616.18990976210011</v>
      </c>
      <c r="AS57" s="9">
        <f t="shared" si="13"/>
        <v>0.42777777777777781</v>
      </c>
    </row>
    <row r="58" spans="1:45" x14ac:dyDescent="0.25">
      <c r="A58" t="s">
        <v>100</v>
      </c>
      <c r="B58">
        <v>11940</v>
      </c>
      <c r="C58" t="s">
        <v>101</v>
      </c>
      <c r="D58">
        <v>20084</v>
      </c>
      <c r="E58">
        <v>1078</v>
      </c>
      <c r="F58">
        <v>812</v>
      </c>
      <c r="G58">
        <v>1320</v>
      </c>
      <c r="H58">
        <v>2105</v>
      </c>
      <c r="I58">
        <v>1833</v>
      </c>
      <c r="J58">
        <v>2219</v>
      </c>
      <c r="K58">
        <v>2649</v>
      </c>
      <c r="L58">
        <v>2345</v>
      </c>
      <c r="M58">
        <v>853</v>
      </c>
      <c r="N58">
        <v>716</v>
      </c>
      <c r="O58">
        <v>362</v>
      </c>
      <c r="P58">
        <v>271</v>
      </c>
      <c r="Q58">
        <v>1505</v>
      </c>
      <c r="R58">
        <v>2016</v>
      </c>
      <c r="S58">
        <f t="shared" si="14"/>
        <v>10042</v>
      </c>
      <c r="T58" t="str">
        <f t="shared" si="15"/>
        <v>7:30 a.m. to 7:59 a.m.</v>
      </c>
      <c r="U58">
        <f t="shared" si="16"/>
        <v>450</v>
      </c>
      <c r="V58">
        <f t="shared" si="17"/>
        <v>20084</v>
      </c>
      <c r="W58">
        <f t="shared" si="18"/>
        <v>9367</v>
      </c>
      <c r="X58">
        <f t="shared" si="19"/>
        <v>2649</v>
      </c>
      <c r="Y58">
        <f t="shared" si="20"/>
        <v>29</v>
      </c>
      <c r="Z58">
        <f t="shared" si="21"/>
        <v>457.38958097395243</v>
      </c>
      <c r="AA58" s="9">
        <f t="shared" si="11"/>
        <v>0.31736111111111109</v>
      </c>
      <c r="AC58" s="6">
        <f t="shared" si="22"/>
        <v>20084</v>
      </c>
      <c r="AD58" s="6">
        <f t="shared" si="23"/>
        <v>5022</v>
      </c>
      <c r="AE58" s="6">
        <f t="shared" si="3"/>
        <v>360</v>
      </c>
      <c r="AF58" s="6">
        <f t="shared" si="4"/>
        <v>2105</v>
      </c>
      <c r="AG58" s="6">
        <f t="shared" si="5"/>
        <v>29</v>
      </c>
      <c r="AH58" s="6">
        <f t="shared" si="6"/>
        <v>3210</v>
      </c>
      <c r="AI58" s="6">
        <f t="shared" si="24"/>
        <v>384.94964370546319</v>
      </c>
      <c r="AJ58" s="9">
        <f t="shared" si="12"/>
        <v>0.26666666666666666</v>
      </c>
      <c r="AL58" s="6">
        <f t="shared" si="25"/>
        <v>20084</v>
      </c>
      <c r="AM58" s="6">
        <f t="shared" si="26"/>
        <v>15063</v>
      </c>
      <c r="AN58" s="6">
        <f t="shared" si="7"/>
        <v>510</v>
      </c>
      <c r="AO58" s="6">
        <f t="shared" si="8"/>
        <v>853</v>
      </c>
      <c r="AP58" s="6">
        <f t="shared" si="9"/>
        <v>29</v>
      </c>
      <c r="AQ58" s="6">
        <f t="shared" si="10"/>
        <v>14361</v>
      </c>
      <c r="AR58" s="6">
        <f t="shared" si="27"/>
        <v>533.86635404454864</v>
      </c>
      <c r="AS58" s="9">
        <f t="shared" si="13"/>
        <v>0.37013888888888885</v>
      </c>
    </row>
    <row r="59" spans="1:45" x14ac:dyDescent="0.25">
      <c r="A59" t="s">
        <v>102</v>
      </c>
      <c r="B59">
        <v>11980</v>
      </c>
      <c r="C59" t="s">
        <v>103</v>
      </c>
      <c r="D59">
        <v>29342</v>
      </c>
      <c r="E59">
        <v>1928</v>
      </c>
      <c r="F59">
        <v>1483</v>
      </c>
      <c r="G59">
        <v>1884</v>
      </c>
      <c r="H59">
        <v>3016</v>
      </c>
      <c r="I59">
        <v>2926</v>
      </c>
      <c r="J59">
        <v>4489</v>
      </c>
      <c r="K59">
        <v>4047</v>
      </c>
      <c r="L59">
        <v>2578</v>
      </c>
      <c r="M59">
        <v>939</v>
      </c>
      <c r="N59">
        <v>1397</v>
      </c>
      <c r="O59">
        <v>635</v>
      </c>
      <c r="P59">
        <v>357</v>
      </c>
      <c r="Q59">
        <v>1438</v>
      </c>
      <c r="R59">
        <v>2225</v>
      </c>
      <c r="S59">
        <f t="shared" si="14"/>
        <v>14671</v>
      </c>
      <c r="T59" t="str">
        <f t="shared" si="15"/>
        <v>7:00 a.m. to 7:29 a.m.</v>
      </c>
      <c r="U59">
        <f t="shared" si="16"/>
        <v>420</v>
      </c>
      <c r="V59">
        <f t="shared" si="17"/>
        <v>29342</v>
      </c>
      <c r="W59">
        <f t="shared" si="18"/>
        <v>11237</v>
      </c>
      <c r="X59">
        <f t="shared" si="19"/>
        <v>4489</v>
      </c>
      <c r="Y59">
        <f t="shared" si="20"/>
        <v>29</v>
      </c>
      <c r="Z59">
        <f t="shared" si="21"/>
        <v>442.1844508799287</v>
      </c>
      <c r="AA59" s="9">
        <f t="shared" si="11"/>
        <v>0.30694444444444441</v>
      </c>
      <c r="AC59" s="6">
        <f t="shared" si="22"/>
        <v>29342</v>
      </c>
      <c r="AD59" s="6">
        <f t="shared" si="23"/>
        <v>7336</v>
      </c>
      <c r="AE59" s="6">
        <f t="shared" si="3"/>
        <v>360</v>
      </c>
      <c r="AF59" s="6">
        <f t="shared" si="4"/>
        <v>3016</v>
      </c>
      <c r="AG59" s="6">
        <f t="shared" si="5"/>
        <v>29</v>
      </c>
      <c r="AH59" s="6">
        <f t="shared" si="6"/>
        <v>5295</v>
      </c>
      <c r="AI59" s="6">
        <f t="shared" si="24"/>
        <v>379.62019230769232</v>
      </c>
      <c r="AJ59" s="9">
        <f t="shared" si="12"/>
        <v>0.26319444444444445</v>
      </c>
      <c r="AL59" s="6">
        <f t="shared" si="25"/>
        <v>29342</v>
      </c>
      <c r="AM59" s="6">
        <f t="shared" si="26"/>
        <v>22007</v>
      </c>
      <c r="AN59" s="6">
        <f t="shared" si="7"/>
        <v>480</v>
      </c>
      <c r="AO59" s="6">
        <f t="shared" si="8"/>
        <v>2578</v>
      </c>
      <c r="AP59" s="6">
        <f t="shared" si="9"/>
        <v>29</v>
      </c>
      <c r="AQ59" s="6">
        <f t="shared" si="10"/>
        <v>19773</v>
      </c>
      <c r="AR59" s="6">
        <f t="shared" si="27"/>
        <v>505.1247090768037</v>
      </c>
      <c r="AS59" s="9">
        <f t="shared" si="13"/>
        <v>0.35069444444444442</v>
      </c>
    </row>
    <row r="60" spans="1:45" x14ac:dyDescent="0.25">
      <c r="A60" t="s">
        <v>104</v>
      </c>
      <c r="B60">
        <v>12020</v>
      </c>
      <c r="C60" t="s">
        <v>105</v>
      </c>
      <c r="D60">
        <v>80302</v>
      </c>
      <c r="E60">
        <v>2509</v>
      </c>
      <c r="F60">
        <v>1636</v>
      </c>
      <c r="G60">
        <v>1947</v>
      </c>
      <c r="H60">
        <v>4876</v>
      </c>
      <c r="I60">
        <v>5537</v>
      </c>
      <c r="J60">
        <v>18577</v>
      </c>
      <c r="K60">
        <v>10462</v>
      </c>
      <c r="L60">
        <v>9560</v>
      </c>
      <c r="M60">
        <v>4111</v>
      </c>
      <c r="N60">
        <v>5003</v>
      </c>
      <c r="O60">
        <v>2747</v>
      </c>
      <c r="P60">
        <v>1268</v>
      </c>
      <c r="Q60">
        <v>5872</v>
      </c>
      <c r="R60">
        <v>6197</v>
      </c>
      <c r="S60">
        <f t="shared" si="14"/>
        <v>40151</v>
      </c>
      <c r="T60" t="str">
        <f t="shared" si="15"/>
        <v>7:30 a.m. to 7:59 a.m.</v>
      </c>
      <c r="U60">
        <f t="shared" si="16"/>
        <v>450</v>
      </c>
      <c r="V60">
        <f t="shared" si="17"/>
        <v>80302</v>
      </c>
      <c r="W60">
        <f t="shared" si="18"/>
        <v>35082</v>
      </c>
      <c r="X60">
        <f t="shared" si="19"/>
        <v>10462</v>
      </c>
      <c r="Y60">
        <f t="shared" si="20"/>
        <v>29</v>
      </c>
      <c r="Z60">
        <f t="shared" si="21"/>
        <v>464.05094628178171</v>
      </c>
      <c r="AA60" s="9">
        <f t="shared" si="11"/>
        <v>0.32222222222222224</v>
      </c>
      <c r="AC60" s="6">
        <f t="shared" si="22"/>
        <v>80302</v>
      </c>
      <c r="AD60" s="6">
        <f t="shared" si="23"/>
        <v>20076</v>
      </c>
      <c r="AE60" s="6">
        <f t="shared" si="3"/>
        <v>420</v>
      </c>
      <c r="AF60" s="6">
        <f t="shared" si="4"/>
        <v>18577</v>
      </c>
      <c r="AG60" s="6">
        <f t="shared" si="5"/>
        <v>29</v>
      </c>
      <c r="AH60" s="6">
        <f t="shared" si="6"/>
        <v>16505</v>
      </c>
      <c r="AI60" s="6">
        <f t="shared" si="24"/>
        <v>425.5738009366421</v>
      </c>
      <c r="AJ60" s="9">
        <f t="shared" si="12"/>
        <v>0.2951388888888889</v>
      </c>
      <c r="AL60" s="6">
        <f t="shared" si="25"/>
        <v>80302</v>
      </c>
      <c r="AM60" s="6">
        <f t="shared" si="26"/>
        <v>60227</v>
      </c>
      <c r="AN60" s="6">
        <f t="shared" si="7"/>
        <v>540</v>
      </c>
      <c r="AO60" s="6">
        <f t="shared" si="8"/>
        <v>5003</v>
      </c>
      <c r="AP60" s="6">
        <f t="shared" si="9"/>
        <v>59</v>
      </c>
      <c r="AQ60" s="6">
        <f t="shared" si="10"/>
        <v>59215</v>
      </c>
      <c r="AR60" s="6">
        <f t="shared" si="27"/>
        <v>551.92854287427542</v>
      </c>
      <c r="AS60" s="9">
        <f t="shared" si="13"/>
        <v>0.38263888888888892</v>
      </c>
    </row>
    <row r="61" spans="1:45" x14ac:dyDescent="0.25">
      <c r="A61" t="s">
        <v>106</v>
      </c>
      <c r="B61">
        <v>12060</v>
      </c>
      <c r="C61" t="s">
        <v>107</v>
      </c>
      <c r="D61">
        <v>2302221</v>
      </c>
      <c r="E61">
        <v>78786</v>
      </c>
      <c r="F61">
        <v>76578</v>
      </c>
      <c r="G61">
        <v>97793</v>
      </c>
      <c r="H61">
        <v>217481</v>
      </c>
      <c r="I61">
        <v>229436</v>
      </c>
      <c r="J61">
        <v>360463</v>
      </c>
      <c r="K61">
        <v>261730</v>
      </c>
      <c r="L61">
        <v>285830</v>
      </c>
      <c r="M61">
        <v>131530</v>
      </c>
      <c r="N61">
        <v>172683</v>
      </c>
      <c r="O61">
        <v>71239</v>
      </c>
      <c r="P61">
        <v>31185</v>
      </c>
      <c r="Q61">
        <v>141013</v>
      </c>
      <c r="R61">
        <v>146474</v>
      </c>
      <c r="S61">
        <f t="shared" si="14"/>
        <v>1151110.5</v>
      </c>
      <c r="T61" t="str">
        <f t="shared" si="15"/>
        <v>7:30 a.m. to 7:59 a.m.</v>
      </c>
      <c r="U61">
        <f t="shared" si="16"/>
        <v>450</v>
      </c>
      <c r="V61">
        <f t="shared" si="17"/>
        <v>2302221</v>
      </c>
      <c r="W61">
        <f t="shared" si="18"/>
        <v>1060537</v>
      </c>
      <c r="X61">
        <f t="shared" si="19"/>
        <v>261730</v>
      </c>
      <c r="Y61">
        <f t="shared" si="20"/>
        <v>29</v>
      </c>
      <c r="Z61">
        <f t="shared" si="21"/>
        <v>460.03565315401369</v>
      </c>
      <c r="AA61" s="9">
        <f t="shared" si="11"/>
        <v>0.31944444444444448</v>
      </c>
      <c r="AC61" s="6">
        <f t="shared" si="22"/>
        <v>2302221</v>
      </c>
      <c r="AD61" s="6">
        <f t="shared" si="23"/>
        <v>575556</v>
      </c>
      <c r="AE61" s="6">
        <f t="shared" si="3"/>
        <v>390</v>
      </c>
      <c r="AF61" s="6">
        <f t="shared" si="4"/>
        <v>229436</v>
      </c>
      <c r="AG61" s="6">
        <f t="shared" si="5"/>
        <v>29</v>
      </c>
      <c r="AH61" s="6">
        <f t="shared" si="6"/>
        <v>470638</v>
      </c>
      <c r="AI61" s="6">
        <f t="shared" si="24"/>
        <v>403.26121554594744</v>
      </c>
      <c r="AJ61" s="9">
        <f t="shared" si="12"/>
        <v>0.27986111111111112</v>
      </c>
      <c r="AL61" s="6">
        <f t="shared" si="25"/>
        <v>2302221</v>
      </c>
      <c r="AM61" s="6">
        <f t="shared" si="26"/>
        <v>1726666</v>
      </c>
      <c r="AN61" s="6">
        <f t="shared" si="7"/>
        <v>510</v>
      </c>
      <c r="AO61" s="6">
        <f t="shared" si="8"/>
        <v>131530</v>
      </c>
      <c r="AP61" s="6">
        <f t="shared" si="9"/>
        <v>29</v>
      </c>
      <c r="AQ61" s="6">
        <f t="shared" si="10"/>
        <v>1608097</v>
      </c>
      <c r="AR61" s="6">
        <f t="shared" si="27"/>
        <v>536.14227742720288</v>
      </c>
      <c r="AS61" s="9">
        <f t="shared" si="13"/>
        <v>0.37222222222222223</v>
      </c>
    </row>
    <row r="62" spans="1:45" x14ac:dyDescent="0.25">
      <c r="A62" t="s">
        <v>108</v>
      </c>
      <c r="B62">
        <v>12100</v>
      </c>
      <c r="C62" t="s">
        <v>109</v>
      </c>
      <c r="D62">
        <v>122853</v>
      </c>
      <c r="E62">
        <v>5304</v>
      </c>
      <c r="F62">
        <v>2690</v>
      </c>
      <c r="G62">
        <v>3983</v>
      </c>
      <c r="H62">
        <v>7282</v>
      </c>
      <c r="I62">
        <v>9275</v>
      </c>
      <c r="J62">
        <v>14923</v>
      </c>
      <c r="K62">
        <v>12639</v>
      </c>
      <c r="L62">
        <v>14433</v>
      </c>
      <c r="M62">
        <v>8370</v>
      </c>
      <c r="N62">
        <v>7593</v>
      </c>
      <c r="O62">
        <v>4464</v>
      </c>
      <c r="P62">
        <v>3716</v>
      </c>
      <c r="Q62">
        <v>13664</v>
      </c>
      <c r="R62">
        <v>14517</v>
      </c>
      <c r="S62">
        <f t="shared" si="14"/>
        <v>61426.5</v>
      </c>
      <c r="T62" t="str">
        <f t="shared" si="15"/>
        <v>8:00 a.m. to 8:29 a.m.</v>
      </c>
      <c r="U62">
        <f t="shared" si="16"/>
        <v>480</v>
      </c>
      <c r="V62">
        <f t="shared" si="17"/>
        <v>122853</v>
      </c>
      <c r="W62">
        <f t="shared" si="18"/>
        <v>56096</v>
      </c>
      <c r="X62">
        <f t="shared" si="19"/>
        <v>14433</v>
      </c>
      <c r="Y62">
        <f t="shared" si="20"/>
        <v>29</v>
      </c>
      <c r="Z62">
        <f t="shared" si="21"/>
        <v>490.71048984965012</v>
      </c>
      <c r="AA62" s="9">
        <f t="shared" si="11"/>
        <v>0.34027777777777773</v>
      </c>
      <c r="AC62" s="6">
        <f t="shared" si="22"/>
        <v>122853</v>
      </c>
      <c r="AD62" s="6">
        <f t="shared" si="23"/>
        <v>30714</v>
      </c>
      <c r="AE62" s="6">
        <f t="shared" si="3"/>
        <v>420</v>
      </c>
      <c r="AF62" s="6">
        <f t="shared" si="4"/>
        <v>14923</v>
      </c>
      <c r="AG62" s="6">
        <f t="shared" si="5"/>
        <v>29</v>
      </c>
      <c r="AH62" s="6">
        <f t="shared" si="6"/>
        <v>28534</v>
      </c>
      <c r="AI62" s="6">
        <f t="shared" si="24"/>
        <v>424.23495610802115</v>
      </c>
      <c r="AJ62" s="9">
        <f t="shared" si="12"/>
        <v>0.29444444444444445</v>
      </c>
      <c r="AL62" s="6">
        <f t="shared" si="25"/>
        <v>122853</v>
      </c>
      <c r="AM62" s="6">
        <f t="shared" si="26"/>
        <v>92140</v>
      </c>
      <c r="AN62" s="6">
        <f t="shared" si="7"/>
        <v>660</v>
      </c>
      <c r="AO62" s="6">
        <f t="shared" si="8"/>
        <v>3716</v>
      </c>
      <c r="AP62" s="6">
        <f t="shared" si="9"/>
        <v>59</v>
      </c>
      <c r="AQ62" s="6">
        <f t="shared" si="10"/>
        <v>90956</v>
      </c>
      <c r="AR62" s="6">
        <f t="shared" si="27"/>
        <v>678.7947389666308</v>
      </c>
      <c r="AS62" s="9">
        <f t="shared" si="13"/>
        <v>0.47083333333333338</v>
      </c>
    </row>
    <row r="63" spans="1:45" x14ac:dyDescent="0.25">
      <c r="A63" t="s">
        <v>110</v>
      </c>
      <c r="B63">
        <v>12140</v>
      </c>
      <c r="C63" t="s">
        <v>111</v>
      </c>
      <c r="D63">
        <v>17797</v>
      </c>
      <c r="E63">
        <v>958</v>
      </c>
      <c r="F63">
        <v>962</v>
      </c>
      <c r="G63">
        <v>1682</v>
      </c>
      <c r="H63">
        <v>1469</v>
      </c>
      <c r="I63">
        <v>1973</v>
      </c>
      <c r="J63">
        <v>2101</v>
      </c>
      <c r="K63">
        <v>2295</v>
      </c>
      <c r="L63">
        <v>1274</v>
      </c>
      <c r="M63">
        <v>620</v>
      </c>
      <c r="N63">
        <v>581</v>
      </c>
      <c r="O63">
        <v>222</v>
      </c>
      <c r="P63">
        <v>134</v>
      </c>
      <c r="Q63">
        <v>1879</v>
      </c>
      <c r="R63">
        <v>1647</v>
      </c>
      <c r="S63">
        <f t="shared" si="14"/>
        <v>8898.5</v>
      </c>
      <c r="T63" t="str">
        <f t="shared" si="15"/>
        <v>7:00 a.m. to 7:29 a.m.</v>
      </c>
      <c r="U63">
        <f t="shared" si="16"/>
        <v>420</v>
      </c>
      <c r="V63">
        <f t="shared" si="17"/>
        <v>17797</v>
      </c>
      <c r="W63">
        <f t="shared" si="18"/>
        <v>7044</v>
      </c>
      <c r="X63">
        <f t="shared" si="19"/>
        <v>2101</v>
      </c>
      <c r="Y63">
        <f t="shared" si="20"/>
        <v>29</v>
      </c>
      <c r="Z63">
        <f t="shared" si="21"/>
        <v>445.5975725844836</v>
      </c>
      <c r="AA63" s="9">
        <f t="shared" si="11"/>
        <v>0.30902777777777779</v>
      </c>
      <c r="AC63" s="6">
        <f t="shared" si="22"/>
        <v>17797</v>
      </c>
      <c r="AD63" s="6">
        <f t="shared" si="23"/>
        <v>4450</v>
      </c>
      <c r="AE63" s="6">
        <f t="shared" si="3"/>
        <v>360</v>
      </c>
      <c r="AF63" s="6">
        <f t="shared" si="4"/>
        <v>1469</v>
      </c>
      <c r="AG63" s="6">
        <f t="shared" si="5"/>
        <v>29</v>
      </c>
      <c r="AH63" s="6">
        <f t="shared" si="6"/>
        <v>3602</v>
      </c>
      <c r="AI63" s="6">
        <f t="shared" si="24"/>
        <v>376.72583390061266</v>
      </c>
      <c r="AJ63" s="9">
        <f t="shared" si="12"/>
        <v>0.26111111111111113</v>
      </c>
      <c r="AL63" s="6">
        <f t="shared" si="25"/>
        <v>17797</v>
      </c>
      <c r="AM63" s="6">
        <f t="shared" si="26"/>
        <v>13348</v>
      </c>
      <c r="AN63" s="6">
        <f t="shared" si="7"/>
        <v>540</v>
      </c>
      <c r="AO63" s="6">
        <f t="shared" si="8"/>
        <v>581</v>
      </c>
      <c r="AP63" s="6">
        <f t="shared" si="9"/>
        <v>59</v>
      </c>
      <c r="AQ63" s="6">
        <f t="shared" si="10"/>
        <v>13334</v>
      </c>
      <c r="AR63" s="6">
        <f t="shared" si="27"/>
        <v>541.39629948364893</v>
      </c>
      <c r="AS63" s="9">
        <f t="shared" si="13"/>
        <v>0.3756944444444445</v>
      </c>
    </row>
    <row r="64" spans="1:45" x14ac:dyDescent="0.25">
      <c r="A64" t="s">
        <v>112</v>
      </c>
      <c r="B64">
        <v>12180</v>
      </c>
      <c r="C64" t="s">
        <v>113</v>
      </c>
      <c r="D64">
        <v>34980</v>
      </c>
      <c r="E64">
        <v>1532</v>
      </c>
      <c r="F64">
        <v>1517</v>
      </c>
      <c r="G64">
        <v>2149</v>
      </c>
      <c r="H64">
        <v>3404</v>
      </c>
      <c r="I64">
        <v>3893</v>
      </c>
      <c r="J64">
        <v>4974</v>
      </c>
      <c r="K64">
        <v>4482</v>
      </c>
      <c r="L64">
        <v>3004</v>
      </c>
      <c r="M64">
        <v>1784</v>
      </c>
      <c r="N64">
        <v>1217</v>
      </c>
      <c r="O64">
        <v>523</v>
      </c>
      <c r="P64">
        <v>349</v>
      </c>
      <c r="Q64">
        <v>3554</v>
      </c>
      <c r="R64">
        <v>2598</v>
      </c>
      <c r="S64">
        <f t="shared" si="14"/>
        <v>17490</v>
      </c>
      <c r="T64" t="str">
        <f t="shared" si="15"/>
        <v>7:30 a.m. to 7:59 a.m.</v>
      </c>
      <c r="U64">
        <f t="shared" si="16"/>
        <v>450</v>
      </c>
      <c r="V64">
        <f t="shared" si="17"/>
        <v>34980</v>
      </c>
      <c r="W64">
        <f t="shared" si="18"/>
        <v>17469</v>
      </c>
      <c r="X64">
        <f t="shared" si="19"/>
        <v>4482</v>
      </c>
      <c r="Y64">
        <f t="shared" si="20"/>
        <v>29</v>
      </c>
      <c r="Z64">
        <f t="shared" si="21"/>
        <v>450.13587684069614</v>
      </c>
      <c r="AA64" s="9">
        <f t="shared" si="11"/>
        <v>0.3125</v>
      </c>
      <c r="AC64" s="6">
        <f t="shared" si="22"/>
        <v>34980</v>
      </c>
      <c r="AD64" s="6">
        <f t="shared" si="23"/>
        <v>8746</v>
      </c>
      <c r="AE64" s="6">
        <f t="shared" si="3"/>
        <v>390</v>
      </c>
      <c r="AF64" s="6">
        <f t="shared" si="4"/>
        <v>3893</v>
      </c>
      <c r="AG64" s="6">
        <f t="shared" si="5"/>
        <v>29</v>
      </c>
      <c r="AH64" s="6">
        <f t="shared" si="6"/>
        <v>8602</v>
      </c>
      <c r="AI64" s="6">
        <f t="shared" si="24"/>
        <v>391.06524531209863</v>
      </c>
      <c r="AJ64" s="9">
        <f t="shared" si="12"/>
        <v>0.27152777777777776</v>
      </c>
      <c r="AL64" s="6">
        <f t="shared" si="25"/>
        <v>34980</v>
      </c>
      <c r="AM64" s="6">
        <f t="shared" si="26"/>
        <v>26235</v>
      </c>
      <c r="AN64" s="6">
        <f t="shared" si="7"/>
        <v>510</v>
      </c>
      <c r="AO64" s="6">
        <f t="shared" si="8"/>
        <v>1784</v>
      </c>
      <c r="AP64" s="6">
        <f t="shared" si="9"/>
        <v>29</v>
      </c>
      <c r="AQ64" s="6">
        <f t="shared" si="10"/>
        <v>24955</v>
      </c>
      <c r="AR64" s="6">
        <f t="shared" si="27"/>
        <v>530.80717488789242</v>
      </c>
      <c r="AS64" s="9">
        <f t="shared" si="13"/>
        <v>0.36805555555555558</v>
      </c>
    </row>
    <row r="65" spans="1:45" x14ac:dyDescent="0.25">
      <c r="A65" t="s">
        <v>114</v>
      </c>
      <c r="B65">
        <v>12220</v>
      </c>
      <c r="C65" t="s">
        <v>115</v>
      </c>
      <c r="D65">
        <v>61039</v>
      </c>
      <c r="E65">
        <v>2700</v>
      </c>
      <c r="F65">
        <v>2298</v>
      </c>
      <c r="G65">
        <v>2482</v>
      </c>
      <c r="H65">
        <v>5113</v>
      </c>
      <c r="I65">
        <v>6605</v>
      </c>
      <c r="J65">
        <v>10554</v>
      </c>
      <c r="K65">
        <v>8349</v>
      </c>
      <c r="L65">
        <v>6241</v>
      </c>
      <c r="M65">
        <v>2399</v>
      </c>
      <c r="N65">
        <v>3297</v>
      </c>
      <c r="O65">
        <v>1452</v>
      </c>
      <c r="P65">
        <v>825</v>
      </c>
      <c r="Q65">
        <v>4132</v>
      </c>
      <c r="R65">
        <v>4592</v>
      </c>
      <c r="S65">
        <f t="shared" si="14"/>
        <v>30519.5</v>
      </c>
      <c r="T65" t="str">
        <f t="shared" si="15"/>
        <v>7:30 a.m. to 7:59 a.m.</v>
      </c>
      <c r="U65">
        <f t="shared" si="16"/>
        <v>450</v>
      </c>
      <c r="V65">
        <f t="shared" si="17"/>
        <v>61039</v>
      </c>
      <c r="W65">
        <f t="shared" si="18"/>
        <v>29752</v>
      </c>
      <c r="X65">
        <f t="shared" si="19"/>
        <v>8349</v>
      </c>
      <c r="Y65">
        <f t="shared" si="20"/>
        <v>29</v>
      </c>
      <c r="Z65">
        <f t="shared" si="21"/>
        <v>452.66588813031501</v>
      </c>
      <c r="AA65" s="9">
        <f t="shared" si="11"/>
        <v>0.31388888888888888</v>
      </c>
      <c r="AC65" s="6">
        <f t="shared" si="22"/>
        <v>61039</v>
      </c>
      <c r="AD65" s="6">
        <f t="shared" si="23"/>
        <v>15260</v>
      </c>
      <c r="AE65" s="6">
        <f t="shared" si="3"/>
        <v>390</v>
      </c>
      <c r="AF65" s="6">
        <f t="shared" si="4"/>
        <v>6605</v>
      </c>
      <c r="AG65" s="6">
        <f t="shared" si="5"/>
        <v>29</v>
      </c>
      <c r="AH65" s="6">
        <f t="shared" si="6"/>
        <v>12593</v>
      </c>
      <c r="AI65" s="6">
        <f t="shared" si="24"/>
        <v>401.70866767600302</v>
      </c>
      <c r="AJ65" s="9">
        <f t="shared" si="12"/>
        <v>0.27847222222222223</v>
      </c>
      <c r="AL65" s="6">
        <f t="shared" si="25"/>
        <v>61039</v>
      </c>
      <c r="AM65" s="6">
        <f t="shared" si="26"/>
        <v>45780</v>
      </c>
      <c r="AN65" s="6">
        <f t="shared" si="7"/>
        <v>510</v>
      </c>
      <c r="AO65" s="6">
        <f t="shared" si="8"/>
        <v>2399</v>
      </c>
      <c r="AP65" s="6">
        <f t="shared" si="9"/>
        <v>29</v>
      </c>
      <c r="AQ65" s="6">
        <f t="shared" si="10"/>
        <v>44342</v>
      </c>
      <c r="AR65" s="6">
        <f t="shared" si="27"/>
        <v>527.37401000416844</v>
      </c>
      <c r="AS65" s="9">
        <f t="shared" si="13"/>
        <v>0.3659722222222222</v>
      </c>
    </row>
    <row r="66" spans="1:45" x14ac:dyDescent="0.25">
      <c r="A66" t="s">
        <v>116</v>
      </c>
      <c r="B66">
        <v>12260</v>
      </c>
      <c r="C66" t="s">
        <v>117</v>
      </c>
      <c r="D66">
        <v>229052</v>
      </c>
      <c r="E66">
        <v>10638</v>
      </c>
      <c r="F66">
        <v>9460</v>
      </c>
      <c r="G66">
        <v>12371</v>
      </c>
      <c r="H66">
        <v>20277</v>
      </c>
      <c r="I66">
        <v>26420</v>
      </c>
      <c r="J66">
        <v>33696</v>
      </c>
      <c r="K66">
        <v>30878</v>
      </c>
      <c r="L66">
        <v>23023</v>
      </c>
      <c r="M66">
        <v>10661</v>
      </c>
      <c r="N66">
        <v>11584</v>
      </c>
      <c r="O66">
        <v>5771</v>
      </c>
      <c r="P66">
        <v>2678</v>
      </c>
      <c r="Q66">
        <v>13046</v>
      </c>
      <c r="R66">
        <v>18549</v>
      </c>
      <c r="S66">
        <f t="shared" si="14"/>
        <v>114526</v>
      </c>
      <c r="T66" t="str">
        <f t="shared" si="15"/>
        <v>7:30 a.m. to 7:59 a.m.</v>
      </c>
      <c r="U66">
        <f t="shared" si="16"/>
        <v>450</v>
      </c>
      <c r="V66">
        <f t="shared" si="17"/>
        <v>229052</v>
      </c>
      <c r="W66">
        <f t="shared" si="18"/>
        <v>112862</v>
      </c>
      <c r="X66">
        <f t="shared" si="19"/>
        <v>30878</v>
      </c>
      <c r="Y66">
        <f t="shared" si="20"/>
        <v>29</v>
      </c>
      <c r="Z66">
        <f t="shared" si="21"/>
        <v>451.56279551784439</v>
      </c>
      <c r="AA66" s="9">
        <f t="shared" si="11"/>
        <v>0.31319444444444444</v>
      </c>
      <c r="AC66" s="6">
        <f t="shared" si="22"/>
        <v>229052</v>
      </c>
      <c r="AD66" s="6">
        <f t="shared" si="23"/>
        <v>57264</v>
      </c>
      <c r="AE66" s="6">
        <f t="shared" si="3"/>
        <v>390</v>
      </c>
      <c r="AF66" s="6">
        <f t="shared" si="4"/>
        <v>26420</v>
      </c>
      <c r="AG66" s="6">
        <f t="shared" si="5"/>
        <v>29</v>
      </c>
      <c r="AH66" s="6">
        <f t="shared" si="6"/>
        <v>52746</v>
      </c>
      <c r="AI66" s="6">
        <f t="shared" si="24"/>
        <v>394.95809992429974</v>
      </c>
      <c r="AJ66" s="9">
        <f t="shared" si="12"/>
        <v>0.27361111111111108</v>
      </c>
      <c r="AL66" s="6">
        <f t="shared" si="25"/>
        <v>229052</v>
      </c>
      <c r="AM66" s="6">
        <f t="shared" si="26"/>
        <v>171789</v>
      </c>
      <c r="AN66" s="6">
        <f t="shared" si="7"/>
        <v>510</v>
      </c>
      <c r="AO66" s="6">
        <f t="shared" si="8"/>
        <v>10661</v>
      </c>
      <c r="AP66" s="6">
        <f t="shared" si="9"/>
        <v>29</v>
      </c>
      <c r="AQ66" s="6">
        <f t="shared" si="10"/>
        <v>166763</v>
      </c>
      <c r="AR66" s="6">
        <f t="shared" si="27"/>
        <v>523.67170059093894</v>
      </c>
      <c r="AS66" s="9">
        <f t="shared" si="13"/>
        <v>0.36319444444444443</v>
      </c>
    </row>
    <row r="67" spans="1:45" x14ac:dyDescent="0.25">
      <c r="A67" t="s">
        <v>118</v>
      </c>
      <c r="B67">
        <v>12300</v>
      </c>
      <c r="C67" t="s">
        <v>119</v>
      </c>
      <c r="D67">
        <v>54701</v>
      </c>
      <c r="E67">
        <v>2407</v>
      </c>
      <c r="F67">
        <v>2730</v>
      </c>
      <c r="G67">
        <v>2777</v>
      </c>
      <c r="H67">
        <v>6476</v>
      </c>
      <c r="I67">
        <v>6120</v>
      </c>
      <c r="J67">
        <v>10275</v>
      </c>
      <c r="K67">
        <v>6613</v>
      </c>
      <c r="L67">
        <v>5132</v>
      </c>
      <c r="M67">
        <v>1426</v>
      </c>
      <c r="N67">
        <v>2364</v>
      </c>
      <c r="O67">
        <v>1091</v>
      </c>
      <c r="P67">
        <v>678</v>
      </c>
      <c r="Q67">
        <v>3949</v>
      </c>
      <c r="R67">
        <v>2663</v>
      </c>
      <c r="S67">
        <f t="shared" si="14"/>
        <v>27350.5</v>
      </c>
      <c r="T67" t="str">
        <f t="shared" si="15"/>
        <v>7:00 a.m. to 7:29 a.m.</v>
      </c>
      <c r="U67">
        <f t="shared" si="16"/>
        <v>420</v>
      </c>
      <c r="V67">
        <f t="shared" si="17"/>
        <v>54701</v>
      </c>
      <c r="W67">
        <f t="shared" si="18"/>
        <v>20510</v>
      </c>
      <c r="X67">
        <f t="shared" si="19"/>
        <v>10275</v>
      </c>
      <c r="Y67">
        <f t="shared" si="20"/>
        <v>29</v>
      </c>
      <c r="Z67">
        <f t="shared" si="21"/>
        <v>439.30652068126523</v>
      </c>
      <c r="AA67" s="9">
        <f t="shared" si="11"/>
        <v>0.30486111111111108</v>
      </c>
      <c r="AC67" s="6">
        <f t="shared" si="22"/>
        <v>54701</v>
      </c>
      <c r="AD67" s="6">
        <f t="shared" si="23"/>
        <v>13676</v>
      </c>
      <c r="AE67" s="6">
        <f t="shared" si="3"/>
        <v>360</v>
      </c>
      <c r="AF67" s="6">
        <f t="shared" si="4"/>
        <v>6476</v>
      </c>
      <c r="AG67" s="6">
        <f t="shared" si="5"/>
        <v>29</v>
      </c>
      <c r="AH67" s="6">
        <f t="shared" si="6"/>
        <v>7914</v>
      </c>
      <c r="AI67" s="6">
        <f t="shared" si="24"/>
        <v>385.79929740580604</v>
      </c>
      <c r="AJ67" s="9">
        <f t="shared" si="12"/>
        <v>0.2673611111111111</v>
      </c>
      <c r="AL67" s="6">
        <f t="shared" si="25"/>
        <v>54701</v>
      </c>
      <c r="AM67" s="6">
        <f t="shared" si="26"/>
        <v>41026</v>
      </c>
      <c r="AN67" s="6">
        <f t="shared" si="7"/>
        <v>480</v>
      </c>
      <c r="AO67" s="6">
        <f t="shared" si="8"/>
        <v>5132</v>
      </c>
      <c r="AP67" s="6">
        <f t="shared" si="9"/>
        <v>29</v>
      </c>
      <c r="AQ67" s="6">
        <f t="shared" si="10"/>
        <v>37398</v>
      </c>
      <c r="AR67" s="6">
        <f t="shared" si="27"/>
        <v>500.49975643024163</v>
      </c>
      <c r="AS67" s="9">
        <f t="shared" si="13"/>
        <v>0.34722222222222227</v>
      </c>
    </row>
    <row r="68" spans="1:45" x14ac:dyDescent="0.25">
      <c r="A68" t="s">
        <v>120</v>
      </c>
      <c r="B68">
        <v>12380</v>
      </c>
      <c r="C68" t="s">
        <v>121</v>
      </c>
      <c r="D68">
        <v>17840</v>
      </c>
      <c r="E68">
        <v>1091</v>
      </c>
      <c r="F68">
        <v>1057</v>
      </c>
      <c r="G68">
        <v>1434</v>
      </c>
      <c r="H68">
        <v>1735</v>
      </c>
      <c r="I68">
        <v>2213</v>
      </c>
      <c r="J68">
        <v>1762</v>
      </c>
      <c r="K68">
        <v>1951</v>
      </c>
      <c r="L68">
        <v>1026</v>
      </c>
      <c r="M68">
        <v>548</v>
      </c>
      <c r="N68">
        <v>579</v>
      </c>
      <c r="O68">
        <v>355</v>
      </c>
      <c r="P68">
        <v>229</v>
      </c>
      <c r="Q68">
        <v>2367</v>
      </c>
      <c r="R68">
        <v>1493</v>
      </c>
      <c r="S68">
        <f t="shared" si="14"/>
        <v>8920</v>
      </c>
      <c r="T68" t="str">
        <f t="shared" si="15"/>
        <v>7:00 a.m. to 7:29 a.m.</v>
      </c>
      <c r="U68">
        <f t="shared" si="16"/>
        <v>420</v>
      </c>
      <c r="V68">
        <f t="shared" si="17"/>
        <v>17840</v>
      </c>
      <c r="W68">
        <f t="shared" si="18"/>
        <v>7530</v>
      </c>
      <c r="X68">
        <f t="shared" si="19"/>
        <v>1762</v>
      </c>
      <c r="Y68">
        <f t="shared" si="20"/>
        <v>29</v>
      </c>
      <c r="Z68">
        <f t="shared" si="21"/>
        <v>442.87741203178206</v>
      </c>
      <c r="AA68" s="9">
        <f t="shared" si="11"/>
        <v>0.30694444444444441</v>
      </c>
      <c r="AC68" s="6">
        <f t="shared" si="22"/>
        <v>17840</v>
      </c>
      <c r="AD68" s="6">
        <f t="shared" si="23"/>
        <v>4461</v>
      </c>
      <c r="AE68" s="6">
        <f t="shared" si="3"/>
        <v>360</v>
      </c>
      <c r="AF68" s="6">
        <f t="shared" si="4"/>
        <v>1735</v>
      </c>
      <c r="AG68" s="6">
        <f t="shared" si="5"/>
        <v>29</v>
      </c>
      <c r="AH68" s="6">
        <f t="shared" si="6"/>
        <v>3582</v>
      </c>
      <c r="AI68" s="6">
        <f t="shared" si="24"/>
        <v>374.67550432276659</v>
      </c>
      <c r="AJ68" s="9">
        <f t="shared" si="12"/>
        <v>0.25972222222222224</v>
      </c>
      <c r="AL68" s="6">
        <f t="shared" si="25"/>
        <v>17840</v>
      </c>
      <c r="AM68" s="6">
        <f t="shared" si="26"/>
        <v>13380</v>
      </c>
      <c r="AN68" s="6">
        <f t="shared" si="7"/>
        <v>540</v>
      </c>
      <c r="AO68" s="6">
        <f t="shared" si="8"/>
        <v>579</v>
      </c>
      <c r="AP68" s="6">
        <f t="shared" si="9"/>
        <v>59</v>
      </c>
      <c r="AQ68" s="6">
        <f t="shared" si="10"/>
        <v>12817</v>
      </c>
      <c r="AR68" s="6">
        <f t="shared" si="27"/>
        <v>597.36960276338516</v>
      </c>
      <c r="AS68" s="9">
        <f t="shared" si="13"/>
        <v>0.4145833333333333</v>
      </c>
    </row>
    <row r="69" spans="1:45" x14ac:dyDescent="0.25">
      <c r="A69" t="s">
        <v>122</v>
      </c>
      <c r="B69">
        <v>12420</v>
      </c>
      <c r="C69" t="s">
        <v>123</v>
      </c>
      <c r="D69">
        <v>809519</v>
      </c>
      <c r="E69">
        <v>20643</v>
      </c>
      <c r="F69">
        <v>21291</v>
      </c>
      <c r="G69">
        <v>30663</v>
      </c>
      <c r="H69">
        <v>64775</v>
      </c>
      <c r="I69">
        <v>81682</v>
      </c>
      <c r="J69">
        <v>131613</v>
      </c>
      <c r="K69">
        <v>106409</v>
      </c>
      <c r="L69">
        <v>95305</v>
      </c>
      <c r="M69">
        <v>53154</v>
      </c>
      <c r="N69">
        <v>66773</v>
      </c>
      <c r="O69">
        <v>26943</v>
      </c>
      <c r="P69">
        <v>11466</v>
      </c>
      <c r="Q69">
        <v>47952</v>
      </c>
      <c r="R69">
        <v>50850</v>
      </c>
      <c r="S69">
        <f t="shared" si="14"/>
        <v>404759.5</v>
      </c>
      <c r="T69" t="str">
        <f t="shared" si="15"/>
        <v>7:30 a.m. to 7:59 a.m.</v>
      </c>
      <c r="U69">
        <f t="shared" si="16"/>
        <v>450</v>
      </c>
      <c r="V69">
        <f t="shared" si="17"/>
        <v>809519</v>
      </c>
      <c r="W69">
        <f t="shared" si="18"/>
        <v>350667</v>
      </c>
      <c r="X69">
        <f t="shared" si="19"/>
        <v>106409</v>
      </c>
      <c r="Y69">
        <f t="shared" si="20"/>
        <v>29</v>
      </c>
      <c r="Z69">
        <f t="shared" si="21"/>
        <v>464.74200960445074</v>
      </c>
      <c r="AA69" s="9">
        <f t="shared" si="11"/>
        <v>0.32222222222222224</v>
      </c>
      <c r="AC69" s="6">
        <f t="shared" si="22"/>
        <v>809519</v>
      </c>
      <c r="AD69" s="6">
        <f t="shared" si="23"/>
        <v>202380</v>
      </c>
      <c r="AE69" s="6">
        <f t="shared" si="3"/>
        <v>390</v>
      </c>
      <c r="AF69" s="6">
        <f t="shared" si="4"/>
        <v>81682</v>
      </c>
      <c r="AG69" s="6">
        <f t="shared" si="5"/>
        <v>29</v>
      </c>
      <c r="AH69" s="6">
        <f t="shared" si="6"/>
        <v>137372</v>
      </c>
      <c r="AI69" s="6">
        <f t="shared" si="24"/>
        <v>413.08005129649126</v>
      </c>
      <c r="AJ69" s="9">
        <f t="shared" si="12"/>
        <v>0.28680555555555559</v>
      </c>
      <c r="AL69" s="6">
        <f t="shared" si="25"/>
        <v>809519</v>
      </c>
      <c r="AM69" s="6">
        <f t="shared" si="26"/>
        <v>607140</v>
      </c>
      <c r="AN69" s="6">
        <f t="shared" si="7"/>
        <v>540</v>
      </c>
      <c r="AO69" s="6">
        <f t="shared" si="8"/>
        <v>66773</v>
      </c>
      <c r="AP69" s="6">
        <f t="shared" si="9"/>
        <v>59</v>
      </c>
      <c r="AQ69" s="6">
        <f t="shared" si="10"/>
        <v>605535</v>
      </c>
      <c r="AR69" s="6">
        <f t="shared" si="27"/>
        <v>541.41750033696258</v>
      </c>
      <c r="AS69" s="9">
        <f t="shared" si="13"/>
        <v>0.3756944444444445</v>
      </c>
    </row>
    <row r="70" spans="1:45" x14ac:dyDescent="0.25">
      <c r="A70" t="s">
        <v>124</v>
      </c>
      <c r="B70">
        <v>12460</v>
      </c>
      <c r="C70" t="s">
        <v>125</v>
      </c>
      <c r="D70">
        <v>10252</v>
      </c>
      <c r="E70">
        <v>593</v>
      </c>
      <c r="F70">
        <v>215</v>
      </c>
      <c r="G70">
        <v>512</v>
      </c>
      <c r="H70">
        <v>736</v>
      </c>
      <c r="I70">
        <v>1346</v>
      </c>
      <c r="J70">
        <v>1605</v>
      </c>
      <c r="K70">
        <v>1978</v>
      </c>
      <c r="L70">
        <v>790</v>
      </c>
      <c r="M70">
        <v>440</v>
      </c>
      <c r="N70">
        <v>453</v>
      </c>
      <c r="O70">
        <v>117</v>
      </c>
      <c r="P70">
        <v>124</v>
      </c>
      <c r="Q70">
        <v>489</v>
      </c>
      <c r="R70">
        <v>854</v>
      </c>
      <c r="S70">
        <f t="shared" si="14"/>
        <v>5126</v>
      </c>
      <c r="T70" t="str">
        <f t="shared" si="15"/>
        <v>7:30 a.m. to 7:59 a.m.</v>
      </c>
      <c r="U70">
        <f t="shared" si="16"/>
        <v>450</v>
      </c>
      <c r="V70">
        <f t="shared" si="17"/>
        <v>10252</v>
      </c>
      <c r="W70">
        <f t="shared" si="18"/>
        <v>5007</v>
      </c>
      <c r="X70">
        <f t="shared" si="19"/>
        <v>1978</v>
      </c>
      <c r="Y70">
        <f t="shared" si="20"/>
        <v>29</v>
      </c>
      <c r="Z70">
        <f t="shared" si="21"/>
        <v>451.74469160768456</v>
      </c>
      <c r="AA70" s="9">
        <f t="shared" si="11"/>
        <v>0.31319444444444444</v>
      </c>
      <c r="AC70" s="6">
        <f t="shared" si="22"/>
        <v>10252</v>
      </c>
      <c r="AD70" s="6">
        <f t="shared" si="23"/>
        <v>2564</v>
      </c>
      <c r="AE70" s="6">
        <f t="shared" si="3"/>
        <v>390</v>
      </c>
      <c r="AF70" s="6">
        <f t="shared" si="4"/>
        <v>1346</v>
      </c>
      <c r="AG70" s="6">
        <f t="shared" si="5"/>
        <v>29</v>
      </c>
      <c r="AH70" s="6">
        <f t="shared" si="6"/>
        <v>2056</v>
      </c>
      <c r="AI70" s="6">
        <f t="shared" si="24"/>
        <v>400.92347696879642</v>
      </c>
      <c r="AJ70" s="9">
        <f t="shared" si="12"/>
        <v>0.27777777777777779</v>
      </c>
      <c r="AL70" s="6">
        <f t="shared" si="25"/>
        <v>10252</v>
      </c>
      <c r="AM70" s="6">
        <f t="shared" si="26"/>
        <v>7689</v>
      </c>
      <c r="AN70" s="6">
        <f t="shared" si="7"/>
        <v>480</v>
      </c>
      <c r="AO70" s="6">
        <f t="shared" si="8"/>
        <v>790</v>
      </c>
      <c r="AP70" s="6">
        <f t="shared" si="9"/>
        <v>29</v>
      </c>
      <c r="AQ70" s="6">
        <f t="shared" si="10"/>
        <v>6985</v>
      </c>
      <c r="AR70" s="6">
        <f t="shared" si="27"/>
        <v>505.84303797468357</v>
      </c>
      <c r="AS70" s="9">
        <f t="shared" si="13"/>
        <v>0.35069444444444442</v>
      </c>
    </row>
    <row r="71" spans="1:45" x14ac:dyDescent="0.25">
      <c r="A71" t="s">
        <v>126</v>
      </c>
      <c r="B71">
        <v>12540</v>
      </c>
      <c r="C71" t="s">
        <v>127</v>
      </c>
      <c r="D71">
        <v>298356</v>
      </c>
      <c r="E71">
        <v>26928</v>
      </c>
      <c r="F71">
        <v>21490</v>
      </c>
      <c r="G71">
        <v>23514</v>
      </c>
      <c r="H71">
        <v>28210</v>
      </c>
      <c r="I71">
        <v>29836</v>
      </c>
      <c r="J71">
        <v>38282</v>
      </c>
      <c r="K71">
        <v>33788</v>
      </c>
      <c r="L71">
        <v>22390</v>
      </c>
      <c r="M71">
        <v>9883</v>
      </c>
      <c r="N71">
        <v>13135</v>
      </c>
      <c r="O71">
        <v>6875</v>
      </c>
      <c r="P71">
        <v>3592</v>
      </c>
      <c r="Q71">
        <v>19792</v>
      </c>
      <c r="R71">
        <v>20641</v>
      </c>
      <c r="S71">
        <f t="shared" si="14"/>
        <v>149178</v>
      </c>
      <c r="T71" t="str">
        <f t="shared" si="15"/>
        <v>7:00 a.m. to 7:29 a.m.</v>
      </c>
      <c r="U71">
        <f t="shared" si="16"/>
        <v>420</v>
      </c>
      <c r="V71">
        <f t="shared" si="17"/>
        <v>298356</v>
      </c>
      <c r="W71">
        <f t="shared" si="18"/>
        <v>129978</v>
      </c>
      <c r="X71">
        <f t="shared" si="19"/>
        <v>38282</v>
      </c>
      <c r="Y71">
        <f t="shared" si="20"/>
        <v>29</v>
      </c>
      <c r="Z71">
        <f t="shared" si="21"/>
        <v>434.54469463455411</v>
      </c>
      <c r="AA71" s="9">
        <f t="shared" si="11"/>
        <v>0.30138888888888887</v>
      </c>
      <c r="AC71" s="6">
        <f t="shared" si="22"/>
        <v>298356</v>
      </c>
      <c r="AD71" s="6">
        <f t="shared" si="23"/>
        <v>74590</v>
      </c>
      <c r="AE71" s="6">
        <f t="shared" si="3"/>
        <v>360</v>
      </c>
      <c r="AF71" s="6">
        <f t="shared" si="4"/>
        <v>28210</v>
      </c>
      <c r="AG71" s="6">
        <f t="shared" si="5"/>
        <v>29</v>
      </c>
      <c r="AH71" s="6">
        <f t="shared" si="6"/>
        <v>71932</v>
      </c>
      <c r="AI71" s="6">
        <f t="shared" si="24"/>
        <v>362.73140730237503</v>
      </c>
      <c r="AJ71" s="9">
        <f t="shared" si="12"/>
        <v>0.25138888888888888</v>
      </c>
      <c r="AL71" s="6">
        <f t="shared" si="25"/>
        <v>298356</v>
      </c>
      <c r="AM71" s="6">
        <f t="shared" si="26"/>
        <v>223767</v>
      </c>
      <c r="AN71" s="6">
        <f t="shared" si="7"/>
        <v>480</v>
      </c>
      <c r="AO71" s="6">
        <f t="shared" si="8"/>
        <v>22390</v>
      </c>
      <c r="AP71" s="6">
        <f t="shared" si="9"/>
        <v>29</v>
      </c>
      <c r="AQ71" s="6">
        <f t="shared" si="10"/>
        <v>202048</v>
      </c>
      <c r="AR71" s="6">
        <f t="shared" si="27"/>
        <v>508.13090665475659</v>
      </c>
      <c r="AS71" s="9">
        <f t="shared" si="13"/>
        <v>0.3527777777777778</v>
      </c>
    </row>
    <row r="72" spans="1:45" x14ac:dyDescent="0.25">
      <c r="A72" t="s">
        <v>128</v>
      </c>
      <c r="B72">
        <v>12580</v>
      </c>
      <c r="C72" t="s">
        <v>129</v>
      </c>
      <c r="D72">
        <v>1282508</v>
      </c>
      <c r="E72">
        <v>47308</v>
      </c>
      <c r="F72">
        <v>50851</v>
      </c>
      <c r="G72">
        <v>66374</v>
      </c>
      <c r="H72">
        <v>118385</v>
      </c>
      <c r="I72">
        <v>129403</v>
      </c>
      <c r="J72">
        <v>190340</v>
      </c>
      <c r="K72">
        <v>154699</v>
      </c>
      <c r="L72">
        <v>156820</v>
      </c>
      <c r="M72">
        <v>82659</v>
      </c>
      <c r="N72">
        <v>84439</v>
      </c>
      <c r="O72">
        <v>34291</v>
      </c>
      <c r="P72">
        <v>14982</v>
      </c>
      <c r="Q72">
        <v>74426</v>
      </c>
      <c r="R72">
        <v>77531</v>
      </c>
      <c r="S72">
        <f t="shared" si="14"/>
        <v>641254</v>
      </c>
      <c r="T72" t="str">
        <f t="shared" si="15"/>
        <v>7:30 a.m. to 7:59 a.m.</v>
      </c>
      <c r="U72">
        <f t="shared" si="16"/>
        <v>450</v>
      </c>
      <c r="V72">
        <f t="shared" si="17"/>
        <v>1282508</v>
      </c>
      <c r="W72">
        <f t="shared" si="18"/>
        <v>602661</v>
      </c>
      <c r="X72">
        <f t="shared" si="19"/>
        <v>154699</v>
      </c>
      <c r="Y72">
        <f t="shared" si="20"/>
        <v>29</v>
      </c>
      <c r="Z72">
        <f t="shared" si="21"/>
        <v>457.23467507870123</v>
      </c>
      <c r="AA72" s="9">
        <f t="shared" si="11"/>
        <v>0.31736111111111109</v>
      </c>
      <c r="AC72" s="6">
        <f t="shared" si="22"/>
        <v>1282508</v>
      </c>
      <c r="AD72" s="6">
        <f t="shared" si="23"/>
        <v>320628</v>
      </c>
      <c r="AE72" s="6">
        <f t="shared" si="3"/>
        <v>390</v>
      </c>
      <c r="AF72" s="6">
        <f t="shared" si="4"/>
        <v>129403</v>
      </c>
      <c r="AG72" s="6">
        <f t="shared" si="5"/>
        <v>29</v>
      </c>
      <c r="AH72" s="6">
        <f t="shared" si="6"/>
        <v>282918</v>
      </c>
      <c r="AI72" s="6">
        <f t="shared" si="24"/>
        <v>398.45081644165901</v>
      </c>
      <c r="AJ72" s="9">
        <f t="shared" si="12"/>
        <v>0.27638888888888891</v>
      </c>
      <c r="AL72" s="6">
        <f t="shared" si="25"/>
        <v>1282508</v>
      </c>
      <c r="AM72" s="6">
        <f t="shared" si="26"/>
        <v>961881</v>
      </c>
      <c r="AN72" s="6">
        <f t="shared" si="7"/>
        <v>510</v>
      </c>
      <c r="AO72" s="6">
        <f t="shared" si="8"/>
        <v>82659</v>
      </c>
      <c r="AP72" s="6">
        <f t="shared" si="9"/>
        <v>29</v>
      </c>
      <c r="AQ72" s="6">
        <f t="shared" si="10"/>
        <v>914180</v>
      </c>
      <c r="AR72" s="6">
        <f t="shared" si="27"/>
        <v>526.73537061904938</v>
      </c>
      <c r="AS72" s="9">
        <f t="shared" si="13"/>
        <v>0.36527777777777781</v>
      </c>
    </row>
    <row r="73" spans="1:45" x14ac:dyDescent="0.25">
      <c r="A73" t="s">
        <v>130</v>
      </c>
      <c r="B73">
        <v>12620</v>
      </c>
      <c r="C73" t="s">
        <v>131</v>
      </c>
      <c r="D73">
        <v>69806</v>
      </c>
      <c r="E73">
        <v>3500</v>
      </c>
      <c r="F73">
        <v>3164</v>
      </c>
      <c r="G73">
        <v>3698</v>
      </c>
      <c r="H73">
        <v>5758</v>
      </c>
      <c r="I73">
        <v>8690</v>
      </c>
      <c r="J73">
        <v>10063</v>
      </c>
      <c r="K73">
        <v>9618</v>
      </c>
      <c r="L73">
        <v>5627</v>
      </c>
      <c r="M73">
        <v>2787</v>
      </c>
      <c r="N73">
        <v>3196</v>
      </c>
      <c r="O73">
        <v>1914</v>
      </c>
      <c r="P73">
        <v>963</v>
      </c>
      <c r="Q73">
        <v>5883</v>
      </c>
      <c r="R73">
        <v>4945</v>
      </c>
      <c r="S73">
        <f t="shared" si="14"/>
        <v>34903</v>
      </c>
      <c r="T73" t="str">
        <f t="shared" si="15"/>
        <v>7:30 a.m. to 7:59 a.m.</v>
      </c>
      <c r="U73">
        <f t="shared" si="16"/>
        <v>450</v>
      </c>
      <c r="V73">
        <f t="shared" si="17"/>
        <v>69806</v>
      </c>
      <c r="W73">
        <f t="shared" si="18"/>
        <v>34873</v>
      </c>
      <c r="X73">
        <f t="shared" si="19"/>
        <v>9618</v>
      </c>
      <c r="Y73">
        <f t="shared" si="20"/>
        <v>29</v>
      </c>
      <c r="Z73">
        <f t="shared" si="21"/>
        <v>450.09045539613226</v>
      </c>
      <c r="AA73" s="9">
        <f t="shared" si="11"/>
        <v>0.3125</v>
      </c>
      <c r="AC73" s="6">
        <f t="shared" si="22"/>
        <v>69806</v>
      </c>
      <c r="AD73" s="6">
        <f t="shared" si="23"/>
        <v>17452</v>
      </c>
      <c r="AE73" s="6">
        <f t="shared" si="3"/>
        <v>390</v>
      </c>
      <c r="AF73" s="6">
        <f t="shared" si="4"/>
        <v>8690</v>
      </c>
      <c r="AG73" s="6">
        <f t="shared" si="5"/>
        <v>29</v>
      </c>
      <c r="AH73" s="6">
        <f t="shared" si="6"/>
        <v>16120</v>
      </c>
      <c r="AI73" s="6">
        <f t="shared" si="24"/>
        <v>394.44344073647869</v>
      </c>
      <c r="AJ73" s="9">
        <f t="shared" si="12"/>
        <v>0.27361111111111108</v>
      </c>
      <c r="AL73" s="6">
        <f t="shared" si="25"/>
        <v>69806</v>
      </c>
      <c r="AM73" s="6">
        <f t="shared" si="26"/>
        <v>52355</v>
      </c>
      <c r="AN73" s="6">
        <f t="shared" si="7"/>
        <v>510</v>
      </c>
      <c r="AO73" s="6">
        <f t="shared" si="8"/>
        <v>2787</v>
      </c>
      <c r="AP73" s="6">
        <f t="shared" si="9"/>
        <v>29</v>
      </c>
      <c r="AQ73" s="6">
        <f t="shared" si="10"/>
        <v>50118</v>
      </c>
      <c r="AR73" s="6">
        <f t="shared" si="27"/>
        <v>533.27179763186223</v>
      </c>
      <c r="AS73" s="9">
        <f t="shared" si="13"/>
        <v>0.37013888888888885</v>
      </c>
    </row>
    <row r="74" spans="1:45" x14ac:dyDescent="0.25">
      <c r="A74" t="s">
        <v>132</v>
      </c>
      <c r="B74">
        <v>12660</v>
      </c>
      <c r="C74" t="s">
        <v>133</v>
      </c>
      <c r="D74">
        <v>30881</v>
      </c>
      <c r="E74">
        <v>1765</v>
      </c>
      <c r="F74">
        <v>1222</v>
      </c>
      <c r="G74">
        <v>2017</v>
      </c>
      <c r="H74">
        <v>2505</v>
      </c>
      <c r="I74">
        <v>3391</v>
      </c>
      <c r="J74">
        <v>4234</v>
      </c>
      <c r="K74">
        <v>4712</v>
      </c>
      <c r="L74">
        <v>2353</v>
      </c>
      <c r="M74">
        <v>927</v>
      </c>
      <c r="N74">
        <v>1294</v>
      </c>
      <c r="O74">
        <v>690</v>
      </c>
      <c r="P74">
        <v>371</v>
      </c>
      <c r="Q74">
        <v>2549</v>
      </c>
      <c r="R74">
        <v>2851</v>
      </c>
      <c r="S74">
        <f t="shared" si="14"/>
        <v>15440.5</v>
      </c>
      <c r="T74" t="str">
        <f t="shared" si="15"/>
        <v>7:30 a.m. to 7:59 a.m.</v>
      </c>
      <c r="U74">
        <f t="shared" si="16"/>
        <v>450</v>
      </c>
      <c r="V74">
        <f t="shared" si="17"/>
        <v>30881</v>
      </c>
      <c r="W74">
        <f t="shared" si="18"/>
        <v>15134</v>
      </c>
      <c r="X74">
        <f t="shared" si="19"/>
        <v>4712</v>
      </c>
      <c r="Y74">
        <f t="shared" si="20"/>
        <v>29</v>
      </c>
      <c r="Z74">
        <f t="shared" si="21"/>
        <v>451.88635398981324</v>
      </c>
      <c r="AA74" s="9">
        <f t="shared" si="11"/>
        <v>0.31319444444444444</v>
      </c>
      <c r="AC74" s="6">
        <f t="shared" si="22"/>
        <v>30881</v>
      </c>
      <c r="AD74" s="6">
        <f t="shared" si="23"/>
        <v>7721</v>
      </c>
      <c r="AE74" s="6">
        <f t="shared" ref="AE74:AE137" si="28">IF($AD74&gt;SUM($E74:$R74),"Q1 can't exceed the total", IF($AD74&gt;SUM($E74:$Q74),$R$2, IF($AD74&gt;SUM($E74:$P74),$Q$2, IF($AD74&gt;SUM($E74:$O74),$P$2, IF($AD74&gt;SUM($E74:$N74),$O$2, IF($AD74&gt;SUM($E74:$M74),$N$2, IF($AD74&gt;SUM($E74:$L74),$M$2, IF($AD74&gt;SUM($E74:$K74),$L$2, IF($AD74&gt;SUM($E74:$J74),$K$2, IF($AD74&gt;SUM($E74:$I74),$J$2, IF($AD74&gt;SUM($E74:$H74),$I$2, IF($AD74&gt;SUM($E74:$G74),$H$2, IF($AD74&gt;SUM($E74:$F74),$G$2, IF($AD74&gt;SUM($E74),$F$2,$E$2))))))))))))))</f>
        <v>390</v>
      </c>
      <c r="AF74" s="6">
        <f t="shared" ref="AF74:AF137" si="29">IF($AD74&gt;SUM($E74:$R74),"Q1 can't exceed the total", IF($AD74&gt;SUM($E74:$Q74),$R74, IF($AD74&gt;SUM($E74:$P74),$Q74, IF($AD74&gt;SUM($E74:$O74),$P74, IF($AD74&gt;SUM($E74:$N74),$O74, IF($AD74&gt;SUM($E74:$M74),$N74, IF($AD74&gt;SUM($E74:$L74),$M74, IF($AD74&gt;SUM($E74:$K74),$L74, IF($AD74&gt;SUM($E74:$J74),$K74, IF($AD74&gt;SUM($E74:$I74),$J74, IF($AD74&gt;SUM($E74:$H74),$I74, IF($AD74&gt;SUM($E74:$G74),$H74, IF($AD74&gt;SUM($E74:$F74),$G74, IF($AD74&gt;SUM($E74),$F74,$E74))))))))))))))</f>
        <v>3391</v>
      </c>
      <c r="AG74" s="6">
        <f t="shared" ref="AG74:AG137" si="30">IF($AD74&gt;SUM($E74:$R74),"median can't exceed the total", IF($AD74&gt;SUM($E74:$Q74),$R$1, IF($AD74&gt;SUM($E74:$P74),$Q$1, IF($AD74&gt;SUM($E74:$O74),$P$1, IF($AD74&gt;SUM($E74:$N74),$O$1, IF($AD74&gt;SUM($E74:$M74),$N$1, IF($AD74&gt;SUM($E74:$L74),$M$1, IF($AD74&gt;SUM($E74:$K74),$L$1, IF($AD74&gt;SUM($E74:$J74),$K$1, IF($AD74&gt;SUM($E74:$I74),$J$1, IF($AD74&gt;SUM($E74:$H74),$I$1, IF($AD74&gt;SUM($E74:$G74),$H$1, IF($AD74&gt;SUM($E74:$F74),$G$1, IF($AD74&gt;SUM($E74),$F$1,$E$1))))))))))))))</f>
        <v>29</v>
      </c>
      <c r="AH74" s="6">
        <f t="shared" ref="AH74:AH137" si="31">IF($AD74&gt;SUM($E74:$R74),"median can't exceed the total", IF($AD74&gt;SUM($E74:$Q74),SUM($E74:$Q74), IF($AD74&gt;SUM($E74:$P74),SUM($E74:$P74), IF($AD74&gt;SUM($E74:$O74),SUM($E74:$O74), IF($AD74&gt;SUM($E74:$N74),SUM($E74:$N74), IF($AD74&gt;SUM($E74:$M74),SUM($E74:$M74), IF($AD74&gt;SUM($E74:$L74),SUM($E74:$L74), IF($AD74&gt;SUM($E74:$K74),SUM($E74:$K74), IF($AD74&gt;SUM($E74:$J74),SUM($E74:$J74), IF($AD74&gt;SUM($E74:$I74),SUM($E74:$I74), IF($AD74&gt;SUM($E74:$H74),SUM($E74:$H74), IF($AD74&gt;SUM($E74:$G74),SUM($E74:$G74), IF($AD74&gt;SUM($E74:$F74),SUM($E74:$F74, IF($AD74&gt;SUM($E74),SUM($E74),0)))))))))))))))</f>
        <v>7509</v>
      </c>
      <c r="AI74" s="6">
        <f t="shared" si="24"/>
        <v>391.80662046593926</v>
      </c>
      <c r="AJ74" s="9">
        <f t="shared" si="12"/>
        <v>0.27152777777777776</v>
      </c>
      <c r="AL74" s="6">
        <f t="shared" si="25"/>
        <v>30881</v>
      </c>
      <c r="AM74" s="6">
        <f t="shared" si="26"/>
        <v>23161</v>
      </c>
      <c r="AN74" s="6">
        <f t="shared" ref="AN74:AN137" si="32">IF($AM74&gt;SUM($E74:$R74),"can't exceed the total", IF($AM74&gt;SUM($E74:$Q74),$R$2, IF($AM74&gt;SUM($E74:$P74),$Q$2, IF($AM74&gt;SUM($E74:$O74),$P$2, IF($AM74&gt;SUM($E74:$N74),$O$2, IF($AM74&gt;SUM($E74:$M74),$N$2, IF($AM74&gt;SUM($E74:$L74),$M$2, IF($AM74&gt;SUM($E74:$K74),$L$2, IF($AM74&gt;SUM($E74:$J74),$K$2, IF($AM74&gt;SUM($E74:$I74),$J$2, IF($AM74&gt;SUM($E74:$H74),$I$2, IF($AM74&gt;SUM($E74:$G74),$H$2, IF($AM74&gt;SUM($E74:$F74),$G$2, IF($AM74&gt;SUM($E74),$F$2,$E$2))))))))))))))</f>
        <v>540</v>
      </c>
      <c r="AO74" s="6">
        <f t="shared" ref="AO74:AO137" si="33">IF($AM74&gt;SUM($E74:$R74), "can't exceed the total", IF($AM74&gt;SUM($E74:$Q74),$R74, IF($AM74&gt;SUM($E74:$P74),$Q74, IF($AM74&gt;SUM($E74:$O74),$P74, IF($AM74&gt;SUM($E74:$N74),$O74, IF($AM74&gt;SUM($E74:$M74),$N74, IF($AM74&gt;SUM($E74:$L74),$M74, IF($AM74&gt;SUM($E74:$K74),$L74, IF($AM74&gt;SUM($E74:$J74),$K74, IF($AM74&gt;SUM($E74:$I74),$J74, IF($AM74&gt;SUM($E74:$H74),$I74, IF($AM74&gt;SUM($E74:$G74),$H74, IF($AM74&gt;SUM($E74:$F74),$G74, IF($AM74&gt;SUM($E74),$F74,$E74))))))))))))))</f>
        <v>1294</v>
      </c>
      <c r="AP74" s="6">
        <f t="shared" ref="AP74:AP137" si="34">IF($AM74&gt;SUM($E74:$R74),"can't exceed the total", IF($AM74&gt;SUM($E74:$Q74),$R$1, IF($AM74&gt;SUM($E74:$P74),$Q$1, IF($AM74&gt;SUM($E74:$O74),$P$1, IF($AM74&gt;SUM($E74:$N74),$O$1, IF($AM74&gt;SUM($E74:$M74),$N$1, IF($AM74&gt;SUM($E74:$L74),$M$1, IF($AM74&gt;SUM($E74:$K74),$L$1, IF($AM74&gt;SUM($E74:$J74),$K$1, IF($AM74&gt;SUM($E74:$I74),$J$1, IF($AM74&gt;SUM($E74:$H74),$I$1, IF($AM74&gt;SUM($E74:$G74),$H$1, IF($AM74&gt;SUM($E74:$F74),$G$1, IF($AM74&gt;SUM($E74),$F$1,$E$1))))))))))))))</f>
        <v>59</v>
      </c>
      <c r="AQ74" s="6">
        <f t="shared" ref="AQ74:AQ137" si="35">IF($AM74&gt;SUM($E74:$R74),"can't exceed the total", IF($AM74&gt;SUM($E74:$Q74),SUM($E74:$Q74), IF($AM74&gt;SUM($E74:$P74),SUM($E74:$P74), IF($AM74&gt;SUM($E74:$O74),SUM($E74:$O74), IF($AM74&gt;SUM($E74:$N74),SUM($E74:$N74), IF($AM74&gt;SUM($E74:$M74),SUM($E74:$M74), IF($AM74&gt;SUM($E74:$L74),SUM($E74:$L74), IF($AM74&gt;SUM($E74:$K74),SUM($E74:$K74), IF($AM74&gt;SUM($E74:$J74),SUM($E74:$J74), IF($AM74&gt;SUM($E74:$I74),SUM($E74:$I74), IF($AM74&gt;SUM($E74:$H74),SUM($E74:$H74), IF($AM74&gt;SUM($E74:$G74),SUM($E74:$G74), IF($AM74&gt;SUM($E74:$F74),SUM($E74:$F74, IF($AM74&gt;SUM($E74),SUM($E74),0)))))))))))))))</f>
        <v>23126</v>
      </c>
      <c r="AR74" s="6">
        <f t="shared" si="27"/>
        <v>541.58442812983003</v>
      </c>
      <c r="AS74" s="9">
        <f t="shared" si="13"/>
        <v>0.3756944444444445</v>
      </c>
    </row>
    <row r="75" spans="1:45" x14ac:dyDescent="0.25">
      <c r="A75" t="s">
        <v>134</v>
      </c>
      <c r="B75">
        <v>12700</v>
      </c>
      <c r="C75" t="s">
        <v>135</v>
      </c>
      <c r="D75">
        <v>94319</v>
      </c>
      <c r="E75">
        <v>2531</v>
      </c>
      <c r="F75">
        <v>2095</v>
      </c>
      <c r="G75">
        <v>3128</v>
      </c>
      <c r="H75">
        <v>6179</v>
      </c>
      <c r="I75">
        <v>8461</v>
      </c>
      <c r="J75">
        <v>13716</v>
      </c>
      <c r="K75">
        <v>13684</v>
      </c>
      <c r="L75">
        <v>13365</v>
      </c>
      <c r="M75">
        <v>8281</v>
      </c>
      <c r="N75">
        <v>8182</v>
      </c>
      <c r="O75">
        <v>2546</v>
      </c>
      <c r="P75">
        <v>1522</v>
      </c>
      <c r="Q75">
        <v>5710</v>
      </c>
      <c r="R75">
        <v>4919</v>
      </c>
      <c r="S75">
        <f t="shared" si="14"/>
        <v>47159.5</v>
      </c>
      <c r="T75" t="str">
        <f t="shared" si="15"/>
        <v>7:30 a.m. to 7:59 a.m.</v>
      </c>
      <c r="U75">
        <f t="shared" si="16"/>
        <v>450</v>
      </c>
      <c r="V75">
        <f t="shared" si="17"/>
        <v>94319</v>
      </c>
      <c r="W75">
        <f t="shared" si="18"/>
        <v>36110</v>
      </c>
      <c r="X75">
        <f t="shared" si="19"/>
        <v>13684</v>
      </c>
      <c r="Y75">
        <f t="shared" si="20"/>
        <v>29</v>
      </c>
      <c r="Z75">
        <f t="shared" si="21"/>
        <v>473.41680064308684</v>
      </c>
      <c r="AA75" s="9">
        <f t="shared" ref="AA75:AA138" si="36">TIME(0,Z75,0)</f>
        <v>0.32847222222222222</v>
      </c>
      <c r="AC75" s="6">
        <f t="shared" si="22"/>
        <v>94319</v>
      </c>
      <c r="AD75" s="6">
        <f t="shared" si="23"/>
        <v>23580</v>
      </c>
      <c r="AE75" s="6">
        <f t="shared" si="28"/>
        <v>420</v>
      </c>
      <c r="AF75" s="6">
        <f t="shared" si="29"/>
        <v>13716</v>
      </c>
      <c r="AG75" s="6">
        <f t="shared" si="30"/>
        <v>29</v>
      </c>
      <c r="AH75" s="6">
        <f t="shared" si="31"/>
        <v>22394</v>
      </c>
      <c r="AI75" s="6">
        <f t="shared" si="24"/>
        <v>422.50705380577426</v>
      </c>
      <c r="AJ75" s="9">
        <f t="shared" ref="AJ75:AJ138" si="37">TIME(0,AI75,0)</f>
        <v>0.29305555555555557</v>
      </c>
      <c r="AL75" s="6">
        <f t="shared" si="25"/>
        <v>94319</v>
      </c>
      <c r="AM75" s="6">
        <f t="shared" si="26"/>
        <v>70740</v>
      </c>
      <c r="AN75" s="6">
        <f t="shared" si="32"/>
        <v>510</v>
      </c>
      <c r="AO75" s="6">
        <f t="shared" si="33"/>
        <v>8281</v>
      </c>
      <c r="AP75" s="6">
        <f t="shared" si="34"/>
        <v>29</v>
      </c>
      <c r="AQ75" s="6">
        <f t="shared" si="35"/>
        <v>63159</v>
      </c>
      <c r="AR75" s="6">
        <f t="shared" si="27"/>
        <v>536.54597874652825</v>
      </c>
      <c r="AS75" s="9">
        <f t="shared" ref="AS75:AS138" si="38">TIME(0,AR75,0)</f>
        <v>0.37222222222222223</v>
      </c>
    </row>
    <row r="76" spans="1:45" x14ac:dyDescent="0.25">
      <c r="A76" t="s">
        <v>136</v>
      </c>
      <c r="B76">
        <v>12740</v>
      </c>
      <c r="C76" t="s">
        <v>137</v>
      </c>
      <c r="D76">
        <v>28518</v>
      </c>
      <c r="E76">
        <v>784</v>
      </c>
      <c r="F76">
        <v>581</v>
      </c>
      <c r="G76">
        <v>1318</v>
      </c>
      <c r="H76">
        <v>2211</v>
      </c>
      <c r="I76">
        <v>3611</v>
      </c>
      <c r="J76">
        <v>5700</v>
      </c>
      <c r="K76">
        <v>4519</v>
      </c>
      <c r="L76">
        <v>3338</v>
      </c>
      <c r="M76">
        <v>1499</v>
      </c>
      <c r="N76">
        <v>1324</v>
      </c>
      <c r="O76">
        <v>606</v>
      </c>
      <c r="P76">
        <v>138</v>
      </c>
      <c r="Q76">
        <v>1581</v>
      </c>
      <c r="R76">
        <v>1308</v>
      </c>
      <c r="S76">
        <f t="shared" ref="S76:S139" si="39">IF(MOD(D76,2)&gt;0,AVERAGE(ROUNDDOWN(D76/2,0),ROUNDUP(D76/2,0)),D76/2)</f>
        <v>14259</v>
      </c>
      <c r="T76" t="str">
        <f t="shared" ref="T76:T139" si="40">IF($S76&gt;SUM($E76:$R76),"median can't exceed the total",IF($S76&gt;SUM($E76:$Q76),$R$9,IF($S76&gt;SUM($E76:$P76),$Q$9,IF($S76&gt;SUM($E76:$O76),$P$9,IF($S76&gt;SUM($E76:$N76),$O$9,IF($S76&gt;SUM($E76:$M76),$N$9,IF($S76&gt;SUM($E76:$L76),$M$9,IF($S76&gt;SUM($E76:$K76),$L$9,IF($S76&gt;SUM($E76:$J76),$K$9,IF($S76&gt;SUM($E76:$I76),$J$9,IF($S76&gt;SUM($E76:$H76),$I$9,IF($S76&gt;SUM($E76:$G76),$H$9,IF($S76&gt;SUM($E76:$F76),$G$9,IF($S76&gt;SUM($E76),$F$9,$E$9))))))))))))))</f>
        <v>7:30 a.m. to 7:59 a.m.</v>
      </c>
      <c r="U76">
        <f t="shared" ref="U76:U139" si="41">IF($S76&gt;SUM($E76:$R76),"median can't exceed the total",IF($S76&gt;SUM($E76:$Q76),$R$2,IF($S76&gt;SUM($E76:$P76),$Q$2,IF($S76&gt;SUM($E76:$O76),$P$2,IF($S76&gt;SUM($E76:$N76),$O$2,IF($S76&gt;SUM($E76:$M76),$N$2,IF($S76&gt;SUM($E76:$L76),$M$2,IF($S76&gt;SUM($E76:$K76),$L$2,IF($S76&gt;SUM($E76:$J76),$K$2,IF($S76&gt;SUM($E76:$I76),$J$2,IF($S76&gt;SUM($E76:$H76),$I$2,IF($S76&gt;SUM($E76:$G76),$H$2,IF($S76&gt;SUM($E76:$F76),$G$2,IF($S76&gt;SUM($E76),$F$2,$E$2))))))))))))))</f>
        <v>450</v>
      </c>
      <c r="V76">
        <f t="shared" ref="V76:V139" si="42">D76</f>
        <v>28518</v>
      </c>
      <c r="W76">
        <f t="shared" ref="W76:W139" si="43">IF($S76&gt;SUM($E76:$R76),"median can't exceed the total", IF($S76&gt;SUM($E76:$Q76),SUM($E76:$Q76), IF($S76&gt;SUM($E76:$P76),SUM($E76:$P76), IF($S76&gt;SUM($E76:$O76),SUM($E76:$O76), IF($S76&gt;SUM($E76:$N76),SUM($E76:$N76), IF($S76&gt;SUM($E76:$M76),SUM($E76:$M76), IF($S76&gt;SUM($E76:$L76),SUM($E76:$L76), IF($S76&gt;SUM($E76:$K76),SUM($E76:$K76), IF($S76&gt;SUM($E76:$J76),SUM($E76:$J76), IF($S76&gt;SUM($E76:$I76),SUM($E76:$I76), IF($S76&gt;SUM($E76:$H76),SUM($E76:$H76), IF($S76&gt;SUM($E76:$G76),SUM($E76:$G76), IF($S76&gt;SUM($E76:$F76),SUM($E76:$F76, IF($S76&gt;SUM($E76),SUM($E76),0)))))))))))))))</f>
        <v>14205</v>
      </c>
      <c r="X76">
        <f t="shared" ref="X76:X139" si="44">IF($S76&gt;SUM($E76:$R76),"median can't exceed the total", IF($S76&gt;SUM($E76:$Q76),$R76, IF($S76&gt;SUM($E76:$P76),$Q76, IF($S76&gt;SUM($E76:$O76),$P76, IF($S76&gt;SUM($E76:$N76),$O76, IF($S76&gt;SUM($E76:$M76),$N76, IF($S76&gt;SUM($E76:$L76),$M76, IF($S76&gt;SUM($E76:$K76),$L76, IF($S76&gt;SUM($E76:$J76),$K76, IF($S76&gt;SUM($E76:$I76),$J76, IF($S76&gt;SUM($E76:$H76),$I76, IF($S76&gt;SUM($E76:$G76),$H76, IF($S76&gt;SUM($E76:$F76),$G76, IF($S76&gt;SUM($E76),$F76,$E76))))))))))))))</f>
        <v>4519</v>
      </c>
      <c r="Y76">
        <f t="shared" ref="Y76:Y139" si="45">IF($S76&gt;SUM($E76:$R76),"median can't exceed the total", IF($S76&gt;SUM($E76:$Q76),$R$1, IF($S76&gt;SUM($E76:$P76),$Q$1, IF($S76&gt;SUM($E76:$O76),$P$1, IF($S76&gt;SUM($E76:$N76),$O$1, IF($S76&gt;SUM($E76:$M76),$N$1, IF($S76&gt;SUM($E76:$L76),$M$1, IF($S76&gt;SUM($E76:$K76),$L$1, IF($S76&gt;SUM($E76:$J76),$K$1, IF($S76&gt;SUM($E76:$I76),$J$1, IF($S76&gt;SUM($E76:$H76),$I$1, IF($S76&gt;SUM($E76:$G76),$H$1, IF($S76&gt;SUM($E76:$F76),$G$1, IF($S76&gt;SUM($E76),$F$1,$E$1))))))))))))))</f>
        <v>29</v>
      </c>
      <c r="Z76">
        <f t="shared" ref="Z76:Z139" si="46">U76+(((V76/2)-W76)/X76)*Y76</f>
        <v>450.34653684443458</v>
      </c>
      <c r="AA76" s="9">
        <f t="shared" si="36"/>
        <v>0.3125</v>
      </c>
      <c r="AC76" s="6">
        <f t="shared" ref="AC76:AC139" si="47">$D76</f>
        <v>28518</v>
      </c>
      <c r="AD76" s="6">
        <f t="shared" ref="AD76:AD139" si="48">ROUNDUP(0.25*($AC76+1),0)</f>
        <v>7130</v>
      </c>
      <c r="AE76" s="6">
        <f t="shared" si="28"/>
        <v>390</v>
      </c>
      <c r="AF76" s="6">
        <f t="shared" si="29"/>
        <v>3611</v>
      </c>
      <c r="AG76" s="6">
        <f t="shared" si="30"/>
        <v>29</v>
      </c>
      <c r="AH76" s="6">
        <f t="shared" si="31"/>
        <v>4894</v>
      </c>
      <c r="AI76" s="6">
        <f t="shared" ref="AI76:AI139" si="49">AE76+(((AC76/4)-AH76)/AF76)*AG76</f>
        <v>407.95333702575465</v>
      </c>
      <c r="AJ76" s="9">
        <f t="shared" si="37"/>
        <v>0.28263888888888888</v>
      </c>
      <c r="AL76" s="6">
        <f t="shared" ref="AL76:AL139" si="50">$D76</f>
        <v>28518</v>
      </c>
      <c r="AM76" s="6">
        <f t="shared" ref="AM76:AM139" si="51">ROUNDDOWN(0.75*($AL76+1),0)</f>
        <v>21389</v>
      </c>
      <c r="AN76" s="6">
        <f t="shared" si="32"/>
        <v>480</v>
      </c>
      <c r="AO76" s="6">
        <f t="shared" si="33"/>
        <v>3338</v>
      </c>
      <c r="AP76" s="6">
        <f t="shared" si="34"/>
        <v>29</v>
      </c>
      <c r="AQ76" s="6">
        <f t="shared" si="35"/>
        <v>18724</v>
      </c>
      <c r="AR76" s="6">
        <f t="shared" ref="AR76:AR139" si="52">AN76+((((3*AL76)/4)-AQ76)/AO76)*AP76</f>
        <v>503.14874176153387</v>
      </c>
      <c r="AS76" s="9">
        <f t="shared" si="38"/>
        <v>0.34930555555555554</v>
      </c>
    </row>
    <row r="77" spans="1:45" x14ac:dyDescent="0.25">
      <c r="A77" t="s">
        <v>138</v>
      </c>
      <c r="B77">
        <v>12780</v>
      </c>
      <c r="C77" t="s">
        <v>139</v>
      </c>
      <c r="D77">
        <v>21735</v>
      </c>
      <c r="E77">
        <v>800</v>
      </c>
      <c r="F77">
        <v>532</v>
      </c>
      <c r="G77">
        <v>819</v>
      </c>
      <c r="H77">
        <v>1446</v>
      </c>
      <c r="I77">
        <v>2756</v>
      </c>
      <c r="J77">
        <v>3401</v>
      </c>
      <c r="K77">
        <v>3785</v>
      </c>
      <c r="L77">
        <v>2217</v>
      </c>
      <c r="M77">
        <v>1247</v>
      </c>
      <c r="N77">
        <v>1157</v>
      </c>
      <c r="O77">
        <v>647</v>
      </c>
      <c r="P77">
        <v>268</v>
      </c>
      <c r="Q77">
        <v>1337</v>
      </c>
      <c r="R77">
        <v>1323</v>
      </c>
      <c r="S77">
        <f t="shared" si="39"/>
        <v>10867.5</v>
      </c>
      <c r="T77" t="str">
        <f t="shared" si="40"/>
        <v>7:30 a.m. to 7:59 a.m.</v>
      </c>
      <c r="U77">
        <f t="shared" si="41"/>
        <v>450</v>
      </c>
      <c r="V77">
        <f t="shared" si="42"/>
        <v>21735</v>
      </c>
      <c r="W77">
        <f t="shared" si="43"/>
        <v>9754</v>
      </c>
      <c r="X77">
        <f t="shared" si="44"/>
        <v>3785</v>
      </c>
      <c r="Y77">
        <f t="shared" si="45"/>
        <v>29</v>
      </c>
      <c r="Z77">
        <f t="shared" si="46"/>
        <v>458.5314398943197</v>
      </c>
      <c r="AA77" s="9">
        <f t="shared" si="36"/>
        <v>0.31805555555555559</v>
      </c>
      <c r="AC77" s="6">
        <f t="shared" si="47"/>
        <v>21735</v>
      </c>
      <c r="AD77" s="6">
        <f t="shared" si="48"/>
        <v>5434</v>
      </c>
      <c r="AE77" s="6">
        <f t="shared" si="28"/>
        <v>390</v>
      </c>
      <c r="AF77" s="6">
        <f t="shared" si="29"/>
        <v>2756</v>
      </c>
      <c r="AG77" s="6">
        <f t="shared" si="30"/>
        <v>29</v>
      </c>
      <c r="AH77" s="6">
        <f t="shared" si="31"/>
        <v>3597</v>
      </c>
      <c r="AI77" s="6">
        <f t="shared" si="49"/>
        <v>409.32719521044993</v>
      </c>
      <c r="AJ77" s="9">
        <f t="shared" si="37"/>
        <v>0.28402777777777777</v>
      </c>
      <c r="AL77" s="6">
        <f t="shared" si="50"/>
        <v>21735</v>
      </c>
      <c r="AM77" s="6">
        <f t="shared" si="51"/>
        <v>16302</v>
      </c>
      <c r="AN77" s="6">
        <f t="shared" si="32"/>
        <v>510</v>
      </c>
      <c r="AO77" s="6">
        <f t="shared" si="33"/>
        <v>1247</v>
      </c>
      <c r="AP77" s="6">
        <f t="shared" si="34"/>
        <v>29</v>
      </c>
      <c r="AQ77" s="6">
        <f t="shared" si="35"/>
        <v>15756</v>
      </c>
      <c r="AR77" s="6">
        <f t="shared" si="52"/>
        <v>522.68023255813955</v>
      </c>
      <c r="AS77" s="9">
        <f t="shared" si="38"/>
        <v>0.36249999999999999</v>
      </c>
    </row>
    <row r="78" spans="1:45" x14ac:dyDescent="0.25">
      <c r="A78" t="s">
        <v>140</v>
      </c>
      <c r="B78">
        <v>12820</v>
      </c>
      <c r="C78" t="s">
        <v>141</v>
      </c>
      <c r="D78">
        <v>9702</v>
      </c>
      <c r="E78">
        <v>430</v>
      </c>
      <c r="F78">
        <v>235</v>
      </c>
      <c r="G78">
        <v>505</v>
      </c>
      <c r="H78">
        <v>1446</v>
      </c>
      <c r="I78">
        <v>974</v>
      </c>
      <c r="J78">
        <v>2094</v>
      </c>
      <c r="K78">
        <v>1126</v>
      </c>
      <c r="L78">
        <v>758</v>
      </c>
      <c r="M78">
        <v>434</v>
      </c>
      <c r="N78">
        <v>327</v>
      </c>
      <c r="O78">
        <v>78</v>
      </c>
      <c r="P78">
        <v>20</v>
      </c>
      <c r="Q78">
        <v>716</v>
      </c>
      <c r="R78">
        <v>559</v>
      </c>
      <c r="S78">
        <f t="shared" si="39"/>
        <v>4851</v>
      </c>
      <c r="T78" t="str">
        <f t="shared" si="40"/>
        <v>7:00 a.m. to 7:29 a.m.</v>
      </c>
      <c r="U78">
        <f t="shared" si="41"/>
        <v>420</v>
      </c>
      <c r="V78">
        <f t="shared" si="42"/>
        <v>9702</v>
      </c>
      <c r="W78">
        <f t="shared" si="43"/>
        <v>3590</v>
      </c>
      <c r="X78">
        <f t="shared" si="44"/>
        <v>2094</v>
      </c>
      <c r="Y78">
        <f t="shared" si="45"/>
        <v>29</v>
      </c>
      <c r="Z78">
        <f t="shared" si="46"/>
        <v>437.46370582616998</v>
      </c>
      <c r="AA78" s="9">
        <f t="shared" si="36"/>
        <v>0.3034722222222222</v>
      </c>
      <c r="AC78" s="6">
        <f t="shared" si="47"/>
        <v>9702</v>
      </c>
      <c r="AD78" s="6">
        <f t="shared" si="48"/>
        <v>2426</v>
      </c>
      <c r="AE78" s="6">
        <f t="shared" si="28"/>
        <v>360</v>
      </c>
      <c r="AF78" s="6">
        <f t="shared" si="29"/>
        <v>1446</v>
      </c>
      <c r="AG78" s="6">
        <f t="shared" si="30"/>
        <v>29</v>
      </c>
      <c r="AH78" s="6">
        <f t="shared" si="31"/>
        <v>1170</v>
      </c>
      <c r="AI78" s="6">
        <f t="shared" si="49"/>
        <v>385.17946058091286</v>
      </c>
      <c r="AJ78" s="9">
        <f t="shared" si="37"/>
        <v>0.2673611111111111</v>
      </c>
      <c r="AL78" s="6">
        <f t="shared" si="50"/>
        <v>9702</v>
      </c>
      <c r="AM78" s="6">
        <f t="shared" si="51"/>
        <v>7277</v>
      </c>
      <c r="AN78" s="6">
        <f t="shared" si="32"/>
        <v>480</v>
      </c>
      <c r="AO78" s="6">
        <f t="shared" si="33"/>
        <v>758</v>
      </c>
      <c r="AP78" s="6">
        <f t="shared" si="34"/>
        <v>29</v>
      </c>
      <c r="AQ78" s="6">
        <f t="shared" si="35"/>
        <v>6810</v>
      </c>
      <c r="AR78" s="6">
        <f t="shared" si="52"/>
        <v>497.84762532981529</v>
      </c>
      <c r="AS78" s="9">
        <f t="shared" si="38"/>
        <v>0.34513888888888888</v>
      </c>
    </row>
    <row r="79" spans="1:45" x14ac:dyDescent="0.25">
      <c r="A79" t="s">
        <v>142</v>
      </c>
      <c r="B79">
        <v>12860</v>
      </c>
      <c r="C79" t="s">
        <v>143</v>
      </c>
      <c r="D79">
        <v>28615</v>
      </c>
      <c r="E79">
        <v>1194</v>
      </c>
      <c r="F79">
        <v>1062</v>
      </c>
      <c r="G79">
        <v>1564</v>
      </c>
      <c r="H79">
        <v>2726</v>
      </c>
      <c r="I79">
        <v>3461</v>
      </c>
      <c r="J79">
        <v>4251</v>
      </c>
      <c r="K79">
        <v>3609</v>
      </c>
      <c r="L79">
        <v>3139</v>
      </c>
      <c r="M79">
        <v>1123</v>
      </c>
      <c r="N79">
        <v>1176</v>
      </c>
      <c r="O79">
        <v>709</v>
      </c>
      <c r="P79">
        <v>355</v>
      </c>
      <c r="Q79">
        <v>2131</v>
      </c>
      <c r="R79">
        <v>2115</v>
      </c>
      <c r="S79">
        <f t="shared" si="39"/>
        <v>14307.5</v>
      </c>
      <c r="T79" t="str">
        <f t="shared" si="40"/>
        <v>7:30 a.m. to 7:59 a.m.</v>
      </c>
      <c r="U79">
        <f t="shared" si="41"/>
        <v>450</v>
      </c>
      <c r="V79">
        <f t="shared" si="42"/>
        <v>28615</v>
      </c>
      <c r="W79">
        <f t="shared" si="43"/>
        <v>14258</v>
      </c>
      <c r="X79">
        <f t="shared" si="44"/>
        <v>3609</v>
      </c>
      <c r="Y79">
        <f t="shared" si="45"/>
        <v>29</v>
      </c>
      <c r="Z79">
        <f t="shared" si="46"/>
        <v>450.39775561097258</v>
      </c>
      <c r="AA79" s="9">
        <f t="shared" si="36"/>
        <v>0.3125</v>
      </c>
      <c r="AC79" s="6">
        <f t="shared" si="47"/>
        <v>28615</v>
      </c>
      <c r="AD79" s="6">
        <f t="shared" si="48"/>
        <v>7154</v>
      </c>
      <c r="AE79" s="6">
        <f t="shared" si="28"/>
        <v>390</v>
      </c>
      <c r="AF79" s="6">
        <f t="shared" si="29"/>
        <v>3461</v>
      </c>
      <c r="AG79" s="6">
        <f t="shared" si="30"/>
        <v>29</v>
      </c>
      <c r="AH79" s="6">
        <f t="shared" si="31"/>
        <v>6546</v>
      </c>
      <c r="AI79" s="6">
        <f t="shared" si="49"/>
        <v>395.09238659347011</v>
      </c>
      <c r="AJ79" s="9">
        <f t="shared" si="37"/>
        <v>0.27430555555555552</v>
      </c>
      <c r="AL79" s="6">
        <f t="shared" si="50"/>
        <v>28615</v>
      </c>
      <c r="AM79" s="6">
        <f t="shared" si="51"/>
        <v>21462</v>
      </c>
      <c r="AN79" s="6">
        <f t="shared" si="32"/>
        <v>510</v>
      </c>
      <c r="AO79" s="6">
        <f t="shared" si="33"/>
        <v>1123</v>
      </c>
      <c r="AP79" s="6">
        <f t="shared" si="34"/>
        <v>29</v>
      </c>
      <c r="AQ79" s="6">
        <f t="shared" si="35"/>
        <v>21006</v>
      </c>
      <c r="AR79" s="6">
        <f t="shared" si="52"/>
        <v>521.7562333036509</v>
      </c>
      <c r="AS79" s="9">
        <f t="shared" si="38"/>
        <v>0.36180555555555555</v>
      </c>
    </row>
    <row r="80" spans="1:45" x14ac:dyDescent="0.25">
      <c r="A80" t="s">
        <v>144</v>
      </c>
      <c r="B80">
        <v>12900</v>
      </c>
      <c r="C80" t="s">
        <v>145</v>
      </c>
      <c r="D80">
        <v>14767</v>
      </c>
      <c r="E80">
        <v>591</v>
      </c>
      <c r="F80">
        <v>633</v>
      </c>
      <c r="G80">
        <v>1000</v>
      </c>
      <c r="H80">
        <v>1293</v>
      </c>
      <c r="I80">
        <v>1426</v>
      </c>
      <c r="J80">
        <v>2202</v>
      </c>
      <c r="K80">
        <v>2618</v>
      </c>
      <c r="L80">
        <v>1075</v>
      </c>
      <c r="M80">
        <v>605</v>
      </c>
      <c r="N80">
        <v>380</v>
      </c>
      <c r="O80">
        <v>270</v>
      </c>
      <c r="P80">
        <v>357</v>
      </c>
      <c r="Q80">
        <v>847</v>
      </c>
      <c r="R80">
        <v>1470</v>
      </c>
      <c r="S80">
        <f t="shared" si="39"/>
        <v>7383.5</v>
      </c>
      <c r="T80" t="str">
        <f t="shared" si="40"/>
        <v>7:30 a.m. to 7:59 a.m.</v>
      </c>
      <c r="U80">
        <f t="shared" si="41"/>
        <v>450</v>
      </c>
      <c r="V80">
        <f t="shared" si="42"/>
        <v>14767</v>
      </c>
      <c r="W80">
        <f t="shared" si="43"/>
        <v>7145</v>
      </c>
      <c r="X80">
        <f t="shared" si="44"/>
        <v>2618</v>
      </c>
      <c r="Y80">
        <f t="shared" si="45"/>
        <v>29</v>
      </c>
      <c r="Z80">
        <f t="shared" si="46"/>
        <v>452.64190221543163</v>
      </c>
      <c r="AA80" s="9">
        <f t="shared" si="36"/>
        <v>0.31388888888888888</v>
      </c>
      <c r="AC80" s="6">
        <f t="shared" si="47"/>
        <v>14767</v>
      </c>
      <c r="AD80" s="6">
        <f t="shared" si="48"/>
        <v>3692</v>
      </c>
      <c r="AE80" s="6">
        <f t="shared" si="28"/>
        <v>390</v>
      </c>
      <c r="AF80" s="6">
        <f t="shared" si="29"/>
        <v>1426</v>
      </c>
      <c r="AG80" s="6">
        <f t="shared" si="30"/>
        <v>29</v>
      </c>
      <c r="AH80" s="6">
        <f t="shared" si="31"/>
        <v>3517</v>
      </c>
      <c r="AI80" s="6">
        <f t="shared" si="49"/>
        <v>393.55382187938289</v>
      </c>
      <c r="AJ80" s="9">
        <f t="shared" si="37"/>
        <v>0.27291666666666664</v>
      </c>
      <c r="AL80" s="6">
        <f t="shared" si="50"/>
        <v>14767</v>
      </c>
      <c r="AM80" s="6">
        <f t="shared" si="51"/>
        <v>11076</v>
      </c>
      <c r="AN80" s="6">
        <f t="shared" si="32"/>
        <v>510</v>
      </c>
      <c r="AO80" s="6">
        <f t="shared" si="33"/>
        <v>605</v>
      </c>
      <c r="AP80" s="6">
        <f t="shared" si="34"/>
        <v>29</v>
      </c>
      <c r="AQ80" s="6">
        <f t="shared" si="35"/>
        <v>10838</v>
      </c>
      <c r="AR80" s="6">
        <f t="shared" si="52"/>
        <v>521.37231404958675</v>
      </c>
      <c r="AS80" s="9">
        <f t="shared" si="38"/>
        <v>0.36180555555555555</v>
      </c>
    </row>
    <row r="81" spans="1:45" x14ac:dyDescent="0.25">
      <c r="A81" t="s">
        <v>146</v>
      </c>
      <c r="B81">
        <v>12940</v>
      </c>
      <c r="C81" t="s">
        <v>147</v>
      </c>
      <c r="D81">
        <v>360572</v>
      </c>
      <c r="E81">
        <v>23169</v>
      </c>
      <c r="F81">
        <v>19032</v>
      </c>
      <c r="G81">
        <v>24227</v>
      </c>
      <c r="H81">
        <v>37149</v>
      </c>
      <c r="I81">
        <v>44182</v>
      </c>
      <c r="J81">
        <v>53593</v>
      </c>
      <c r="K81">
        <v>46234</v>
      </c>
      <c r="L81">
        <v>31013</v>
      </c>
      <c r="M81">
        <v>15127</v>
      </c>
      <c r="N81">
        <v>17275</v>
      </c>
      <c r="O81">
        <v>7480</v>
      </c>
      <c r="P81">
        <v>3280</v>
      </c>
      <c r="Q81">
        <v>17387</v>
      </c>
      <c r="R81">
        <v>21424</v>
      </c>
      <c r="S81">
        <f t="shared" si="39"/>
        <v>180286</v>
      </c>
      <c r="T81" t="str">
        <f t="shared" si="40"/>
        <v>7:00 a.m. to 7:29 a.m.</v>
      </c>
      <c r="U81">
        <f t="shared" si="41"/>
        <v>420</v>
      </c>
      <c r="V81">
        <f t="shared" si="42"/>
        <v>360572</v>
      </c>
      <c r="W81">
        <f t="shared" si="43"/>
        <v>147759</v>
      </c>
      <c r="X81">
        <f t="shared" si="44"/>
        <v>53593</v>
      </c>
      <c r="Y81">
        <f t="shared" si="45"/>
        <v>29</v>
      </c>
      <c r="Z81">
        <f t="shared" si="46"/>
        <v>437.60086205288002</v>
      </c>
      <c r="AA81" s="9">
        <f t="shared" si="36"/>
        <v>0.3034722222222222</v>
      </c>
      <c r="AC81" s="6">
        <f t="shared" si="47"/>
        <v>360572</v>
      </c>
      <c r="AD81" s="6">
        <f t="shared" si="48"/>
        <v>90144</v>
      </c>
      <c r="AE81" s="6">
        <f t="shared" si="28"/>
        <v>360</v>
      </c>
      <c r="AF81" s="6">
        <f t="shared" si="29"/>
        <v>37149</v>
      </c>
      <c r="AG81" s="6">
        <f t="shared" si="30"/>
        <v>29</v>
      </c>
      <c r="AH81" s="6">
        <f t="shared" si="31"/>
        <v>66428</v>
      </c>
      <c r="AI81" s="6">
        <f t="shared" si="49"/>
        <v>378.5128805620609</v>
      </c>
      <c r="AJ81" s="9">
        <f t="shared" si="37"/>
        <v>0.26250000000000001</v>
      </c>
      <c r="AL81" s="6">
        <f t="shared" si="50"/>
        <v>360572</v>
      </c>
      <c r="AM81" s="6">
        <f t="shared" si="51"/>
        <v>270429</v>
      </c>
      <c r="AN81" s="6">
        <f t="shared" si="32"/>
        <v>480</v>
      </c>
      <c r="AO81" s="6">
        <f t="shared" si="33"/>
        <v>31013</v>
      </c>
      <c r="AP81" s="6">
        <f t="shared" si="34"/>
        <v>29</v>
      </c>
      <c r="AQ81" s="6">
        <f t="shared" si="35"/>
        <v>247586</v>
      </c>
      <c r="AR81" s="6">
        <f t="shared" si="52"/>
        <v>501.36030051913713</v>
      </c>
      <c r="AS81" s="9">
        <f t="shared" si="38"/>
        <v>0.34791666666666665</v>
      </c>
    </row>
    <row r="82" spans="1:45" x14ac:dyDescent="0.25">
      <c r="A82" t="s">
        <v>148</v>
      </c>
      <c r="B82">
        <v>12980</v>
      </c>
      <c r="C82" t="s">
        <v>149</v>
      </c>
      <c r="D82">
        <v>54579</v>
      </c>
      <c r="E82">
        <v>2677</v>
      </c>
      <c r="F82">
        <v>2489</v>
      </c>
      <c r="G82">
        <v>2853</v>
      </c>
      <c r="H82">
        <v>4304</v>
      </c>
      <c r="I82">
        <v>5286</v>
      </c>
      <c r="J82">
        <v>6727</v>
      </c>
      <c r="K82">
        <v>7948</v>
      </c>
      <c r="L82">
        <v>4978</v>
      </c>
      <c r="M82">
        <v>2075</v>
      </c>
      <c r="N82">
        <v>2734</v>
      </c>
      <c r="O82">
        <v>1463</v>
      </c>
      <c r="P82">
        <v>753</v>
      </c>
      <c r="Q82">
        <v>5167</v>
      </c>
      <c r="R82">
        <v>5125</v>
      </c>
      <c r="S82">
        <f t="shared" si="39"/>
        <v>27289.5</v>
      </c>
      <c r="T82" t="str">
        <f t="shared" si="40"/>
        <v>7:30 a.m. to 7:59 a.m.</v>
      </c>
      <c r="U82">
        <f t="shared" si="41"/>
        <v>450</v>
      </c>
      <c r="V82">
        <f t="shared" si="42"/>
        <v>54579</v>
      </c>
      <c r="W82">
        <f t="shared" si="43"/>
        <v>24336</v>
      </c>
      <c r="X82">
        <f t="shared" si="44"/>
        <v>7948</v>
      </c>
      <c r="Y82">
        <f t="shared" si="45"/>
        <v>29</v>
      </c>
      <c r="Z82">
        <f t="shared" si="46"/>
        <v>460.77648465022645</v>
      </c>
      <c r="AA82" s="9">
        <f t="shared" si="36"/>
        <v>0.31944444444444448</v>
      </c>
      <c r="AC82" s="6">
        <f t="shared" si="47"/>
        <v>54579</v>
      </c>
      <c r="AD82" s="6">
        <f t="shared" si="48"/>
        <v>13645</v>
      </c>
      <c r="AE82" s="6">
        <f t="shared" si="28"/>
        <v>390</v>
      </c>
      <c r="AF82" s="6">
        <f t="shared" si="29"/>
        <v>5286</v>
      </c>
      <c r="AG82" s="6">
        <f t="shared" si="30"/>
        <v>29</v>
      </c>
      <c r="AH82" s="6">
        <f t="shared" si="31"/>
        <v>12323</v>
      </c>
      <c r="AI82" s="6">
        <f t="shared" si="49"/>
        <v>397.25137154748393</v>
      </c>
      <c r="AJ82" s="9">
        <f t="shared" si="37"/>
        <v>0.27569444444444441</v>
      </c>
      <c r="AL82" s="6">
        <f t="shared" si="50"/>
        <v>54579</v>
      </c>
      <c r="AM82" s="6">
        <f t="shared" si="51"/>
        <v>40935</v>
      </c>
      <c r="AN82" s="6">
        <f t="shared" si="32"/>
        <v>540</v>
      </c>
      <c r="AO82" s="6">
        <f t="shared" si="33"/>
        <v>2734</v>
      </c>
      <c r="AP82" s="6">
        <f t="shared" si="34"/>
        <v>59</v>
      </c>
      <c r="AQ82" s="6">
        <f t="shared" si="35"/>
        <v>39337</v>
      </c>
      <c r="AR82" s="6">
        <f t="shared" si="52"/>
        <v>574.46881858083395</v>
      </c>
      <c r="AS82" s="9">
        <f t="shared" si="38"/>
        <v>0.39861111111111108</v>
      </c>
    </row>
    <row r="83" spans="1:45" x14ac:dyDescent="0.25">
      <c r="A83" t="s">
        <v>150</v>
      </c>
      <c r="B83">
        <v>13020</v>
      </c>
      <c r="C83" t="s">
        <v>151</v>
      </c>
      <c r="D83">
        <v>44803</v>
      </c>
      <c r="E83">
        <v>1454</v>
      </c>
      <c r="F83">
        <v>1250</v>
      </c>
      <c r="G83">
        <v>2382</v>
      </c>
      <c r="H83">
        <v>4119</v>
      </c>
      <c r="I83">
        <v>5409</v>
      </c>
      <c r="J83">
        <v>6338</v>
      </c>
      <c r="K83">
        <v>6727</v>
      </c>
      <c r="L83">
        <v>3522</v>
      </c>
      <c r="M83">
        <v>2104</v>
      </c>
      <c r="N83">
        <v>2466</v>
      </c>
      <c r="O83">
        <v>1094</v>
      </c>
      <c r="P83">
        <v>539</v>
      </c>
      <c r="Q83">
        <v>4074</v>
      </c>
      <c r="R83">
        <v>3325</v>
      </c>
      <c r="S83">
        <f t="shared" si="39"/>
        <v>22401.5</v>
      </c>
      <c r="T83" t="str">
        <f t="shared" si="40"/>
        <v>7:30 a.m. to 7:59 a.m.</v>
      </c>
      <c r="U83">
        <f t="shared" si="41"/>
        <v>450</v>
      </c>
      <c r="V83">
        <f t="shared" si="42"/>
        <v>44803</v>
      </c>
      <c r="W83">
        <f t="shared" si="43"/>
        <v>20952</v>
      </c>
      <c r="X83">
        <f t="shared" si="44"/>
        <v>6727</v>
      </c>
      <c r="Y83">
        <f t="shared" si="45"/>
        <v>29</v>
      </c>
      <c r="Z83">
        <f t="shared" si="46"/>
        <v>456.24877359892969</v>
      </c>
      <c r="AA83" s="9">
        <f t="shared" si="36"/>
        <v>0.31666666666666665</v>
      </c>
      <c r="AC83" s="6">
        <f t="shared" si="47"/>
        <v>44803</v>
      </c>
      <c r="AD83" s="6">
        <f t="shared" si="48"/>
        <v>11201</v>
      </c>
      <c r="AE83" s="6">
        <f t="shared" si="28"/>
        <v>390</v>
      </c>
      <c r="AF83" s="6">
        <f t="shared" si="29"/>
        <v>5409</v>
      </c>
      <c r="AG83" s="6">
        <f t="shared" si="30"/>
        <v>29</v>
      </c>
      <c r="AH83" s="6">
        <f t="shared" si="31"/>
        <v>9205</v>
      </c>
      <c r="AI83" s="6">
        <f t="shared" si="49"/>
        <v>400.70008319467553</v>
      </c>
      <c r="AJ83" s="9">
        <f t="shared" si="37"/>
        <v>0.27777777777777779</v>
      </c>
      <c r="AL83" s="6">
        <f t="shared" si="50"/>
        <v>44803</v>
      </c>
      <c r="AM83" s="6">
        <f t="shared" si="51"/>
        <v>33603</v>
      </c>
      <c r="AN83" s="6">
        <f t="shared" si="32"/>
        <v>540</v>
      </c>
      <c r="AO83" s="6">
        <f t="shared" si="33"/>
        <v>2466</v>
      </c>
      <c r="AP83" s="6">
        <f t="shared" si="34"/>
        <v>59</v>
      </c>
      <c r="AQ83" s="6">
        <f t="shared" si="35"/>
        <v>33305</v>
      </c>
      <c r="AR83" s="6">
        <f t="shared" si="52"/>
        <v>547.11182076236821</v>
      </c>
      <c r="AS83" s="9">
        <f t="shared" si="38"/>
        <v>0.37986111111111115</v>
      </c>
    </row>
    <row r="84" spans="1:45" x14ac:dyDescent="0.25">
      <c r="A84" t="s">
        <v>152</v>
      </c>
      <c r="B84">
        <v>13060</v>
      </c>
      <c r="C84" t="s">
        <v>153</v>
      </c>
      <c r="D84">
        <v>14650</v>
      </c>
      <c r="E84">
        <v>879</v>
      </c>
      <c r="F84">
        <v>1073</v>
      </c>
      <c r="G84">
        <v>1083</v>
      </c>
      <c r="H84">
        <v>1465</v>
      </c>
      <c r="I84">
        <v>1760</v>
      </c>
      <c r="J84">
        <v>2056</v>
      </c>
      <c r="K84">
        <v>2192</v>
      </c>
      <c r="L84">
        <v>973</v>
      </c>
      <c r="M84">
        <v>422</v>
      </c>
      <c r="N84">
        <v>825</v>
      </c>
      <c r="O84">
        <v>282</v>
      </c>
      <c r="P84">
        <v>99</v>
      </c>
      <c r="Q84">
        <v>538</v>
      </c>
      <c r="R84">
        <v>1003</v>
      </c>
      <c r="S84">
        <f t="shared" si="39"/>
        <v>7325</v>
      </c>
      <c r="T84" t="str">
        <f t="shared" si="40"/>
        <v>7:00 a.m. to 7:29 a.m.</v>
      </c>
      <c r="U84">
        <f t="shared" si="41"/>
        <v>420</v>
      </c>
      <c r="V84">
        <f t="shared" si="42"/>
        <v>14650</v>
      </c>
      <c r="W84">
        <f t="shared" si="43"/>
        <v>6260</v>
      </c>
      <c r="X84">
        <f t="shared" si="44"/>
        <v>2056</v>
      </c>
      <c r="Y84">
        <f t="shared" si="45"/>
        <v>29</v>
      </c>
      <c r="Z84">
        <f t="shared" si="46"/>
        <v>435.02188715953309</v>
      </c>
      <c r="AA84" s="9">
        <f t="shared" si="36"/>
        <v>0.30208333333333331</v>
      </c>
      <c r="AC84" s="6">
        <f t="shared" si="47"/>
        <v>14650</v>
      </c>
      <c r="AD84" s="6">
        <f t="shared" si="48"/>
        <v>3663</v>
      </c>
      <c r="AE84" s="6">
        <f t="shared" si="28"/>
        <v>360</v>
      </c>
      <c r="AF84" s="6">
        <f t="shared" si="29"/>
        <v>1465</v>
      </c>
      <c r="AG84" s="6">
        <f t="shared" si="30"/>
        <v>29</v>
      </c>
      <c r="AH84" s="6">
        <f t="shared" si="31"/>
        <v>3035</v>
      </c>
      <c r="AI84" s="6">
        <f t="shared" si="49"/>
        <v>372.42150170648466</v>
      </c>
      <c r="AJ84" s="9">
        <f t="shared" si="37"/>
        <v>0.25833333333333336</v>
      </c>
      <c r="AL84" s="6">
        <f t="shared" si="50"/>
        <v>14650</v>
      </c>
      <c r="AM84" s="6">
        <f t="shared" si="51"/>
        <v>10988</v>
      </c>
      <c r="AN84" s="6">
        <f t="shared" si="32"/>
        <v>480</v>
      </c>
      <c r="AO84" s="6">
        <f t="shared" si="33"/>
        <v>973</v>
      </c>
      <c r="AP84" s="6">
        <f t="shared" si="34"/>
        <v>29</v>
      </c>
      <c r="AQ84" s="6">
        <f t="shared" si="35"/>
        <v>10508</v>
      </c>
      <c r="AR84" s="6">
        <f t="shared" si="52"/>
        <v>494.29136690647482</v>
      </c>
      <c r="AS84" s="9">
        <f t="shared" si="38"/>
        <v>0.3430555555555555</v>
      </c>
    </row>
    <row r="85" spans="1:45" x14ac:dyDescent="0.25">
      <c r="A85" t="s">
        <v>154</v>
      </c>
      <c r="B85">
        <v>13100</v>
      </c>
      <c r="C85" t="s">
        <v>155</v>
      </c>
      <c r="D85">
        <v>10218</v>
      </c>
      <c r="E85">
        <v>403</v>
      </c>
      <c r="F85">
        <v>505</v>
      </c>
      <c r="G85">
        <v>686</v>
      </c>
      <c r="H85">
        <v>888</v>
      </c>
      <c r="I85">
        <v>1061</v>
      </c>
      <c r="J85">
        <v>1358</v>
      </c>
      <c r="K85">
        <v>1915</v>
      </c>
      <c r="L85">
        <v>878</v>
      </c>
      <c r="M85">
        <v>334</v>
      </c>
      <c r="N85">
        <v>373</v>
      </c>
      <c r="O85">
        <v>176</v>
      </c>
      <c r="P85">
        <v>46</v>
      </c>
      <c r="Q85">
        <v>766</v>
      </c>
      <c r="R85">
        <v>829</v>
      </c>
      <c r="S85">
        <f t="shared" si="39"/>
        <v>5109</v>
      </c>
      <c r="T85" t="str">
        <f t="shared" si="40"/>
        <v>7:30 a.m. to 7:59 a.m.</v>
      </c>
      <c r="U85">
        <f t="shared" si="41"/>
        <v>450</v>
      </c>
      <c r="V85">
        <f t="shared" si="42"/>
        <v>10218</v>
      </c>
      <c r="W85">
        <f t="shared" si="43"/>
        <v>4901</v>
      </c>
      <c r="X85">
        <f t="shared" si="44"/>
        <v>1915</v>
      </c>
      <c r="Y85">
        <f t="shared" si="45"/>
        <v>29</v>
      </c>
      <c r="Z85">
        <f t="shared" si="46"/>
        <v>453.1498694516971</v>
      </c>
      <c r="AA85" s="9">
        <f t="shared" si="36"/>
        <v>0.31458333333333333</v>
      </c>
      <c r="AC85" s="6">
        <f t="shared" si="47"/>
        <v>10218</v>
      </c>
      <c r="AD85" s="6">
        <f t="shared" si="48"/>
        <v>2555</v>
      </c>
      <c r="AE85" s="6">
        <f t="shared" si="28"/>
        <v>390</v>
      </c>
      <c r="AF85" s="6">
        <f t="shared" si="29"/>
        <v>1061</v>
      </c>
      <c r="AG85" s="6">
        <f t="shared" si="30"/>
        <v>29</v>
      </c>
      <c r="AH85" s="6">
        <f t="shared" si="31"/>
        <v>2482</v>
      </c>
      <c r="AI85" s="6">
        <f t="shared" si="49"/>
        <v>391.98162111215834</v>
      </c>
      <c r="AJ85" s="9">
        <f t="shared" si="37"/>
        <v>0.27152777777777776</v>
      </c>
      <c r="AL85" s="6">
        <f t="shared" si="50"/>
        <v>10218</v>
      </c>
      <c r="AM85" s="6">
        <f t="shared" si="51"/>
        <v>7664</v>
      </c>
      <c r="AN85" s="6">
        <f t="shared" si="32"/>
        <v>480</v>
      </c>
      <c r="AO85" s="6">
        <f t="shared" si="33"/>
        <v>878</v>
      </c>
      <c r="AP85" s="6">
        <f t="shared" si="34"/>
        <v>29</v>
      </c>
      <c r="AQ85" s="6">
        <f t="shared" si="35"/>
        <v>6816</v>
      </c>
      <c r="AR85" s="6">
        <f t="shared" si="52"/>
        <v>507.99259681093395</v>
      </c>
      <c r="AS85" s="9">
        <f t="shared" si="38"/>
        <v>0.3520833333333333</v>
      </c>
    </row>
    <row r="86" spans="1:45" x14ac:dyDescent="0.25">
      <c r="A86" t="s">
        <v>156</v>
      </c>
      <c r="B86">
        <v>13140</v>
      </c>
      <c r="C86" t="s">
        <v>157</v>
      </c>
      <c r="D86">
        <v>155046</v>
      </c>
      <c r="E86">
        <v>10613</v>
      </c>
      <c r="F86">
        <v>8864</v>
      </c>
      <c r="G86">
        <v>11017</v>
      </c>
      <c r="H86">
        <v>15939</v>
      </c>
      <c r="I86">
        <v>16732</v>
      </c>
      <c r="J86">
        <v>23300</v>
      </c>
      <c r="K86">
        <v>21022</v>
      </c>
      <c r="L86">
        <v>11860</v>
      </c>
      <c r="M86">
        <v>5926</v>
      </c>
      <c r="N86">
        <v>6543</v>
      </c>
      <c r="O86">
        <v>3207</v>
      </c>
      <c r="P86">
        <v>1255</v>
      </c>
      <c r="Q86">
        <v>8189</v>
      </c>
      <c r="R86">
        <v>10579</v>
      </c>
      <c r="S86">
        <f t="shared" si="39"/>
        <v>77523</v>
      </c>
      <c r="T86" t="str">
        <f t="shared" si="40"/>
        <v>7:00 a.m. to 7:29 a.m.</v>
      </c>
      <c r="U86">
        <f t="shared" si="41"/>
        <v>420</v>
      </c>
      <c r="V86">
        <f t="shared" si="42"/>
        <v>155046</v>
      </c>
      <c r="W86">
        <f t="shared" si="43"/>
        <v>63165</v>
      </c>
      <c r="X86">
        <f t="shared" si="44"/>
        <v>23300</v>
      </c>
      <c r="Y86">
        <f t="shared" si="45"/>
        <v>29</v>
      </c>
      <c r="Z86">
        <f t="shared" si="46"/>
        <v>437.87047210300432</v>
      </c>
      <c r="AA86" s="9">
        <f t="shared" si="36"/>
        <v>0.3034722222222222</v>
      </c>
      <c r="AC86" s="6">
        <f t="shared" si="47"/>
        <v>155046</v>
      </c>
      <c r="AD86" s="6">
        <f t="shared" si="48"/>
        <v>38762</v>
      </c>
      <c r="AE86" s="6">
        <f t="shared" si="28"/>
        <v>360</v>
      </c>
      <c r="AF86" s="6">
        <f t="shared" si="29"/>
        <v>15939</v>
      </c>
      <c r="AG86" s="6">
        <f t="shared" si="30"/>
        <v>29</v>
      </c>
      <c r="AH86" s="6">
        <f t="shared" si="31"/>
        <v>30494</v>
      </c>
      <c r="AI86" s="6">
        <f t="shared" si="49"/>
        <v>375.04219210740951</v>
      </c>
      <c r="AJ86" s="9">
        <f t="shared" si="37"/>
        <v>0.26041666666666669</v>
      </c>
      <c r="AL86" s="6">
        <f t="shared" si="50"/>
        <v>155046</v>
      </c>
      <c r="AM86" s="6">
        <f t="shared" si="51"/>
        <v>116285</v>
      </c>
      <c r="AN86" s="6">
        <f t="shared" si="32"/>
        <v>480</v>
      </c>
      <c r="AO86" s="6">
        <f t="shared" si="33"/>
        <v>11860</v>
      </c>
      <c r="AP86" s="6">
        <f t="shared" si="34"/>
        <v>29</v>
      </c>
      <c r="AQ86" s="6">
        <f t="shared" si="35"/>
        <v>107487</v>
      </c>
      <c r="AR86" s="6">
        <f t="shared" si="52"/>
        <v>501.51159359190558</v>
      </c>
      <c r="AS86" s="9">
        <f t="shared" si="38"/>
        <v>0.34791666666666665</v>
      </c>
    </row>
    <row r="87" spans="1:45" x14ac:dyDescent="0.25">
      <c r="A87" t="s">
        <v>158</v>
      </c>
      <c r="B87">
        <v>13180</v>
      </c>
      <c r="C87" t="s">
        <v>159</v>
      </c>
      <c r="D87">
        <v>41691</v>
      </c>
      <c r="E87">
        <v>4298</v>
      </c>
      <c r="F87">
        <v>2851</v>
      </c>
      <c r="G87">
        <v>3682</v>
      </c>
      <c r="H87">
        <v>3918</v>
      </c>
      <c r="I87">
        <v>4802</v>
      </c>
      <c r="J87">
        <v>4984</v>
      </c>
      <c r="K87">
        <v>4102</v>
      </c>
      <c r="L87">
        <v>2635</v>
      </c>
      <c r="M87">
        <v>1054</v>
      </c>
      <c r="N87">
        <v>1214</v>
      </c>
      <c r="O87">
        <v>537</v>
      </c>
      <c r="P87">
        <v>404</v>
      </c>
      <c r="Q87">
        <v>3963</v>
      </c>
      <c r="R87">
        <v>3247</v>
      </c>
      <c r="S87">
        <f t="shared" si="39"/>
        <v>20845.5</v>
      </c>
      <c r="T87" t="str">
        <f t="shared" si="40"/>
        <v>7:00 a.m. to 7:29 a.m.</v>
      </c>
      <c r="U87">
        <f t="shared" si="41"/>
        <v>420</v>
      </c>
      <c r="V87">
        <f t="shared" si="42"/>
        <v>41691</v>
      </c>
      <c r="W87">
        <f t="shared" si="43"/>
        <v>19551</v>
      </c>
      <c r="X87">
        <f t="shared" si="44"/>
        <v>4984</v>
      </c>
      <c r="Y87">
        <f t="shared" si="45"/>
        <v>29</v>
      </c>
      <c r="Z87">
        <f t="shared" si="46"/>
        <v>427.53220304975923</v>
      </c>
      <c r="AA87" s="9">
        <f t="shared" si="36"/>
        <v>0.29652777777777778</v>
      </c>
      <c r="AC87" s="6">
        <f t="shared" si="47"/>
        <v>41691</v>
      </c>
      <c r="AD87" s="6">
        <f t="shared" si="48"/>
        <v>10423</v>
      </c>
      <c r="AE87" s="6">
        <f t="shared" si="28"/>
        <v>330</v>
      </c>
      <c r="AF87" s="6">
        <f t="shared" si="29"/>
        <v>3682</v>
      </c>
      <c r="AG87" s="6">
        <f t="shared" si="30"/>
        <v>29</v>
      </c>
      <c r="AH87" s="6">
        <f t="shared" si="31"/>
        <v>11447</v>
      </c>
      <c r="AI87" s="6">
        <f t="shared" si="49"/>
        <v>321.93284899511133</v>
      </c>
      <c r="AJ87" s="9">
        <f t="shared" si="37"/>
        <v>0.22291666666666665</v>
      </c>
      <c r="AL87" s="6">
        <f t="shared" si="50"/>
        <v>41691</v>
      </c>
      <c r="AM87" s="6">
        <f t="shared" si="51"/>
        <v>31269</v>
      </c>
      <c r="AN87" s="6">
        <f t="shared" si="32"/>
        <v>480</v>
      </c>
      <c r="AO87" s="6">
        <f t="shared" si="33"/>
        <v>2635</v>
      </c>
      <c r="AP87" s="6">
        <f t="shared" si="34"/>
        <v>29</v>
      </c>
      <c r="AQ87" s="6">
        <f t="shared" si="35"/>
        <v>28637</v>
      </c>
      <c r="AR87" s="6">
        <f t="shared" si="52"/>
        <v>508.9587286527514</v>
      </c>
      <c r="AS87" s="9">
        <f t="shared" si="38"/>
        <v>0.3527777777777778</v>
      </c>
    </row>
    <row r="88" spans="1:45" x14ac:dyDescent="0.25">
      <c r="A88" t="s">
        <v>160</v>
      </c>
      <c r="B88">
        <v>13220</v>
      </c>
      <c r="C88" t="s">
        <v>161</v>
      </c>
      <c r="D88">
        <v>28678</v>
      </c>
      <c r="E88">
        <v>1756</v>
      </c>
      <c r="F88">
        <v>793</v>
      </c>
      <c r="G88">
        <v>1222</v>
      </c>
      <c r="H88">
        <v>2083</v>
      </c>
      <c r="I88">
        <v>3217</v>
      </c>
      <c r="J88">
        <v>3679</v>
      </c>
      <c r="K88">
        <v>4031</v>
      </c>
      <c r="L88">
        <v>3310</v>
      </c>
      <c r="M88">
        <v>1695</v>
      </c>
      <c r="N88">
        <v>1440</v>
      </c>
      <c r="O88">
        <v>791</v>
      </c>
      <c r="P88">
        <v>231</v>
      </c>
      <c r="Q88">
        <v>2074</v>
      </c>
      <c r="R88">
        <v>2356</v>
      </c>
      <c r="S88">
        <f t="shared" si="39"/>
        <v>14339</v>
      </c>
      <c r="T88" t="str">
        <f t="shared" si="40"/>
        <v>7:30 a.m. to 7:59 a.m.</v>
      </c>
      <c r="U88">
        <f t="shared" si="41"/>
        <v>450</v>
      </c>
      <c r="V88">
        <f t="shared" si="42"/>
        <v>28678</v>
      </c>
      <c r="W88">
        <f t="shared" si="43"/>
        <v>12750</v>
      </c>
      <c r="X88">
        <f t="shared" si="44"/>
        <v>4031</v>
      </c>
      <c r="Y88">
        <f t="shared" si="45"/>
        <v>29</v>
      </c>
      <c r="Z88">
        <f t="shared" si="46"/>
        <v>461.43165467625897</v>
      </c>
      <c r="AA88" s="9">
        <f t="shared" si="36"/>
        <v>0.32013888888888892</v>
      </c>
      <c r="AC88" s="6">
        <f t="shared" si="47"/>
        <v>28678</v>
      </c>
      <c r="AD88" s="6">
        <f t="shared" si="48"/>
        <v>7170</v>
      </c>
      <c r="AE88" s="6">
        <f t="shared" si="28"/>
        <v>390</v>
      </c>
      <c r="AF88" s="6">
        <f t="shared" si="29"/>
        <v>3217</v>
      </c>
      <c r="AG88" s="6">
        <f t="shared" si="30"/>
        <v>29</v>
      </c>
      <c r="AH88" s="6">
        <f t="shared" si="31"/>
        <v>5854</v>
      </c>
      <c r="AI88" s="6">
        <f t="shared" si="49"/>
        <v>401.8587193036991</v>
      </c>
      <c r="AJ88" s="9">
        <f t="shared" si="37"/>
        <v>0.27847222222222223</v>
      </c>
      <c r="AL88" s="6">
        <f t="shared" si="50"/>
        <v>28678</v>
      </c>
      <c r="AM88" s="6">
        <f t="shared" si="51"/>
        <v>21509</v>
      </c>
      <c r="AN88" s="6">
        <f t="shared" si="32"/>
        <v>510</v>
      </c>
      <c r="AO88" s="6">
        <f t="shared" si="33"/>
        <v>1695</v>
      </c>
      <c r="AP88" s="6">
        <f t="shared" si="34"/>
        <v>29</v>
      </c>
      <c r="AQ88" s="6">
        <f t="shared" si="35"/>
        <v>20091</v>
      </c>
      <c r="AR88" s="6">
        <f t="shared" si="52"/>
        <v>534.25221238938047</v>
      </c>
      <c r="AS88" s="9">
        <f t="shared" si="38"/>
        <v>0.37083333333333335</v>
      </c>
    </row>
    <row r="89" spans="1:45" x14ac:dyDescent="0.25">
      <c r="A89" t="s">
        <v>162</v>
      </c>
      <c r="B89">
        <v>13260</v>
      </c>
      <c r="C89" t="s">
        <v>163</v>
      </c>
      <c r="D89">
        <v>18432</v>
      </c>
      <c r="E89">
        <v>858</v>
      </c>
      <c r="F89">
        <v>1414</v>
      </c>
      <c r="G89">
        <v>1409</v>
      </c>
      <c r="H89">
        <v>1755</v>
      </c>
      <c r="I89">
        <v>1921</v>
      </c>
      <c r="J89">
        <v>1997</v>
      </c>
      <c r="K89">
        <v>2811</v>
      </c>
      <c r="L89">
        <v>1368</v>
      </c>
      <c r="M89">
        <v>885</v>
      </c>
      <c r="N89">
        <v>735</v>
      </c>
      <c r="O89">
        <v>241</v>
      </c>
      <c r="P89">
        <v>209</v>
      </c>
      <c r="Q89">
        <v>1359</v>
      </c>
      <c r="R89">
        <v>1470</v>
      </c>
      <c r="S89">
        <f t="shared" si="39"/>
        <v>9216</v>
      </c>
      <c r="T89" t="str">
        <f t="shared" si="40"/>
        <v>7:00 a.m. to 7:29 a.m.</v>
      </c>
      <c r="U89">
        <f t="shared" si="41"/>
        <v>420</v>
      </c>
      <c r="V89">
        <f t="shared" si="42"/>
        <v>18432</v>
      </c>
      <c r="W89">
        <f t="shared" si="43"/>
        <v>7357</v>
      </c>
      <c r="X89">
        <f t="shared" si="44"/>
        <v>1997</v>
      </c>
      <c r="Y89">
        <f t="shared" si="45"/>
        <v>29</v>
      </c>
      <c r="Z89">
        <f t="shared" si="46"/>
        <v>446.99599399098651</v>
      </c>
      <c r="AA89" s="9">
        <f t="shared" si="36"/>
        <v>0.30972222222222223</v>
      </c>
      <c r="AC89" s="6">
        <f t="shared" si="47"/>
        <v>18432</v>
      </c>
      <c r="AD89" s="6">
        <f t="shared" si="48"/>
        <v>4609</v>
      </c>
      <c r="AE89" s="6">
        <f t="shared" si="28"/>
        <v>360</v>
      </c>
      <c r="AF89" s="6">
        <f t="shared" si="29"/>
        <v>1755</v>
      </c>
      <c r="AG89" s="6">
        <f t="shared" si="30"/>
        <v>29</v>
      </c>
      <c r="AH89" s="6">
        <f t="shared" si="31"/>
        <v>3681</v>
      </c>
      <c r="AI89" s="6">
        <f t="shared" si="49"/>
        <v>375.3179487179487</v>
      </c>
      <c r="AJ89" s="9">
        <f t="shared" si="37"/>
        <v>0.26041666666666669</v>
      </c>
      <c r="AL89" s="6">
        <f t="shared" si="50"/>
        <v>18432</v>
      </c>
      <c r="AM89" s="6">
        <f t="shared" si="51"/>
        <v>13824</v>
      </c>
      <c r="AN89" s="6">
        <f t="shared" si="32"/>
        <v>510</v>
      </c>
      <c r="AO89" s="6">
        <f t="shared" si="33"/>
        <v>885</v>
      </c>
      <c r="AP89" s="6">
        <f t="shared" si="34"/>
        <v>29</v>
      </c>
      <c r="AQ89" s="6">
        <f t="shared" si="35"/>
        <v>13533</v>
      </c>
      <c r="AR89" s="6">
        <f t="shared" si="52"/>
        <v>519.53559322033902</v>
      </c>
      <c r="AS89" s="9">
        <f t="shared" si="38"/>
        <v>0.36041666666666666</v>
      </c>
    </row>
    <row r="90" spans="1:45" x14ac:dyDescent="0.25">
      <c r="A90" t="s">
        <v>164</v>
      </c>
      <c r="B90">
        <v>13300</v>
      </c>
      <c r="C90" t="s">
        <v>165</v>
      </c>
      <c r="D90">
        <v>9186</v>
      </c>
      <c r="E90">
        <v>702</v>
      </c>
      <c r="F90">
        <v>717</v>
      </c>
      <c r="G90">
        <v>411</v>
      </c>
      <c r="H90">
        <v>418</v>
      </c>
      <c r="I90">
        <v>921</v>
      </c>
      <c r="J90">
        <v>1256</v>
      </c>
      <c r="K90">
        <v>1138</v>
      </c>
      <c r="L90">
        <v>933</v>
      </c>
      <c r="M90">
        <v>270</v>
      </c>
      <c r="N90">
        <v>608</v>
      </c>
      <c r="O90">
        <v>101</v>
      </c>
      <c r="P90">
        <v>63</v>
      </c>
      <c r="Q90">
        <v>435</v>
      </c>
      <c r="R90">
        <v>1213</v>
      </c>
      <c r="S90">
        <f t="shared" si="39"/>
        <v>4593</v>
      </c>
      <c r="T90" t="str">
        <f t="shared" si="40"/>
        <v>7:30 a.m. to 7:59 a.m.</v>
      </c>
      <c r="U90">
        <f t="shared" si="41"/>
        <v>450</v>
      </c>
      <c r="V90">
        <f t="shared" si="42"/>
        <v>9186</v>
      </c>
      <c r="W90">
        <f t="shared" si="43"/>
        <v>4425</v>
      </c>
      <c r="X90">
        <f t="shared" si="44"/>
        <v>1138</v>
      </c>
      <c r="Y90">
        <f t="shared" si="45"/>
        <v>29</v>
      </c>
      <c r="Z90">
        <f t="shared" si="46"/>
        <v>454.2811950790861</v>
      </c>
      <c r="AA90" s="9">
        <f t="shared" si="36"/>
        <v>0.31527777777777777</v>
      </c>
      <c r="AC90" s="6">
        <f t="shared" si="47"/>
        <v>9186</v>
      </c>
      <c r="AD90" s="6">
        <f t="shared" si="48"/>
        <v>2297</v>
      </c>
      <c r="AE90" s="6">
        <f t="shared" si="28"/>
        <v>390</v>
      </c>
      <c r="AF90" s="6">
        <f t="shared" si="29"/>
        <v>921</v>
      </c>
      <c r="AG90" s="6">
        <f t="shared" si="30"/>
        <v>29</v>
      </c>
      <c r="AH90" s="6">
        <f t="shared" si="31"/>
        <v>2248</v>
      </c>
      <c r="AI90" s="6">
        <f t="shared" si="49"/>
        <v>391.5271444082519</v>
      </c>
      <c r="AJ90" s="9">
        <f t="shared" si="37"/>
        <v>0.27152777777777776</v>
      </c>
      <c r="AL90" s="6">
        <f t="shared" si="50"/>
        <v>9186</v>
      </c>
      <c r="AM90" s="6">
        <f t="shared" si="51"/>
        <v>6890</v>
      </c>
      <c r="AN90" s="6">
        <f t="shared" si="32"/>
        <v>540</v>
      </c>
      <c r="AO90" s="6">
        <f t="shared" si="33"/>
        <v>608</v>
      </c>
      <c r="AP90" s="6">
        <f t="shared" si="34"/>
        <v>59</v>
      </c>
      <c r="AQ90" s="6">
        <f t="shared" si="35"/>
        <v>6766</v>
      </c>
      <c r="AR90" s="6">
        <f t="shared" si="52"/>
        <v>551.984375</v>
      </c>
      <c r="AS90" s="9">
        <f t="shared" si="38"/>
        <v>0.38263888888888892</v>
      </c>
    </row>
    <row r="91" spans="1:45" x14ac:dyDescent="0.25">
      <c r="A91" t="s">
        <v>166</v>
      </c>
      <c r="B91">
        <v>13340</v>
      </c>
      <c r="C91" t="s">
        <v>167</v>
      </c>
      <c r="D91">
        <v>18817</v>
      </c>
      <c r="E91">
        <v>1186</v>
      </c>
      <c r="F91">
        <v>1039</v>
      </c>
      <c r="G91">
        <v>1640</v>
      </c>
      <c r="H91">
        <v>1644</v>
      </c>
      <c r="I91">
        <v>1822</v>
      </c>
      <c r="J91">
        <v>2277</v>
      </c>
      <c r="K91">
        <v>2163</v>
      </c>
      <c r="L91">
        <v>1340</v>
      </c>
      <c r="M91">
        <v>711</v>
      </c>
      <c r="N91">
        <v>572</v>
      </c>
      <c r="O91">
        <v>410</v>
      </c>
      <c r="P91">
        <v>161</v>
      </c>
      <c r="Q91">
        <v>1897</v>
      </c>
      <c r="R91">
        <v>1955</v>
      </c>
      <c r="S91">
        <f t="shared" si="39"/>
        <v>9408.5</v>
      </c>
      <c r="T91" t="str">
        <f t="shared" si="40"/>
        <v>7:00 a.m. to 7:29 a.m.</v>
      </c>
      <c r="U91">
        <f t="shared" si="41"/>
        <v>420</v>
      </c>
      <c r="V91">
        <f t="shared" si="42"/>
        <v>18817</v>
      </c>
      <c r="W91">
        <f t="shared" si="43"/>
        <v>7331</v>
      </c>
      <c r="X91">
        <f t="shared" si="44"/>
        <v>2277</v>
      </c>
      <c r="Y91">
        <f t="shared" si="45"/>
        <v>29</v>
      </c>
      <c r="Z91">
        <f t="shared" si="46"/>
        <v>446.45915678524375</v>
      </c>
      <c r="AA91" s="9">
        <f t="shared" si="36"/>
        <v>0.30972222222222223</v>
      </c>
      <c r="AC91" s="6">
        <f t="shared" si="47"/>
        <v>18817</v>
      </c>
      <c r="AD91" s="6">
        <f t="shared" si="48"/>
        <v>4705</v>
      </c>
      <c r="AE91" s="6">
        <f t="shared" si="28"/>
        <v>360</v>
      </c>
      <c r="AF91" s="6">
        <f t="shared" si="29"/>
        <v>1644</v>
      </c>
      <c r="AG91" s="6">
        <f t="shared" si="30"/>
        <v>29</v>
      </c>
      <c r="AH91" s="6">
        <f t="shared" si="31"/>
        <v>3865</v>
      </c>
      <c r="AI91" s="6">
        <f t="shared" si="49"/>
        <v>374.80428832116786</v>
      </c>
      <c r="AJ91" s="9">
        <f t="shared" si="37"/>
        <v>0.25972222222222224</v>
      </c>
      <c r="AL91" s="6">
        <f t="shared" si="50"/>
        <v>18817</v>
      </c>
      <c r="AM91" s="6">
        <f t="shared" si="51"/>
        <v>14113</v>
      </c>
      <c r="AN91" s="6">
        <f t="shared" si="32"/>
        <v>540</v>
      </c>
      <c r="AO91" s="6">
        <f t="shared" si="33"/>
        <v>572</v>
      </c>
      <c r="AP91" s="6">
        <f t="shared" si="34"/>
        <v>59</v>
      </c>
      <c r="AQ91" s="6">
        <f t="shared" si="35"/>
        <v>13822</v>
      </c>
      <c r="AR91" s="6">
        <f t="shared" si="52"/>
        <v>569.98994755244757</v>
      </c>
      <c r="AS91" s="9">
        <f t="shared" si="38"/>
        <v>0.39513888888888887</v>
      </c>
    </row>
    <row r="92" spans="1:45" x14ac:dyDescent="0.25">
      <c r="A92" t="s">
        <v>168</v>
      </c>
      <c r="B92">
        <v>13380</v>
      </c>
      <c r="C92" t="s">
        <v>169</v>
      </c>
      <c r="D92">
        <v>88781</v>
      </c>
      <c r="E92">
        <v>3804</v>
      </c>
      <c r="F92">
        <v>3097</v>
      </c>
      <c r="G92">
        <v>3955</v>
      </c>
      <c r="H92">
        <v>5828</v>
      </c>
      <c r="I92">
        <v>8868</v>
      </c>
      <c r="J92">
        <v>10447</v>
      </c>
      <c r="K92">
        <v>13051</v>
      </c>
      <c r="L92">
        <v>9233</v>
      </c>
      <c r="M92">
        <v>5955</v>
      </c>
      <c r="N92">
        <v>6834</v>
      </c>
      <c r="O92">
        <v>2893</v>
      </c>
      <c r="P92">
        <v>1468</v>
      </c>
      <c r="Q92">
        <v>7312</v>
      </c>
      <c r="R92">
        <v>6036</v>
      </c>
      <c r="S92">
        <f t="shared" si="39"/>
        <v>44390.5</v>
      </c>
      <c r="T92" t="str">
        <f t="shared" si="40"/>
        <v>7:30 a.m. to 7:59 a.m.</v>
      </c>
      <c r="U92">
        <f t="shared" si="41"/>
        <v>450</v>
      </c>
      <c r="V92">
        <f t="shared" si="42"/>
        <v>88781</v>
      </c>
      <c r="W92">
        <f t="shared" si="43"/>
        <v>35999</v>
      </c>
      <c r="X92">
        <f t="shared" si="44"/>
        <v>13051</v>
      </c>
      <c r="Y92">
        <f t="shared" si="45"/>
        <v>29</v>
      </c>
      <c r="Z92">
        <f t="shared" si="46"/>
        <v>468.64634893877866</v>
      </c>
      <c r="AA92" s="9">
        <f t="shared" si="36"/>
        <v>0.32500000000000001</v>
      </c>
      <c r="AC92" s="6">
        <f t="shared" si="47"/>
        <v>88781</v>
      </c>
      <c r="AD92" s="6">
        <f t="shared" si="48"/>
        <v>22196</v>
      </c>
      <c r="AE92" s="6">
        <f t="shared" si="28"/>
        <v>390</v>
      </c>
      <c r="AF92" s="6">
        <f t="shared" si="29"/>
        <v>8868</v>
      </c>
      <c r="AG92" s="6">
        <f t="shared" si="30"/>
        <v>29</v>
      </c>
      <c r="AH92" s="6">
        <f t="shared" si="31"/>
        <v>16684</v>
      </c>
      <c r="AI92" s="6">
        <f t="shared" si="49"/>
        <v>408.02280672079388</v>
      </c>
      <c r="AJ92" s="9">
        <f t="shared" si="37"/>
        <v>0.28333333333333333</v>
      </c>
      <c r="AL92" s="6">
        <f t="shared" si="50"/>
        <v>88781</v>
      </c>
      <c r="AM92" s="6">
        <f t="shared" si="51"/>
        <v>66586</v>
      </c>
      <c r="AN92" s="6">
        <f t="shared" si="32"/>
        <v>540</v>
      </c>
      <c r="AO92" s="6">
        <f t="shared" si="33"/>
        <v>6834</v>
      </c>
      <c r="AP92" s="6">
        <f t="shared" si="34"/>
        <v>59</v>
      </c>
      <c r="AQ92" s="6">
        <f t="shared" si="35"/>
        <v>64238</v>
      </c>
      <c r="AR92" s="6">
        <f t="shared" si="52"/>
        <v>560.26883962540239</v>
      </c>
      <c r="AS92" s="9">
        <f t="shared" si="38"/>
        <v>0.3888888888888889</v>
      </c>
    </row>
    <row r="93" spans="1:45" x14ac:dyDescent="0.25">
      <c r="A93" t="s">
        <v>170</v>
      </c>
      <c r="B93">
        <v>13420</v>
      </c>
      <c r="C93" t="s">
        <v>171</v>
      </c>
      <c r="D93">
        <v>19087</v>
      </c>
      <c r="E93">
        <v>954</v>
      </c>
      <c r="F93">
        <v>546</v>
      </c>
      <c r="G93">
        <v>653</v>
      </c>
      <c r="H93">
        <v>1252</v>
      </c>
      <c r="I93">
        <v>1905</v>
      </c>
      <c r="J93">
        <v>3089</v>
      </c>
      <c r="K93">
        <v>4117</v>
      </c>
      <c r="L93">
        <v>1749</v>
      </c>
      <c r="M93">
        <v>740</v>
      </c>
      <c r="N93">
        <v>634</v>
      </c>
      <c r="O93">
        <v>386</v>
      </c>
      <c r="P93">
        <v>113</v>
      </c>
      <c r="Q93">
        <v>1545</v>
      </c>
      <c r="R93">
        <v>1404</v>
      </c>
      <c r="S93">
        <f t="shared" si="39"/>
        <v>9543.5</v>
      </c>
      <c r="T93" t="str">
        <f t="shared" si="40"/>
        <v>7:30 a.m. to 7:59 a.m.</v>
      </c>
      <c r="U93">
        <f t="shared" si="41"/>
        <v>450</v>
      </c>
      <c r="V93">
        <f t="shared" si="42"/>
        <v>19087</v>
      </c>
      <c r="W93">
        <f t="shared" si="43"/>
        <v>8399</v>
      </c>
      <c r="X93">
        <f t="shared" si="44"/>
        <v>4117</v>
      </c>
      <c r="Y93">
        <f t="shared" si="45"/>
        <v>29</v>
      </c>
      <c r="Z93">
        <f t="shared" si="46"/>
        <v>458.06181685693468</v>
      </c>
      <c r="AA93" s="9">
        <f t="shared" si="36"/>
        <v>0.31805555555555559</v>
      </c>
      <c r="AC93" s="6">
        <f t="shared" si="47"/>
        <v>19087</v>
      </c>
      <c r="AD93" s="6">
        <f t="shared" si="48"/>
        <v>4772</v>
      </c>
      <c r="AE93" s="6">
        <f t="shared" si="28"/>
        <v>390</v>
      </c>
      <c r="AF93" s="6">
        <f t="shared" si="29"/>
        <v>1905</v>
      </c>
      <c r="AG93" s="6">
        <f t="shared" si="30"/>
        <v>29</v>
      </c>
      <c r="AH93" s="6">
        <f t="shared" si="31"/>
        <v>3405</v>
      </c>
      <c r="AI93" s="6">
        <f t="shared" si="49"/>
        <v>410.80616797900262</v>
      </c>
      <c r="AJ93" s="9">
        <f t="shared" si="37"/>
        <v>0.28472222222222221</v>
      </c>
      <c r="AL93" s="6">
        <f t="shared" si="50"/>
        <v>19087</v>
      </c>
      <c r="AM93" s="6">
        <f t="shared" si="51"/>
        <v>14316</v>
      </c>
      <c r="AN93" s="6">
        <f t="shared" si="32"/>
        <v>510</v>
      </c>
      <c r="AO93" s="6">
        <f t="shared" si="33"/>
        <v>740</v>
      </c>
      <c r="AP93" s="6">
        <f t="shared" si="34"/>
        <v>29</v>
      </c>
      <c r="AQ93" s="6">
        <f t="shared" si="35"/>
        <v>14265</v>
      </c>
      <c r="AR93" s="6">
        <f t="shared" si="52"/>
        <v>511.96925675675675</v>
      </c>
      <c r="AS93" s="9">
        <f t="shared" si="38"/>
        <v>0.35486111111111113</v>
      </c>
    </row>
    <row r="94" spans="1:45" x14ac:dyDescent="0.25">
      <c r="A94" t="s">
        <v>172</v>
      </c>
      <c r="B94">
        <v>13460</v>
      </c>
      <c r="C94" t="s">
        <v>173</v>
      </c>
      <c r="D94">
        <v>63709</v>
      </c>
      <c r="E94">
        <v>2252</v>
      </c>
      <c r="F94">
        <v>1388</v>
      </c>
      <c r="G94">
        <v>1834</v>
      </c>
      <c r="H94">
        <v>4377</v>
      </c>
      <c r="I94">
        <v>6547</v>
      </c>
      <c r="J94">
        <v>8751</v>
      </c>
      <c r="K94">
        <v>10551</v>
      </c>
      <c r="L94">
        <v>8102</v>
      </c>
      <c r="M94">
        <v>3921</v>
      </c>
      <c r="N94">
        <v>5439</v>
      </c>
      <c r="O94">
        <v>2444</v>
      </c>
      <c r="P94">
        <v>1106</v>
      </c>
      <c r="Q94">
        <v>3986</v>
      </c>
      <c r="R94">
        <v>3011</v>
      </c>
      <c r="S94">
        <f t="shared" si="39"/>
        <v>31854.5</v>
      </c>
      <c r="T94" t="str">
        <f t="shared" si="40"/>
        <v>7:30 a.m. to 7:59 a.m.</v>
      </c>
      <c r="U94">
        <f t="shared" si="41"/>
        <v>450</v>
      </c>
      <c r="V94">
        <f t="shared" si="42"/>
        <v>63709</v>
      </c>
      <c r="W94">
        <f t="shared" si="43"/>
        <v>25149</v>
      </c>
      <c r="X94">
        <f t="shared" si="44"/>
        <v>10551</v>
      </c>
      <c r="Y94">
        <f t="shared" si="45"/>
        <v>29</v>
      </c>
      <c r="Z94">
        <f t="shared" si="46"/>
        <v>468.43043313430007</v>
      </c>
      <c r="AA94" s="9">
        <f t="shared" si="36"/>
        <v>0.32500000000000001</v>
      </c>
      <c r="AC94" s="6">
        <f t="shared" si="47"/>
        <v>63709</v>
      </c>
      <c r="AD94" s="6">
        <f t="shared" si="48"/>
        <v>15928</v>
      </c>
      <c r="AE94" s="6">
        <f t="shared" si="28"/>
        <v>390</v>
      </c>
      <c r="AF94" s="6">
        <f t="shared" si="29"/>
        <v>6547</v>
      </c>
      <c r="AG94" s="6">
        <f t="shared" si="30"/>
        <v>29</v>
      </c>
      <c r="AH94" s="6">
        <f t="shared" si="31"/>
        <v>9851</v>
      </c>
      <c r="AI94" s="6">
        <f t="shared" si="49"/>
        <v>416.91480830914924</v>
      </c>
      <c r="AJ94" s="9">
        <f t="shared" si="37"/>
        <v>0.28888888888888892</v>
      </c>
      <c r="AL94" s="6">
        <f t="shared" si="50"/>
        <v>63709</v>
      </c>
      <c r="AM94" s="6">
        <f t="shared" si="51"/>
        <v>47782</v>
      </c>
      <c r="AN94" s="6">
        <f t="shared" si="32"/>
        <v>540</v>
      </c>
      <c r="AO94" s="6">
        <f t="shared" si="33"/>
        <v>5439</v>
      </c>
      <c r="AP94" s="6">
        <f t="shared" si="34"/>
        <v>59</v>
      </c>
      <c r="AQ94" s="6">
        <f t="shared" si="35"/>
        <v>47723</v>
      </c>
      <c r="AR94" s="6">
        <f t="shared" si="52"/>
        <v>540.637295458724</v>
      </c>
      <c r="AS94" s="9">
        <f t="shared" si="38"/>
        <v>0.375</v>
      </c>
    </row>
    <row r="95" spans="1:45" x14ac:dyDescent="0.25">
      <c r="A95" t="s">
        <v>174</v>
      </c>
      <c r="B95">
        <v>13500</v>
      </c>
      <c r="C95" t="s">
        <v>175</v>
      </c>
      <c r="D95">
        <v>8788</v>
      </c>
      <c r="E95">
        <v>591</v>
      </c>
      <c r="F95">
        <v>219</v>
      </c>
      <c r="G95">
        <v>322</v>
      </c>
      <c r="H95">
        <v>695</v>
      </c>
      <c r="I95">
        <v>876</v>
      </c>
      <c r="J95">
        <v>1208</v>
      </c>
      <c r="K95">
        <v>1316</v>
      </c>
      <c r="L95">
        <v>853</v>
      </c>
      <c r="M95">
        <v>307</v>
      </c>
      <c r="N95">
        <v>395</v>
      </c>
      <c r="O95">
        <v>137</v>
      </c>
      <c r="P95">
        <v>107</v>
      </c>
      <c r="Q95">
        <v>749</v>
      </c>
      <c r="R95">
        <v>1013</v>
      </c>
      <c r="S95">
        <f t="shared" si="39"/>
        <v>4394</v>
      </c>
      <c r="T95" t="str">
        <f t="shared" si="40"/>
        <v>7:30 a.m. to 7:59 a.m.</v>
      </c>
      <c r="U95">
        <f t="shared" si="41"/>
        <v>450</v>
      </c>
      <c r="V95">
        <f t="shared" si="42"/>
        <v>8788</v>
      </c>
      <c r="W95">
        <f t="shared" si="43"/>
        <v>3911</v>
      </c>
      <c r="X95">
        <f t="shared" si="44"/>
        <v>1316</v>
      </c>
      <c r="Y95">
        <f t="shared" si="45"/>
        <v>29</v>
      </c>
      <c r="Z95">
        <f t="shared" si="46"/>
        <v>460.64361702127661</v>
      </c>
      <c r="AA95" s="9">
        <f t="shared" si="36"/>
        <v>0.31944444444444448</v>
      </c>
      <c r="AC95" s="6">
        <f t="shared" si="47"/>
        <v>8788</v>
      </c>
      <c r="AD95" s="6">
        <f t="shared" si="48"/>
        <v>2198</v>
      </c>
      <c r="AE95" s="6">
        <f t="shared" si="28"/>
        <v>390</v>
      </c>
      <c r="AF95" s="6">
        <f t="shared" si="29"/>
        <v>876</v>
      </c>
      <c r="AG95" s="6">
        <f t="shared" si="30"/>
        <v>29</v>
      </c>
      <c r="AH95" s="6">
        <f t="shared" si="31"/>
        <v>1827</v>
      </c>
      <c r="AI95" s="6">
        <f t="shared" si="49"/>
        <v>402.2488584474886</v>
      </c>
      <c r="AJ95" s="9">
        <f t="shared" si="37"/>
        <v>0.27916666666666667</v>
      </c>
      <c r="AL95" s="6">
        <f t="shared" si="50"/>
        <v>8788</v>
      </c>
      <c r="AM95" s="6">
        <f t="shared" si="51"/>
        <v>6591</v>
      </c>
      <c r="AN95" s="6">
        <f t="shared" si="32"/>
        <v>540</v>
      </c>
      <c r="AO95" s="6">
        <f t="shared" si="33"/>
        <v>395</v>
      </c>
      <c r="AP95" s="6">
        <f t="shared" si="34"/>
        <v>59</v>
      </c>
      <c r="AQ95" s="6">
        <f t="shared" si="35"/>
        <v>6387</v>
      </c>
      <c r="AR95" s="6">
        <f t="shared" si="52"/>
        <v>570.47088607594935</v>
      </c>
      <c r="AS95" s="9">
        <f t="shared" si="38"/>
        <v>0.39583333333333331</v>
      </c>
    </row>
    <row r="96" spans="1:45" x14ac:dyDescent="0.25">
      <c r="A96" t="s">
        <v>176</v>
      </c>
      <c r="B96">
        <v>13540</v>
      </c>
      <c r="C96" t="s">
        <v>177</v>
      </c>
      <c r="D96">
        <v>16728</v>
      </c>
      <c r="E96">
        <v>634</v>
      </c>
      <c r="F96">
        <v>377</v>
      </c>
      <c r="G96">
        <v>803</v>
      </c>
      <c r="H96">
        <v>1054</v>
      </c>
      <c r="I96">
        <v>1604</v>
      </c>
      <c r="J96">
        <v>2383</v>
      </c>
      <c r="K96">
        <v>2888</v>
      </c>
      <c r="L96">
        <v>2019</v>
      </c>
      <c r="M96">
        <v>1190</v>
      </c>
      <c r="N96">
        <v>1152</v>
      </c>
      <c r="O96">
        <v>477</v>
      </c>
      <c r="P96">
        <v>147</v>
      </c>
      <c r="Q96">
        <v>1198</v>
      </c>
      <c r="R96">
        <v>802</v>
      </c>
      <c r="S96">
        <f t="shared" si="39"/>
        <v>8364</v>
      </c>
      <c r="T96" t="str">
        <f t="shared" si="40"/>
        <v>7:30 a.m. to 7:59 a.m.</v>
      </c>
      <c r="U96">
        <f t="shared" si="41"/>
        <v>450</v>
      </c>
      <c r="V96">
        <f t="shared" si="42"/>
        <v>16728</v>
      </c>
      <c r="W96">
        <f t="shared" si="43"/>
        <v>6855</v>
      </c>
      <c r="X96">
        <f t="shared" si="44"/>
        <v>2888</v>
      </c>
      <c r="Y96">
        <f t="shared" si="45"/>
        <v>29</v>
      </c>
      <c r="Z96">
        <f t="shared" si="46"/>
        <v>465.15270083102496</v>
      </c>
      <c r="AA96" s="9">
        <f t="shared" si="36"/>
        <v>0.32291666666666669</v>
      </c>
      <c r="AC96" s="6">
        <f t="shared" si="47"/>
        <v>16728</v>
      </c>
      <c r="AD96" s="6">
        <f t="shared" si="48"/>
        <v>4183</v>
      </c>
      <c r="AE96" s="6">
        <f t="shared" si="28"/>
        <v>390</v>
      </c>
      <c r="AF96" s="6">
        <f t="shared" si="29"/>
        <v>1604</v>
      </c>
      <c r="AG96" s="6">
        <f t="shared" si="30"/>
        <v>29</v>
      </c>
      <c r="AH96" s="6">
        <f t="shared" si="31"/>
        <v>2868</v>
      </c>
      <c r="AI96" s="6">
        <f t="shared" si="49"/>
        <v>413.7568578553616</v>
      </c>
      <c r="AJ96" s="9">
        <f t="shared" si="37"/>
        <v>0.28680555555555559</v>
      </c>
      <c r="AL96" s="6">
        <f t="shared" si="50"/>
        <v>16728</v>
      </c>
      <c r="AM96" s="6">
        <f t="shared" si="51"/>
        <v>12546</v>
      </c>
      <c r="AN96" s="6">
        <f t="shared" si="32"/>
        <v>510</v>
      </c>
      <c r="AO96" s="6">
        <f t="shared" si="33"/>
        <v>1190</v>
      </c>
      <c r="AP96" s="6">
        <f t="shared" si="34"/>
        <v>29</v>
      </c>
      <c r="AQ96" s="6">
        <f t="shared" si="35"/>
        <v>11762</v>
      </c>
      <c r="AR96" s="6">
        <f t="shared" si="52"/>
        <v>529.10588235294119</v>
      </c>
      <c r="AS96" s="9">
        <f t="shared" si="38"/>
        <v>0.36736111111111108</v>
      </c>
    </row>
    <row r="97" spans="1:45" x14ac:dyDescent="0.25">
      <c r="A97" t="s">
        <v>178</v>
      </c>
      <c r="B97">
        <v>13620</v>
      </c>
      <c r="C97" t="s">
        <v>179</v>
      </c>
      <c r="D97">
        <v>16623</v>
      </c>
      <c r="E97">
        <v>1295</v>
      </c>
      <c r="F97">
        <v>618</v>
      </c>
      <c r="G97">
        <v>1146</v>
      </c>
      <c r="H97">
        <v>1618</v>
      </c>
      <c r="I97">
        <v>2455</v>
      </c>
      <c r="J97">
        <v>2459</v>
      </c>
      <c r="K97">
        <v>2070</v>
      </c>
      <c r="L97">
        <v>1320</v>
      </c>
      <c r="M97">
        <v>641</v>
      </c>
      <c r="N97">
        <v>730</v>
      </c>
      <c r="O97">
        <v>274</v>
      </c>
      <c r="P97">
        <v>206</v>
      </c>
      <c r="Q97">
        <v>1008</v>
      </c>
      <c r="R97">
        <v>783</v>
      </c>
      <c r="S97">
        <f t="shared" si="39"/>
        <v>8311.5</v>
      </c>
      <c r="T97" t="str">
        <f t="shared" si="40"/>
        <v>7:00 a.m. to 7:29 a.m.</v>
      </c>
      <c r="U97">
        <f t="shared" si="41"/>
        <v>420</v>
      </c>
      <c r="V97">
        <f t="shared" si="42"/>
        <v>16623</v>
      </c>
      <c r="W97">
        <f t="shared" si="43"/>
        <v>7132</v>
      </c>
      <c r="X97">
        <f t="shared" si="44"/>
        <v>2459</v>
      </c>
      <c r="Y97">
        <f t="shared" si="45"/>
        <v>29</v>
      </c>
      <c r="Z97">
        <f t="shared" si="46"/>
        <v>433.910329402196</v>
      </c>
      <c r="AA97" s="9">
        <f t="shared" si="36"/>
        <v>0.30069444444444443</v>
      </c>
      <c r="AC97" s="6">
        <f t="shared" si="47"/>
        <v>16623</v>
      </c>
      <c r="AD97" s="6">
        <f t="shared" si="48"/>
        <v>4156</v>
      </c>
      <c r="AE97" s="6">
        <f t="shared" si="28"/>
        <v>360</v>
      </c>
      <c r="AF97" s="6">
        <f t="shared" si="29"/>
        <v>1618</v>
      </c>
      <c r="AG97" s="6">
        <f t="shared" si="30"/>
        <v>29</v>
      </c>
      <c r="AH97" s="6">
        <f t="shared" si="31"/>
        <v>3059</v>
      </c>
      <c r="AI97" s="6">
        <f t="shared" si="49"/>
        <v>379.6574474660074</v>
      </c>
      <c r="AJ97" s="9">
        <f t="shared" si="37"/>
        <v>0.26319444444444445</v>
      </c>
      <c r="AL97" s="6">
        <f t="shared" si="50"/>
        <v>16623</v>
      </c>
      <c r="AM97" s="6">
        <f t="shared" si="51"/>
        <v>12468</v>
      </c>
      <c r="AN97" s="6">
        <f t="shared" si="32"/>
        <v>480</v>
      </c>
      <c r="AO97" s="6">
        <f t="shared" si="33"/>
        <v>1320</v>
      </c>
      <c r="AP97" s="6">
        <f t="shared" si="34"/>
        <v>29</v>
      </c>
      <c r="AQ97" s="6">
        <f t="shared" si="35"/>
        <v>11661</v>
      </c>
      <c r="AR97" s="6">
        <f t="shared" si="52"/>
        <v>497.71306818181819</v>
      </c>
      <c r="AS97" s="9">
        <f t="shared" si="38"/>
        <v>0.34513888888888888</v>
      </c>
    </row>
    <row r="98" spans="1:45" x14ac:dyDescent="0.25">
      <c r="A98" t="s">
        <v>180</v>
      </c>
      <c r="B98">
        <v>13660</v>
      </c>
      <c r="C98" t="s">
        <v>181</v>
      </c>
      <c r="D98">
        <v>16064</v>
      </c>
      <c r="E98">
        <v>1007</v>
      </c>
      <c r="F98">
        <v>631</v>
      </c>
      <c r="G98">
        <v>748</v>
      </c>
      <c r="H98">
        <v>1206</v>
      </c>
      <c r="I98">
        <v>1175</v>
      </c>
      <c r="J98">
        <v>1752</v>
      </c>
      <c r="K98">
        <v>2205</v>
      </c>
      <c r="L98">
        <v>1308</v>
      </c>
      <c r="M98">
        <v>686</v>
      </c>
      <c r="N98">
        <v>861</v>
      </c>
      <c r="O98">
        <v>607</v>
      </c>
      <c r="P98">
        <v>368</v>
      </c>
      <c r="Q98">
        <v>1732</v>
      </c>
      <c r="R98">
        <v>1778</v>
      </c>
      <c r="S98">
        <f t="shared" si="39"/>
        <v>8032</v>
      </c>
      <c r="T98" t="str">
        <f t="shared" si="40"/>
        <v>7:30 a.m. to 7:59 a.m.</v>
      </c>
      <c r="U98">
        <f t="shared" si="41"/>
        <v>450</v>
      </c>
      <c r="V98">
        <f t="shared" si="42"/>
        <v>16064</v>
      </c>
      <c r="W98">
        <f t="shared" si="43"/>
        <v>6519</v>
      </c>
      <c r="X98">
        <f t="shared" si="44"/>
        <v>2205</v>
      </c>
      <c r="Y98">
        <f t="shared" si="45"/>
        <v>29</v>
      </c>
      <c r="Z98">
        <f t="shared" si="46"/>
        <v>469.8988662131519</v>
      </c>
      <c r="AA98" s="9">
        <f t="shared" si="36"/>
        <v>0.32569444444444445</v>
      </c>
      <c r="AC98" s="6">
        <f t="shared" si="47"/>
        <v>16064</v>
      </c>
      <c r="AD98" s="6">
        <f t="shared" si="48"/>
        <v>4017</v>
      </c>
      <c r="AE98" s="6">
        <f t="shared" si="28"/>
        <v>390</v>
      </c>
      <c r="AF98" s="6">
        <f t="shared" si="29"/>
        <v>1175</v>
      </c>
      <c r="AG98" s="6">
        <f t="shared" si="30"/>
        <v>29</v>
      </c>
      <c r="AH98" s="6">
        <f t="shared" si="31"/>
        <v>3592</v>
      </c>
      <c r="AI98" s="6">
        <f t="shared" si="49"/>
        <v>400.4646808510638</v>
      </c>
      <c r="AJ98" s="9">
        <f t="shared" si="37"/>
        <v>0.27777777777777779</v>
      </c>
      <c r="AL98" s="6">
        <f t="shared" si="50"/>
        <v>16064</v>
      </c>
      <c r="AM98" s="6">
        <f t="shared" si="51"/>
        <v>12048</v>
      </c>
      <c r="AN98" s="6">
        <f t="shared" si="32"/>
        <v>600</v>
      </c>
      <c r="AO98" s="6">
        <f t="shared" si="33"/>
        <v>607</v>
      </c>
      <c r="AP98" s="6">
        <f t="shared" si="34"/>
        <v>59</v>
      </c>
      <c r="AQ98" s="6">
        <f t="shared" si="35"/>
        <v>11579</v>
      </c>
      <c r="AR98" s="6">
        <f t="shared" si="52"/>
        <v>645.58649093904444</v>
      </c>
      <c r="AS98" s="9">
        <f t="shared" si="38"/>
        <v>0.44791666666666669</v>
      </c>
    </row>
    <row r="99" spans="1:45" x14ac:dyDescent="0.25">
      <c r="A99" t="s">
        <v>182</v>
      </c>
      <c r="B99">
        <v>13700</v>
      </c>
      <c r="C99" t="s">
        <v>183</v>
      </c>
      <c r="D99">
        <v>11936</v>
      </c>
      <c r="E99">
        <v>309</v>
      </c>
      <c r="F99">
        <v>399</v>
      </c>
      <c r="G99">
        <v>845</v>
      </c>
      <c r="H99">
        <v>603</v>
      </c>
      <c r="I99">
        <v>1379</v>
      </c>
      <c r="J99">
        <v>1483</v>
      </c>
      <c r="K99">
        <v>2594</v>
      </c>
      <c r="L99">
        <v>826</v>
      </c>
      <c r="M99">
        <v>742</v>
      </c>
      <c r="N99">
        <v>542</v>
      </c>
      <c r="O99">
        <v>355</v>
      </c>
      <c r="P99">
        <v>126</v>
      </c>
      <c r="Q99">
        <v>796</v>
      </c>
      <c r="R99">
        <v>937</v>
      </c>
      <c r="S99">
        <f t="shared" si="39"/>
        <v>5968</v>
      </c>
      <c r="T99" t="str">
        <f t="shared" si="40"/>
        <v>7:30 a.m. to 7:59 a.m.</v>
      </c>
      <c r="U99">
        <f t="shared" si="41"/>
        <v>450</v>
      </c>
      <c r="V99">
        <f t="shared" si="42"/>
        <v>11936</v>
      </c>
      <c r="W99">
        <f t="shared" si="43"/>
        <v>5018</v>
      </c>
      <c r="X99">
        <f t="shared" si="44"/>
        <v>2594</v>
      </c>
      <c r="Y99">
        <f t="shared" si="45"/>
        <v>29</v>
      </c>
      <c r="Z99">
        <f t="shared" si="46"/>
        <v>460.62066306861988</v>
      </c>
      <c r="AA99" s="9">
        <f t="shared" si="36"/>
        <v>0.31944444444444448</v>
      </c>
      <c r="AC99" s="6">
        <f t="shared" si="47"/>
        <v>11936</v>
      </c>
      <c r="AD99" s="6">
        <f t="shared" si="48"/>
        <v>2985</v>
      </c>
      <c r="AE99" s="6">
        <f t="shared" si="28"/>
        <v>390</v>
      </c>
      <c r="AF99" s="6">
        <f t="shared" si="29"/>
        <v>1379</v>
      </c>
      <c r="AG99" s="6">
        <f t="shared" si="30"/>
        <v>29</v>
      </c>
      <c r="AH99" s="6">
        <f t="shared" si="31"/>
        <v>2156</v>
      </c>
      <c r="AI99" s="6">
        <f t="shared" si="49"/>
        <v>407.41261783901376</v>
      </c>
      <c r="AJ99" s="9">
        <f t="shared" si="37"/>
        <v>0.28263888888888888</v>
      </c>
      <c r="AL99" s="6">
        <f t="shared" si="50"/>
        <v>11936</v>
      </c>
      <c r="AM99" s="6">
        <f t="shared" si="51"/>
        <v>8952</v>
      </c>
      <c r="AN99" s="6">
        <f t="shared" si="32"/>
        <v>510</v>
      </c>
      <c r="AO99" s="6">
        <f t="shared" si="33"/>
        <v>742</v>
      </c>
      <c r="AP99" s="6">
        <f t="shared" si="34"/>
        <v>29</v>
      </c>
      <c r="AQ99" s="6">
        <f t="shared" si="35"/>
        <v>8438</v>
      </c>
      <c r="AR99" s="6">
        <f t="shared" si="52"/>
        <v>530.08894878706201</v>
      </c>
      <c r="AS99" s="9">
        <f t="shared" si="38"/>
        <v>0.36805555555555558</v>
      </c>
    </row>
    <row r="100" spans="1:45" x14ac:dyDescent="0.25">
      <c r="A100" t="s">
        <v>184</v>
      </c>
      <c r="B100">
        <v>13740</v>
      </c>
      <c r="C100" t="s">
        <v>185</v>
      </c>
      <c r="D100">
        <v>78368</v>
      </c>
      <c r="E100">
        <v>2882</v>
      </c>
      <c r="F100">
        <v>2024</v>
      </c>
      <c r="G100">
        <v>3297</v>
      </c>
      <c r="H100">
        <v>5259</v>
      </c>
      <c r="I100">
        <v>8035</v>
      </c>
      <c r="J100">
        <v>11484</v>
      </c>
      <c r="K100">
        <v>15540</v>
      </c>
      <c r="L100">
        <v>8364</v>
      </c>
      <c r="M100">
        <v>3996</v>
      </c>
      <c r="N100">
        <v>3975</v>
      </c>
      <c r="O100">
        <v>2214</v>
      </c>
      <c r="P100">
        <v>902</v>
      </c>
      <c r="Q100">
        <v>4592</v>
      </c>
      <c r="R100">
        <v>5804</v>
      </c>
      <c r="S100">
        <f t="shared" si="39"/>
        <v>39184</v>
      </c>
      <c r="T100" t="str">
        <f t="shared" si="40"/>
        <v>7:30 a.m. to 7:59 a.m.</v>
      </c>
      <c r="U100">
        <f t="shared" si="41"/>
        <v>450</v>
      </c>
      <c r="V100">
        <f t="shared" si="42"/>
        <v>78368</v>
      </c>
      <c r="W100">
        <f t="shared" si="43"/>
        <v>32981</v>
      </c>
      <c r="X100">
        <f t="shared" si="44"/>
        <v>15540</v>
      </c>
      <c r="Y100">
        <f t="shared" si="45"/>
        <v>29</v>
      </c>
      <c r="Z100">
        <f t="shared" si="46"/>
        <v>461.57574002574</v>
      </c>
      <c r="AA100" s="9">
        <f t="shared" si="36"/>
        <v>0.32013888888888892</v>
      </c>
      <c r="AC100" s="6">
        <f t="shared" si="47"/>
        <v>78368</v>
      </c>
      <c r="AD100" s="6">
        <f t="shared" si="48"/>
        <v>19593</v>
      </c>
      <c r="AE100" s="6">
        <f t="shared" si="28"/>
        <v>390</v>
      </c>
      <c r="AF100" s="6">
        <f t="shared" si="29"/>
        <v>8035</v>
      </c>
      <c r="AG100" s="6">
        <f t="shared" si="30"/>
        <v>29</v>
      </c>
      <c r="AH100" s="6">
        <f t="shared" si="31"/>
        <v>13462</v>
      </c>
      <c r="AI100" s="6">
        <f t="shared" si="49"/>
        <v>412.1244555071562</v>
      </c>
      <c r="AJ100" s="9">
        <f t="shared" si="37"/>
        <v>0.28611111111111109</v>
      </c>
      <c r="AL100" s="6">
        <f t="shared" si="50"/>
        <v>78368</v>
      </c>
      <c r="AM100" s="6">
        <f t="shared" si="51"/>
        <v>58776</v>
      </c>
      <c r="AN100" s="6">
        <f t="shared" si="32"/>
        <v>510</v>
      </c>
      <c r="AO100" s="6">
        <f t="shared" si="33"/>
        <v>3996</v>
      </c>
      <c r="AP100" s="6">
        <f t="shared" si="34"/>
        <v>29</v>
      </c>
      <c r="AQ100" s="6">
        <f t="shared" si="35"/>
        <v>56885</v>
      </c>
      <c r="AR100" s="6">
        <f t="shared" si="52"/>
        <v>523.72347347347352</v>
      </c>
      <c r="AS100" s="9">
        <f t="shared" si="38"/>
        <v>0.36319444444444443</v>
      </c>
    </row>
    <row r="101" spans="1:45" x14ac:dyDescent="0.25">
      <c r="A101" t="s">
        <v>186</v>
      </c>
      <c r="B101">
        <v>13780</v>
      </c>
      <c r="C101" t="s">
        <v>187</v>
      </c>
      <c r="D101">
        <v>109040</v>
      </c>
      <c r="E101">
        <v>3627</v>
      </c>
      <c r="F101">
        <v>2715</v>
      </c>
      <c r="G101">
        <v>5017</v>
      </c>
      <c r="H101">
        <v>8440</v>
      </c>
      <c r="I101">
        <v>11148</v>
      </c>
      <c r="J101">
        <v>15288</v>
      </c>
      <c r="K101">
        <v>17316</v>
      </c>
      <c r="L101">
        <v>11401</v>
      </c>
      <c r="M101">
        <v>6383</v>
      </c>
      <c r="N101">
        <v>5883</v>
      </c>
      <c r="O101">
        <v>2987</v>
      </c>
      <c r="P101">
        <v>1879</v>
      </c>
      <c r="Q101">
        <v>8770</v>
      </c>
      <c r="R101">
        <v>8186</v>
      </c>
      <c r="S101">
        <f t="shared" si="39"/>
        <v>54520</v>
      </c>
      <c r="T101" t="str">
        <f t="shared" si="40"/>
        <v>7:30 a.m. to 7:59 a.m.</v>
      </c>
      <c r="U101">
        <f t="shared" si="41"/>
        <v>450</v>
      </c>
      <c r="V101">
        <f t="shared" si="42"/>
        <v>109040</v>
      </c>
      <c r="W101">
        <f t="shared" si="43"/>
        <v>46235</v>
      </c>
      <c r="X101">
        <f t="shared" si="44"/>
        <v>17316</v>
      </c>
      <c r="Y101">
        <f t="shared" si="45"/>
        <v>29</v>
      </c>
      <c r="Z101">
        <f t="shared" si="46"/>
        <v>463.87531762531762</v>
      </c>
      <c r="AA101" s="9">
        <f t="shared" si="36"/>
        <v>0.3215277777777778</v>
      </c>
      <c r="AC101" s="6">
        <f t="shared" si="47"/>
        <v>109040</v>
      </c>
      <c r="AD101" s="6">
        <f t="shared" si="48"/>
        <v>27261</v>
      </c>
      <c r="AE101" s="6">
        <f t="shared" si="28"/>
        <v>390</v>
      </c>
      <c r="AF101" s="6">
        <f t="shared" si="29"/>
        <v>11148</v>
      </c>
      <c r="AG101" s="6">
        <f t="shared" si="30"/>
        <v>29</v>
      </c>
      <c r="AH101" s="6">
        <f t="shared" si="31"/>
        <v>19799</v>
      </c>
      <c r="AI101" s="6">
        <f t="shared" si="49"/>
        <v>409.40877287405812</v>
      </c>
      <c r="AJ101" s="9">
        <f t="shared" si="37"/>
        <v>0.28402777777777777</v>
      </c>
      <c r="AL101" s="6">
        <f t="shared" si="50"/>
        <v>109040</v>
      </c>
      <c r="AM101" s="6">
        <f t="shared" si="51"/>
        <v>81780</v>
      </c>
      <c r="AN101" s="6">
        <f t="shared" si="32"/>
        <v>540</v>
      </c>
      <c r="AO101" s="6">
        <f t="shared" si="33"/>
        <v>5883</v>
      </c>
      <c r="AP101" s="6">
        <f t="shared" si="34"/>
        <v>59</v>
      </c>
      <c r="AQ101" s="6">
        <f t="shared" si="35"/>
        <v>81335</v>
      </c>
      <c r="AR101" s="6">
        <f t="shared" si="52"/>
        <v>544.46285908550055</v>
      </c>
      <c r="AS101" s="9">
        <f t="shared" si="38"/>
        <v>0.37777777777777777</v>
      </c>
    </row>
    <row r="102" spans="1:45" x14ac:dyDescent="0.25">
      <c r="A102" t="s">
        <v>188</v>
      </c>
      <c r="B102">
        <v>13820</v>
      </c>
      <c r="C102" t="s">
        <v>189</v>
      </c>
      <c r="D102">
        <v>478594</v>
      </c>
      <c r="E102">
        <v>22707</v>
      </c>
      <c r="F102">
        <v>21376</v>
      </c>
      <c r="G102">
        <v>26686</v>
      </c>
      <c r="H102">
        <v>49784</v>
      </c>
      <c r="I102">
        <v>56576</v>
      </c>
      <c r="J102">
        <v>83976</v>
      </c>
      <c r="K102">
        <v>61005</v>
      </c>
      <c r="L102">
        <v>40706</v>
      </c>
      <c r="M102">
        <v>18245</v>
      </c>
      <c r="N102">
        <v>23925</v>
      </c>
      <c r="O102">
        <v>10169</v>
      </c>
      <c r="P102">
        <v>4769</v>
      </c>
      <c r="Q102">
        <v>28912</v>
      </c>
      <c r="R102">
        <v>29758</v>
      </c>
      <c r="S102">
        <f t="shared" si="39"/>
        <v>239297</v>
      </c>
      <c r="T102" t="str">
        <f t="shared" si="40"/>
        <v>7:00 a.m. to 7:29 a.m.</v>
      </c>
      <c r="U102">
        <f t="shared" si="41"/>
        <v>420</v>
      </c>
      <c r="V102">
        <f t="shared" si="42"/>
        <v>478594</v>
      </c>
      <c r="W102">
        <f t="shared" si="43"/>
        <v>177129</v>
      </c>
      <c r="X102">
        <f t="shared" si="44"/>
        <v>83976</v>
      </c>
      <c r="Y102">
        <f t="shared" si="45"/>
        <v>29</v>
      </c>
      <c r="Z102">
        <f t="shared" si="46"/>
        <v>441.46889587501192</v>
      </c>
      <c r="AA102" s="9">
        <f t="shared" si="36"/>
        <v>0.30624999999999997</v>
      </c>
      <c r="AC102" s="6">
        <f t="shared" si="47"/>
        <v>478594</v>
      </c>
      <c r="AD102" s="6">
        <f t="shared" si="48"/>
        <v>119649</v>
      </c>
      <c r="AE102" s="6">
        <f t="shared" si="28"/>
        <v>360</v>
      </c>
      <c r="AF102" s="6">
        <f t="shared" si="29"/>
        <v>49784</v>
      </c>
      <c r="AG102" s="6">
        <f t="shared" si="30"/>
        <v>29</v>
      </c>
      <c r="AH102" s="6">
        <f t="shared" si="31"/>
        <v>70769</v>
      </c>
      <c r="AI102" s="6">
        <f t="shared" si="49"/>
        <v>388.47311385183997</v>
      </c>
      <c r="AJ102" s="9">
        <f t="shared" si="37"/>
        <v>0.26944444444444443</v>
      </c>
      <c r="AL102" s="6">
        <f t="shared" si="50"/>
        <v>478594</v>
      </c>
      <c r="AM102" s="6">
        <f t="shared" si="51"/>
        <v>358946</v>
      </c>
      <c r="AN102" s="6">
        <f t="shared" si="32"/>
        <v>480</v>
      </c>
      <c r="AO102" s="6">
        <f t="shared" si="33"/>
        <v>40706</v>
      </c>
      <c r="AP102" s="6">
        <f t="shared" si="34"/>
        <v>29</v>
      </c>
      <c r="AQ102" s="6">
        <f t="shared" si="35"/>
        <v>322110</v>
      </c>
      <c r="AR102" s="6">
        <f t="shared" si="52"/>
        <v>506.24255637989484</v>
      </c>
      <c r="AS102" s="9">
        <f t="shared" si="38"/>
        <v>0.35138888888888892</v>
      </c>
    </row>
    <row r="103" spans="1:45" x14ac:dyDescent="0.25">
      <c r="A103" t="s">
        <v>190</v>
      </c>
      <c r="B103">
        <v>13860</v>
      </c>
      <c r="C103" t="s">
        <v>191</v>
      </c>
      <c r="D103">
        <v>8233</v>
      </c>
      <c r="E103">
        <v>223</v>
      </c>
      <c r="F103">
        <v>226</v>
      </c>
      <c r="G103">
        <v>400</v>
      </c>
      <c r="H103">
        <v>671</v>
      </c>
      <c r="I103">
        <v>988</v>
      </c>
      <c r="J103">
        <v>1302</v>
      </c>
      <c r="K103">
        <v>1483</v>
      </c>
      <c r="L103">
        <v>620</v>
      </c>
      <c r="M103">
        <v>565</v>
      </c>
      <c r="N103">
        <v>469</v>
      </c>
      <c r="O103">
        <v>366</v>
      </c>
      <c r="P103">
        <v>69</v>
      </c>
      <c r="Q103">
        <v>503</v>
      </c>
      <c r="R103">
        <v>348</v>
      </c>
      <c r="S103">
        <f t="shared" si="39"/>
        <v>4116.5</v>
      </c>
      <c r="T103" t="str">
        <f t="shared" si="40"/>
        <v>7:30 a.m. to 7:59 a.m.</v>
      </c>
      <c r="U103">
        <f t="shared" si="41"/>
        <v>450</v>
      </c>
      <c r="V103">
        <f t="shared" si="42"/>
        <v>8233</v>
      </c>
      <c r="W103">
        <f t="shared" si="43"/>
        <v>3810</v>
      </c>
      <c r="X103">
        <f t="shared" si="44"/>
        <v>1483</v>
      </c>
      <c r="Y103">
        <f t="shared" si="45"/>
        <v>29</v>
      </c>
      <c r="Z103">
        <f t="shared" si="46"/>
        <v>455.99359406608227</v>
      </c>
      <c r="AA103" s="9">
        <f t="shared" si="36"/>
        <v>0.31597222222222221</v>
      </c>
      <c r="AC103" s="6">
        <f t="shared" si="47"/>
        <v>8233</v>
      </c>
      <c r="AD103" s="6">
        <f t="shared" si="48"/>
        <v>2059</v>
      </c>
      <c r="AE103" s="6">
        <f t="shared" si="28"/>
        <v>390</v>
      </c>
      <c r="AF103" s="6">
        <f t="shared" si="29"/>
        <v>988</v>
      </c>
      <c r="AG103" s="6">
        <f t="shared" si="30"/>
        <v>29</v>
      </c>
      <c r="AH103" s="6">
        <f t="shared" si="31"/>
        <v>1520</v>
      </c>
      <c r="AI103" s="6">
        <f t="shared" si="49"/>
        <v>405.79883603238864</v>
      </c>
      <c r="AJ103" s="9">
        <f t="shared" si="37"/>
        <v>0.28125</v>
      </c>
      <c r="AL103" s="6">
        <f t="shared" si="50"/>
        <v>8233</v>
      </c>
      <c r="AM103" s="6">
        <f t="shared" si="51"/>
        <v>6175</v>
      </c>
      <c r="AN103" s="6">
        <f t="shared" si="32"/>
        <v>510</v>
      </c>
      <c r="AO103" s="6">
        <f t="shared" si="33"/>
        <v>565</v>
      </c>
      <c r="AP103" s="6">
        <f t="shared" si="34"/>
        <v>29</v>
      </c>
      <c r="AQ103" s="6">
        <f t="shared" si="35"/>
        <v>5913</v>
      </c>
      <c r="AR103" s="6">
        <f t="shared" si="52"/>
        <v>523.43495575221243</v>
      </c>
      <c r="AS103" s="9">
        <f t="shared" si="38"/>
        <v>0.36319444444444443</v>
      </c>
    </row>
    <row r="104" spans="1:45" x14ac:dyDescent="0.25">
      <c r="A104" t="s">
        <v>192</v>
      </c>
      <c r="B104">
        <v>13900</v>
      </c>
      <c r="C104" t="s">
        <v>193</v>
      </c>
      <c r="D104">
        <v>57996</v>
      </c>
      <c r="E104">
        <v>1693</v>
      </c>
      <c r="F104">
        <v>1399</v>
      </c>
      <c r="G104">
        <v>2639</v>
      </c>
      <c r="H104">
        <v>3495</v>
      </c>
      <c r="I104">
        <v>6570</v>
      </c>
      <c r="J104">
        <v>8469</v>
      </c>
      <c r="K104">
        <v>13911</v>
      </c>
      <c r="L104">
        <v>5172</v>
      </c>
      <c r="M104">
        <v>2641</v>
      </c>
      <c r="N104">
        <v>2274</v>
      </c>
      <c r="O104">
        <v>1099</v>
      </c>
      <c r="P104">
        <v>819</v>
      </c>
      <c r="Q104">
        <v>3926</v>
      </c>
      <c r="R104">
        <v>3889</v>
      </c>
      <c r="S104">
        <f t="shared" si="39"/>
        <v>28998</v>
      </c>
      <c r="T104" t="str">
        <f t="shared" si="40"/>
        <v>7:30 a.m. to 7:59 a.m.</v>
      </c>
      <c r="U104">
        <f t="shared" si="41"/>
        <v>450</v>
      </c>
      <c r="V104">
        <f t="shared" si="42"/>
        <v>57996</v>
      </c>
      <c r="W104">
        <f t="shared" si="43"/>
        <v>24265</v>
      </c>
      <c r="X104">
        <f t="shared" si="44"/>
        <v>13911</v>
      </c>
      <c r="Y104">
        <f t="shared" si="45"/>
        <v>29</v>
      </c>
      <c r="Z104">
        <f t="shared" si="46"/>
        <v>459.86679606067139</v>
      </c>
      <c r="AA104" s="9">
        <f t="shared" si="36"/>
        <v>0.31875000000000003</v>
      </c>
      <c r="AC104" s="6">
        <f t="shared" si="47"/>
        <v>57996</v>
      </c>
      <c r="AD104" s="6">
        <f t="shared" si="48"/>
        <v>14500</v>
      </c>
      <c r="AE104" s="6">
        <f t="shared" si="28"/>
        <v>390</v>
      </c>
      <c r="AF104" s="6">
        <f t="shared" si="29"/>
        <v>6570</v>
      </c>
      <c r="AG104" s="6">
        <f t="shared" si="30"/>
        <v>29</v>
      </c>
      <c r="AH104" s="6">
        <f t="shared" si="31"/>
        <v>9226</v>
      </c>
      <c r="AI104" s="6">
        <f t="shared" si="49"/>
        <v>413.27503805175036</v>
      </c>
      <c r="AJ104" s="9">
        <f t="shared" si="37"/>
        <v>0.28680555555555559</v>
      </c>
      <c r="AL104" s="6">
        <f t="shared" si="50"/>
        <v>57996</v>
      </c>
      <c r="AM104" s="6">
        <f t="shared" si="51"/>
        <v>43497</v>
      </c>
      <c r="AN104" s="6">
        <f t="shared" si="32"/>
        <v>510</v>
      </c>
      <c r="AO104" s="6">
        <f t="shared" si="33"/>
        <v>2641</v>
      </c>
      <c r="AP104" s="6">
        <f t="shared" si="34"/>
        <v>29</v>
      </c>
      <c r="AQ104" s="6">
        <f t="shared" si="35"/>
        <v>43348</v>
      </c>
      <c r="AR104" s="6">
        <f t="shared" si="52"/>
        <v>511.63612268080271</v>
      </c>
      <c r="AS104" s="9">
        <f t="shared" si="38"/>
        <v>0.35486111111111113</v>
      </c>
    </row>
    <row r="105" spans="1:45" x14ac:dyDescent="0.25">
      <c r="A105" t="s">
        <v>194</v>
      </c>
      <c r="B105">
        <v>13940</v>
      </c>
      <c r="C105" t="s">
        <v>195</v>
      </c>
      <c r="D105">
        <v>17848</v>
      </c>
      <c r="E105">
        <v>484</v>
      </c>
      <c r="F105">
        <v>607</v>
      </c>
      <c r="G105">
        <v>1392</v>
      </c>
      <c r="H105">
        <v>1529</v>
      </c>
      <c r="I105">
        <v>1915</v>
      </c>
      <c r="J105">
        <v>2495</v>
      </c>
      <c r="K105">
        <v>3219</v>
      </c>
      <c r="L105">
        <v>1759</v>
      </c>
      <c r="M105">
        <v>761</v>
      </c>
      <c r="N105">
        <v>815</v>
      </c>
      <c r="O105">
        <v>263</v>
      </c>
      <c r="P105">
        <v>148</v>
      </c>
      <c r="Q105">
        <v>1066</v>
      </c>
      <c r="R105">
        <v>1395</v>
      </c>
      <c r="S105">
        <f t="shared" si="39"/>
        <v>8924</v>
      </c>
      <c r="T105" t="str">
        <f t="shared" si="40"/>
        <v>7:30 a.m. to 7:59 a.m.</v>
      </c>
      <c r="U105">
        <f t="shared" si="41"/>
        <v>450</v>
      </c>
      <c r="V105">
        <f t="shared" si="42"/>
        <v>17848</v>
      </c>
      <c r="W105">
        <f t="shared" si="43"/>
        <v>8422</v>
      </c>
      <c r="X105">
        <f t="shared" si="44"/>
        <v>3219</v>
      </c>
      <c r="Y105">
        <f t="shared" si="45"/>
        <v>29</v>
      </c>
      <c r="Z105">
        <f t="shared" si="46"/>
        <v>454.52252252252254</v>
      </c>
      <c r="AA105" s="9">
        <f t="shared" si="36"/>
        <v>0.31527777777777777</v>
      </c>
      <c r="AC105" s="6">
        <f t="shared" si="47"/>
        <v>17848</v>
      </c>
      <c r="AD105" s="6">
        <f t="shared" si="48"/>
        <v>4463</v>
      </c>
      <c r="AE105" s="6">
        <f t="shared" si="28"/>
        <v>390</v>
      </c>
      <c r="AF105" s="6">
        <f t="shared" si="29"/>
        <v>1915</v>
      </c>
      <c r="AG105" s="6">
        <f t="shared" si="30"/>
        <v>29</v>
      </c>
      <c r="AH105" s="6">
        <f t="shared" si="31"/>
        <v>4012</v>
      </c>
      <c r="AI105" s="6">
        <f t="shared" si="49"/>
        <v>396.8146214099217</v>
      </c>
      <c r="AJ105" s="9">
        <f t="shared" si="37"/>
        <v>0.27499999999999997</v>
      </c>
      <c r="AL105" s="6">
        <f t="shared" si="50"/>
        <v>17848</v>
      </c>
      <c r="AM105" s="6">
        <f t="shared" si="51"/>
        <v>13386</v>
      </c>
      <c r="AN105" s="6">
        <f t="shared" si="32"/>
        <v>480</v>
      </c>
      <c r="AO105" s="6">
        <f t="shared" si="33"/>
        <v>1759</v>
      </c>
      <c r="AP105" s="6">
        <f t="shared" si="34"/>
        <v>29</v>
      </c>
      <c r="AQ105" s="6">
        <f t="shared" si="35"/>
        <v>11641</v>
      </c>
      <c r="AR105" s="6">
        <f t="shared" si="52"/>
        <v>508.76918703808985</v>
      </c>
      <c r="AS105" s="9">
        <f t="shared" si="38"/>
        <v>0.3527777777777778</v>
      </c>
    </row>
    <row r="106" spans="1:45" x14ac:dyDescent="0.25">
      <c r="A106" t="s">
        <v>196</v>
      </c>
      <c r="B106">
        <v>13980</v>
      </c>
      <c r="C106" t="s">
        <v>197</v>
      </c>
      <c r="D106">
        <v>69140</v>
      </c>
      <c r="E106">
        <v>2628</v>
      </c>
      <c r="F106">
        <v>1861</v>
      </c>
      <c r="G106">
        <v>2701</v>
      </c>
      <c r="H106">
        <v>4414</v>
      </c>
      <c r="I106">
        <v>6264</v>
      </c>
      <c r="J106">
        <v>8186</v>
      </c>
      <c r="K106">
        <v>9988</v>
      </c>
      <c r="L106">
        <v>7679</v>
      </c>
      <c r="M106">
        <v>4515</v>
      </c>
      <c r="N106">
        <v>4914</v>
      </c>
      <c r="O106">
        <v>2319</v>
      </c>
      <c r="P106">
        <v>1349</v>
      </c>
      <c r="Q106">
        <v>6079</v>
      </c>
      <c r="R106">
        <v>6243</v>
      </c>
      <c r="S106">
        <f t="shared" si="39"/>
        <v>34570</v>
      </c>
      <c r="T106" t="str">
        <f t="shared" si="40"/>
        <v>7:30 a.m. to 7:59 a.m.</v>
      </c>
      <c r="U106">
        <f t="shared" si="41"/>
        <v>450</v>
      </c>
      <c r="V106">
        <f t="shared" si="42"/>
        <v>69140</v>
      </c>
      <c r="W106">
        <f t="shared" si="43"/>
        <v>26054</v>
      </c>
      <c r="X106">
        <f t="shared" si="44"/>
        <v>9988</v>
      </c>
      <c r="Y106">
        <f t="shared" si="45"/>
        <v>29</v>
      </c>
      <c r="Z106">
        <f t="shared" si="46"/>
        <v>474.72607128554267</v>
      </c>
      <c r="AA106" s="9">
        <f t="shared" si="36"/>
        <v>0.32916666666666666</v>
      </c>
      <c r="AC106" s="6">
        <f t="shared" si="47"/>
        <v>69140</v>
      </c>
      <c r="AD106" s="6">
        <f t="shared" si="48"/>
        <v>17286</v>
      </c>
      <c r="AE106" s="6">
        <f t="shared" si="28"/>
        <v>390</v>
      </c>
      <c r="AF106" s="6">
        <f t="shared" si="29"/>
        <v>6264</v>
      </c>
      <c r="AG106" s="6">
        <f t="shared" si="30"/>
        <v>29</v>
      </c>
      <c r="AH106" s="6">
        <f t="shared" si="31"/>
        <v>11604</v>
      </c>
      <c r="AI106" s="6">
        <f t="shared" si="49"/>
        <v>416.30092592592592</v>
      </c>
      <c r="AJ106" s="9">
        <f t="shared" si="37"/>
        <v>0.28888888888888892</v>
      </c>
      <c r="AL106" s="6">
        <f t="shared" si="50"/>
        <v>69140</v>
      </c>
      <c r="AM106" s="6">
        <f t="shared" si="51"/>
        <v>51855</v>
      </c>
      <c r="AN106" s="6">
        <f t="shared" si="32"/>
        <v>540</v>
      </c>
      <c r="AO106" s="6">
        <f t="shared" si="33"/>
        <v>4914</v>
      </c>
      <c r="AP106" s="6">
        <f t="shared" si="34"/>
        <v>59</v>
      </c>
      <c r="AQ106" s="6">
        <f t="shared" si="35"/>
        <v>48236</v>
      </c>
      <c r="AR106" s="6">
        <f t="shared" si="52"/>
        <v>583.45156695156697</v>
      </c>
      <c r="AS106" s="9">
        <f t="shared" si="38"/>
        <v>0.40486111111111112</v>
      </c>
    </row>
    <row r="107" spans="1:45" x14ac:dyDescent="0.25">
      <c r="A107" t="s">
        <v>198</v>
      </c>
      <c r="B107">
        <v>14020</v>
      </c>
      <c r="C107" t="s">
        <v>199</v>
      </c>
      <c r="D107">
        <v>84618</v>
      </c>
      <c r="E107">
        <v>3262</v>
      </c>
      <c r="F107">
        <v>2878</v>
      </c>
      <c r="G107">
        <v>4008</v>
      </c>
      <c r="H107">
        <v>5633</v>
      </c>
      <c r="I107">
        <v>7444</v>
      </c>
      <c r="J107">
        <v>9808</v>
      </c>
      <c r="K107">
        <v>11551</v>
      </c>
      <c r="L107">
        <v>8802</v>
      </c>
      <c r="M107">
        <v>5038</v>
      </c>
      <c r="N107">
        <v>6014</v>
      </c>
      <c r="O107">
        <v>3441</v>
      </c>
      <c r="P107">
        <v>1385</v>
      </c>
      <c r="Q107">
        <v>7201</v>
      </c>
      <c r="R107">
        <v>8153</v>
      </c>
      <c r="S107">
        <f t="shared" si="39"/>
        <v>42309</v>
      </c>
      <c r="T107" t="str">
        <f t="shared" si="40"/>
        <v>7:30 a.m. to 7:59 a.m.</v>
      </c>
      <c r="U107">
        <f t="shared" si="41"/>
        <v>450</v>
      </c>
      <c r="V107">
        <f t="shared" si="42"/>
        <v>84618</v>
      </c>
      <c r="W107">
        <f t="shared" si="43"/>
        <v>33033</v>
      </c>
      <c r="X107">
        <f t="shared" si="44"/>
        <v>11551</v>
      </c>
      <c r="Y107">
        <f t="shared" si="45"/>
        <v>29</v>
      </c>
      <c r="Z107">
        <f t="shared" si="46"/>
        <v>473.28837330101288</v>
      </c>
      <c r="AA107" s="9">
        <f t="shared" si="36"/>
        <v>0.32847222222222222</v>
      </c>
      <c r="AC107" s="6">
        <f t="shared" si="47"/>
        <v>84618</v>
      </c>
      <c r="AD107" s="6">
        <f t="shared" si="48"/>
        <v>21155</v>
      </c>
      <c r="AE107" s="6">
        <f t="shared" si="28"/>
        <v>390</v>
      </c>
      <c r="AF107" s="6">
        <f t="shared" si="29"/>
        <v>7444</v>
      </c>
      <c r="AG107" s="6">
        <f t="shared" si="30"/>
        <v>29</v>
      </c>
      <c r="AH107" s="6">
        <f t="shared" si="31"/>
        <v>15781</v>
      </c>
      <c r="AI107" s="6">
        <f t="shared" si="49"/>
        <v>410.93383933369159</v>
      </c>
      <c r="AJ107" s="9">
        <f t="shared" si="37"/>
        <v>0.28472222222222221</v>
      </c>
      <c r="AL107" s="6">
        <f t="shared" si="50"/>
        <v>84618</v>
      </c>
      <c r="AM107" s="6">
        <f t="shared" si="51"/>
        <v>63464</v>
      </c>
      <c r="AN107" s="6">
        <f t="shared" si="32"/>
        <v>540</v>
      </c>
      <c r="AO107" s="6">
        <f t="shared" si="33"/>
        <v>6014</v>
      </c>
      <c r="AP107" s="6">
        <f t="shared" si="34"/>
        <v>59</v>
      </c>
      <c r="AQ107" s="6">
        <f t="shared" si="35"/>
        <v>58424</v>
      </c>
      <c r="AR107" s="6">
        <f t="shared" si="52"/>
        <v>589.43972397738605</v>
      </c>
      <c r="AS107" s="9">
        <f t="shared" si="38"/>
        <v>0.40902777777777777</v>
      </c>
    </row>
    <row r="108" spans="1:45" x14ac:dyDescent="0.25">
      <c r="A108" t="s">
        <v>200</v>
      </c>
      <c r="B108">
        <v>14060</v>
      </c>
      <c r="C108" t="s">
        <v>201</v>
      </c>
      <c r="D108">
        <v>84136</v>
      </c>
      <c r="E108">
        <v>1911</v>
      </c>
      <c r="F108">
        <v>1571</v>
      </c>
      <c r="G108">
        <v>3451</v>
      </c>
      <c r="H108">
        <v>6136</v>
      </c>
      <c r="I108">
        <v>10407</v>
      </c>
      <c r="J108">
        <v>12377</v>
      </c>
      <c r="K108">
        <v>14808</v>
      </c>
      <c r="L108">
        <v>9554</v>
      </c>
      <c r="M108">
        <v>4543</v>
      </c>
      <c r="N108">
        <v>3942</v>
      </c>
      <c r="O108">
        <v>1982</v>
      </c>
      <c r="P108">
        <v>1370</v>
      </c>
      <c r="Q108">
        <v>5689</v>
      </c>
      <c r="R108">
        <v>6395</v>
      </c>
      <c r="S108">
        <f t="shared" si="39"/>
        <v>42068</v>
      </c>
      <c r="T108" t="str">
        <f t="shared" si="40"/>
        <v>7:30 a.m. to 7:59 a.m.</v>
      </c>
      <c r="U108">
        <f t="shared" si="41"/>
        <v>450</v>
      </c>
      <c r="V108">
        <f t="shared" si="42"/>
        <v>84136</v>
      </c>
      <c r="W108">
        <f t="shared" si="43"/>
        <v>35853</v>
      </c>
      <c r="X108">
        <f t="shared" si="44"/>
        <v>14808</v>
      </c>
      <c r="Y108">
        <f t="shared" si="45"/>
        <v>29</v>
      </c>
      <c r="Z108">
        <f t="shared" si="46"/>
        <v>462.17146137223125</v>
      </c>
      <c r="AA108" s="9">
        <f t="shared" si="36"/>
        <v>0.32083333333333336</v>
      </c>
      <c r="AC108" s="6">
        <f t="shared" si="47"/>
        <v>84136</v>
      </c>
      <c r="AD108" s="6">
        <f t="shared" si="48"/>
        <v>21035</v>
      </c>
      <c r="AE108" s="6">
        <f t="shared" si="28"/>
        <v>390</v>
      </c>
      <c r="AF108" s="6">
        <f t="shared" si="29"/>
        <v>10407</v>
      </c>
      <c r="AG108" s="6">
        <f t="shared" si="30"/>
        <v>29</v>
      </c>
      <c r="AH108" s="6">
        <f t="shared" si="31"/>
        <v>13069</v>
      </c>
      <c r="AI108" s="6">
        <f t="shared" si="49"/>
        <v>412.19515710579418</v>
      </c>
      <c r="AJ108" s="9">
        <f t="shared" si="37"/>
        <v>0.28611111111111109</v>
      </c>
      <c r="AL108" s="6">
        <f t="shared" si="50"/>
        <v>84136</v>
      </c>
      <c r="AM108" s="6">
        <f t="shared" si="51"/>
        <v>63102</v>
      </c>
      <c r="AN108" s="6">
        <f t="shared" si="32"/>
        <v>510</v>
      </c>
      <c r="AO108" s="6">
        <f t="shared" si="33"/>
        <v>4543</v>
      </c>
      <c r="AP108" s="6">
        <f t="shared" si="34"/>
        <v>29</v>
      </c>
      <c r="AQ108" s="6">
        <f t="shared" si="35"/>
        <v>60215</v>
      </c>
      <c r="AR108" s="6">
        <f t="shared" si="52"/>
        <v>528.42901166629986</v>
      </c>
      <c r="AS108" s="9">
        <f t="shared" si="38"/>
        <v>0.3666666666666667</v>
      </c>
    </row>
    <row r="109" spans="1:45" x14ac:dyDescent="0.25">
      <c r="A109" t="s">
        <v>202</v>
      </c>
      <c r="B109">
        <v>14100</v>
      </c>
      <c r="C109" t="s">
        <v>203</v>
      </c>
      <c r="D109">
        <v>37464</v>
      </c>
      <c r="E109">
        <v>1854</v>
      </c>
      <c r="F109">
        <v>1104</v>
      </c>
      <c r="G109">
        <v>1960</v>
      </c>
      <c r="H109">
        <v>3156</v>
      </c>
      <c r="I109">
        <v>3731</v>
      </c>
      <c r="J109">
        <v>7036</v>
      </c>
      <c r="K109">
        <v>4157</v>
      </c>
      <c r="L109">
        <v>3310</v>
      </c>
      <c r="M109">
        <v>1304</v>
      </c>
      <c r="N109">
        <v>1323</v>
      </c>
      <c r="O109">
        <v>764</v>
      </c>
      <c r="P109">
        <v>374</v>
      </c>
      <c r="Q109">
        <v>3571</v>
      </c>
      <c r="R109">
        <v>3820</v>
      </c>
      <c r="S109">
        <f t="shared" si="39"/>
        <v>18732</v>
      </c>
      <c r="T109" t="str">
        <f t="shared" si="40"/>
        <v>7:00 a.m. to 7:29 a.m.</v>
      </c>
      <c r="U109">
        <f t="shared" si="41"/>
        <v>420</v>
      </c>
      <c r="V109">
        <f t="shared" si="42"/>
        <v>37464</v>
      </c>
      <c r="W109">
        <f t="shared" si="43"/>
        <v>11805</v>
      </c>
      <c r="X109">
        <f t="shared" si="44"/>
        <v>7036</v>
      </c>
      <c r="Y109">
        <f t="shared" si="45"/>
        <v>29</v>
      </c>
      <c r="Z109">
        <f t="shared" si="46"/>
        <v>448.550739056282</v>
      </c>
      <c r="AA109" s="9">
        <f t="shared" si="36"/>
        <v>0.31111111111111112</v>
      </c>
      <c r="AC109" s="6">
        <f t="shared" si="47"/>
        <v>37464</v>
      </c>
      <c r="AD109" s="6">
        <f t="shared" si="48"/>
        <v>9367</v>
      </c>
      <c r="AE109" s="6">
        <f t="shared" si="28"/>
        <v>390</v>
      </c>
      <c r="AF109" s="6">
        <f t="shared" si="29"/>
        <v>3731</v>
      </c>
      <c r="AG109" s="6">
        <f t="shared" si="30"/>
        <v>29</v>
      </c>
      <c r="AH109" s="6">
        <f t="shared" si="31"/>
        <v>8074</v>
      </c>
      <c r="AI109" s="6">
        <f t="shared" si="49"/>
        <v>400.04234789600645</v>
      </c>
      <c r="AJ109" s="9">
        <f t="shared" si="37"/>
        <v>0.27777777777777779</v>
      </c>
      <c r="AL109" s="6">
        <f t="shared" si="50"/>
        <v>37464</v>
      </c>
      <c r="AM109" s="6">
        <f t="shared" si="51"/>
        <v>28098</v>
      </c>
      <c r="AN109" s="6">
        <f t="shared" si="32"/>
        <v>540</v>
      </c>
      <c r="AO109" s="6">
        <f t="shared" si="33"/>
        <v>1323</v>
      </c>
      <c r="AP109" s="6">
        <f t="shared" si="34"/>
        <v>59</v>
      </c>
      <c r="AQ109" s="6">
        <f t="shared" si="35"/>
        <v>27612</v>
      </c>
      <c r="AR109" s="6">
        <f t="shared" si="52"/>
        <v>561.67346938775506</v>
      </c>
      <c r="AS109" s="9">
        <f t="shared" si="38"/>
        <v>0.38958333333333334</v>
      </c>
    </row>
    <row r="110" spans="1:45" x14ac:dyDescent="0.25">
      <c r="A110" t="s">
        <v>204</v>
      </c>
      <c r="B110">
        <v>14140</v>
      </c>
      <c r="C110" t="s">
        <v>205</v>
      </c>
      <c r="D110">
        <v>38293</v>
      </c>
      <c r="E110">
        <v>2032</v>
      </c>
      <c r="F110">
        <v>1057</v>
      </c>
      <c r="G110">
        <v>1861</v>
      </c>
      <c r="H110">
        <v>2596</v>
      </c>
      <c r="I110">
        <v>3978</v>
      </c>
      <c r="J110">
        <v>5577</v>
      </c>
      <c r="K110">
        <v>5881</v>
      </c>
      <c r="L110">
        <v>3952</v>
      </c>
      <c r="M110">
        <v>2018</v>
      </c>
      <c r="N110">
        <v>1967</v>
      </c>
      <c r="O110">
        <v>895</v>
      </c>
      <c r="P110">
        <v>259</v>
      </c>
      <c r="Q110">
        <v>3125</v>
      </c>
      <c r="R110">
        <v>3095</v>
      </c>
      <c r="S110">
        <f t="shared" si="39"/>
        <v>19146.5</v>
      </c>
      <c r="T110" t="str">
        <f t="shared" si="40"/>
        <v>7:30 a.m. to 7:59 a.m.</v>
      </c>
      <c r="U110">
        <f t="shared" si="41"/>
        <v>450</v>
      </c>
      <c r="V110">
        <f t="shared" si="42"/>
        <v>38293</v>
      </c>
      <c r="W110">
        <f t="shared" si="43"/>
        <v>17101</v>
      </c>
      <c r="X110">
        <f t="shared" si="44"/>
        <v>5881</v>
      </c>
      <c r="Y110">
        <f t="shared" si="45"/>
        <v>29</v>
      </c>
      <c r="Z110">
        <f t="shared" si="46"/>
        <v>460.08663492603301</v>
      </c>
      <c r="AA110" s="9">
        <f t="shared" si="36"/>
        <v>0.31944444444444448</v>
      </c>
      <c r="AC110" s="6">
        <f t="shared" si="47"/>
        <v>38293</v>
      </c>
      <c r="AD110" s="6">
        <f t="shared" si="48"/>
        <v>9574</v>
      </c>
      <c r="AE110" s="6">
        <f t="shared" si="28"/>
        <v>390</v>
      </c>
      <c r="AF110" s="6">
        <f t="shared" si="29"/>
        <v>3978</v>
      </c>
      <c r="AG110" s="6">
        <f t="shared" si="30"/>
        <v>29</v>
      </c>
      <c r="AH110" s="6">
        <f t="shared" si="31"/>
        <v>7546</v>
      </c>
      <c r="AI110" s="6">
        <f t="shared" si="49"/>
        <v>404.77884615384613</v>
      </c>
      <c r="AJ110" s="9">
        <f t="shared" si="37"/>
        <v>0.28055555555555556</v>
      </c>
      <c r="AL110" s="6">
        <f t="shared" si="50"/>
        <v>38293</v>
      </c>
      <c r="AM110" s="6">
        <f t="shared" si="51"/>
        <v>28720</v>
      </c>
      <c r="AN110" s="6">
        <f t="shared" si="32"/>
        <v>510</v>
      </c>
      <c r="AO110" s="6">
        <f t="shared" si="33"/>
        <v>2018</v>
      </c>
      <c r="AP110" s="6">
        <f t="shared" si="34"/>
        <v>29</v>
      </c>
      <c r="AQ110" s="6">
        <f t="shared" si="35"/>
        <v>26934</v>
      </c>
      <c r="AR110" s="6">
        <f t="shared" si="52"/>
        <v>535.66241328047568</v>
      </c>
      <c r="AS110" s="9">
        <f t="shared" si="38"/>
        <v>0.37152777777777773</v>
      </c>
    </row>
    <row r="111" spans="1:45" x14ac:dyDescent="0.25">
      <c r="A111" t="s">
        <v>206</v>
      </c>
      <c r="B111">
        <v>14180</v>
      </c>
      <c r="C111" t="s">
        <v>207</v>
      </c>
      <c r="D111">
        <v>17248</v>
      </c>
      <c r="E111">
        <v>1068</v>
      </c>
      <c r="F111">
        <v>705</v>
      </c>
      <c r="G111">
        <v>1617</v>
      </c>
      <c r="H111">
        <v>1564</v>
      </c>
      <c r="I111">
        <v>2064</v>
      </c>
      <c r="J111">
        <v>2578</v>
      </c>
      <c r="K111">
        <v>2378</v>
      </c>
      <c r="L111">
        <v>677</v>
      </c>
      <c r="M111">
        <v>508</v>
      </c>
      <c r="N111">
        <v>727</v>
      </c>
      <c r="O111">
        <v>210</v>
      </c>
      <c r="P111">
        <v>117</v>
      </c>
      <c r="Q111">
        <v>1764</v>
      </c>
      <c r="R111">
        <v>1271</v>
      </c>
      <c r="S111">
        <f t="shared" si="39"/>
        <v>8624</v>
      </c>
      <c r="T111" t="str">
        <f t="shared" si="40"/>
        <v>7:00 a.m. to 7:29 a.m.</v>
      </c>
      <c r="U111">
        <f t="shared" si="41"/>
        <v>420</v>
      </c>
      <c r="V111">
        <f t="shared" si="42"/>
        <v>17248</v>
      </c>
      <c r="W111">
        <f t="shared" si="43"/>
        <v>7018</v>
      </c>
      <c r="X111">
        <f t="shared" si="44"/>
        <v>2578</v>
      </c>
      <c r="Y111">
        <f t="shared" si="45"/>
        <v>29</v>
      </c>
      <c r="Z111">
        <f t="shared" si="46"/>
        <v>438.06594259115593</v>
      </c>
      <c r="AA111" s="9">
        <f t="shared" si="36"/>
        <v>0.30416666666666664</v>
      </c>
      <c r="AC111" s="6">
        <f t="shared" si="47"/>
        <v>17248</v>
      </c>
      <c r="AD111" s="6">
        <f t="shared" si="48"/>
        <v>4313</v>
      </c>
      <c r="AE111" s="6">
        <f t="shared" si="28"/>
        <v>360</v>
      </c>
      <c r="AF111" s="6">
        <f t="shared" si="29"/>
        <v>1564</v>
      </c>
      <c r="AG111" s="6">
        <f t="shared" si="30"/>
        <v>29</v>
      </c>
      <c r="AH111" s="6">
        <f t="shared" si="31"/>
        <v>3390</v>
      </c>
      <c r="AI111" s="6">
        <f t="shared" si="49"/>
        <v>377.09590792838873</v>
      </c>
      <c r="AJ111" s="9">
        <f t="shared" si="37"/>
        <v>0.26180555555555557</v>
      </c>
      <c r="AL111" s="6">
        <f t="shared" si="50"/>
        <v>17248</v>
      </c>
      <c r="AM111" s="6">
        <f t="shared" si="51"/>
        <v>12936</v>
      </c>
      <c r="AN111" s="6">
        <f t="shared" si="32"/>
        <v>510</v>
      </c>
      <c r="AO111" s="6">
        <f t="shared" si="33"/>
        <v>508</v>
      </c>
      <c r="AP111" s="6">
        <f t="shared" si="34"/>
        <v>29</v>
      </c>
      <c r="AQ111" s="6">
        <f t="shared" si="35"/>
        <v>12651</v>
      </c>
      <c r="AR111" s="6">
        <f t="shared" si="52"/>
        <v>526.26968503937007</v>
      </c>
      <c r="AS111" s="9">
        <f t="shared" si="38"/>
        <v>0.36527777777777781</v>
      </c>
    </row>
    <row r="112" spans="1:45" x14ac:dyDescent="0.25">
      <c r="A112" t="s">
        <v>208</v>
      </c>
      <c r="B112">
        <v>14220</v>
      </c>
      <c r="C112" t="s">
        <v>209</v>
      </c>
      <c r="D112">
        <v>14567</v>
      </c>
      <c r="E112">
        <v>1513</v>
      </c>
      <c r="F112">
        <v>740</v>
      </c>
      <c r="G112">
        <v>1288</v>
      </c>
      <c r="H112">
        <v>1807</v>
      </c>
      <c r="I112">
        <v>1463</v>
      </c>
      <c r="J112">
        <v>2403</v>
      </c>
      <c r="K112">
        <v>1218</v>
      </c>
      <c r="L112">
        <v>1031</v>
      </c>
      <c r="M112">
        <v>496</v>
      </c>
      <c r="N112">
        <v>594</v>
      </c>
      <c r="O112">
        <v>185</v>
      </c>
      <c r="P112">
        <v>53</v>
      </c>
      <c r="Q112">
        <v>831</v>
      </c>
      <c r="R112">
        <v>945</v>
      </c>
      <c r="S112">
        <f t="shared" si="39"/>
        <v>7283.5</v>
      </c>
      <c r="T112" t="str">
        <f t="shared" si="40"/>
        <v>7:00 a.m. to 7:29 a.m.</v>
      </c>
      <c r="U112">
        <f t="shared" si="41"/>
        <v>420</v>
      </c>
      <c r="V112">
        <f t="shared" si="42"/>
        <v>14567</v>
      </c>
      <c r="W112">
        <f t="shared" si="43"/>
        <v>6811</v>
      </c>
      <c r="X112">
        <f t="shared" si="44"/>
        <v>2403</v>
      </c>
      <c r="Y112">
        <f t="shared" si="45"/>
        <v>29</v>
      </c>
      <c r="Z112">
        <f t="shared" si="46"/>
        <v>425.70224719101122</v>
      </c>
      <c r="AA112" s="9">
        <f t="shared" si="36"/>
        <v>0.2951388888888889</v>
      </c>
      <c r="AC112" s="6">
        <f t="shared" si="47"/>
        <v>14567</v>
      </c>
      <c r="AD112" s="6">
        <f t="shared" si="48"/>
        <v>3642</v>
      </c>
      <c r="AE112" s="6">
        <f t="shared" si="28"/>
        <v>360</v>
      </c>
      <c r="AF112" s="6">
        <f t="shared" si="29"/>
        <v>1807</v>
      </c>
      <c r="AG112" s="6">
        <f t="shared" si="30"/>
        <v>29</v>
      </c>
      <c r="AH112" s="6">
        <f t="shared" si="31"/>
        <v>3541</v>
      </c>
      <c r="AI112" s="6">
        <f t="shared" si="49"/>
        <v>361.61690647482015</v>
      </c>
      <c r="AJ112" s="9">
        <f t="shared" si="37"/>
        <v>0.25069444444444444</v>
      </c>
      <c r="AL112" s="6">
        <f t="shared" si="50"/>
        <v>14567</v>
      </c>
      <c r="AM112" s="6">
        <f t="shared" si="51"/>
        <v>10926</v>
      </c>
      <c r="AN112" s="6">
        <f t="shared" si="32"/>
        <v>480</v>
      </c>
      <c r="AO112" s="6">
        <f t="shared" si="33"/>
        <v>1031</v>
      </c>
      <c r="AP112" s="6">
        <f t="shared" si="34"/>
        <v>29</v>
      </c>
      <c r="AQ112" s="6">
        <f t="shared" si="35"/>
        <v>10432</v>
      </c>
      <c r="AR112" s="6">
        <f t="shared" si="52"/>
        <v>493.87415130940832</v>
      </c>
      <c r="AS112" s="9">
        <f t="shared" si="38"/>
        <v>0.34236111111111112</v>
      </c>
    </row>
    <row r="113" spans="1:45" x14ac:dyDescent="0.25">
      <c r="A113" t="s">
        <v>210</v>
      </c>
      <c r="B113">
        <v>14260</v>
      </c>
      <c r="C113" t="s">
        <v>211</v>
      </c>
      <c r="D113">
        <v>258738</v>
      </c>
      <c r="E113">
        <v>8685</v>
      </c>
      <c r="F113">
        <v>7464</v>
      </c>
      <c r="G113">
        <v>11237</v>
      </c>
      <c r="H113">
        <v>17949</v>
      </c>
      <c r="I113">
        <v>27793</v>
      </c>
      <c r="J113">
        <v>40680</v>
      </c>
      <c r="K113">
        <v>38790</v>
      </c>
      <c r="L113">
        <v>27504</v>
      </c>
      <c r="M113">
        <v>14801</v>
      </c>
      <c r="N113">
        <v>16851</v>
      </c>
      <c r="O113">
        <v>7887</v>
      </c>
      <c r="P113">
        <v>3752</v>
      </c>
      <c r="Q113">
        <v>16583</v>
      </c>
      <c r="R113">
        <v>18762</v>
      </c>
      <c r="S113">
        <f t="shared" si="39"/>
        <v>129369</v>
      </c>
      <c r="T113" t="str">
        <f t="shared" si="40"/>
        <v>7:30 a.m. to 7:59 a.m.</v>
      </c>
      <c r="U113">
        <f t="shared" si="41"/>
        <v>450</v>
      </c>
      <c r="V113">
        <f t="shared" si="42"/>
        <v>258738</v>
      </c>
      <c r="W113">
        <f t="shared" si="43"/>
        <v>113808</v>
      </c>
      <c r="X113">
        <f t="shared" si="44"/>
        <v>38790</v>
      </c>
      <c r="Y113">
        <f t="shared" si="45"/>
        <v>29</v>
      </c>
      <c r="Z113">
        <f t="shared" si="46"/>
        <v>461.63364269141533</v>
      </c>
      <c r="AA113" s="9">
        <f t="shared" si="36"/>
        <v>0.32013888888888892</v>
      </c>
      <c r="AC113" s="6">
        <f t="shared" si="47"/>
        <v>258738</v>
      </c>
      <c r="AD113" s="6">
        <f t="shared" si="48"/>
        <v>64685</v>
      </c>
      <c r="AE113" s="6">
        <f t="shared" si="28"/>
        <v>390</v>
      </c>
      <c r="AF113" s="6">
        <f t="shared" si="29"/>
        <v>27793</v>
      </c>
      <c r="AG113" s="6">
        <f t="shared" si="30"/>
        <v>29</v>
      </c>
      <c r="AH113" s="6">
        <f t="shared" si="31"/>
        <v>45335</v>
      </c>
      <c r="AI113" s="6">
        <f t="shared" si="49"/>
        <v>410.1898139819379</v>
      </c>
      <c r="AJ113" s="9">
        <f t="shared" si="37"/>
        <v>0.28472222222222221</v>
      </c>
      <c r="AL113" s="6">
        <f t="shared" si="50"/>
        <v>258738</v>
      </c>
      <c r="AM113" s="6">
        <f t="shared" si="51"/>
        <v>194054</v>
      </c>
      <c r="AN113" s="6">
        <f t="shared" si="32"/>
        <v>510</v>
      </c>
      <c r="AO113" s="6">
        <f t="shared" si="33"/>
        <v>14801</v>
      </c>
      <c r="AP113" s="6">
        <f t="shared" si="34"/>
        <v>29</v>
      </c>
      <c r="AQ113" s="6">
        <f t="shared" si="35"/>
        <v>180102</v>
      </c>
      <c r="AR113" s="6">
        <f t="shared" si="52"/>
        <v>537.33555165191547</v>
      </c>
      <c r="AS113" s="9">
        <f t="shared" si="38"/>
        <v>0.37291666666666662</v>
      </c>
    </row>
    <row r="114" spans="1:45" x14ac:dyDescent="0.25">
      <c r="A114" t="s">
        <v>212</v>
      </c>
      <c r="B114">
        <v>14300</v>
      </c>
      <c r="C114" t="s">
        <v>213</v>
      </c>
      <c r="D114">
        <v>12745</v>
      </c>
      <c r="E114">
        <v>1010</v>
      </c>
      <c r="F114">
        <v>879</v>
      </c>
      <c r="G114">
        <v>998</v>
      </c>
      <c r="H114">
        <v>1261</v>
      </c>
      <c r="I114">
        <v>1491</v>
      </c>
      <c r="J114">
        <v>2157</v>
      </c>
      <c r="K114">
        <v>1466</v>
      </c>
      <c r="L114">
        <v>1100</v>
      </c>
      <c r="M114">
        <v>249</v>
      </c>
      <c r="N114">
        <v>436</v>
      </c>
      <c r="O114">
        <v>179</v>
      </c>
      <c r="P114">
        <v>85</v>
      </c>
      <c r="Q114">
        <v>578</v>
      </c>
      <c r="R114">
        <v>856</v>
      </c>
      <c r="S114">
        <f t="shared" si="39"/>
        <v>6372.5</v>
      </c>
      <c r="T114" t="str">
        <f t="shared" si="40"/>
        <v>7:00 a.m. to 7:29 a.m.</v>
      </c>
      <c r="U114">
        <f t="shared" si="41"/>
        <v>420</v>
      </c>
      <c r="V114">
        <f t="shared" si="42"/>
        <v>12745</v>
      </c>
      <c r="W114">
        <f t="shared" si="43"/>
        <v>5639</v>
      </c>
      <c r="X114">
        <f t="shared" si="44"/>
        <v>2157</v>
      </c>
      <c r="Y114">
        <f t="shared" si="45"/>
        <v>29</v>
      </c>
      <c r="Z114">
        <f t="shared" si="46"/>
        <v>429.86161335187762</v>
      </c>
      <c r="AA114" s="9">
        <f t="shared" si="36"/>
        <v>0.29791666666666666</v>
      </c>
      <c r="AC114" s="6">
        <f t="shared" si="47"/>
        <v>12745</v>
      </c>
      <c r="AD114" s="6">
        <f t="shared" si="48"/>
        <v>3187</v>
      </c>
      <c r="AE114" s="6">
        <f t="shared" si="28"/>
        <v>360</v>
      </c>
      <c r="AF114" s="6">
        <f t="shared" si="29"/>
        <v>1261</v>
      </c>
      <c r="AG114" s="6">
        <f t="shared" si="30"/>
        <v>29</v>
      </c>
      <c r="AH114" s="6">
        <f t="shared" si="31"/>
        <v>2887</v>
      </c>
      <c r="AI114" s="6">
        <f t="shared" si="49"/>
        <v>366.88203806502776</v>
      </c>
      <c r="AJ114" s="9">
        <f t="shared" si="37"/>
        <v>0.25416666666666665</v>
      </c>
      <c r="AL114" s="6">
        <f t="shared" si="50"/>
        <v>12745</v>
      </c>
      <c r="AM114" s="6">
        <f t="shared" si="51"/>
        <v>9559</v>
      </c>
      <c r="AN114" s="6">
        <f t="shared" si="32"/>
        <v>480</v>
      </c>
      <c r="AO114" s="6">
        <f t="shared" si="33"/>
        <v>1100</v>
      </c>
      <c r="AP114" s="6">
        <f t="shared" si="34"/>
        <v>29</v>
      </c>
      <c r="AQ114" s="6">
        <f t="shared" si="35"/>
        <v>9262</v>
      </c>
      <c r="AR114" s="6">
        <f t="shared" si="52"/>
        <v>487.82340909090908</v>
      </c>
      <c r="AS114" s="9">
        <f t="shared" si="38"/>
        <v>0.33819444444444446</v>
      </c>
    </row>
    <row r="115" spans="1:45" x14ac:dyDescent="0.25">
      <c r="A115" t="s">
        <v>214</v>
      </c>
      <c r="B115">
        <v>14340</v>
      </c>
      <c r="C115" t="s">
        <v>215</v>
      </c>
      <c r="D115">
        <v>12699</v>
      </c>
      <c r="E115">
        <v>531</v>
      </c>
      <c r="F115">
        <v>369</v>
      </c>
      <c r="G115">
        <v>761</v>
      </c>
      <c r="H115">
        <v>1165</v>
      </c>
      <c r="I115">
        <v>1442</v>
      </c>
      <c r="J115">
        <v>2137</v>
      </c>
      <c r="K115">
        <v>2216</v>
      </c>
      <c r="L115">
        <v>1058</v>
      </c>
      <c r="M115">
        <v>424</v>
      </c>
      <c r="N115">
        <v>597</v>
      </c>
      <c r="O115">
        <v>185</v>
      </c>
      <c r="P115">
        <v>71</v>
      </c>
      <c r="Q115">
        <v>738</v>
      </c>
      <c r="R115">
        <v>1005</v>
      </c>
      <c r="S115">
        <f t="shared" si="39"/>
        <v>6349.5</v>
      </c>
      <c r="T115" t="str">
        <f t="shared" si="40"/>
        <v>7:00 a.m. to 7:29 a.m.</v>
      </c>
      <c r="U115">
        <f t="shared" si="41"/>
        <v>420</v>
      </c>
      <c r="V115">
        <f t="shared" si="42"/>
        <v>12699</v>
      </c>
      <c r="W115">
        <f t="shared" si="43"/>
        <v>4268</v>
      </c>
      <c r="X115">
        <f t="shared" si="44"/>
        <v>2137</v>
      </c>
      <c r="Y115">
        <f t="shared" si="45"/>
        <v>29</v>
      </c>
      <c r="Z115">
        <f t="shared" si="46"/>
        <v>448.2468413664015</v>
      </c>
      <c r="AA115" s="9">
        <f t="shared" si="36"/>
        <v>0.31111111111111112</v>
      </c>
      <c r="AC115" s="6">
        <f t="shared" si="47"/>
        <v>12699</v>
      </c>
      <c r="AD115" s="6">
        <f t="shared" si="48"/>
        <v>3175</v>
      </c>
      <c r="AE115" s="6">
        <f t="shared" si="28"/>
        <v>390</v>
      </c>
      <c r="AF115" s="6">
        <f t="shared" si="29"/>
        <v>1442</v>
      </c>
      <c r="AG115" s="6">
        <f t="shared" si="30"/>
        <v>29</v>
      </c>
      <c r="AH115" s="6">
        <f t="shared" si="31"/>
        <v>2826</v>
      </c>
      <c r="AI115" s="6">
        <f t="shared" si="49"/>
        <v>397.01369625520113</v>
      </c>
      <c r="AJ115" s="9">
        <f t="shared" si="37"/>
        <v>0.27569444444444441</v>
      </c>
      <c r="AL115" s="6">
        <f t="shared" si="50"/>
        <v>12699</v>
      </c>
      <c r="AM115" s="6">
        <f t="shared" si="51"/>
        <v>9525</v>
      </c>
      <c r="AN115" s="6">
        <f t="shared" si="32"/>
        <v>480</v>
      </c>
      <c r="AO115" s="6">
        <f t="shared" si="33"/>
        <v>1058</v>
      </c>
      <c r="AP115" s="6">
        <f t="shared" si="34"/>
        <v>29</v>
      </c>
      <c r="AQ115" s="6">
        <f t="shared" si="35"/>
        <v>8621</v>
      </c>
      <c r="AR115" s="6">
        <f t="shared" si="52"/>
        <v>504.75827032136107</v>
      </c>
      <c r="AS115" s="9">
        <f t="shared" si="38"/>
        <v>0.35000000000000003</v>
      </c>
    </row>
    <row r="116" spans="1:45" x14ac:dyDescent="0.25">
      <c r="A116" t="s">
        <v>216</v>
      </c>
      <c r="B116">
        <v>14380</v>
      </c>
      <c r="C116" t="s">
        <v>217</v>
      </c>
      <c r="D116">
        <v>23091</v>
      </c>
      <c r="E116">
        <v>400</v>
      </c>
      <c r="F116">
        <v>311</v>
      </c>
      <c r="G116">
        <v>496</v>
      </c>
      <c r="H116">
        <v>920</v>
      </c>
      <c r="I116">
        <v>1582</v>
      </c>
      <c r="J116">
        <v>2737</v>
      </c>
      <c r="K116">
        <v>3770</v>
      </c>
      <c r="L116">
        <v>2418</v>
      </c>
      <c r="M116">
        <v>1942</v>
      </c>
      <c r="N116">
        <v>1944</v>
      </c>
      <c r="O116">
        <v>1111</v>
      </c>
      <c r="P116">
        <v>615</v>
      </c>
      <c r="Q116">
        <v>2877</v>
      </c>
      <c r="R116">
        <v>1968</v>
      </c>
      <c r="S116">
        <f t="shared" si="39"/>
        <v>11545.5</v>
      </c>
      <c r="T116" t="str">
        <f t="shared" si="40"/>
        <v>8:00 a.m. to 8:29 a.m.</v>
      </c>
      <c r="U116">
        <f t="shared" si="41"/>
        <v>480</v>
      </c>
      <c r="V116">
        <f t="shared" si="42"/>
        <v>23091</v>
      </c>
      <c r="W116">
        <f t="shared" si="43"/>
        <v>10216</v>
      </c>
      <c r="X116">
        <f t="shared" si="44"/>
        <v>2418</v>
      </c>
      <c r="Y116">
        <f t="shared" si="45"/>
        <v>29</v>
      </c>
      <c r="Z116">
        <f t="shared" si="46"/>
        <v>495.94520264681557</v>
      </c>
      <c r="AA116" s="9">
        <f t="shared" si="36"/>
        <v>0.34375</v>
      </c>
      <c r="AC116" s="6">
        <f t="shared" si="47"/>
        <v>23091</v>
      </c>
      <c r="AD116" s="6">
        <f t="shared" si="48"/>
        <v>5773</v>
      </c>
      <c r="AE116" s="6">
        <f t="shared" si="28"/>
        <v>420</v>
      </c>
      <c r="AF116" s="6">
        <f t="shared" si="29"/>
        <v>2737</v>
      </c>
      <c r="AG116" s="6">
        <f t="shared" si="30"/>
        <v>29</v>
      </c>
      <c r="AH116" s="6">
        <f t="shared" si="31"/>
        <v>3709</v>
      </c>
      <c r="AI116" s="6">
        <f t="shared" si="49"/>
        <v>441.86655096821335</v>
      </c>
      <c r="AJ116" s="9">
        <f t="shared" si="37"/>
        <v>0.30624999999999997</v>
      </c>
      <c r="AL116" s="6">
        <f t="shared" si="50"/>
        <v>23091</v>
      </c>
      <c r="AM116" s="6">
        <f t="shared" si="51"/>
        <v>17319</v>
      </c>
      <c r="AN116" s="6">
        <f t="shared" si="32"/>
        <v>600</v>
      </c>
      <c r="AO116" s="6">
        <f t="shared" si="33"/>
        <v>1111</v>
      </c>
      <c r="AP116" s="6">
        <f t="shared" si="34"/>
        <v>59</v>
      </c>
      <c r="AQ116" s="6">
        <f t="shared" si="35"/>
        <v>16520</v>
      </c>
      <c r="AR116" s="6">
        <f t="shared" si="52"/>
        <v>642.39131413141308</v>
      </c>
      <c r="AS116" s="9">
        <f t="shared" si="38"/>
        <v>0.4458333333333333</v>
      </c>
    </row>
    <row r="117" spans="1:45" x14ac:dyDescent="0.25">
      <c r="A117" t="s">
        <v>218</v>
      </c>
      <c r="B117">
        <v>14420</v>
      </c>
      <c r="C117" t="s">
        <v>219</v>
      </c>
      <c r="D117">
        <v>8784</v>
      </c>
      <c r="E117">
        <v>583</v>
      </c>
      <c r="F117">
        <v>204</v>
      </c>
      <c r="G117">
        <v>369</v>
      </c>
      <c r="H117">
        <v>692</v>
      </c>
      <c r="I117">
        <v>1337</v>
      </c>
      <c r="J117">
        <v>1233</v>
      </c>
      <c r="K117">
        <v>1383</v>
      </c>
      <c r="L117">
        <v>711</v>
      </c>
      <c r="M117">
        <v>347</v>
      </c>
      <c r="N117">
        <v>395</v>
      </c>
      <c r="O117">
        <v>175</v>
      </c>
      <c r="P117">
        <v>72</v>
      </c>
      <c r="Q117">
        <v>439</v>
      </c>
      <c r="R117">
        <v>844</v>
      </c>
      <c r="S117">
        <f t="shared" si="39"/>
        <v>4392</v>
      </c>
      <c r="T117" t="str">
        <f t="shared" si="40"/>
        <v>7:00 a.m. to 7:29 a.m.</v>
      </c>
      <c r="U117">
        <f t="shared" si="41"/>
        <v>420</v>
      </c>
      <c r="V117">
        <f t="shared" si="42"/>
        <v>8784</v>
      </c>
      <c r="W117">
        <f t="shared" si="43"/>
        <v>3185</v>
      </c>
      <c r="X117">
        <f t="shared" si="44"/>
        <v>1233</v>
      </c>
      <c r="Y117">
        <f t="shared" si="45"/>
        <v>29</v>
      </c>
      <c r="Z117">
        <f t="shared" si="46"/>
        <v>448.38848337388481</v>
      </c>
      <c r="AA117" s="9">
        <f t="shared" si="36"/>
        <v>0.31111111111111112</v>
      </c>
      <c r="AC117" s="6">
        <f t="shared" si="47"/>
        <v>8784</v>
      </c>
      <c r="AD117" s="6">
        <f t="shared" si="48"/>
        <v>2197</v>
      </c>
      <c r="AE117" s="6">
        <f t="shared" si="28"/>
        <v>390</v>
      </c>
      <c r="AF117" s="6">
        <f t="shared" si="29"/>
        <v>1337</v>
      </c>
      <c r="AG117" s="6">
        <f t="shared" si="30"/>
        <v>29</v>
      </c>
      <c r="AH117" s="6">
        <f t="shared" si="31"/>
        <v>1848</v>
      </c>
      <c r="AI117" s="6">
        <f t="shared" si="49"/>
        <v>397.54824233358266</v>
      </c>
      <c r="AJ117" s="9">
        <f t="shared" si="37"/>
        <v>0.27569444444444441</v>
      </c>
      <c r="AL117" s="6">
        <f t="shared" si="50"/>
        <v>8784</v>
      </c>
      <c r="AM117" s="6">
        <f t="shared" si="51"/>
        <v>6588</v>
      </c>
      <c r="AN117" s="6">
        <f t="shared" si="32"/>
        <v>510</v>
      </c>
      <c r="AO117" s="6">
        <f t="shared" si="33"/>
        <v>347</v>
      </c>
      <c r="AP117" s="6">
        <f t="shared" si="34"/>
        <v>29</v>
      </c>
      <c r="AQ117" s="6">
        <f t="shared" si="35"/>
        <v>6512</v>
      </c>
      <c r="AR117" s="6">
        <f t="shared" si="52"/>
        <v>516.35158501440924</v>
      </c>
      <c r="AS117" s="9">
        <f t="shared" si="38"/>
        <v>0.35833333333333334</v>
      </c>
    </row>
    <row r="118" spans="1:45" x14ac:dyDescent="0.25">
      <c r="A118" t="s">
        <v>220</v>
      </c>
      <c r="B118">
        <v>14460</v>
      </c>
      <c r="C118" t="s">
        <v>221</v>
      </c>
      <c r="D118">
        <v>2211758</v>
      </c>
      <c r="E118">
        <v>57645</v>
      </c>
      <c r="F118">
        <v>59554</v>
      </c>
      <c r="G118">
        <v>86180</v>
      </c>
      <c r="H118">
        <v>173972</v>
      </c>
      <c r="I118">
        <v>215081</v>
      </c>
      <c r="J118">
        <v>325627</v>
      </c>
      <c r="K118">
        <v>282410</v>
      </c>
      <c r="L118">
        <v>315568</v>
      </c>
      <c r="M118">
        <v>167583</v>
      </c>
      <c r="N118">
        <v>160389</v>
      </c>
      <c r="O118">
        <v>64574</v>
      </c>
      <c r="P118">
        <v>29804</v>
      </c>
      <c r="Q118">
        <v>155743</v>
      </c>
      <c r="R118">
        <v>117628</v>
      </c>
      <c r="S118">
        <f t="shared" si="39"/>
        <v>1105879</v>
      </c>
      <c r="T118" t="str">
        <f t="shared" si="40"/>
        <v>7:30 a.m. to 7:59 a.m.</v>
      </c>
      <c r="U118">
        <f t="shared" si="41"/>
        <v>450</v>
      </c>
      <c r="V118">
        <f t="shared" si="42"/>
        <v>2211758</v>
      </c>
      <c r="W118">
        <f t="shared" si="43"/>
        <v>918059</v>
      </c>
      <c r="X118">
        <f t="shared" si="44"/>
        <v>282410</v>
      </c>
      <c r="Y118">
        <f t="shared" si="45"/>
        <v>29</v>
      </c>
      <c r="Z118">
        <f t="shared" si="46"/>
        <v>469.28678162954571</v>
      </c>
      <c r="AA118" s="9">
        <f t="shared" si="36"/>
        <v>0.32569444444444445</v>
      </c>
      <c r="AC118" s="6">
        <f t="shared" si="47"/>
        <v>2211758</v>
      </c>
      <c r="AD118" s="6">
        <f t="shared" si="48"/>
        <v>552940</v>
      </c>
      <c r="AE118" s="6">
        <f t="shared" si="28"/>
        <v>390</v>
      </c>
      <c r="AF118" s="6">
        <f t="shared" si="29"/>
        <v>215081</v>
      </c>
      <c r="AG118" s="6">
        <f t="shared" si="30"/>
        <v>29</v>
      </c>
      <c r="AH118" s="6">
        <f t="shared" si="31"/>
        <v>377351</v>
      </c>
      <c r="AI118" s="6">
        <f t="shared" si="49"/>
        <v>413.67511077222071</v>
      </c>
      <c r="AJ118" s="9">
        <f t="shared" si="37"/>
        <v>0.28680555555555559</v>
      </c>
      <c r="AL118" s="6">
        <f t="shared" si="50"/>
        <v>2211758</v>
      </c>
      <c r="AM118" s="6">
        <f t="shared" si="51"/>
        <v>1658819</v>
      </c>
      <c r="AN118" s="6">
        <f t="shared" si="32"/>
        <v>510</v>
      </c>
      <c r="AO118" s="6">
        <f t="shared" si="33"/>
        <v>167583</v>
      </c>
      <c r="AP118" s="6">
        <f t="shared" si="34"/>
        <v>29</v>
      </c>
      <c r="AQ118" s="6">
        <f t="shared" si="35"/>
        <v>1516037</v>
      </c>
      <c r="AR118" s="6">
        <f t="shared" si="52"/>
        <v>534.70813567008588</v>
      </c>
      <c r="AS118" s="9">
        <f t="shared" si="38"/>
        <v>0.37083333333333335</v>
      </c>
    </row>
    <row r="119" spans="1:45" x14ac:dyDescent="0.25">
      <c r="A119" t="s">
        <v>222</v>
      </c>
      <c r="B119">
        <v>14500</v>
      </c>
      <c r="C119" t="s">
        <v>223</v>
      </c>
      <c r="D119">
        <v>138338</v>
      </c>
      <c r="E119">
        <v>2823</v>
      </c>
      <c r="F119">
        <v>2501</v>
      </c>
      <c r="G119">
        <v>4571</v>
      </c>
      <c r="H119">
        <v>8051</v>
      </c>
      <c r="I119">
        <v>9845</v>
      </c>
      <c r="J119">
        <v>18181</v>
      </c>
      <c r="K119">
        <v>20783</v>
      </c>
      <c r="L119">
        <v>20103</v>
      </c>
      <c r="M119">
        <v>12011</v>
      </c>
      <c r="N119">
        <v>13825</v>
      </c>
      <c r="O119">
        <v>5118</v>
      </c>
      <c r="P119">
        <v>2179</v>
      </c>
      <c r="Q119">
        <v>9762</v>
      </c>
      <c r="R119">
        <v>8585</v>
      </c>
      <c r="S119">
        <f t="shared" si="39"/>
        <v>69169</v>
      </c>
      <c r="T119" t="str">
        <f t="shared" si="40"/>
        <v>8:00 a.m. to 8:29 a.m.</v>
      </c>
      <c r="U119">
        <f t="shared" si="41"/>
        <v>480</v>
      </c>
      <c r="V119">
        <f t="shared" si="42"/>
        <v>138338</v>
      </c>
      <c r="W119">
        <f t="shared" si="43"/>
        <v>66755</v>
      </c>
      <c r="X119">
        <f t="shared" si="44"/>
        <v>20103</v>
      </c>
      <c r="Y119">
        <f t="shared" si="45"/>
        <v>29</v>
      </c>
      <c r="Z119">
        <f t="shared" si="46"/>
        <v>483.48236581604738</v>
      </c>
      <c r="AA119" s="9">
        <f t="shared" si="36"/>
        <v>0.3354166666666667</v>
      </c>
      <c r="AC119" s="6">
        <f t="shared" si="47"/>
        <v>138338</v>
      </c>
      <c r="AD119" s="6">
        <f t="shared" si="48"/>
        <v>34585</v>
      </c>
      <c r="AE119" s="6">
        <f t="shared" si="28"/>
        <v>420</v>
      </c>
      <c r="AF119" s="6">
        <f t="shared" si="29"/>
        <v>18181</v>
      </c>
      <c r="AG119" s="6">
        <f t="shared" si="30"/>
        <v>29</v>
      </c>
      <c r="AH119" s="6">
        <f t="shared" si="31"/>
        <v>27791</v>
      </c>
      <c r="AI119" s="6">
        <f t="shared" si="49"/>
        <v>430.83612012540567</v>
      </c>
      <c r="AJ119" s="9">
        <f t="shared" si="37"/>
        <v>0.2986111111111111</v>
      </c>
      <c r="AL119" s="6">
        <f t="shared" si="50"/>
        <v>138338</v>
      </c>
      <c r="AM119" s="6">
        <f t="shared" si="51"/>
        <v>103754</v>
      </c>
      <c r="AN119" s="6">
        <f t="shared" si="32"/>
        <v>540</v>
      </c>
      <c r="AO119" s="6">
        <f t="shared" si="33"/>
        <v>13825</v>
      </c>
      <c r="AP119" s="6">
        <f t="shared" si="34"/>
        <v>59</v>
      </c>
      <c r="AQ119" s="6">
        <f t="shared" si="35"/>
        <v>98869</v>
      </c>
      <c r="AR119" s="6">
        <f t="shared" si="52"/>
        <v>560.8452441229656</v>
      </c>
      <c r="AS119" s="9">
        <f t="shared" si="38"/>
        <v>0.3888888888888889</v>
      </c>
    </row>
    <row r="120" spans="1:45" x14ac:dyDescent="0.25">
      <c r="A120" t="s">
        <v>224</v>
      </c>
      <c r="B120">
        <v>14540</v>
      </c>
      <c r="C120" t="s">
        <v>225</v>
      </c>
      <c r="D120">
        <v>56208</v>
      </c>
      <c r="E120">
        <v>2334</v>
      </c>
      <c r="F120">
        <v>1821</v>
      </c>
      <c r="G120">
        <v>2538</v>
      </c>
      <c r="H120">
        <v>4752</v>
      </c>
      <c r="I120">
        <v>6841</v>
      </c>
      <c r="J120">
        <v>7974</v>
      </c>
      <c r="K120">
        <v>8456</v>
      </c>
      <c r="L120">
        <v>4014</v>
      </c>
      <c r="M120">
        <v>1876</v>
      </c>
      <c r="N120">
        <v>2707</v>
      </c>
      <c r="O120">
        <v>1254</v>
      </c>
      <c r="P120">
        <v>610</v>
      </c>
      <c r="Q120">
        <v>5320</v>
      </c>
      <c r="R120">
        <v>5711</v>
      </c>
      <c r="S120">
        <f t="shared" si="39"/>
        <v>28104</v>
      </c>
      <c r="T120" t="str">
        <f t="shared" si="40"/>
        <v>7:30 a.m. to 7:59 a.m.</v>
      </c>
      <c r="U120">
        <f t="shared" si="41"/>
        <v>450</v>
      </c>
      <c r="V120">
        <f t="shared" si="42"/>
        <v>56208</v>
      </c>
      <c r="W120">
        <f t="shared" si="43"/>
        <v>26260</v>
      </c>
      <c r="X120">
        <f t="shared" si="44"/>
        <v>8456</v>
      </c>
      <c r="Y120">
        <f t="shared" si="45"/>
        <v>29</v>
      </c>
      <c r="Z120">
        <f t="shared" si="46"/>
        <v>456.32403027436141</v>
      </c>
      <c r="AA120" s="9">
        <f t="shared" si="36"/>
        <v>0.31666666666666665</v>
      </c>
      <c r="AC120" s="6">
        <f t="shared" si="47"/>
        <v>56208</v>
      </c>
      <c r="AD120" s="6">
        <f t="shared" si="48"/>
        <v>14053</v>
      </c>
      <c r="AE120" s="6">
        <f t="shared" si="28"/>
        <v>390</v>
      </c>
      <c r="AF120" s="6">
        <f t="shared" si="29"/>
        <v>6841</v>
      </c>
      <c r="AG120" s="6">
        <f t="shared" si="30"/>
        <v>29</v>
      </c>
      <c r="AH120" s="6">
        <f t="shared" si="31"/>
        <v>11445</v>
      </c>
      <c r="AI120" s="6">
        <f t="shared" si="49"/>
        <v>401.05145446572141</v>
      </c>
      <c r="AJ120" s="9">
        <f t="shared" si="37"/>
        <v>0.27847222222222223</v>
      </c>
      <c r="AL120" s="6">
        <f t="shared" si="50"/>
        <v>56208</v>
      </c>
      <c r="AM120" s="6">
        <f t="shared" si="51"/>
        <v>42156</v>
      </c>
      <c r="AN120" s="6">
        <f t="shared" si="32"/>
        <v>540</v>
      </c>
      <c r="AO120" s="6">
        <f t="shared" si="33"/>
        <v>2707</v>
      </c>
      <c r="AP120" s="6">
        <f t="shared" si="34"/>
        <v>59</v>
      </c>
      <c r="AQ120" s="6">
        <f t="shared" si="35"/>
        <v>40606</v>
      </c>
      <c r="AR120" s="6">
        <f t="shared" si="52"/>
        <v>573.78278537125971</v>
      </c>
      <c r="AS120" s="9">
        <f t="shared" si="38"/>
        <v>0.3979166666666667</v>
      </c>
    </row>
    <row r="121" spans="1:45" x14ac:dyDescent="0.25">
      <c r="A121" t="s">
        <v>226</v>
      </c>
      <c r="B121">
        <v>14580</v>
      </c>
      <c r="C121" t="s">
        <v>227</v>
      </c>
      <c r="D121">
        <v>44748</v>
      </c>
      <c r="E121">
        <v>1197</v>
      </c>
      <c r="F121">
        <v>601</v>
      </c>
      <c r="G121">
        <v>1465</v>
      </c>
      <c r="H121">
        <v>2212</v>
      </c>
      <c r="I121">
        <v>3954</v>
      </c>
      <c r="J121">
        <v>5590</v>
      </c>
      <c r="K121">
        <v>9584</v>
      </c>
      <c r="L121">
        <v>5833</v>
      </c>
      <c r="M121">
        <v>2973</v>
      </c>
      <c r="N121">
        <v>2817</v>
      </c>
      <c r="O121">
        <v>1709</v>
      </c>
      <c r="P121">
        <v>874</v>
      </c>
      <c r="Q121">
        <v>2833</v>
      </c>
      <c r="R121">
        <v>3106</v>
      </c>
      <c r="S121">
        <f t="shared" si="39"/>
        <v>22374</v>
      </c>
      <c r="T121" t="str">
        <f t="shared" si="40"/>
        <v>7:30 a.m. to 7:59 a.m.</v>
      </c>
      <c r="U121">
        <f t="shared" si="41"/>
        <v>450</v>
      </c>
      <c r="V121">
        <f t="shared" si="42"/>
        <v>44748</v>
      </c>
      <c r="W121">
        <f t="shared" si="43"/>
        <v>15019</v>
      </c>
      <c r="X121">
        <f t="shared" si="44"/>
        <v>9584</v>
      </c>
      <c r="Y121">
        <f t="shared" si="45"/>
        <v>29</v>
      </c>
      <c r="Z121">
        <f t="shared" si="46"/>
        <v>472.25532136894822</v>
      </c>
      <c r="AA121" s="9">
        <f t="shared" si="36"/>
        <v>0.32777777777777778</v>
      </c>
      <c r="AC121" s="6">
        <f t="shared" si="47"/>
        <v>44748</v>
      </c>
      <c r="AD121" s="6">
        <f t="shared" si="48"/>
        <v>11188</v>
      </c>
      <c r="AE121" s="6">
        <f t="shared" si="28"/>
        <v>420</v>
      </c>
      <c r="AF121" s="6">
        <f t="shared" si="29"/>
        <v>5590</v>
      </c>
      <c r="AG121" s="6">
        <f t="shared" si="30"/>
        <v>29</v>
      </c>
      <c r="AH121" s="6">
        <f t="shared" si="31"/>
        <v>9429</v>
      </c>
      <c r="AI121" s="6">
        <f t="shared" si="49"/>
        <v>429.1202146690519</v>
      </c>
      <c r="AJ121" s="9">
        <f t="shared" si="37"/>
        <v>0.29791666666666666</v>
      </c>
      <c r="AL121" s="6">
        <f t="shared" si="50"/>
        <v>44748</v>
      </c>
      <c r="AM121" s="6">
        <f t="shared" si="51"/>
        <v>33561</v>
      </c>
      <c r="AN121" s="6">
        <f t="shared" si="32"/>
        <v>540</v>
      </c>
      <c r="AO121" s="6">
        <f t="shared" si="33"/>
        <v>2817</v>
      </c>
      <c r="AP121" s="6">
        <f t="shared" si="34"/>
        <v>59</v>
      </c>
      <c r="AQ121" s="6">
        <f t="shared" si="35"/>
        <v>33409</v>
      </c>
      <c r="AR121" s="6">
        <f t="shared" si="52"/>
        <v>543.18352857649984</v>
      </c>
      <c r="AS121" s="9">
        <f t="shared" si="38"/>
        <v>0.37708333333333338</v>
      </c>
    </row>
    <row r="122" spans="1:45" x14ac:dyDescent="0.25">
      <c r="A122" t="s">
        <v>228</v>
      </c>
      <c r="B122">
        <v>14620</v>
      </c>
      <c r="C122" t="s">
        <v>229</v>
      </c>
      <c r="D122">
        <v>17213</v>
      </c>
      <c r="E122">
        <v>850</v>
      </c>
      <c r="F122">
        <v>722</v>
      </c>
      <c r="G122">
        <v>1000</v>
      </c>
      <c r="H122">
        <v>1460</v>
      </c>
      <c r="I122">
        <v>2148</v>
      </c>
      <c r="J122">
        <v>2219</v>
      </c>
      <c r="K122">
        <v>2500</v>
      </c>
      <c r="L122">
        <v>1473</v>
      </c>
      <c r="M122">
        <v>703</v>
      </c>
      <c r="N122">
        <v>592</v>
      </c>
      <c r="O122">
        <v>429</v>
      </c>
      <c r="P122">
        <v>279</v>
      </c>
      <c r="Q122">
        <v>1679</v>
      </c>
      <c r="R122">
        <v>1159</v>
      </c>
      <c r="S122">
        <f t="shared" si="39"/>
        <v>8606.5</v>
      </c>
      <c r="T122" t="str">
        <f t="shared" si="40"/>
        <v>7:30 a.m. to 7:59 a.m.</v>
      </c>
      <c r="U122">
        <f t="shared" si="41"/>
        <v>450</v>
      </c>
      <c r="V122">
        <f t="shared" si="42"/>
        <v>17213</v>
      </c>
      <c r="W122">
        <f t="shared" si="43"/>
        <v>8399</v>
      </c>
      <c r="X122">
        <f t="shared" si="44"/>
        <v>2500</v>
      </c>
      <c r="Y122">
        <f t="shared" si="45"/>
        <v>29</v>
      </c>
      <c r="Z122">
        <f t="shared" si="46"/>
        <v>452.40699999999998</v>
      </c>
      <c r="AA122" s="9">
        <f t="shared" si="36"/>
        <v>0.31388888888888888</v>
      </c>
      <c r="AC122" s="6">
        <f t="shared" si="47"/>
        <v>17213</v>
      </c>
      <c r="AD122" s="6">
        <f t="shared" si="48"/>
        <v>4304</v>
      </c>
      <c r="AE122" s="6">
        <f t="shared" si="28"/>
        <v>390</v>
      </c>
      <c r="AF122" s="6">
        <f t="shared" si="29"/>
        <v>2148</v>
      </c>
      <c r="AG122" s="6">
        <f t="shared" si="30"/>
        <v>29</v>
      </c>
      <c r="AH122" s="6">
        <f t="shared" si="31"/>
        <v>4032</v>
      </c>
      <c r="AI122" s="6">
        <f t="shared" si="49"/>
        <v>393.66212756052141</v>
      </c>
      <c r="AJ122" s="9">
        <f t="shared" si="37"/>
        <v>0.27291666666666664</v>
      </c>
      <c r="AL122" s="6">
        <f t="shared" si="50"/>
        <v>17213</v>
      </c>
      <c r="AM122" s="6">
        <f t="shared" si="51"/>
        <v>12910</v>
      </c>
      <c r="AN122" s="6">
        <f t="shared" si="32"/>
        <v>510</v>
      </c>
      <c r="AO122" s="6">
        <f t="shared" si="33"/>
        <v>703</v>
      </c>
      <c r="AP122" s="6">
        <f t="shared" si="34"/>
        <v>29</v>
      </c>
      <c r="AQ122" s="6">
        <f t="shared" si="35"/>
        <v>12372</v>
      </c>
      <c r="AR122" s="6">
        <f t="shared" si="52"/>
        <v>532.18314366998572</v>
      </c>
      <c r="AS122" s="9">
        <f t="shared" si="38"/>
        <v>0.36944444444444446</v>
      </c>
    </row>
    <row r="123" spans="1:45" x14ac:dyDescent="0.25">
      <c r="A123" t="s">
        <v>230</v>
      </c>
      <c r="B123">
        <v>14660</v>
      </c>
      <c r="C123" t="s">
        <v>231</v>
      </c>
      <c r="D123">
        <v>37403</v>
      </c>
      <c r="E123">
        <v>1423</v>
      </c>
      <c r="F123">
        <v>1461</v>
      </c>
      <c r="G123">
        <v>1856</v>
      </c>
      <c r="H123">
        <v>2522</v>
      </c>
      <c r="I123">
        <v>3866</v>
      </c>
      <c r="J123">
        <v>5554</v>
      </c>
      <c r="K123">
        <v>7261</v>
      </c>
      <c r="L123">
        <v>3273</v>
      </c>
      <c r="M123">
        <v>1638</v>
      </c>
      <c r="N123">
        <v>1743</v>
      </c>
      <c r="O123">
        <v>841</v>
      </c>
      <c r="P123">
        <v>433</v>
      </c>
      <c r="Q123">
        <v>3189</v>
      </c>
      <c r="R123">
        <v>2343</v>
      </c>
      <c r="S123">
        <f t="shared" si="39"/>
        <v>18701.5</v>
      </c>
      <c r="T123" t="str">
        <f t="shared" si="40"/>
        <v>7:30 a.m. to 7:59 a.m.</v>
      </c>
      <c r="U123">
        <f t="shared" si="41"/>
        <v>450</v>
      </c>
      <c r="V123">
        <f t="shared" si="42"/>
        <v>37403</v>
      </c>
      <c r="W123">
        <f t="shared" si="43"/>
        <v>16682</v>
      </c>
      <c r="X123">
        <f t="shared" si="44"/>
        <v>7261</v>
      </c>
      <c r="Y123">
        <f t="shared" si="45"/>
        <v>29</v>
      </c>
      <c r="Z123">
        <f t="shared" si="46"/>
        <v>458.06576229169536</v>
      </c>
      <c r="AA123" s="9">
        <f t="shared" si="36"/>
        <v>0.31805555555555559</v>
      </c>
      <c r="AC123" s="6">
        <f t="shared" si="47"/>
        <v>37403</v>
      </c>
      <c r="AD123" s="6">
        <f t="shared" si="48"/>
        <v>9351</v>
      </c>
      <c r="AE123" s="6">
        <f t="shared" si="28"/>
        <v>390</v>
      </c>
      <c r="AF123" s="6">
        <f t="shared" si="29"/>
        <v>3866</v>
      </c>
      <c r="AG123" s="6">
        <f t="shared" si="30"/>
        <v>29</v>
      </c>
      <c r="AH123" s="6">
        <f t="shared" si="31"/>
        <v>7262</v>
      </c>
      <c r="AI123" s="6">
        <f t="shared" si="49"/>
        <v>405.66832643559235</v>
      </c>
      <c r="AJ123" s="9">
        <f t="shared" si="37"/>
        <v>0.28125</v>
      </c>
      <c r="AL123" s="6">
        <f t="shared" si="50"/>
        <v>37403</v>
      </c>
      <c r="AM123" s="6">
        <f t="shared" si="51"/>
        <v>28053</v>
      </c>
      <c r="AN123" s="6">
        <f t="shared" si="32"/>
        <v>510</v>
      </c>
      <c r="AO123" s="6">
        <f t="shared" si="33"/>
        <v>1638</v>
      </c>
      <c r="AP123" s="6">
        <f t="shared" si="34"/>
        <v>29</v>
      </c>
      <c r="AQ123" s="6">
        <f t="shared" si="35"/>
        <v>27216</v>
      </c>
      <c r="AR123" s="6">
        <f t="shared" si="52"/>
        <v>524.80540293040292</v>
      </c>
      <c r="AS123" s="9">
        <f t="shared" si="38"/>
        <v>0.36388888888888887</v>
      </c>
    </row>
    <row r="124" spans="1:45" x14ac:dyDescent="0.25">
      <c r="A124" t="s">
        <v>232</v>
      </c>
      <c r="B124">
        <v>14700</v>
      </c>
      <c r="C124" t="s">
        <v>233</v>
      </c>
      <c r="D124">
        <v>32934</v>
      </c>
      <c r="E124">
        <v>822</v>
      </c>
      <c r="F124">
        <v>786</v>
      </c>
      <c r="G124">
        <v>1434</v>
      </c>
      <c r="H124">
        <v>2398</v>
      </c>
      <c r="I124">
        <v>2858</v>
      </c>
      <c r="J124">
        <v>4916</v>
      </c>
      <c r="K124">
        <v>4903</v>
      </c>
      <c r="L124">
        <v>3057</v>
      </c>
      <c r="M124">
        <v>2097</v>
      </c>
      <c r="N124">
        <v>2064</v>
      </c>
      <c r="O124">
        <v>1161</v>
      </c>
      <c r="P124">
        <v>535</v>
      </c>
      <c r="Q124">
        <v>3165</v>
      </c>
      <c r="R124">
        <v>2738</v>
      </c>
      <c r="S124">
        <f t="shared" si="39"/>
        <v>16467</v>
      </c>
      <c r="T124" t="str">
        <f t="shared" si="40"/>
        <v>7:30 a.m. to 7:59 a.m.</v>
      </c>
      <c r="U124">
        <f t="shared" si="41"/>
        <v>450</v>
      </c>
      <c r="V124">
        <f t="shared" si="42"/>
        <v>32934</v>
      </c>
      <c r="W124">
        <f t="shared" si="43"/>
        <v>13214</v>
      </c>
      <c r="X124">
        <f t="shared" si="44"/>
        <v>4903</v>
      </c>
      <c r="Y124">
        <f t="shared" si="45"/>
        <v>29</v>
      </c>
      <c r="Z124">
        <f t="shared" si="46"/>
        <v>469.24066897817664</v>
      </c>
      <c r="AA124" s="9">
        <f t="shared" si="36"/>
        <v>0.32569444444444445</v>
      </c>
      <c r="AC124" s="6">
        <f t="shared" si="47"/>
        <v>32934</v>
      </c>
      <c r="AD124" s="6">
        <f t="shared" si="48"/>
        <v>8234</v>
      </c>
      <c r="AE124" s="6">
        <f t="shared" si="28"/>
        <v>390</v>
      </c>
      <c r="AF124" s="6">
        <f t="shared" si="29"/>
        <v>2858</v>
      </c>
      <c r="AG124" s="6">
        <f t="shared" si="30"/>
        <v>29</v>
      </c>
      <c r="AH124" s="6">
        <f t="shared" si="31"/>
        <v>5440</v>
      </c>
      <c r="AI124" s="6">
        <f t="shared" si="49"/>
        <v>418.34552134359694</v>
      </c>
      <c r="AJ124" s="9">
        <f t="shared" si="37"/>
        <v>0.2902777777777778</v>
      </c>
      <c r="AL124" s="6">
        <f t="shared" si="50"/>
        <v>32934</v>
      </c>
      <c r="AM124" s="6">
        <f t="shared" si="51"/>
        <v>24701</v>
      </c>
      <c r="AN124" s="6">
        <f t="shared" si="32"/>
        <v>540</v>
      </c>
      <c r="AO124" s="6">
        <f t="shared" si="33"/>
        <v>2064</v>
      </c>
      <c r="AP124" s="6">
        <f t="shared" si="34"/>
        <v>59</v>
      </c>
      <c r="AQ124" s="6">
        <f t="shared" si="35"/>
        <v>23271</v>
      </c>
      <c r="AR124" s="6">
        <f t="shared" si="52"/>
        <v>580.86264534883719</v>
      </c>
      <c r="AS124" s="9">
        <f t="shared" si="38"/>
        <v>0.40277777777777773</v>
      </c>
    </row>
    <row r="125" spans="1:45" x14ac:dyDescent="0.25">
      <c r="A125" t="s">
        <v>234</v>
      </c>
      <c r="B125">
        <v>14740</v>
      </c>
      <c r="C125" t="s">
        <v>235</v>
      </c>
      <c r="D125">
        <v>107318</v>
      </c>
      <c r="E125">
        <v>7704</v>
      </c>
      <c r="F125">
        <v>5332</v>
      </c>
      <c r="G125">
        <v>9073</v>
      </c>
      <c r="H125">
        <v>13837</v>
      </c>
      <c r="I125">
        <v>12906</v>
      </c>
      <c r="J125">
        <v>12805</v>
      </c>
      <c r="K125">
        <v>10458</v>
      </c>
      <c r="L125">
        <v>7564</v>
      </c>
      <c r="M125">
        <v>4875</v>
      </c>
      <c r="N125">
        <v>5669</v>
      </c>
      <c r="O125">
        <v>3085</v>
      </c>
      <c r="P125">
        <v>1593</v>
      </c>
      <c r="Q125">
        <v>7182</v>
      </c>
      <c r="R125">
        <v>5235</v>
      </c>
      <c r="S125">
        <f t="shared" si="39"/>
        <v>53659</v>
      </c>
      <c r="T125" t="str">
        <f t="shared" si="40"/>
        <v>7:00 a.m. to 7:29 a.m.</v>
      </c>
      <c r="U125">
        <f t="shared" si="41"/>
        <v>420</v>
      </c>
      <c r="V125">
        <f t="shared" si="42"/>
        <v>107318</v>
      </c>
      <c r="W125">
        <f t="shared" si="43"/>
        <v>48852</v>
      </c>
      <c r="X125">
        <f t="shared" si="44"/>
        <v>12805</v>
      </c>
      <c r="Y125">
        <f t="shared" si="45"/>
        <v>29</v>
      </c>
      <c r="Z125">
        <f t="shared" si="46"/>
        <v>430.886606794221</v>
      </c>
      <c r="AA125" s="9">
        <f t="shared" si="36"/>
        <v>0.2986111111111111</v>
      </c>
      <c r="AC125" s="6">
        <f t="shared" si="47"/>
        <v>107318</v>
      </c>
      <c r="AD125" s="6">
        <f t="shared" si="48"/>
        <v>26830</v>
      </c>
      <c r="AE125" s="6">
        <f t="shared" si="28"/>
        <v>360</v>
      </c>
      <c r="AF125" s="6">
        <f t="shared" si="29"/>
        <v>13837</v>
      </c>
      <c r="AG125" s="6">
        <f t="shared" si="30"/>
        <v>29</v>
      </c>
      <c r="AH125" s="6">
        <f t="shared" si="31"/>
        <v>22109</v>
      </c>
      <c r="AI125" s="6">
        <f t="shared" si="49"/>
        <v>369.89336561393367</v>
      </c>
      <c r="AJ125" s="9">
        <f t="shared" si="37"/>
        <v>0.25625000000000003</v>
      </c>
      <c r="AL125" s="6">
        <f t="shared" si="50"/>
        <v>107318</v>
      </c>
      <c r="AM125" s="6">
        <f t="shared" si="51"/>
        <v>80489</v>
      </c>
      <c r="AN125" s="6">
        <f t="shared" si="32"/>
        <v>510</v>
      </c>
      <c r="AO125" s="6">
        <f t="shared" si="33"/>
        <v>4875</v>
      </c>
      <c r="AP125" s="6">
        <f t="shared" si="34"/>
        <v>29</v>
      </c>
      <c r="AQ125" s="6">
        <f t="shared" si="35"/>
        <v>79679</v>
      </c>
      <c r="AR125" s="6">
        <f t="shared" si="52"/>
        <v>514.81548717948715</v>
      </c>
      <c r="AS125" s="9">
        <f t="shared" si="38"/>
        <v>0.35694444444444445</v>
      </c>
    </row>
    <row r="126" spans="1:45" x14ac:dyDescent="0.25">
      <c r="A126" t="s">
        <v>236</v>
      </c>
      <c r="B126">
        <v>14780</v>
      </c>
      <c r="C126" t="s">
        <v>237</v>
      </c>
      <c r="D126">
        <v>13659</v>
      </c>
      <c r="E126">
        <v>941</v>
      </c>
      <c r="F126">
        <v>428</v>
      </c>
      <c r="G126">
        <v>576</v>
      </c>
      <c r="H126">
        <v>943</v>
      </c>
      <c r="I126">
        <v>1625</v>
      </c>
      <c r="J126">
        <v>2299</v>
      </c>
      <c r="K126">
        <v>2538</v>
      </c>
      <c r="L126">
        <v>1196</v>
      </c>
      <c r="M126">
        <v>536</v>
      </c>
      <c r="N126">
        <v>576</v>
      </c>
      <c r="O126">
        <v>331</v>
      </c>
      <c r="P126">
        <v>231</v>
      </c>
      <c r="Q126">
        <v>650</v>
      </c>
      <c r="R126">
        <v>789</v>
      </c>
      <c r="S126">
        <f t="shared" si="39"/>
        <v>6829.5</v>
      </c>
      <c r="T126" t="str">
        <f t="shared" si="40"/>
        <v>7:30 a.m. to 7:59 a.m.</v>
      </c>
      <c r="U126">
        <f t="shared" si="41"/>
        <v>450</v>
      </c>
      <c r="V126">
        <f t="shared" si="42"/>
        <v>13659</v>
      </c>
      <c r="W126">
        <f t="shared" si="43"/>
        <v>6812</v>
      </c>
      <c r="X126">
        <f t="shared" si="44"/>
        <v>2538</v>
      </c>
      <c r="Y126">
        <f t="shared" si="45"/>
        <v>29</v>
      </c>
      <c r="Z126">
        <f t="shared" si="46"/>
        <v>450.19996059889678</v>
      </c>
      <c r="AA126" s="9">
        <f t="shared" si="36"/>
        <v>0.3125</v>
      </c>
      <c r="AC126" s="6">
        <f t="shared" si="47"/>
        <v>13659</v>
      </c>
      <c r="AD126" s="6">
        <f t="shared" si="48"/>
        <v>3415</v>
      </c>
      <c r="AE126" s="6">
        <f t="shared" si="28"/>
        <v>390</v>
      </c>
      <c r="AF126" s="6">
        <f t="shared" si="29"/>
        <v>1625</v>
      </c>
      <c r="AG126" s="6">
        <f t="shared" si="30"/>
        <v>29</v>
      </c>
      <c r="AH126" s="6">
        <f t="shared" si="31"/>
        <v>2888</v>
      </c>
      <c r="AI126" s="6">
        <f t="shared" si="49"/>
        <v>399.40046153846151</v>
      </c>
      <c r="AJ126" s="9">
        <f t="shared" si="37"/>
        <v>0.27708333333333335</v>
      </c>
      <c r="AL126" s="6">
        <f t="shared" si="50"/>
        <v>13659</v>
      </c>
      <c r="AM126" s="6">
        <f t="shared" si="51"/>
        <v>10245</v>
      </c>
      <c r="AN126" s="6">
        <f t="shared" si="32"/>
        <v>480</v>
      </c>
      <c r="AO126" s="6">
        <f t="shared" si="33"/>
        <v>1196</v>
      </c>
      <c r="AP126" s="6">
        <f t="shared" si="34"/>
        <v>29</v>
      </c>
      <c r="AQ126" s="6">
        <f t="shared" si="35"/>
        <v>9350</v>
      </c>
      <c r="AR126" s="6">
        <f t="shared" si="52"/>
        <v>501.68331939799333</v>
      </c>
      <c r="AS126" s="9">
        <f t="shared" si="38"/>
        <v>0.34791666666666665</v>
      </c>
    </row>
    <row r="127" spans="1:45" x14ac:dyDescent="0.25">
      <c r="A127" t="s">
        <v>238</v>
      </c>
      <c r="B127">
        <v>14820</v>
      </c>
      <c r="C127" t="s">
        <v>239</v>
      </c>
      <c r="D127">
        <v>12617</v>
      </c>
      <c r="E127">
        <v>191</v>
      </c>
      <c r="F127">
        <v>311</v>
      </c>
      <c r="G127">
        <v>548</v>
      </c>
      <c r="H127">
        <v>1019</v>
      </c>
      <c r="I127">
        <v>1069</v>
      </c>
      <c r="J127">
        <v>2318</v>
      </c>
      <c r="K127">
        <v>2333</v>
      </c>
      <c r="L127">
        <v>1102</v>
      </c>
      <c r="M127">
        <v>569</v>
      </c>
      <c r="N127">
        <v>1026</v>
      </c>
      <c r="O127">
        <v>250</v>
      </c>
      <c r="P127">
        <v>335</v>
      </c>
      <c r="Q127">
        <v>771</v>
      </c>
      <c r="R127">
        <v>775</v>
      </c>
      <c r="S127">
        <f t="shared" si="39"/>
        <v>6308.5</v>
      </c>
      <c r="T127" t="str">
        <f t="shared" si="40"/>
        <v>7:30 a.m. to 7:59 a.m.</v>
      </c>
      <c r="U127">
        <f t="shared" si="41"/>
        <v>450</v>
      </c>
      <c r="V127">
        <f t="shared" si="42"/>
        <v>12617</v>
      </c>
      <c r="W127">
        <f t="shared" si="43"/>
        <v>5456</v>
      </c>
      <c r="X127">
        <f t="shared" si="44"/>
        <v>2333</v>
      </c>
      <c r="Y127">
        <f t="shared" si="45"/>
        <v>29</v>
      </c>
      <c r="Z127">
        <f t="shared" si="46"/>
        <v>460.59687098156877</v>
      </c>
      <c r="AA127" s="9">
        <f t="shared" si="36"/>
        <v>0.31944444444444448</v>
      </c>
      <c r="AC127" s="6">
        <f t="shared" si="47"/>
        <v>12617</v>
      </c>
      <c r="AD127" s="6">
        <f t="shared" si="48"/>
        <v>3155</v>
      </c>
      <c r="AE127" s="6">
        <f t="shared" si="28"/>
        <v>420</v>
      </c>
      <c r="AF127" s="6">
        <f t="shared" si="29"/>
        <v>2318</v>
      </c>
      <c r="AG127" s="6">
        <f t="shared" si="30"/>
        <v>29</v>
      </c>
      <c r="AH127" s="6">
        <f t="shared" si="31"/>
        <v>3138</v>
      </c>
      <c r="AI127" s="6">
        <f t="shared" si="49"/>
        <v>420.20330025884385</v>
      </c>
      <c r="AJ127" s="9">
        <f t="shared" si="37"/>
        <v>0.29166666666666669</v>
      </c>
      <c r="AL127" s="6">
        <f t="shared" si="50"/>
        <v>12617</v>
      </c>
      <c r="AM127" s="6">
        <f t="shared" si="51"/>
        <v>9463</v>
      </c>
      <c r="AN127" s="6">
        <f t="shared" si="32"/>
        <v>540</v>
      </c>
      <c r="AO127" s="6">
        <f t="shared" si="33"/>
        <v>1026</v>
      </c>
      <c r="AP127" s="6">
        <f t="shared" si="34"/>
        <v>59</v>
      </c>
      <c r="AQ127" s="6">
        <f t="shared" si="35"/>
        <v>9460</v>
      </c>
      <c r="AR127" s="6">
        <f t="shared" si="52"/>
        <v>540.15813840155943</v>
      </c>
      <c r="AS127" s="9">
        <f t="shared" si="38"/>
        <v>0.375</v>
      </c>
    </row>
    <row r="128" spans="1:45" x14ac:dyDescent="0.25">
      <c r="A128" t="s">
        <v>240</v>
      </c>
      <c r="B128">
        <v>14860</v>
      </c>
      <c r="C128" t="s">
        <v>241</v>
      </c>
      <c r="D128">
        <v>412698</v>
      </c>
      <c r="E128">
        <v>7669</v>
      </c>
      <c r="F128">
        <v>8119</v>
      </c>
      <c r="G128">
        <v>13983</v>
      </c>
      <c r="H128">
        <v>32733</v>
      </c>
      <c r="I128">
        <v>38867</v>
      </c>
      <c r="J128">
        <v>62837</v>
      </c>
      <c r="K128">
        <v>59990</v>
      </c>
      <c r="L128">
        <v>63073</v>
      </c>
      <c r="M128">
        <v>36120</v>
      </c>
      <c r="N128">
        <v>31902</v>
      </c>
      <c r="O128">
        <v>13212</v>
      </c>
      <c r="P128">
        <v>5075</v>
      </c>
      <c r="Q128">
        <v>21691</v>
      </c>
      <c r="R128">
        <v>17427</v>
      </c>
      <c r="S128">
        <f t="shared" si="39"/>
        <v>206349</v>
      </c>
      <c r="T128" t="str">
        <f t="shared" si="40"/>
        <v>7:30 a.m. to 7:59 a.m.</v>
      </c>
      <c r="U128">
        <f t="shared" si="41"/>
        <v>450</v>
      </c>
      <c r="V128">
        <f t="shared" si="42"/>
        <v>412698</v>
      </c>
      <c r="W128">
        <f t="shared" si="43"/>
        <v>164208</v>
      </c>
      <c r="X128">
        <f t="shared" si="44"/>
        <v>59990</v>
      </c>
      <c r="Y128">
        <f t="shared" si="45"/>
        <v>29</v>
      </c>
      <c r="Z128">
        <f t="shared" si="46"/>
        <v>470.37154525754295</v>
      </c>
      <c r="AA128" s="9">
        <f t="shared" si="36"/>
        <v>0.3263888888888889</v>
      </c>
      <c r="AC128" s="6">
        <f t="shared" si="47"/>
        <v>412698</v>
      </c>
      <c r="AD128" s="6">
        <f t="shared" si="48"/>
        <v>103175</v>
      </c>
      <c r="AE128" s="6">
        <f t="shared" si="28"/>
        <v>420</v>
      </c>
      <c r="AF128" s="6">
        <f t="shared" si="29"/>
        <v>62837</v>
      </c>
      <c r="AG128" s="6">
        <f t="shared" si="30"/>
        <v>29</v>
      </c>
      <c r="AH128" s="6">
        <f t="shared" si="31"/>
        <v>101371</v>
      </c>
      <c r="AI128" s="6">
        <f t="shared" si="49"/>
        <v>420.83233604405046</v>
      </c>
      <c r="AJ128" s="9">
        <f t="shared" si="37"/>
        <v>0.29166666666666669</v>
      </c>
      <c r="AL128" s="6">
        <f t="shared" si="50"/>
        <v>412698</v>
      </c>
      <c r="AM128" s="6">
        <f t="shared" si="51"/>
        <v>309524</v>
      </c>
      <c r="AN128" s="6">
        <f t="shared" si="32"/>
        <v>510</v>
      </c>
      <c r="AO128" s="6">
        <f t="shared" si="33"/>
        <v>36120</v>
      </c>
      <c r="AP128" s="6">
        <f t="shared" si="34"/>
        <v>29</v>
      </c>
      <c r="AQ128" s="6">
        <f t="shared" si="35"/>
        <v>287271</v>
      </c>
      <c r="AR128" s="6">
        <f t="shared" si="52"/>
        <v>527.86607142857144</v>
      </c>
      <c r="AS128" s="9">
        <f t="shared" si="38"/>
        <v>0.3659722222222222</v>
      </c>
    </row>
    <row r="129" spans="1:45" x14ac:dyDescent="0.25">
      <c r="A129" t="s">
        <v>242</v>
      </c>
      <c r="B129">
        <v>14940</v>
      </c>
      <c r="C129" t="s">
        <v>243</v>
      </c>
      <c r="D129">
        <v>20084</v>
      </c>
      <c r="E129">
        <v>1710</v>
      </c>
      <c r="F129">
        <v>1324</v>
      </c>
      <c r="G129">
        <v>1453</v>
      </c>
      <c r="H129">
        <v>1814</v>
      </c>
      <c r="I129">
        <v>1970</v>
      </c>
      <c r="J129">
        <v>2248</v>
      </c>
      <c r="K129">
        <v>1994</v>
      </c>
      <c r="L129">
        <v>1431</v>
      </c>
      <c r="M129">
        <v>1072</v>
      </c>
      <c r="N129">
        <v>1058</v>
      </c>
      <c r="O129">
        <v>274</v>
      </c>
      <c r="P129">
        <v>341</v>
      </c>
      <c r="Q129">
        <v>1921</v>
      </c>
      <c r="R129">
        <v>1474</v>
      </c>
      <c r="S129">
        <f t="shared" si="39"/>
        <v>10042</v>
      </c>
      <c r="T129" t="str">
        <f t="shared" si="40"/>
        <v>7:00 a.m. to 7:29 a.m.</v>
      </c>
      <c r="U129">
        <f t="shared" si="41"/>
        <v>420</v>
      </c>
      <c r="V129">
        <f t="shared" si="42"/>
        <v>20084</v>
      </c>
      <c r="W129">
        <f t="shared" si="43"/>
        <v>8271</v>
      </c>
      <c r="X129">
        <f t="shared" si="44"/>
        <v>2248</v>
      </c>
      <c r="Y129">
        <f t="shared" si="45"/>
        <v>29</v>
      </c>
      <c r="Z129">
        <f t="shared" si="46"/>
        <v>442.84653024911034</v>
      </c>
      <c r="AA129" s="9">
        <f t="shared" si="36"/>
        <v>0.30694444444444441</v>
      </c>
      <c r="AC129" s="6">
        <f t="shared" si="47"/>
        <v>20084</v>
      </c>
      <c r="AD129" s="6">
        <f t="shared" si="48"/>
        <v>5022</v>
      </c>
      <c r="AE129" s="6">
        <f t="shared" si="28"/>
        <v>360</v>
      </c>
      <c r="AF129" s="6">
        <f t="shared" si="29"/>
        <v>1814</v>
      </c>
      <c r="AG129" s="6">
        <f t="shared" si="30"/>
        <v>29</v>
      </c>
      <c r="AH129" s="6">
        <f t="shared" si="31"/>
        <v>4487</v>
      </c>
      <c r="AI129" s="6">
        <f t="shared" si="49"/>
        <v>368.5369349503859</v>
      </c>
      <c r="AJ129" s="9">
        <f t="shared" si="37"/>
        <v>0.25555555555555559</v>
      </c>
      <c r="AL129" s="6">
        <f t="shared" si="50"/>
        <v>20084</v>
      </c>
      <c r="AM129" s="6">
        <f t="shared" si="51"/>
        <v>15063</v>
      </c>
      <c r="AN129" s="6">
        <f t="shared" si="32"/>
        <v>540</v>
      </c>
      <c r="AO129" s="6">
        <f t="shared" si="33"/>
        <v>1058</v>
      </c>
      <c r="AP129" s="6">
        <f t="shared" si="34"/>
        <v>59</v>
      </c>
      <c r="AQ129" s="6">
        <f t="shared" si="35"/>
        <v>15016</v>
      </c>
      <c r="AR129" s="6">
        <f t="shared" si="52"/>
        <v>542.62098298676744</v>
      </c>
      <c r="AS129" s="9">
        <f t="shared" si="38"/>
        <v>0.37638888888888888</v>
      </c>
    </row>
    <row r="130" spans="1:45" x14ac:dyDescent="0.25">
      <c r="A130" t="s">
        <v>244</v>
      </c>
      <c r="B130">
        <v>15020</v>
      </c>
      <c r="C130" t="s">
        <v>245</v>
      </c>
      <c r="D130">
        <v>12724</v>
      </c>
      <c r="E130">
        <v>999</v>
      </c>
      <c r="F130">
        <v>691</v>
      </c>
      <c r="G130">
        <v>955</v>
      </c>
      <c r="H130">
        <v>1344</v>
      </c>
      <c r="I130">
        <v>1605</v>
      </c>
      <c r="J130">
        <v>1660</v>
      </c>
      <c r="K130">
        <v>1489</v>
      </c>
      <c r="L130">
        <v>922</v>
      </c>
      <c r="M130">
        <v>516</v>
      </c>
      <c r="N130">
        <v>521</v>
      </c>
      <c r="O130">
        <v>339</v>
      </c>
      <c r="P130">
        <v>163</v>
      </c>
      <c r="Q130">
        <v>592</v>
      </c>
      <c r="R130">
        <v>928</v>
      </c>
      <c r="S130">
        <f t="shared" si="39"/>
        <v>6362</v>
      </c>
      <c r="T130" t="str">
        <f t="shared" si="40"/>
        <v>7:00 a.m. to 7:29 a.m.</v>
      </c>
      <c r="U130">
        <f t="shared" si="41"/>
        <v>420</v>
      </c>
      <c r="V130">
        <f t="shared" si="42"/>
        <v>12724</v>
      </c>
      <c r="W130">
        <f t="shared" si="43"/>
        <v>5594</v>
      </c>
      <c r="X130">
        <f t="shared" si="44"/>
        <v>1660</v>
      </c>
      <c r="Y130">
        <f t="shared" si="45"/>
        <v>29</v>
      </c>
      <c r="Z130">
        <f t="shared" si="46"/>
        <v>433.41686746987949</v>
      </c>
      <c r="AA130" s="9">
        <f t="shared" si="36"/>
        <v>0.30069444444444443</v>
      </c>
      <c r="AC130" s="6">
        <f t="shared" si="47"/>
        <v>12724</v>
      </c>
      <c r="AD130" s="6">
        <f t="shared" si="48"/>
        <v>3182</v>
      </c>
      <c r="AE130" s="6">
        <f t="shared" si="28"/>
        <v>360</v>
      </c>
      <c r="AF130" s="6">
        <f t="shared" si="29"/>
        <v>1344</v>
      </c>
      <c r="AG130" s="6">
        <f t="shared" si="30"/>
        <v>29</v>
      </c>
      <c r="AH130" s="6">
        <f t="shared" si="31"/>
        <v>2645</v>
      </c>
      <c r="AI130" s="6">
        <f t="shared" si="49"/>
        <v>371.5654761904762</v>
      </c>
      <c r="AJ130" s="9">
        <f t="shared" si="37"/>
        <v>0.25763888888888892</v>
      </c>
      <c r="AL130" s="6">
        <f t="shared" si="50"/>
        <v>12724</v>
      </c>
      <c r="AM130" s="6">
        <f t="shared" si="51"/>
        <v>9543</v>
      </c>
      <c r="AN130" s="6">
        <f t="shared" si="32"/>
        <v>480</v>
      </c>
      <c r="AO130" s="6">
        <f t="shared" si="33"/>
        <v>922</v>
      </c>
      <c r="AP130" s="6">
        <f t="shared" si="34"/>
        <v>29</v>
      </c>
      <c r="AQ130" s="6">
        <f t="shared" si="35"/>
        <v>8743</v>
      </c>
      <c r="AR130" s="6">
        <f t="shared" si="52"/>
        <v>505.16268980477224</v>
      </c>
      <c r="AS130" s="9">
        <f t="shared" si="38"/>
        <v>0.35069444444444442</v>
      </c>
    </row>
    <row r="131" spans="1:45" x14ac:dyDescent="0.25">
      <c r="A131" t="s">
        <v>246</v>
      </c>
      <c r="B131">
        <v>15060</v>
      </c>
      <c r="C131" t="s">
        <v>247</v>
      </c>
      <c r="D131">
        <v>7283</v>
      </c>
      <c r="E131">
        <v>519</v>
      </c>
      <c r="F131">
        <v>164</v>
      </c>
      <c r="G131">
        <v>281</v>
      </c>
      <c r="H131">
        <v>307</v>
      </c>
      <c r="I131">
        <v>713</v>
      </c>
      <c r="J131">
        <v>679</v>
      </c>
      <c r="K131">
        <v>1156</v>
      </c>
      <c r="L131">
        <v>1214</v>
      </c>
      <c r="M131">
        <v>418</v>
      </c>
      <c r="N131">
        <v>596</v>
      </c>
      <c r="O131">
        <v>175</v>
      </c>
      <c r="P131">
        <v>62</v>
      </c>
      <c r="Q131">
        <v>566</v>
      </c>
      <c r="R131">
        <v>433</v>
      </c>
      <c r="S131">
        <f t="shared" si="39"/>
        <v>3641.5</v>
      </c>
      <c r="T131" t="str">
        <f t="shared" si="40"/>
        <v>7:30 a.m. to 7:59 a.m.</v>
      </c>
      <c r="U131">
        <f t="shared" si="41"/>
        <v>450</v>
      </c>
      <c r="V131">
        <f t="shared" si="42"/>
        <v>7283</v>
      </c>
      <c r="W131">
        <f t="shared" si="43"/>
        <v>2663</v>
      </c>
      <c r="X131">
        <f t="shared" si="44"/>
        <v>1156</v>
      </c>
      <c r="Y131">
        <f t="shared" si="45"/>
        <v>29</v>
      </c>
      <c r="Z131">
        <f t="shared" si="46"/>
        <v>474.54714532871969</v>
      </c>
      <c r="AA131" s="9">
        <f t="shared" si="36"/>
        <v>0.32916666666666666</v>
      </c>
      <c r="AC131" s="6">
        <f t="shared" si="47"/>
        <v>7283</v>
      </c>
      <c r="AD131" s="6">
        <f t="shared" si="48"/>
        <v>1821</v>
      </c>
      <c r="AE131" s="6">
        <f t="shared" si="28"/>
        <v>390</v>
      </c>
      <c r="AF131" s="6">
        <f t="shared" si="29"/>
        <v>713</v>
      </c>
      <c r="AG131" s="6">
        <f t="shared" si="30"/>
        <v>29</v>
      </c>
      <c r="AH131" s="6">
        <f t="shared" si="31"/>
        <v>1271</v>
      </c>
      <c r="AI131" s="6">
        <f t="shared" si="49"/>
        <v>412.36009817671811</v>
      </c>
      <c r="AJ131" s="9">
        <f t="shared" si="37"/>
        <v>0.28611111111111109</v>
      </c>
      <c r="AL131" s="6">
        <f t="shared" si="50"/>
        <v>7283</v>
      </c>
      <c r="AM131" s="6">
        <f t="shared" si="51"/>
        <v>5463</v>
      </c>
      <c r="AN131" s="6">
        <f t="shared" si="32"/>
        <v>540</v>
      </c>
      <c r="AO131" s="6">
        <f t="shared" si="33"/>
        <v>596</v>
      </c>
      <c r="AP131" s="6">
        <f t="shared" si="34"/>
        <v>59</v>
      </c>
      <c r="AQ131" s="6">
        <f t="shared" si="35"/>
        <v>5451</v>
      </c>
      <c r="AR131" s="6">
        <f t="shared" si="52"/>
        <v>541.11367449664431</v>
      </c>
      <c r="AS131" s="9">
        <f t="shared" si="38"/>
        <v>0.3756944444444445</v>
      </c>
    </row>
    <row r="132" spans="1:45" x14ac:dyDescent="0.25">
      <c r="A132" t="s">
        <v>248</v>
      </c>
      <c r="B132">
        <v>15100</v>
      </c>
      <c r="C132" t="s">
        <v>249</v>
      </c>
      <c r="D132">
        <v>16790</v>
      </c>
      <c r="E132">
        <v>446</v>
      </c>
      <c r="F132">
        <v>401</v>
      </c>
      <c r="G132">
        <v>794</v>
      </c>
      <c r="H132">
        <v>789</v>
      </c>
      <c r="I132">
        <v>1577</v>
      </c>
      <c r="J132">
        <v>2000</v>
      </c>
      <c r="K132">
        <v>3970</v>
      </c>
      <c r="L132">
        <v>1746</v>
      </c>
      <c r="M132">
        <v>763</v>
      </c>
      <c r="N132">
        <v>755</v>
      </c>
      <c r="O132">
        <v>307</v>
      </c>
      <c r="P132">
        <v>213</v>
      </c>
      <c r="Q132">
        <v>1417</v>
      </c>
      <c r="R132">
        <v>1612</v>
      </c>
      <c r="S132">
        <f t="shared" si="39"/>
        <v>8395</v>
      </c>
      <c r="T132" t="str">
        <f t="shared" si="40"/>
        <v>7:30 a.m. to 7:59 a.m.</v>
      </c>
      <c r="U132">
        <f t="shared" si="41"/>
        <v>450</v>
      </c>
      <c r="V132">
        <f t="shared" si="42"/>
        <v>16790</v>
      </c>
      <c r="W132">
        <f t="shared" si="43"/>
        <v>6007</v>
      </c>
      <c r="X132">
        <f t="shared" si="44"/>
        <v>3970</v>
      </c>
      <c r="Y132">
        <f t="shared" si="45"/>
        <v>29</v>
      </c>
      <c r="Z132">
        <f t="shared" si="46"/>
        <v>467.44382871536521</v>
      </c>
      <c r="AA132" s="9">
        <f t="shared" si="36"/>
        <v>0.32430555555555557</v>
      </c>
      <c r="AC132" s="6">
        <f t="shared" si="47"/>
        <v>16790</v>
      </c>
      <c r="AD132" s="6">
        <f t="shared" si="48"/>
        <v>4198</v>
      </c>
      <c r="AE132" s="6">
        <f t="shared" si="28"/>
        <v>420</v>
      </c>
      <c r="AF132" s="6">
        <f t="shared" si="29"/>
        <v>2000</v>
      </c>
      <c r="AG132" s="6">
        <f t="shared" si="30"/>
        <v>29</v>
      </c>
      <c r="AH132" s="6">
        <f t="shared" si="31"/>
        <v>4007</v>
      </c>
      <c r="AI132" s="6">
        <f t="shared" si="49"/>
        <v>422.76224999999999</v>
      </c>
      <c r="AJ132" s="9">
        <f t="shared" si="37"/>
        <v>0.29305555555555557</v>
      </c>
      <c r="AL132" s="6">
        <f t="shared" si="50"/>
        <v>16790</v>
      </c>
      <c r="AM132" s="6">
        <f t="shared" si="51"/>
        <v>12593</v>
      </c>
      <c r="AN132" s="6">
        <f t="shared" si="32"/>
        <v>540</v>
      </c>
      <c r="AO132" s="6">
        <f t="shared" si="33"/>
        <v>755</v>
      </c>
      <c r="AP132" s="6">
        <f t="shared" si="34"/>
        <v>59</v>
      </c>
      <c r="AQ132" s="6">
        <f t="shared" si="35"/>
        <v>12486</v>
      </c>
      <c r="AR132" s="6">
        <f t="shared" si="52"/>
        <v>548.32251655629136</v>
      </c>
      <c r="AS132" s="9">
        <f t="shared" si="38"/>
        <v>0.38055555555555554</v>
      </c>
    </row>
    <row r="133" spans="1:45" x14ac:dyDescent="0.25">
      <c r="A133" t="s">
        <v>250</v>
      </c>
      <c r="B133">
        <v>15140</v>
      </c>
      <c r="C133" t="s">
        <v>251</v>
      </c>
      <c r="D133">
        <v>7075</v>
      </c>
      <c r="E133">
        <v>415</v>
      </c>
      <c r="F133">
        <v>371</v>
      </c>
      <c r="G133">
        <v>455</v>
      </c>
      <c r="H133">
        <v>689</v>
      </c>
      <c r="I133">
        <v>913</v>
      </c>
      <c r="J133">
        <v>1243</v>
      </c>
      <c r="K133">
        <v>953</v>
      </c>
      <c r="L133">
        <v>396</v>
      </c>
      <c r="M133">
        <v>205</v>
      </c>
      <c r="N133">
        <v>131</v>
      </c>
      <c r="O133">
        <v>72</v>
      </c>
      <c r="P133">
        <v>4</v>
      </c>
      <c r="Q133">
        <v>427</v>
      </c>
      <c r="R133">
        <v>801</v>
      </c>
      <c r="S133">
        <f t="shared" si="39"/>
        <v>3537.5</v>
      </c>
      <c r="T133" t="str">
        <f t="shared" si="40"/>
        <v>7:00 a.m. to 7:29 a.m.</v>
      </c>
      <c r="U133">
        <f t="shared" si="41"/>
        <v>420</v>
      </c>
      <c r="V133">
        <f t="shared" si="42"/>
        <v>7075</v>
      </c>
      <c r="W133">
        <f t="shared" si="43"/>
        <v>2843</v>
      </c>
      <c r="X133">
        <f t="shared" si="44"/>
        <v>1243</v>
      </c>
      <c r="Y133">
        <f t="shared" si="45"/>
        <v>29</v>
      </c>
      <c r="Z133">
        <f t="shared" si="46"/>
        <v>436.20313757039423</v>
      </c>
      <c r="AA133" s="9">
        <f t="shared" si="36"/>
        <v>0.30277777777777776</v>
      </c>
      <c r="AC133" s="6">
        <f t="shared" si="47"/>
        <v>7075</v>
      </c>
      <c r="AD133" s="6">
        <f t="shared" si="48"/>
        <v>1769</v>
      </c>
      <c r="AE133" s="6">
        <f t="shared" si="28"/>
        <v>360</v>
      </c>
      <c r="AF133" s="6">
        <f t="shared" si="29"/>
        <v>689</v>
      </c>
      <c r="AG133" s="6">
        <f t="shared" si="30"/>
        <v>29</v>
      </c>
      <c r="AH133" s="6">
        <f t="shared" si="31"/>
        <v>1241</v>
      </c>
      <c r="AI133" s="6">
        <f t="shared" si="49"/>
        <v>382.21298984034831</v>
      </c>
      <c r="AJ133" s="9">
        <f t="shared" si="37"/>
        <v>0.26527777777777778</v>
      </c>
      <c r="AL133" s="6">
        <f t="shared" si="50"/>
        <v>7075</v>
      </c>
      <c r="AM133" s="6">
        <f t="shared" si="51"/>
        <v>5307</v>
      </c>
      <c r="AN133" s="6">
        <f t="shared" si="32"/>
        <v>480</v>
      </c>
      <c r="AO133" s="6">
        <f t="shared" si="33"/>
        <v>396</v>
      </c>
      <c r="AP133" s="6">
        <f t="shared" si="34"/>
        <v>29</v>
      </c>
      <c r="AQ133" s="6">
        <f t="shared" si="35"/>
        <v>5039</v>
      </c>
      <c r="AR133" s="6">
        <f t="shared" si="52"/>
        <v>499.57133838383839</v>
      </c>
      <c r="AS133" s="9">
        <f t="shared" si="38"/>
        <v>0.34652777777777777</v>
      </c>
    </row>
    <row r="134" spans="1:45" x14ac:dyDescent="0.25">
      <c r="A134" t="s">
        <v>252</v>
      </c>
      <c r="B134">
        <v>15180</v>
      </c>
      <c r="C134" t="s">
        <v>253</v>
      </c>
      <c r="D134">
        <v>136317</v>
      </c>
      <c r="E134">
        <v>3741</v>
      </c>
      <c r="F134">
        <v>3213</v>
      </c>
      <c r="G134">
        <v>4209</v>
      </c>
      <c r="H134">
        <v>8859</v>
      </c>
      <c r="I134">
        <v>12238</v>
      </c>
      <c r="J134">
        <v>26073</v>
      </c>
      <c r="K134">
        <v>23984</v>
      </c>
      <c r="L134">
        <v>15872</v>
      </c>
      <c r="M134">
        <v>7259</v>
      </c>
      <c r="N134">
        <v>8655</v>
      </c>
      <c r="O134">
        <v>3543</v>
      </c>
      <c r="P134">
        <v>2137</v>
      </c>
      <c r="Q134">
        <v>8532</v>
      </c>
      <c r="R134">
        <v>8002</v>
      </c>
      <c r="S134">
        <f t="shared" si="39"/>
        <v>68158.5</v>
      </c>
      <c r="T134" t="str">
        <f t="shared" si="40"/>
        <v>7:30 a.m. to 7:59 a.m.</v>
      </c>
      <c r="U134">
        <f t="shared" si="41"/>
        <v>450</v>
      </c>
      <c r="V134">
        <f t="shared" si="42"/>
        <v>136317</v>
      </c>
      <c r="W134">
        <f t="shared" si="43"/>
        <v>58333</v>
      </c>
      <c r="X134">
        <f t="shared" si="44"/>
        <v>23984</v>
      </c>
      <c r="Y134">
        <f t="shared" si="45"/>
        <v>29</v>
      </c>
      <c r="Z134">
        <f t="shared" si="46"/>
        <v>461.8803994329553</v>
      </c>
      <c r="AA134" s="9">
        <f t="shared" si="36"/>
        <v>0.32013888888888892</v>
      </c>
      <c r="AC134" s="6">
        <f t="shared" si="47"/>
        <v>136317</v>
      </c>
      <c r="AD134" s="6">
        <f t="shared" si="48"/>
        <v>34080</v>
      </c>
      <c r="AE134" s="6">
        <f t="shared" si="28"/>
        <v>420</v>
      </c>
      <c r="AF134" s="6">
        <f t="shared" si="29"/>
        <v>26073</v>
      </c>
      <c r="AG134" s="6">
        <f t="shared" si="30"/>
        <v>29</v>
      </c>
      <c r="AH134" s="6">
        <f t="shared" si="31"/>
        <v>32260</v>
      </c>
      <c r="AI134" s="6">
        <f t="shared" si="49"/>
        <v>422.02348214628159</v>
      </c>
      <c r="AJ134" s="9">
        <f t="shared" si="37"/>
        <v>0.29305555555555557</v>
      </c>
      <c r="AL134" s="6">
        <f t="shared" si="50"/>
        <v>136317</v>
      </c>
      <c r="AM134" s="6">
        <f t="shared" si="51"/>
        <v>102238</v>
      </c>
      <c r="AN134" s="6">
        <f t="shared" si="32"/>
        <v>510</v>
      </c>
      <c r="AO134" s="6">
        <f t="shared" si="33"/>
        <v>7259</v>
      </c>
      <c r="AP134" s="6">
        <f t="shared" si="34"/>
        <v>29</v>
      </c>
      <c r="AQ134" s="6">
        <f t="shared" si="35"/>
        <v>98189</v>
      </c>
      <c r="AR134" s="6">
        <f t="shared" si="52"/>
        <v>526.17492078798728</v>
      </c>
      <c r="AS134" s="9">
        <f t="shared" si="38"/>
        <v>0.36527777777777781</v>
      </c>
    </row>
    <row r="135" spans="1:45" x14ac:dyDescent="0.25">
      <c r="A135" t="s">
        <v>254</v>
      </c>
      <c r="B135">
        <v>15220</v>
      </c>
      <c r="C135" t="s">
        <v>255</v>
      </c>
      <c r="D135">
        <v>14829</v>
      </c>
      <c r="E135">
        <v>1008</v>
      </c>
      <c r="F135">
        <v>490</v>
      </c>
      <c r="G135">
        <v>898</v>
      </c>
      <c r="H135">
        <v>750</v>
      </c>
      <c r="I135">
        <v>1135</v>
      </c>
      <c r="J135">
        <v>1971</v>
      </c>
      <c r="K135">
        <v>3408</v>
      </c>
      <c r="L135">
        <v>1736</v>
      </c>
      <c r="M135">
        <v>493</v>
      </c>
      <c r="N135">
        <v>633</v>
      </c>
      <c r="O135">
        <v>377</v>
      </c>
      <c r="P135">
        <v>135</v>
      </c>
      <c r="Q135">
        <v>858</v>
      </c>
      <c r="R135">
        <v>937</v>
      </c>
      <c r="S135">
        <f t="shared" si="39"/>
        <v>7414.5</v>
      </c>
      <c r="T135" t="str">
        <f t="shared" si="40"/>
        <v>7:30 a.m. to 7:59 a.m.</v>
      </c>
      <c r="U135">
        <f t="shared" si="41"/>
        <v>450</v>
      </c>
      <c r="V135">
        <f t="shared" si="42"/>
        <v>14829</v>
      </c>
      <c r="W135">
        <f t="shared" si="43"/>
        <v>6252</v>
      </c>
      <c r="X135">
        <f t="shared" si="44"/>
        <v>3408</v>
      </c>
      <c r="Y135">
        <f t="shared" si="45"/>
        <v>29</v>
      </c>
      <c r="Z135">
        <f t="shared" si="46"/>
        <v>459.89216549295776</v>
      </c>
      <c r="AA135" s="9">
        <f t="shared" si="36"/>
        <v>0.31875000000000003</v>
      </c>
      <c r="AC135" s="6">
        <f t="shared" si="47"/>
        <v>14829</v>
      </c>
      <c r="AD135" s="6">
        <f t="shared" si="48"/>
        <v>3708</v>
      </c>
      <c r="AE135" s="6">
        <f t="shared" si="28"/>
        <v>390</v>
      </c>
      <c r="AF135" s="6">
        <f t="shared" si="29"/>
        <v>1135</v>
      </c>
      <c r="AG135" s="6">
        <f t="shared" si="30"/>
        <v>29</v>
      </c>
      <c r="AH135" s="6">
        <f t="shared" si="31"/>
        <v>3146</v>
      </c>
      <c r="AI135" s="6">
        <f t="shared" si="49"/>
        <v>404.34030837004406</v>
      </c>
      <c r="AJ135" s="9">
        <f t="shared" si="37"/>
        <v>0.28055555555555556</v>
      </c>
      <c r="AL135" s="6">
        <f t="shared" si="50"/>
        <v>14829</v>
      </c>
      <c r="AM135" s="6">
        <f t="shared" si="51"/>
        <v>11122</v>
      </c>
      <c r="AN135" s="6">
        <f t="shared" si="32"/>
        <v>480</v>
      </c>
      <c r="AO135" s="6">
        <f t="shared" si="33"/>
        <v>1736</v>
      </c>
      <c r="AP135" s="6">
        <f t="shared" si="34"/>
        <v>29</v>
      </c>
      <c r="AQ135" s="6">
        <f t="shared" si="35"/>
        <v>9660</v>
      </c>
      <c r="AR135" s="6">
        <f t="shared" si="52"/>
        <v>504.41863479262673</v>
      </c>
      <c r="AS135" s="9">
        <f t="shared" si="38"/>
        <v>0.35000000000000003</v>
      </c>
    </row>
    <row r="136" spans="1:45" x14ac:dyDescent="0.25">
      <c r="A136" t="s">
        <v>256</v>
      </c>
      <c r="B136">
        <v>15260</v>
      </c>
      <c r="C136" t="s">
        <v>257</v>
      </c>
      <c r="D136">
        <v>45695</v>
      </c>
      <c r="E136">
        <v>1362</v>
      </c>
      <c r="F136">
        <v>1832</v>
      </c>
      <c r="G136">
        <v>1845</v>
      </c>
      <c r="H136">
        <v>4640</v>
      </c>
      <c r="I136">
        <v>6042</v>
      </c>
      <c r="J136">
        <v>6849</v>
      </c>
      <c r="K136">
        <v>6788</v>
      </c>
      <c r="L136">
        <v>4706</v>
      </c>
      <c r="M136">
        <v>2566</v>
      </c>
      <c r="N136">
        <v>2457</v>
      </c>
      <c r="O136">
        <v>1249</v>
      </c>
      <c r="P136">
        <v>569</v>
      </c>
      <c r="Q136">
        <v>2463</v>
      </c>
      <c r="R136">
        <v>2327</v>
      </c>
      <c r="S136">
        <f t="shared" si="39"/>
        <v>22847.5</v>
      </c>
      <c r="T136" t="str">
        <f t="shared" si="40"/>
        <v>7:30 a.m. to 7:59 a.m.</v>
      </c>
      <c r="U136">
        <f t="shared" si="41"/>
        <v>450</v>
      </c>
      <c r="V136">
        <f t="shared" si="42"/>
        <v>45695</v>
      </c>
      <c r="W136">
        <f t="shared" si="43"/>
        <v>22570</v>
      </c>
      <c r="X136">
        <f t="shared" si="44"/>
        <v>6788</v>
      </c>
      <c r="Y136">
        <f t="shared" si="45"/>
        <v>29</v>
      </c>
      <c r="Z136">
        <f t="shared" si="46"/>
        <v>451.18554802592809</v>
      </c>
      <c r="AA136" s="9">
        <f t="shared" si="36"/>
        <v>0.31319444444444444</v>
      </c>
      <c r="AC136" s="6">
        <f t="shared" si="47"/>
        <v>45695</v>
      </c>
      <c r="AD136" s="6">
        <f t="shared" si="48"/>
        <v>11424</v>
      </c>
      <c r="AE136" s="6">
        <f t="shared" si="28"/>
        <v>390</v>
      </c>
      <c r="AF136" s="6">
        <f t="shared" si="29"/>
        <v>6042</v>
      </c>
      <c r="AG136" s="6">
        <f t="shared" si="30"/>
        <v>29</v>
      </c>
      <c r="AH136" s="6">
        <f t="shared" si="31"/>
        <v>9679</v>
      </c>
      <c r="AI136" s="6">
        <f t="shared" si="49"/>
        <v>398.37433796756039</v>
      </c>
      <c r="AJ136" s="9">
        <f t="shared" si="37"/>
        <v>0.27638888888888891</v>
      </c>
      <c r="AL136" s="6">
        <f t="shared" si="50"/>
        <v>45695</v>
      </c>
      <c r="AM136" s="6">
        <f t="shared" si="51"/>
        <v>34272</v>
      </c>
      <c r="AN136" s="6">
        <f t="shared" si="32"/>
        <v>510</v>
      </c>
      <c r="AO136" s="6">
        <f t="shared" si="33"/>
        <v>2566</v>
      </c>
      <c r="AP136" s="6">
        <f t="shared" si="34"/>
        <v>29</v>
      </c>
      <c r="AQ136" s="6">
        <f t="shared" si="35"/>
        <v>34064</v>
      </c>
      <c r="AR136" s="6">
        <f t="shared" si="52"/>
        <v>512.34226422447387</v>
      </c>
      <c r="AS136" s="9">
        <f t="shared" si="38"/>
        <v>0.35555555555555557</v>
      </c>
    </row>
    <row r="137" spans="1:45" x14ac:dyDescent="0.25">
      <c r="A137" t="s">
        <v>258</v>
      </c>
      <c r="B137">
        <v>15340</v>
      </c>
      <c r="C137" t="s">
        <v>259</v>
      </c>
      <c r="D137">
        <v>17511</v>
      </c>
      <c r="E137">
        <v>664</v>
      </c>
      <c r="F137">
        <v>863</v>
      </c>
      <c r="G137">
        <v>851</v>
      </c>
      <c r="H137">
        <v>1659</v>
      </c>
      <c r="I137">
        <v>2159</v>
      </c>
      <c r="J137">
        <v>2074</v>
      </c>
      <c r="K137">
        <v>2096</v>
      </c>
      <c r="L137">
        <v>1790</v>
      </c>
      <c r="M137">
        <v>987</v>
      </c>
      <c r="N137">
        <v>777</v>
      </c>
      <c r="O137">
        <v>358</v>
      </c>
      <c r="P137">
        <v>159</v>
      </c>
      <c r="Q137">
        <v>1444</v>
      </c>
      <c r="R137">
        <v>1630</v>
      </c>
      <c r="S137">
        <f t="shared" si="39"/>
        <v>8755.5</v>
      </c>
      <c r="T137" t="str">
        <f t="shared" si="40"/>
        <v>7:30 a.m. to 7:59 a.m.</v>
      </c>
      <c r="U137">
        <f t="shared" si="41"/>
        <v>450</v>
      </c>
      <c r="V137">
        <f t="shared" si="42"/>
        <v>17511</v>
      </c>
      <c r="W137">
        <f t="shared" si="43"/>
        <v>8270</v>
      </c>
      <c r="X137">
        <f t="shared" si="44"/>
        <v>2096</v>
      </c>
      <c r="Y137">
        <f t="shared" si="45"/>
        <v>29</v>
      </c>
      <c r="Z137">
        <f t="shared" si="46"/>
        <v>456.71731870229007</v>
      </c>
      <c r="AA137" s="9">
        <f t="shared" si="36"/>
        <v>0.31666666666666665</v>
      </c>
      <c r="AC137" s="6">
        <f t="shared" si="47"/>
        <v>17511</v>
      </c>
      <c r="AD137" s="6">
        <f t="shared" si="48"/>
        <v>4378</v>
      </c>
      <c r="AE137" s="6">
        <f t="shared" si="28"/>
        <v>390</v>
      </c>
      <c r="AF137" s="6">
        <f t="shared" si="29"/>
        <v>2159</v>
      </c>
      <c r="AG137" s="6">
        <f t="shared" si="30"/>
        <v>29</v>
      </c>
      <c r="AH137" s="6">
        <f t="shared" si="31"/>
        <v>4037</v>
      </c>
      <c r="AI137" s="6">
        <f t="shared" si="49"/>
        <v>394.5770032422418</v>
      </c>
      <c r="AJ137" s="9">
        <f t="shared" si="37"/>
        <v>0.27361111111111108</v>
      </c>
      <c r="AL137" s="6">
        <f t="shared" si="50"/>
        <v>17511</v>
      </c>
      <c r="AM137" s="6">
        <f t="shared" si="51"/>
        <v>13134</v>
      </c>
      <c r="AN137" s="6">
        <f t="shared" si="32"/>
        <v>510</v>
      </c>
      <c r="AO137" s="6">
        <f t="shared" si="33"/>
        <v>987</v>
      </c>
      <c r="AP137" s="6">
        <f t="shared" si="34"/>
        <v>29</v>
      </c>
      <c r="AQ137" s="6">
        <f t="shared" si="35"/>
        <v>12156</v>
      </c>
      <c r="AR137" s="6">
        <f t="shared" si="52"/>
        <v>538.71352583586622</v>
      </c>
      <c r="AS137" s="9">
        <f t="shared" si="38"/>
        <v>0.37361111111111112</v>
      </c>
    </row>
    <row r="138" spans="1:45" x14ac:dyDescent="0.25">
      <c r="A138" t="s">
        <v>260</v>
      </c>
      <c r="B138">
        <v>15380</v>
      </c>
      <c r="C138" t="s">
        <v>261</v>
      </c>
      <c r="D138">
        <v>510345</v>
      </c>
      <c r="E138">
        <v>12701</v>
      </c>
      <c r="F138">
        <v>10904</v>
      </c>
      <c r="G138">
        <v>21073</v>
      </c>
      <c r="H138">
        <v>38021</v>
      </c>
      <c r="I138">
        <v>51581</v>
      </c>
      <c r="J138">
        <v>73353</v>
      </c>
      <c r="K138">
        <v>72456</v>
      </c>
      <c r="L138">
        <v>60478</v>
      </c>
      <c r="M138">
        <v>36046</v>
      </c>
      <c r="N138">
        <v>28695</v>
      </c>
      <c r="O138">
        <v>13276</v>
      </c>
      <c r="P138">
        <v>7809</v>
      </c>
      <c r="Q138">
        <v>43415</v>
      </c>
      <c r="R138">
        <v>40537</v>
      </c>
      <c r="S138">
        <f t="shared" si="39"/>
        <v>255172.5</v>
      </c>
      <c r="T138" t="str">
        <f t="shared" si="40"/>
        <v>7:30 a.m. to 7:59 a.m.</v>
      </c>
      <c r="U138">
        <f t="shared" si="41"/>
        <v>450</v>
      </c>
      <c r="V138">
        <f t="shared" si="42"/>
        <v>510345</v>
      </c>
      <c r="W138">
        <f t="shared" si="43"/>
        <v>207633</v>
      </c>
      <c r="X138">
        <f t="shared" si="44"/>
        <v>72456</v>
      </c>
      <c r="Y138">
        <f t="shared" si="45"/>
        <v>29</v>
      </c>
      <c r="Z138">
        <f t="shared" si="46"/>
        <v>469.02734763166609</v>
      </c>
      <c r="AA138" s="9">
        <f t="shared" si="36"/>
        <v>0.32569444444444445</v>
      </c>
      <c r="AC138" s="6">
        <f t="shared" si="47"/>
        <v>510345</v>
      </c>
      <c r="AD138" s="6">
        <f t="shared" si="48"/>
        <v>127587</v>
      </c>
      <c r="AE138" s="6">
        <f t="shared" ref="AE138:AE201" si="53">IF($AD138&gt;SUM($E138:$R138),"Q1 can't exceed the total", IF($AD138&gt;SUM($E138:$Q138),$R$2, IF($AD138&gt;SUM($E138:$P138),$Q$2, IF($AD138&gt;SUM($E138:$O138),$P$2, IF($AD138&gt;SUM($E138:$N138),$O$2, IF($AD138&gt;SUM($E138:$M138),$N$2, IF($AD138&gt;SUM($E138:$L138),$M$2, IF($AD138&gt;SUM($E138:$K138),$L$2, IF($AD138&gt;SUM($E138:$J138),$K$2, IF($AD138&gt;SUM($E138:$I138),$J$2, IF($AD138&gt;SUM($E138:$H138),$I$2, IF($AD138&gt;SUM($E138:$G138),$H$2, IF($AD138&gt;SUM($E138:$F138),$G$2, IF($AD138&gt;SUM($E138),$F$2,$E$2))))))))))))))</f>
        <v>390</v>
      </c>
      <c r="AF138" s="6">
        <f t="shared" ref="AF138:AF201" si="54">IF($AD138&gt;SUM($E138:$R138),"Q1 can't exceed the total", IF($AD138&gt;SUM($E138:$Q138),$R138, IF($AD138&gt;SUM($E138:$P138),$Q138, IF($AD138&gt;SUM($E138:$O138),$P138, IF($AD138&gt;SUM($E138:$N138),$O138, IF($AD138&gt;SUM($E138:$M138),$N138, IF($AD138&gt;SUM($E138:$L138),$M138, IF($AD138&gt;SUM($E138:$K138),$L138, IF($AD138&gt;SUM($E138:$J138),$K138, IF($AD138&gt;SUM($E138:$I138),$J138, IF($AD138&gt;SUM($E138:$H138),$I138, IF($AD138&gt;SUM($E138:$G138),$H138, IF($AD138&gt;SUM($E138:$F138),$G138, IF($AD138&gt;SUM($E138),$F138,$E138))))))))))))))</f>
        <v>51581</v>
      </c>
      <c r="AG138" s="6">
        <f t="shared" ref="AG138:AG201" si="55">IF($AD138&gt;SUM($E138:$R138),"median can't exceed the total", IF($AD138&gt;SUM($E138:$Q138),$R$1, IF($AD138&gt;SUM($E138:$P138),$Q$1, IF($AD138&gt;SUM($E138:$O138),$P$1, IF($AD138&gt;SUM($E138:$N138),$O$1, IF($AD138&gt;SUM($E138:$M138),$N$1, IF($AD138&gt;SUM($E138:$L138),$M$1, IF($AD138&gt;SUM($E138:$K138),$L$1, IF($AD138&gt;SUM($E138:$J138),$K$1, IF($AD138&gt;SUM($E138:$I138),$J$1, IF($AD138&gt;SUM($E138:$H138),$I$1, IF($AD138&gt;SUM($E138:$G138),$H$1, IF($AD138&gt;SUM($E138:$F138),$G$1, IF($AD138&gt;SUM($E138),$F$1,$E$1))))))))))))))</f>
        <v>29</v>
      </c>
      <c r="AH138" s="6">
        <f t="shared" ref="AH138:AH201" si="56">IF($AD138&gt;SUM($E138:$R138),"median can't exceed the total", IF($AD138&gt;SUM($E138:$Q138),SUM($E138:$Q138), IF($AD138&gt;SUM($E138:$P138),SUM($E138:$P138), IF($AD138&gt;SUM($E138:$O138),SUM($E138:$O138), IF($AD138&gt;SUM($E138:$N138),SUM($E138:$N138), IF($AD138&gt;SUM($E138:$M138),SUM($E138:$M138), IF($AD138&gt;SUM($E138:$L138),SUM($E138:$L138), IF($AD138&gt;SUM($E138:$K138),SUM($E138:$K138), IF($AD138&gt;SUM($E138:$J138),SUM($E138:$J138), IF($AD138&gt;SUM($E138:$I138),SUM($E138:$I138), IF($AD138&gt;SUM($E138:$H138),SUM($E138:$H138), IF($AD138&gt;SUM($E138:$G138),SUM($E138:$G138), IF($AD138&gt;SUM($E138:$F138),SUM($E138:$F138, IF($AD138&gt;SUM($E138),SUM($E138),0)))))))))))))))</f>
        <v>82699</v>
      </c>
      <c r="AI138" s="6">
        <f t="shared" si="49"/>
        <v>415.23662298133036</v>
      </c>
      <c r="AJ138" s="9">
        <f t="shared" si="37"/>
        <v>0.28819444444444448</v>
      </c>
      <c r="AL138" s="6">
        <f t="shared" si="50"/>
        <v>510345</v>
      </c>
      <c r="AM138" s="6">
        <f t="shared" si="51"/>
        <v>382759</v>
      </c>
      <c r="AN138" s="6">
        <f t="shared" ref="AN138:AN201" si="57">IF($AM138&gt;SUM($E138:$R138),"can't exceed the total", IF($AM138&gt;SUM($E138:$Q138),$R$2, IF($AM138&gt;SUM($E138:$P138),$Q$2, IF($AM138&gt;SUM($E138:$O138),$P$2, IF($AM138&gt;SUM($E138:$N138),$O$2, IF($AM138&gt;SUM($E138:$M138),$N$2, IF($AM138&gt;SUM($E138:$L138),$M$2, IF($AM138&gt;SUM($E138:$K138),$L$2, IF($AM138&gt;SUM($E138:$J138),$K$2, IF($AM138&gt;SUM($E138:$I138),$J$2, IF($AM138&gt;SUM($E138:$H138),$I$2, IF($AM138&gt;SUM($E138:$G138),$H$2, IF($AM138&gt;SUM($E138:$F138),$G$2, IF($AM138&gt;SUM($E138),$F$2,$E$2))))))))))))))</f>
        <v>540</v>
      </c>
      <c r="AO138" s="6">
        <f t="shared" ref="AO138:AO201" si="58">IF($AM138&gt;SUM($E138:$R138), "can't exceed the total", IF($AM138&gt;SUM($E138:$Q138),$R138, IF($AM138&gt;SUM($E138:$P138),$Q138, IF($AM138&gt;SUM($E138:$O138),$P138, IF($AM138&gt;SUM($E138:$N138),$O138, IF($AM138&gt;SUM($E138:$M138),$N138, IF($AM138&gt;SUM($E138:$L138),$M138, IF($AM138&gt;SUM($E138:$K138),$L138, IF($AM138&gt;SUM($E138:$J138),$K138, IF($AM138&gt;SUM($E138:$I138),$J138, IF($AM138&gt;SUM($E138:$H138),$I138, IF($AM138&gt;SUM($E138:$G138),$H138, IF($AM138&gt;SUM($E138:$F138),$G138, IF($AM138&gt;SUM($E138),$F138,$E138))))))))))))))</f>
        <v>28695</v>
      </c>
      <c r="AP138" s="6">
        <f t="shared" ref="AP138:AP201" si="59">IF($AM138&gt;SUM($E138:$R138),"can't exceed the total", IF($AM138&gt;SUM($E138:$Q138),$R$1, IF($AM138&gt;SUM($E138:$P138),$Q$1, IF($AM138&gt;SUM($E138:$O138),$P$1, IF($AM138&gt;SUM($E138:$N138),$O$1, IF($AM138&gt;SUM($E138:$M138),$N$1, IF($AM138&gt;SUM($E138:$L138),$M$1, IF($AM138&gt;SUM($E138:$K138),$L$1, IF($AM138&gt;SUM($E138:$J138),$K$1, IF($AM138&gt;SUM($E138:$I138),$J$1, IF($AM138&gt;SUM($E138:$H138),$I$1, IF($AM138&gt;SUM($E138:$G138),$H$1, IF($AM138&gt;SUM($E138:$F138),$G$1, IF($AM138&gt;SUM($E138),$F$1,$E$1))))))))))))))</f>
        <v>59</v>
      </c>
      <c r="AQ138" s="6">
        <f t="shared" ref="AQ138:AQ201" si="60">IF($AM138&gt;SUM($E138:$R138),"can't exceed the total", IF($AM138&gt;SUM($E138:$Q138),SUM($E138:$Q138), IF($AM138&gt;SUM($E138:$P138),SUM($E138:$P138), IF($AM138&gt;SUM($E138:$O138),SUM($E138:$O138), IF($AM138&gt;SUM($E138:$N138),SUM($E138:$N138), IF($AM138&gt;SUM($E138:$M138),SUM($E138:$M138), IF($AM138&gt;SUM($E138:$L138),SUM($E138:$L138), IF($AM138&gt;SUM($E138:$K138),SUM($E138:$K138), IF($AM138&gt;SUM($E138:$J138),SUM($E138:$J138), IF($AM138&gt;SUM($E138:$I138),SUM($E138:$I138), IF($AM138&gt;SUM($E138:$H138),SUM($E138:$H138), IF($AM138&gt;SUM($E138:$G138),SUM($E138:$G138), IF($AM138&gt;SUM($E138:$F138),SUM($E138:$F138, IF($AM138&gt;SUM($E138),SUM($E138),0)))))))))))))))</f>
        <v>376613</v>
      </c>
      <c r="AR138" s="6">
        <f t="shared" si="52"/>
        <v>552.63632165882564</v>
      </c>
      <c r="AS138" s="9">
        <f t="shared" si="38"/>
        <v>0.3833333333333333</v>
      </c>
    </row>
    <row r="139" spans="1:45" x14ac:dyDescent="0.25">
      <c r="A139" t="s">
        <v>262</v>
      </c>
      <c r="B139">
        <v>15420</v>
      </c>
      <c r="C139" t="s">
        <v>263</v>
      </c>
      <c r="D139">
        <v>16959</v>
      </c>
      <c r="E139">
        <v>810</v>
      </c>
      <c r="F139">
        <v>678</v>
      </c>
      <c r="G139">
        <v>811</v>
      </c>
      <c r="H139">
        <v>1336</v>
      </c>
      <c r="I139">
        <v>1688</v>
      </c>
      <c r="J139">
        <v>2291</v>
      </c>
      <c r="K139">
        <v>2959</v>
      </c>
      <c r="L139">
        <v>1947</v>
      </c>
      <c r="M139">
        <v>611</v>
      </c>
      <c r="N139">
        <v>809</v>
      </c>
      <c r="O139">
        <v>301</v>
      </c>
      <c r="P139">
        <v>193</v>
      </c>
      <c r="Q139">
        <v>1074</v>
      </c>
      <c r="R139">
        <v>1451</v>
      </c>
      <c r="S139">
        <f t="shared" si="39"/>
        <v>8479.5</v>
      </c>
      <c r="T139" t="str">
        <f t="shared" si="40"/>
        <v>7:30 a.m. to 7:59 a.m.</v>
      </c>
      <c r="U139">
        <f t="shared" si="41"/>
        <v>450</v>
      </c>
      <c r="V139">
        <f t="shared" si="42"/>
        <v>16959</v>
      </c>
      <c r="W139">
        <f t="shared" si="43"/>
        <v>7614</v>
      </c>
      <c r="X139">
        <f t="shared" si="44"/>
        <v>2959</v>
      </c>
      <c r="Y139">
        <f t="shared" si="45"/>
        <v>29</v>
      </c>
      <c r="Z139">
        <f t="shared" si="46"/>
        <v>458.48242649543766</v>
      </c>
      <c r="AA139" s="9">
        <f t="shared" ref="AA139:AA202" si="61">TIME(0,Z139,0)</f>
        <v>0.31805555555555559</v>
      </c>
      <c r="AC139" s="6">
        <f t="shared" si="47"/>
        <v>16959</v>
      </c>
      <c r="AD139" s="6">
        <f t="shared" si="48"/>
        <v>4240</v>
      </c>
      <c r="AE139" s="6">
        <f t="shared" si="53"/>
        <v>390</v>
      </c>
      <c r="AF139" s="6">
        <f t="shared" si="54"/>
        <v>1688</v>
      </c>
      <c r="AG139" s="6">
        <f t="shared" si="55"/>
        <v>29</v>
      </c>
      <c r="AH139" s="6">
        <f t="shared" si="56"/>
        <v>3635</v>
      </c>
      <c r="AI139" s="6">
        <f t="shared" si="49"/>
        <v>400.38966232227489</v>
      </c>
      <c r="AJ139" s="9">
        <f t="shared" ref="AJ139:AJ202" si="62">TIME(0,AI139,0)</f>
        <v>0.27777777777777779</v>
      </c>
      <c r="AL139" s="6">
        <f t="shared" si="50"/>
        <v>16959</v>
      </c>
      <c r="AM139" s="6">
        <f t="shared" si="51"/>
        <v>12720</v>
      </c>
      <c r="AN139" s="6">
        <f t="shared" si="57"/>
        <v>510</v>
      </c>
      <c r="AO139" s="6">
        <f t="shared" si="58"/>
        <v>611</v>
      </c>
      <c r="AP139" s="6">
        <f t="shared" si="59"/>
        <v>29</v>
      </c>
      <c r="AQ139" s="6">
        <f t="shared" si="60"/>
        <v>12520</v>
      </c>
      <c r="AR139" s="6">
        <f t="shared" si="52"/>
        <v>519.45703764320785</v>
      </c>
      <c r="AS139" s="9">
        <f t="shared" ref="AS139:AS202" si="63">TIME(0,AR139,0)</f>
        <v>0.36041666666666666</v>
      </c>
    </row>
    <row r="140" spans="1:45" x14ac:dyDescent="0.25">
      <c r="A140" t="s">
        <v>264</v>
      </c>
      <c r="B140">
        <v>15460</v>
      </c>
      <c r="C140" t="s">
        <v>265</v>
      </c>
      <c r="D140">
        <v>21273</v>
      </c>
      <c r="E140">
        <v>1670</v>
      </c>
      <c r="F140">
        <v>1126</v>
      </c>
      <c r="G140">
        <v>1329</v>
      </c>
      <c r="H140">
        <v>1747</v>
      </c>
      <c r="I140">
        <v>2252</v>
      </c>
      <c r="J140">
        <v>2569</v>
      </c>
      <c r="K140">
        <v>2835</v>
      </c>
      <c r="L140">
        <v>1530</v>
      </c>
      <c r="M140">
        <v>674</v>
      </c>
      <c r="N140">
        <v>768</v>
      </c>
      <c r="O140">
        <v>368</v>
      </c>
      <c r="P140">
        <v>274</v>
      </c>
      <c r="Q140">
        <v>2001</v>
      </c>
      <c r="R140">
        <v>2130</v>
      </c>
      <c r="S140">
        <f t="shared" ref="S140:S203" si="64">IF(MOD(D140,2)&gt;0,AVERAGE(ROUNDDOWN(D140/2,0),ROUNDUP(D140/2,0)),D140/2)</f>
        <v>10636.5</v>
      </c>
      <c r="T140" t="str">
        <f t="shared" ref="T140:T203" si="65">IF($S140&gt;SUM($E140:$R140),"median can't exceed the total",IF($S140&gt;SUM($E140:$Q140),$R$9,IF($S140&gt;SUM($E140:$P140),$Q$9,IF($S140&gt;SUM($E140:$O140),$P$9,IF($S140&gt;SUM($E140:$N140),$O$9,IF($S140&gt;SUM($E140:$M140),$N$9,IF($S140&gt;SUM($E140:$L140),$M$9,IF($S140&gt;SUM($E140:$K140),$L$9,IF($S140&gt;SUM($E140:$J140),$K$9,IF($S140&gt;SUM($E140:$I140),$J$9,IF($S140&gt;SUM($E140:$H140),$I$9,IF($S140&gt;SUM($E140:$G140),$H$9,IF($S140&gt;SUM($E140:$F140),$G$9,IF($S140&gt;SUM($E140),$F$9,$E$9))))))))))))))</f>
        <v>7:00 a.m. to 7:29 a.m.</v>
      </c>
      <c r="U140">
        <f t="shared" ref="U140:U203" si="66">IF($S140&gt;SUM($E140:$R140),"median can't exceed the total",IF($S140&gt;SUM($E140:$Q140),$R$2,IF($S140&gt;SUM($E140:$P140),$Q$2,IF($S140&gt;SUM($E140:$O140),$P$2,IF($S140&gt;SUM($E140:$N140),$O$2,IF($S140&gt;SUM($E140:$M140),$N$2,IF($S140&gt;SUM($E140:$L140),$M$2,IF($S140&gt;SUM($E140:$K140),$L$2,IF($S140&gt;SUM($E140:$J140),$K$2,IF($S140&gt;SUM($E140:$I140),$J$2,IF($S140&gt;SUM($E140:$H140),$I$2,IF($S140&gt;SUM($E140:$G140),$H$2,IF($S140&gt;SUM($E140:$F140),$G$2,IF($S140&gt;SUM($E140),$F$2,$E$2))))))))))))))</f>
        <v>420</v>
      </c>
      <c r="V140">
        <f t="shared" ref="V140:V203" si="67">D140</f>
        <v>21273</v>
      </c>
      <c r="W140">
        <f t="shared" ref="W140:W203" si="68">IF($S140&gt;SUM($E140:$R140),"median can't exceed the total", IF($S140&gt;SUM($E140:$Q140),SUM($E140:$Q140), IF($S140&gt;SUM($E140:$P140),SUM($E140:$P140), IF($S140&gt;SUM($E140:$O140),SUM($E140:$O140), IF($S140&gt;SUM($E140:$N140),SUM($E140:$N140), IF($S140&gt;SUM($E140:$M140),SUM($E140:$M140), IF($S140&gt;SUM($E140:$L140),SUM($E140:$L140), IF($S140&gt;SUM($E140:$K140),SUM($E140:$K140), IF($S140&gt;SUM($E140:$J140),SUM($E140:$J140), IF($S140&gt;SUM($E140:$I140),SUM($E140:$I140), IF($S140&gt;SUM($E140:$H140),SUM($E140:$H140), IF($S140&gt;SUM($E140:$G140),SUM($E140:$G140), IF($S140&gt;SUM($E140:$F140),SUM($E140:$F140, IF($S140&gt;SUM($E140),SUM($E140),0)))))))))))))))</f>
        <v>8124</v>
      </c>
      <c r="X140">
        <f t="shared" ref="X140:X203" si="69">IF($S140&gt;SUM($E140:$R140),"median can't exceed the total", IF($S140&gt;SUM($E140:$Q140),$R140, IF($S140&gt;SUM($E140:$P140),$Q140, IF($S140&gt;SUM($E140:$O140),$P140, IF($S140&gt;SUM($E140:$N140),$O140, IF($S140&gt;SUM($E140:$M140),$N140, IF($S140&gt;SUM($E140:$L140),$M140, IF($S140&gt;SUM($E140:$K140),$L140, IF($S140&gt;SUM($E140:$J140),$K140, IF($S140&gt;SUM($E140:$I140),$J140, IF($S140&gt;SUM($E140:$H140),$I140, IF($S140&gt;SUM($E140:$G140),$H140, IF($S140&gt;SUM($E140:$F140),$G140, IF($S140&gt;SUM($E140),$F140,$E140))))))))))))))</f>
        <v>2569</v>
      </c>
      <c r="Y140">
        <f t="shared" ref="Y140:Y203" si="70">IF($S140&gt;SUM($E140:$R140),"median can't exceed the total", IF($S140&gt;SUM($E140:$Q140),$R$1, IF($S140&gt;SUM($E140:$P140),$Q$1, IF($S140&gt;SUM($E140:$O140),$P$1, IF($S140&gt;SUM($E140:$N140),$O$1, IF($S140&gt;SUM($E140:$M140),$N$1, IF($S140&gt;SUM($E140:$L140),$M$1, IF($S140&gt;SUM($E140:$K140),$L$1, IF($S140&gt;SUM($E140:$J140),$K$1, IF($S140&gt;SUM($E140:$I140),$J$1, IF($S140&gt;SUM($E140:$H140),$I$1, IF($S140&gt;SUM($E140:$G140),$H$1, IF($S140&gt;SUM($E140:$F140),$G$1, IF($S140&gt;SUM($E140),$F$1,$E$1))))))))))))))</f>
        <v>29</v>
      </c>
      <c r="Z140">
        <f t="shared" ref="Z140:Z203" si="71">U140+(((V140/2)-W140)/X140)*Y140</f>
        <v>448.36220319190346</v>
      </c>
      <c r="AA140" s="9">
        <f t="shared" si="61"/>
        <v>0.31111111111111112</v>
      </c>
      <c r="AC140" s="6">
        <f t="shared" ref="AC140:AC203" si="72">$D140</f>
        <v>21273</v>
      </c>
      <c r="AD140" s="6">
        <f t="shared" ref="AD140:AD203" si="73">ROUNDUP(0.25*($AC140+1),0)</f>
        <v>5319</v>
      </c>
      <c r="AE140" s="6">
        <f t="shared" si="53"/>
        <v>360</v>
      </c>
      <c r="AF140" s="6">
        <f t="shared" si="54"/>
        <v>1747</v>
      </c>
      <c r="AG140" s="6">
        <f t="shared" si="55"/>
        <v>29</v>
      </c>
      <c r="AH140" s="6">
        <f t="shared" si="56"/>
        <v>4125</v>
      </c>
      <c r="AI140" s="6">
        <f t="shared" ref="AI140:AI203" si="74">AE140+(((AC140/4)-AH140)/AF140)*AG140</f>
        <v>379.80781339439039</v>
      </c>
      <c r="AJ140" s="9">
        <f t="shared" si="62"/>
        <v>0.26319444444444445</v>
      </c>
      <c r="AL140" s="6">
        <f t="shared" ref="AL140:AL203" si="75">$D140</f>
        <v>21273</v>
      </c>
      <c r="AM140" s="6">
        <f t="shared" ref="AM140:AM203" si="76">ROUNDDOWN(0.75*($AL140+1),0)</f>
        <v>15955</v>
      </c>
      <c r="AN140" s="6">
        <f t="shared" si="57"/>
        <v>540</v>
      </c>
      <c r="AO140" s="6">
        <f t="shared" si="58"/>
        <v>768</v>
      </c>
      <c r="AP140" s="6">
        <f t="shared" si="59"/>
        <v>59</v>
      </c>
      <c r="AQ140" s="6">
        <f t="shared" si="60"/>
        <v>15732</v>
      </c>
      <c r="AR140" s="6">
        <f t="shared" ref="AR140:AR203" si="77">AN140+((((3*AL140)/4)-AQ140)/AO140)*AP140</f>
        <v>557.1123046875</v>
      </c>
      <c r="AS140" s="9">
        <f t="shared" si="63"/>
        <v>0.38680555555555557</v>
      </c>
    </row>
    <row r="141" spans="1:45" x14ac:dyDescent="0.25">
      <c r="A141" t="s">
        <v>266</v>
      </c>
      <c r="B141">
        <v>15500</v>
      </c>
      <c r="C141" t="s">
        <v>267</v>
      </c>
      <c r="D141">
        <v>66618</v>
      </c>
      <c r="E141">
        <v>2170</v>
      </c>
      <c r="F141">
        <v>1556</v>
      </c>
      <c r="G141">
        <v>2961</v>
      </c>
      <c r="H141">
        <v>5390</v>
      </c>
      <c r="I141">
        <v>7776</v>
      </c>
      <c r="J141">
        <v>10547</v>
      </c>
      <c r="K141">
        <v>10594</v>
      </c>
      <c r="L141">
        <v>6021</v>
      </c>
      <c r="M141">
        <v>2996</v>
      </c>
      <c r="N141">
        <v>4067</v>
      </c>
      <c r="O141">
        <v>1898</v>
      </c>
      <c r="P141">
        <v>712</v>
      </c>
      <c r="Q141">
        <v>4853</v>
      </c>
      <c r="R141">
        <v>5077</v>
      </c>
      <c r="S141">
        <f t="shared" si="64"/>
        <v>33309</v>
      </c>
      <c r="T141" t="str">
        <f t="shared" si="65"/>
        <v>7:30 a.m. to 7:59 a.m.</v>
      </c>
      <c r="U141">
        <f t="shared" si="66"/>
        <v>450</v>
      </c>
      <c r="V141">
        <f t="shared" si="67"/>
        <v>66618</v>
      </c>
      <c r="W141">
        <f t="shared" si="68"/>
        <v>30400</v>
      </c>
      <c r="X141">
        <f t="shared" si="69"/>
        <v>10594</v>
      </c>
      <c r="Y141">
        <f t="shared" si="70"/>
        <v>29</v>
      </c>
      <c r="Z141">
        <f t="shared" si="71"/>
        <v>457.96309231640549</v>
      </c>
      <c r="AA141" s="9">
        <f t="shared" si="61"/>
        <v>0.31736111111111109</v>
      </c>
      <c r="AC141" s="6">
        <f t="shared" si="72"/>
        <v>66618</v>
      </c>
      <c r="AD141" s="6">
        <f t="shared" si="73"/>
        <v>16655</v>
      </c>
      <c r="AE141" s="6">
        <f t="shared" si="53"/>
        <v>390</v>
      </c>
      <c r="AF141" s="6">
        <f t="shared" si="54"/>
        <v>7776</v>
      </c>
      <c r="AG141" s="6">
        <f t="shared" si="55"/>
        <v>29</v>
      </c>
      <c r="AH141" s="6">
        <f t="shared" si="56"/>
        <v>12077</v>
      </c>
      <c r="AI141" s="6">
        <f t="shared" si="74"/>
        <v>407.07143775720164</v>
      </c>
      <c r="AJ141" s="9">
        <f t="shared" si="62"/>
        <v>0.28263888888888888</v>
      </c>
      <c r="AL141" s="6">
        <f t="shared" si="75"/>
        <v>66618</v>
      </c>
      <c r="AM141" s="6">
        <f t="shared" si="76"/>
        <v>49964</v>
      </c>
      <c r="AN141" s="6">
        <f t="shared" si="57"/>
        <v>510</v>
      </c>
      <c r="AO141" s="6">
        <f t="shared" si="58"/>
        <v>2996</v>
      </c>
      <c r="AP141" s="6">
        <f t="shared" si="59"/>
        <v>29</v>
      </c>
      <c r="AQ141" s="6">
        <f t="shared" si="60"/>
        <v>47015</v>
      </c>
      <c r="AR141" s="6">
        <f t="shared" si="77"/>
        <v>538.54022029372493</v>
      </c>
      <c r="AS141" s="9">
        <f t="shared" si="63"/>
        <v>0.37361111111111112</v>
      </c>
    </row>
    <row r="142" spans="1:45" x14ac:dyDescent="0.25">
      <c r="A142" t="s">
        <v>268</v>
      </c>
      <c r="B142">
        <v>15540</v>
      </c>
      <c r="C142" t="s">
        <v>269</v>
      </c>
      <c r="D142">
        <v>105755</v>
      </c>
      <c r="E142">
        <v>2737</v>
      </c>
      <c r="F142">
        <v>2531</v>
      </c>
      <c r="G142">
        <v>4430</v>
      </c>
      <c r="H142">
        <v>8006</v>
      </c>
      <c r="I142">
        <v>11003</v>
      </c>
      <c r="J142">
        <v>17240</v>
      </c>
      <c r="K142">
        <v>16236</v>
      </c>
      <c r="L142">
        <v>11953</v>
      </c>
      <c r="M142">
        <v>6483</v>
      </c>
      <c r="N142">
        <v>5932</v>
      </c>
      <c r="O142">
        <v>2983</v>
      </c>
      <c r="P142">
        <v>1661</v>
      </c>
      <c r="Q142">
        <v>7844</v>
      </c>
      <c r="R142">
        <v>6716</v>
      </c>
      <c r="S142">
        <f t="shared" si="64"/>
        <v>52877.5</v>
      </c>
      <c r="T142" t="str">
        <f t="shared" si="65"/>
        <v>7:30 a.m. to 7:59 a.m.</v>
      </c>
      <c r="U142">
        <f t="shared" si="66"/>
        <v>450</v>
      </c>
      <c r="V142">
        <f t="shared" si="67"/>
        <v>105755</v>
      </c>
      <c r="W142">
        <f t="shared" si="68"/>
        <v>45947</v>
      </c>
      <c r="X142">
        <f t="shared" si="69"/>
        <v>16236</v>
      </c>
      <c r="Y142">
        <f t="shared" si="70"/>
        <v>29</v>
      </c>
      <c r="Z142">
        <f t="shared" si="71"/>
        <v>462.37894185760041</v>
      </c>
      <c r="AA142" s="9">
        <f t="shared" si="61"/>
        <v>0.32083333333333336</v>
      </c>
      <c r="AC142" s="6">
        <f t="shared" si="72"/>
        <v>105755</v>
      </c>
      <c r="AD142" s="6">
        <f t="shared" si="73"/>
        <v>26439</v>
      </c>
      <c r="AE142" s="6">
        <f t="shared" si="53"/>
        <v>390</v>
      </c>
      <c r="AF142" s="6">
        <f t="shared" si="54"/>
        <v>11003</v>
      </c>
      <c r="AG142" s="6">
        <f t="shared" si="55"/>
        <v>29</v>
      </c>
      <c r="AH142" s="6">
        <f t="shared" si="56"/>
        <v>17704</v>
      </c>
      <c r="AI142" s="6">
        <f t="shared" si="74"/>
        <v>413.02169862764703</v>
      </c>
      <c r="AJ142" s="9">
        <f t="shared" si="62"/>
        <v>0.28680555555555559</v>
      </c>
      <c r="AL142" s="6">
        <f t="shared" si="75"/>
        <v>105755</v>
      </c>
      <c r="AM142" s="6">
        <f t="shared" si="76"/>
        <v>79317</v>
      </c>
      <c r="AN142" s="6">
        <f t="shared" si="57"/>
        <v>510</v>
      </c>
      <c r="AO142" s="6">
        <f t="shared" si="58"/>
        <v>6483</v>
      </c>
      <c r="AP142" s="6">
        <f t="shared" si="59"/>
        <v>29</v>
      </c>
      <c r="AQ142" s="6">
        <f t="shared" si="60"/>
        <v>74136</v>
      </c>
      <c r="AR142" s="6">
        <f t="shared" si="77"/>
        <v>533.17248958815367</v>
      </c>
      <c r="AS142" s="9">
        <f t="shared" si="63"/>
        <v>0.37013888888888885</v>
      </c>
    </row>
    <row r="143" spans="1:45" x14ac:dyDescent="0.25">
      <c r="A143" t="s">
        <v>270</v>
      </c>
      <c r="B143">
        <v>15580</v>
      </c>
      <c r="C143" t="s">
        <v>271</v>
      </c>
      <c r="D143">
        <v>15238</v>
      </c>
      <c r="E143">
        <v>522</v>
      </c>
      <c r="F143">
        <v>334</v>
      </c>
      <c r="G143">
        <v>707</v>
      </c>
      <c r="H143">
        <v>778</v>
      </c>
      <c r="I143">
        <v>1305</v>
      </c>
      <c r="J143">
        <v>1409</v>
      </c>
      <c r="K143">
        <v>2834</v>
      </c>
      <c r="L143">
        <v>1645</v>
      </c>
      <c r="M143">
        <v>1077</v>
      </c>
      <c r="N143">
        <v>1056</v>
      </c>
      <c r="O143">
        <v>622</v>
      </c>
      <c r="P143">
        <v>246</v>
      </c>
      <c r="Q143">
        <v>1267</v>
      </c>
      <c r="R143">
        <v>1436</v>
      </c>
      <c r="S143">
        <f t="shared" si="64"/>
        <v>7619</v>
      </c>
      <c r="T143" t="str">
        <f t="shared" si="65"/>
        <v>7:30 a.m. to 7:59 a.m.</v>
      </c>
      <c r="U143">
        <f t="shared" si="66"/>
        <v>450</v>
      </c>
      <c r="V143">
        <f t="shared" si="67"/>
        <v>15238</v>
      </c>
      <c r="W143">
        <f t="shared" si="68"/>
        <v>5055</v>
      </c>
      <c r="X143">
        <f t="shared" si="69"/>
        <v>2834</v>
      </c>
      <c r="Y143">
        <f t="shared" si="70"/>
        <v>29</v>
      </c>
      <c r="Z143">
        <f t="shared" si="71"/>
        <v>476.23712067748767</v>
      </c>
      <c r="AA143" s="9">
        <f t="shared" si="61"/>
        <v>0.33055555555555555</v>
      </c>
      <c r="AC143" s="6">
        <f t="shared" si="72"/>
        <v>15238</v>
      </c>
      <c r="AD143" s="6">
        <f t="shared" si="73"/>
        <v>3810</v>
      </c>
      <c r="AE143" s="6">
        <f t="shared" si="53"/>
        <v>420</v>
      </c>
      <c r="AF143" s="6">
        <f t="shared" si="54"/>
        <v>1409</v>
      </c>
      <c r="AG143" s="6">
        <f t="shared" si="55"/>
        <v>29</v>
      </c>
      <c r="AH143" s="6">
        <f t="shared" si="56"/>
        <v>3646</v>
      </c>
      <c r="AI143" s="6">
        <f t="shared" si="74"/>
        <v>423.36515259048969</v>
      </c>
      <c r="AJ143" s="9">
        <f t="shared" si="62"/>
        <v>0.29375000000000001</v>
      </c>
      <c r="AL143" s="6">
        <f t="shared" si="75"/>
        <v>15238</v>
      </c>
      <c r="AM143" s="6">
        <f t="shared" si="76"/>
        <v>11429</v>
      </c>
      <c r="AN143" s="6">
        <f t="shared" si="57"/>
        <v>540</v>
      </c>
      <c r="AO143" s="6">
        <f t="shared" si="58"/>
        <v>1056</v>
      </c>
      <c r="AP143" s="6">
        <f t="shared" si="59"/>
        <v>59</v>
      </c>
      <c r="AQ143" s="6">
        <f t="shared" si="60"/>
        <v>10611</v>
      </c>
      <c r="AR143" s="6">
        <f t="shared" si="77"/>
        <v>585.67471590909088</v>
      </c>
      <c r="AS143" s="9">
        <f t="shared" si="63"/>
        <v>0.40625</v>
      </c>
    </row>
    <row r="144" spans="1:45" x14ac:dyDescent="0.25">
      <c r="A144" t="s">
        <v>272</v>
      </c>
      <c r="B144">
        <v>15620</v>
      </c>
      <c r="C144" t="s">
        <v>273</v>
      </c>
      <c r="D144">
        <v>17955</v>
      </c>
      <c r="E144">
        <v>1122</v>
      </c>
      <c r="F144">
        <v>614</v>
      </c>
      <c r="G144">
        <v>1163</v>
      </c>
      <c r="H144">
        <v>1351</v>
      </c>
      <c r="I144">
        <v>1711</v>
      </c>
      <c r="J144">
        <v>2207</v>
      </c>
      <c r="K144">
        <v>2639</v>
      </c>
      <c r="L144">
        <v>1571</v>
      </c>
      <c r="M144">
        <v>652</v>
      </c>
      <c r="N144">
        <v>912</v>
      </c>
      <c r="O144">
        <v>476</v>
      </c>
      <c r="P144">
        <v>215</v>
      </c>
      <c r="Q144">
        <v>1630</v>
      </c>
      <c r="R144">
        <v>1692</v>
      </c>
      <c r="S144">
        <f t="shared" si="64"/>
        <v>8977.5</v>
      </c>
      <c r="T144" t="str">
        <f t="shared" si="65"/>
        <v>7:30 a.m. to 7:59 a.m.</v>
      </c>
      <c r="U144">
        <f t="shared" si="66"/>
        <v>450</v>
      </c>
      <c r="V144">
        <f t="shared" si="67"/>
        <v>17955</v>
      </c>
      <c r="W144">
        <f t="shared" si="68"/>
        <v>8168</v>
      </c>
      <c r="X144">
        <f t="shared" si="69"/>
        <v>2639</v>
      </c>
      <c r="Y144">
        <f t="shared" si="70"/>
        <v>29</v>
      </c>
      <c r="Z144">
        <f t="shared" si="71"/>
        <v>458.89560439560438</v>
      </c>
      <c r="AA144" s="9">
        <f t="shared" si="61"/>
        <v>0.31805555555555559</v>
      </c>
      <c r="AC144" s="6">
        <f t="shared" si="72"/>
        <v>17955</v>
      </c>
      <c r="AD144" s="6">
        <f t="shared" si="73"/>
        <v>4489</v>
      </c>
      <c r="AE144" s="6">
        <f t="shared" si="53"/>
        <v>390</v>
      </c>
      <c r="AF144" s="6">
        <f t="shared" si="54"/>
        <v>1711</v>
      </c>
      <c r="AG144" s="6">
        <f t="shared" si="55"/>
        <v>29</v>
      </c>
      <c r="AH144" s="6">
        <f t="shared" si="56"/>
        <v>4250</v>
      </c>
      <c r="AI144" s="6">
        <f t="shared" si="74"/>
        <v>394.04661016949154</v>
      </c>
      <c r="AJ144" s="9">
        <f t="shared" si="62"/>
        <v>0.27361111111111108</v>
      </c>
      <c r="AL144" s="6">
        <f t="shared" si="75"/>
        <v>17955</v>
      </c>
      <c r="AM144" s="6">
        <f t="shared" si="76"/>
        <v>13467</v>
      </c>
      <c r="AN144" s="6">
        <f t="shared" si="57"/>
        <v>540</v>
      </c>
      <c r="AO144" s="6">
        <f t="shared" si="58"/>
        <v>912</v>
      </c>
      <c r="AP144" s="6">
        <f t="shared" si="59"/>
        <v>59</v>
      </c>
      <c r="AQ144" s="6">
        <f t="shared" si="60"/>
        <v>13030</v>
      </c>
      <c r="AR144" s="6">
        <f t="shared" si="77"/>
        <v>568.22231359649118</v>
      </c>
      <c r="AS144" s="9">
        <f t="shared" si="63"/>
        <v>0.39444444444444443</v>
      </c>
    </row>
    <row r="145" spans="1:45" x14ac:dyDescent="0.25">
      <c r="A145" t="s">
        <v>274</v>
      </c>
      <c r="B145">
        <v>15660</v>
      </c>
      <c r="C145" t="s">
        <v>275</v>
      </c>
      <c r="D145">
        <v>22586</v>
      </c>
      <c r="E145">
        <v>556</v>
      </c>
      <c r="F145">
        <v>562</v>
      </c>
      <c r="G145">
        <v>430</v>
      </c>
      <c r="H145">
        <v>2245</v>
      </c>
      <c r="I145">
        <v>2407</v>
      </c>
      <c r="J145">
        <v>6514</v>
      </c>
      <c r="K145">
        <v>2635</v>
      </c>
      <c r="L145">
        <v>1995</v>
      </c>
      <c r="M145">
        <v>656</v>
      </c>
      <c r="N145">
        <v>904</v>
      </c>
      <c r="O145">
        <v>381</v>
      </c>
      <c r="P145">
        <v>117</v>
      </c>
      <c r="Q145">
        <v>1337</v>
      </c>
      <c r="R145">
        <v>1847</v>
      </c>
      <c r="S145">
        <f t="shared" si="64"/>
        <v>11293</v>
      </c>
      <c r="T145" t="str">
        <f t="shared" si="65"/>
        <v>7:00 a.m. to 7:29 a.m.</v>
      </c>
      <c r="U145">
        <f t="shared" si="66"/>
        <v>420</v>
      </c>
      <c r="V145">
        <f t="shared" si="67"/>
        <v>22586</v>
      </c>
      <c r="W145">
        <f t="shared" si="68"/>
        <v>6200</v>
      </c>
      <c r="X145">
        <f t="shared" si="69"/>
        <v>6514</v>
      </c>
      <c r="Y145">
        <f t="shared" si="70"/>
        <v>29</v>
      </c>
      <c r="Z145">
        <f t="shared" si="71"/>
        <v>442.6737795517347</v>
      </c>
      <c r="AA145" s="9">
        <f t="shared" si="61"/>
        <v>0.30694444444444441</v>
      </c>
      <c r="AC145" s="6">
        <f t="shared" si="72"/>
        <v>22586</v>
      </c>
      <c r="AD145" s="6">
        <f t="shared" si="73"/>
        <v>5647</v>
      </c>
      <c r="AE145" s="6">
        <f t="shared" si="53"/>
        <v>390</v>
      </c>
      <c r="AF145" s="6">
        <f t="shared" si="54"/>
        <v>2407</v>
      </c>
      <c r="AG145" s="6">
        <f t="shared" si="55"/>
        <v>29</v>
      </c>
      <c r="AH145" s="6">
        <f t="shared" si="56"/>
        <v>3793</v>
      </c>
      <c r="AI145" s="6">
        <f t="shared" si="74"/>
        <v>412.3313253012048</v>
      </c>
      <c r="AJ145" s="9">
        <f t="shared" si="62"/>
        <v>0.28611111111111109</v>
      </c>
      <c r="AL145" s="6">
        <f t="shared" si="75"/>
        <v>22586</v>
      </c>
      <c r="AM145" s="6">
        <f t="shared" si="76"/>
        <v>16940</v>
      </c>
      <c r="AN145" s="6">
        <f t="shared" si="57"/>
        <v>480</v>
      </c>
      <c r="AO145" s="6">
        <f t="shared" si="58"/>
        <v>1995</v>
      </c>
      <c r="AP145" s="6">
        <f t="shared" si="59"/>
        <v>29</v>
      </c>
      <c r="AQ145" s="6">
        <f t="shared" si="60"/>
        <v>15349</v>
      </c>
      <c r="AR145" s="6">
        <f t="shared" si="77"/>
        <v>503.1200501253133</v>
      </c>
      <c r="AS145" s="9">
        <f t="shared" si="63"/>
        <v>0.34930555555555554</v>
      </c>
    </row>
    <row r="146" spans="1:45" x14ac:dyDescent="0.25">
      <c r="A146" t="s">
        <v>276</v>
      </c>
      <c r="B146">
        <v>15700</v>
      </c>
      <c r="C146" t="s">
        <v>277</v>
      </c>
      <c r="D146">
        <v>14195</v>
      </c>
      <c r="E146">
        <v>1021</v>
      </c>
      <c r="F146">
        <v>520</v>
      </c>
      <c r="G146">
        <v>701</v>
      </c>
      <c r="H146">
        <v>1292</v>
      </c>
      <c r="I146">
        <v>1316</v>
      </c>
      <c r="J146">
        <v>2628</v>
      </c>
      <c r="K146">
        <v>2078</v>
      </c>
      <c r="L146">
        <v>1329</v>
      </c>
      <c r="M146">
        <v>568</v>
      </c>
      <c r="N146">
        <v>563</v>
      </c>
      <c r="O146">
        <v>207</v>
      </c>
      <c r="P146">
        <v>4</v>
      </c>
      <c r="Q146">
        <v>1076</v>
      </c>
      <c r="R146">
        <v>892</v>
      </c>
      <c r="S146">
        <f t="shared" si="64"/>
        <v>7097.5</v>
      </c>
      <c r="T146" t="str">
        <f t="shared" si="65"/>
        <v>7:00 a.m. to 7:29 a.m.</v>
      </c>
      <c r="U146">
        <f t="shared" si="66"/>
        <v>420</v>
      </c>
      <c r="V146">
        <f t="shared" si="67"/>
        <v>14195</v>
      </c>
      <c r="W146">
        <f t="shared" si="68"/>
        <v>4850</v>
      </c>
      <c r="X146">
        <f t="shared" si="69"/>
        <v>2628</v>
      </c>
      <c r="Y146">
        <f t="shared" si="70"/>
        <v>29</v>
      </c>
      <c r="Z146">
        <f t="shared" si="71"/>
        <v>444.80117960426179</v>
      </c>
      <c r="AA146" s="9">
        <f t="shared" si="61"/>
        <v>0.30833333333333335</v>
      </c>
      <c r="AC146" s="6">
        <f t="shared" si="72"/>
        <v>14195</v>
      </c>
      <c r="AD146" s="6">
        <f t="shared" si="73"/>
        <v>3549</v>
      </c>
      <c r="AE146" s="6">
        <f t="shared" si="53"/>
        <v>390</v>
      </c>
      <c r="AF146" s="6">
        <f t="shared" si="54"/>
        <v>1316</v>
      </c>
      <c r="AG146" s="6">
        <f t="shared" si="55"/>
        <v>29</v>
      </c>
      <c r="AH146" s="6">
        <f t="shared" si="56"/>
        <v>3534</v>
      </c>
      <c r="AI146" s="6">
        <f t="shared" si="74"/>
        <v>390.325037993921</v>
      </c>
      <c r="AJ146" s="9">
        <f t="shared" si="62"/>
        <v>0.27083333333333331</v>
      </c>
      <c r="AL146" s="6">
        <f t="shared" si="75"/>
        <v>14195</v>
      </c>
      <c r="AM146" s="6">
        <f t="shared" si="76"/>
        <v>10647</v>
      </c>
      <c r="AN146" s="6">
        <f t="shared" si="57"/>
        <v>480</v>
      </c>
      <c r="AO146" s="6">
        <f t="shared" si="58"/>
        <v>1329</v>
      </c>
      <c r="AP146" s="6">
        <f t="shared" si="59"/>
        <v>29</v>
      </c>
      <c r="AQ146" s="6">
        <f t="shared" si="60"/>
        <v>9556</v>
      </c>
      <c r="AR146" s="6">
        <f t="shared" si="77"/>
        <v>503.79025583145221</v>
      </c>
      <c r="AS146" s="9">
        <f t="shared" si="63"/>
        <v>0.34930555555555554</v>
      </c>
    </row>
    <row r="147" spans="1:45" x14ac:dyDescent="0.25">
      <c r="A147" t="s">
        <v>278</v>
      </c>
      <c r="B147">
        <v>15740</v>
      </c>
      <c r="C147" t="s">
        <v>279</v>
      </c>
      <c r="D147">
        <v>15550</v>
      </c>
      <c r="E147">
        <v>837</v>
      </c>
      <c r="F147">
        <v>725</v>
      </c>
      <c r="G147">
        <v>1095</v>
      </c>
      <c r="H147">
        <v>1264</v>
      </c>
      <c r="I147">
        <v>1639</v>
      </c>
      <c r="J147">
        <v>1966</v>
      </c>
      <c r="K147">
        <v>1738</v>
      </c>
      <c r="L147">
        <v>1490</v>
      </c>
      <c r="M147">
        <v>717</v>
      </c>
      <c r="N147">
        <v>595</v>
      </c>
      <c r="O147">
        <v>513</v>
      </c>
      <c r="P147">
        <v>157</v>
      </c>
      <c r="Q147">
        <v>1456</v>
      </c>
      <c r="R147">
        <v>1358</v>
      </c>
      <c r="S147">
        <f t="shared" si="64"/>
        <v>7775</v>
      </c>
      <c r="T147" t="str">
        <f t="shared" si="65"/>
        <v>7:30 a.m. to 7:59 a.m.</v>
      </c>
      <c r="U147">
        <f t="shared" si="66"/>
        <v>450</v>
      </c>
      <c r="V147">
        <f t="shared" si="67"/>
        <v>15550</v>
      </c>
      <c r="W147">
        <f t="shared" si="68"/>
        <v>7526</v>
      </c>
      <c r="X147">
        <f t="shared" si="69"/>
        <v>1738</v>
      </c>
      <c r="Y147">
        <f t="shared" si="70"/>
        <v>29</v>
      </c>
      <c r="Z147">
        <f t="shared" si="71"/>
        <v>454.15477560414269</v>
      </c>
      <c r="AA147" s="9">
        <f t="shared" si="61"/>
        <v>0.31527777777777777</v>
      </c>
      <c r="AC147" s="6">
        <f t="shared" si="72"/>
        <v>15550</v>
      </c>
      <c r="AD147" s="6">
        <f t="shared" si="73"/>
        <v>3888</v>
      </c>
      <c r="AE147" s="6">
        <f t="shared" si="53"/>
        <v>360</v>
      </c>
      <c r="AF147" s="6">
        <f t="shared" si="54"/>
        <v>1264</v>
      </c>
      <c r="AG147" s="6">
        <f t="shared" si="55"/>
        <v>29</v>
      </c>
      <c r="AH147" s="6">
        <f t="shared" si="56"/>
        <v>2657</v>
      </c>
      <c r="AI147" s="6">
        <f t="shared" si="74"/>
        <v>388.23140822784808</v>
      </c>
      <c r="AJ147" s="9">
        <f t="shared" si="62"/>
        <v>0.26944444444444443</v>
      </c>
      <c r="AL147" s="6">
        <f t="shared" si="75"/>
        <v>15550</v>
      </c>
      <c r="AM147" s="6">
        <f t="shared" si="76"/>
        <v>11663</v>
      </c>
      <c r="AN147" s="6">
        <f t="shared" si="57"/>
        <v>540</v>
      </c>
      <c r="AO147" s="6">
        <f t="shared" si="58"/>
        <v>595</v>
      </c>
      <c r="AP147" s="6">
        <f t="shared" si="59"/>
        <v>59</v>
      </c>
      <c r="AQ147" s="6">
        <f t="shared" si="60"/>
        <v>11471</v>
      </c>
      <c r="AR147" s="6">
        <f t="shared" si="77"/>
        <v>558.98907563025205</v>
      </c>
      <c r="AS147" s="9">
        <f t="shared" si="63"/>
        <v>0.38750000000000001</v>
      </c>
    </row>
    <row r="148" spans="1:45" x14ac:dyDescent="0.25">
      <c r="A148" t="s">
        <v>280</v>
      </c>
      <c r="B148">
        <v>15780</v>
      </c>
      <c r="C148" t="s">
        <v>281</v>
      </c>
      <c r="D148">
        <v>12309</v>
      </c>
      <c r="E148">
        <v>773</v>
      </c>
      <c r="F148">
        <v>1189</v>
      </c>
      <c r="G148">
        <v>1588</v>
      </c>
      <c r="H148">
        <v>1618</v>
      </c>
      <c r="I148">
        <v>1236</v>
      </c>
      <c r="J148">
        <v>1543</v>
      </c>
      <c r="K148">
        <v>1865</v>
      </c>
      <c r="L148">
        <v>515</v>
      </c>
      <c r="M148">
        <v>260</v>
      </c>
      <c r="N148">
        <v>320</v>
      </c>
      <c r="O148">
        <v>241</v>
      </c>
      <c r="P148">
        <v>24</v>
      </c>
      <c r="Q148">
        <v>589</v>
      </c>
      <c r="R148">
        <v>548</v>
      </c>
      <c r="S148">
        <f t="shared" si="64"/>
        <v>6154.5</v>
      </c>
      <c r="T148" t="str">
        <f t="shared" si="65"/>
        <v>6:30 a.m. to 6:59 a.m.</v>
      </c>
      <c r="U148">
        <f t="shared" si="66"/>
        <v>390</v>
      </c>
      <c r="V148">
        <f t="shared" si="67"/>
        <v>12309</v>
      </c>
      <c r="W148">
        <f t="shared" si="68"/>
        <v>5168</v>
      </c>
      <c r="X148">
        <f t="shared" si="69"/>
        <v>1236</v>
      </c>
      <c r="Y148">
        <f t="shared" si="70"/>
        <v>29</v>
      </c>
      <c r="Z148">
        <f t="shared" si="71"/>
        <v>413.14603559870551</v>
      </c>
      <c r="AA148" s="9">
        <f t="shared" si="61"/>
        <v>0.28680555555555559</v>
      </c>
      <c r="AC148" s="6">
        <f t="shared" si="72"/>
        <v>12309</v>
      </c>
      <c r="AD148" s="6">
        <f t="shared" si="73"/>
        <v>3078</v>
      </c>
      <c r="AE148" s="6">
        <f t="shared" si="53"/>
        <v>330</v>
      </c>
      <c r="AF148" s="6">
        <f t="shared" si="54"/>
        <v>1588</v>
      </c>
      <c r="AG148" s="6">
        <f t="shared" si="55"/>
        <v>29</v>
      </c>
      <c r="AH148" s="6">
        <f t="shared" si="56"/>
        <v>2735</v>
      </c>
      <c r="AI148" s="6">
        <f t="shared" si="74"/>
        <v>336.2501574307305</v>
      </c>
      <c r="AJ148" s="9">
        <f t="shared" si="62"/>
        <v>0.23333333333333331</v>
      </c>
      <c r="AL148" s="6">
        <f t="shared" si="75"/>
        <v>12309</v>
      </c>
      <c r="AM148" s="6">
        <f t="shared" si="76"/>
        <v>9232</v>
      </c>
      <c r="AN148" s="6">
        <f t="shared" si="57"/>
        <v>450</v>
      </c>
      <c r="AO148" s="6">
        <f t="shared" si="58"/>
        <v>1865</v>
      </c>
      <c r="AP148" s="6">
        <f t="shared" si="59"/>
        <v>29</v>
      </c>
      <c r="AQ148" s="6">
        <f t="shared" si="60"/>
        <v>7947</v>
      </c>
      <c r="AR148" s="6">
        <f t="shared" si="77"/>
        <v>469.97734584450404</v>
      </c>
      <c r="AS148" s="9">
        <f t="shared" si="63"/>
        <v>0.32569444444444445</v>
      </c>
    </row>
    <row r="149" spans="1:45" x14ac:dyDescent="0.25">
      <c r="A149" t="s">
        <v>282</v>
      </c>
      <c r="B149">
        <v>15820</v>
      </c>
      <c r="C149" t="s">
        <v>283</v>
      </c>
      <c r="D149">
        <v>9136</v>
      </c>
      <c r="E149">
        <v>430</v>
      </c>
      <c r="F149">
        <v>393</v>
      </c>
      <c r="G149">
        <v>685</v>
      </c>
      <c r="H149">
        <v>643</v>
      </c>
      <c r="I149">
        <v>802</v>
      </c>
      <c r="J149">
        <v>1264</v>
      </c>
      <c r="K149">
        <v>1654</v>
      </c>
      <c r="L149">
        <v>796</v>
      </c>
      <c r="M149">
        <v>385</v>
      </c>
      <c r="N149">
        <v>381</v>
      </c>
      <c r="O149">
        <v>190</v>
      </c>
      <c r="P149">
        <v>90</v>
      </c>
      <c r="Q149">
        <v>643</v>
      </c>
      <c r="R149">
        <v>780</v>
      </c>
      <c r="S149">
        <f t="shared" si="64"/>
        <v>4568</v>
      </c>
      <c r="T149" t="str">
        <f t="shared" si="65"/>
        <v>7:30 a.m. to 7:59 a.m.</v>
      </c>
      <c r="U149">
        <f t="shared" si="66"/>
        <v>450</v>
      </c>
      <c r="V149">
        <f t="shared" si="67"/>
        <v>9136</v>
      </c>
      <c r="W149">
        <f t="shared" si="68"/>
        <v>4217</v>
      </c>
      <c r="X149">
        <f t="shared" si="69"/>
        <v>1654</v>
      </c>
      <c r="Y149">
        <f t="shared" si="70"/>
        <v>29</v>
      </c>
      <c r="Z149">
        <f t="shared" si="71"/>
        <v>456.15417170495766</v>
      </c>
      <c r="AA149" s="9">
        <f t="shared" si="61"/>
        <v>0.31666666666666665</v>
      </c>
      <c r="AC149" s="6">
        <f t="shared" si="72"/>
        <v>9136</v>
      </c>
      <c r="AD149" s="6">
        <f t="shared" si="73"/>
        <v>2285</v>
      </c>
      <c r="AE149" s="6">
        <f t="shared" si="53"/>
        <v>390</v>
      </c>
      <c r="AF149" s="6">
        <f t="shared" si="54"/>
        <v>802</v>
      </c>
      <c r="AG149" s="6">
        <f t="shared" si="55"/>
        <v>29</v>
      </c>
      <c r="AH149" s="6">
        <f t="shared" si="56"/>
        <v>2151</v>
      </c>
      <c r="AI149" s="6">
        <f t="shared" si="74"/>
        <v>394.80922693266831</v>
      </c>
      <c r="AJ149" s="9">
        <f t="shared" si="62"/>
        <v>0.27361111111111108</v>
      </c>
      <c r="AL149" s="6">
        <f t="shared" si="75"/>
        <v>9136</v>
      </c>
      <c r="AM149" s="6">
        <f t="shared" si="76"/>
        <v>6852</v>
      </c>
      <c r="AN149" s="6">
        <f t="shared" si="57"/>
        <v>510</v>
      </c>
      <c r="AO149" s="6">
        <f t="shared" si="58"/>
        <v>385</v>
      </c>
      <c r="AP149" s="6">
        <f t="shared" si="59"/>
        <v>29</v>
      </c>
      <c r="AQ149" s="6">
        <f t="shared" si="60"/>
        <v>6667</v>
      </c>
      <c r="AR149" s="6">
        <f t="shared" si="77"/>
        <v>523.93506493506493</v>
      </c>
      <c r="AS149" s="9">
        <f t="shared" si="63"/>
        <v>0.36319444444444443</v>
      </c>
    </row>
    <row r="150" spans="1:45" x14ac:dyDescent="0.25">
      <c r="A150" t="s">
        <v>284</v>
      </c>
      <c r="B150">
        <v>15860</v>
      </c>
      <c r="C150" t="s">
        <v>285</v>
      </c>
      <c r="D150">
        <v>13660</v>
      </c>
      <c r="E150">
        <v>846</v>
      </c>
      <c r="F150">
        <v>661</v>
      </c>
      <c r="G150">
        <v>915</v>
      </c>
      <c r="H150">
        <v>1177</v>
      </c>
      <c r="I150">
        <v>1621</v>
      </c>
      <c r="J150">
        <v>2181</v>
      </c>
      <c r="K150">
        <v>1670</v>
      </c>
      <c r="L150">
        <v>843</v>
      </c>
      <c r="M150">
        <v>786</v>
      </c>
      <c r="N150">
        <v>684</v>
      </c>
      <c r="O150">
        <v>539</v>
      </c>
      <c r="P150">
        <v>235</v>
      </c>
      <c r="Q150">
        <v>910</v>
      </c>
      <c r="R150">
        <v>592</v>
      </c>
      <c r="S150">
        <f t="shared" si="64"/>
        <v>6830</v>
      </c>
      <c r="T150" t="str">
        <f t="shared" si="65"/>
        <v>7:00 a.m. to 7:29 a.m.</v>
      </c>
      <c r="U150">
        <f t="shared" si="66"/>
        <v>420</v>
      </c>
      <c r="V150">
        <f t="shared" si="67"/>
        <v>13660</v>
      </c>
      <c r="W150">
        <f t="shared" si="68"/>
        <v>5220</v>
      </c>
      <c r="X150">
        <f t="shared" si="69"/>
        <v>2181</v>
      </c>
      <c r="Y150">
        <f t="shared" si="70"/>
        <v>29</v>
      </c>
      <c r="Z150">
        <f t="shared" si="71"/>
        <v>441.40761118752863</v>
      </c>
      <c r="AA150" s="9">
        <f t="shared" si="61"/>
        <v>0.30624999999999997</v>
      </c>
      <c r="AC150" s="6">
        <f t="shared" si="72"/>
        <v>13660</v>
      </c>
      <c r="AD150" s="6">
        <f t="shared" si="73"/>
        <v>3416</v>
      </c>
      <c r="AE150" s="6">
        <f t="shared" si="53"/>
        <v>360</v>
      </c>
      <c r="AF150" s="6">
        <f t="shared" si="54"/>
        <v>1177</v>
      </c>
      <c r="AG150" s="6">
        <f t="shared" si="55"/>
        <v>29</v>
      </c>
      <c r="AH150" s="6">
        <f t="shared" si="56"/>
        <v>2422</v>
      </c>
      <c r="AI150" s="6">
        <f t="shared" si="74"/>
        <v>384.46644010195411</v>
      </c>
      <c r="AJ150" s="9">
        <f t="shared" si="62"/>
        <v>0.26666666666666666</v>
      </c>
      <c r="AL150" s="6">
        <f t="shared" si="75"/>
        <v>13660</v>
      </c>
      <c r="AM150" s="6">
        <f t="shared" si="76"/>
        <v>10245</v>
      </c>
      <c r="AN150" s="6">
        <f t="shared" si="57"/>
        <v>510</v>
      </c>
      <c r="AO150" s="6">
        <f t="shared" si="58"/>
        <v>786</v>
      </c>
      <c r="AP150" s="6">
        <f t="shared" si="59"/>
        <v>29</v>
      </c>
      <c r="AQ150" s="6">
        <f t="shared" si="60"/>
        <v>9914</v>
      </c>
      <c r="AR150" s="6">
        <f t="shared" si="77"/>
        <v>522.21246819338421</v>
      </c>
      <c r="AS150" s="9">
        <f t="shared" si="63"/>
        <v>0.36249999999999999</v>
      </c>
    </row>
    <row r="151" spans="1:45" x14ac:dyDescent="0.25">
      <c r="A151" t="s">
        <v>286</v>
      </c>
      <c r="B151">
        <v>15900</v>
      </c>
      <c r="C151" t="s">
        <v>287</v>
      </c>
      <c r="D151">
        <v>14665</v>
      </c>
      <c r="E151">
        <v>1186</v>
      </c>
      <c r="F151">
        <v>887</v>
      </c>
      <c r="G151">
        <v>955</v>
      </c>
      <c r="H151">
        <v>1343</v>
      </c>
      <c r="I151">
        <v>1587</v>
      </c>
      <c r="J151">
        <v>2004</v>
      </c>
      <c r="K151">
        <v>1928</v>
      </c>
      <c r="L151">
        <v>1176</v>
      </c>
      <c r="M151">
        <v>441</v>
      </c>
      <c r="N151">
        <v>443</v>
      </c>
      <c r="O151">
        <v>171</v>
      </c>
      <c r="P151">
        <v>138</v>
      </c>
      <c r="Q151">
        <v>1146</v>
      </c>
      <c r="R151">
        <v>1260</v>
      </c>
      <c r="S151">
        <f t="shared" si="64"/>
        <v>7332.5</v>
      </c>
      <c r="T151" t="str">
        <f t="shared" si="65"/>
        <v>7:00 a.m. to 7:29 a.m.</v>
      </c>
      <c r="U151">
        <f t="shared" si="66"/>
        <v>420</v>
      </c>
      <c r="V151">
        <f t="shared" si="67"/>
        <v>14665</v>
      </c>
      <c r="W151">
        <f t="shared" si="68"/>
        <v>5958</v>
      </c>
      <c r="X151">
        <f t="shared" si="69"/>
        <v>2004</v>
      </c>
      <c r="Y151">
        <f t="shared" si="70"/>
        <v>29</v>
      </c>
      <c r="Z151">
        <f t="shared" si="71"/>
        <v>439.89046906187627</v>
      </c>
      <c r="AA151" s="9">
        <f t="shared" si="61"/>
        <v>0.30486111111111108</v>
      </c>
      <c r="AC151" s="6">
        <f t="shared" si="72"/>
        <v>14665</v>
      </c>
      <c r="AD151" s="6">
        <f t="shared" si="73"/>
        <v>3667</v>
      </c>
      <c r="AE151" s="6">
        <f t="shared" si="53"/>
        <v>360</v>
      </c>
      <c r="AF151" s="6">
        <f t="shared" si="54"/>
        <v>1343</v>
      </c>
      <c r="AG151" s="6">
        <f t="shared" si="55"/>
        <v>29</v>
      </c>
      <c r="AH151" s="6">
        <f t="shared" si="56"/>
        <v>3028</v>
      </c>
      <c r="AI151" s="6">
        <f t="shared" si="74"/>
        <v>373.78201787043929</v>
      </c>
      <c r="AJ151" s="9">
        <f t="shared" si="62"/>
        <v>0.2590277777777778</v>
      </c>
      <c r="AL151" s="6">
        <f t="shared" si="75"/>
        <v>14665</v>
      </c>
      <c r="AM151" s="6">
        <f t="shared" si="76"/>
        <v>10999</v>
      </c>
      <c r="AN151" s="6">
        <f t="shared" si="57"/>
        <v>480</v>
      </c>
      <c r="AO151" s="6">
        <f t="shared" si="58"/>
        <v>1176</v>
      </c>
      <c r="AP151" s="6">
        <f t="shared" si="59"/>
        <v>29</v>
      </c>
      <c r="AQ151" s="6">
        <f t="shared" si="60"/>
        <v>9890</v>
      </c>
      <c r="AR151" s="6">
        <f t="shared" si="77"/>
        <v>507.34162414965988</v>
      </c>
      <c r="AS151" s="9">
        <f t="shared" si="63"/>
        <v>0.3520833333333333</v>
      </c>
    </row>
    <row r="152" spans="1:45" x14ac:dyDescent="0.25">
      <c r="A152" t="s">
        <v>288</v>
      </c>
      <c r="B152">
        <v>15940</v>
      </c>
      <c r="C152" t="s">
        <v>289</v>
      </c>
      <c r="D152">
        <v>175031</v>
      </c>
      <c r="E152">
        <v>7512</v>
      </c>
      <c r="F152">
        <v>5634</v>
      </c>
      <c r="G152">
        <v>8509</v>
      </c>
      <c r="H152">
        <v>15229</v>
      </c>
      <c r="I152">
        <v>19247</v>
      </c>
      <c r="J152">
        <v>23988</v>
      </c>
      <c r="K152">
        <v>23141</v>
      </c>
      <c r="L152">
        <v>15195</v>
      </c>
      <c r="M152">
        <v>8458</v>
      </c>
      <c r="N152">
        <v>8399</v>
      </c>
      <c r="O152">
        <v>4583</v>
      </c>
      <c r="P152">
        <v>2751</v>
      </c>
      <c r="Q152">
        <v>16189</v>
      </c>
      <c r="R152">
        <v>16196</v>
      </c>
      <c r="S152">
        <f t="shared" si="64"/>
        <v>87515.5</v>
      </c>
      <c r="T152" t="str">
        <f t="shared" si="65"/>
        <v>7:30 a.m. to 7:59 a.m.</v>
      </c>
      <c r="U152">
        <f t="shared" si="66"/>
        <v>450</v>
      </c>
      <c r="V152">
        <f t="shared" si="67"/>
        <v>175031</v>
      </c>
      <c r="W152">
        <f t="shared" si="68"/>
        <v>80119</v>
      </c>
      <c r="X152">
        <f t="shared" si="69"/>
        <v>23141</v>
      </c>
      <c r="Y152">
        <f t="shared" si="70"/>
        <v>29</v>
      </c>
      <c r="Z152">
        <f t="shared" si="71"/>
        <v>459.26919752819668</v>
      </c>
      <c r="AA152" s="9">
        <f t="shared" si="61"/>
        <v>0.31875000000000003</v>
      </c>
      <c r="AC152" s="6">
        <f t="shared" si="72"/>
        <v>175031</v>
      </c>
      <c r="AD152" s="6">
        <f t="shared" si="73"/>
        <v>43758</v>
      </c>
      <c r="AE152" s="6">
        <f t="shared" si="53"/>
        <v>390</v>
      </c>
      <c r="AF152" s="6">
        <f t="shared" si="54"/>
        <v>19247</v>
      </c>
      <c r="AG152" s="6">
        <f t="shared" si="55"/>
        <v>29</v>
      </c>
      <c r="AH152" s="6">
        <f t="shared" si="56"/>
        <v>36884</v>
      </c>
      <c r="AI152" s="6">
        <f t="shared" si="74"/>
        <v>400.35687379851407</v>
      </c>
      <c r="AJ152" s="9">
        <f t="shared" si="62"/>
        <v>0.27777777777777779</v>
      </c>
      <c r="AL152" s="6">
        <f t="shared" si="75"/>
        <v>175031</v>
      </c>
      <c r="AM152" s="6">
        <f t="shared" si="76"/>
        <v>131274</v>
      </c>
      <c r="AN152" s="6">
        <f t="shared" si="57"/>
        <v>540</v>
      </c>
      <c r="AO152" s="6">
        <f t="shared" si="58"/>
        <v>8399</v>
      </c>
      <c r="AP152" s="6">
        <f t="shared" si="59"/>
        <v>59</v>
      </c>
      <c r="AQ152" s="6">
        <f t="shared" si="60"/>
        <v>126913</v>
      </c>
      <c r="AR152" s="6">
        <f t="shared" si="77"/>
        <v>570.62921181092986</v>
      </c>
      <c r="AS152" s="9">
        <f t="shared" si="63"/>
        <v>0.39583333333333331</v>
      </c>
    </row>
    <row r="153" spans="1:45" x14ac:dyDescent="0.25">
      <c r="A153" t="s">
        <v>290</v>
      </c>
      <c r="B153">
        <v>15980</v>
      </c>
      <c r="C153" t="s">
        <v>291</v>
      </c>
      <c r="D153">
        <v>228283</v>
      </c>
      <c r="E153">
        <v>8346</v>
      </c>
      <c r="F153">
        <v>7842</v>
      </c>
      <c r="G153">
        <v>11145</v>
      </c>
      <c r="H153">
        <v>22261</v>
      </c>
      <c r="I153">
        <v>24339</v>
      </c>
      <c r="J153">
        <v>32784</v>
      </c>
      <c r="K153">
        <v>28504</v>
      </c>
      <c r="L153">
        <v>25462</v>
      </c>
      <c r="M153">
        <v>13960</v>
      </c>
      <c r="N153">
        <v>15440</v>
      </c>
      <c r="O153">
        <v>6366</v>
      </c>
      <c r="P153">
        <v>3556</v>
      </c>
      <c r="Q153">
        <v>14980</v>
      </c>
      <c r="R153">
        <v>13298</v>
      </c>
      <c r="S153">
        <f t="shared" si="64"/>
        <v>114141.5</v>
      </c>
      <c r="T153" t="str">
        <f t="shared" si="65"/>
        <v>7:30 a.m. to 7:59 a.m.</v>
      </c>
      <c r="U153">
        <f t="shared" si="66"/>
        <v>450</v>
      </c>
      <c r="V153">
        <f t="shared" si="67"/>
        <v>228283</v>
      </c>
      <c r="W153">
        <f t="shared" si="68"/>
        <v>106717</v>
      </c>
      <c r="X153">
        <f t="shared" si="69"/>
        <v>28504</v>
      </c>
      <c r="Y153">
        <f t="shared" si="70"/>
        <v>29</v>
      </c>
      <c r="Z153">
        <f t="shared" si="71"/>
        <v>457.5536942183553</v>
      </c>
      <c r="AA153" s="9">
        <f t="shared" si="61"/>
        <v>0.31736111111111109</v>
      </c>
      <c r="AC153" s="6">
        <f t="shared" si="72"/>
        <v>228283</v>
      </c>
      <c r="AD153" s="6">
        <f t="shared" si="73"/>
        <v>57071</v>
      </c>
      <c r="AE153" s="6">
        <f t="shared" si="53"/>
        <v>390</v>
      </c>
      <c r="AF153" s="6">
        <f t="shared" si="54"/>
        <v>24339</v>
      </c>
      <c r="AG153" s="6">
        <f t="shared" si="55"/>
        <v>29</v>
      </c>
      <c r="AH153" s="6">
        <f t="shared" si="56"/>
        <v>49594</v>
      </c>
      <c r="AI153" s="6">
        <f t="shared" si="74"/>
        <v>398.90857266116109</v>
      </c>
      <c r="AJ153" s="9">
        <f t="shared" si="62"/>
        <v>0.27638888888888891</v>
      </c>
      <c r="AL153" s="6">
        <f t="shared" si="75"/>
        <v>228283</v>
      </c>
      <c r="AM153" s="6">
        <f t="shared" si="76"/>
        <v>171213</v>
      </c>
      <c r="AN153" s="6">
        <f t="shared" si="57"/>
        <v>510</v>
      </c>
      <c r="AO153" s="6">
        <f t="shared" si="58"/>
        <v>13960</v>
      </c>
      <c r="AP153" s="6">
        <f t="shared" si="59"/>
        <v>29</v>
      </c>
      <c r="AQ153" s="6">
        <f t="shared" si="60"/>
        <v>160683</v>
      </c>
      <c r="AR153" s="6">
        <f t="shared" si="77"/>
        <v>531.87308381088826</v>
      </c>
      <c r="AS153" s="9">
        <f t="shared" si="63"/>
        <v>0.36874999999999997</v>
      </c>
    </row>
    <row r="154" spans="1:45" x14ac:dyDescent="0.25">
      <c r="A154" t="s">
        <v>292</v>
      </c>
      <c r="B154">
        <v>16020</v>
      </c>
      <c r="C154" t="s">
        <v>293</v>
      </c>
      <c r="D154">
        <v>42905</v>
      </c>
      <c r="E154">
        <v>1667</v>
      </c>
      <c r="F154">
        <v>1496</v>
      </c>
      <c r="G154">
        <v>2410</v>
      </c>
      <c r="H154">
        <v>4254</v>
      </c>
      <c r="I154">
        <v>4889</v>
      </c>
      <c r="J154">
        <v>6277</v>
      </c>
      <c r="K154">
        <v>6482</v>
      </c>
      <c r="L154">
        <v>3421</v>
      </c>
      <c r="M154">
        <v>1503</v>
      </c>
      <c r="N154">
        <v>2059</v>
      </c>
      <c r="O154">
        <v>1362</v>
      </c>
      <c r="P154">
        <v>492</v>
      </c>
      <c r="Q154">
        <v>3168</v>
      </c>
      <c r="R154">
        <v>3425</v>
      </c>
      <c r="S154">
        <f t="shared" si="64"/>
        <v>21452.5</v>
      </c>
      <c r="T154" t="str">
        <f t="shared" si="65"/>
        <v>7:30 a.m. to 7:59 a.m.</v>
      </c>
      <c r="U154">
        <f t="shared" si="66"/>
        <v>450</v>
      </c>
      <c r="V154">
        <f t="shared" si="67"/>
        <v>42905</v>
      </c>
      <c r="W154">
        <f t="shared" si="68"/>
        <v>20993</v>
      </c>
      <c r="X154">
        <f t="shared" si="69"/>
        <v>6482</v>
      </c>
      <c r="Y154">
        <f t="shared" si="70"/>
        <v>29</v>
      </c>
      <c r="Z154">
        <f t="shared" si="71"/>
        <v>452.05576982412833</v>
      </c>
      <c r="AA154" s="9">
        <f t="shared" si="61"/>
        <v>0.31388888888888888</v>
      </c>
      <c r="AC154" s="6">
        <f t="shared" si="72"/>
        <v>42905</v>
      </c>
      <c r="AD154" s="6">
        <f t="shared" si="73"/>
        <v>10727</v>
      </c>
      <c r="AE154" s="6">
        <f t="shared" si="53"/>
        <v>390</v>
      </c>
      <c r="AF154" s="6">
        <f t="shared" si="54"/>
        <v>4889</v>
      </c>
      <c r="AG154" s="6">
        <f t="shared" si="55"/>
        <v>29</v>
      </c>
      <c r="AH154" s="6">
        <f t="shared" si="56"/>
        <v>9827</v>
      </c>
      <c r="AI154" s="6">
        <f t="shared" si="74"/>
        <v>395.3340662712211</v>
      </c>
      <c r="AJ154" s="9">
        <f t="shared" si="62"/>
        <v>0.27430555555555552</v>
      </c>
      <c r="AL154" s="6">
        <f t="shared" si="75"/>
        <v>42905</v>
      </c>
      <c r="AM154" s="6">
        <f t="shared" si="76"/>
        <v>32179</v>
      </c>
      <c r="AN154" s="6">
        <f t="shared" si="57"/>
        <v>510</v>
      </c>
      <c r="AO154" s="6">
        <f t="shared" si="58"/>
        <v>1503</v>
      </c>
      <c r="AP154" s="6">
        <f t="shared" si="59"/>
        <v>29</v>
      </c>
      <c r="AQ154" s="6">
        <f t="shared" si="60"/>
        <v>30896</v>
      </c>
      <c r="AR154" s="6">
        <f t="shared" si="77"/>
        <v>534.75033266799733</v>
      </c>
      <c r="AS154" s="9">
        <f t="shared" si="63"/>
        <v>0.37083333333333335</v>
      </c>
    </row>
    <row r="155" spans="1:45" x14ac:dyDescent="0.25">
      <c r="A155" t="s">
        <v>294</v>
      </c>
      <c r="B155">
        <v>16060</v>
      </c>
      <c r="C155" t="s">
        <v>295</v>
      </c>
      <c r="D155">
        <v>25261</v>
      </c>
      <c r="E155">
        <v>491</v>
      </c>
      <c r="F155">
        <v>358</v>
      </c>
      <c r="G155">
        <v>890</v>
      </c>
      <c r="H155">
        <v>1153</v>
      </c>
      <c r="I155">
        <v>1803</v>
      </c>
      <c r="J155">
        <v>3283</v>
      </c>
      <c r="K155">
        <v>4513</v>
      </c>
      <c r="L155">
        <v>3026</v>
      </c>
      <c r="M155">
        <v>1512</v>
      </c>
      <c r="N155">
        <v>1723</v>
      </c>
      <c r="O155">
        <v>614</v>
      </c>
      <c r="P155">
        <v>437</v>
      </c>
      <c r="Q155">
        <v>2630</v>
      </c>
      <c r="R155">
        <v>2828</v>
      </c>
      <c r="S155">
        <f t="shared" si="64"/>
        <v>12630.5</v>
      </c>
      <c r="T155" t="str">
        <f t="shared" si="65"/>
        <v>8:00 a.m. to 8:29 a.m.</v>
      </c>
      <c r="U155">
        <f t="shared" si="66"/>
        <v>480</v>
      </c>
      <c r="V155">
        <f t="shared" si="67"/>
        <v>25261</v>
      </c>
      <c r="W155">
        <f t="shared" si="68"/>
        <v>12491</v>
      </c>
      <c r="X155">
        <f t="shared" si="69"/>
        <v>3026</v>
      </c>
      <c r="Y155">
        <f t="shared" si="70"/>
        <v>29</v>
      </c>
      <c r="Z155">
        <f t="shared" si="71"/>
        <v>481.33691341705219</v>
      </c>
      <c r="AA155" s="9">
        <f t="shared" si="61"/>
        <v>0.33402777777777781</v>
      </c>
      <c r="AC155" s="6">
        <f t="shared" si="72"/>
        <v>25261</v>
      </c>
      <c r="AD155" s="6">
        <f t="shared" si="73"/>
        <v>6316</v>
      </c>
      <c r="AE155" s="6">
        <f t="shared" si="53"/>
        <v>420</v>
      </c>
      <c r="AF155" s="6">
        <f t="shared" si="54"/>
        <v>3283</v>
      </c>
      <c r="AG155" s="6">
        <f t="shared" si="55"/>
        <v>29</v>
      </c>
      <c r="AH155" s="6">
        <f t="shared" si="56"/>
        <v>4695</v>
      </c>
      <c r="AI155" s="6">
        <f t="shared" si="74"/>
        <v>434.31229058787693</v>
      </c>
      <c r="AJ155" s="9">
        <f t="shared" si="62"/>
        <v>0.30138888888888887</v>
      </c>
      <c r="AL155" s="6">
        <f t="shared" si="75"/>
        <v>25261</v>
      </c>
      <c r="AM155" s="6">
        <f t="shared" si="76"/>
        <v>18946</v>
      </c>
      <c r="AN155" s="6">
        <f t="shared" si="57"/>
        <v>600</v>
      </c>
      <c r="AO155" s="6">
        <f t="shared" si="58"/>
        <v>614</v>
      </c>
      <c r="AP155" s="6">
        <f t="shared" si="59"/>
        <v>59</v>
      </c>
      <c r="AQ155" s="6">
        <f t="shared" si="60"/>
        <v>18752</v>
      </c>
      <c r="AR155" s="6">
        <f t="shared" si="77"/>
        <v>618.61767100977204</v>
      </c>
      <c r="AS155" s="9">
        <f t="shared" si="63"/>
        <v>0.4291666666666667</v>
      </c>
    </row>
    <row r="156" spans="1:45" x14ac:dyDescent="0.25">
      <c r="A156" t="s">
        <v>296</v>
      </c>
      <c r="B156">
        <v>16100</v>
      </c>
      <c r="C156" t="s">
        <v>297</v>
      </c>
      <c r="D156">
        <v>22850</v>
      </c>
      <c r="E156">
        <v>1525</v>
      </c>
      <c r="F156">
        <v>1278</v>
      </c>
      <c r="G156">
        <v>1505</v>
      </c>
      <c r="H156">
        <v>2122</v>
      </c>
      <c r="I156">
        <v>2510</v>
      </c>
      <c r="J156">
        <v>3303</v>
      </c>
      <c r="K156">
        <v>3928</v>
      </c>
      <c r="L156">
        <v>2129</v>
      </c>
      <c r="M156">
        <v>835</v>
      </c>
      <c r="N156">
        <v>864</v>
      </c>
      <c r="O156">
        <v>450</v>
      </c>
      <c r="P156">
        <v>349</v>
      </c>
      <c r="Q156">
        <v>764</v>
      </c>
      <c r="R156">
        <v>1288</v>
      </c>
      <c r="S156">
        <f t="shared" si="64"/>
        <v>11425</v>
      </c>
      <c r="T156" t="str">
        <f t="shared" si="65"/>
        <v>7:00 a.m. to 7:29 a.m.</v>
      </c>
      <c r="U156">
        <f t="shared" si="66"/>
        <v>420</v>
      </c>
      <c r="V156">
        <f t="shared" si="67"/>
        <v>22850</v>
      </c>
      <c r="W156">
        <f t="shared" si="68"/>
        <v>8940</v>
      </c>
      <c r="X156">
        <f t="shared" si="69"/>
        <v>3303</v>
      </c>
      <c r="Y156">
        <f t="shared" si="70"/>
        <v>29</v>
      </c>
      <c r="Z156">
        <f t="shared" si="71"/>
        <v>441.8180442022404</v>
      </c>
      <c r="AA156" s="9">
        <f t="shared" si="61"/>
        <v>0.30624999999999997</v>
      </c>
      <c r="AC156" s="6">
        <f t="shared" si="72"/>
        <v>22850</v>
      </c>
      <c r="AD156" s="6">
        <f t="shared" si="73"/>
        <v>5713</v>
      </c>
      <c r="AE156" s="6">
        <f t="shared" si="53"/>
        <v>360</v>
      </c>
      <c r="AF156" s="6">
        <f t="shared" si="54"/>
        <v>2122</v>
      </c>
      <c r="AG156" s="6">
        <f t="shared" si="55"/>
        <v>29</v>
      </c>
      <c r="AH156" s="6">
        <f t="shared" si="56"/>
        <v>4308</v>
      </c>
      <c r="AI156" s="6">
        <f t="shared" si="74"/>
        <v>379.19439208294062</v>
      </c>
      <c r="AJ156" s="9">
        <f t="shared" si="62"/>
        <v>0.26319444444444445</v>
      </c>
      <c r="AL156" s="6">
        <f t="shared" si="75"/>
        <v>22850</v>
      </c>
      <c r="AM156" s="6">
        <f t="shared" si="76"/>
        <v>17138</v>
      </c>
      <c r="AN156" s="6">
        <f t="shared" si="57"/>
        <v>480</v>
      </c>
      <c r="AO156" s="6">
        <f t="shared" si="58"/>
        <v>2129</v>
      </c>
      <c r="AP156" s="6">
        <f t="shared" si="59"/>
        <v>29</v>
      </c>
      <c r="AQ156" s="6">
        <f t="shared" si="60"/>
        <v>16171</v>
      </c>
      <c r="AR156" s="6">
        <f t="shared" si="77"/>
        <v>493.1651009863786</v>
      </c>
      <c r="AS156" s="9">
        <f t="shared" si="63"/>
        <v>0.34236111111111112</v>
      </c>
    </row>
    <row r="157" spans="1:45" x14ac:dyDescent="0.25">
      <c r="A157" t="s">
        <v>298</v>
      </c>
      <c r="B157">
        <v>16180</v>
      </c>
      <c r="C157" t="s">
        <v>299</v>
      </c>
      <c r="D157">
        <v>22319</v>
      </c>
      <c r="E157">
        <v>1002</v>
      </c>
      <c r="F157">
        <v>708</v>
      </c>
      <c r="G157">
        <v>941</v>
      </c>
      <c r="H157">
        <v>1882</v>
      </c>
      <c r="I157">
        <v>2711</v>
      </c>
      <c r="J157">
        <v>2622</v>
      </c>
      <c r="K157">
        <v>4079</v>
      </c>
      <c r="L157">
        <v>2082</v>
      </c>
      <c r="M157">
        <v>872</v>
      </c>
      <c r="N157">
        <v>1206</v>
      </c>
      <c r="O157">
        <v>445</v>
      </c>
      <c r="P157">
        <v>338</v>
      </c>
      <c r="Q157">
        <v>1901</v>
      </c>
      <c r="R157">
        <v>1530</v>
      </c>
      <c r="S157">
        <f t="shared" si="64"/>
        <v>11159.5</v>
      </c>
      <c r="T157" t="str">
        <f t="shared" si="65"/>
        <v>7:30 a.m. to 7:59 a.m.</v>
      </c>
      <c r="U157">
        <f t="shared" si="66"/>
        <v>450</v>
      </c>
      <c r="V157">
        <f t="shared" si="67"/>
        <v>22319</v>
      </c>
      <c r="W157">
        <f t="shared" si="68"/>
        <v>9866</v>
      </c>
      <c r="X157">
        <f t="shared" si="69"/>
        <v>4079</v>
      </c>
      <c r="Y157">
        <f t="shared" si="70"/>
        <v>29</v>
      </c>
      <c r="Z157">
        <f t="shared" si="71"/>
        <v>459.19624908065703</v>
      </c>
      <c r="AA157" s="9">
        <f t="shared" si="61"/>
        <v>0.31875000000000003</v>
      </c>
      <c r="AC157" s="6">
        <f t="shared" si="72"/>
        <v>22319</v>
      </c>
      <c r="AD157" s="6">
        <f t="shared" si="73"/>
        <v>5580</v>
      </c>
      <c r="AE157" s="6">
        <f t="shared" si="53"/>
        <v>390</v>
      </c>
      <c r="AF157" s="6">
        <f t="shared" si="54"/>
        <v>2711</v>
      </c>
      <c r="AG157" s="6">
        <f t="shared" si="55"/>
        <v>29</v>
      </c>
      <c r="AH157" s="6">
        <f t="shared" si="56"/>
        <v>4533</v>
      </c>
      <c r="AI157" s="6">
        <f t="shared" si="74"/>
        <v>401.19725193655478</v>
      </c>
      <c r="AJ157" s="9">
        <f t="shared" si="62"/>
        <v>0.27847222222222223</v>
      </c>
      <c r="AL157" s="6">
        <f t="shared" si="75"/>
        <v>22319</v>
      </c>
      <c r="AM157" s="6">
        <f t="shared" si="76"/>
        <v>16740</v>
      </c>
      <c r="AN157" s="6">
        <f t="shared" si="57"/>
        <v>510</v>
      </c>
      <c r="AO157" s="6">
        <f t="shared" si="58"/>
        <v>872</v>
      </c>
      <c r="AP157" s="6">
        <f t="shared" si="59"/>
        <v>29</v>
      </c>
      <c r="AQ157" s="6">
        <f t="shared" si="60"/>
        <v>16027</v>
      </c>
      <c r="AR157" s="6">
        <f t="shared" si="77"/>
        <v>533.6872133027523</v>
      </c>
      <c r="AS157" s="9">
        <f t="shared" si="63"/>
        <v>0.37013888888888885</v>
      </c>
    </row>
    <row r="158" spans="1:45" x14ac:dyDescent="0.25">
      <c r="A158" t="s">
        <v>300</v>
      </c>
      <c r="B158">
        <v>16220</v>
      </c>
      <c r="C158" t="s">
        <v>301</v>
      </c>
      <c r="D158">
        <v>38019</v>
      </c>
      <c r="E158">
        <v>1683</v>
      </c>
      <c r="F158">
        <v>1108</v>
      </c>
      <c r="G158">
        <v>2758</v>
      </c>
      <c r="H158">
        <v>2026</v>
      </c>
      <c r="I158">
        <v>4768</v>
      </c>
      <c r="J158">
        <v>5875</v>
      </c>
      <c r="K158">
        <v>7907</v>
      </c>
      <c r="L158">
        <v>2817</v>
      </c>
      <c r="M158">
        <v>1929</v>
      </c>
      <c r="N158">
        <v>1631</v>
      </c>
      <c r="O158">
        <v>818</v>
      </c>
      <c r="P158">
        <v>213</v>
      </c>
      <c r="Q158">
        <v>2256</v>
      </c>
      <c r="R158">
        <v>2230</v>
      </c>
      <c r="S158">
        <f t="shared" si="64"/>
        <v>19009.5</v>
      </c>
      <c r="T158" t="str">
        <f t="shared" si="65"/>
        <v>7:30 a.m. to 7:59 a.m.</v>
      </c>
      <c r="U158">
        <f t="shared" si="66"/>
        <v>450</v>
      </c>
      <c r="V158">
        <f t="shared" si="67"/>
        <v>38019</v>
      </c>
      <c r="W158">
        <f t="shared" si="68"/>
        <v>18218</v>
      </c>
      <c r="X158">
        <f t="shared" si="69"/>
        <v>7907</v>
      </c>
      <c r="Y158">
        <f t="shared" si="70"/>
        <v>29</v>
      </c>
      <c r="Z158">
        <f t="shared" si="71"/>
        <v>452.90293410901734</v>
      </c>
      <c r="AA158" s="9">
        <f t="shared" si="61"/>
        <v>0.31388888888888888</v>
      </c>
      <c r="AC158" s="6">
        <f t="shared" si="72"/>
        <v>38019</v>
      </c>
      <c r="AD158" s="6">
        <f t="shared" si="73"/>
        <v>9505</v>
      </c>
      <c r="AE158" s="6">
        <f t="shared" si="53"/>
        <v>390</v>
      </c>
      <c r="AF158" s="6">
        <f t="shared" si="54"/>
        <v>4768</v>
      </c>
      <c r="AG158" s="6">
        <f t="shared" si="55"/>
        <v>29</v>
      </c>
      <c r="AH158" s="6">
        <f t="shared" si="56"/>
        <v>7575</v>
      </c>
      <c r="AI158" s="6">
        <f t="shared" si="74"/>
        <v>401.737153942953</v>
      </c>
      <c r="AJ158" s="9">
        <f t="shared" si="62"/>
        <v>0.27847222222222223</v>
      </c>
      <c r="AL158" s="6">
        <f t="shared" si="75"/>
        <v>38019</v>
      </c>
      <c r="AM158" s="6">
        <f t="shared" si="76"/>
        <v>28515</v>
      </c>
      <c r="AN158" s="6">
        <f t="shared" si="57"/>
        <v>480</v>
      </c>
      <c r="AO158" s="6">
        <f t="shared" si="58"/>
        <v>2817</v>
      </c>
      <c r="AP158" s="6">
        <f t="shared" si="59"/>
        <v>29</v>
      </c>
      <c r="AQ158" s="6">
        <f t="shared" si="60"/>
        <v>26125</v>
      </c>
      <c r="AR158" s="6">
        <f t="shared" si="77"/>
        <v>504.59646787362442</v>
      </c>
      <c r="AS158" s="9">
        <f t="shared" si="63"/>
        <v>0.35000000000000003</v>
      </c>
    </row>
    <row r="159" spans="1:45" x14ac:dyDescent="0.25">
      <c r="A159" t="s">
        <v>302</v>
      </c>
      <c r="B159">
        <v>16260</v>
      </c>
      <c r="C159" t="s">
        <v>303</v>
      </c>
      <c r="D159">
        <v>17944</v>
      </c>
      <c r="E159">
        <v>575</v>
      </c>
      <c r="F159">
        <v>443</v>
      </c>
      <c r="G159">
        <v>690</v>
      </c>
      <c r="H159">
        <v>1173</v>
      </c>
      <c r="I159">
        <v>1456</v>
      </c>
      <c r="J159">
        <v>2084</v>
      </c>
      <c r="K159">
        <v>2948</v>
      </c>
      <c r="L159">
        <v>1886</v>
      </c>
      <c r="M159">
        <v>1393</v>
      </c>
      <c r="N159">
        <v>1423</v>
      </c>
      <c r="O159">
        <v>688</v>
      </c>
      <c r="P159">
        <v>196</v>
      </c>
      <c r="Q159">
        <v>1715</v>
      </c>
      <c r="R159">
        <v>1274</v>
      </c>
      <c r="S159">
        <f t="shared" si="64"/>
        <v>8972</v>
      </c>
      <c r="T159" t="str">
        <f t="shared" si="65"/>
        <v>7:30 a.m. to 7:59 a.m.</v>
      </c>
      <c r="U159">
        <f t="shared" si="66"/>
        <v>450</v>
      </c>
      <c r="V159">
        <f t="shared" si="67"/>
        <v>17944</v>
      </c>
      <c r="W159">
        <f t="shared" si="68"/>
        <v>6421</v>
      </c>
      <c r="X159">
        <f t="shared" si="69"/>
        <v>2948</v>
      </c>
      <c r="Y159">
        <f t="shared" si="70"/>
        <v>29</v>
      </c>
      <c r="Z159">
        <f t="shared" si="71"/>
        <v>475.09464043419268</v>
      </c>
      <c r="AA159" s="9">
        <f t="shared" si="61"/>
        <v>0.3298611111111111</v>
      </c>
      <c r="AC159" s="6">
        <f t="shared" si="72"/>
        <v>17944</v>
      </c>
      <c r="AD159" s="6">
        <f t="shared" si="73"/>
        <v>4487</v>
      </c>
      <c r="AE159" s="6">
        <f t="shared" si="53"/>
        <v>420</v>
      </c>
      <c r="AF159" s="6">
        <f t="shared" si="54"/>
        <v>2084</v>
      </c>
      <c r="AG159" s="6">
        <f t="shared" si="55"/>
        <v>29</v>
      </c>
      <c r="AH159" s="6">
        <f t="shared" si="56"/>
        <v>4337</v>
      </c>
      <c r="AI159" s="6">
        <f t="shared" si="74"/>
        <v>422.07341650671788</v>
      </c>
      <c r="AJ159" s="9">
        <f t="shared" si="62"/>
        <v>0.29305555555555557</v>
      </c>
      <c r="AL159" s="6">
        <f t="shared" si="75"/>
        <v>17944</v>
      </c>
      <c r="AM159" s="6">
        <f t="shared" si="76"/>
        <v>13458</v>
      </c>
      <c r="AN159" s="6">
        <f t="shared" si="57"/>
        <v>540</v>
      </c>
      <c r="AO159" s="6">
        <f t="shared" si="58"/>
        <v>1423</v>
      </c>
      <c r="AP159" s="6">
        <f t="shared" si="59"/>
        <v>59</v>
      </c>
      <c r="AQ159" s="6">
        <f t="shared" si="60"/>
        <v>12648</v>
      </c>
      <c r="AR159" s="6">
        <f t="shared" si="77"/>
        <v>573.58397751229791</v>
      </c>
      <c r="AS159" s="9">
        <f t="shared" si="63"/>
        <v>0.3979166666666667</v>
      </c>
    </row>
    <row r="160" spans="1:45" x14ac:dyDescent="0.25">
      <c r="A160" t="s">
        <v>304</v>
      </c>
      <c r="B160">
        <v>16300</v>
      </c>
      <c r="C160" t="s">
        <v>305</v>
      </c>
      <c r="D160">
        <v>127412</v>
      </c>
      <c r="E160">
        <v>4170</v>
      </c>
      <c r="F160">
        <v>3132</v>
      </c>
      <c r="G160">
        <v>6559</v>
      </c>
      <c r="H160">
        <v>10820</v>
      </c>
      <c r="I160">
        <v>15475</v>
      </c>
      <c r="J160">
        <v>20641</v>
      </c>
      <c r="K160">
        <v>21387</v>
      </c>
      <c r="L160">
        <v>9995</v>
      </c>
      <c r="M160">
        <v>5406</v>
      </c>
      <c r="N160">
        <v>4919</v>
      </c>
      <c r="O160">
        <v>2740</v>
      </c>
      <c r="P160">
        <v>1677</v>
      </c>
      <c r="Q160">
        <v>10944</v>
      </c>
      <c r="R160">
        <v>9547</v>
      </c>
      <c r="S160">
        <f t="shared" si="64"/>
        <v>63706</v>
      </c>
      <c r="T160" t="str">
        <f t="shared" si="65"/>
        <v>7:30 a.m. to 7:59 a.m.</v>
      </c>
      <c r="U160">
        <f t="shared" si="66"/>
        <v>450</v>
      </c>
      <c r="V160">
        <f t="shared" si="67"/>
        <v>127412</v>
      </c>
      <c r="W160">
        <f t="shared" si="68"/>
        <v>60797</v>
      </c>
      <c r="X160">
        <f t="shared" si="69"/>
        <v>21387</v>
      </c>
      <c r="Y160">
        <f t="shared" si="70"/>
        <v>29</v>
      </c>
      <c r="Z160">
        <f t="shared" si="71"/>
        <v>453.94449899471641</v>
      </c>
      <c r="AA160" s="9">
        <f t="shared" si="61"/>
        <v>0.31458333333333333</v>
      </c>
      <c r="AC160" s="6">
        <f t="shared" si="72"/>
        <v>127412</v>
      </c>
      <c r="AD160" s="6">
        <f t="shared" si="73"/>
        <v>31854</v>
      </c>
      <c r="AE160" s="6">
        <f t="shared" si="53"/>
        <v>390</v>
      </c>
      <c r="AF160" s="6">
        <f t="shared" si="54"/>
        <v>15475</v>
      </c>
      <c r="AG160" s="6">
        <f t="shared" si="55"/>
        <v>29</v>
      </c>
      <c r="AH160" s="6">
        <f t="shared" si="56"/>
        <v>24681</v>
      </c>
      <c r="AI160" s="6">
        <f t="shared" si="74"/>
        <v>403.44025848142167</v>
      </c>
      <c r="AJ160" s="9">
        <f t="shared" si="62"/>
        <v>0.27986111111111112</v>
      </c>
      <c r="AL160" s="6">
        <f t="shared" si="75"/>
        <v>127412</v>
      </c>
      <c r="AM160" s="6">
        <f t="shared" si="76"/>
        <v>95559</v>
      </c>
      <c r="AN160" s="6">
        <f t="shared" si="57"/>
        <v>510</v>
      </c>
      <c r="AO160" s="6">
        <f t="shared" si="58"/>
        <v>5406</v>
      </c>
      <c r="AP160" s="6">
        <f t="shared" si="59"/>
        <v>29</v>
      </c>
      <c r="AQ160" s="6">
        <f t="shared" si="60"/>
        <v>92179</v>
      </c>
      <c r="AR160" s="6">
        <f t="shared" si="77"/>
        <v>528.13170551239364</v>
      </c>
      <c r="AS160" s="9">
        <f t="shared" si="63"/>
        <v>0.3666666666666667</v>
      </c>
    </row>
    <row r="161" spans="1:45" x14ac:dyDescent="0.25">
      <c r="A161" t="s">
        <v>306</v>
      </c>
      <c r="B161">
        <v>16340</v>
      </c>
      <c r="C161" t="s">
        <v>307</v>
      </c>
      <c r="D161">
        <v>15463</v>
      </c>
      <c r="E161">
        <v>790</v>
      </c>
      <c r="F161">
        <v>786</v>
      </c>
      <c r="G161">
        <v>1060</v>
      </c>
      <c r="H161">
        <v>1797</v>
      </c>
      <c r="I161">
        <v>1340</v>
      </c>
      <c r="J161">
        <v>2414</v>
      </c>
      <c r="K161">
        <v>1876</v>
      </c>
      <c r="L161">
        <v>1098</v>
      </c>
      <c r="M161">
        <v>540</v>
      </c>
      <c r="N161">
        <v>821</v>
      </c>
      <c r="O161">
        <v>271</v>
      </c>
      <c r="P161">
        <v>161</v>
      </c>
      <c r="Q161">
        <v>1475</v>
      </c>
      <c r="R161">
        <v>1034</v>
      </c>
      <c r="S161">
        <f t="shared" si="64"/>
        <v>7731.5</v>
      </c>
      <c r="T161" t="str">
        <f t="shared" si="65"/>
        <v>7:00 a.m. to 7:29 a.m.</v>
      </c>
      <c r="U161">
        <f t="shared" si="66"/>
        <v>420</v>
      </c>
      <c r="V161">
        <f t="shared" si="67"/>
        <v>15463</v>
      </c>
      <c r="W161">
        <f t="shared" si="68"/>
        <v>5773</v>
      </c>
      <c r="X161">
        <f t="shared" si="69"/>
        <v>2414</v>
      </c>
      <c r="Y161">
        <f t="shared" si="70"/>
        <v>29</v>
      </c>
      <c r="Z161">
        <f t="shared" si="71"/>
        <v>443.52796188898094</v>
      </c>
      <c r="AA161" s="9">
        <f t="shared" si="61"/>
        <v>0.30763888888888891</v>
      </c>
      <c r="AC161" s="6">
        <f t="shared" si="72"/>
        <v>15463</v>
      </c>
      <c r="AD161" s="6">
        <f t="shared" si="73"/>
        <v>3866</v>
      </c>
      <c r="AE161" s="6">
        <f t="shared" si="53"/>
        <v>360</v>
      </c>
      <c r="AF161" s="6">
        <f t="shared" si="54"/>
        <v>1797</v>
      </c>
      <c r="AG161" s="6">
        <f t="shared" si="55"/>
        <v>29</v>
      </c>
      <c r="AH161" s="6">
        <f t="shared" si="56"/>
        <v>2636</v>
      </c>
      <c r="AI161" s="6">
        <f t="shared" si="74"/>
        <v>379.84571508069001</v>
      </c>
      <c r="AJ161" s="9">
        <f t="shared" si="62"/>
        <v>0.26319444444444445</v>
      </c>
      <c r="AL161" s="6">
        <f t="shared" si="75"/>
        <v>15463</v>
      </c>
      <c r="AM161" s="6">
        <f t="shared" si="76"/>
        <v>11598</v>
      </c>
      <c r="AN161" s="6">
        <f t="shared" si="57"/>
        <v>510</v>
      </c>
      <c r="AO161" s="6">
        <f t="shared" si="58"/>
        <v>540</v>
      </c>
      <c r="AP161" s="6">
        <f t="shared" si="59"/>
        <v>29</v>
      </c>
      <c r="AQ161" s="6">
        <f t="shared" si="60"/>
        <v>11161</v>
      </c>
      <c r="AR161" s="6">
        <f t="shared" si="77"/>
        <v>533.42824074074076</v>
      </c>
      <c r="AS161" s="9">
        <f t="shared" si="63"/>
        <v>0.37013888888888885</v>
      </c>
    </row>
    <row r="162" spans="1:45" x14ac:dyDescent="0.25">
      <c r="A162" t="s">
        <v>308</v>
      </c>
      <c r="B162">
        <v>16380</v>
      </c>
      <c r="C162" t="s">
        <v>309</v>
      </c>
      <c r="D162">
        <v>18905</v>
      </c>
      <c r="E162">
        <v>1004</v>
      </c>
      <c r="F162">
        <v>719</v>
      </c>
      <c r="G162">
        <v>1461</v>
      </c>
      <c r="H162">
        <v>1885</v>
      </c>
      <c r="I162">
        <v>1916</v>
      </c>
      <c r="J162">
        <v>2438</v>
      </c>
      <c r="K162">
        <v>2915</v>
      </c>
      <c r="L162">
        <v>1288</v>
      </c>
      <c r="M162">
        <v>607</v>
      </c>
      <c r="N162">
        <v>680</v>
      </c>
      <c r="O162">
        <v>285</v>
      </c>
      <c r="P162">
        <v>99</v>
      </c>
      <c r="Q162">
        <v>1858</v>
      </c>
      <c r="R162">
        <v>1750</v>
      </c>
      <c r="S162">
        <f t="shared" si="64"/>
        <v>9452.5</v>
      </c>
      <c r="T162" t="str">
        <f t="shared" si="65"/>
        <v>7:30 a.m. to 7:59 a.m.</v>
      </c>
      <c r="U162">
        <f t="shared" si="66"/>
        <v>450</v>
      </c>
      <c r="V162">
        <f t="shared" si="67"/>
        <v>18905</v>
      </c>
      <c r="W162">
        <f t="shared" si="68"/>
        <v>9423</v>
      </c>
      <c r="X162">
        <f t="shared" si="69"/>
        <v>2915</v>
      </c>
      <c r="Y162">
        <f t="shared" si="70"/>
        <v>29</v>
      </c>
      <c r="Z162">
        <f t="shared" si="71"/>
        <v>450.29348198970843</v>
      </c>
      <c r="AA162" s="9">
        <f t="shared" si="61"/>
        <v>0.3125</v>
      </c>
      <c r="AC162" s="6">
        <f t="shared" si="72"/>
        <v>18905</v>
      </c>
      <c r="AD162" s="6">
        <f t="shared" si="73"/>
        <v>4727</v>
      </c>
      <c r="AE162" s="6">
        <f t="shared" si="53"/>
        <v>360</v>
      </c>
      <c r="AF162" s="6">
        <f t="shared" si="54"/>
        <v>1885</v>
      </c>
      <c r="AG162" s="6">
        <f t="shared" si="55"/>
        <v>29</v>
      </c>
      <c r="AH162" s="6">
        <f t="shared" si="56"/>
        <v>3184</v>
      </c>
      <c r="AI162" s="6">
        <f t="shared" si="74"/>
        <v>383.72692307692307</v>
      </c>
      <c r="AJ162" s="9">
        <f t="shared" si="62"/>
        <v>0.26597222222222222</v>
      </c>
      <c r="AL162" s="6">
        <f t="shared" si="75"/>
        <v>18905</v>
      </c>
      <c r="AM162" s="6">
        <f t="shared" si="76"/>
        <v>14179</v>
      </c>
      <c r="AN162" s="6">
        <f t="shared" si="57"/>
        <v>510</v>
      </c>
      <c r="AO162" s="6">
        <f t="shared" si="58"/>
        <v>607</v>
      </c>
      <c r="AP162" s="6">
        <f t="shared" si="59"/>
        <v>29</v>
      </c>
      <c r="AQ162" s="6">
        <f t="shared" si="60"/>
        <v>13626</v>
      </c>
      <c r="AR162" s="6">
        <f t="shared" si="77"/>
        <v>536.408154859967</v>
      </c>
      <c r="AS162" s="9">
        <f t="shared" si="63"/>
        <v>0.37222222222222223</v>
      </c>
    </row>
    <row r="163" spans="1:45" x14ac:dyDescent="0.25">
      <c r="A163" t="s">
        <v>310</v>
      </c>
      <c r="B163">
        <v>16420</v>
      </c>
      <c r="C163" t="s">
        <v>311</v>
      </c>
      <c r="D163">
        <v>11244</v>
      </c>
      <c r="E163">
        <v>671</v>
      </c>
      <c r="F163">
        <v>679</v>
      </c>
      <c r="G163">
        <v>817</v>
      </c>
      <c r="H163">
        <v>1275</v>
      </c>
      <c r="I163">
        <v>1435</v>
      </c>
      <c r="J163">
        <v>1548</v>
      </c>
      <c r="K163">
        <v>1464</v>
      </c>
      <c r="L163">
        <v>651</v>
      </c>
      <c r="M163">
        <v>286</v>
      </c>
      <c r="N163">
        <v>410</v>
      </c>
      <c r="O163">
        <v>152</v>
      </c>
      <c r="P163">
        <v>73</v>
      </c>
      <c r="Q163">
        <v>890</v>
      </c>
      <c r="R163">
        <v>893</v>
      </c>
      <c r="S163">
        <f t="shared" si="64"/>
        <v>5622</v>
      </c>
      <c r="T163" t="str">
        <f t="shared" si="65"/>
        <v>7:00 a.m. to 7:29 a.m.</v>
      </c>
      <c r="U163">
        <f t="shared" si="66"/>
        <v>420</v>
      </c>
      <c r="V163">
        <f t="shared" si="67"/>
        <v>11244</v>
      </c>
      <c r="W163">
        <f t="shared" si="68"/>
        <v>4877</v>
      </c>
      <c r="X163">
        <f t="shared" si="69"/>
        <v>1548</v>
      </c>
      <c r="Y163">
        <f t="shared" si="70"/>
        <v>29</v>
      </c>
      <c r="Z163">
        <f t="shared" si="71"/>
        <v>433.95671834625324</v>
      </c>
      <c r="AA163" s="9">
        <f t="shared" si="61"/>
        <v>0.30069444444444443</v>
      </c>
      <c r="AC163" s="6">
        <f t="shared" si="72"/>
        <v>11244</v>
      </c>
      <c r="AD163" s="6">
        <f t="shared" si="73"/>
        <v>2812</v>
      </c>
      <c r="AE163" s="6">
        <f t="shared" si="53"/>
        <v>360</v>
      </c>
      <c r="AF163" s="6">
        <f t="shared" si="54"/>
        <v>1275</v>
      </c>
      <c r="AG163" s="6">
        <f t="shared" si="55"/>
        <v>29</v>
      </c>
      <c r="AH163" s="6">
        <f t="shared" si="56"/>
        <v>2167</v>
      </c>
      <c r="AI163" s="6">
        <f t="shared" si="74"/>
        <v>374.64784313725488</v>
      </c>
      <c r="AJ163" s="9">
        <f t="shared" si="62"/>
        <v>0.25972222222222224</v>
      </c>
      <c r="AL163" s="6">
        <f t="shared" si="75"/>
        <v>11244</v>
      </c>
      <c r="AM163" s="6">
        <f t="shared" si="76"/>
        <v>8433</v>
      </c>
      <c r="AN163" s="6">
        <f t="shared" si="57"/>
        <v>480</v>
      </c>
      <c r="AO163" s="6">
        <f t="shared" si="58"/>
        <v>651</v>
      </c>
      <c r="AP163" s="6">
        <f t="shared" si="59"/>
        <v>29</v>
      </c>
      <c r="AQ163" s="6">
        <f t="shared" si="60"/>
        <v>7889</v>
      </c>
      <c r="AR163" s="6">
        <f t="shared" si="77"/>
        <v>504.23348694316434</v>
      </c>
      <c r="AS163" s="9">
        <f t="shared" si="63"/>
        <v>0.35000000000000003</v>
      </c>
    </row>
    <row r="164" spans="1:45" x14ac:dyDescent="0.25">
      <c r="A164" t="s">
        <v>312</v>
      </c>
      <c r="B164">
        <v>16460</v>
      </c>
      <c r="C164" t="s">
        <v>313</v>
      </c>
      <c r="D164">
        <v>15951</v>
      </c>
      <c r="E164">
        <v>949</v>
      </c>
      <c r="F164">
        <v>566</v>
      </c>
      <c r="G164">
        <v>1050</v>
      </c>
      <c r="H164">
        <v>1427</v>
      </c>
      <c r="I164">
        <v>1723</v>
      </c>
      <c r="J164">
        <v>1871</v>
      </c>
      <c r="K164">
        <v>2349</v>
      </c>
      <c r="L164">
        <v>1166</v>
      </c>
      <c r="M164">
        <v>540</v>
      </c>
      <c r="N164">
        <v>506</v>
      </c>
      <c r="O164">
        <v>272</v>
      </c>
      <c r="P164">
        <v>95</v>
      </c>
      <c r="Q164">
        <v>1538</v>
      </c>
      <c r="R164">
        <v>1899</v>
      </c>
      <c r="S164">
        <f t="shared" si="64"/>
        <v>7975.5</v>
      </c>
      <c r="T164" t="str">
        <f t="shared" si="65"/>
        <v>7:30 a.m. to 7:59 a.m.</v>
      </c>
      <c r="U164">
        <f t="shared" si="66"/>
        <v>450</v>
      </c>
      <c r="V164">
        <f t="shared" si="67"/>
        <v>15951</v>
      </c>
      <c r="W164">
        <f t="shared" si="68"/>
        <v>7586</v>
      </c>
      <c r="X164">
        <f t="shared" si="69"/>
        <v>2349</v>
      </c>
      <c r="Y164">
        <f t="shared" si="70"/>
        <v>29</v>
      </c>
      <c r="Z164">
        <f t="shared" si="71"/>
        <v>454.80864197530866</v>
      </c>
      <c r="AA164" s="9">
        <f t="shared" si="61"/>
        <v>0.31527777777777777</v>
      </c>
      <c r="AC164" s="6">
        <f t="shared" si="72"/>
        <v>15951</v>
      </c>
      <c r="AD164" s="6">
        <f t="shared" si="73"/>
        <v>3988</v>
      </c>
      <c r="AE164" s="6">
        <f t="shared" si="53"/>
        <v>360</v>
      </c>
      <c r="AF164" s="6">
        <f t="shared" si="54"/>
        <v>1427</v>
      </c>
      <c r="AG164" s="6">
        <f t="shared" si="55"/>
        <v>29</v>
      </c>
      <c r="AH164" s="6">
        <f t="shared" si="56"/>
        <v>2565</v>
      </c>
      <c r="AI164" s="6">
        <f t="shared" si="74"/>
        <v>388.9136299929923</v>
      </c>
      <c r="AJ164" s="9">
        <f t="shared" si="62"/>
        <v>0.26944444444444443</v>
      </c>
      <c r="AL164" s="6">
        <f t="shared" si="75"/>
        <v>15951</v>
      </c>
      <c r="AM164" s="6">
        <f t="shared" si="76"/>
        <v>11964</v>
      </c>
      <c r="AN164" s="6">
        <f t="shared" si="57"/>
        <v>540</v>
      </c>
      <c r="AO164" s="6">
        <f t="shared" si="58"/>
        <v>506</v>
      </c>
      <c r="AP164" s="6">
        <f t="shared" si="59"/>
        <v>59</v>
      </c>
      <c r="AQ164" s="6">
        <f t="shared" si="60"/>
        <v>11641</v>
      </c>
      <c r="AR164" s="6">
        <f t="shared" si="77"/>
        <v>577.574604743083</v>
      </c>
      <c r="AS164" s="9">
        <f t="shared" si="63"/>
        <v>0.40069444444444446</v>
      </c>
    </row>
    <row r="165" spans="1:45" x14ac:dyDescent="0.25">
      <c r="A165" t="s">
        <v>314</v>
      </c>
      <c r="B165">
        <v>16500</v>
      </c>
      <c r="C165" t="s">
        <v>315</v>
      </c>
      <c r="D165">
        <v>27483</v>
      </c>
      <c r="E165">
        <v>2332</v>
      </c>
      <c r="F165">
        <v>1501</v>
      </c>
      <c r="G165">
        <v>1633</v>
      </c>
      <c r="H165">
        <v>1892</v>
      </c>
      <c r="I165">
        <v>2244</v>
      </c>
      <c r="J165">
        <v>3301</v>
      </c>
      <c r="K165">
        <v>3757</v>
      </c>
      <c r="L165">
        <v>2601</v>
      </c>
      <c r="M165">
        <v>1271</v>
      </c>
      <c r="N165">
        <v>1325</v>
      </c>
      <c r="O165">
        <v>599</v>
      </c>
      <c r="P165">
        <v>626</v>
      </c>
      <c r="Q165">
        <v>2120</v>
      </c>
      <c r="R165">
        <v>2281</v>
      </c>
      <c r="S165">
        <f t="shared" si="64"/>
        <v>13741.5</v>
      </c>
      <c r="T165" t="str">
        <f t="shared" si="65"/>
        <v>7:30 a.m. to 7:59 a.m.</v>
      </c>
      <c r="U165">
        <f t="shared" si="66"/>
        <v>450</v>
      </c>
      <c r="V165">
        <f t="shared" si="67"/>
        <v>27483</v>
      </c>
      <c r="W165">
        <f t="shared" si="68"/>
        <v>12903</v>
      </c>
      <c r="X165">
        <f t="shared" si="69"/>
        <v>3757</v>
      </c>
      <c r="Y165">
        <f t="shared" si="70"/>
        <v>29</v>
      </c>
      <c r="Z165">
        <f t="shared" si="71"/>
        <v>456.47231833910035</v>
      </c>
      <c r="AA165" s="9">
        <f t="shared" si="61"/>
        <v>0.31666666666666665</v>
      </c>
      <c r="AC165" s="6">
        <f t="shared" si="72"/>
        <v>27483</v>
      </c>
      <c r="AD165" s="6">
        <f t="shared" si="73"/>
        <v>6871</v>
      </c>
      <c r="AE165" s="6">
        <f t="shared" si="53"/>
        <v>360</v>
      </c>
      <c r="AF165" s="6">
        <f t="shared" si="54"/>
        <v>1892</v>
      </c>
      <c r="AG165" s="6">
        <f t="shared" si="55"/>
        <v>29</v>
      </c>
      <c r="AH165" s="6">
        <f t="shared" si="56"/>
        <v>5466</v>
      </c>
      <c r="AI165" s="6">
        <f t="shared" si="74"/>
        <v>381.53158033826639</v>
      </c>
      <c r="AJ165" s="9">
        <f t="shared" si="62"/>
        <v>0.26458333333333334</v>
      </c>
      <c r="AL165" s="6">
        <f t="shared" si="75"/>
        <v>27483</v>
      </c>
      <c r="AM165" s="6">
        <f t="shared" si="76"/>
        <v>20613</v>
      </c>
      <c r="AN165" s="6">
        <f t="shared" si="57"/>
        <v>540</v>
      </c>
      <c r="AO165" s="6">
        <f t="shared" si="58"/>
        <v>1325</v>
      </c>
      <c r="AP165" s="6">
        <f t="shared" si="59"/>
        <v>59</v>
      </c>
      <c r="AQ165" s="6">
        <f t="shared" si="60"/>
        <v>20532</v>
      </c>
      <c r="AR165" s="6">
        <f t="shared" si="77"/>
        <v>543.57339622641507</v>
      </c>
      <c r="AS165" s="9">
        <f t="shared" si="63"/>
        <v>0.37708333333333338</v>
      </c>
    </row>
    <row r="166" spans="1:45" x14ac:dyDescent="0.25">
      <c r="A166" t="s">
        <v>316</v>
      </c>
      <c r="B166">
        <v>16540</v>
      </c>
      <c r="C166" t="s">
        <v>317</v>
      </c>
      <c r="D166">
        <v>66197</v>
      </c>
      <c r="E166">
        <v>4380</v>
      </c>
      <c r="F166">
        <v>3583</v>
      </c>
      <c r="G166">
        <v>4774</v>
      </c>
      <c r="H166">
        <v>6628</v>
      </c>
      <c r="I166">
        <v>7136</v>
      </c>
      <c r="J166">
        <v>8825</v>
      </c>
      <c r="K166">
        <v>7873</v>
      </c>
      <c r="L166">
        <v>5594</v>
      </c>
      <c r="M166">
        <v>2209</v>
      </c>
      <c r="N166">
        <v>2563</v>
      </c>
      <c r="O166">
        <v>1304</v>
      </c>
      <c r="P166">
        <v>758</v>
      </c>
      <c r="Q166">
        <v>5299</v>
      </c>
      <c r="R166">
        <v>5271</v>
      </c>
      <c r="S166">
        <f t="shared" si="64"/>
        <v>33098.5</v>
      </c>
      <c r="T166" t="str">
        <f t="shared" si="65"/>
        <v>7:00 a.m. to 7:29 a.m.</v>
      </c>
      <c r="U166">
        <f t="shared" si="66"/>
        <v>420</v>
      </c>
      <c r="V166">
        <f t="shared" si="67"/>
        <v>66197</v>
      </c>
      <c r="W166">
        <f t="shared" si="68"/>
        <v>26501</v>
      </c>
      <c r="X166">
        <f t="shared" si="69"/>
        <v>8825</v>
      </c>
      <c r="Y166">
        <f t="shared" si="70"/>
        <v>29</v>
      </c>
      <c r="Z166">
        <f t="shared" si="71"/>
        <v>441.68016997167138</v>
      </c>
      <c r="AA166" s="9">
        <f t="shared" si="61"/>
        <v>0.30624999999999997</v>
      </c>
      <c r="AC166" s="6">
        <f t="shared" si="72"/>
        <v>66197</v>
      </c>
      <c r="AD166" s="6">
        <f t="shared" si="73"/>
        <v>16550</v>
      </c>
      <c r="AE166" s="6">
        <f t="shared" si="53"/>
        <v>360</v>
      </c>
      <c r="AF166" s="6">
        <f t="shared" si="54"/>
        <v>6628</v>
      </c>
      <c r="AG166" s="6">
        <f t="shared" si="55"/>
        <v>29</v>
      </c>
      <c r="AH166" s="6">
        <f t="shared" si="56"/>
        <v>12737</v>
      </c>
      <c r="AI166" s="6">
        <f t="shared" si="74"/>
        <v>376.68003168376583</v>
      </c>
      <c r="AJ166" s="9">
        <f t="shared" si="62"/>
        <v>0.26111111111111113</v>
      </c>
      <c r="AL166" s="6">
        <f t="shared" si="75"/>
        <v>66197</v>
      </c>
      <c r="AM166" s="6">
        <f t="shared" si="76"/>
        <v>49648</v>
      </c>
      <c r="AN166" s="6">
        <f t="shared" si="57"/>
        <v>510</v>
      </c>
      <c r="AO166" s="6">
        <f t="shared" si="58"/>
        <v>2209</v>
      </c>
      <c r="AP166" s="6">
        <f t="shared" si="59"/>
        <v>29</v>
      </c>
      <c r="AQ166" s="6">
        <f t="shared" si="60"/>
        <v>48793</v>
      </c>
      <c r="AR166" s="6">
        <f t="shared" si="77"/>
        <v>521.22125396106833</v>
      </c>
      <c r="AS166" s="9">
        <f t="shared" si="63"/>
        <v>0.36180555555555555</v>
      </c>
    </row>
    <row r="167" spans="1:45" x14ac:dyDescent="0.25">
      <c r="A167" t="s">
        <v>318</v>
      </c>
      <c r="B167">
        <v>16580</v>
      </c>
      <c r="C167" t="s">
        <v>319</v>
      </c>
      <c r="D167">
        <v>107608</v>
      </c>
      <c r="E167">
        <v>2581</v>
      </c>
      <c r="F167">
        <v>2041</v>
      </c>
      <c r="G167">
        <v>3018</v>
      </c>
      <c r="H167">
        <v>6285</v>
      </c>
      <c r="I167">
        <v>8957</v>
      </c>
      <c r="J167">
        <v>13285</v>
      </c>
      <c r="K167">
        <v>18336</v>
      </c>
      <c r="L167">
        <v>13666</v>
      </c>
      <c r="M167">
        <v>6701</v>
      </c>
      <c r="N167">
        <v>8107</v>
      </c>
      <c r="O167">
        <v>3625</v>
      </c>
      <c r="P167">
        <v>1966</v>
      </c>
      <c r="Q167">
        <v>9028</v>
      </c>
      <c r="R167">
        <v>10012</v>
      </c>
      <c r="S167">
        <f t="shared" si="64"/>
        <v>53804</v>
      </c>
      <c r="T167" t="str">
        <f t="shared" si="65"/>
        <v>7:30 a.m. to 7:59 a.m.</v>
      </c>
      <c r="U167">
        <f t="shared" si="66"/>
        <v>450</v>
      </c>
      <c r="V167">
        <f t="shared" si="67"/>
        <v>107608</v>
      </c>
      <c r="W167">
        <f t="shared" si="68"/>
        <v>36167</v>
      </c>
      <c r="X167">
        <f t="shared" si="69"/>
        <v>18336</v>
      </c>
      <c r="Y167">
        <f t="shared" si="70"/>
        <v>29</v>
      </c>
      <c r="Z167">
        <f t="shared" si="71"/>
        <v>477.89446989528795</v>
      </c>
      <c r="AA167" s="9">
        <f t="shared" si="61"/>
        <v>0.33124999999999999</v>
      </c>
      <c r="AC167" s="6">
        <f t="shared" si="72"/>
        <v>107608</v>
      </c>
      <c r="AD167" s="6">
        <f t="shared" si="73"/>
        <v>26903</v>
      </c>
      <c r="AE167" s="6">
        <f t="shared" si="53"/>
        <v>420</v>
      </c>
      <c r="AF167" s="6">
        <f t="shared" si="54"/>
        <v>13285</v>
      </c>
      <c r="AG167" s="6">
        <f t="shared" si="55"/>
        <v>29</v>
      </c>
      <c r="AH167" s="6">
        <f t="shared" si="56"/>
        <v>22882</v>
      </c>
      <c r="AI167" s="6">
        <f t="shared" si="74"/>
        <v>428.77531050056456</v>
      </c>
      <c r="AJ167" s="9">
        <f t="shared" si="62"/>
        <v>0.29722222222222222</v>
      </c>
      <c r="AL167" s="6">
        <f t="shared" si="75"/>
        <v>107608</v>
      </c>
      <c r="AM167" s="6">
        <f t="shared" si="76"/>
        <v>80706</v>
      </c>
      <c r="AN167" s="6">
        <f t="shared" si="57"/>
        <v>540</v>
      </c>
      <c r="AO167" s="6">
        <f t="shared" si="58"/>
        <v>8107</v>
      </c>
      <c r="AP167" s="6">
        <f t="shared" si="59"/>
        <v>59</v>
      </c>
      <c r="AQ167" s="6">
        <f t="shared" si="60"/>
        <v>74870</v>
      </c>
      <c r="AR167" s="6">
        <f t="shared" si="77"/>
        <v>582.47243123226838</v>
      </c>
      <c r="AS167" s="9">
        <f t="shared" si="63"/>
        <v>0.40416666666666662</v>
      </c>
    </row>
    <row r="168" spans="1:45" x14ac:dyDescent="0.25">
      <c r="A168" t="s">
        <v>320</v>
      </c>
      <c r="B168">
        <v>16620</v>
      </c>
      <c r="C168" t="s">
        <v>321</v>
      </c>
      <c r="D168">
        <v>123849</v>
      </c>
      <c r="E168">
        <v>4935</v>
      </c>
      <c r="F168">
        <v>3815</v>
      </c>
      <c r="G168">
        <v>5485</v>
      </c>
      <c r="H168">
        <v>10700</v>
      </c>
      <c r="I168">
        <v>14370</v>
      </c>
      <c r="J168">
        <v>18570</v>
      </c>
      <c r="K168">
        <v>18964</v>
      </c>
      <c r="L168">
        <v>12841</v>
      </c>
      <c r="M168">
        <v>7114</v>
      </c>
      <c r="N168">
        <v>5947</v>
      </c>
      <c r="O168">
        <v>2419</v>
      </c>
      <c r="P168">
        <v>1252</v>
      </c>
      <c r="Q168">
        <v>8574</v>
      </c>
      <c r="R168">
        <v>8863</v>
      </c>
      <c r="S168">
        <f t="shared" si="64"/>
        <v>61924.5</v>
      </c>
      <c r="T168" t="str">
        <f t="shared" si="65"/>
        <v>7:30 a.m. to 7:59 a.m.</v>
      </c>
      <c r="U168">
        <f t="shared" si="66"/>
        <v>450</v>
      </c>
      <c r="V168">
        <f t="shared" si="67"/>
        <v>123849</v>
      </c>
      <c r="W168">
        <f t="shared" si="68"/>
        <v>57875</v>
      </c>
      <c r="X168">
        <f t="shared" si="69"/>
        <v>18964</v>
      </c>
      <c r="Y168">
        <f t="shared" si="70"/>
        <v>29</v>
      </c>
      <c r="Z168">
        <f t="shared" si="71"/>
        <v>456.19254904028685</v>
      </c>
      <c r="AA168" s="9">
        <f t="shared" si="61"/>
        <v>0.31666666666666665</v>
      </c>
      <c r="AC168" s="6">
        <f t="shared" si="72"/>
        <v>123849</v>
      </c>
      <c r="AD168" s="6">
        <f t="shared" si="73"/>
        <v>30963</v>
      </c>
      <c r="AE168" s="6">
        <f t="shared" si="53"/>
        <v>390</v>
      </c>
      <c r="AF168" s="6">
        <f t="shared" si="54"/>
        <v>14370</v>
      </c>
      <c r="AG168" s="6">
        <f t="shared" si="55"/>
        <v>29</v>
      </c>
      <c r="AH168" s="6">
        <f t="shared" si="56"/>
        <v>24935</v>
      </c>
      <c r="AI168" s="6">
        <f t="shared" si="74"/>
        <v>402.16355254001394</v>
      </c>
      <c r="AJ168" s="9">
        <f t="shared" si="62"/>
        <v>0.27916666666666667</v>
      </c>
      <c r="AL168" s="6">
        <f t="shared" si="75"/>
        <v>123849</v>
      </c>
      <c r="AM168" s="6">
        <f t="shared" si="76"/>
        <v>92887</v>
      </c>
      <c r="AN168" s="6">
        <f t="shared" si="57"/>
        <v>510</v>
      </c>
      <c r="AO168" s="6">
        <f t="shared" si="58"/>
        <v>7114</v>
      </c>
      <c r="AP168" s="6">
        <f t="shared" si="59"/>
        <v>29</v>
      </c>
      <c r="AQ168" s="6">
        <f t="shared" si="60"/>
        <v>89680</v>
      </c>
      <c r="AR168" s="6">
        <f t="shared" si="77"/>
        <v>523.07221675569303</v>
      </c>
      <c r="AS168" s="9">
        <f t="shared" si="63"/>
        <v>0.36319444444444443</v>
      </c>
    </row>
    <row r="169" spans="1:45" x14ac:dyDescent="0.25">
      <c r="A169" t="s">
        <v>322</v>
      </c>
      <c r="B169">
        <v>16660</v>
      </c>
      <c r="C169" t="s">
        <v>323</v>
      </c>
      <c r="D169">
        <v>28118</v>
      </c>
      <c r="E169">
        <v>1117</v>
      </c>
      <c r="F169">
        <v>899</v>
      </c>
      <c r="G169">
        <v>1282</v>
      </c>
      <c r="H169">
        <v>1906</v>
      </c>
      <c r="I169">
        <v>3225</v>
      </c>
      <c r="J169">
        <v>3060</v>
      </c>
      <c r="K169">
        <v>4750</v>
      </c>
      <c r="L169">
        <v>2228</v>
      </c>
      <c r="M169">
        <v>1105</v>
      </c>
      <c r="N169">
        <v>1416</v>
      </c>
      <c r="O169">
        <v>786</v>
      </c>
      <c r="P169">
        <v>403</v>
      </c>
      <c r="Q169">
        <v>3215</v>
      </c>
      <c r="R169">
        <v>2726</v>
      </c>
      <c r="S169">
        <f t="shared" si="64"/>
        <v>14059</v>
      </c>
      <c r="T169" t="str">
        <f t="shared" si="65"/>
        <v>7:30 a.m. to 7:59 a.m.</v>
      </c>
      <c r="U169">
        <f t="shared" si="66"/>
        <v>450</v>
      </c>
      <c r="V169">
        <f t="shared" si="67"/>
        <v>28118</v>
      </c>
      <c r="W169">
        <f t="shared" si="68"/>
        <v>11489</v>
      </c>
      <c r="X169">
        <f t="shared" si="69"/>
        <v>4750</v>
      </c>
      <c r="Y169">
        <f t="shared" si="70"/>
        <v>29</v>
      </c>
      <c r="Z169">
        <f t="shared" si="71"/>
        <v>465.6905263157895</v>
      </c>
      <c r="AA169" s="9">
        <f t="shared" si="61"/>
        <v>0.32291666666666669</v>
      </c>
      <c r="AC169" s="6">
        <f t="shared" si="72"/>
        <v>28118</v>
      </c>
      <c r="AD169" s="6">
        <f t="shared" si="73"/>
        <v>7030</v>
      </c>
      <c r="AE169" s="6">
        <f t="shared" si="53"/>
        <v>390</v>
      </c>
      <c r="AF169" s="6">
        <f t="shared" si="54"/>
        <v>3225</v>
      </c>
      <c r="AG169" s="6">
        <f t="shared" si="55"/>
        <v>29</v>
      </c>
      <c r="AH169" s="6">
        <f t="shared" si="56"/>
        <v>5204</v>
      </c>
      <c r="AI169" s="6">
        <f t="shared" si="74"/>
        <v>406.41534883720931</v>
      </c>
      <c r="AJ169" s="9">
        <f t="shared" si="62"/>
        <v>0.28194444444444444</v>
      </c>
      <c r="AL169" s="6">
        <f t="shared" si="75"/>
        <v>28118</v>
      </c>
      <c r="AM169" s="6">
        <f t="shared" si="76"/>
        <v>21089</v>
      </c>
      <c r="AN169" s="6">
        <f t="shared" si="57"/>
        <v>600</v>
      </c>
      <c r="AO169" s="6">
        <f t="shared" si="58"/>
        <v>786</v>
      </c>
      <c r="AP169" s="6">
        <f t="shared" si="59"/>
        <v>59</v>
      </c>
      <c r="AQ169" s="6">
        <f t="shared" si="60"/>
        <v>20988</v>
      </c>
      <c r="AR169" s="6">
        <f t="shared" si="77"/>
        <v>607.54389312977094</v>
      </c>
      <c r="AS169" s="9">
        <f t="shared" si="63"/>
        <v>0.42152777777777778</v>
      </c>
    </row>
    <row r="170" spans="1:45" x14ac:dyDescent="0.25">
      <c r="A170" t="s">
        <v>324</v>
      </c>
      <c r="B170">
        <v>16700</v>
      </c>
      <c r="C170" t="s">
        <v>325</v>
      </c>
      <c r="D170">
        <v>299776</v>
      </c>
      <c r="E170">
        <v>9606</v>
      </c>
      <c r="F170">
        <v>9769</v>
      </c>
      <c r="G170">
        <v>15330</v>
      </c>
      <c r="H170">
        <v>30024</v>
      </c>
      <c r="I170">
        <v>34393</v>
      </c>
      <c r="J170">
        <v>48791</v>
      </c>
      <c r="K170">
        <v>35259</v>
      </c>
      <c r="L170">
        <v>32306</v>
      </c>
      <c r="M170">
        <v>15799</v>
      </c>
      <c r="N170">
        <v>17535</v>
      </c>
      <c r="O170">
        <v>8459</v>
      </c>
      <c r="P170">
        <v>3701</v>
      </c>
      <c r="Q170">
        <v>19875</v>
      </c>
      <c r="R170">
        <v>18929</v>
      </c>
      <c r="S170">
        <f t="shared" si="64"/>
        <v>149888</v>
      </c>
      <c r="T170" t="str">
        <f t="shared" si="65"/>
        <v>7:30 a.m. to 7:59 a.m.</v>
      </c>
      <c r="U170">
        <f t="shared" si="66"/>
        <v>450</v>
      </c>
      <c r="V170">
        <f t="shared" si="67"/>
        <v>299776</v>
      </c>
      <c r="W170">
        <f t="shared" si="68"/>
        <v>147913</v>
      </c>
      <c r="X170">
        <f t="shared" si="69"/>
        <v>35259</v>
      </c>
      <c r="Y170">
        <f t="shared" si="70"/>
        <v>29</v>
      </c>
      <c r="Z170">
        <f t="shared" si="71"/>
        <v>451.62440795257947</v>
      </c>
      <c r="AA170" s="9">
        <f t="shared" si="61"/>
        <v>0.31319444444444444</v>
      </c>
      <c r="AC170" s="6">
        <f t="shared" si="72"/>
        <v>299776</v>
      </c>
      <c r="AD170" s="6">
        <f t="shared" si="73"/>
        <v>74945</v>
      </c>
      <c r="AE170" s="6">
        <f t="shared" si="53"/>
        <v>390</v>
      </c>
      <c r="AF170" s="6">
        <f t="shared" si="54"/>
        <v>34393</v>
      </c>
      <c r="AG170" s="6">
        <f t="shared" si="55"/>
        <v>29</v>
      </c>
      <c r="AH170" s="6">
        <f t="shared" si="56"/>
        <v>64729</v>
      </c>
      <c r="AI170" s="6">
        <f t="shared" si="74"/>
        <v>398.6132352513593</v>
      </c>
      <c r="AJ170" s="9">
        <f t="shared" si="62"/>
        <v>0.27638888888888891</v>
      </c>
      <c r="AL170" s="6">
        <f t="shared" si="75"/>
        <v>299776</v>
      </c>
      <c r="AM170" s="6">
        <f t="shared" si="76"/>
        <v>224832</v>
      </c>
      <c r="AN170" s="6">
        <f t="shared" si="57"/>
        <v>510</v>
      </c>
      <c r="AO170" s="6">
        <f t="shared" si="58"/>
        <v>15799</v>
      </c>
      <c r="AP170" s="6">
        <f t="shared" si="59"/>
        <v>29</v>
      </c>
      <c r="AQ170" s="6">
        <f t="shared" si="60"/>
        <v>215478</v>
      </c>
      <c r="AR170" s="6">
        <f t="shared" si="77"/>
        <v>527.16982087473889</v>
      </c>
      <c r="AS170" s="9">
        <f t="shared" si="63"/>
        <v>0.3659722222222222</v>
      </c>
    </row>
    <row r="171" spans="1:45" x14ac:dyDescent="0.25">
      <c r="A171" t="s">
        <v>326</v>
      </c>
      <c r="B171">
        <v>16740</v>
      </c>
      <c r="C171" t="s">
        <v>327</v>
      </c>
      <c r="D171">
        <v>788809</v>
      </c>
      <c r="E171">
        <v>24660</v>
      </c>
      <c r="F171">
        <v>22211</v>
      </c>
      <c r="G171">
        <v>31659</v>
      </c>
      <c r="H171">
        <v>69278</v>
      </c>
      <c r="I171">
        <v>82123</v>
      </c>
      <c r="J171">
        <v>128358</v>
      </c>
      <c r="K171">
        <v>109828</v>
      </c>
      <c r="L171">
        <v>91843</v>
      </c>
      <c r="M171">
        <v>45179</v>
      </c>
      <c r="N171">
        <v>48516</v>
      </c>
      <c r="O171">
        <v>22306</v>
      </c>
      <c r="P171">
        <v>10246</v>
      </c>
      <c r="Q171">
        <v>50790</v>
      </c>
      <c r="R171">
        <v>51812</v>
      </c>
      <c r="S171">
        <f t="shared" si="64"/>
        <v>394404.5</v>
      </c>
      <c r="T171" t="str">
        <f t="shared" si="65"/>
        <v>7:30 a.m. to 7:59 a.m.</v>
      </c>
      <c r="U171">
        <f t="shared" si="66"/>
        <v>450</v>
      </c>
      <c r="V171">
        <f t="shared" si="67"/>
        <v>788809</v>
      </c>
      <c r="W171">
        <f t="shared" si="68"/>
        <v>358289</v>
      </c>
      <c r="X171">
        <f t="shared" si="69"/>
        <v>109828</v>
      </c>
      <c r="Y171">
        <f t="shared" si="70"/>
        <v>29</v>
      </c>
      <c r="Z171">
        <f t="shared" si="71"/>
        <v>459.53627035000181</v>
      </c>
      <c r="AA171" s="9">
        <f t="shared" si="61"/>
        <v>0.31875000000000003</v>
      </c>
      <c r="AC171" s="6">
        <f t="shared" si="72"/>
        <v>788809</v>
      </c>
      <c r="AD171" s="6">
        <f t="shared" si="73"/>
        <v>197203</v>
      </c>
      <c r="AE171" s="6">
        <f t="shared" si="53"/>
        <v>390</v>
      </c>
      <c r="AF171" s="6">
        <f t="shared" si="54"/>
        <v>82123</v>
      </c>
      <c r="AG171" s="6">
        <f t="shared" si="55"/>
        <v>29</v>
      </c>
      <c r="AH171" s="6">
        <f t="shared" si="56"/>
        <v>147808</v>
      </c>
      <c r="AI171" s="6">
        <f t="shared" si="74"/>
        <v>407.44253436917796</v>
      </c>
      <c r="AJ171" s="9">
        <f t="shared" si="62"/>
        <v>0.28263888888888888</v>
      </c>
      <c r="AL171" s="6">
        <f t="shared" si="75"/>
        <v>788809</v>
      </c>
      <c r="AM171" s="6">
        <f t="shared" si="76"/>
        <v>591607</v>
      </c>
      <c r="AN171" s="6">
        <f t="shared" si="57"/>
        <v>510</v>
      </c>
      <c r="AO171" s="6">
        <f t="shared" si="58"/>
        <v>45179</v>
      </c>
      <c r="AP171" s="6">
        <f t="shared" si="59"/>
        <v>29</v>
      </c>
      <c r="AQ171" s="6">
        <f t="shared" si="60"/>
        <v>559960</v>
      </c>
      <c r="AR171" s="6">
        <f t="shared" si="77"/>
        <v>530.3137685650413</v>
      </c>
      <c r="AS171" s="9">
        <f t="shared" si="63"/>
        <v>0.36805555555555558</v>
      </c>
    </row>
    <row r="172" spans="1:45" x14ac:dyDescent="0.25">
      <c r="A172" t="s">
        <v>328</v>
      </c>
      <c r="B172">
        <v>16820</v>
      </c>
      <c r="C172" t="s">
        <v>329</v>
      </c>
      <c r="D172">
        <v>88540</v>
      </c>
      <c r="E172">
        <v>1964</v>
      </c>
      <c r="F172">
        <v>1335</v>
      </c>
      <c r="G172">
        <v>2572</v>
      </c>
      <c r="H172">
        <v>6099</v>
      </c>
      <c r="I172">
        <v>7205</v>
      </c>
      <c r="J172">
        <v>13046</v>
      </c>
      <c r="K172">
        <v>16237</v>
      </c>
      <c r="L172">
        <v>12611</v>
      </c>
      <c r="M172">
        <v>7690</v>
      </c>
      <c r="N172">
        <v>6386</v>
      </c>
      <c r="O172">
        <v>2454</v>
      </c>
      <c r="P172">
        <v>1262</v>
      </c>
      <c r="Q172">
        <v>5215</v>
      </c>
      <c r="R172">
        <v>4464</v>
      </c>
      <c r="S172">
        <f t="shared" si="64"/>
        <v>44270</v>
      </c>
      <c r="T172" t="str">
        <f t="shared" si="65"/>
        <v>7:30 a.m. to 7:59 a.m.</v>
      </c>
      <c r="U172">
        <f t="shared" si="66"/>
        <v>450</v>
      </c>
      <c r="V172">
        <f t="shared" si="67"/>
        <v>88540</v>
      </c>
      <c r="W172">
        <f t="shared" si="68"/>
        <v>32221</v>
      </c>
      <c r="X172">
        <f t="shared" si="69"/>
        <v>16237</v>
      </c>
      <c r="Y172">
        <f t="shared" si="70"/>
        <v>29</v>
      </c>
      <c r="Z172">
        <f t="shared" si="71"/>
        <v>471.52004680667613</v>
      </c>
      <c r="AA172" s="9">
        <f t="shared" si="61"/>
        <v>0.32708333333333334</v>
      </c>
      <c r="AC172" s="6">
        <f t="shared" si="72"/>
        <v>88540</v>
      </c>
      <c r="AD172" s="6">
        <f t="shared" si="73"/>
        <v>22136</v>
      </c>
      <c r="AE172" s="6">
        <f t="shared" si="53"/>
        <v>420</v>
      </c>
      <c r="AF172" s="6">
        <f t="shared" si="54"/>
        <v>13046</v>
      </c>
      <c r="AG172" s="6">
        <f t="shared" si="55"/>
        <v>29</v>
      </c>
      <c r="AH172" s="6">
        <f t="shared" si="56"/>
        <v>19175</v>
      </c>
      <c r="AI172" s="6">
        <f t="shared" si="74"/>
        <v>426.57979457304918</v>
      </c>
      <c r="AJ172" s="9">
        <f t="shared" si="62"/>
        <v>0.29583333333333334</v>
      </c>
      <c r="AL172" s="6">
        <f t="shared" si="75"/>
        <v>88540</v>
      </c>
      <c r="AM172" s="6">
        <f t="shared" si="76"/>
        <v>66405</v>
      </c>
      <c r="AN172" s="6">
        <f t="shared" si="57"/>
        <v>510</v>
      </c>
      <c r="AO172" s="6">
        <f t="shared" si="58"/>
        <v>7690</v>
      </c>
      <c r="AP172" s="6">
        <f t="shared" si="59"/>
        <v>29</v>
      </c>
      <c r="AQ172" s="6">
        <f t="shared" si="60"/>
        <v>61069</v>
      </c>
      <c r="AR172" s="6">
        <f t="shared" si="77"/>
        <v>530.12275682704808</v>
      </c>
      <c r="AS172" s="9">
        <f t="shared" si="63"/>
        <v>0.36805555555555558</v>
      </c>
    </row>
    <row r="173" spans="1:45" x14ac:dyDescent="0.25">
      <c r="A173" t="s">
        <v>330</v>
      </c>
      <c r="B173">
        <v>16860</v>
      </c>
      <c r="C173" t="s">
        <v>331</v>
      </c>
      <c r="D173">
        <v>227872</v>
      </c>
      <c r="E173">
        <v>8667</v>
      </c>
      <c r="F173">
        <v>6909</v>
      </c>
      <c r="G173">
        <v>10653</v>
      </c>
      <c r="H173">
        <v>17913</v>
      </c>
      <c r="I173">
        <v>23727</v>
      </c>
      <c r="J173">
        <v>35633</v>
      </c>
      <c r="K173">
        <v>32607</v>
      </c>
      <c r="L173">
        <v>23732</v>
      </c>
      <c r="M173">
        <v>11684</v>
      </c>
      <c r="N173">
        <v>11943</v>
      </c>
      <c r="O173">
        <v>5890</v>
      </c>
      <c r="P173">
        <v>2862</v>
      </c>
      <c r="Q173">
        <v>17519</v>
      </c>
      <c r="R173">
        <v>18133</v>
      </c>
      <c r="S173">
        <f t="shared" si="64"/>
        <v>113936</v>
      </c>
      <c r="T173" t="str">
        <f t="shared" si="65"/>
        <v>7:30 a.m. to 7:59 a.m.</v>
      </c>
      <c r="U173">
        <f t="shared" si="66"/>
        <v>450</v>
      </c>
      <c r="V173">
        <f t="shared" si="67"/>
        <v>227872</v>
      </c>
      <c r="W173">
        <f t="shared" si="68"/>
        <v>103502</v>
      </c>
      <c r="X173">
        <f t="shared" si="69"/>
        <v>32607</v>
      </c>
      <c r="Y173">
        <f t="shared" si="70"/>
        <v>29</v>
      </c>
      <c r="Z173">
        <f t="shared" si="71"/>
        <v>459.27978654890052</v>
      </c>
      <c r="AA173" s="9">
        <f t="shared" si="61"/>
        <v>0.31875000000000003</v>
      </c>
      <c r="AC173" s="6">
        <f t="shared" si="72"/>
        <v>227872</v>
      </c>
      <c r="AD173" s="6">
        <f t="shared" si="73"/>
        <v>56969</v>
      </c>
      <c r="AE173" s="6">
        <f t="shared" si="53"/>
        <v>390</v>
      </c>
      <c r="AF173" s="6">
        <f t="shared" si="54"/>
        <v>23727</v>
      </c>
      <c r="AG173" s="6">
        <f t="shared" si="55"/>
        <v>29</v>
      </c>
      <c r="AH173" s="6">
        <f t="shared" si="56"/>
        <v>44142</v>
      </c>
      <c r="AI173" s="6">
        <f t="shared" si="74"/>
        <v>405.67640241075566</v>
      </c>
      <c r="AJ173" s="9">
        <f t="shared" si="62"/>
        <v>0.28125</v>
      </c>
      <c r="AL173" s="6">
        <f t="shared" si="75"/>
        <v>227872</v>
      </c>
      <c r="AM173" s="6">
        <f t="shared" si="76"/>
        <v>170904</v>
      </c>
      <c r="AN173" s="6">
        <f t="shared" si="57"/>
        <v>510</v>
      </c>
      <c r="AO173" s="6">
        <f t="shared" si="58"/>
        <v>11684</v>
      </c>
      <c r="AP173" s="6">
        <f t="shared" si="59"/>
        <v>29</v>
      </c>
      <c r="AQ173" s="6">
        <f t="shared" si="60"/>
        <v>159841</v>
      </c>
      <c r="AR173" s="6">
        <f t="shared" si="77"/>
        <v>537.45866141732279</v>
      </c>
      <c r="AS173" s="9">
        <f t="shared" si="63"/>
        <v>0.37291666666666662</v>
      </c>
    </row>
    <row r="174" spans="1:45" x14ac:dyDescent="0.25">
      <c r="A174" t="s">
        <v>332</v>
      </c>
      <c r="B174">
        <v>16900</v>
      </c>
      <c r="C174" t="s">
        <v>333</v>
      </c>
      <c r="D174">
        <v>12026</v>
      </c>
      <c r="E174">
        <v>482</v>
      </c>
      <c r="F174">
        <v>498</v>
      </c>
      <c r="G174">
        <v>713</v>
      </c>
      <c r="H174">
        <v>1295</v>
      </c>
      <c r="I174">
        <v>1436</v>
      </c>
      <c r="J174">
        <v>2411</v>
      </c>
      <c r="K174">
        <v>1166</v>
      </c>
      <c r="L174">
        <v>1115</v>
      </c>
      <c r="M174">
        <v>303</v>
      </c>
      <c r="N174">
        <v>527</v>
      </c>
      <c r="O174">
        <v>147</v>
      </c>
      <c r="P174">
        <v>64</v>
      </c>
      <c r="Q174">
        <v>1030</v>
      </c>
      <c r="R174">
        <v>839</v>
      </c>
      <c r="S174">
        <f t="shared" si="64"/>
        <v>6013</v>
      </c>
      <c r="T174" t="str">
        <f t="shared" si="65"/>
        <v>7:00 a.m. to 7:29 a.m.</v>
      </c>
      <c r="U174">
        <f t="shared" si="66"/>
        <v>420</v>
      </c>
      <c r="V174">
        <f t="shared" si="67"/>
        <v>12026</v>
      </c>
      <c r="W174">
        <f t="shared" si="68"/>
        <v>4424</v>
      </c>
      <c r="X174">
        <f t="shared" si="69"/>
        <v>2411</v>
      </c>
      <c r="Y174">
        <f t="shared" si="70"/>
        <v>29</v>
      </c>
      <c r="Z174">
        <f t="shared" si="71"/>
        <v>439.11281625881378</v>
      </c>
      <c r="AA174" s="9">
        <f t="shared" si="61"/>
        <v>0.30486111111111108</v>
      </c>
      <c r="AC174" s="6">
        <f t="shared" si="72"/>
        <v>12026</v>
      </c>
      <c r="AD174" s="6">
        <f t="shared" si="73"/>
        <v>3007</v>
      </c>
      <c r="AE174" s="6">
        <f t="shared" si="53"/>
        <v>390</v>
      </c>
      <c r="AF174" s="6">
        <f t="shared" si="54"/>
        <v>1436</v>
      </c>
      <c r="AG174" s="6">
        <f t="shared" si="55"/>
        <v>29</v>
      </c>
      <c r="AH174" s="6">
        <f t="shared" si="56"/>
        <v>2988</v>
      </c>
      <c r="AI174" s="6">
        <f t="shared" si="74"/>
        <v>390.37360724233986</v>
      </c>
      <c r="AJ174" s="9">
        <f t="shared" si="62"/>
        <v>0.27083333333333331</v>
      </c>
      <c r="AL174" s="6">
        <f t="shared" si="75"/>
        <v>12026</v>
      </c>
      <c r="AM174" s="6">
        <f t="shared" si="76"/>
        <v>9020</v>
      </c>
      <c r="AN174" s="6">
        <f t="shared" si="57"/>
        <v>480</v>
      </c>
      <c r="AO174" s="6">
        <f t="shared" si="58"/>
        <v>1115</v>
      </c>
      <c r="AP174" s="6">
        <f t="shared" si="59"/>
        <v>29</v>
      </c>
      <c r="AQ174" s="6">
        <f t="shared" si="60"/>
        <v>8001</v>
      </c>
      <c r="AR174" s="6">
        <f t="shared" si="77"/>
        <v>506.49013452914801</v>
      </c>
      <c r="AS174" s="9">
        <f t="shared" si="63"/>
        <v>0.35138888888888892</v>
      </c>
    </row>
    <row r="175" spans="1:45" x14ac:dyDescent="0.25">
      <c r="A175" t="s">
        <v>334</v>
      </c>
      <c r="B175">
        <v>16940</v>
      </c>
      <c r="C175" t="s">
        <v>335</v>
      </c>
      <c r="D175">
        <v>45275</v>
      </c>
      <c r="E175">
        <v>2312</v>
      </c>
      <c r="F175">
        <v>1555</v>
      </c>
      <c r="G175">
        <v>2047</v>
      </c>
      <c r="H175">
        <v>3721</v>
      </c>
      <c r="I175">
        <v>6961</v>
      </c>
      <c r="J175">
        <v>6985</v>
      </c>
      <c r="K175">
        <v>7933</v>
      </c>
      <c r="L175">
        <v>3624</v>
      </c>
      <c r="M175">
        <v>1606</v>
      </c>
      <c r="N175">
        <v>1780</v>
      </c>
      <c r="O175">
        <v>1077</v>
      </c>
      <c r="P175">
        <v>507</v>
      </c>
      <c r="Q175">
        <v>2280</v>
      </c>
      <c r="R175">
        <v>2887</v>
      </c>
      <c r="S175">
        <f t="shared" si="64"/>
        <v>22637.5</v>
      </c>
      <c r="T175" t="str">
        <f t="shared" si="65"/>
        <v>7:00 a.m. to 7:29 a.m.</v>
      </c>
      <c r="U175">
        <f t="shared" si="66"/>
        <v>420</v>
      </c>
      <c r="V175">
        <f t="shared" si="67"/>
        <v>45275</v>
      </c>
      <c r="W175">
        <f t="shared" si="68"/>
        <v>16596</v>
      </c>
      <c r="X175">
        <f t="shared" si="69"/>
        <v>6985</v>
      </c>
      <c r="Y175">
        <f t="shared" si="70"/>
        <v>29</v>
      </c>
      <c r="Z175">
        <f t="shared" si="71"/>
        <v>445.08282032927701</v>
      </c>
      <c r="AA175" s="9">
        <f t="shared" si="61"/>
        <v>0.30902777777777779</v>
      </c>
      <c r="AC175" s="6">
        <f t="shared" si="72"/>
        <v>45275</v>
      </c>
      <c r="AD175" s="6">
        <f t="shared" si="73"/>
        <v>11319</v>
      </c>
      <c r="AE175" s="6">
        <f t="shared" si="53"/>
        <v>390</v>
      </c>
      <c r="AF175" s="6">
        <f t="shared" si="54"/>
        <v>6961</v>
      </c>
      <c r="AG175" s="6">
        <f t="shared" si="55"/>
        <v>29</v>
      </c>
      <c r="AH175" s="6">
        <f t="shared" si="56"/>
        <v>9635</v>
      </c>
      <c r="AI175" s="6">
        <f t="shared" si="74"/>
        <v>397.01461715270796</v>
      </c>
      <c r="AJ175" s="9">
        <f t="shared" si="62"/>
        <v>0.27569444444444441</v>
      </c>
      <c r="AL175" s="6">
        <f t="shared" si="75"/>
        <v>45275</v>
      </c>
      <c r="AM175" s="6">
        <f t="shared" si="76"/>
        <v>33957</v>
      </c>
      <c r="AN175" s="6">
        <f t="shared" si="57"/>
        <v>480</v>
      </c>
      <c r="AO175" s="6">
        <f t="shared" si="58"/>
        <v>3624</v>
      </c>
      <c r="AP175" s="6">
        <f t="shared" si="59"/>
        <v>29</v>
      </c>
      <c r="AQ175" s="6">
        <f t="shared" si="60"/>
        <v>31514</v>
      </c>
      <c r="AR175" s="6">
        <f t="shared" si="77"/>
        <v>499.54339128035321</v>
      </c>
      <c r="AS175" s="9">
        <f t="shared" si="63"/>
        <v>0.34652777777777777</v>
      </c>
    </row>
    <row r="176" spans="1:45" x14ac:dyDescent="0.25">
      <c r="A176" t="s">
        <v>336</v>
      </c>
      <c r="B176">
        <v>16980</v>
      </c>
      <c r="C176" t="s">
        <v>337</v>
      </c>
      <c r="D176">
        <v>4212913</v>
      </c>
      <c r="E176">
        <v>189940</v>
      </c>
      <c r="F176">
        <v>179994</v>
      </c>
      <c r="G176">
        <v>215653</v>
      </c>
      <c r="H176">
        <v>409907</v>
      </c>
      <c r="I176">
        <v>399504</v>
      </c>
      <c r="J176">
        <v>610934</v>
      </c>
      <c r="K176">
        <v>457500</v>
      </c>
      <c r="L176">
        <v>485613</v>
      </c>
      <c r="M176">
        <v>224637</v>
      </c>
      <c r="N176">
        <v>248152</v>
      </c>
      <c r="O176">
        <v>119050</v>
      </c>
      <c r="P176">
        <v>56754</v>
      </c>
      <c r="Q176">
        <v>336035</v>
      </c>
      <c r="R176">
        <v>279240</v>
      </c>
      <c r="S176">
        <f t="shared" si="64"/>
        <v>2106456.5</v>
      </c>
      <c r="T176" t="str">
        <f t="shared" si="65"/>
        <v>7:30 a.m. to 7:59 a.m.</v>
      </c>
      <c r="U176">
        <f t="shared" si="66"/>
        <v>450</v>
      </c>
      <c r="V176">
        <f t="shared" si="67"/>
        <v>4212913</v>
      </c>
      <c r="W176">
        <f t="shared" si="68"/>
        <v>2005932</v>
      </c>
      <c r="X176">
        <f t="shared" si="69"/>
        <v>457500</v>
      </c>
      <c r="Y176">
        <f t="shared" si="70"/>
        <v>29</v>
      </c>
      <c r="Z176">
        <f t="shared" si="71"/>
        <v>456.37204480874317</v>
      </c>
      <c r="AA176" s="9">
        <f t="shared" si="61"/>
        <v>0.31666666666666665</v>
      </c>
      <c r="AC176" s="6">
        <f t="shared" si="72"/>
        <v>4212913</v>
      </c>
      <c r="AD176" s="6">
        <f t="shared" si="73"/>
        <v>1053229</v>
      </c>
      <c r="AE176" s="6">
        <f t="shared" si="53"/>
        <v>390</v>
      </c>
      <c r="AF176" s="6">
        <f t="shared" si="54"/>
        <v>399504</v>
      </c>
      <c r="AG176" s="6">
        <f t="shared" si="55"/>
        <v>29</v>
      </c>
      <c r="AH176" s="6">
        <f t="shared" si="56"/>
        <v>995494</v>
      </c>
      <c r="AI176" s="6">
        <f t="shared" si="74"/>
        <v>394.19092987804879</v>
      </c>
      <c r="AJ176" s="9">
        <f t="shared" si="62"/>
        <v>0.27361111111111108</v>
      </c>
      <c r="AL176" s="6">
        <f t="shared" si="75"/>
        <v>4212913</v>
      </c>
      <c r="AM176" s="6">
        <f t="shared" si="76"/>
        <v>3159685</v>
      </c>
      <c r="AN176" s="6">
        <f t="shared" si="57"/>
        <v>510</v>
      </c>
      <c r="AO176" s="6">
        <f t="shared" si="58"/>
        <v>224637</v>
      </c>
      <c r="AP176" s="6">
        <f t="shared" si="59"/>
        <v>29</v>
      </c>
      <c r="AQ176" s="6">
        <f t="shared" si="60"/>
        <v>2949045</v>
      </c>
      <c r="AR176" s="6">
        <f t="shared" si="77"/>
        <v>537.1929946981129</v>
      </c>
      <c r="AS176" s="9">
        <f t="shared" si="63"/>
        <v>0.37291666666666662</v>
      </c>
    </row>
    <row r="177" spans="1:45" x14ac:dyDescent="0.25">
      <c r="A177" t="s">
        <v>338</v>
      </c>
      <c r="B177">
        <v>17020</v>
      </c>
      <c r="C177" t="s">
        <v>339</v>
      </c>
      <c r="D177">
        <v>79706</v>
      </c>
      <c r="E177">
        <v>3722</v>
      </c>
      <c r="F177">
        <v>2406</v>
      </c>
      <c r="G177">
        <v>4131</v>
      </c>
      <c r="H177">
        <v>5037</v>
      </c>
      <c r="I177">
        <v>7541</v>
      </c>
      <c r="J177">
        <v>10584</v>
      </c>
      <c r="K177">
        <v>11844</v>
      </c>
      <c r="L177">
        <v>7155</v>
      </c>
      <c r="M177">
        <v>4289</v>
      </c>
      <c r="N177">
        <v>5685</v>
      </c>
      <c r="O177">
        <v>3679</v>
      </c>
      <c r="P177">
        <v>1437</v>
      </c>
      <c r="Q177">
        <v>5710</v>
      </c>
      <c r="R177">
        <v>6486</v>
      </c>
      <c r="S177">
        <f t="shared" si="64"/>
        <v>39853</v>
      </c>
      <c r="T177" t="str">
        <f t="shared" si="65"/>
        <v>7:30 a.m. to 7:59 a.m.</v>
      </c>
      <c r="U177">
        <f t="shared" si="66"/>
        <v>450</v>
      </c>
      <c r="V177">
        <f t="shared" si="67"/>
        <v>79706</v>
      </c>
      <c r="W177">
        <f t="shared" si="68"/>
        <v>33421</v>
      </c>
      <c r="X177">
        <f t="shared" si="69"/>
        <v>11844</v>
      </c>
      <c r="Y177">
        <f t="shared" si="70"/>
        <v>29</v>
      </c>
      <c r="Z177">
        <f t="shared" si="71"/>
        <v>465.74873353596757</v>
      </c>
      <c r="AA177" s="9">
        <f t="shared" si="61"/>
        <v>0.32291666666666669</v>
      </c>
      <c r="AC177" s="6">
        <f t="shared" si="72"/>
        <v>79706</v>
      </c>
      <c r="AD177" s="6">
        <f t="shared" si="73"/>
        <v>19927</v>
      </c>
      <c r="AE177" s="6">
        <f t="shared" si="53"/>
        <v>390</v>
      </c>
      <c r="AF177" s="6">
        <f t="shared" si="54"/>
        <v>7541</v>
      </c>
      <c r="AG177" s="6">
        <f t="shared" si="55"/>
        <v>29</v>
      </c>
      <c r="AH177" s="6">
        <f t="shared" si="56"/>
        <v>15296</v>
      </c>
      <c r="AI177" s="6">
        <f t="shared" si="74"/>
        <v>407.80725367988333</v>
      </c>
      <c r="AJ177" s="9">
        <f t="shared" si="62"/>
        <v>0.28263888888888888</v>
      </c>
      <c r="AL177" s="6">
        <f t="shared" si="75"/>
        <v>79706</v>
      </c>
      <c r="AM177" s="6">
        <f t="shared" si="76"/>
        <v>59780</v>
      </c>
      <c r="AN177" s="6">
        <f t="shared" si="57"/>
        <v>540</v>
      </c>
      <c r="AO177" s="6">
        <f t="shared" si="58"/>
        <v>5685</v>
      </c>
      <c r="AP177" s="6">
        <f t="shared" si="59"/>
        <v>59</v>
      </c>
      <c r="AQ177" s="6">
        <f t="shared" si="60"/>
        <v>56709</v>
      </c>
      <c r="AR177" s="6">
        <f t="shared" si="77"/>
        <v>571.86622691292871</v>
      </c>
      <c r="AS177" s="9">
        <f t="shared" si="63"/>
        <v>0.39652777777777781</v>
      </c>
    </row>
    <row r="178" spans="1:45" x14ac:dyDescent="0.25">
      <c r="A178" t="s">
        <v>340</v>
      </c>
      <c r="B178">
        <v>17060</v>
      </c>
      <c r="C178" t="s">
        <v>341</v>
      </c>
      <c r="D178">
        <v>28546</v>
      </c>
      <c r="E178">
        <v>1670</v>
      </c>
      <c r="F178">
        <v>1144</v>
      </c>
      <c r="G178">
        <v>1941</v>
      </c>
      <c r="H178">
        <v>2707</v>
      </c>
      <c r="I178">
        <v>3385</v>
      </c>
      <c r="J178">
        <v>3601</v>
      </c>
      <c r="K178">
        <v>3617</v>
      </c>
      <c r="L178">
        <v>1731</v>
      </c>
      <c r="M178">
        <v>1003</v>
      </c>
      <c r="N178">
        <v>1273</v>
      </c>
      <c r="O178">
        <v>896</v>
      </c>
      <c r="P178">
        <v>342</v>
      </c>
      <c r="Q178">
        <v>2739</v>
      </c>
      <c r="R178">
        <v>2497</v>
      </c>
      <c r="S178">
        <f t="shared" si="64"/>
        <v>14273</v>
      </c>
      <c r="T178" t="str">
        <f t="shared" si="65"/>
        <v>7:00 a.m. to 7:29 a.m.</v>
      </c>
      <c r="U178">
        <f t="shared" si="66"/>
        <v>420</v>
      </c>
      <c r="V178">
        <f t="shared" si="67"/>
        <v>28546</v>
      </c>
      <c r="W178">
        <f t="shared" si="68"/>
        <v>10847</v>
      </c>
      <c r="X178">
        <f t="shared" si="69"/>
        <v>3601</v>
      </c>
      <c r="Y178">
        <f t="shared" si="70"/>
        <v>29</v>
      </c>
      <c r="Z178">
        <f t="shared" si="71"/>
        <v>447.59066925853932</v>
      </c>
      <c r="AA178" s="9">
        <f t="shared" si="61"/>
        <v>0.31041666666666667</v>
      </c>
      <c r="AC178" s="6">
        <f t="shared" si="72"/>
        <v>28546</v>
      </c>
      <c r="AD178" s="6">
        <f t="shared" si="73"/>
        <v>7137</v>
      </c>
      <c r="AE178" s="6">
        <f t="shared" si="53"/>
        <v>360</v>
      </c>
      <c r="AF178" s="6">
        <f t="shared" si="54"/>
        <v>2707</v>
      </c>
      <c r="AG178" s="6">
        <f t="shared" si="55"/>
        <v>29</v>
      </c>
      <c r="AH178" s="6">
        <f t="shared" si="56"/>
        <v>4755</v>
      </c>
      <c r="AI178" s="6">
        <f t="shared" si="74"/>
        <v>385.51292944218693</v>
      </c>
      <c r="AJ178" s="9">
        <f t="shared" si="62"/>
        <v>0.2673611111111111</v>
      </c>
      <c r="AL178" s="6">
        <f t="shared" si="75"/>
        <v>28546</v>
      </c>
      <c r="AM178" s="6">
        <f t="shared" si="76"/>
        <v>21410</v>
      </c>
      <c r="AN178" s="6">
        <f t="shared" si="57"/>
        <v>540</v>
      </c>
      <c r="AO178" s="6">
        <f t="shared" si="58"/>
        <v>1273</v>
      </c>
      <c r="AP178" s="6">
        <f t="shared" si="59"/>
        <v>59</v>
      </c>
      <c r="AQ178" s="6">
        <f t="shared" si="60"/>
        <v>20799</v>
      </c>
      <c r="AR178" s="6">
        <f t="shared" si="77"/>
        <v>568.29497250589156</v>
      </c>
      <c r="AS178" s="9">
        <f t="shared" si="63"/>
        <v>0.39444444444444443</v>
      </c>
    </row>
    <row r="179" spans="1:45" x14ac:dyDescent="0.25">
      <c r="A179" t="s">
        <v>342</v>
      </c>
      <c r="B179">
        <v>17140</v>
      </c>
      <c r="C179" t="s">
        <v>343</v>
      </c>
      <c r="D179">
        <v>962984</v>
      </c>
      <c r="E179">
        <v>29515</v>
      </c>
      <c r="F179">
        <v>29663</v>
      </c>
      <c r="G179">
        <v>43535</v>
      </c>
      <c r="H179">
        <v>81079</v>
      </c>
      <c r="I179">
        <v>104599</v>
      </c>
      <c r="J179">
        <v>147296</v>
      </c>
      <c r="K179">
        <v>125990</v>
      </c>
      <c r="L179">
        <v>104961</v>
      </c>
      <c r="M179">
        <v>54679</v>
      </c>
      <c r="N179">
        <v>55868</v>
      </c>
      <c r="O179">
        <v>25242</v>
      </c>
      <c r="P179">
        <v>12698</v>
      </c>
      <c r="Q179">
        <v>71241</v>
      </c>
      <c r="R179">
        <v>76618</v>
      </c>
      <c r="S179">
        <f t="shared" si="64"/>
        <v>481492</v>
      </c>
      <c r="T179" t="str">
        <f t="shared" si="65"/>
        <v>7:30 a.m. to 7:59 a.m.</v>
      </c>
      <c r="U179">
        <f t="shared" si="66"/>
        <v>450</v>
      </c>
      <c r="V179">
        <f t="shared" si="67"/>
        <v>962984</v>
      </c>
      <c r="W179">
        <f t="shared" si="68"/>
        <v>435687</v>
      </c>
      <c r="X179">
        <f t="shared" si="69"/>
        <v>125990</v>
      </c>
      <c r="Y179">
        <f t="shared" si="70"/>
        <v>29</v>
      </c>
      <c r="Z179">
        <f t="shared" si="71"/>
        <v>460.54325740138108</v>
      </c>
      <c r="AA179" s="9">
        <f t="shared" si="61"/>
        <v>0.31944444444444448</v>
      </c>
      <c r="AC179" s="6">
        <f t="shared" si="72"/>
        <v>962984</v>
      </c>
      <c r="AD179" s="6">
        <f t="shared" si="73"/>
        <v>240747</v>
      </c>
      <c r="AE179" s="6">
        <f t="shared" si="53"/>
        <v>390</v>
      </c>
      <c r="AF179" s="6">
        <f t="shared" si="54"/>
        <v>104599</v>
      </c>
      <c r="AG179" s="6">
        <f t="shared" si="55"/>
        <v>29</v>
      </c>
      <c r="AH179" s="6">
        <f t="shared" si="56"/>
        <v>183792</v>
      </c>
      <c r="AI179" s="6">
        <f t="shared" si="74"/>
        <v>405.79045688773317</v>
      </c>
      <c r="AJ179" s="9">
        <f t="shared" si="62"/>
        <v>0.28125</v>
      </c>
      <c r="AL179" s="6">
        <f t="shared" si="75"/>
        <v>962984</v>
      </c>
      <c r="AM179" s="6">
        <f t="shared" si="76"/>
        <v>722238</v>
      </c>
      <c r="AN179" s="6">
        <f t="shared" si="57"/>
        <v>540</v>
      </c>
      <c r="AO179" s="6">
        <f t="shared" si="58"/>
        <v>55868</v>
      </c>
      <c r="AP179" s="6">
        <f t="shared" si="59"/>
        <v>59</v>
      </c>
      <c r="AQ179" s="6">
        <f t="shared" si="60"/>
        <v>721317</v>
      </c>
      <c r="AR179" s="6">
        <f t="shared" si="77"/>
        <v>540.9726319180927</v>
      </c>
      <c r="AS179" s="9">
        <f t="shared" si="63"/>
        <v>0.375</v>
      </c>
    </row>
    <row r="180" spans="1:45" x14ac:dyDescent="0.25">
      <c r="A180" t="s">
        <v>344</v>
      </c>
      <c r="B180">
        <v>17200</v>
      </c>
      <c r="C180" t="s">
        <v>345</v>
      </c>
      <c r="D180">
        <v>20631</v>
      </c>
      <c r="E180">
        <v>1122</v>
      </c>
      <c r="F180">
        <v>857</v>
      </c>
      <c r="G180">
        <v>1179</v>
      </c>
      <c r="H180">
        <v>2172</v>
      </c>
      <c r="I180">
        <v>2351</v>
      </c>
      <c r="J180">
        <v>3249</v>
      </c>
      <c r="K180">
        <v>2637</v>
      </c>
      <c r="L180">
        <v>2122</v>
      </c>
      <c r="M180">
        <v>865</v>
      </c>
      <c r="N180">
        <v>667</v>
      </c>
      <c r="O180">
        <v>485</v>
      </c>
      <c r="P180">
        <v>230</v>
      </c>
      <c r="Q180">
        <v>1580</v>
      </c>
      <c r="R180">
        <v>1115</v>
      </c>
      <c r="S180">
        <f t="shared" si="64"/>
        <v>10315.5</v>
      </c>
      <c r="T180" t="str">
        <f t="shared" si="65"/>
        <v>7:00 a.m. to 7:29 a.m.</v>
      </c>
      <c r="U180">
        <f t="shared" si="66"/>
        <v>420</v>
      </c>
      <c r="V180">
        <f t="shared" si="67"/>
        <v>20631</v>
      </c>
      <c r="W180">
        <f t="shared" si="68"/>
        <v>7681</v>
      </c>
      <c r="X180">
        <f t="shared" si="69"/>
        <v>3249</v>
      </c>
      <c r="Y180">
        <f t="shared" si="70"/>
        <v>29</v>
      </c>
      <c r="Z180">
        <f t="shared" si="71"/>
        <v>443.515081563558</v>
      </c>
      <c r="AA180" s="9">
        <f t="shared" si="61"/>
        <v>0.30763888888888891</v>
      </c>
      <c r="AC180" s="6">
        <f t="shared" si="72"/>
        <v>20631</v>
      </c>
      <c r="AD180" s="6">
        <f t="shared" si="73"/>
        <v>5158</v>
      </c>
      <c r="AE180" s="6">
        <f t="shared" si="53"/>
        <v>360</v>
      </c>
      <c r="AF180" s="6">
        <f t="shared" si="54"/>
        <v>2172</v>
      </c>
      <c r="AG180" s="6">
        <f t="shared" si="55"/>
        <v>29</v>
      </c>
      <c r="AH180" s="6">
        <f t="shared" si="56"/>
        <v>3158</v>
      </c>
      <c r="AI180" s="6">
        <f t="shared" si="74"/>
        <v>386.70016114180481</v>
      </c>
      <c r="AJ180" s="9">
        <f t="shared" si="62"/>
        <v>0.26805555555555555</v>
      </c>
      <c r="AL180" s="6">
        <f t="shared" si="75"/>
        <v>20631</v>
      </c>
      <c r="AM180" s="6">
        <f t="shared" si="76"/>
        <v>15474</v>
      </c>
      <c r="AN180" s="6">
        <f t="shared" si="57"/>
        <v>480</v>
      </c>
      <c r="AO180" s="6">
        <f t="shared" si="58"/>
        <v>2122</v>
      </c>
      <c r="AP180" s="6">
        <f t="shared" si="59"/>
        <v>29</v>
      </c>
      <c r="AQ180" s="6">
        <f t="shared" si="60"/>
        <v>13567</v>
      </c>
      <c r="AR180" s="6">
        <f t="shared" si="77"/>
        <v>506.05148444863335</v>
      </c>
      <c r="AS180" s="9">
        <f t="shared" si="63"/>
        <v>0.35138888888888892</v>
      </c>
    </row>
    <row r="181" spans="1:45" x14ac:dyDescent="0.25">
      <c r="A181" t="s">
        <v>346</v>
      </c>
      <c r="B181">
        <v>17220</v>
      </c>
      <c r="C181" t="s">
        <v>347</v>
      </c>
      <c r="D181">
        <v>37363</v>
      </c>
      <c r="E181">
        <v>1692</v>
      </c>
      <c r="F181">
        <v>1445</v>
      </c>
      <c r="G181">
        <v>2403</v>
      </c>
      <c r="H181">
        <v>3651</v>
      </c>
      <c r="I181">
        <v>3960</v>
      </c>
      <c r="J181">
        <v>6520</v>
      </c>
      <c r="K181">
        <v>5261</v>
      </c>
      <c r="L181">
        <v>2660</v>
      </c>
      <c r="M181">
        <v>1588</v>
      </c>
      <c r="N181">
        <v>1385</v>
      </c>
      <c r="O181">
        <v>734</v>
      </c>
      <c r="P181">
        <v>491</v>
      </c>
      <c r="Q181">
        <v>2731</v>
      </c>
      <c r="R181">
        <v>2842</v>
      </c>
      <c r="S181">
        <f t="shared" si="64"/>
        <v>18681.5</v>
      </c>
      <c r="T181" t="str">
        <f t="shared" si="65"/>
        <v>7:00 a.m. to 7:29 a.m.</v>
      </c>
      <c r="U181">
        <f t="shared" si="66"/>
        <v>420</v>
      </c>
      <c r="V181">
        <f t="shared" si="67"/>
        <v>37363</v>
      </c>
      <c r="W181">
        <f t="shared" si="68"/>
        <v>13151</v>
      </c>
      <c r="X181">
        <f t="shared" si="69"/>
        <v>6520</v>
      </c>
      <c r="Y181">
        <f t="shared" si="70"/>
        <v>29</v>
      </c>
      <c r="Z181">
        <f t="shared" si="71"/>
        <v>444.59884969325151</v>
      </c>
      <c r="AA181" s="9">
        <f t="shared" si="61"/>
        <v>0.30833333333333335</v>
      </c>
      <c r="AC181" s="6">
        <f t="shared" si="72"/>
        <v>37363</v>
      </c>
      <c r="AD181" s="6">
        <f t="shared" si="73"/>
        <v>9341</v>
      </c>
      <c r="AE181" s="6">
        <f t="shared" si="53"/>
        <v>390</v>
      </c>
      <c r="AF181" s="6">
        <f t="shared" si="54"/>
        <v>3960</v>
      </c>
      <c r="AG181" s="6">
        <f t="shared" si="55"/>
        <v>29</v>
      </c>
      <c r="AH181" s="6">
        <f t="shared" si="56"/>
        <v>9191</v>
      </c>
      <c r="AI181" s="6">
        <f t="shared" si="74"/>
        <v>391.09665404040402</v>
      </c>
      <c r="AJ181" s="9">
        <f t="shared" si="62"/>
        <v>0.27152777777777776</v>
      </c>
      <c r="AL181" s="6">
        <f t="shared" si="75"/>
        <v>37363</v>
      </c>
      <c r="AM181" s="6">
        <f t="shared" si="76"/>
        <v>28023</v>
      </c>
      <c r="AN181" s="6">
        <f t="shared" si="57"/>
        <v>510</v>
      </c>
      <c r="AO181" s="6">
        <f t="shared" si="58"/>
        <v>1588</v>
      </c>
      <c r="AP181" s="6">
        <f t="shared" si="59"/>
        <v>29</v>
      </c>
      <c r="AQ181" s="6">
        <f t="shared" si="60"/>
        <v>27592</v>
      </c>
      <c r="AR181" s="6">
        <f t="shared" si="77"/>
        <v>517.85721032745596</v>
      </c>
      <c r="AS181" s="9">
        <f t="shared" si="63"/>
        <v>0.35902777777777778</v>
      </c>
    </row>
    <row r="182" spans="1:45" x14ac:dyDescent="0.25">
      <c r="A182" t="s">
        <v>348</v>
      </c>
      <c r="B182">
        <v>17260</v>
      </c>
      <c r="C182" t="s">
        <v>349</v>
      </c>
      <c r="D182">
        <v>8253</v>
      </c>
      <c r="E182">
        <v>292</v>
      </c>
      <c r="F182">
        <v>282</v>
      </c>
      <c r="G182">
        <v>299</v>
      </c>
      <c r="H182">
        <v>498</v>
      </c>
      <c r="I182">
        <v>1000</v>
      </c>
      <c r="J182">
        <v>1488</v>
      </c>
      <c r="K182">
        <v>1269</v>
      </c>
      <c r="L182">
        <v>796</v>
      </c>
      <c r="M182">
        <v>232</v>
      </c>
      <c r="N182">
        <v>253</v>
      </c>
      <c r="O182">
        <v>238</v>
      </c>
      <c r="P182">
        <v>115</v>
      </c>
      <c r="Q182">
        <v>756</v>
      </c>
      <c r="R182">
        <v>735</v>
      </c>
      <c r="S182">
        <f t="shared" si="64"/>
        <v>4126.5</v>
      </c>
      <c r="T182" t="str">
        <f t="shared" si="65"/>
        <v>7:30 a.m. to 7:59 a.m.</v>
      </c>
      <c r="U182">
        <f t="shared" si="66"/>
        <v>450</v>
      </c>
      <c r="V182">
        <f t="shared" si="67"/>
        <v>8253</v>
      </c>
      <c r="W182">
        <f t="shared" si="68"/>
        <v>3859</v>
      </c>
      <c r="X182">
        <f t="shared" si="69"/>
        <v>1269</v>
      </c>
      <c r="Y182">
        <f t="shared" si="70"/>
        <v>29</v>
      </c>
      <c r="Z182">
        <f t="shared" si="71"/>
        <v>456.11308116627265</v>
      </c>
      <c r="AA182" s="9">
        <f t="shared" si="61"/>
        <v>0.31666666666666665</v>
      </c>
      <c r="AC182" s="6">
        <f t="shared" si="72"/>
        <v>8253</v>
      </c>
      <c r="AD182" s="6">
        <f t="shared" si="73"/>
        <v>2064</v>
      </c>
      <c r="AE182" s="6">
        <f t="shared" si="53"/>
        <v>390</v>
      </c>
      <c r="AF182" s="6">
        <f t="shared" si="54"/>
        <v>1000</v>
      </c>
      <c r="AG182" s="6">
        <f t="shared" si="55"/>
        <v>29</v>
      </c>
      <c r="AH182" s="6">
        <f t="shared" si="56"/>
        <v>1371</v>
      </c>
      <c r="AI182" s="6">
        <f t="shared" si="74"/>
        <v>410.07524999999998</v>
      </c>
      <c r="AJ182" s="9">
        <f t="shared" si="62"/>
        <v>0.28472222222222221</v>
      </c>
      <c r="AL182" s="6">
        <f t="shared" si="75"/>
        <v>8253</v>
      </c>
      <c r="AM182" s="6">
        <f t="shared" si="76"/>
        <v>6190</v>
      </c>
      <c r="AN182" s="6">
        <f t="shared" si="57"/>
        <v>540</v>
      </c>
      <c r="AO182" s="6">
        <f t="shared" si="58"/>
        <v>253</v>
      </c>
      <c r="AP182" s="6">
        <f t="shared" si="59"/>
        <v>59</v>
      </c>
      <c r="AQ182" s="6">
        <f t="shared" si="60"/>
        <v>6156</v>
      </c>
      <c r="AR182" s="6">
        <f t="shared" si="77"/>
        <v>547.87055335968375</v>
      </c>
      <c r="AS182" s="9">
        <f t="shared" si="63"/>
        <v>0.37986111111111115</v>
      </c>
    </row>
    <row r="183" spans="1:45" x14ac:dyDescent="0.25">
      <c r="A183" t="s">
        <v>350</v>
      </c>
      <c r="B183">
        <v>17300</v>
      </c>
      <c r="C183" t="s">
        <v>351</v>
      </c>
      <c r="D183">
        <v>113802</v>
      </c>
      <c r="E183">
        <v>8044</v>
      </c>
      <c r="F183">
        <v>9058</v>
      </c>
      <c r="G183">
        <v>10487</v>
      </c>
      <c r="H183">
        <v>12992</v>
      </c>
      <c r="I183">
        <v>13520</v>
      </c>
      <c r="J183">
        <v>14262</v>
      </c>
      <c r="K183">
        <v>11051</v>
      </c>
      <c r="L183">
        <v>8053</v>
      </c>
      <c r="M183">
        <v>3648</v>
      </c>
      <c r="N183">
        <v>4055</v>
      </c>
      <c r="O183">
        <v>2389</v>
      </c>
      <c r="P183">
        <v>1213</v>
      </c>
      <c r="Q183">
        <v>8286</v>
      </c>
      <c r="R183">
        <v>6744</v>
      </c>
      <c r="S183">
        <f t="shared" si="64"/>
        <v>56901</v>
      </c>
      <c r="T183" t="str">
        <f t="shared" si="65"/>
        <v>7:00 a.m. to 7:29 a.m.</v>
      </c>
      <c r="U183">
        <f t="shared" si="66"/>
        <v>420</v>
      </c>
      <c r="V183">
        <f t="shared" si="67"/>
        <v>113802</v>
      </c>
      <c r="W183">
        <f t="shared" si="68"/>
        <v>54101</v>
      </c>
      <c r="X183">
        <f t="shared" si="69"/>
        <v>14262</v>
      </c>
      <c r="Y183">
        <f t="shared" si="70"/>
        <v>29</v>
      </c>
      <c r="Z183">
        <f t="shared" si="71"/>
        <v>425.6934511288739</v>
      </c>
      <c r="AA183" s="9">
        <f t="shared" si="61"/>
        <v>0.2951388888888889</v>
      </c>
      <c r="AC183" s="6">
        <f t="shared" si="72"/>
        <v>113802</v>
      </c>
      <c r="AD183" s="6">
        <f t="shared" si="73"/>
        <v>28451</v>
      </c>
      <c r="AE183" s="6">
        <f t="shared" si="53"/>
        <v>360</v>
      </c>
      <c r="AF183" s="6">
        <f t="shared" si="54"/>
        <v>12992</v>
      </c>
      <c r="AG183" s="6">
        <f t="shared" si="55"/>
        <v>29</v>
      </c>
      <c r="AH183" s="6">
        <f t="shared" si="56"/>
        <v>27589</v>
      </c>
      <c r="AI183" s="6">
        <f t="shared" si="74"/>
        <v>361.92299107142856</v>
      </c>
      <c r="AJ183" s="9">
        <f t="shared" si="62"/>
        <v>0.25069444444444444</v>
      </c>
      <c r="AL183" s="6">
        <f t="shared" si="75"/>
        <v>113802</v>
      </c>
      <c r="AM183" s="6">
        <f t="shared" si="76"/>
        <v>85352</v>
      </c>
      <c r="AN183" s="6">
        <f t="shared" si="57"/>
        <v>480</v>
      </c>
      <c r="AO183" s="6">
        <f t="shared" si="58"/>
        <v>8053</v>
      </c>
      <c r="AP183" s="6">
        <f t="shared" si="59"/>
        <v>29</v>
      </c>
      <c r="AQ183" s="6">
        <f t="shared" si="60"/>
        <v>79414</v>
      </c>
      <c r="AR183" s="6">
        <f t="shared" si="77"/>
        <v>501.38178318639018</v>
      </c>
      <c r="AS183" s="9">
        <f t="shared" si="63"/>
        <v>0.34791666666666665</v>
      </c>
    </row>
    <row r="184" spans="1:45" x14ac:dyDescent="0.25">
      <c r="A184" t="s">
        <v>352</v>
      </c>
      <c r="B184">
        <v>17340</v>
      </c>
      <c r="C184" t="s">
        <v>353</v>
      </c>
      <c r="D184">
        <v>20823</v>
      </c>
      <c r="E184">
        <v>1068</v>
      </c>
      <c r="F184">
        <v>947</v>
      </c>
      <c r="G184">
        <v>1031</v>
      </c>
      <c r="H184">
        <v>1891</v>
      </c>
      <c r="I184">
        <v>1835</v>
      </c>
      <c r="J184">
        <v>3132</v>
      </c>
      <c r="K184">
        <v>3111</v>
      </c>
      <c r="L184">
        <v>2156</v>
      </c>
      <c r="M184">
        <v>848</v>
      </c>
      <c r="N184">
        <v>1477</v>
      </c>
      <c r="O184">
        <v>567</v>
      </c>
      <c r="P184">
        <v>411</v>
      </c>
      <c r="Q184">
        <v>1231</v>
      </c>
      <c r="R184">
        <v>1118</v>
      </c>
      <c r="S184">
        <f t="shared" si="64"/>
        <v>10411.5</v>
      </c>
      <c r="T184" t="str">
        <f t="shared" si="65"/>
        <v>7:30 a.m. to 7:59 a.m.</v>
      </c>
      <c r="U184">
        <f t="shared" si="66"/>
        <v>450</v>
      </c>
      <c r="V184">
        <f t="shared" si="67"/>
        <v>20823</v>
      </c>
      <c r="W184">
        <f t="shared" si="68"/>
        <v>9904</v>
      </c>
      <c r="X184">
        <f t="shared" si="69"/>
        <v>3111</v>
      </c>
      <c r="Y184">
        <f t="shared" si="70"/>
        <v>29</v>
      </c>
      <c r="Z184">
        <f t="shared" si="71"/>
        <v>454.73079395692702</v>
      </c>
      <c r="AA184" s="9">
        <f t="shared" si="61"/>
        <v>0.31527777777777777</v>
      </c>
      <c r="AC184" s="6">
        <f t="shared" si="72"/>
        <v>20823</v>
      </c>
      <c r="AD184" s="6">
        <f t="shared" si="73"/>
        <v>5206</v>
      </c>
      <c r="AE184" s="6">
        <f t="shared" si="53"/>
        <v>390</v>
      </c>
      <c r="AF184" s="6">
        <f t="shared" si="54"/>
        <v>1835</v>
      </c>
      <c r="AG184" s="6">
        <f t="shared" si="55"/>
        <v>29</v>
      </c>
      <c r="AH184" s="6">
        <f t="shared" si="56"/>
        <v>4937</v>
      </c>
      <c r="AI184" s="6">
        <f t="shared" si="74"/>
        <v>394.24727520435965</v>
      </c>
      <c r="AJ184" s="9">
        <f t="shared" si="62"/>
        <v>0.27361111111111108</v>
      </c>
      <c r="AL184" s="6">
        <f t="shared" si="75"/>
        <v>20823</v>
      </c>
      <c r="AM184" s="6">
        <f t="shared" si="76"/>
        <v>15618</v>
      </c>
      <c r="AN184" s="6">
        <f t="shared" si="57"/>
        <v>510</v>
      </c>
      <c r="AO184" s="6">
        <f t="shared" si="58"/>
        <v>848</v>
      </c>
      <c r="AP184" s="6">
        <f t="shared" si="59"/>
        <v>29</v>
      </c>
      <c r="AQ184" s="6">
        <f t="shared" si="60"/>
        <v>15171</v>
      </c>
      <c r="AR184" s="6">
        <f t="shared" si="77"/>
        <v>525.26090801886789</v>
      </c>
      <c r="AS184" s="9">
        <f t="shared" si="63"/>
        <v>0.36458333333333331</v>
      </c>
    </row>
    <row r="185" spans="1:45" x14ac:dyDescent="0.25">
      <c r="A185" t="s">
        <v>354</v>
      </c>
      <c r="B185">
        <v>17380</v>
      </c>
      <c r="C185" t="s">
        <v>355</v>
      </c>
      <c r="D185">
        <v>12042</v>
      </c>
      <c r="E185">
        <v>435</v>
      </c>
      <c r="F185">
        <v>279</v>
      </c>
      <c r="G185">
        <v>500</v>
      </c>
      <c r="H185">
        <v>922</v>
      </c>
      <c r="I185">
        <v>1663</v>
      </c>
      <c r="J185">
        <v>2033</v>
      </c>
      <c r="K185">
        <v>2057</v>
      </c>
      <c r="L185">
        <v>1069</v>
      </c>
      <c r="M185">
        <v>295</v>
      </c>
      <c r="N185">
        <v>583</v>
      </c>
      <c r="O185">
        <v>264</v>
      </c>
      <c r="P185">
        <v>119</v>
      </c>
      <c r="Q185">
        <v>635</v>
      </c>
      <c r="R185">
        <v>1188</v>
      </c>
      <c r="S185">
        <f t="shared" si="64"/>
        <v>6021</v>
      </c>
      <c r="T185" t="str">
        <f t="shared" si="65"/>
        <v>7:30 a.m. to 7:59 a.m.</v>
      </c>
      <c r="U185">
        <f t="shared" si="66"/>
        <v>450</v>
      </c>
      <c r="V185">
        <f t="shared" si="67"/>
        <v>12042</v>
      </c>
      <c r="W185">
        <f t="shared" si="68"/>
        <v>5832</v>
      </c>
      <c r="X185">
        <f t="shared" si="69"/>
        <v>2057</v>
      </c>
      <c r="Y185">
        <f t="shared" si="70"/>
        <v>29</v>
      </c>
      <c r="Z185">
        <f t="shared" si="71"/>
        <v>452.66456003889158</v>
      </c>
      <c r="AA185" s="9">
        <f t="shared" si="61"/>
        <v>0.31388888888888888</v>
      </c>
      <c r="AC185" s="6">
        <f t="shared" si="72"/>
        <v>12042</v>
      </c>
      <c r="AD185" s="6">
        <f t="shared" si="73"/>
        <v>3011</v>
      </c>
      <c r="AE185" s="6">
        <f t="shared" si="53"/>
        <v>390</v>
      </c>
      <c r="AF185" s="6">
        <f t="shared" si="54"/>
        <v>1663</v>
      </c>
      <c r="AG185" s="6">
        <f t="shared" si="55"/>
        <v>29</v>
      </c>
      <c r="AH185" s="6">
        <f t="shared" si="56"/>
        <v>2136</v>
      </c>
      <c r="AI185" s="6">
        <f t="shared" si="74"/>
        <v>405.24984966927241</v>
      </c>
      <c r="AJ185" s="9">
        <f t="shared" si="62"/>
        <v>0.28125</v>
      </c>
      <c r="AL185" s="6">
        <f t="shared" si="75"/>
        <v>12042</v>
      </c>
      <c r="AM185" s="6">
        <f t="shared" si="76"/>
        <v>9032</v>
      </c>
      <c r="AN185" s="6">
        <f t="shared" si="57"/>
        <v>510</v>
      </c>
      <c r="AO185" s="6">
        <f t="shared" si="58"/>
        <v>295</v>
      </c>
      <c r="AP185" s="6">
        <f t="shared" si="59"/>
        <v>29</v>
      </c>
      <c r="AQ185" s="6">
        <f t="shared" si="60"/>
        <v>8958</v>
      </c>
      <c r="AR185" s="6">
        <f t="shared" si="77"/>
        <v>517.22542372881355</v>
      </c>
      <c r="AS185" s="9">
        <f t="shared" si="63"/>
        <v>0.35902777777777778</v>
      </c>
    </row>
    <row r="186" spans="1:45" x14ac:dyDescent="0.25">
      <c r="A186" t="s">
        <v>356</v>
      </c>
      <c r="B186">
        <v>17420</v>
      </c>
      <c r="C186" t="s">
        <v>357</v>
      </c>
      <c r="D186">
        <v>46373</v>
      </c>
      <c r="E186">
        <v>1856</v>
      </c>
      <c r="F186">
        <v>1548</v>
      </c>
      <c r="G186">
        <v>2225</v>
      </c>
      <c r="H186">
        <v>3800</v>
      </c>
      <c r="I186">
        <v>5073</v>
      </c>
      <c r="J186">
        <v>6557</v>
      </c>
      <c r="K186">
        <v>6986</v>
      </c>
      <c r="L186">
        <v>4128</v>
      </c>
      <c r="M186">
        <v>1516</v>
      </c>
      <c r="N186">
        <v>2170</v>
      </c>
      <c r="O186">
        <v>1253</v>
      </c>
      <c r="P186">
        <v>491</v>
      </c>
      <c r="Q186">
        <v>3456</v>
      </c>
      <c r="R186">
        <v>5314</v>
      </c>
      <c r="S186">
        <f t="shared" si="64"/>
        <v>23186.5</v>
      </c>
      <c r="T186" t="str">
        <f t="shared" si="65"/>
        <v>7:30 a.m. to 7:59 a.m.</v>
      </c>
      <c r="U186">
        <f t="shared" si="66"/>
        <v>450</v>
      </c>
      <c r="V186">
        <f t="shared" si="67"/>
        <v>46373</v>
      </c>
      <c r="W186">
        <f t="shared" si="68"/>
        <v>21059</v>
      </c>
      <c r="X186">
        <f t="shared" si="69"/>
        <v>6986</v>
      </c>
      <c r="Y186">
        <f t="shared" si="70"/>
        <v>29</v>
      </c>
      <c r="Z186">
        <f t="shared" si="71"/>
        <v>458.83159175493847</v>
      </c>
      <c r="AA186" s="9">
        <f t="shared" si="61"/>
        <v>0.31805555555555559</v>
      </c>
      <c r="AC186" s="6">
        <f t="shared" si="72"/>
        <v>46373</v>
      </c>
      <c r="AD186" s="6">
        <f t="shared" si="73"/>
        <v>11594</v>
      </c>
      <c r="AE186" s="6">
        <f t="shared" si="53"/>
        <v>390</v>
      </c>
      <c r="AF186" s="6">
        <f t="shared" si="54"/>
        <v>5073</v>
      </c>
      <c r="AG186" s="6">
        <f t="shared" si="55"/>
        <v>29</v>
      </c>
      <c r="AH186" s="6">
        <f t="shared" si="56"/>
        <v>9429</v>
      </c>
      <c r="AI186" s="6">
        <f t="shared" si="74"/>
        <v>402.37201852946976</v>
      </c>
      <c r="AJ186" s="9">
        <f t="shared" si="62"/>
        <v>0.27916666666666667</v>
      </c>
      <c r="AL186" s="6">
        <f t="shared" si="75"/>
        <v>46373</v>
      </c>
      <c r="AM186" s="6">
        <f t="shared" si="76"/>
        <v>34780</v>
      </c>
      <c r="AN186" s="6">
        <f t="shared" si="57"/>
        <v>540</v>
      </c>
      <c r="AO186" s="6">
        <f t="shared" si="58"/>
        <v>2170</v>
      </c>
      <c r="AP186" s="6">
        <f t="shared" si="59"/>
        <v>59</v>
      </c>
      <c r="AQ186" s="6">
        <f t="shared" si="60"/>
        <v>33689</v>
      </c>
      <c r="AR186" s="6">
        <f t="shared" si="77"/>
        <v>569.65633640552994</v>
      </c>
      <c r="AS186" s="9">
        <f t="shared" si="63"/>
        <v>0.39513888888888887</v>
      </c>
    </row>
    <row r="187" spans="1:45" x14ac:dyDescent="0.25">
      <c r="A187" t="s">
        <v>358</v>
      </c>
      <c r="B187">
        <v>17460</v>
      </c>
      <c r="C187" t="s">
        <v>359</v>
      </c>
      <c r="D187">
        <v>912692</v>
      </c>
      <c r="E187">
        <v>28314</v>
      </c>
      <c r="F187">
        <v>26284</v>
      </c>
      <c r="G187">
        <v>38770</v>
      </c>
      <c r="H187">
        <v>73068</v>
      </c>
      <c r="I187">
        <v>94695</v>
      </c>
      <c r="J187">
        <v>137528</v>
      </c>
      <c r="K187">
        <v>124416</v>
      </c>
      <c r="L187">
        <v>101385</v>
      </c>
      <c r="M187">
        <v>55221</v>
      </c>
      <c r="N187">
        <v>57914</v>
      </c>
      <c r="O187">
        <v>24764</v>
      </c>
      <c r="P187">
        <v>12587</v>
      </c>
      <c r="Q187">
        <v>71086</v>
      </c>
      <c r="R187">
        <v>66660</v>
      </c>
      <c r="S187">
        <f t="shared" si="64"/>
        <v>456346</v>
      </c>
      <c r="T187" t="str">
        <f t="shared" si="65"/>
        <v>7:30 a.m. to 7:59 a.m.</v>
      </c>
      <c r="U187">
        <f t="shared" si="66"/>
        <v>450</v>
      </c>
      <c r="V187">
        <f t="shared" si="67"/>
        <v>912692</v>
      </c>
      <c r="W187">
        <f t="shared" si="68"/>
        <v>398659</v>
      </c>
      <c r="X187">
        <f t="shared" si="69"/>
        <v>124416</v>
      </c>
      <c r="Y187">
        <f t="shared" si="70"/>
        <v>29</v>
      </c>
      <c r="Z187">
        <f t="shared" si="71"/>
        <v>463.44620466820987</v>
      </c>
      <c r="AA187" s="9">
        <f t="shared" si="61"/>
        <v>0.3215277777777778</v>
      </c>
      <c r="AC187" s="6">
        <f t="shared" si="72"/>
        <v>912692</v>
      </c>
      <c r="AD187" s="6">
        <f t="shared" si="73"/>
        <v>228174</v>
      </c>
      <c r="AE187" s="6">
        <f t="shared" si="53"/>
        <v>390</v>
      </c>
      <c r="AF187" s="6">
        <f t="shared" si="54"/>
        <v>94695</v>
      </c>
      <c r="AG187" s="6">
        <f t="shared" si="55"/>
        <v>29</v>
      </c>
      <c r="AH187" s="6">
        <f t="shared" si="56"/>
        <v>166436</v>
      </c>
      <c r="AI187" s="6">
        <f t="shared" si="74"/>
        <v>408.90673214002851</v>
      </c>
      <c r="AJ187" s="9">
        <f t="shared" si="62"/>
        <v>0.28333333333333333</v>
      </c>
      <c r="AL187" s="6">
        <f t="shared" si="75"/>
        <v>912692</v>
      </c>
      <c r="AM187" s="6">
        <f t="shared" si="76"/>
        <v>684519</v>
      </c>
      <c r="AN187" s="6">
        <f t="shared" si="57"/>
        <v>540</v>
      </c>
      <c r="AO187" s="6">
        <f t="shared" si="58"/>
        <v>57914</v>
      </c>
      <c r="AP187" s="6">
        <f t="shared" si="59"/>
        <v>59</v>
      </c>
      <c r="AQ187" s="6">
        <f t="shared" si="60"/>
        <v>679681</v>
      </c>
      <c r="AR187" s="6">
        <f t="shared" si="77"/>
        <v>544.92872189798663</v>
      </c>
      <c r="AS187" s="9">
        <f t="shared" si="63"/>
        <v>0.37777777777777777</v>
      </c>
    </row>
    <row r="188" spans="1:45" x14ac:dyDescent="0.25">
      <c r="A188" t="s">
        <v>360</v>
      </c>
      <c r="B188">
        <v>17500</v>
      </c>
      <c r="C188" t="s">
        <v>361</v>
      </c>
      <c r="D188">
        <v>13551</v>
      </c>
      <c r="E188">
        <v>735</v>
      </c>
      <c r="F188">
        <v>1099</v>
      </c>
      <c r="G188">
        <v>765</v>
      </c>
      <c r="H188">
        <v>2265</v>
      </c>
      <c r="I188">
        <v>2205</v>
      </c>
      <c r="J188">
        <v>2393</v>
      </c>
      <c r="K188">
        <v>1395</v>
      </c>
      <c r="L188">
        <v>760</v>
      </c>
      <c r="M188">
        <v>274</v>
      </c>
      <c r="N188">
        <v>527</v>
      </c>
      <c r="O188">
        <v>196</v>
      </c>
      <c r="P188">
        <v>28</v>
      </c>
      <c r="Q188">
        <v>425</v>
      </c>
      <c r="R188">
        <v>484</v>
      </c>
      <c r="S188">
        <f t="shared" si="64"/>
        <v>6775.5</v>
      </c>
      <c r="T188" t="str">
        <f t="shared" si="65"/>
        <v>6:30 a.m. to 6:59 a.m.</v>
      </c>
      <c r="U188">
        <f t="shared" si="66"/>
        <v>390</v>
      </c>
      <c r="V188">
        <f t="shared" si="67"/>
        <v>13551</v>
      </c>
      <c r="W188">
        <f t="shared" si="68"/>
        <v>4864</v>
      </c>
      <c r="X188">
        <f t="shared" si="69"/>
        <v>2205</v>
      </c>
      <c r="Y188">
        <f t="shared" si="70"/>
        <v>29</v>
      </c>
      <c r="Z188">
        <f t="shared" si="71"/>
        <v>415.13990929705216</v>
      </c>
      <c r="AA188" s="9">
        <f t="shared" si="61"/>
        <v>0.28819444444444448</v>
      </c>
      <c r="AC188" s="6">
        <f t="shared" si="72"/>
        <v>13551</v>
      </c>
      <c r="AD188" s="6">
        <f t="shared" si="73"/>
        <v>3388</v>
      </c>
      <c r="AE188" s="6">
        <f t="shared" si="53"/>
        <v>360</v>
      </c>
      <c r="AF188" s="6">
        <f t="shared" si="54"/>
        <v>2265</v>
      </c>
      <c r="AG188" s="6">
        <f t="shared" si="55"/>
        <v>29</v>
      </c>
      <c r="AH188" s="6">
        <f t="shared" si="56"/>
        <v>2599</v>
      </c>
      <c r="AI188" s="6">
        <f t="shared" si="74"/>
        <v>370.09878587196465</v>
      </c>
      <c r="AJ188" s="9">
        <f t="shared" si="62"/>
        <v>0.25694444444444448</v>
      </c>
      <c r="AL188" s="6">
        <f t="shared" si="75"/>
        <v>13551</v>
      </c>
      <c r="AM188" s="6">
        <f t="shared" si="76"/>
        <v>10164</v>
      </c>
      <c r="AN188" s="6">
        <f t="shared" si="57"/>
        <v>450</v>
      </c>
      <c r="AO188" s="6">
        <f t="shared" si="58"/>
        <v>1395</v>
      </c>
      <c r="AP188" s="6">
        <f t="shared" si="59"/>
        <v>29</v>
      </c>
      <c r="AQ188" s="6">
        <f t="shared" si="60"/>
        <v>9462</v>
      </c>
      <c r="AR188" s="6">
        <f t="shared" si="77"/>
        <v>464.5779569892473</v>
      </c>
      <c r="AS188" s="9">
        <f t="shared" si="63"/>
        <v>0.32222222222222224</v>
      </c>
    </row>
    <row r="189" spans="1:45" x14ac:dyDescent="0.25">
      <c r="A189" t="s">
        <v>362</v>
      </c>
      <c r="B189">
        <v>17540</v>
      </c>
      <c r="C189" t="s">
        <v>363</v>
      </c>
      <c r="D189">
        <v>22736</v>
      </c>
      <c r="E189">
        <v>1312</v>
      </c>
      <c r="F189">
        <v>826</v>
      </c>
      <c r="G189">
        <v>1548</v>
      </c>
      <c r="H189">
        <v>2133</v>
      </c>
      <c r="I189">
        <v>2818</v>
      </c>
      <c r="J189">
        <v>2704</v>
      </c>
      <c r="K189">
        <v>3527</v>
      </c>
      <c r="L189">
        <v>1680</v>
      </c>
      <c r="M189">
        <v>754</v>
      </c>
      <c r="N189">
        <v>774</v>
      </c>
      <c r="O189">
        <v>458</v>
      </c>
      <c r="P189">
        <v>304</v>
      </c>
      <c r="Q189">
        <v>1698</v>
      </c>
      <c r="R189">
        <v>2200</v>
      </c>
      <c r="S189">
        <f t="shared" si="64"/>
        <v>11368</v>
      </c>
      <c r="T189" t="str">
        <f t="shared" si="65"/>
        <v>7:30 a.m. to 7:59 a.m.</v>
      </c>
      <c r="U189">
        <f t="shared" si="66"/>
        <v>450</v>
      </c>
      <c r="V189">
        <f t="shared" si="67"/>
        <v>22736</v>
      </c>
      <c r="W189">
        <f t="shared" si="68"/>
        <v>11341</v>
      </c>
      <c r="X189">
        <f t="shared" si="69"/>
        <v>3527</v>
      </c>
      <c r="Y189">
        <f t="shared" si="70"/>
        <v>29</v>
      </c>
      <c r="Z189">
        <f t="shared" si="71"/>
        <v>450.22200170116247</v>
      </c>
      <c r="AA189" s="9">
        <f t="shared" si="61"/>
        <v>0.3125</v>
      </c>
      <c r="AC189" s="6">
        <f t="shared" si="72"/>
        <v>22736</v>
      </c>
      <c r="AD189" s="6">
        <f t="shared" si="73"/>
        <v>5685</v>
      </c>
      <c r="AE189" s="6">
        <f t="shared" si="53"/>
        <v>360</v>
      </c>
      <c r="AF189" s="6">
        <f t="shared" si="54"/>
        <v>2133</v>
      </c>
      <c r="AG189" s="6">
        <f t="shared" si="55"/>
        <v>29</v>
      </c>
      <c r="AH189" s="6">
        <f t="shared" si="56"/>
        <v>3686</v>
      </c>
      <c r="AI189" s="6">
        <f t="shared" si="74"/>
        <v>387.1645569620253</v>
      </c>
      <c r="AJ189" s="9">
        <f t="shared" si="62"/>
        <v>0.26874999999999999</v>
      </c>
      <c r="AL189" s="6">
        <f t="shared" si="75"/>
        <v>22736</v>
      </c>
      <c r="AM189" s="6">
        <f t="shared" si="76"/>
        <v>17052</v>
      </c>
      <c r="AN189" s="6">
        <f t="shared" si="57"/>
        <v>510</v>
      </c>
      <c r="AO189" s="6">
        <f t="shared" si="58"/>
        <v>754</v>
      </c>
      <c r="AP189" s="6">
        <f t="shared" si="59"/>
        <v>29</v>
      </c>
      <c r="AQ189" s="6">
        <f t="shared" si="60"/>
        <v>16548</v>
      </c>
      <c r="AR189" s="6">
        <f t="shared" si="77"/>
        <v>529.38461538461536</v>
      </c>
      <c r="AS189" s="9">
        <f t="shared" si="63"/>
        <v>0.36736111111111108</v>
      </c>
    </row>
    <row r="190" spans="1:45" x14ac:dyDescent="0.25">
      <c r="A190" t="s">
        <v>364</v>
      </c>
      <c r="B190">
        <v>17580</v>
      </c>
      <c r="C190" t="s">
        <v>365</v>
      </c>
      <c r="D190">
        <v>21232</v>
      </c>
      <c r="E190">
        <v>678</v>
      </c>
      <c r="F190">
        <v>667</v>
      </c>
      <c r="G190">
        <v>1130</v>
      </c>
      <c r="H190">
        <v>1962</v>
      </c>
      <c r="I190">
        <v>2600</v>
      </c>
      <c r="J190">
        <v>3218</v>
      </c>
      <c r="K190">
        <v>3125</v>
      </c>
      <c r="L190">
        <v>1581</v>
      </c>
      <c r="M190">
        <v>1002</v>
      </c>
      <c r="N190">
        <v>1297</v>
      </c>
      <c r="O190">
        <v>557</v>
      </c>
      <c r="P190">
        <v>294</v>
      </c>
      <c r="Q190">
        <v>1376</v>
      </c>
      <c r="R190">
        <v>1745</v>
      </c>
      <c r="S190">
        <f t="shared" si="64"/>
        <v>10616</v>
      </c>
      <c r="T190" t="str">
        <f t="shared" si="65"/>
        <v>7:30 a.m. to 7:59 a.m.</v>
      </c>
      <c r="U190">
        <f t="shared" si="66"/>
        <v>450</v>
      </c>
      <c r="V190">
        <f t="shared" si="67"/>
        <v>21232</v>
      </c>
      <c r="W190">
        <f t="shared" si="68"/>
        <v>10255</v>
      </c>
      <c r="X190">
        <f t="shared" si="69"/>
        <v>3125</v>
      </c>
      <c r="Y190">
        <f t="shared" si="70"/>
        <v>29</v>
      </c>
      <c r="Z190">
        <f t="shared" si="71"/>
        <v>453.35007999999999</v>
      </c>
      <c r="AA190" s="9">
        <f t="shared" si="61"/>
        <v>0.31458333333333333</v>
      </c>
      <c r="AC190" s="6">
        <f t="shared" si="72"/>
        <v>21232</v>
      </c>
      <c r="AD190" s="6">
        <f t="shared" si="73"/>
        <v>5309</v>
      </c>
      <c r="AE190" s="6">
        <f t="shared" si="53"/>
        <v>390</v>
      </c>
      <c r="AF190" s="6">
        <f t="shared" si="54"/>
        <v>2600</v>
      </c>
      <c r="AG190" s="6">
        <f t="shared" si="55"/>
        <v>29</v>
      </c>
      <c r="AH190" s="6">
        <f t="shared" si="56"/>
        <v>4437</v>
      </c>
      <c r="AI190" s="6">
        <f t="shared" si="74"/>
        <v>399.71499999999997</v>
      </c>
      <c r="AJ190" s="9">
        <f t="shared" si="62"/>
        <v>0.27708333333333335</v>
      </c>
      <c r="AL190" s="6">
        <f t="shared" si="75"/>
        <v>21232</v>
      </c>
      <c r="AM190" s="6">
        <f t="shared" si="76"/>
        <v>15924</v>
      </c>
      <c r="AN190" s="6">
        <f t="shared" si="57"/>
        <v>510</v>
      </c>
      <c r="AO190" s="6">
        <f t="shared" si="58"/>
        <v>1002</v>
      </c>
      <c r="AP190" s="6">
        <f t="shared" si="59"/>
        <v>29</v>
      </c>
      <c r="AQ190" s="6">
        <f t="shared" si="60"/>
        <v>14961</v>
      </c>
      <c r="AR190" s="6">
        <f t="shared" si="77"/>
        <v>537.8712574850299</v>
      </c>
      <c r="AS190" s="9">
        <f t="shared" si="63"/>
        <v>0.37291666666666662</v>
      </c>
    </row>
    <row r="191" spans="1:45" x14ac:dyDescent="0.25">
      <c r="A191" t="s">
        <v>366</v>
      </c>
      <c r="B191">
        <v>17620</v>
      </c>
      <c r="C191" t="s">
        <v>367</v>
      </c>
      <c r="D191">
        <v>17417</v>
      </c>
      <c r="E191">
        <v>1544</v>
      </c>
      <c r="F191">
        <v>1474</v>
      </c>
      <c r="G191">
        <v>1148</v>
      </c>
      <c r="H191">
        <v>2264</v>
      </c>
      <c r="I191">
        <v>1926</v>
      </c>
      <c r="J191">
        <v>2864</v>
      </c>
      <c r="K191">
        <v>1759</v>
      </c>
      <c r="L191">
        <v>1107</v>
      </c>
      <c r="M191">
        <v>445</v>
      </c>
      <c r="N191">
        <v>840</v>
      </c>
      <c r="O191">
        <v>248</v>
      </c>
      <c r="P191">
        <v>219</v>
      </c>
      <c r="Q191">
        <v>936</v>
      </c>
      <c r="R191">
        <v>643</v>
      </c>
      <c r="S191">
        <f t="shared" si="64"/>
        <v>8708.5</v>
      </c>
      <c r="T191" t="str">
        <f t="shared" si="65"/>
        <v>7:00 a.m. to 7:29 a.m.</v>
      </c>
      <c r="U191">
        <f t="shared" si="66"/>
        <v>420</v>
      </c>
      <c r="V191">
        <f t="shared" si="67"/>
        <v>17417</v>
      </c>
      <c r="W191">
        <f t="shared" si="68"/>
        <v>8356</v>
      </c>
      <c r="X191">
        <f t="shared" si="69"/>
        <v>2864</v>
      </c>
      <c r="Y191">
        <f t="shared" si="70"/>
        <v>29</v>
      </c>
      <c r="Z191">
        <f t="shared" si="71"/>
        <v>423.56930865921788</v>
      </c>
      <c r="AA191" s="9">
        <f t="shared" si="61"/>
        <v>0.29375000000000001</v>
      </c>
      <c r="AC191" s="6">
        <f t="shared" si="72"/>
        <v>17417</v>
      </c>
      <c r="AD191" s="6">
        <f t="shared" si="73"/>
        <v>4355</v>
      </c>
      <c r="AE191" s="6">
        <f t="shared" si="53"/>
        <v>360</v>
      </c>
      <c r="AF191" s="6">
        <f t="shared" si="54"/>
        <v>2264</v>
      </c>
      <c r="AG191" s="6">
        <f t="shared" si="55"/>
        <v>29</v>
      </c>
      <c r="AH191" s="6">
        <f t="shared" si="56"/>
        <v>4166</v>
      </c>
      <c r="AI191" s="6">
        <f t="shared" si="74"/>
        <v>362.41132950530033</v>
      </c>
      <c r="AJ191" s="9">
        <f t="shared" si="62"/>
        <v>0.25138888888888888</v>
      </c>
      <c r="AL191" s="6">
        <f t="shared" si="75"/>
        <v>17417</v>
      </c>
      <c r="AM191" s="6">
        <f t="shared" si="76"/>
        <v>13063</v>
      </c>
      <c r="AN191" s="6">
        <f t="shared" si="57"/>
        <v>480</v>
      </c>
      <c r="AO191" s="6">
        <f t="shared" si="58"/>
        <v>1107</v>
      </c>
      <c r="AP191" s="6">
        <f t="shared" si="59"/>
        <v>29</v>
      </c>
      <c r="AQ191" s="6">
        <f t="shared" si="60"/>
        <v>12979</v>
      </c>
      <c r="AR191" s="6">
        <f t="shared" si="77"/>
        <v>482.19399277326107</v>
      </c>
      <c r="AS191" s="9">
        <f t="shared" si="63"/>
        <v>0.3347222222222222</v>
      </c>
    </row>
    <row r="192" spans="1:45" x14ac:dyDescent="0.25">
      <c r="A192" t="s">
        <v>368</v>
      </c>
      <c r="B192">
        <v>17660</v>
      </c>
      <c r="C192" t="s">
        <v>369</v>
      </c>
      <c r="D192">
        <v>57441</v>
      </c>
      <c r="E192">
        <v>2877</v>
      </c>
      <c r="F192">
        <v>2585</v>
      </c>
      <c r="G192">
        <v>3544</v>
      </c>
      <c r="H192">
        <v>5801</v>
      </c>
      <c r="I192">
        <v>6465</v>
      </c>
      <c r="J192">
        <v>7626</v>
      </c>
      <c r="K192">
        <v>6630</v>
      </c>
      <c r="L192">
        <v>5099</v>
      </c>
      <c r="M192">
        <v>3201</v>
      </c>
      <c r="N192">
        <v>3353</v>
      </c>
      <c r="O192">
        <v>2167</v>
      </c>
      <c r="P192">
        <v>841</v>
      </c>
      <c r="Q192">
        <v>4022</v>
      </c>
      <c r="R192">
        <v>3230</v>
      </c>
      <c r="S192">
        <f t="shared" si="64"/>
        <v>28720.5</v>
      </c>
      <c r="T192" t="str">
        <f t="shared" si="65"/>
        <v>7:00 a.m. to 7:29 a.m.</v>
      </c>
      <c r="U192">
        <f t="shared" si="66"/>
        <v>420</v>
      </c>
      <c r="V192">
        <f t="shared" si="67"/>
        <v>57441</v>
      </c>
      <c r="W192">
        <f t="shared" si="68"/>
        <v>21272</v>
      </c>
      <c r="X192">
        <f t="shared" si="69"/>
        <v>7626</v>
      </c>
      <c r="Y192">
        <f t="shared" si="70"/>
        <v>29</v>
      </c>
      <c r="Z192">
        <f t="shared" si="71"/>
        <v>448.32500655651717</v>
      </c>
      <c r="AA192" s="9">
        <f t="shared" si="61"/>
        <v>0.31111111111111112</v>
      </c>
      <c r="AC192" s="6">
        <f t="shared" si="72"/>
        <v>57441</v>
      </c>
      <c r="AD192" s="6">
        <f t="shared" si="73"/>
        <v>14361</v>
      </c>
      <c r="AE192" s="6">
        <f t="shared" si="53"/>
        <v>360</v>
      </c>
      <c r="AF192" s="6">
        <f t="shared" si="54"/>
        <v>5801</v>
      </c>
      <c r="AG192" s="6">
        <f t="shared" si="55"/>
        <v>29</v>
      </c>
      <c r="AH192" s="6">
        <f t="shared" si="56"/>
        <v>9006</v>
      </c>
      <c r="AI192" s="6">
        <f t="shared" si="74"/>
        <v>386.76663506292016</v>
      </c>
      <c r="AJ192" s="9">
        <f t="shared" si="62"/>
        <v>0.26805555555555555</v>
      </c>
      <c r="AL192" s="6">
        <f t="shared" si="75"/>
        <v>57441</v>
      </c>
      <c r="AM192" s="6">
        <f t="shared" si="76"/>
        <v>43081</v>
      </c>
      <c r="AN192" s="6">
        <f t="shared" si="57"/>
        <v>510</v>
      </c>
      <c r="AO192" s="6">
        <f t="shared" si="58"/>
        <v>3201</v>
      </c>
      <c r="AP192" s="6">
        <f t="shared" si="59"/>
        <v>29</v>
      </c>
      <c r="AQ192" s="6">
        <f t="shared" si="60"/>
        <v>40627</v>
      </c>
      <c r="AR192" s="6">
        <f t="shared" si="77"/>
        <v>532.23016244923463</v>
      </c>
      <c r="AS192" s="9">
        <f t="shared" si="63"/>
        <v>0.36944444444444446</v>
      </c>
    </row>
    <row r="193" spans="1:45" x14ac:dyDescent="0.25">
      <c r="A193" t="s">
        <v>370</v>
      </c>
      <c r="B193">
        <v>17700</v>
      </c>
      <c r="C193" t="s">
        <v>371</v>
      </c>
      <c r="D193">
        <v>14999</v>
      </c>
      <c r="E193">
        <v>680</v>
      </c>
      <c r="F193">
        <v>664</v>
      </c>
      <c r="G193">
        <v>1161</v>
      </c>
      <c r="H193">
        <v>1363</v>
      </c>
      <c r="I193">
        <v>1685</v>
      </c>
      <c r="J193">
        <v>1838</v>
      </c>
      <c r="K193">
        <v>2465</v>
      </c>
      <c r="L193">
        <v>1160</v>
      </c>
      <c r="M193">
        <v>628</v>
      </c>
      <c r="N193">
        <v>614</v>
      </c>
      <c r="O193">
        <v>275</v>
      </c>
      <c r="P193">
        <v>76</v>
      </c>
      <c r="Q193">
        <v>1291</v>
      </c>
      <c r="R193">
        <v>1099</v>
      </c>
      <c r="S193">
        <f t="shared" si="64"/>
        <v>7499.5</v>
      </c>
      <c r="T193" t="str">
        <f t="shared" si="65"/>
        <v>7:30 a.m. to 7:59 a.m.</v>
      </c>
      <c r="U193">
        <f t="shared" si="66"/>
        <v>450</v>
      </c>
      <c r="V193">
        <f t="shared" si="67"/>
        <v>14999</v>
      </c>
      <c r="W193">
        <f t="shared" si="68"/>
        <v>7391</v>
      </c>
      <c r="X193">
        <f t="shared" si="69"/>
        <v>2465</v>
      </c>
      <c r="Y193">
        <f t="shared" si="70"/>
        <v>29</v>
      </c>
      <c r="Z193">
        <f t="shared" si="71"/>
        <v>451.27647058823527</v>
      </c>
      <c r="AA193" s="9">
        <f t="shared" si="61"/>
        <v>0.31319444444444444</v>
      </c>
      <c r="AC193" s="6">
        <f t="shared" si="72"/>
        <v>14999</v>
      </c>
      <c r="AD193" s="6">
        <f t="shared" si="73"/>
        <v>3750</v>
      </c>
      <c r="AE193" s="6">
        <f t="shared" si="53"/>
        <v>360</v>
      </c>
      <c r="AF193" s="6">
        <f t="shared" si="54"/>
        <v>1363</v>
      </c>
      <c r="AG193" s="6">
        <f t="shared" si="55"/>
        <v>29</v>
      </c>
      <c r="AH193" s="6">
        <f t="shared" si="56"/>
        <v>2505</v>
      </c>
      <c r="AI193" s="6">
        <f t="shared" si="74"/>
        <v>386.4840425531915</v>
      </c>
      <c r="AJ193" s="9">
        <f t="shared" si="62"/>
        <v>0.26805555555555555</v>
      </c>
      <c r="AL193" s="6">
        <f t="shared" si="75"/>
        <v>14999</v>
      </c>
      <c r="AM193" s="6">
        <f t="shared" si="76"/>
        <v>11250</v>
      </c>
      <c r="AN193" s="6">
        <f t="shared" si="57"/>
        <v>510</v>
      </c>
      <c r="AO193" s="6">
        <f t="shared" si="58"/>
        <v>628</v>
      </c>
      <c r="AP193" s="6">
        <f t="shared" si="59"/>
        <v>29</v>
      </c>
      <c r="AQ193" s="6">
        <f t="shared" si="60"/>
        <v>11016</v>
      </c>
      <c r="AR193" s="6">
        <f t="shared" si="77"/>
        <v>520.7710987261147</v>
      </c>
      <c r="AS193" s="9">
        <f t="shared" si="63"/>
        <v>0.3611111111111111</v>
      </c>
    </row>
    <row r="194" spans="1:45" x14ac:dyDescent="0.25">
      <c r="A194" t="s">
        <v>372</v>
      </c>
      <c r="B194">
        <v>17740</v>
      </c>
      <c r="C194" t="s">
        <v>373</v>
      </c>
      <c r="D194">
        <v>16398</v>
      </c>
      <c r="E194">
        <v>1190</v>
      </c>
      <c r="F194">
        <v>718</v>
      </c>
      <c r="G194">
        <v>955</v>
      </c>
      <c r="H194">
        <v>1528</v>
      </c>
      <c r="I194">
        <v>1414</v>
      </c>
      <c r="J194">
        <v>2188</v>
      </c>
      <c r="K194">
        <v>2022</v>
      </c>
      <c r="L194">
        <v>1509</v>
      </c>
      <c r="M194">
        <v>624</v>
      </c>
      <c r="N194">
        <v>760</v>
      </c>
      <c r="O194">
        <v>323</v>
      </c>
      <c r="P194">
        <v>107</v>
      </c>
      <c r="Q194">
        <v>1419</v>
      </c>
      <c r="R194">
        <v>1641</v>
      </c>
      <c r="S194">
        <f t="shared" si="64"/>
        <v>8199</v>
      </c>
      <c r="T194" t="str">
        <f t="shared" si="65"/>
        <v>7:30 a.m. to 7:59 a.m.</v>
      </c>
      <c r="U194">
        <f t="shared" si="66"/>
        <v>450</v>
      </c>
      <c r="V194">
        <f t="shared" si="67"/>
        <v>16398</v>
      </c>
      <c r="W194">
        <f t="shared" si="68"/>
        <v>7993</v>
      </c>
      <c r="X194">
        <f t="shared" si="69"/>
        <v>2022</v>
      </c>
      <c r="Y194">
        <f t="shared" si="70"/>
        <v>29</v>
      </c>
      <c r="Z194">
        <f t="shared" si="71"/>
        <v>452.95450049455985</v>
      </c>
      <c r="AA194" s="9">
        <f t="shared" si="61"/>
        <v>0.31388888888888888</v>
      </c>
      <c r="AC194" s="6">
        <f t="shared" si="72"/>
        <v>16398</v>
      </c>
      <c r="AD194" s="6">
        <f t="shared" si="73"/>
        <v>4100</v>
      </c>
      <c r="AE194" s="6">
        <f t="shared" si="53"/>
        <v>360</v>
      </c>
      <c r="AF194" s="6">
        <f t="shared" si="54"/>
        <v>1528</v>
      </c>
      <c r="AG194" s="6">
        <f t="shared" si="55"/>
        <v>29</v>
      </c>
      <c r="AH194" s="6">
        <f t="shared" si="56"/>
        <v>2863</v>
      </c>
      <c r="AI194" s="6">
        <f t="shared" si="74"/>
        <v>383.46760471204186</v>
      </c>
      <c r="AJ194" s="9">
        <f t="shared" si="62"/>
        <v>0.26597222222222222</v>
      </c>
      <c r="AL194" s="6">
        <f t="shared" si="75"/>
        <v>16398</v>
      </c>
      <c r="AM194" s="6">
        <f t="shared" si="76"/>
        <v>12299</v>
      </c>
      <c r="AN194" s="6">
        <f t="shared" si="57"/>
        <v>540</v>
      </c>
      <c r="AO194" s="6">
        <f t="shared" si="58"/>
        <v>760</v>
      </c>
      <c r="AP194" s="6">
        <f t="shared" si="59"/>
        <v>59</v>
      </c>
      <c r="AQ194" s="6">
        <f t="shared" si="60"/>
        <v>12148</v>
      </c>
      <c r="AR194" s="6">
        <f t="shared" si="77"/>
        <v>551.683552631579</v>
      </c>
      <c r="AS194" s="9">
        <f t="shared" si="63"/>
        <v>0.38263888888888892</v>
      </c>
    </row>
    <row r="195" spans="1:45" x14ac:dyDescent="0.25">
      <c r="A195" t="s">
        <v>374</v>
      </c>
      <c r="B195">
        <v>17780</v>
      </c>
      <c r="C195" t="s">
        <v>375</v>
      </c>
      <c r="D195">
        <v>100307</v>
      </c>
      <c r="E195">
        <v>2896</v>
      </c>
      <c r="F195">
        <v>2727</v>
      </c>
      <c r="G195">
        <v>3074</v>
      </c>
      <c r="H195">
        <v>6792</v>
      </c>
      <c r="I195">
        <v>7983</v>
      </c>
      <c r="J195">
        <v>16530</v>
      </c>
      <c r="K195">
        <v>18292</v>
      </c>
      <c r="L195">
        <v>11157</v>
      </c>
      <c r="M195">
        <v>4818</v>
      </c>
      <c r="N195">
        <v>6834</v>
      </c>
      <c r="O195">
        <v>3255</v>
      </c>
      <c r="P195">
        <v>1484</v>
      </c>
      <c r="Q195">
        <v>6570</v>
      </c>
      <c r="R195">
        <v>7895</v>
      </c>
      <c r="S195">
        <f t="shared" si="64"/>
        <v>50153.5</v>
      </c>
      <c r="T195" t="str">
        <f t="shared" si="65"/>
        <v>7:30 a.m. to 7:59 a.m.</v>
      </c>
      <c r="U195">
        <f t="shared" si="66"/>
        <v>450</v>
      </c>
      <c r="V195">
        <f t="shared" si="67"/>
        <v>100307</v>
      </c>
      <c r="W195">
        <f t="shared" si="68"/>
        <v>40002</v>
      </c>
      <c r="X195">
        <f t="shared" si="69"/>
        <v>18292</v>
      </c>
      <c r="Y195">
        <f t="shared" si="70"/>
        <v>29</v>
      </c>
      <c r="Z195">
        <f t="shared" si="71"/>
        <v>466.09411218018806</v>
      </c>
      <c r="AA195" s="9">
        <f t="shared" si="61"/>
        <v>0.32361111111111113</v>
      </c>
      <c r="AC195" s="6">
        <f t="shared" si="72"/>
        <v>100307</v>
      </c>
      <c r="AD195" s="6">
        <f t="shared" si="73"/>
        <v>25077</v>
      </c>
      <c r="AE195" s="6">
        <f t="shared" si="53"/>
        <v>420</v>
      </c>
      <c r="AF195" s="6">
        <f t="shared" si="54"/>
        <v>16530</v>
      </c>
      <c r="AG195" s="6">
        <f t="shared" si="55"/>
        <v>29</v>
      </c>
      <c r="AH195" s="6">
        <f t="shared" si="56"/>
        <v>23472</v>
      </c>
      <c r="AI195" s="6">
        <f t="shared" si="74"/>
        <v>422.815350877193</v>
      </c>
      <c r="AJ195" s="9">
        <f t="shared" si="62"/>
        <v>0.29305555555555557</v>
      </c>
      <c r="AL195" s="6">
        <f t="shared" si="75"/>
        <v>100307</v>
      </c>
      <c r="AM195" s="6">
        <f t="shared" si="76"/>
        <v>75231</v>
      </c>
      <c r="AN195" s="6">
        <f t="shared" si="57"/>
        <v>540</v>
      </c>
      <c r="AO195" s="6">
        <f t="shared" si="58"/>
        <v>6834</v>
      </c>
      <c r="AP195" s="6">
        <f t="shared" si="59"/>
        <v>59</v>
      </c>
      <c r="AQ195" s="6">
        <f t="shared" si="60"/>
        <v>74269</v>
      </c>
      <c r="AR195" s="6">
        <f t="shared" si="77"/>
        <v>548.29876353526481</v>
      </c>
      <c r="AS195" s="9">
        <f t="shared" si="63"/>
        <v>0.38055555555555554</v>
      </c>
    </row>
    <row r="196" spans="1:45" x14ac:dyDescent="0.25">
      <c r="A196" t="s">
        <v>376</v>
      </c>
      <c r="B196">
        <v>17820</v>
      </c>
      <c r="C196" t="s">
        <v>377</v>
      </c>
      <c r="D196">
        <v>290102</v>
      </c>
      <c r="E196">
        <v>11803</v>
      </c>
      <c r="F196">
        <v>12105</v>
      </c>
      <c r="G196">
        <v>18116</v>
      </c>
      <c r="H196">
        <v>25758</v>
      </c>
      <c r="I196">
        <v>33283</v>
      </c>
      <c r="J196">
        <v>46713</v>
      </c>
      <c r="K196">
        <v>41118</v>
      </c>
      <c r="L196">
        <v>25399</v>
      </c>
      <c r="M196">
        <v>14774</v>
      </c>
      <c r="N196">
        <v>15279</v>
      </c>
      <c r="O196">
        <v>8161</v>
      </c>
      <c r="P196">
        <v>4110</v>
      </c>
      <c r="Q196">
        <v>17136</v>
      </c>
      <c r="R196">
        <v>16347</v>
      </c>
      <c r="S196">
        <f t="shared" si="64"/>
        <v>145051</v>
      </c>
      <c r="T196" t="str">
        <f t="shared" si="65"/>
        <v>7:00 a.m. to 7:29 a.m.</v>
      </c>
      <c r="U196">
        <f t="shared" si="66"/>
        <v>420</v>
      </c>
      <c r="V196">
        <f t="shared" si="67"/>
        <v>290102</v>
      </c>
      <c r="W196">
        <f t="shared" si="68"/>
        <v>101065</v>
      </c>
      <c r="X196">
        <f t="shared" si="69"/>
        <v>46713</v>
      </c>
      <c r="Y196">
        <f t="shared" si="70"/>
        <v>29</v>
      </c>
      <c r="Z196">
        <f t="shared" si="71"/>
        <v>447.30704514803159</v>
      </c>
      <c r="AA196" s="9">
        <f t="shared" si="61"/>
        <v>0.31041666666666667</v>
      </c>
      <c r="AC196" s="6">
        <f t="shared" si="72"/>
        <v>290102</v>
      </c>
      <c r="AD196" s="6">
        <f t="shared" si="73"/>
        <v>72526</v>
      </c>
      <c r="AE196" s="6">
        <f t="shared" si="53"/>
        <v>390</v>
      </c>
      <c r="AF196" s="6">
        <f t="shared" si="54"/>
        <v>33283</v>
      </c>
      <c r="AG196" s="6">
        <f t="shared" si="55"/>
        <v>29</v>
      </c>
      <c r="AH196" s="6">
        <f t="shared" si="56"/>
        <v>67782</v>
      </c>
      <c r="AI196" s="6">
        <f t="shared" si="74"/>
        <v>394.1330859597993</v>
      </c>
      <c r="AJ196" s="9">
        <f t="shared" si="62"/>
        <v>0.27361111111111108</v>
      </c>
      <c r="AL196" s="6">
        <f t="shared" si="75"/>
        <v>290102</v>
      </c>
      <c r="AM196" s="6">
        <f t="shared" si="76"/>
        <v>217577</v>
      </c>
      <c r="AN196" s="6">
        <f t="shared" si="57"/>
        <v>510</v>
      </c>
      <c r="AO196" s="6">
        <f t="shared" si="58"/>
        <v>14774</v>
      </c>
      <c r="AP196" s="6">
        <f t="shared" si="59"/>
        <v>29</v>
      </c>
      <c r="AQ196" s="6">
        <f t="shared" si="60"/>
        <v>214295</v>
      </c>
      <c r="AR196" s="6">
        <f t="shared" si="77"/>
        <v>516.44128198186002</v>
      </c>
      <c r="AS196" s="9">
        <f t="shared" si="63"/>
        <v>0.35833333333333334</v>
      </c>
    </row>
    <row r="197" spans="1:45" x14ac:dyDescent="0.25">
      <c r="A197" t="s">
        <v>378</v>
      </c>
      <c r="B197">
        <v>17860</v>
      </c>
      <c r="C197" t="s">
        <v>379</v>
      </c>
      <c r="D197">
        <v>86348</v>
      </c>
      <c r="E197">
        <v>2211</v>
      </c>
      <c r="F197">
        <v>1766</v>
      </c>
      <c r="G197">
        <v>2815</v>
      </c>
      <c r="H197">
        <v>5641</v>
      </c>
      <c r="I197">
        <v>9416</v>
      </c>
      <c r="J197">
        <v>14135</v>
      </c>
      <c r="K197">
        <v>15124</v>
      </c>
      <c r="L197">
        <v>7969</v>
      </c>
      <c r="M197">
        <v>4533</v>
      </c>
      <c r="N197">
        <v>4980</v>
      </c>
      <c r="O197">
        <v>2897</v>
      </c>
      <c r="P197">
        <v>1559</v>
      </c>
      <c r="Q197">
        <v>6675</v>
      </c>
      <c r="R197">
        <v>6627</v>
      </c>
      <c r="S197">
        <f t="shared" si="64"/>
        <v>43174</v>
      </c>
      <c r="T197" t="str">
        <f t="shared" si="65"/>
        <v>7:30 a.m. to 7:59 a.m.</v>
      </c>
      <c r="U197">
        <f t="shared" si="66"/>
        <v>450</v>
      </c>
      <c r="V197">
        <f t="shared" si="67"/>
        <v>86348</v>
      </c>
      <c r="W197">
        <f t="shared" si="68"/>
        <v>35984</v>
      </c>
      <c r="X197">
        <f t="shared" si="69"/>
        <v>15124</v>
      </c>
      <c r="Y197">
        <f t="shared" si="70"/>
        <v>29</v>
      </c>
      <c r="Z197">
        <f t="shared" si="71"/>
        <v>463.78669664110026</v>
      </c>
      <c r="AA197" s="9">
        <f t="shared" si="61"/>
        <v>0.3215277777777778</v>
      </c>
      <c r="AC197" s="6">
        <f t="shared" si="72"/>
        <v>86348</v>
      </c>
      <c r="AD197" s="6">
        <f t="shared" si="73"/>
        <v>21588</v>
      </c>
      <c r="AE197" s="6">
        <f t="shared" si="53"/>
        <v>390</v>
      </c>
      <c r="AF197" s="6">
        <f t="shared" si="54"/>
        <v>9416</v>
      </c>
      <c r="AG197" s="6">
        <f t="shared" si="55"/>
        <v>29</v>
      </c>
      <c r="AH197" s="6">
        <f t="shared" si="56"/>
        <v>12433</v>
      </c>
      <c r="AI197" s="6">
        <f t="shared" si="74"/>
        <v>418.19307561597282</v>
      </c>
      <c r="AJ197" s="9">
        <f t="shared" si="62"/>
        <v>0.2902777777777778</v>
      </c>
      <c r="AL197" s="6">
        <f t="shared" si="75"/>
        <v>86348</v>
      </c>
      <c r="AM197" s="6">
        <f t="shared" si="76"/>
        <v>64761</v>
      </c>
      <c r="AN197" s="6">
        <f t="shared" si="57"/>
        <v>540</v>
      </c>
      <c r="AO197" s="6">
        <f t="shared" si="58"/>
        <v>4980</v>
      </c>
      <c r="AP197" s="6">
        <f t="shared" si="59"/>
        <v>59</v>
      </c>
      <c r="AQ197" s="6">
        <f t="shared" si="60"/>
        <v>63610</v>
      </c>
      <c r="AR197" s="6">
        <f t="shared" si="77"/>
        <v>553.6363453815261</v>
      </c>
      <c r="AS197" s="9">
        <f t="shared" si="63"/>
        <v>0.3840277777777778</v>
      </c>
    </row>
    <row r="198" spans="1:45" x14ac:dyDescent="0.25">
      <c r="A198" t="s">
        <v>380</v>
      </c>
      <c r="B198">
        <v>17900</v>
      </c>
      <c r="C198" t="s">
        <v>381</v>
      </c>
      <c r="D198">
        <v>342444</v>
      </c>
      <c r="E198">
        <v>12160</v>
      </c>
      <c r="F198">
        <v>11534</v>
      </c>
      <c r="G198">
        <v>12882</v>
      </c>
      <c r="H198">
        <v>23784</v>
      </c>
      <c r="I198">
        <v>35013</v>
      </c>
      <c r="J198">
        <v>60150</v>
      </c>
      <c r="K198">
        <v>49482</v>
      </c>
      <c r="L198">
        <v>43795</v>
      </c>
      <c r="M198">
        <v>18246</v>
      </c>
      <c r="N198">
        <v>17430</v>
      </c>
      <c r="O198">
        <v>8299</v>
      </c>
      <c r="P198">
        <v>3984</v>
      </c>
      <c r="Q198">
        <v>20334</v>
      </c>
      <c r="R198">
        <v>25351</v>
      </c>
      <c r="S198">
        <f t="shared" si="64"/>
        <v>171222</v>
      </c>
      <c r="T198" t="str">
        <f t="shared" si="65"/>
        <v>7:30 a.m. to 7:59 a.m.</v>
      </c>
      <c r="U198">
        <f t="shared" si="66"/>
        <v>450</v>
      </c>
      <c r="V198">
        <f t="shared" si="67"/>
        <v>342444</v>
      </c>
      <c r="W198">
        <f t="shared" si="68"/>
        <v>155523</v>
      </c>
      <c r="X198">
        <f t="shared" si="69"/>
        <v>49482</v>
      </c>
      <c r="Y198">
        <f t="shared" si="70"/>
        <v>29</v>
      </c>
      <c r="Z198">
        <f t="shared" si="71"/>
        <v>459.20073966290772</v>
      </c>
      <c r="AA198" s="9">
        <f t="shared" si="61"/>
        <v>0.31875000000000003</v>
      </c>
      <c r="AC198" s="6">
        <f t="shared" si="72"/>
        <v>342444</v>
      </c>
      <c r="AD198" s="6">
        <f t="shared" si="73"/>
        <v>85612</v>
      </c>
      <c r="AE198" s="6">
        <f t="shared" si="53"/>
        <v>390</v>
      </c>
      <c r="AF198" s="6">
        <f t="shared" si="54"/>
        <v>35013</v>
      </c>
      <c r="AG198" s="6">
        <f t="shared" si="55"/>
        <v>29</v>
      </c>
      <c r="AH198" s="6">
        <f t="shared" si="56"/>
        <v>60360</v>
      </c>
      <c r="AI198" s="6">
        <f t="shared" si="74"/>
        <v>410.9144889041213</v>
      </c>
      <c r="AJ198" s="9">
        <f t="shared" si="62"/>
        <v>0.28472222222222221</v>
      </c>
      <c r="AL198" s="6">
        <f t="shared" si="75"/>
        <v>342444</v>
      </c>
      <c r="AM198" s="6">
        <f t="shared" si="76"/>
        <v>256833</v>
      </c>
      <c r="AN198" s="6">
        <f t="shared" si="57"/>
        <v>510</v>
      </c>
      <c r="AO198" s="6">
        <f t="shared" si="58"/>
        <v>18246</v>
      </c>
      <c r="AP198" s="6">
        <f t="shared" si="59"/>
        <v>29</v>
      </c>
      <c r="AQ198" s="6">
        <f t="shared" si="60"/>
        <v>248800</v>
      </c>
      <c r="AR198" s="6">
        <f t="shared" si="77"/>
        <v>522.76756549380684</v>
      </c>
      <c r="AS198" s="9">
        <f t="shared" si="63"/>
        <v>0.36249999999999999</v>
      </c>
    </row>
    <row r="199" spans="1:45" x14ac:dyDescent="0.25">
      <c r="A199" t="s">
        <v>382</v>
      </c>
      <c r="B199">
        <v>17940</v>
      </c>
      <c r="C199" t="s">
        <v>383</v>
      </c>
      <c r="D199">
        <v>34996</v>
      </c>
      <c r="E199">
        <v>1525</v>
      </c>
      <c r="F199">
        <v>1520</v>
      </c>
      <c r="G199">
        <v>2303</v>
      </c>
      <c r="H199">
        <v>4559</v>
      </c>
      <c r="I199">
        <v>3783</v>
      </c>
      <c r="J199">
        <v>5297</v>
      </c>
      <c r="K199">
        <v>4208</v>
      </c>
      <c r="L199">
        <v>2640</v>
      </c>
      <c r="M199">
        <v>1033</v>
      </c>
      <c r="N199">
        <v>1461</v>
      </c>
      <c r="O199">
        <v>779</v>
      </c>
      <c r="P199">
        <v>398</v>
      </c>
      <c r="Q199">
        <v>2954</v>
      </c>
      <c r="R199">
        <v>2536</v>
      </c>
      <c r="S199">
        <f t="shared" si="64"/>
        <v>17498</v>
      </c>
      <c r="T199" t="str">
        <f t="shared" si="65"/>
        <v>7:00 a.m. to 7:29 a.m.</v>
      </c>
      <c r="U199">
        <f t="shared" si="66"/>
        <v>420</v>
      </c>
      <c r="V199">
        <f t="shared" si="67"/>
        <v>34996</v>
      </c>
      <c r="W199">
        <f t="shared" si="68"/>
        <v>13690</v>
      </c>
      <c r="X199">
        <f t="shared" si="69"/>
        <v>5297</v>
      </c>
      <c r="Y199">
        <f t="shared" si="70"/>
        <v>29</v>
      </c>
      <c r="Z199">
        <f t="shared" si="71"/>
        <v>440.84802718519916</v>
      </c>
      <c r="AA199" s="9">
        <f t="shared" si="61"/>
        <v>0.30555555555555552</v>
      </c>
      <c r="AC199" s="6">
        <f t="shared" si="72"/>
        <v>34996</v>
      </c>
      <c r="AD199" s="6">
        <f t="shared" si="73"/>
        <v>8750</v>
      </c>
      <c r="AE199" s="6">
        <f t="shared" si="53"/>
        <v>360</v>
      </c>
      <c r="AF199" s="6">
        <f t="shared" si="54"/>
        <v>4559</v>
      </c>
      <c r="AG199" s="6">
        <f t="shared" si="55"/>
        <v>29</v>
      </c>
      <c r="AH199" s="6">
        <f t="shared" si="56"/>
        <v>5348</v>
      </c>
      <c r="AI199" s="6">
        <f t="shared" si="74"/>
        <v>381.63391094538275</v>
      </c>
      <c r="AJ199" s="9">
        <f t="shared" si="62"/>
        <v>0.26458333333333334</v>
      </c>
      <c r="AL199" s="6">
        <f t="shared" si="75"/>
        <v>34996</v>
      </c>
      <c r="AM199" s="6">
        <f t="shared" si="76"/>
        <v>26247</v>
      </c>
      <c r="AN199" s="6">
        <f t="shared" si="57"/>
        <v>510</v>
      </c>
      <c r="AO199" s="6">
        <f t="shared" si="58"/>
        <v>1033</v>
      </c>
      <c r="AP199" s="6">
        <f t="shared" si="59"/>
        <v>29</v>
      </c>
      <c r="AQ199" s="6">
        <f t="shared" si="60"/>
        <v>25835</v>
      </c>
      <c r="AR199" s="6">
        <f t="shared" si="77"/>
        <v>521.566311713456</v>
      </c>
      <c r="AS199" s="9">
        <f t="shared" si="63"/>
        <v>0.36180555555555555</v>
      </c>
    </row>
    <row r="200" spans="1:45" x14ac:dyDescent="0.25">
      <c r="A200" t="s">
        <v>384</v>
      </c>
      <c r="B200">
        <v>17980</v>
      </c>
      <c r="C200" t="s">
        <v>385</v>
      </c>
      <c r="D200">
        <v>117930</v>
      </c>
      <c r="E200">
        <v>5387</v>
      </c>
      <c r="F200">
        <v>5999</v>
      </c>
      <c r="G200">
        <v>6319</v>
      </c>
      <c r="H200">
        <v>9577</v>
      </c>
      <c r="I200">
        <v>10880</v>
      </c>
      <c r="J200">
        <v>16723</v>
      </c>
      <c r="K200">
        <v>15579</v>
      </c>
      <c r="L200">
        <v>12482</v>
      </c>
      <c r="M200">
        <v>6646</v>
      </c>
      <c r="N200">
        <v>5975</v>
      </c>
      <c r="O200">
        <v>3095</v>
      </c>
      <c r="P200">
        <v>1686</v>
      </c>
      <c r="Q200">
        <v>8118</v>
      </c>
      <c r="R200">
        <v>9464</v>
      </c>
      <c r="S200">
        <f t="shared" si="64"/>
        <v>58965</v>
      </c>
      <c r="T200" t="str">
        <f t="shared" si="65"/>
        <v>7:30 a.m. to 7:59 a.m.</v>
      </c>
      <c r="U200">
        <f t="shared" si="66"/>
        <v>450</v>
      </c>
      <c r="V200">
        <f t="shared" si="67"/>
        <v>117930</v>
      </c>
      <c r="W200">
        <f t="shared" si="68"/>
        <v>54885</v>
      </c>
      <c r="X200">
        <f t="shared" si="69"/>
        <v>15579</v>
      </c>
      <c r="Y200">
        <f t="shared" si="70"/>
        <v>29</v>
      </c>
      <c r="Z200">
        <f t="shared" si="71"/>
        <v>457.59483920662433</v>
      </c>
      <c r="AA200" s="9">
        <f t="shared" si="61"/>
        <v>0.31736111111111109</v>
      </c>
      <c r="AC200" s="6">
        <f t="shared" si="72"/>
        <v>117930</v>
      </c>
      <c r="AD200" s="6">
        <f t="shared" si="73"/>
        <v>29483</v>
      </c>
      <c r="AE200" s="6">
        <f t="shared" si="53"/>
        <v>390</v>
      </c>
      <c r="AF200" s="6">
        <f t="shared" si="54"/>
        <v>10880</v>
      </c>
      <c r="AG200" s="6">
        <f t="shared" si="55"/>
        <v>29</v>
      </c>
      <c r="AH200" s="6">
        <f t="shared" si="56"/>
        <v>27282</v>
      </c>
      <c r="AI200" s="6">
        <f t="shared" si="74"/>
        <v>395.86530330882351</v>
      </c>
      <c r="AJ200" s="9">
        <f t="shared" si="62"/>
        <v>0.27430555555555552</v>
      </c>
      <c r="AL200" s="6">
        <f t="shared" si="75"/>
        <v>117930</v>
      </c>
      <c r="AM200" s="6">
        <f t="shared" si="76"/>
        <v>88448</v>
      </c>
      <c r="AN200" s="6">
        <f t="shared" si="57"/>
        <v>510</v>
      </c>
      <c r="AO200" s="6">
        <f t="shared" si="58"/>
        <v>6646</v>
      </c>
      <c r="AP200" s="6">
        <f t="shared" si="59"/>
        <v>29</v>
      </c>
      <c r="AQ200" s="6">
        <f t="shared" si="60"/>
        <v>82946</v>
      </c>
      <c r="AR200" s="6">
        <f t="shared" si="77"/>
        <v>534.00594342461636</v>
      </c>
      <c r="AS200" s="9">
        <f t="shared" si="63"/>
        <v>0.37083333333333335</v>
      </c>
    </row>
    <row r="201" spans="1:45" x14ac:dyDescent="0.25">
      <c r="A201" t="s">
        <v>386</v>
      </c>
      <c r="B201">
        <v>18020</v>
      </c>
      <c r="C201" t="s">
        <v>387</v>
      </c>
      <c r="D201">
        <v>35525</v>
      </c>
      <c r="E201">
        <v>1315</v>
      </c>
      <c r="F201">
        <v>918</v>
      </c>
      <c r="G201">
        <v>1853</v>
      </c>
      <c r="H201">
        <v>3288</v>
      </c>
      <c r="I201">
        <v>4407</v>
      </c>
      <c r="J201">
        <v>4949</v>
      </c>
      <c r="K201">
        <v>6066</v>
      </c>
      <c r="L201">
        <v>3002</v>
      </c>
      <c r="M201">
        <v>1123</v>
      </c>
      <c r="N201">
        <v>1618</v>
      </c>
      <c r="O201">
        <v>764</v>
      </c>
      <c r="P201">
        <v>385</v>
      </c>
      <c r="Q201">
        <v>2772</v>
      </c>
      <c r="R201">
        <v>3065</v>
      </c>
      <c r="S201">
        <f t="shared" si="64"/>
        <v>17762.5</v>
      </c>
      <c r="T201" t="str">
        <f t="shared" si="65"/>
        <v>7:30 a.m. to 7:59 a.m.</v>
      </c>
      <c r="U201">
        <f t="shared" si="66"/>
        <v>450</v>
      </c>
      <c r="V201">
        <f t="shared" si="67"/>
        <v>35525</v>
      </c>
      <c r="W201">
        <f t="shared" si="68"/>
        <v>16730</v>
      </c>
      <c r="X201">
        <f t="shared" si="69"/>
        <v>6066</v>
      </c>
      <c r="Y201">
        <f t="shared" si="70"/>
        <v>29</v>
      </c>
      <c r="Z201">
        <f t="shared" si="71"/>
        <v>454.93611935377515</v>
      </c>
      <c r="AA201" s="9">
        <f t="shared" si="61"/>
        <v>0.31527777777777777</v>
      </c>
      <c r="AC201" s="6">
        <f t="shared" si="72"/>
        <v>35525</v>
      </c>
      <c r="AD201" s="6">
        <f t="shared" si="73"/>
        <v>8882</v>
      </c>
      <c r="AE201" s="6">
        <f t="shared" si="53"/>
        <v>390</v>
      </c>
      <c r="AF201" s="6">
        <f t="shared" si="54"/>
        <v>4407</v>
      </c>
      <c r="AG201" s="6">
        <f t="shared" si="55"/>
        <v>29</v>
      </c>
      <c r="AH201" s="6">
        <f t="shared" si="56"/>
        <v>7374</v>
      </c>
      <c r="AI201" s="6">
        <f t="shared" si="74"/>
        <v>399.91836850465171</v>
      </c>
      <c r="AJ201" s="9">
        <f t="shared" si="62"/>
        <v>0.27708333333333335</v>
      </c>
      <c r="AL201" s="6">
        <f t="shared" si="75"/>
        <v>35525</v>
      </c>
      <c r="AM201" s="6">
        <f t="shared" si="76"/>
        <v>26644</v>
      </c>
      <c r="AN201" s="6">
        <f t="shared" si="57"/>
        <v>510</v>
      </c>
      <c r="AO201" s="6">
        <f t="shared" si="58"/>
        <v>1123</v>
      </c>
      <c r="AP201" s="6">
        <f t="shared" si="59"/>
        <v>29</v>
      </c>
      <c r="AQ201" s="6">
        <f t="shared" si="60"/>
        <v>25798</v>
      </c>
      <c r="AR201" s="6">
        <f t="shared" si="77"/>
        <v>531.84038290293859</v>
      </c>
      <c r="AS201" s="9">
        <f t="shared" si="63"/>
        <v>0.36874999999999997</v>
      </c>
    </row>
    <row r="202" spans="1:45" x14ac:dyDescent="0.25">
      <c r="A202" t="s">
        <v>388</v>
      </c>
      <c r="B202">
        <v>18060</v>
      </c>
      <c r="C202" t="s">
        <v>389</v>
      </c>
      <c r="D202">
        <v>23864</v>
      </c>
      <c r="E202">
        <v>774</v>
      </c>
      <c r="F202">
        <v>1121</v>
      </c>
      <c r="G202">
        <v>1333</v>
      </c>
      <c r="H202">
        <v>2190</v>
      </c>
      <c r="I202">
        <v>3678</v>
      </c>
      <c r="J202">
        <v>3609</v>
      </c>
      <c r="K202">
        <v>2924</v>
      </c>
      <c r="L202">
        <v>1941</v>
      </c>
      <c r="M202">
        <v>834</v>
      </c>
      <c r="N202">
        <v>768</v>
      </c>
      <c r="O202">
        <v>539</v>
      </c>
      <c r="P202">
        <v>424</v>
      </c>
      <c r="Q202">
        <v>1922</v>
      </c>
      <c r="R202">
        <v>1807</v>
      </c>
      <c r="S202">
        <f t="shared" si="64"/>
        <v>11932</v>
      </c>
      <c r="T202" t="str">
        <f t="shared" si="65"/>
        <v>7:00 a.m. to 7:29 a.m.</v>
      </c>
      <c r="U202">
        <f t="shared" si="66"/>
        <v>420</v>
      </c>
      <c r="V202">
        <f t="shared" si="67"/>
        <v>23864</v>
      </c>
      <c r="W202">
        <f t="shared" si="68"/>
        <v>9096</v>
      </c>
      <c r="X202">
        <f t="shared" si="69"/>
        <v>3609</v>
      </c>
      <c r="Y202">
        <f t="shared" si="70"/>
        <v>29</v>
      </c>
      <c r="Z202">
        <f t="shared" si="71"/>
        <v>442.78858409531728</v>
      </c>
      <c r="AA202" s="9">
        <f t="shared" si="61"/>
        <v>0.30694444444444441</v>
      </c>
      <c r="AC202" s="6">
        <f t="shared" si="72"/>
        <v>23864</v>
      </c>
      <c r="AD202" s="6">
        <f t="shared" si="73"/>
        <v>5967</v>
      </c>
      <c r="AE202" s="6">
        <f t="shared" ref="AE202:AE265" si="78">IF($AD202&gt;SUM($E202:$R202),"Q1 can't exceed the total", IF($AD202&gt;SUM($E202:$Q202),$R$2, IF($AD202&gt;SUM($E202:$P202),$Q$2, IF($AD202&gt;SUM($E202:$O202),$P$2, IF($AD202&gt;SUM($E202:$N202),$O$2, IF($AD202&gt;SUM($E202:$M202),$N$2, IF($AD202&gt;SUM($E202:$L202),$M$2, IF($AD202&gt;SUM($E202:$K202),$L$2, IF($AD202&gt;SUM($E202:$J202),$K$2, IF($AD202&gt;SUM($E202:$I202),$J$2, IF($AD202&gt;SUM($E202:$H202),$I$2, IF($AD202&gt;SUM($E202:$G202),$H$2, IF($AD202&gt;SUM($E202:$F202),$G$2, IF($AD202&gt;SUM($E202),$F$2,$E$2))))))))))))))</f>
        <v>390</v>
      </c>
      <c r="AF202" s="6">
        <f t="shared" ref="AF202:AF265" si="79">IF($AD202&gt;SUM($E202:$R202),"Q1 can't exceed the total", IF($AD202&gt;SUM($E202:$Q202),$R202, IF($AD202&gt;SUM($E202:$P202),$Q202, IF($AD202&gt;SUM($E202:$O202),$P202, IF($AD202&gt;SUM($E202:$N202),$O202, IF($AD202&gt;SUM($E202:$M202),$N202, IF($AD202&gt;SUM($E202:$L202),$M202, IF($AD202&gt;SUM($E202:$K202),$L202, IF($AD202&gt;SUM($E202:$J202),$K202, IF($AD202&gt;SUM($E202:$I202),$J202, IF($AD202&gt;SUM($E202:$H202),$I202, IF($AD202&gt;SUM($E202:$G202),$H202, IF($AD202&gt;SUM($E202:$F202),$G202, IF($AD202&gt;SUM($E202),$F202,$E202))))))))))))))</f>
        <v>3678</v>
      </c>
      <c r="AG202" s="6">
        <f t="shared" ref="AG202:AG265" si="80">IF($AD202&gt;SUM($E202:$R202),"median can't exceed the total", IF($AD202&gt;SUM($E202:$Q202),$R$1, IF($AD202&gt;SUM($E202:$P202),$Q$1, IF($AD202&gt;SUM($E202:$O202),$P$1, IF($AD202&gt;SUM($E202:$N202),$O$1, IF($AD202&gt;SUM($E202:$M202),$N$1, IF($AD202&gt;SUM($E202:$L202),$M$1, IF($AD202&gt;SUM($E202:$K202),$L$1, IF($AD202&gt;SUM($E202:$J202),$K$1, IF($AD202&gt;SUM($E202:$I202),$J$1, IF($AD202&gt;SUM($E202:$H202),$I$1, IF($AD202&gt;SUM($E202:$G202),$H$1, IF($AD202&gt;SUM($E202:$F202),$G$1, IF($AD202&gt;SUM($E202),$F$1,$E$1))))))))))))))</f>
        <v>29</v>
      </c>
      <c r="AH202" s="6">
        <f t="shared" ref="AH202:AH265" si="81">IF($AD202&gt;SUM($E202:$R202),"median can't exceed the total", IF($AD202&gt;SUM($E202:$Q202),SUM($E202:$Q202), IF($AD202&gt;SUM($E202:$P202),SUM($E202:$P202), IF($AD202&gt;SUM($E202:$O202),SUM($E202:$O202), IF($AD202&gt;SUM($E202:$N202),SUM($E202:$N202), IF($AD202&gt;SUM($E202:$M202),SUM($E202:$M202), IF($AD202&gt;SUM($E202:$L202),SUM($E202:$L202), IF($AD202&gt;SUM($E202:$K202),SUM($E202:$K202), IF($AD202&gt;SUM($E202:$J202),SUM($E202:$J202), IF($AD202&gt;SUM($E202:$I202),SUM($E202:$I202), IF($AD202&gt;SUM($E202:$H202),SUM($E202:$H202), IF($AD202&gt;SUM($E202:$G202),SUM($E202:$G202), IF($AD202&gt;SUM($E202:$F202),SUM($E202:$F202, IF($AD202&gt;SUM($E202),SUM($E202),0)))))))))))))))</f>
        <v>5418</v>
      </c>
      <c r="AI202" s="6">
        <f t="shared" si="74"/>
        <v>394.32082653616095</v>
      </c>
      <c r="AJ202" s="9">
        <f t="shared" si="62"/>
        <v>0.27361111111111108</v>
      </c>
      <c r="AL202" s="6">
        <f t="shared" si="75"/>
        <v>23864</v>
      </c>
      <c r="AM202" s="6">
        <f t="shared" si="76"/>
        <v>17898</v>
      </c>
      <c r="AN202" s="6">
        <f t="shared" ref="AN202:AN265" si="82">IF($AM202&gt;SUM($E202:$R202),"can't exceed the total", IF($AM202&gt;SUM($E202:$Q202),$R$2, IF($AM202&gt;SUM($E202:$P202),$Q$2, IF($AM202&gt;SUM($E202:$O202),$P$2, IF($AM202&gt;SUM($E202:$N202),$O$2, IF($AM202&gt;SUM($E202:$M202),$N$2, IF($AM202&gt;SUM($E202:$L202),$M$2, IF($AM202&gt;SUM($E202:$K202),$L$2, IF($AM202&gt;SUM($E202:$J202),$K$2, IF($AM202&gt;SUM($E202:$I202),$J$2, IF($AM202&gt;SUM($E202:$H202),$I$2, IF($AM202&gt;SUM($E202:$G202),$H$2, IF($AM202&gt;SUM($E202:$F202),$G$2, IF($AM202&gt;SUM($E202),$F$2,$E$2))))))))))))))</f>
        <v>510</v>
      </c>
      <c r="AO202" s="6">
        <f t="shared" ref="AO202:AO265" si="83">IF($AM202&gt;SUM($E202:$R202), "can't exceed the total", IF($AM202&gt;SUM($E202:$Q202),$R202, IF($AM202&gt;SUM($E202:$P202),$Q202, IF($AM202&gt;SUM($E202:$O202),$P202, IF($AM202&gt;SUM($E202:$N202),$O202, IF($AM202&gt;SUM($E202:$M202),$N202, IF($AM202&gt;SUM($E202:$L202),$M202, IF($AM202&gt;SUM($E202:$K202),$L202, IF($AM202&gt;SUM($E202:$J202),$K202, IF($AM202&gt;SUM($E202:$I202),$J202, IF($AM202&gt;SUM($E202:$H202),$I202, IF($AM202&gt;SUM($E202:$G202),$H202, IF($AM202&gt;SUM($E202:$F202),$G202, IF($AM202&gt;SUM($E202),$F202,$E202))))))))))))))</f>
        <v>834</v>
      </c>
      <c r="AP202" s="6">
        <f t="shared" ref="AP202:AP265" si="84">IF($AM202&gt;SUM($E202:$R202),"can't exceed the total", IF($AM202&gt;SUM($E202:$Q202),$R$1, IF($AM202&gt;SUM($E202:$P202),$Q$1, IF($AM202&gt;SUM($E202:$O202),$P$1, IF($AM202&gt;SUM($E202:$N202),$O$1, IF($AM202&gt;SUM($E202:$M202),$N$1, IF($AM202&gt;SUM($E202:$L202),$M$1, IF($AM202&gt;SUM($E202:$K202),$L$1, IF($AM202&gt;SUM($E202:$J202),$K$1, IF($AM202&gt;SUM($E202:$I202),$J$1, IF($AM202&gt;SUM($E202:$H202),$I$1, IF($AM202&gt;SUM($E202:$G202),$H$1, IF($AM202&gt;SUM($E202:$F202),$G$1, IF($AM202&gt;SUM($E202),$F$1,$E$1))))))))))))))</f>
        <v>29</v>
      </c>
      <c r="AQ202" s="6">
        <f t="shared" ref="AQ202:AQ265" si="85">IF($AM202&gt;SUM($E202:$R202),"can't exceed the total", IF($AM202&gt;SUM($E202:$Q202),SUM($E202:$Q202), IF($AM202&gt;SUM($E202:$P202),SUM($E202:$P202), IF($AM202&gt;SUM($E202:$O202),SUM($E202:$O202), IF($AM202&gt;SUM($E202:$N202),SUM($E202:$N202), IF($AM202&gt;SUM($E202:$M202),SUM($E202:$M202), IF($AM202&gt;SUM($E202:$L202),SUM($E202:$L202), IF($AM202&gt;SUM($E202:$K202),SUM($E202:$K202), IF($AM202&gt;SUM($E202:$J202),SUM($E202:$J202), IF($AM202&gt;SUM($E202:$I202),SUM($E202:$I202), IF($AM202&gt;SUM($E202:$H202),SUM($E202:$H202), IF($AM202&gt;SUM($E202:$G202),SUM($E202:$G202), IF($AM202&gt;SUM($E202:$F202),SUM($E202:$F202, IF($AM202&gt;SUM($E202),SUM($E202),0)))))))))))))))</f>
        <v>17570</v>
      </c>
      <c r="AR202" s="6">
        <f t="shared" si="77"/>
        <v>521.40527577937655</v>
      </c>
      <c r="AS202" s="9">
        <f t="shared" si="63"/>
        <v>0.36180555555555555</v>
      </c>
    </row>
    <row r="203" spans="1:45" x14ac:dyDescent="0.25">
      <c r="A203" t="s">
        <v>390</v>
      </c>
      <c r="B203">
        <v>18100</v>
      </c>
      <c r="C203" t="s">
        <v>391</v>
      </c>
      <c r="D203">
        <v>16225</v>
      </c>
      <c r="E203">
        <v>1053</v>
      </c>
      <c r="F203">
        <v>490</v>
      </c>
      <c r="G203">
        <v>915</v>
      </c>
      <c r="H203">
        <v>1196</v>
      </c>
      <c r="I203">
        <v>1600</v>
      </c>
      <c r="J203">
        <v>2020</v>
      </c>
      <c r="K203">
        <v>2756</v>
      </c>
      <c r="L203">
        <v>1042</v>
      </c>
      <c r="M203">
        <v>576</v>
      </c>
      <c r="N203">
        <v>637</v>
      </c>
      <c r="O203">
        <v>220</v>
      </c>
      <c r="P203">
        <v>216</v>
      </c>
      <c r="Q203">
        <v>1781</v>
      </c>
      <c r="R203">
        <v>1723</v>
      </c>
      <c r="S203">
        <f t="shared" si="64"/>
        <v>8112.5</v>
      </c>
      <c r="T203" t="str">
        <f t="shared" si="65"/>
        <v>7:30 a.m. to 7:59 a.m.</v>
      </c>
      <c r="U203">
        <f t="shared" si="66"/>
        <v>450</v>
      </c>
      <c r="V203">
        <f t="shared" si="67"/>
        <v>16225</v>
      </c>
      <c r="W203">
        <f t="shared" si="68"/>
        <v>7274</v>
      </c>
      <c r="X203">
        <f t="shared" si="69"/>
        <v>2756</v>
      </c>
      <c r="Y203">
        <f t="shared" si="70"/>
        <v>29</v>
      </c>
      <c r="Z203">
        <f t="shared" si="71"/>
        <v>458.82311320754718</v>
      </c>
      <c r="AA203" s="9">
        <f t="shared" ref="AA203:AA266" si="86">TIME(0,Z203,0)</f>
        <v>0.31805555555555559</v>
      </c>
      <c r="AC203" s="6">
        <f t="shared" si="72"/>
        <v>16225</v>
      </c>
      <c r="AD203" s="6">
        <f t="shared" si="73"/>
        <v>4057</v>
      </c>
      <c r="AE203" s="6">
        <f t="shared" si="78"/>
        <v>390</v>
      </c>
      <c r="AF203" s="6">
        <f t="shared" si="79"/>
        <v>1600</v>
      </c>
      <c r="AG203" s="6">
        <f t="shared" si="80"/>
        <v>29</v>
      </c>
      <c r="AH203" s="6">
        <f t="shared" si="81"/>
        <v>3654</v>
      </c>
      <c r="AI203" s="6">
        <f t="shared" si="74"/>
        <v>397.29078125000001</v>
      </c>
      <c r="AJ203" s="9">
        <f t="shared" ref="AJ203:AJ266" si="87">TIME(0,AI203,0)</f>
        <v>0.27569444444444441</v>
      </c>
      <c r="AL203" s="6">
        <f t="shared" si="75"/>
        <v>16225</v>
      </c>
      <c r="AM203" s="6">
        <f t="shared" si="76"/>
        <v>12169</v>
      </c>
      <c r="AN203" s="6">
        <f t="shared" si="82"/>
        <v>540</v>
      </c>
      <c r="AO203" s="6">
        <f t="shared" si="83"/>
        <v>637</v>
      </c>
      <c r="AP203" s="6">
        <f t="shared" si="84"/>
        <v>59</v>
      </c>
      <c r="AQ203" s="6">
        <f t="shared" si="85"/>
        <v>11648</v>
      </c>
      <c r="AR203" s="6">
        <f t="shared" si="77"/>
        <v>588.23273155416018</v>
      </c>
      <c r="AS203" s="9">
        <f t="shared" ref="AS203:AS266" si="88">TIME(0,AR203,0)</f>
        <v>0.40833333333333338</v>
      </c>
    </row>
    <row r="204" spans="1:45" x14ac:dyDescent="0.25">
      <c r="A204" t="s">
        <v>392</v>
      </c>
      <c r="B204">
        <v>18140</v>
      </c>
      <c r="C204" t="s">
        <v>393</v>
      </c>
      <c r="D204">
        <v>849498</v>
      </c>
      <c r="E204">
        <v>27342</v>
      </c>
      <c r="F204">
        <v>21978</v>
      </c>
      <c r="G204">
        <v>34211</v>
      </c>
      <c r="H204">
        <v>62903</v>
      </c>
      <c r="I204">
        <v>88263</v>
      </c>
      <c r="J204">
        <v>124386</v>
      </c>
      <c r="K204">
        <v>119378</v>
      </c>
      <c r="L204">
        <v>95278</v>
      </c>
      <c r="M204">
        <v>55959</v>
      </c>
      <c r="N204">
        <v>50223</v>
      </c>
      <c r="O204">
        <v>23853</v>
      </c>
      <c r="P204">
        <v>12942</v>
      </c>
      <c r="Q204">
        <v>66904</v>
      </c>
      <c r="R204">
        <v>65878</v>
      </c>
      <c r="S204">
        <f t="shared" ref="S204:S267" si="89">IF(MOD(D204,2)&gt;0,AVERAGE(ROUNDDOWN(D204/2,0),ROUNDUP(D204/2,0)),D204/2)</f>
        <v>424749</v>
      </c>
      <c r="T204" t="str">
        <f t="shared" ref="T204:T267" si="90">IF($S204&gt;SUM($E204:$R204),"median can't exceed the total",IF($S204&gt;SUM($E204:$Q204),$R$9,IF($S204&gt;SUM($E204:$P204),$Q$9,IF($S204&gt;SUM($E204:$O204),$P$9,IF($S204&gt;SUM($E204:$N204),$O$9,IF($S204&gt;SUM($E204:$M204),$N$9,IF($S204&gt;SUM($E204:$L204),$M$9,IF($S204&gt;SUM($E204:$K204),$L$9,IF($S204&gt;SUM($E204:$J204),$K$9,IF($S204&gt;SUM($E204:$I204),$J$9,IF($S204&gt;SUM($E204:$H204),$I$9,IF($S204&gt;SUM($E204:$G204),$H$9,IF($S204&gt;SUM($E204:$F204),$G$9,IF($S204&gt;SUM($E204),$F$9,$E$9))))))))))))))</f>
        <v>7:30 a.m. to 7:59 a.m.</v>
      </c>
      <c r="U204">
        <f t="shared" ref="U204:U267" si="91">IF($S204&gt;SUM($E204:$R204),"median can't exceed the total",IF($S204&gt;SUM($E204:$Q204),$R$2,IF($S204&gt;SUM($E204:$P204),$Q$2,IF($S204&gt;SUM($E204:$O204),$P$2,IF($S204&gt;SUM($E204:$N204),$O$2,IF($S204&gt;SUM($E204:$M204),$N$2,IF($S204&gt;SUM($E204:$L204),$M$2,IF($S204&gt;SUM($E204:$K204),$L$2,IF($S204&gt;SUM($E204:$J204),$K$2,IF($S204&gt;SUM($E204:$I204),$J$2,IF($S204&gt;SUM($E204:$H204),$I$2,IF($S204&gt;SUM($E204:$G204),$H$2,IF($S204&gt;SUM($E204:$F204),$G$2,IF($S204&gt;SUM($E204),$F$2,$E$2))))))))))))))</f>
        <v>450</v>
      </c>
      <c r="V204">
        <f t="shared" ref="V204:V267" si="92">D204</f>
        <v>849498</v>
      </c>
      <c r="W204">
        <f t="shared" ref="W204:W267" si="93">IF($S204&gt;SUM($E204:$R204),"median can't exceed the total", IF($S204&gt;SUM($E204:$Q204),SUM($E204:$Q204), IF($S204&gt;SUM($E204:$P204),SUM($E204:$P204), IF($S204&gt;SUM($E204:$O204),SUM($E204:$O204), IF($S204&gt;SUM($E204:$N204),SUM($E204:$N204), IF($S204&gt;SUM($E204:$M204),SUM($E204:$M204), IF($S204&gt;SUM($E204:$L204),SUM($E204:$L204), IF($S204&gt;SUM($E204:$K204),SUM($E204:$K204), IF($S204&gt;SUM($E204:$J204),SUM($E204:$J204), IF($S204&gt;SUM($E204:$I204),SUM($E204:$I204), IF($S204&gt;SUM($E204:$H204),SUM($E204:$H204), IF($S204&gt;SUM($E204:$G204),SUM($E204:$G204), IF($S204&gt;SUM($E204:$F204),SUM($E204:$F204, IF($S204&gt;SUM($E204),SUM($E204),0)))))))))))))))</f>
        <v>359083</v>
      </c>
      <c r="X204">
        <f t="shared" ref="X204:X267" si="94">IF($S204&gt;SUM($E204:$R204),"median can't exceed the total", IF($S204&gt;SUM($E204:$Q204),$R204, IF($S204&gt;SUM($E204:$P204),$Q204, IF($S204&gt;SUM($E204:$O204),$P204, IF($S204&gt;SUM($E204:$N204),$O204, IF($S204&gt;SUM($E204:$M204),$N204, IF($S204&gt;SUM($E204:$L204),$M204, IF($S204&gt;SUM($E204:$K204),$L204, IF($S204&gt;SUM($E204:$J204),$K204, IF($S204&gt;SUM($E204:$I204),$J204, IF($S204&gt;SUM($E204:$H204),$I204, IF($S204&gt;SUM($E204:$G204),$H204, IF($S204&gt;SUM($E204:$F204),$G204, IF($S204&gt;SUM($E204),$F204,$E204))))))))))))))</f>
        <v>119378</v>
      </c>
      <c r="Y204">
        <f t="shared" ref="Y204:Y267" si="95">IF($S204&gt;SUM($E204:$R204),"median can't exceed the total", IF($S204&gt;SUM($E204:$Q204),$R$1, IF($S204&gt;SUM($E204:$P204),$Q$1, IF($S204&gt;SUM($E204:$O204),$P$1, IF($S204&gt;SUM($E204:$N204),$O$1, IF($S204&gt;SUM($E204:$M204),$N$1, IF($S204&gt;SUM($E204:$L204),$M$1, IF($S204&gt;SUM($E204:$K204),$L$1, IF($S204&gt;SUM($E204:$J204),$K$1, IF($S204&gt;SUM($E204:$I204),$J$1, IF($S204&gt;SUM($E204:$H204),$I$1, IF($S204&gt;SUM($E204:$G204),$H$1, IF($S204&gt;SUM($E204:$F204),$G$1, IF($S204&gt;SUM($E204),$F$1,$E$1))))))))))))))</f>
        <v>29</v>
      </c>
      <c r="Z204">
        <f t="shared" ref="Z204:Z267" si="96">U204+(((V204/2)-W204)/X204)*Y204</f>
        <v>465.9519676992411</v>
      </c>
      <c r="AA204" s="9">
        <f t="shared" si="86"/>
        <v>0.32291666666666669</v>
      </c>
      <c r="AC204" s="6">
        <f t="shared" ref="AC204:AC267" si="97">$D204</f>
        <v>849498</v>
      </c>
      <c r="AD204" s="6">
        <f t="shared" ref="AD204:AD267" si="98">ROUNDUP(0.25*($AC204+1),0)</f>
        <v>212375</v>
      </c>
      <c r="AE204" s="6">
        <f t="shared" si="78"/>
        <v>390</v>
      </c>
      <c r="AF204" s="6">
        <f t="shared" si="79"/>
        <v>88263</v>
      </c>
      <c r="AG204" s="6">
        <f t="shared" si="80"/>
        <v>29</v>
      </c>
      <c r="AH204" s="6">
        <f t="shared" si="81"/>
        <v>146434</v>
      </c>
      <c r="AI204" s="6">
        <f t="shared" ref="AI204:AI267" si="99">AE204+(((AC204/4)-AH204)/AF204)*AG204</f>
        <v>411.66564132195822</v>
      </c>
      <c r="AJ204" s="9">
        <f t="shared" si="87"/>
        <v>0.28541666666666665</v>
      </c>
      <c r="AL204" s="6">
        <f t="shared" ref="AL204:AL267" si="100">$D204</f>
        <v>849498</v>
      </c>
      <c r="AM204" s="6">
        <f t="shared" ref="AM204:AM267" si="101">ROUNDDOWN(0.75*($AL204+1),0)</f>
        <v>637124</v>
      </c>
      <c r="AN204" s="6">
        <f t="shared" si="82"/>
        <v>540</v>
      </c>
      <c r="AO204" s="6">
        <f t="shared" si="83"/>
        <v>50223</v>
      </c>
      <c r="AP204" s="6">
        <f t="shared" si="84"/>
        <v>59</v>
      </c>
      <c r="AQ204" s="6">
        <f t="shared" si="85"/>
        <v>629698</v>
      </c>
      <c r="AR204" s="6">
        <f t="shared" ref="AR204:AR267" si="102">AN204+((((3*AL204)/4)-AQ204)/AO204)*AP204</f>
        <v>548.72318459669873</v>
      </c>
      <c r="AS204" s="9">
        <f t="shared" si="88"/>
        <v>0.38055555555555554</v>
      </c>
    </row>
    <row r="205" spans="1:45" x14ac:dyDescent="0.25">
      <c r="A205" t="s">
        <v>394</v>
      </c>
      <c r="B205">
        <v>18180</v>
      </c>
      <c r="C205" t="s">
        <v>395</v>
      </c>
      <c r="D205">
        <v>70614</v>
      </c>
      <c r="E205">
        <v>2950</v>
      </c>
      <c r="F205">
        <v>2405</v>
      </c>
      <c r="G205">
        <v>3178</v>
      </c>
      <c r="H205">
        <v>6871</v>
      </c>
      <c r="I205">
        <v>8077</v>
      </c>
      <c r="J205">
        <v>11847</v>
      </c>
      <c r="K205">
        <v>10060</v>
      </c>
      <c r="L205">
        <v>7713</v>
      </c>
      <c r="M205">
        <v>3454</v>
      </c>
      <c r="N205">
        <v>3153</v>
      </c>
      <c r="O205">
        <v>1435</v>
      </c>
      <c r="P205">
        <v>508</v>
      </c>
      <c r="Q205">
        <v>4628</v>
      </c>
      <c r="R205">
        <v>4335</v>
      </c>
      <c r="S205">
        <f t="shared" si="89"/>
        <v>35307</v>
      </c>
      <c r="T205" t="str">
        <f t="shared" si="90"/>
        <v>7:00 a.m. to 7:29 a.m.</v>
      </c>
      <c r="U205">
        <f t="shared" si="91"/>
        <v>420</v>
      </c>
      <c r="V205">
        <f t="shared" si="92"/>
        <v>70614</v>
      </c>
      <c r="W205">
        <f t="shared" si="93"/>
        <v>23481</v>
      </c>
      <c r="X205">
        <f t="shared" si="94"/>
        <v>11847</v>
      </c>
      <c r="Y205">
        <f t="shared" si="95"/>
        <v>29</v>
      </c>
      <c r="Z205">
        <f t="shared" si="96"/>
        <v>448.94859458090656</v>
      </c>
      <c r="AA205" s="9">
        <f t="shared" si="86"/>
        <v>0.31111111111111112</v>
      </c>
      <c r="AC205" s="6">
        <f t="shared" si="97"/>
        <v>70614</v>
      </c>
      <c r="AD205" s="6">
        <f t="shared" si="98"/>
        <v>17654</v>
      </c>
      <c r="AE205" s="6">
        <f t="shared" si="78"/>
        <v>390</v>
      </c>
      <c r="AF205" s="6">
        <f t="shared" si="79"/>
        <v>8077</v>
      </c>
      <c r="AG205" s="6">
        <f t="shared" si="80"/>
        <v>29</v>
      </c>
      <c r="AH205" s="6">
        <f t="shared" si="81"/>
        <v>15404</v>
      </c>
      <c r="AI205" s="6">
        <f t="shared" si="99"/>
        <v>398.07669926953076</v>
      </c>
      <c r="AJ205" s="9">
        <f t="shared" si="87"/>
        <v>0.27638888888888891</v>
      </c>
      <c r="AL205" s="6">
        <f t="shared" si="100"/>
        <v>70614</v>
      </c>
      <c r="AM205" s="6">
        <f t="shared" si="101"/>
        <v>52961</v>
      </c>
      <c r="AN205" s="6">
        <f t="shared" si="82"/>
        <v>480</v>
      </c>
      <c r="AO205" s="6">
        <f t="shared" si="83"/>
        <v>7713</v>
      </c>
      <c r="AP205" s="6">
        <f t="shared" si="84"/>
        <v>29</v>
      </c>
      <c r="AQ205" s="6">
        <f t="shared" si="85"/>
        <v>45388</v>
      </c>
      <c r="AR205" s="6">
        <f t="shared" si="102"/>
        <v>508.47173603007911</v>
      </c>
      <c r="AS205" s="9">
        <f t="shared" si="88"/>
        <v>0.3527777777777778</v>
      </c>
    </row>
    <row r="206" spans="1:45" x14ac:dyDescent="0.25">
      <c r="A206" t="s">
        <v>396</v>
      </c>
      <c r="B206">
        <v>18220</v>
      </c>
      <c r="C206" t="s">
        <v>397</v>
      </c>
      <c r="D206">
        <v>8802</v>
      </c>
      <c r="E206">
        <v>823</v>
      </c>
      <c r="F206">
        <v>298</v>
      </c>
      <c r="G206">
        <v>649</v>
      </c>
      <c r="H206">
        <v>606</v>
      </c>
      <c r="I206">
        <v>741</v>
      </c>
      <c r="J206">
        <v>957</v>
      </c>
      <c r="K206">
        <v>879</v>
      </c>
      <c r="L206">
        <v>855</v>
      </c>
      <c r="M206">
        <v>332</v>
      </c>
      <c r="N206">
        <v>388</v>
      </c>
      <c r="O206">
        <v>234</v>
      </c>
      <c r="P206">
        <v>140</v>
      </c>
      <c r="Q206">
        <v>812</v>
      </c>
      <c r="R206">
        <v>1088</v>
      </c>
      <c r="S206">
        <f t="shared" si="89"/>
        <v>4401</v>
      </c>
      <c r="T206" t="str">
        <f t="shared" si="90"/>
        <v>7:30 a.m. to 7:59 a.m.</v>
      </c>
      <c r="U206">
        <f t="shared" si="91"/>
        <v>450</v>
      </c>
      <c r="V206">
        <f t="shared" si="92"/>
        <v>8802</v>
      </c>
      <c r="W206">
        <f t="shared" si="93"/>
        <v>4074</v>
      </c>
      <c r="X206">
        <f t="shared" si="94"/>
        <v>879</v>
      </c>
      <c r="Y206">
        <f t="shared" si="95"/>
        <v>29</v>
      </c>
      <c r="Z206">
        <f t="shared" si="96"/>
        <v>460.78839590443687</v>
      </c>
      <c r="AA206" s="9">
        <f t="shared" si="86"/>
        <v>0.31944444444444448</v>
      </c>
      <c r="AC206" s="6">
        <f t="shared" si="97"/>
        <v>8802</v>
      </c>
      <c r="AD206" s="6">
        <f t="shared" si="98"/>
        <v>2201</v>
      </c>
      <c r="AE206" s="6">
        <f t="shared" si="78"/>
        <v>360</v>
      </c>
      <c r="AF206" s="6">
        <f t="shared" si="79"/>
        <v>606</v>
      </c>
      <c r="AG206" s="6">
        <f t="shared" si="80"/>
        <v>29</v>
      </c>
      <c r="AH206" s="6">
        <f t="shared" si="81"/>
        <v>1770</v>
      </c>
      <c r="AI206" s="6">
        <f t="shared" si="99"/>
        <v>380.60148514851483</v>
      </c>
      <c r="AJ206" s="9">
        <f t="shared" si="87"/>
        <v>0.2638888888888889</v>
      </c>
      <c r="AL206" s="6">
        <f t="shared" si="100"/>
        <v>8802</v>
      </c>
      <c r="AM206" s="6">
        <f t="shared" si="101"/>
        <v>6602</v>
      </c>
      <c r="AN206" s="6">
        <f t="shared" si="82"/>
        <v>600</v>
      </c>
      <c r="AO206" s="6">
        <f t="shared" si="83"/>
        <v>234</v>
      </c>
      <c r="AP206" s="6">
        <f t="shared" si="84"/>
        <v>59</v>
      </c>
      <c r="AQ206" s="6">
        <f t="shared" si="85"/>
        <v>6528</v>
      </c>
      <c r="AR206" s="6">
        <f t="shared" si="102"/>
        <v>618.53205128205127</v>
      </c>
      <c r="AS206" s="9">
        <f t="shared" si="88"/>
        <v>0.4291666666666667</v>
      </c>
    </row>
    <row r="207" spans="1:45" x14ac:dyDescent="0.25">
      <c r="A207" t="s">
        <v>398</v>
      </c>
      <c r="B207">
        <v>18260</v>
      </c>
      <c r="C207" t="s">
        <v>399</v>
      </c>
      <c r="D207">
        <v>40668</v>
      </c>
      <c r="E207">
        <v>2013</v>
      </c>
      <c r="F207">
        <v>1539</v>
      </c>
      <c r="G207">
        <v>2310</v>
      </c>
      <c r="H207">
        <v>3837</v>
      </c>
      <c r="I207">
        <v>4984</v>
      </c>
      <c r="J207">
        <v>10046</v>
      </c>
      <c r="K207">
        <v>5342</v>
      </c>
      <c r="L207">
        <v>1985</v>
      </c>
      <c r="M207">
        <v>1092</v>
      </c>
      <c r="N207">
        <v>1409</v>
      </c>
      <c r="O207">
        <v>770</v>
      </c>
      <c r="P207">
        <v>357</v>
      </c>
      <c r="Q207">
        <v>2667</v>
      </c>
      <c r="R207">
        <v>2317</v>
      </c>
      <c r="S207">
        <f t="shared" si="89"/>
        <v>20334</v>
      </c>
      <c r="T207" t="str">
        <f t="shared" si="90"/>
        <v>7:00 a.m. to 7:29 a.m.</v>
      </c>
      <c r="U207">
        <f t="shared" si="91"/>
        <v>420</v>
      </c>
      <c r="V207">
        <f t="shared" si="92"/>
        <v>40668</v>
      </c>
      <c r="W207">
        <f t="shared" si="93"/>
        <v>14683</v>
      </c>
      <c r="X207">
        <f t="shared" si="94"/>
        <v>10046</v>
      </c>
      <c r="Y207">
        <f t="shared" si="95"/>
        <v>29</v>
      </c>
      <c r="Z207">
        <f t="shared" si="96"/>
        <v>436.31286084013539</v>
      </c>
      <c r="AA207" s="9">
        <f t="shared" si="86"/>
        <v>0.30277777777777776</v>
      </c>
      <c r="AC207" s="6">
        <f t="shared" si="97"/>
        <v>40668</v>
      </c>
      <c r="AD207" s="6">
        <f t="shared" si="98"/>
        <v>10168</v>
      </c>
      <c r="AE207" s="6">
        <f t="shared" si="78"/>
        <v>390</v>
      </c>
      <c r="AF207" s="6">
        <f t="shared" si="79"/>
        <v>4984</v>
      </c>
      <c r="AG207" s="6">
        <f t="shared" si="80"/>
        <v>29</v>
      </c>
      <c r="AH207" s="6">
        <f t="shared" si="81"/>
        <v>9699</v>
      </c>
      <c r="AI207" s="6">
        <f t="shared" si="99"/>
        <v>392.723113964687</v>
      </c>
      <c r="AJ207" s="9">
        <f t="shared" si="87"/>
        <v>0.2722222222222222</v>
      </c>
      <c r="AL207" s="6">
        <f t="shared" si="100"/>
        <v>40668</v>
      </c>
      <c r="AM207" s="6">
        <f t="shared" si="101"/>
        <v>30501</v>
      </c>
      <c r="AN207" s="6">
        <f t="shared" si="82"/>
        <v>480</v>
      </c>
      <c r="AO207" s="6">
        <f t="shared" si="83"/>
        <v>1985</v>
      </c>
      <c r="AP207" s="6">
        <f t="shared" si="84"/>
        <v>29</v>
      </c>
      <c r="AQ207" s="6">
        <f t="shared" si="85"/>
        <v>30071</v>
      </c>
      <c r="AR207" s="6">
        <f t="shared" si="102"/>
        <v>486.28211586901762</v>
      </c>
      <c r="AS207" s="9">
        <f t="shared" si="88"/>
        <v>0.33749999999999997</v>
      </c>
    </row>
    <row r="208" spans="1:45" x14ac:dyDescent="0.25">
      <c r="A208" t="s">
        <v>400</v>
      </c>
      <c r="B208">
        <v>18300</v>
      </c>
      <c r="C208" t="s">
        <v>401</v>
      </c>
      <c r="D208">
        <v>22515</v>
      </c>
      <c r="E208">
        <v>1555</v>
      </c>
      <c r="F208">
        <v>867</v>
      </c>
      <c r="G208">
        <v>1113</v>
      </c>
      <c r="H208">
        <v>1514</v>
      </c>
      <c r="I208">
        <v>2088</v>
      </c>
      <c r="J208">
        <v>2849</v>
      </c>
      <c r="K208">
        <v>3664</v>
      </c>
      <c r="L208">
        <v>1695</v>
      </c>
      <c r="M208">
        <v>1132</v>
      </c>
      <c r="N208">
        <v>1611</v>
      </c>
      <c r="O208">
        <v>795</v>
      </c>
      <c r="P208">
        <v>348</v>
      </c>
      <c r="Q208">
        <v>1892</v>
      </c>
      <c r="R208">
        <v>1392</v>
      </c>
      <c r="S208">
        <f t="shared" si="89"/>
        <v>11257.5</v>
      </c>
      <c r="T208" t="str">
        <f t="shared" si="90"/>
        <v>7:30 a.m. to 7:59 a.m.</v>
      </c>
      <c r="U208">
        <f t="shared" si="91"/>
        <v>450</v>
      </c>
      <c r="V208">
        <f t="shared" si="92"/>
        <v>22515</v>
      </c>
      <c r="W208">
        <f t="shared" si="93"/>
        <v>9986</v>
      </c>
      <c r="X208">
        <f t="shared" si="94"/>
        <v>3664</v>
      </c>
      <c r="Y208">
        <f t="shared" si="95"/>
        <v>29</v>
      </c>
      <c r="Z208">
        <f t="shared" si="96"/>
        <v>460.06372816593887</v>
      </c>
      <c r="AA208" s="9">
        <f t="shared" si="86"/>
        <v>0.31944444444444448</v>
      </c>
      <c r="AC208" s="6">
        <f t="shared" si="97"/>
        <v>22515</v>
      </c>
      <c r="AD208" s="6">
        <f t="shared" si="98"/>
        <v>5629</v>
      </c>
      <c r="AE208" s="6">
        <f t="shared" si="78"/>
        <v>390</v>
      </c>
      <c r="AF208" s="6">
        <f t="shared" si="79"/>
        <v>2088</v>
      </c>
      <c r="AG208" s="6">
        <f t="shared" si="80"/>
        <v>29</v>
      </c>
      <c r="AH208" s="6">
        <f t="shared" si="81"/>
        <v>5049</v>
      </c>
      <c r="AI208" s="6">
        <f t="shared" si="99"/>
        <v>398.05208333333331</v>
      </c>
      <c r="AJ208" s="9">
        <f t="shared" si="87"/>
        <v>0.27638888888888891</v>
      </c>
      <c r="AL208" s="6">
        <f t="shared" si="100"/>
        <v>22515</v>
      </c>
      <c r="AM208" s="6">
        <f t="shared" si="101"/>
        <v>16887</v>
      </c>
      <c r="AN208" s="6">
        <f t="shared" si="82"/>
        <v>540</v>
      </c>
      <c r="AO208" s="6">
        <f t="shared" si="83"/>
        <v>1611</v>
      </c>
      <c r="AP208" s="6">
        <f t="shared" si="84"/>
        <v>59</v>
      </c>
      <c r="AQ208" s="6">
        <f t="shared" si="85"/>
        <v>16477</v>
      </c>
      <c r="AR208" s="6">
        <f t="shared" si="102"/>
        <v>554.98805090006203</v>
      </c>
      <c r="AS208" s="9">
        <f t="shared" si="88"/>
        <v>0.38472222222222219</v>
      </c>
    </row>
    <row r="209" spans="1:45" x14ac:dyDescent="0.25">
      <c r="A209" t="s">
        <v>402</v>
      </c>
      <c r="B209">
        <v>18340</v>
      </c>
      <c r="C209" t="s">
        <v>403</v>
      </c>
      <c r="D209">
        <v>11964</v>
      </c>
      <c r="E209">
        <v>786</v>
      </c>
      <c r="F209">
        <v>485</v>
      </c>
      <c r="G209">
        <v>415</v>
      </c>
      <c r="H209">
        <v>877</v>
      </c>
      <c r="I209">
        <v>1131</v>
      </c>
      <c r="J209">
        <v>1658</v>
      </c>
      <c r="K209">
        <v>1843</v>
      </c>
      <c r="L209">
        <v>1157</v>
      </c>
      <c r="M209">
        <v>538</v>
      </c>
      <c r="N209">
        <v>496</v>
      </c>
      <c r="O209">
        <v>54</v>
      </c>
      <c r="P209">
        <v>196</v>
      </c>
      <c r="Q209">
        <v>1256</v>
      </c>
      <c r="R209">
        <v>1072</v>
      </c>
      <c r="S209">
        <f t="shared" si="89"/>
        <v>5982</v>
      </c>
      <c r="T209" t="str">
        <f t="shared" si="90"/>
        <v>7:30 a.m. to 7:59 a.m.</v>
      </c>
      <c r="U209">
        <f t="shared" si="91"/>
        <v>450</v>
      </c>
      <c r="V209">
        <f t="shared" si="92"/>
        <v>11964</v>
      </c>
      <c r="W209">
        <f t="shared" si="93"/>
        <v>5352</v>
      </c>
      <c r="X209">
        <f t="shared" si="94"/>
        <v>1843</v>
      </c>
      <c r="Y209">
        <f t="shared" si="95"/>
        <v>29</v>
      </c>
      <c r="Z209">
        <f t="shared" si="96"/>
        <v>459.91318502441669</v>
      </c>
      <c r="AA209" s="9">
        <f t="shared" si="86"/>
        <v>0.31875000000000003</v>
      </c>
      <c r="AC209" s="6">
        <f t="shared" si="97"/>
        <v>11964</v>
      </c>
      <c r="AD209" s="6">
        <f t="shared" si="98"/>
        <v>2992</v>
      </c>
      <c r="AE209" s="6">
        <f t="shared" si="78"/>
        <v>390</v>
      </c>
      <c r="AF209" s="6">
        <f t="shared" si="79"/>
        <v>1131</v>
      </c>
      <c r="AG209" s="6">
        <f t="shared" si="80"/>
        <v>29</v>
      </c>
      <c r="AH209" s="6">
        <f t="shared" si="81"/>
        <v>2563</v>
      </c>
      <c r="AI209" s="6">
        <f t="shared" si="99"/>
        <v>400.97435897435895</v>
      </c>
      <c r="AJ209" s="9">
        <f t="shared" si="87"/>
        <v>0.27777777777777779</v>
      </c>
      <c r="AL209" s="6">
        <f t="shared" si="100"/>
        <v>11964</v>
      </c>
      <c r="AM209" s="6">
        <f t="shared" si="101"/>
        <v>8973</v>
      </c>
      <c r="AN209" s="6">
        <f t="shared" si="82"/>
        <v>540</v>
      </c>
      <c r="AO209" s="6">
        <f t="shared" si="83"/>
        <v>496</v>
      </c>
      <c r="AP209" s="6">
        <f t="shared" si="84"/>
        <v>59</v>
      </c>
      <c r="AQ209" s="6">
        <f t="shared" si="85"/>
        <v>8890</v>
      </c>
      <c r="AR209" s="6">
        <f t="shared" si="102"/>
        <v>549.87298387096769</v>
      </c>
      <c r="AS209" s="9">
        <f t="shared" si="88"/>
        <v>0.38125000000000003</v>
      </c>
    </row>
    <row r="210" spans="1:45" x14ac:dyDescent="0.25">
      <c r="A210" t="s">
        <v>404</v>
      </c>
      <c r="B210">
        <v>18380</v>
      </c>
      <c r="C210" t="s">
        <v>405</v>
      </c>
      <c r="D210">
        <v>8133</v>
      </c>
      <c r="E210">
        <v>322</v>
      </c>
      <c r="F210">
        <v>217</v>
      </c>
      <c r="G210">
        <v>520</v>
      </c>
      <c r="H210">
        <v>333</v>
      </c>
      <c r="I210">
        <v>915</v>
      </c>
      <c r="J210">
        <v>1390</v>
      </c>
      <c r="K210">
        <v>1478</v>
      </c>
      <c r="L210">
        <v>924</v>
      </c>
      <c r="M210">
        <v>317</v>
      </c>
      <c r="N210">
        <v>397</v>
      </c>
      <c r="O210">
        <v>363</v>
      </c>
      <c r="P210">
        <v>56</v>
      </c>
      <c r="Q210">
        <v>529</v>
      </c>
      <c r="R210">
        <v>372</v>
      </c>
      <c r="S210">
        <f t="shared" si="89"/>
        <v>4066.5</v>
      </c>
      <c r="T210" t="str">
        <f t="shared" si="90"/>
        <v>7:30 a.m. to 7:59 a.m.</v>
      </c>
      <c r="U210">
        <f t="shared" si="91"/>
        <v>450</v>
      </c>
      <c r="V210">
        <f t="shared" si="92"/>
        <v>8133</v>
      </c>
      <c r="W210">
        <f t="shared" si="93"/>
        <v>3697</v>
      </c>
      <c r="X210">
        <f t="shared" si="94"/>
        <v>1478</v>
      </c>
      <c r="Y210">
        <f t="shared" si="95"/>
        <v>29</v>
      </c>
      <c r="Z210">
        <f t="shared" si="96"/>
        <v>457.25</v>
      </c>
      <c r="AA210" s="9">
        <f t="shared" si="86"/>
        <v>0.31736111111111109</v>
      </c>
      <c r="AC210" s="6">
        <f t="shared" si="97"/>
        <v>8133</v>
      </c>
      <c r="AD210" s="6">
        <f t="shared" si="98"/>
        <v>2034</v>
      </c>
      <c r="AE210" s="6">
        <f t="shared" si="78"/>
        <v>390</v>
      </c>
      <c r="AF210" s="6">
        <f t="shared" si="79"/>
        <v>915</v>
      </c>
      <c r="AG210" s="6">
        <f t="shared" si="80"/>
        <v>29</v>
      </c>
      <c r="AH210" s="6">
        <f t="shared" si="81"/>
        <v>1392</v>
      </c>
      <c r="AI210" s="6">
        <f t="shared" si="99"/>
        <v>410.32377049180326</v>
      </c>
      <c r="AJ210" s="9">
        <f t="shared" si="87"/>
        <v>0.28472222222222221</v>
      </c>
      <c r="AL210" s="6">
        <f t="shared" si="100"/>
        <v>8133</v>
      </c>
      <c r="AM210" s="6">
        <f t="shared" si="101"/>
        <v>6100</v>
      </c>
      <c r="AN210" s="6">
        <f t="shared" si="82"/>
        <v>510</v>
      </c>
      <c r="AO210" s="6">
        <f t="shared" si="83"/>
        <v>317</v>
      </c>
      <c r="AP210" s="6">
        <f t="shared" si="84"/>
        <v>29</v>
      </c>
      <c r="AQ210" s="6">
        <f t="shared" si="85"/>
        <v>6099</v>
      </c>
      <c r="AR210" s="6">
        <f t="shared" si="102"/>
        <v>510.0686119873817</v>
      </c>
      <c r="AS210" s="9">
        <f t="shared" si="88"/>
        <v>0.35416666666666669</v>
      </c>
    </row>
    <row r="211" spans="1:45" x14ac:dyDescent="0.25">
      <c r="A211" t="s">
        <v>406</v>
      </c>
      <c r="B211">
        <v>18420</v>
      </c>
      <c r="C211" t="s">
        <v>407</v>
      </c>
      <c r="D211">
        <v>14278</v>
      </c>
      <c r="E211">
        <v>602</v>
      </c>
      <c r="F211">
        <v>378</v>
      </c>
      <c r="G211">
        <v>716</v>
      </c>
      <c r="H211">
        <v>1492</v>
      </c>
      <c r="I211">
        <v>2054</v>
      </c>
      <c r="J211">
        <v>2158</v>
      </c>
      <c r="K211">
        <v>1910</v>
      </c>
      <c r="L211">
        <v>1387</v>
      </c>
      <c r="M211">
        <v>358</v>
      </c>
      <c r="N211">
        <v>652</v>
      </c>
      <c r="O211">
        <v>284</v>
      </c>
      <c r="P211">
        <v>153</v>
      </c>
      <c r="Q211">
        <v>1014</v>
      </c>
      <c r="R211">
        <v>1120</v>
      </c>
      <c r="S211">
        <f t="shared" si="89"/>
        <v>7139</v>
      </c>
      <c r="T211" t="str">
        <f t="shared" si="90"/>
        <v>7:00 a.m. to 7:29 a.m.</v>
      </c>
      <c r="U211">
        <f t="shared" si="91"/>
        <v>420</v>
      </c>
      <c r="V211">
        <f t="shared" si="92"/>
        <v>14278</v>
      </c>
      <c r="W211">
        <f t="shared" si="93"/>
        <v>5242</v>
      </c>
      <c r="X211">
        <f t="shared" si="94"/>
        <v>2158</v>
      </c>
      <c r="Y211">
        <f t="shared" si="95"/>
        <v>29</v>
      </c>
      <c r="Z211">
        <f t="shared" si="96"/>
        <v>445.49258572752547</v>
      </c>
      <c r="AA211" s="9">
        <f t="shared" si="86"/>
        <v>0.30902777777777779</v>
      </c>
      <c r="AC211" s="6">
        <f t="shared" si="97"/>
        <v>14278</v>
      </c>
      <c r="AD211" s="6">
        <f t="shared" si="98"/>
        <v>3570</v>
      </c>
      <c r="AE211" s="6">
        <f t="shared" si="78"/>
        <v>390</v>
      </c>
      <c r="AF211" s="6">
        <f t="shared" si="79"/>
        <v>2054</v>
      </c>
      <c r="AG211" s="6">
        <f t="shared" si="80"/>
        <v>29</v>
      </c>
      <c r="AH211" s="6">
        <f t="shared" si="81"/>
        <v>3188</v>
      </c>
      <c r="AI211" s="6">
        <f t="shared" si="99"/>
        <v>395.38631937682572</v>
      </c>
      <c r="AJ211" s="9">
        <f t="shared" si="87"/>
        <v>0.27430555555555552</v>
      </c>
      <c r="AL211" s="6">
        <f t="shared" si="100"/>
        <v>14278</v>
      </c>
      <c r="AM211" s="6">
        <f t="shared" si="101"/>
        <v>10709</v>
      </c>
      <c r="AN211" s="6">
        <f t="shared" si="82"/>
        <v>510</v>
      </c>
      <c r="AO211" s="6">
        <f t="shared" si="83"/>
        <v>358</v>
      </c>
      <c r="AP211" s="6">
        <f t="shared" si="84"/>
        <v>29</v>
      </c>
      <c r="AQ211" s="6">
        <f t="shared" si="85"/>
        <v>10697</v>
      </c>
      <c r="AR211" s="6">
        <f t="shared" si="102"/>
        <v>510.93156424581008</v>
      </c>
      <c r="AS211" s="9">
        <f t="shared" si="88"/>
        <v>0.35416666666666669</v>
      </c>
    </row>
    <row r="212" spans="1:45" x14ac:dyDescent="0.25">
      <c r="A212" t="s">
        <v>408</v>
      </c>
      <c r="B212">
        <v>18460</v>
      </c>
      <c r="C212" t="s">
        <v>409</v>
      </c>
      <c r="D212">
        <v>16208</v>
      </c>
      <c r="E212">
        <v>1093</v>
      </c>
      <c r="F212">
        <v>359</v>
      </c>
      <c r="G212">
        <v>846</v>
      </c>
      <c r="H212">
        <v>1162</v>
      </c>
      <c r="I212">
        <v>1670</v>
      </c>
      <c r="J212">
        <v>3145</v>
      </c>
      <c r="K212">
        <v>2701</v>
      </c>
      <c r="L212">
        <v>1188</v>
      </c>
      <c r="M212">
        <v>618</v>
      </c>
      <c r="N212">
        <v>739</v>
      </c>
      <c r="O212">
        <v>388</v>
      </c>
      <c r="P212">
        <v>142</v>
      </c>
      <c r="Q212">
        <v>1033</v>
      </c>
      <c r="R212">
        <v>1124</v>
      </c>
      <c r="S212">
        <f t="shared" si="89"/>
        <v>8104</v>
      </c>
      <c r="T212" t="str">
        <f t="shared" si="90"/>
        <v>7:00 a.m. to 7:29 a.m.</v>
      </c>
      <c r="U212">
        <f t="shared" si="91"/>
        <v>420</v>
      </c>
      <c r="V212">
        <f t="shared" si="92"/>
        <v>16208</v>
      </c>
      <c r="W212">
        <f t="shared" si="93"/>
        <v>5130</v>
      </c>
      <c r="X212">
        <f t="shared" si="94"/>
        <v>3145</v>
      </c>
      <c r="Y212">
        <f t="shared" si="95"/>
        <v>29</v>
      </c>
      <c r="Z212">
        <f t="shared" si="96"/>
        <v>447.42321144674088</v>
      </c>
      <c r="AA212" s="9">
        <f t="shared" si="86"/>
        <v>0.31041666666666667</v>
      </c>
      <c r="AC212" s="6">
        <f t="shared" si="97"/>
        <v>16208</v>
      </c>
      <c r="AD212" s="6">
        <f t="shared" si="98"/>
        <v>4053</v>
      </c>
      <c r="AE212" s="6">
        <f t="shared" si="78"/>
        <v>390</v>
      </c>
      <c r="AF212" s="6">
        <f t="shared" si="79"/>
        <v>1670</v>
      </c>
      <c r="AG212" s="6">
        <f t="shared" si="80"/>
        <v>29</v>
      </c>
      <c r="AH212" s="6">
        <f t="shared" si="81"/>
        <v>3460</v>
      </c>
      <c r="AI212" s="6">
        <f t="shared" si="99"/>
        <v>400.28023952095811</v>
      </c>
      <c r="AJ212" s="9">
        <f t="shared" si="87"/>
        <v>0.27777777777777779</v>
      </c>
      <c r="AL212" s="6">
        <f t="shared" si="100"/>
        <v>16208</v>
      </c>
      <c r="AM212" s="6">
        <f t="shared" si="101"/>
        <v>12156</v>
      </c>
      <c r="AN212" s="6">
        <f t="shared" si="82"/>
        <v>480</v>
      </c>
      <c r="AO212" s="6">
        <f t="shared" si="83"/>
        <v>1188</v>
      </c>
      <c r="AP212" s="6">
        <f t="shared" si="84"/>
        <v>29</v>
      </c>
      <c r="AQ212" s="6">
        <f t="shared" si="85"/>
        <v>10976</v>
      </c>
      <c r="AR212" s="6">
        <f t="shared" si="102"/>
        <v>508.8047138047138</v>
      </c>
      <c r="AS212" s="9">
        <f t="shared" si="88"/>
        <v>0.3527777777777778</v>
      </c>
    </row>
    <row r="213" spans="1:45" x14ac:dyDescent="0.25">
      <c r="A213" t="s">
        <v>410</v>
      </c>
      <c r="B213">
        <v>18500</v>
      </c>
      <c r="C213" t="s">
        <v>411</v>
      </c>
      <c r="D213">
        <v>40770</v>
      </c>
      <c r="E213">
        <v>1873</v>
      </c>
      <c r="F213">
        <v>1585</v>
      </c>
      <c r="G213">
        <v>2584</v>
      </c>
      <c r="H213">
        <v>3506</v>
      </c>
      <c r="I213">
        <v>5090</v>
      </c>
      <c r="J213">
        <v>6083</v>
      </c>
      <c r="K213">
        <v>6188</v>
      </c>
      <c r="L213">
        <v>3774</v>
      </c>
      <c r="M213">
        <v>1741</v>
      </c>
      <c r="N213">
        <v>1663</v>
      </c>
      <c r="O213">
        <v>661</v>
      </c>
      <c r="P213">
        <v>360</v>
      </c>
      <c r="Q213">
        <v>2973</v>
      </c>
      <c r="R213">
        <v>2689</v>
      </c>
      <c r="S213">
        <f t="shared" si="89"/>
        <v>20385</v>
      </c>
      <c r="T213" t="str">
        <f t="shared" si="90"/>
        <v>7:00 a.m. to 7:29 a.m.</v>
      </c>
      <c r="U213">
        <f t="shared" si="91"/>
        <v>420</v>
      </c>
      <c r="V213">
        <f t="shared" si="92"/>
        <v>40770</v>
      </c>
      <c r="W213">
        <f t="shared" si="93"/>
        <v>14638</v>
      </c>
      <c r="X213">
        <f t="shared" si="94"/>
        <v>6083</v>
      </c>
      <c r="Y213">
        <f t="shared" si="95"/>
        <v>29</v>
      </c>
      <c r="Z213">
        <f t="shared" si="96"/>
        <v>447.39815880322209</v>
      </c>
      <c r="AA213" s="9">
        <f t="shared" si="86"/>
        <v>0.31041666666666667</v>
      </c>
      <c r="AC213" s="6">
        <f t="shared" si="97"/>
        <v>40770</v>
      </c>
      <c r="AD213" s="6">
        <f t="shared" si="98"/>
        <v>10193</v>
      </c>
      <c r="AE213" s="6">
        <f t="shared" si="78"/>
        <v>390</v>
      </c>
      <c r="AF213" s="6">
        <f t="shared" si="79"/>
        <v>5090</v>
      </c>
      <c r="AG213" s="6">
        <f t="shared" si="80"/>
        <v>29</v>
      </c>
      <c r="AH213" s="6">
        <f t="shared" si="81"/>
        <v>9548</v>
      </c>
      <c r="AI213" s="6">
        <f t="shared" si="99"/>
        <v>393.6720039292731</v>
      </c>
      <c r="AJ213" s="9">
        <f t="shared" si="87"/>
        <v>0.27291666666666664</v>
      </c>
      <c r="AL213" s="6">
        <f t="shared" si="100"/>
        <v>40770</v>
      </c>
      <c r="AM213" s="6">
        <f t="shared" si="101"/>
        <v>30578</v>
      </c>
      <c r="AN213" s="6">
        <f t="shared" si="82"/>
        <v>480</v>
      </c>
      <c r="AO213" s="6">
        <f t="shared" si="83"/>
        <v>3774</v>
      </c>
      <c r="AP213" s="6">
        <f t="shared" si="84"/>
        <v>29</v>
      </c>
      <c r="AQ213" s="6">
        <f t="shared" si="85"/>
        <v>26909</v>
      </c>
      <c r="AR213" s="6">
        <f t="shared" si="102"/>
        <v>508.18932167461577</v>
      </c>
      <c r="AS213" s="9">
        <f t="shared" si="88"/>
        <v>0.3527777777777778</v>
      </c>
    </row>
    <row r="214" spans="1:45" x14ac:dyDescent="0.25">
      <c r="A214" t="s">
        <v>412</v>
      </c>
      <c r="B214">
        <v>18580</v>
      </c>
      <c r="C214" t="s">
        <v>413</v>
      </c>
      <c r="D214">
        <v>182037</v>
      </c>
      <c r="E214">
        <v>8044</v>
      </c>
      <c r="F214">
        <v>6759</v>
      </c>
      <c r="G214">
        <v>9225</v>
      </c>
      <c r="H214">
        <v>12962</v>
      </c>
      <c r="I214">
        <v>17838</v>
      </c>
      <c r="J214">
        <v>27071</v>
      </c>
      <c r="K214">
        <v>29528</v>
      </c>
      <c r="L214">
        <v>19239</v>
      </c>
      <c r="M214">
        <v>8733</v>
      </c>
      <c r="N214">
        <v>10276</v>
      </c>
      <c r="O214">
        <v>5480</v>
      </c>
      <c r="P214">
        <v>2462</v>
      </c>
      <c r="Q214">
        <v>11889</v>
      </c>
      <c r="R214">
        <v>12531</v>
      </c>
      <c r="S214">
        <f t="shared" si="89"/>
        <v>91018.5</v>
      </c>
      <c r="T214" t="str">
        <f t="shared" si="90"/>
        <v>7:30 a.m. to 7:59 a.m.</v>
      </c>
      <c r="U214">
        <f t="shared" si="91"/>
        <v>450</v>
      </c>
      <c r="V214">
        <f t="shared" si="92"/>
        <v>182037</v>
      </c>
      <c r="W214">
        <f t="shared" si="93"/>
        <v>81899</v>
      </c>
      <c r="X214">
        <f t="shared" si="94"/>
        <v>29528</v>
      </c>
      <c r="Y214">
        <f t="shared" si="95"/>
        <v>29</v>
      </c>
      <c r="Z214">
        <f t="shared" si="96"/>
        <v>458.956431183961</v>
      </c>
      <c r="AA214" s="9">
        <f t="shared" si="86"/>
        <v>0.31805555555555559</v>
      </c>
      <c r="AC214" s="6">
        <f t="shared" si="97"/>
        <v>182037</v>
      </c>
      <c r="AD214" s="6">
        <f t="shared" si="98"/>
        <v>45510</v>
      </c>
      <c r="AE214" s="6">
        <f t="shared" si="78"/>
        <v>390</v>
      </c>
      <c r="AF214" s="6">
        <f t="shared" si="79"/>
        <v>17838</v>
      </c>
      <c r="AG214" s="6">
        <f t="shared" si="80"/>
        <v>29</v>
      </c>
      <c r="AH214" s="6">
        <f t="shared" si="81"/>
        <v>36990</v>
      </c>
      <c r="AI214" s="6">
        <f t="shared" si="99"/>
        <v>403.85010931718801</v>
      </c>
      <c r="AJ214" s="9">
        <f t="shared" si="87"/>
        <v>0.27986111111111112</v>
      </c>
      <c r="AL214" s="6">
        <f t="shared" si="100"/>
        <v>182037</v>
      </c>
      <c r="AM214" s="6">
        <f t="shared" si="101"/>
        <v>136528</v>
      </c>
      <c r="AN214" s="6">
        <f t="shared" si="82"/>
        <v>510</v>
      </c>
      <c r="AO214" s="6">
        <f t="shared" si="83"/>
        <v>8733</v>
      </c>
      <c r="AP214" s="6">
        <f t="shared" si="84"/>
        <v>29</v>
      </c>
      <c r="AQ214" s="6">
        <f t="shared" si="85"/>
        <v>130666</v>
      </c>
      <c r="AR214" s="6">
        <f t="shared" si="102"/>
        <v>529.4653326462842</v>
      </c>
      <c r="AS214" s="9">
        <f t="shared" si="88"/>
        <v>0.36736111111111108</v>
      </c>
    </row>
    <row r="215" spans="1:45" x14ac:dyDescent="0.25">
      <c r="A215" t="s">
        <v>414</v>
      </c>
      <c r="B215">
        <v>18620</v>
      </c>
      <c r="C215" t="s">
        <v>415</v>
      </c>
      <c r="D215">
        <v>19713</v>
      </c>
      <c r="E215">
        <v>1522</v>
      </c>
      <c r="F215">
        <v>952</v>
      </c>
      <c r="G215">
        <v>1080</v>
      </c>
      <c r="H215">
        <v>1711</v>
      </c>
      <c r="I215">
        <v>2156</v>
      </c>
      <c r="J215">
        <v>3181</v>
      </c>
      <c r="K215">
        <v>2513</v>
      </c>
      <c r="L215">
        <v>1451</v>
      </c>
      <c r="M215">
        <v>829</v>
      </c>
      <c r="N215">
        <v>928</v>
      </c>
      <c r="O215">
        <v>169</v>
      </c>
      <c r="P215">
        <v>270</v>
      </c>
      <c r="Q215">
        <v>1510</v>
      </c>
      <c r="R215">
        <v>1441</v>
      </c>
      <c r="S215">
        <f t="shared" si="89"/>
        <v>9856.5</v>
      </c>
      <c r="T215" t="str">
        <f t="shared" si="90"/>
        <v>7:00 a.m. to 7:29 a.m.</v>
      </c>
      <c r="U215">
        <f t="shared" si="91"/>
        <v>420</v>
      </c>
      <c r="V215">
        <f t="shared" si="92"/>
        <v>19713</v>
      </c>
      <c r="W215">
        <f t="shared" si="93"/>
        <v>7421</v>
      </c>
      <c r="X215">
        <f t="shared" si="94"/>
        <v>3181</v>
      </c>
      <c r="Y215">
        <f t="shared" si="95"/>
        <v>29</v>
      </c>
      <c r="Z215">
        <f t="shared" si="96"/>
        <v>442.20355234203083</v>
      </c>
      <c r="AA215" s="9">
        <f t="shared" si="86"/>
        <v>0.30694444444444441</v>
      </c>
      <c r="AC215" s="6">
        <f t="shared" si="97"/>
        <v>19713</v>
      </c>
      <c r="AD215" s="6">
        <f t="shared" si="98"/>
        <v>4929</v>
      </c>
      <c r="AE215" s="6">
        <f t="shared" si="78"/>
        <v>360</v>
      </c>
      <c r="AF215" s="6">
        <f t="shared" si="79"/>
        <v>1711</v>
      </c>
      <c r="AG215" s="6">
        <f t="shared" si="80"/>
        <v>29</v>
      </c>
      <c r="AH215" s="6">
        <f t="shared" si="81"/>
        <v>3554</v>
      </c>
      <c r="AI215" s="6">
        <f t="shared" si="99"/>
        <v>383.29237288135596</v>
      </c>
      <c r="AJ215" s="9">
        <f t="shared" si="87"/>
        <v>0.26597222222222222</v>
      </c>
      <c r="AL215" s="6">
        <f t="shared" si="100"/>
        <v>19713</v>
      </c>
      <c r="AM215" s="6">
        <f t="shared" si="101"/>
        <v>14785</v>
      </c>
      <c r="AN215" s="6">
        <f t="shared" si="82"/>
        <v>510</v>
      </c>
      <c r="AO215" s="6">
        <f t="shared" si="83"/>
        <v>829</v>
      </c>
      <c r="AP215" s="6">
        <f t="shared" si="84"/>
        <v>29</v>
      </c>
      <c r="AQ215" s="6">
        <f t="shared" si="85"/>
        <v>14566</v>
      </c>
      <c r="AR215" s="6">
        <f t="shared" si="102"/>
        <v>517.65229191797346</v>
      </c>
      <c r="AS215" s="9">
        <f t="shared" si="88"/>
        <v>0.35902777777777778</v>
      </c>
    </row>
    <row r="216" spans="1:45" x14ac:dyDescent="0.25">
      <c r="A216" t="s">
        <v>416</v>
      </c>
      <c r="B216">
        <v>18660</v>
      </c>
      <c r="C216" t="s">
        <v>417</v>
      </c>
      <c r="D216">
        <v>21245</v>
      </c>
      <c r="E216">
        <v>849</v>
      </c>
      <c r="F216">
        <v>795</v>
      </c>
      <c r="G216">
        <v>1005</v>
      </c>
      <c r="H216">
        <v>1824</v>
      </c>
      <c r="I216">
        <v>2215</v>
      </c>
      <c r="J216">
        <v>2697</v>
      </c>
      <c r="K216">
        <v>3824</v>
      </c>
      <c r="L216">
        <v>2106</v>
      </c>
      <c r="M216">
        <v>1041</v>
      </c>
      <c r="N216">
        <v>827</v>
      </c>
      <c r="O216">
        <v>473</v>
      </c>
      <c r="P216">
        <v>254</v>
      </c>
      <c r="Q216">
        <v>1743</v>
      </c>
      <c r="R216">
        <v>1592</v>
      </c>
      <c r="S216">
        <f t="shared" si="89"/>
        <v>10622.5</v>
      </c>
      <c r="T216" t="str">
        <f t="shared" si="90"/>
        <v>7:30 a.m. to 7:59 a.m.</v>
      </c>
      <c r="U216">
        <f t="shared" si="91"/>
        <v>450</v>
      </c>
      <c r="V216">
        <f t="shared" si="92"/>
        <v>21245</v>
      </c>
      <c r="W216">
        <f t="shared" si="93"/>
        <v>9385</v>
      </c>
      <c r="X216">
        <f t="shared" si="94"/>
        <v>3824</v>
      </c>
      <c r="Y216">
        <f t="shared" si="95"/>
        <v>29</v>
      </c>
      <c r="Z216">
        <f t="shared" si="96"/>
        <v>459.38480648535563</v>
      </c>
      <c r="AA216" s="9">
        <f t="shared" si="86"/>
        <v>0.31875000000000003</v>
      </c>
      <c r="AC216" s="6">
        <f t="shared" si="97"/>
        <v>21245</v>
      </c>
      <c r="AD216" s="6">
        <f t="shared" si="98"/>
        <v>5312</v>
      </c>
      <c r="AE216" s="6">
        <f t="shared" si="78"/>
        <v>390</v>
      </c>
      <c r="AF216" s="6">
        <f t="shared" si="79"/>
        <v>2215</v>
      </c>
      <c r="AG216" s="6">
        <f t="shared" si="80"/>
        <v>29</v>
      </c>
      <c r="AH216" s="6">
        <f t="shared" si="81"/>
        <v>4473</v>
      </c>
      <c r="AI216" s="6">
        <f t="shared" si="99"/>
        <v>400.97483069977426</v>
      </c>
      <c r="AJ216" s="9">
        <f t="shared" si="87"/>
        <v>0.27777777777777779</v>
      </c>
      <c r="AL216" s="6">
        <f t="shared" si="100"/>
        <v>21245</v>
      </c>
      <c r="AM216" s="6">
        <f t="shared" si="101"/>
        <v>15934</v>
      </c>
      <c r="AN216" s="6">
        <f t="shared" si="82"/>
        <v>510</v>
      </c>
      <c r="AO216" s="6">
        <f t="shared" si="83"/>
        <v>1041</v>
      </c>
      <c r="AP216" s="6">
        <f t="shared" si="84"/>
        <v>29</v>
      </c>
      <c r="AQ216" s="6">
        <f t="shared" si="85"/>
        <v>15315</v>
      </c>
      <c r="AR216" s="6">
        <f t="shared" si="102"/>
        <v>527.23703170028818</v>
      </c>
      <c r="AS216" s="9">
        <f t="shared" si="88"/>
        <v>0.3659722222222222</v>
      </c>
    </row>
    <row r="217" spans="1:45" x14ac:dyDescent="0.25">
      <c r="A217" t="s">
        <v>418</v>
      </c>
      <c r="B217">
        <v>18700</v>
      </c>
      <c r="C217" t="s">
        <v>419</v>
      </c>
      <c r="D217">
        <v>36045</v>
      </c>
      <c r="E217">
        <v>437</v>
      </c>
      <c r="F217">
        <v>942</v>
      </c>
      <c r="G217">
        <v>1541</v>
      </c>
      <c r="H217">
        <v>1838</v>
      </c>
      <c r="I217">
        <v>2931</v>
      </c>
      <c r="J217">
        <v>3957</v>
      </c>
      <c r="K217">
        <v>6293</v>
      </c>
      <c r="L217">
        <v>4754</v>
      </c>
      <c r="M217">
        <v>3068</v>
      </c>
      <c r="N217">
        <v>3257</v>
      </c>
      <c r="O217">
        <v>1273</v>
      </c>
      <c r="P217">
        <v>543</v>
      </c>
      <c r="Q217">
        <v>2940</v>
      </c>
      <c r="R217">
        <v>2271</v>
      </c>
      <c r="S217">
        <f t="shared" si="89"/>
        <v>18022.5</v>
      </c>
      <c r="T217" t="str">
        <f t="shared" si="90"/>
        <v>8:00 a.m. to 8:29 a.m.</v>
      </c>
      <c r="U217">
        <f t="shared" si="91"/>
        <v>480</v>
      </c>
      <c r="V217">
        <f t="shared" si="92"/>
        <v>36045</v>
      </c>
      <c r="W217">
        <f t="shared" si="93"/>
        <v>17939</v>
      </c>
      <c r="X217">
        <f t="shared" si="94"/>
        <v>4754</v>
      </c>
      <c r="Y217">
        <f t="shared" si="95"/>
        <v>29</v>
      </c>
      <c r="Z217">
        <f t="shared" si="96"/>
        <v>480.50936053849392</v>
      </c>
      <c r="AA217" s="9">
        <f t="shared" si="86"/>
        <v>0.33333333333333331</v>
      </c>
      <c r="AC217" s="6">
        <f t="shared" si="97"/>
        <v>36045</v>
      </c>
      <c r="AD217" s="6">
        <f t="shared" si="98"/>
        <v>9012</v>
      </c>
      <c r="AE217" s="6">
        <f t="shared" si="78"/>
        <v>420</v>
      </c>
      <c r="AF217" s="6">
        <f t="shared" si="79"/>
        <v>3957</v>
      </c>
      <c r="AG217" s="6">
        <f t="shared" si="80"/>
        <v>29</v>
      </c>
      <c r="AH217" s="6">
        <f t="shared" si="81"/>
        <v>7689</v>
      </c>
      <c r="AI217" s="6">
        <f t="shared" si="99"/>
        <v>429.69048521607277</v>
      </c>
      <c r="AJ217" s="9">
        <f t="shared" si="87"/>
        <v>0.29791666666666666</v>
      </c>
      <c r="AL217" s="6">
        <f t="shared" si="100"/>
        <v>36045</v>
      </c>
      <c r="AM217" s="6">
        <f t="shared" si="101"/>
        <v>27034</v>
      </c>
      <c r="AN217" s="6">
        <f t="shared" si="82"/>
        <v>540</v>
      </c>
      <c r="AO217" s="6">
        <f t="shared" si="83"/>
        <v>3257</v>
      </c>
      <c r="AP217" s="6">
        <f t="shared" si="84"/>
        <v>59</v>
      </c>
      <c r="AQ217" s="6">
        <f t="shared" si="85"/>
        <v>25761</v>
      </c>
      <c r="AR217" s="6">
        <f t="shared" si="102"/>
        <v>563.05564937058648</v>
      </c>
      <c r="AS217" s="9">
        <f t="shared" si="88"/>
        <v>0.39097222222222222</v>
      </c>
    </row>
    <row r="218" spans="1:45" x14ac:dyDescent="0.25">
      <c r="A218" t="s">
        <v>420</v>
      </c>
      <c r="B218">
        <v>18740</v>
      </c>
      <c r="C218" t="s">
        <v>421</v>
      </c>
      <c r="D218">
        <v>14491</v>
      </c>
      <c r="E218">
        <v>1182</v>
      </c>
      <c r="F218">
        <v>773</v>
      </c>
      <c r="G218">
        <v>1237</v>
      </c>
      <c r="H218">
        <v>1556</v>
      </c>
      <c r="I218">
        <v>1454</v>
      </c>
      <c r="J218">
        <v>1334</v>
      </c>
      <c r="K218">
        <v>1652</v>
      </c>
      <c r="L218">
        <v>1191</v>
      </c>
      <c r="M218">
        <v>595</v>
      </c>
      <c r="N218">
        <v>655</v>
      </c>
      <c r="O218">
        <v>303</v>
      </c>
      <c r="P218">
        <v>157</v>
      </c>
      <c r="Q218">
        <v>1344</v>
      </c>
      <c r="R218">
        <v>1058</v>
      </c>
      <c r="S218">
        <f t="shared" si="89"/>
        <v>7245.5</v>
      </c>
      <c r="T218" t="str">
        <f t="shared" si="90"/>
        <v>7:00 a.m. to 7:29 a.m.</v>
      </c>
      <c r="U218">
        <f t="shared" si="91"/>
        <v>420</v>
      </c>
      <c r="V218">
        <f t="shared" si="92"/>
        <v>14491</v>
      </c>
      <c r="W218">
        <f t="shared" si="93"/>
        <v>6202</v>
      </c>
      <c r="X218">
        <f t="shared" si="94"/>
        <v>1334</v>
      </c>
      <c r="Y218">
        <f t="shared" si="95"/>
        <v>29</v>
      </c>
      <c r="Z218">
        <f t="shared" si="96"/>
        <v>442.68478260869563</v>
      </c>
      <c r="AA218" s="9">
        <f t="shared" si="86"/>
        <v>0.30694444444444441</v>
      </c>
      <c r="AC218" s="6">
        <f t="shared" si="97"/>
        <v>14491</v>
      </c>
      <c r="AD218" s="6">
        <f t="shared" si="98"/>
        <v>3623</v>
      </c>
      <c r="AE218" s="6">
        <f t="shared" si="78"/>
        <v>360</v>
      </c>
      <c r="AF218" s="6">
        <f t="shared" si="79"/>
        <v>1556</v>
      </c>
      <c r="AG218" s="6">
        <f t="shared" si="80"/>
        <v>29</v>
      </c>
      <c r="AH218" s="6">
        <f t="shared" si="81"/>
        <v>3192</v>
      </c>
      <c r="AI218" s="6">
        <f t="shared" si="99"/>
        <v>368.02811696658097</v>
      </c>
      <c r="AJ218" s="9">
        <f t="shared" si="87"/>
        <v>0.25555555555555559</v>
      </c>
      <c r="AL218" s="6">
        <f t="shared" si="100"/>
        <v>14491</v>
      </c>
      <c r="AM218" s="6">
        <f t="shared" si="101"/>
        <v>10869</v>
      </c>
      <c r="AN218" s="6">
        <f t="shared" si="82"/>
        <v>510</v>
      </c>
      <c r="AO218" s="6">
        <f t="shared" si="83"/>
        <v>595</v>
      </c>
      <c r="AP218" s="6">
        <f t="shared" si="84"/>
        <v>29</v>
      </c>
      <c r="AQ218" s="6">
        <f t="shared" si="85"/>
        <v>10379</v>
      </c>
      <c r="AR218" s="6">
        <f t="shared" si="102"/>
        <v>533.84579831932774</v>
      </c>
      <c r="AS218" s="9">
        <f t="shared" si="88"/>
        <v>0.37013888888888885</v>
      </c>
    </row>
    <row r="219" spans="1:45" x14ac:dyDescent="0.25">
      <c r="A219" t="s">
        <v>422</v>
      </c>
      <c r="B219">
        <v>18820</v>
      </c>
      <c r="C219" t="s">
        <v>423</v>
      </c>
      <c r="D219">
        <v>16431</v>
      </c>
      <c r="E219">
        <v>653</v>
      </c>
      <c r="F219">
        <v>626</v>
      </c>
      <c r="G219">
        <v>812</v>
      </c>
      <c r="H219">
        <v>1701</v>
      </c>
      <c r="I219">
        <v>1904</v>
      </c>
      <c r="J219">
        <v>2212</v>
      </c>
      <c r="K219">
        <v>2458</v>
      </c>
      <c r="L219">
        <v>1124</v>
      </c>
      <c r="M219">
        <v>528</v>
      </c>
      <c r="N219">
        <v>923</v>
      </c>
      <c r="O219">
        <v>336</v>
      </c>
      <c r="P219">
        <v>154</v>
      </c>
      <c r="Q219">
        <v>1141</v>
      </c>
      <c r="R219">
        <v>1859</v>
      </c>
      <c r="S219">
        <f t="shared" si="89"/>
        <v>8215.5</v>
      </c>
      <c r="T219" t="str">
        <f t="shared" si="90"/>
        <v>7:30 a.m. to 7:59 a.m.</v>
      </c>
      <c r="U219">
        <f t="shared" si="91"/>
        <v>450</v>
      </c>
      <c r="V219">
        <f t="shared" si="92"/>
        <v>16431</v>
      </c>
      <c r="W219">
        <f t="shared" si="93"/>
        <v>7908</v>
      </c>
      <c r="X219">
        <f t="shared" si="94"/>
        <v>2458</v>
      </c>
      <c r="Y219">
        <f t="shared" si="95"/>
        <v>29</v>
      </c>
      <c r="Z219">
        <f t="shared" si="96"/>
        <v>453.62794955248171</v>
      </c>
      <c r="AA219" s="9">
        <f t="shared" si="86"/>
        <v>0.31458333333333333</v>
      </c>
      <c r="AC219" s="6">
        <f t="shared" si="97"/>
        <v>16431</v>
      </c>
      <c r="AD219" s="6">
        <f t="shared" si="98"/>
        <v>4108</v>
      </c>
      <c r="AE219" s="6">
        <f t="shared" si="78"/>
        <v>390</v>
      </c>
      <c r="AF219" s="6">
        <f t="shared" si="79"/>
        <v>1904</v>
      </c>
      <c r="AG219" s="6">
        <f t="shared" si="80"/>
        <v>29</v>
      </c>
      <c r="AH219" s="6">
        <f t="shared" si="81"/>
        <v>3792</v>
      </c>
      <c r="AI219" s="6">
        <f t="shared" si="99"/>
        <v>394.80921743697479</v>
      </c>
      <c r="AJ219" s="9">
        <f t="shared" si="87"/>
        <v>0.27361111111111108</v>
      </c>
      <c r="AL219" s="6">
        <f t="shared" si="100"/>
        <v>16431</v>
      </c>
      <c r="AM219" s="6">
        <f t="shared" si="101"/>
        <v>12324</v>
      </c>
      <c r="AN219" s="6">
        <f t="shared" si="82"/>
        <v>540</v>
      </c>
      <c r="AO219" s="6">
        <f t="shared" si="83"/>
        <v>923</v>
      </c>
      <c r="AP219" s="6">
        <f t="shared" si="84"/>
        <v>59</v>
      </c>
      <c r="AQ219" s="6">
        <f t="shared" si="85"/>
        <v>12018</v>
      </c>
      <c r="AR219" s="6">
        <f t="shared" si="102"/>
        <v>559.51218851570968</v>
      </c>
      <c r="AS219" s="9">
        <f t="shared" si="88"/>
        <v>0.38819444444444445</v>
      </c>
    </row>
    <row r="220" spans="1:45" x14ac:dyDescent="0.25">
      <c r="A220" t="s">
        <v>424</v>
      </c>
      <c r="B220">
        <v>18860</v>
      </c>
      <c r="C220" t="s">
        <v>425</v>
      </c>
      <c r="D220">
        <v>8593</v>
      </c>
      <c r="E220">
        <v>244</v>
      </c>
      <c r="F220">
        <v>217</v>
      </c>
      <c r="G220">
        <v>500</v>
      </c>
      <c r="H220">
        <v>416</v>
      </c>
      <c r="I220">
        <v>762</v>
      </c>
      <c r="J220">
        <v>830</v>
      </c>
      <c r="K220">
        <v>1588</v>
      </c>
      <c r="L220">
        <v>894</v>
      </c>
      <c r="M220">
        <v>471</v>
      </c>
      <c r="N220">
        <v>648</v>
      </c>
      <c r="O220">
        <v>404</v>
      </c>
      <c r="P220">
        <v>99</v>
      </c>
      <c r="Q220">
        <v>804</v>
      </c>
      <c r="R220">
        <v>716</v>
      </c>
      <c r="S220">
        <f t="shared" si="89"/>
        <v>4296.5</v>
      </c>
      <c r="T220" t="str">
        <f t="shared" si="90"/>
        <v>7:30 a.m. to 7:59 a.m.</v>
      </c>
      <c r="U220">
        <f t="shared" si="91"/>
        <v>450</v>
      </c>
      <c r="V220">
        <f t="shared" si="92"/>
        <v>8593</v>
      </c>
      <c r="W220">
        <f t="shared" si="93"/>
        <v>2969</v>
      </c>
      <c r="X220">
        <f t="shared" si="94"/>
        <v>1588</v>
      </c>
      <c r="Y220">
        <f t="shared" si="95"/>
        <v>29</v>
      </c>
      <c r="Z220">
        <f t="shared" si="96"/>
        <v>474.24275818639796</v>
      </c>
      <c r="AA220" s="9">
        <f t="shared" si="86"/>
        <v>0.32916666666666666</v>
      </c>
      <c r="AC220" s="6">
        <f t="shared" si="97"/>
        <v>8593</v>
      </c>
      <c r="AD220" s="6">
        <f t="shared" si="98"/>
        <v>2149</v>
      </c>
      <c r="AE220" s="6">
        <f t="shared" si="78"/>
        <v>420</v>
      </c>
      <c r="AF220" s="6">
        <f t="shared" si="79"/>
        <v>830</v>
      </c>
      <c r="AG220" s="6">
        <f t="shared" si="80"/>
        <v>29</v>
      </c>
      <c r="AH220" s="6">
        <f t="shared" si="81"/>
        <v>2139</v>
      </c>
      <c r="AI220" s="6">
        <f t="shared" si="99"/>
        <v>420.32319277108434</v>
      </c>
      <c r="AJ220" s="9">
        <f t="shared" si="87"/>
        <v>0.29166666666666669</v>
      </c>
      <c r="AL220" s="6">
        <f t="shared" si="100"/>
        <v>8593</v>
      </c>
      <c r="AM220" s="6">
        <f t="shared" si="101"/>
        <v>6445</v>
      </c>
      <c r="AN220" s="6">
        <f t="shared" si="82"/>
        <v>540</v>
      </c>
      <c r="AO220" s="6">
        <f t="shared" si="83"/>
        <v>648</v>
      </c>
      <c r="AP220" s="6">
        <f t="shared" si="84"/>
        <v>59</v>
      </c>
      <c r="AQ220" s="6">
        <f t="shared" si="85"/>
        <v>5922</v>
      </c>
      <c r="AR220" s="6">
        <f t="shared" si="102"/>
        <v>587.59606481481478</v>
      </c>
      <c r="AS220" s="9">
        <f t="shared" si="88"/>
        <v>0.40763888888888888</v>
      </c>
    </row>
    <row r="221" spans="1:45" x14ac:dyDescent="0.25">
      <c r="A221" t="s">
        <v>426</v>
      </c>
      <c r="B221">
        <v>18880</v>
      </c>
      <c r="C221" t="s">
        <v>427</v>
      </c>
      <c r="D221">
        <v>85793</v>
      </c>
      <c r="E221">
        <v>3664</v>
      </c>
      <c r="F221">
        <v>4389</v>
      </c>
      <c r="G221">
        <v>5688</v>
      </c>
      <c r="H221">
        <v>9596</v>
      </c>
      <c r="I221">
        <v>10438</v>
      </c>
      <c r="J221">
        <v>12787</v>
      </c>
      <c r="K221">
        <v>8757</v>
      </c>
      <c r="L221">
        <v>7242</v>
      </c>
      <c r="M221">
        <v>3665</v>
      </c>
      <c r="N221">
        <v>4278</v>
      </c>
      <c r="O221">
        <v>2337</v>
      </c>
      <c r="P221">
        <v>950</v>
      </c>
      <c r="Q221">
        <v>6474</v>
      </c>
      <c r="R221">
        <v>5528</v>
      </c>
      <c r="S221">
        <f t="shared" si="89"/>
        <v>42896.5</v>
      </c>
      <c r="T221" t="str">
        <f t="shared" si="90"/>
        <v>7:00 a.m. to 7:29 a.m.</v>
      </c>
      <c r="U221">
        <f t="shared" si="91"/>
        <v>420</v>
      </c>
      <c r="V221">
        <f t="shared" si="92"/>
        <v>85793</v>
      </c>
      <c r="W221">
        <f t="shared" si="93"/>
        <v>33775</v>
      </c>
      <c r="X221">
        <f t="shared" si="94"/>
        <v>12787</v>
      </c>
      <c r="Y221">
        <f t="shared" si="95"/>
        <v>29</v>
      </c>
      <c r="Z221">
        <f t="shared" si="96"/>
        <v>440.68690857902556</v>
      </c>
      <c r="AA221" s="9">
        <f t="shared" si="86"/>
        <v>0.30555555555555552</v>
      </c>
      <c r="AC221" s="6">
        <f t="shared" si="97"/>
        <v>85793</v>
      </c>
      <c r="AD221" s="6">
        <f t="shared" si="98"/>
        <v>21449</v>
      </c>
      <c r="AE221" s="6">
        <f t="shared" si="78"/>
        <v>360</v>
      </c>
      <c r="AF221" s="6">
        <f t="shared" si="79"/>
        <v>9596</v>
      </c>
      <c r="AG221" s="6">
        <f t="shared" si="80"/>
        <v>29</v>
      </c>
      <c r="AH221" s="6">
        <f t="shared" si="81"/>
        <v>13741</v>
      </c>
      <c r="AI221" s="6">
        <f t="shared" si="99"/>
        <v>383.29202271779906</v>
      </c>
      <c r="AJ221" s="9">
        <f t="shared" si="87"/>
        <v>0.26597222222222222</v>
      </c>
      <c r="AL221" s="6">
        <f t="shared" si="100"/>
        <v>85793</v>
      </c>
      <c r="AM221" s="6">
        <f t="shared" si="101"/>
        <v>64345</v>
      </c>
      <c r="AN221" s="6">
        <f t="shared" si="82"/>
        <v>510</v>
      </c>
      <c r="AO221" s="6">
        <f t="shared" si="83"/>
        <v>3665</v>
      </c>
      <c r="AP221" s="6">
        <f t="shared" si="84"/>
        <v>29</v>
      </c>
      <c r="AQ221" s="6">
        <f t="shared" si="85"/>
        <v>62561</v>
      </c>
      <c r="AR221" s="6">
        <f t="shared" si="102"/>
        <v>524.11425648021827</v>
      </c>
      <c r="AS221" s="9">
        <f t="shared" si="88"/>
        <v>0.36388888888888887</v>
      </c>
    </row>
    <row r="222" spans="1:45" x14ac:dyDescent="0.25">
      <c r="A222" t="s">
        <v>428</v>
      </c>
      <c r="B222">
        <v>18900</v>
      </c>
      <c r="C222" t="s">
        <v>429</v>
      </c>
      <c r="D222">
        <v>19364</v>
      </c>
      <c r="E222">
        <v>1022</v>
      </c>
      <c r="F222">
        <v>798</v>
      </c>
      <c r="G222">
        <v>816</v>
      </c>
      <c r="H222">
        <v>1755</v>
      </c>
      <c r="I222">
        <v>3753</v>
      </c>
      <c r="J222">
        <v>3306</v>
      </c>
      <c r="K222">
        <v>2304</v>
      </c>
      <c r="L222">
        <v>1205</v>
      </c>
      <c r="M222">
        <v>493</v>
      </c>
      <c r="N222">
        <v>565</v>
      </c>
      <c r="O222">
        <v>474</v>
      </c>
      <c r="P222">
        <v>142</v>
      </c>
      <c r="Q222">
        <v>1484</v>
      </c>
      <c r="R222">
        <v>1247</v>
      </c>
      <c r="S222">
        <f t="shared" si="89"/>
        <v>9682</v>
      </c>
      <c r="T222" t="str">
        <f t="shared" si="90"/>
        <v>7:00 a.m. to 7:29 a.m.</v>
      </c>
      <c r="U222">
        <f t="shared" si="91"/>
        <v>420</v>
      </c>
      <c r="V222">
        <f t="shared" si="92"/>
        <v>19364</v>
      </c>
      <c r="W222">
        <f t="shared" si="93"/>
        <v>8144</v>
      </c>
      <c r="X222">
        <f t="shared" si="94"/>
        <v>3306</v>
      </c>
      <c r="Y222">
        <f t="shared" si="95"/>
        <v>29</v>
      </c>
      <c r="Z222">
        <f t="shared" si="96"/>
        <v>433.49122807017545</v>
      </c>
      <c r="AA222" s="9">
        <f t="shared" si="86"/>
        <v>0.30069444444444443</v>
      </c>
      <c r="AC222" s="6">
        <f t="shared" si="97"/>
        <v>19364</v>
      </c>
      <c r="AD222" s="6">
        <f t="shared" si="98"/>
        <v>4842</v>
      </c>
      <c r="AE222" s="6">
        <f t="shared" si="78"/>
        <v>390</v>
      </c>
      <c r="AF222" s="6">
        <f t="shared" si="79"/>
        <v>3753</v>
      </c>
      <c r="AG222" s="6">
        <f t="shared" si="80"/>
        <v>29</v>
      </c>
      <c r="AH222" s="6">
        <f t="shared" si="81"/>
        <v>4391</v>
      </c>
      <c r="AI222" s="6">
        <f t="shared" si="99"/>
        <v>393.47721822541968</v>
      </c>
      <c r="AJ222" s="9">
        <f t="shared" si="87"/>
        <v>0.27291666666666664</v>
      </c>
      <c r="AL222" s="6">
        <f t="shared" si="100"/>
        <v>19364</v>
      </c>
      <c r="AM222" s="6">
        <f t="shared" si="101"/>
        <v>14523</v>
      </c>
      <c r="AN222" s="6">
        <f t="shared" si="82"/>
        <v>480</v>
      </c>
      <c r="AO222" s="6">
        <f t="shared" si="83"/>
        <v>1205</v>
      </c>
      <c r="AP222" s="6">
        <f t="shared" si="84"/>
        <v>29</v>
      </c>
      <c r="AQ222" s="6">
        <f t="shared" si="85"/>
        <v>13754</v>
      </c>
      <c r="AR222" s="6">
        <f t="shared" si="102"/>
        <v>498.50705394190874</v>
      </c>
      <c r="AS222" s="9">
        <f t="shared" si="88"/>
        <v>0.34583333333333338</v>
      </c>
    </row>
    <row r="223" spans="1:45" x14ac:dyDescent="0.25">
      <c r="A223" t="s">
        <v>430</v>
      </c>
      <c r="B223">
        <v>18940</v>
      </c>
      <c r="C223" t="s">
        <v>431</v>
      </c>
      <c r="D223">
        <v>24322</v>
      </c>
      <c r="E223">
        <v>2374</v>
      </c>
      <c r="F223">
        <v>1400</v>
      </c>
      <c r="G223">
        <v>1496</v>
      </c>
      <c r="H223">
        <v>2398</v>
      </c>
      <c r="I223">
        <v>2686</v>
      </c>
      <c r="J223">
        <v>4033</v>
      </c>
      <c r="K223">
        <v>3197</v>
      </c>
      <c r="L223">
        <v>2051</v>
      </c>
      <c r="M223">
        <v>465</v>
      </c>
      <c r="N223">
        <v>601</v>
      </c>
      <c r="O223">
        <v>201</v>
      </c>
      <c r="P223">
        <v>114</v>
      </c>
      <c r="Q223">
        <v>1693</v>
      </c>
      <c r="R223">
        <v>1613</v>
      </c>
      <c r="S223">
        <f t="shared" si="89"/>
        <v>12161</v>
      </c>
      <c r="T223" t="str">
        <f t="shared" si="90"/>
        <v>7:00 a.m. to 7:29 a.m.</v>
      </c>
      <c r="U223">
        <f t="shared" si="91"/>
        <v>420</v>
      </c>
      <c r="V223">
        <f t="shared" si="92"/>
        <v>24322</v>
      </c>
      <c r="W223">
        <f t="shared" si="93"/>
        <v>10354</v>
      </c>
      <c r="X223">
        <f t="shared" si="94"/>
        <v>4033</v>
      </c>
      <c r="Y223">
        <f t="shared" si="95"/>
        <v>29</v>
      </c>
      <c r="Z223">
        <f t="shared" si="96"/>
        <v>432.99355318621372</v>
      </c>
      <c r="AA223" s="9">
        <f t="shared" si="86"/>
        <v>0.3</v>
      </c>
      <c r="AC223" s="6">
        <f t="shared" si="97"/>
        <v>24322</v>
      </c>
      <c r="AD223" s="6">
        <f t="shared" si="98"/>
        <v>6081</v>
      </c>
      <c r="AE223" s="6">
        <f t="shared" si="78"/>
        <v>360</v>
      </c>
      <c r="AF223" s="6">
        <f t="shared" si="79"/>
        <v>2398</v>
      </c>
      <c r="AG223" s="6">
        <f t="shared" si="80"/>
        <v>29</v>
      </c>
      <c r="AH223" s="6">
        <f t="shared" si="81"/>
        <v>5270</v>
      </c>
      <c r="AI223" s="6">
        <f t="shared" si="99"/>
        <v>369.80170975813178</v>
      </c>
      <c r="AJ223" s="9">
        <f t="shared" si="87"/>
        <v>0.25625000000000003</v>
      </c>
      <c r="AL223" s="6">
        <f t="shared" si="100"/>
        <v>24322</v>
      </c>
      <c r="AM223" s="6">
        <f t="shared" si="101"/>
        <v>18242</v>
      </c>
      <c r="AN223" s="6">
        <f t="shared" si="82"/>
        <v>480</v>
      </c>
      <c r="AO223" s="6">
        <f t="shared" si="83"/>
        <v>2051</v>
      </c>
      <c r="AP223" s="6">
        <f t="shared" si="84"/>
        <v>29</v>
      </c>
      <c r="AQ223" s="6">
        <f t="shared" si="85"/>
        <v>17584</v>
      </c>
      <c r="AR223" s="6">
        <f t="shared" si="102"/>
        <v>489.29668454412484</v>
      </c>
      <c r="AS223" s="9">
        <f t="shared" si="88"/>
        <v>0.33958333333333335</v>
      </c>
    </row>
    <row r="224" spans="1:45" x14ac:dyDescent="0.25">
      <c r="A224" t="s">
        <v>432</v>
      </c>
      <c r="B224">
        <v>18980</v>
      </c>
      <c r="C224" t="s">
        <v>433</v>
      </c>
      <c r="D224">
        <v>31856</v>
      </c>
      <c r="E224">
        <v>2723</v>
      </c>
      <c r="F224">
        <v>1930</v>
      </c>
      <c r="G224">
        <v>2841</v>
      </c>
      <c r="H224">
        <v>3770</v>
      </c>
      <c r="I224">
        <v>2799</v>
      </c>
      <c r="J224">
        <v>4678</v>
      </c>
      <c r="K224">
        <v>4063</v>
      </c>
      <c r="L224">
        <v>2041</v>
      </c>
      <c r="M224">
        <v>748</v>
      </c>
      <c r="N224">
        <v>1112</v>
      </c>
      <c r="O224">
        <v>490</v>
      </c>
      <c r="P224">
        <v>272</v>
      </c>
      <c r="Q224">
        <v>2568</v>
      </c>
      <c r="R224">
        <v>1821</v>
      </c>
      <c r="S224">
        <f t="shared" si="89"/>
        <v>15928</v>
      </c>
      <c r="T224" t="str">
        <f t="shared" si="90"/>
        <v>7:00 a.m. to 7:29 a.m.</v>
      </c>
      <c r="U224">
        <f t="shared" si="91"/>
        <v>420</v>
      </c>
      <c r="V224">
        <f t="shared" si="92"/>
        <v>31856</v>
      </c>
      <c r="W224">
        <f t="shared" si="93"/>
        <v>14063</v>
      </c>
      <c r="X224">
        <f t="shared" si="94"/>
        <v>4678</v>
      </c>
      <c r="Y224">
        <f t="shared" si="95"/>
        <v>29</v>
      </c>
      <c r="Z224">
        <f t="shared" si="96"/>
        <v>431.56156477126979</v>
      </c>
      <c r="AA224" s="9">
        <f t="shared" si="86"/>
        <v>0.29930555555555555</v>
      </c>
      <c r="AC224" s="6">
        <f t="shared" si="97"/>
        <v>31856</v>
      </c>
      <c r="AD224" s="6">
        <f t="shared" si="98"/>
        <v>7965</v>
      </c>
      <c r="AE224" s="6">
        <f t="shared" si="78"/>
        <v>360</v>
      </c>
      <c r="AF224" s="6">
        <f t="shared" si="79"/>
        <v>3770</v>
      </c>
      <c r="AG224" s="6">
        <f t="shared" si="80"/>
        <v>29</v>
      </c>
      <c r="AH224" s="6">
        <f t="shared" si="81"/>
        <v>7494</v>
      </c>
      <c r="AI224" s="6">
        <f t="shared" si="99"/>
        <v>363.61538461538464</v>
      </c>
      <c r="AJ224" s="9">
        <f t="shared" si="87"/>
        <v>0.25208333333333333</v>
      </c>
      <c r="AL224" s="6">
        <f t="shared" si="100"/>
        <v>31856</v>
      </c>
      <c r="AM224" s="6">
        <f t="shared" si="101"/>
        <v>23892</v>
      </c>
      <c r="AN224" s="6">
        <f t="shared" si="82"/>
        <v>480</v>
      </c>
      <c r="AO224" s="6">
        <f t="shared" si="83"/>
        <v>2041</v>
      </c>
      <c r="AP224" s="6">
        <f t="shared" si="84"/>
        <v>29</v>
      </c>
      <c r="AQ224" s="6">
        <f t="shared" si="85"/>
        <v>22804</v>
      </c>
      <c r="AR224" s="6">
        <f t="shared" si="102"/>
        <v>495.4590886820186</v>
      </c>
      <c r="AS224" s="9">
        <f t="shared" si="88"/>
        <v>0.34375</v>
      </c>
    </row>
    <row r="225" spans="1:45" x14ac:dyDescent="0.25">
      <c r="A225" t="s">
        <v>434</v>
      </c>
      <c r="B225">
        <v>19020</v>
      </c>
      <c r="C225" t="s">
        <v>435</v>
      </c>
      <c r="D225">
        <v>20099</v>
      </c>
      <c r="E225">
        <v>1970</v>
      </c>
      <c r="F225">
        <v>987</v>
      </c>
      <c r="G225">
        <v>1311</v>
      </c>
      <c r="H225">
        <v>1963</v>
      </c>
      <c r="I225">
        <v>2107</v>
      </c>
      <c r="J225">
        <v>3231</v>
      </c>
      <c r="K225">
        <v>2461</v>
      </c>
      <c r="L225">
        <v>1757</v>
      </c>
      <c r="M225">
        <v>773</v>
      </c>
      <c r="N225">
        <v>777</v>
      </c>
      <c r="O225">
        <v>336</v>
      </c>
      <c r="P225">
        <v>182</v>
      </c>
      <c r="Q225">
        <v>1199</v>
      </c>
      <c r="R225">
        <v>1045</v>
      </c>
      <c r="S225">
        <f t="shared" si="89"/>
        <v>10049.5</v>
      </c>
      <c r="T225" t="str">
        <f t="shared" si="90"/>
        <v>7:00 a.m. to 7:29 a.m.</v>
      </c>
      <c r="U225">
        <f t="shared" si="91"/>
        <v>420</v>
      </c>
      <c r="V225">
        <f t="shared" si="92"/>
        <v>20099</v>
      </c>
      <c r="W225">
        <f t="shared" si="93"/>
        <v>8338</v>
      </c>
      <c r="X225">
        <f t="shared" si="94"/>
        <v>3231</v>
      </c>
      <c r="Y225">
        <f t="shared" si="95"/>
        <v>29</v>
      </c>
      <c r="Z225">
        <f t="shared" si="96"/>
        <v>435.36165273909006</v>
      </c>
      <c r="AA225" s="9">
        <f t="shared" si="86"/>
        <v>0.30208333333333331</v>
      </c>
      <c r="AC225" s="6">
        <f t="shared" si="97"/>
        <v>20099</v>
      </c>
      <c r="AD225" s="6">
        <f t="shared" si="98"/>
        <v>5025</v>
      </c>
      <c r="AE225" s="6">
        <f t="shared" si="78"/>
        <v>360</v>
      </c>
      <c r="AF225" s="6">
        <f t="shared" si="79"/>
        <v>1963</v>
      </c>
      <c r="AG225" s="6">
        <f t="shared" si="80"/>
        <v>29</v>
      </c>
      <c r="AH225" s="6">
        <f t="shared" si="81"/>
        <v>4268</v>
      </c>
      <c r="AI225" s="6">
        <f t="shared" si="99"/>
        <v>371.17969943963323</v>
      </c>
      <c r="AJ225" s="9">
        <f t="shared" si="87"/>
        <v>0.25763888888888892</v>
      </c>
      <c r="AL225" s="6">
        <f t="shared" si="100"/>
        <v>20099</v>
      </c>
      <c r="AM225" s="6">
        <f t="shared" si="101"/>
        <v>15075</v>
      </c>
      <c r="AN225" s="6">
        <f t="shared" si="82"/>
        <v>480</v>
      </c>
      <c r="AO225" s="6">
        <f t="shared" si="83"/>
        <v>1757</v>
      </c>
      <c r="AP225" s="6">
        <f t="shared" si="84"/>
        <v>29</v>
      </c>
      <c r="AQ225" s="6">
        <f t="shared" si="85"/>
        <v>14030</v>
      </c>
      <c r="AR225" s="6">
        <f t="shared" si="102"/>
        <v>497.23577120091062</v>
      </c>
      <c r="AS225" s="9">
        <f t="shared" si="88"/>
        <v>0.34513888888888888</v>
      </c>
    </row>
    <row r="226" spans="1:45" x14ac:dyDescent="0.25">
      <c r="A226" t="s">
        <v>436</v>
      </c>
      <c r="B226">
        <v>19060</v>
      </c>
      <c r="C226" t="s">
        <v>437</v>
      </c>
      <c r="D226">
        <v>39821</v>
      </c>
      <c r="E226">
        <v>1918</v>
      </c>
      <c r="F226">
        <v>1623</v>
      </c>
      <c r="G226">
        <v>2286</v>
      </c>
      <c r="H226">
        <v>2972</v>
      </c>
      <c r="I226">
        <v>4524</v>
      </c>
      <c r="J226">
        <v>4200</v>
      </c>
      <c r="K226">
        <v>4644</v>
      </c>
      <c r="L226">
        <v>3414</v>
      </c>
      <c r="M226">
        <v>2088</v>
      </c>
      <c r="N226">
        <v>1937</v>
      </c>
      <c r="O226">
        <v>921</v>
      </c>
      <c r="P226">
        <v>501</v>
      </c>
      <c r="Q226">
        <v>4819</v>
      </c>
      <c r="R226">
        <v>3974</v>
      </c>
      <c r="S226">
        <f t="shared" si="89"/>
        <v>19910.5</v>
      </c>
      <c r="T226" t="str">
        <f t="shared" si="90"/>
        <v>7:30 a.m. to 7:59 a.m.</v>
      </c>
      <c r="U226">
        <f t="shared" si="91"/>
        <v>450</v>
      </c>
      <c r="V226">
        <f t="shared" si="92"/>
        <v>39821</v>
      </c>
      <c r="W226">
        <f t="shared" si="93"/>
        <v>17523</v>
      </c>
      <c r="X226">
        <f t="shared" si="94"/>
        <v>4644</v>
      </c>
      <c r="Y226">
        <f t="shared" si="95"/>
        <v>29</v>
      </c>
      <c r="Z226">
        <f t="shared" si="96"/>
        <v>464.90902239448752</v>
      </c>
      <c r="AA226" s="9">
        <f t="shared" si="86"/>
        <v>0.32222222222222224</v>
      </c>
      <c r="AC226" s="6">
        <f t="shared" si="97"/>
        <v>39821</v>
      </c>
      <c r="AD226" s="6">
        <f t="shared" si="98"/>
        <v>9956</v>
      </c>
      <c r="AE226" s="6">
        <f t="shared" si="78"/>
        <v>390</v>
      </c>
      <c r="AF226" s="6">
        <f t="shared" si="79"/>
        <v>4524</v>
      </c>
      <c r="AG226" s="6">
        <f t="shared" si="80"/>
        <v>29</v>
      </c>
      <c r="AH226" s="6">
        <f t="shared" si="81"/>
        <v>8799</v>
      </c>
      <c r="AI226" s="6">
        <f t="shared" si="99"/>
        <v>397.41185897435895</v>
      </c>
      <c r="AJ226" s="9">
        <f t="shared" si="87"/>
        <v>0.27569444444444441</v>
      </c>
      <c r="AL226" s="6">
        <f t="shared" si="100"/>
        <v>39821</v>
      </c>
      <c r="AM226" s="6">
        <f t="shared" si="101"/>
        <v>29866</v>
      </c>
      <c r="AN226" s="6">
        <f t="shared" si="82"/>
        <v>600</v>
      </c>
      <c r="AO226" s="6">
        <f t="shared" si="83"/>
        <v>921</v>
      </c>
      <c r="AP226" s="6">
        <f t="shared" si="84"/>
        <v>59</v>
      </c>
      <c r="AQ226" s="6">
        <f t="shared" si="85"/>
        <v>29606</v>
      </c>
      <c r="AR226" s="6">
        <f t="shared" si="102"/>
        <v>616.63979370249729</v>
      </c>
      <c r="AS226" s="9">
        <f t="shared" si="88"/>
        <v>0.42777777777777781</v>
      </c>
    </row>
    <row r="227" spans="1:45" x14ac:dyDescent="0.25">
      <c r="A227" t="s">
        <v>438</v>
      </c>
      <c r="B227">
        <v>19100</v>
      </c>
      <c r="C227" t="s">
        <v>439</v>
      </c>
      <c r="D227">
        <v>2907747</v>
      </c>
      <c r="E227">
        <v>104758</v>
      </c>
      <c r="F227">
        <v>105488</v>
      </c>
      <c r="G227">
        <v>134918</v>
      </c>
      <c r="H227">
        <v>275856</v>
      </c>
      <c r="I227">
        <v>290147</v>
      </c>
      <c r="J227">
        <v>473294</v>
      </c>
      <c r="K227">
        <v>373832</v>
      </c>
      <c r="L227">
        <v>327441</v>
      </c>
      <c r="M227">
        <v>152736</v>
      </c>
      <c r="N227">
        <v>189888</v>
      </c>
      <c r="O227">
        <v>81329</v>
      </c>
      <c r="P227">
        <v>32494</v>
      </c>
      <c r="Q227">
        <v>177979</v>
      </c>
      <c r="R227">
        <v>187587</v>
      </c>
      <c r="S227">
        <f t="shared" si="89"/>
        <v>1453873.5</v>
      </c>
      <c r="T227" t="str">
        <f t="shared" si="90"/>
        <v>7:30 a.m. to 7:59 a.m.</v>
      </c>
      <c r="U227">
        <f t="shared" si="91"/>
        <v>450</v>
      </c>
      <c r="V227">
        <f t="shared" si="92"/>
        <v>2907747</v>
      </c>
      <c r="W227">
        <f t="shared" si="93"/>
        <v>1384461</v>
      </c>
      <c r="X227">
        <f t="shared" si="94"/>
        <v>373832</v>
      </c>
      <c r="Y227">
        <f t="shared" si="95"/>
        <v>29</v>
      </c>
      <c r="Z227">
        <f t="shared" si="96"/>
        <v>455.38467145669711</v>
      </c>
      <c r="AA227" s="9">
        <f t="shared" si="86"/>
        <v>0.31597222222222221</v>
      </c>
      <c r="AC227" s="6">
        <f t="shared" si="97"/>
        <v>2907747</v>
      </c>
      <c r="AD227" s="6">
        <f t="shared" si="98"/>
        <v>726937</v>
      </c>
      <c r="AE227" s="6">
        <f t="shared" si="78"/>
        <v>390</v>
      </c>
      <c r="AF227" s="6">
        <f t="shared" si="79"/>
        <v>290147</v>
      </c>
      <c r="AG227" s="6">
        <f t="shared" si="80"/>
        <v>29</v>
      </c>
      <c r="AH227" s="6">
        <f t="shared" si="81"/>
        <v>621020</v>
      </c>
      <c r="AI227" s="6">
        <f t="shared" si="99"/>
        <v>400.58630883655525</v>
      </c>
      <c r="AJ227" s="9">
        <f t="shared" si="87"/>
        <v>0.27777777777777779</v>
      </c>
      <c r="AL227" s="6">
        <f t="shared" si="100"/>
        <v>2907747</v>
      </c>
      <c r="AM227" s="6">
        <f t="shared" si="101"/>
        <v>2180811</v>
      </c>
      <c r="AN227" s="6">
        <f t="shared" si="82"/>
        <v>510</v>
      </c>
      <c r="AO227" s="6">
        <f t="shared" si="83"/>
        <v>152736</v>
      </c>
      <c r="AP227" s="6">
        <f t="shared" si="84"/>
        <v>29</v>
      </c>
      <c r="AQ227" s="6">
        <f t="shared" si="85"/>
        <v>2085734</v>
      </c>
      <c r="AR227" s="6">
        <f t="shared" si="102"/>
        <v>528.05213734810388</v>
      </c>
      <c r="AS227" s="9">
        <f t="shared" si="88"/>
        <v>0.3666666666666667</v>
      </c>
    </row>
    <row r="228" spans="1:45" x14ac:dyDescent="0.25">
      <c r="A228" t="s">
        <v>440</v>
      </c>
      <c r="B228">
        <v>19140</v>
      </c>
      <c r="C228" t="s">
        <v>441</v>
      </c>
      <c r="D228">
        <v>57842</v>
      </c>
      <c r="E228">
        <v>1305</v>
      </c>
      <c r="F228">
        <v>828</v>
      </c>
      <c r="G228">
        <v>2098</v>
      </c>
      <c r="H228">
        <v>5759</v>
      </c>
      <c r="I228">
        <v>7323</v>
      </c>
      <c r="J228">
        <v>10520</v>
      </c>
      <c r="K228">
        <v>8020</v>
      </c>
      <c r="L228">
        <v>4683</v>
      </c>
      <c r="M228">
        <v>2363</v>
      </c>
      <c r="N228">
        <v>1840</v>
      </c>
      <c r="O228">
        <v>1144</v>
      </c>
      <c r="P228">
        <v>460</v>
      </c>
      <c r="Q228">
        <v>4588</v>
      </c>
      <c r="R228">
        <v>6911</v>
      </c>
      <c r="S228">
        <f t="shared" si="89"/>
        <v>28921</v>
      </c>
      <c r="T228" t="str">
        <f t="shared" si="90"/>
        <v>7:30 a.m. to 7:59 a.m.</v>
      </c>
      <c r="U228">
        <f t="shared" si="91"/>
        <v>450</v>
      </c>
      <c r="V228">
        <f t="shared" si="92"/>
        <v>57842</v>
      </c>
      <c r="W228">
        <f t="shared" si="93"/>
        <v>27833</v>
      </c>
      <c r="X228">
        <f t="shared" si="94"/>
        <v>8020</v>
      </c>
      <c r="Y228">
        <f t="shared" si="95"/>
        <v>29</v>
      </c>
      <c r="Z228">
        <f t="shared" si="96"/>
        <v>453.93416458852869</v>
      </c>
      <c r="AA228" s="9">
        <f t="shared" si="86"/>
        <v>0.31458333333333333</v>
      </c>
      <c r="AC228" s="6">
        <f t="shared" si="97"/>
        <v>57842</v>
      </c>
      <c r="AD228" s="6">
        <f t="shared" si="98"/>
        <v>14461</v>
      </c>
      <c r="AE228" s="6">
        <f t="shared" si="78"/>
        <v>390</v>
      </c>
      <c r="AF228" s="6">
        <f t="shared" si="79"/>
        <v>7323</v>
      </c>
      <c r="AG228" s="6">
        <f t="shared" si="80"/>
        <v>29</v>
      </c>
      <c r="AH228" s="6">
        <f t="shared" si="81"/>
        <v>9990</v>
      </c>
      <c r="AI228" s="6">
        <f t="shared" si="99"/>
        <v>407.70374163594158</v>
      </c>
      <c r="AJ228" s="9">
        <f t="shared" si="87"/>
        <v>0.28263888888888888</v>
      </c>
      <c r="AL228" s="6">
        <f t="shared" si="100"/>
        <v>57842</v>
      </c>
      <c r="AM228" s="6">
        <f t="shared" si="101"/>
        <v>43382</v>
      </c>
      <c r="AN228" s="6">
        <f t="shared" si="82"/>
        <v>540</v>
      </c>
      <c r="AO228" s="6">
        <f t="shared" si="83"/>
        <v>1840</v>
      </c>
      <c r="AP228" s="6">
        <f t="shared" si="84"/>
        <v>59</v>
      </c>
      <c r="AQ228" s="6">
        <f t="shared" si="85"/>
        <v>42899</v>
      </c>
      <c r="AR228" s="6">
        <f t="shared" si="102"/>
        <v>555.47146739130437</v>
      </c>
      <c r="AS228" s="9">
        <f t="shared" si="88"/>
        <v>0.38541666666666669</v>
      </c>
    </row>
    <row r="229" spans="1:45" x14ac:dyDescent="0.25">
      <c r="A229" t="s">
        <v>442</v>
      </c>
      <c r="B229">
        <v>19180</v>
      </c>
      <c r="C229" t="s">
        <v>443</v>
      </c>
      <c r="D229">
        <v>31778</v>
      </c>
      <c r="E229">
        <v>1498</v>
      </c>
      <c r="F229">
        <v>1017</v>
      </c>
      <c r="G229">
        <v>1615</v>
      </c>
      <c r="H229">
        <v>3464</v>
      </c>
      <c r="I229">
        <v>3734</v>
      </c>
      <c r="J229">
        <v>4667</v>
      </c>
      <c r="K229">
        <v>3925</v>
      </c>
      <c r="L229">
        <v>2842</v>
      </c>
      <c r="M229">
        <v>1000</v>
      </c>
      <c r="N229">
        <v>1240</v>
      </c>
      <c r="O229">
        <v>519</v>
      </c>
      <c r="P229">
        <v>249</v>
      </c>
      <c r="Q229">
        <v>2863</v>
      </c>
      <c r="R229">
        <v>3145</v>
      </c>
      <c r="S229">
        <f t="shared" si="89"/>
        <v>15889</v>
      </c>
      <c r="T229" t="str">
        <f t="shared" si="90"/>
        <v>7:00 a.m. to 7:29 a.m.</v>
      </c>
      <c r="U229">
        <f t="shared" si="91"/>
        <v>420</v>
      </c>
      <c r="V229">
        <f t="shared" si="92"/>
        <v>31778</v>
      </c>
      <c r="W229">
        <f t="shared" si="93"/>
        <v>11328</v>
      </c>
      <c r="X229">
        <f t="shared" si="94"/>
        <v>4667</v>
      </c>
      <c r="Y229">
        <f t="shared" si="95"/>
        <v>29</v>
      </c>
      <c r="Z229">
        <f t="shared" si="96"/>
        <v>448.34133276194558</v>
      </c>
      <c r="AA229" s="9">
        <f t="shared" si="86"/>
        <v>0.31111111111111112</v>
      </c>
      <c r="AC229" s="6">
        <f t="shared" si="97"/>
        <v>31778</v>
      </c>
      <c r="AD229" s="6">
        <f t="shared" si="98"/>
        <v>7945</v>
      </c>
      <c r="AE229" s="6">
        <f t="shared" si="78"/>
        <v>390</v>
      </c>
      <c r="AF229" s="6">
        <f t="shared" si="79"/>
        <v>3734</v>
      </c>
      <c r="AG229" s="6">
        <f t="shared" si="80"/>
        <v>29</v>
      </c>
      <c r="AH229" s="6">
        <f t="shared" si="81"/>
        <v>7594</v>
      </c>
      <c r="AI229" s="6">
        <f t="shared" si="99"/>
        <v>392.72214783074452</v>
      </c>
      <c r="AJ229" s="9">
        <f t="shared" si="87"/>
        <v>0.2722222222222222</v>
      </c>
      <c r="AL229" s="6">
        <f t="shared" si="100"/>
        <v>31778</v>
      </c>
      <c r="AM229" s="6">
        <f t="shared" si="101"/>
        <v>23834</v>
      </c>
      <c r="AN229" s="6">
        <f t="shared" si="82"/>
        <v>540</v>
      </c>
      <c r="AO229" s="6">
        <f t="shared" si="83"/>
        <v>1240</v>
      </c>
      <c r="AP229" s="6">
        <f t="shared" si="84"/>
        <v>59</v>
      </c>
      <c r="AQ229" s="6">
        <f t="shared" si="85"/>
        <v>23762</v>
      </c>
      <c r="AR229" s="6">
        <f t="shared" si="102"/>
        <v>543.40201612903229</v>
      </c>
      <c r="AS229" s="9">
        <f t="shared" si="88"/>
        <v>0.37708333333333338</v>
      </c>
    </row>
    <row r="230" spans="1:45" x14ac:dyDescent="0.25">
      <c r="A230" t="s">
        <v>444</v>
      </c>
      <c r="B230">
        <v>19220</v>
      </c>
      <c r="C230" t="s">
        <v>445</v>
      </c>
      <c r="D230">
        <v>20223</v>
      </c>
      <c r="E230">
        <v>747</v>
      </c>
      <c r="F230">
        <v>647</v>
      </c>
      <c r="G230">
        <v>968</v>
      </c>
      <c r="H230">
        <v>1717</v>
      </c>
      <c r="I230">
        <v>1798</v>
      </c>
      <c r="J230">
        <v>3514</v>
      </c>
      <c r="K230">
        <v>2578</v>
      </c>
      <c r="L230">
        <v>1895</v>
      </c>
      <c r="M230">
        <v>920</v>
      </c>
      <c r="N230">
        <v>904</v>
      </c>
      <c r="O230">
        <v>628</v>
      </c>
      <c r="P230">
        <v>217</v>
      </c>
      <c r="Q230">
        <v>1669</v>
      </c>
      <c r="R230">
        <v>2021</v>
      </c>
      <c r="S230">
        <f t="shared" si="89"/>
        <v>10111.5</v>
      </c>
      <c r="T230" t="str">
        <f t="shared" si="90"/>
        <v>7:30 a.m. to 7:59 a.m.</v>
      </c>
      <c r="U230">
        <f t="shared" si="91"/>
        <v>450</v>
      </c>
      <c r="V230">
        <f t="shared" si="92"/>
        <v>20223</v>
      </c>
      <c r="W230">
        <f t="shared" si="93"/>
        <v>9391</v>
      </c>
      <c r="X230">
        <f t="shared" si="94"/>
        <v>2578</v>
      </c>
      <c r="Y230">
        <f t="shared" si="95"/>
        <v>29</v>
      </c>
      <c r="Z230">
        <f t="shared" si="96"/>
        <v>458.10492629945696</v>
      </c>
      <c r="AA230" s="9">
        <f t="shared" si="86"/>
        <v>0.31805555555555559</v>
      </c>
      <c r="AC230" s="6">
        <f t="shared" si="97"/>
        <v>20223</v>
      </c>
      <c r="AD230" s="6">
        <f t="shared" si="98"/>
        <v>5056</v>
      </c>
      <c r="AE230" s="6">
        <f t="shared" si="78"/>
        <v>390</v>
      </c>
      <c r="AF230" s="6">
        <f t="shared" si="79"/>
        <v>1798</v>
      </c>
      <c r="AG230" s="6">
        <f t="shared" si="80"/>
        <v>29</v>
      </c>
      <c r="AH230" s="6">
        <f t="shared" si="81"/>
        <v>4079</v>
      </c>
      <c r="AI230" s="6">
        <f t="shared" si="99"/>
        <v>405.75403225806451</v>
      </c>
      <c r="AJ230" s="9">
        <f t="shared" si="87"/>
        <v>0.28125</v>
      </c>
      <c r="AL230" s="6">
        <f t="shared" si="100"/>
        <v>20223</v>
      </c>
      <c r="AM230" s="6">
        <f t="shared" si="101"/>
        <v>15168</v>
      </c>
      <c r="AN230" s="6">
        <f t="shared" si="82"/>
        <v>540</v>
      </c>
      <c r="AO230" s="6">
        <f t="shared" si="83"/>
        <v>904</v>
      </c>
      <c r="AP230" s="6">
        <f t="shared" si="84"/>
        <v>59</v>
      </c>
      <c r="AQ230" s="6">
        <f t="shared" si="85"/>
        <v>14784</v>
      </c>
      <c r="AR230" s="6">
        <f t="shared" si="102"/>
        <v>565.01299778761063</v>
      </c>
      <c r="AS230" s="9">
        <f t="shared" si="88"/>
        <v>0.3923611111111111</v>
      </c>
    </row>
    <row r="231" spans="1:45" x14ac:dyDescent="0.25">
      <c r="A231" t="s">
        <v>446</v>
      </c>
      <c r="B231">
        <v>19260</v>
      </c>
      <c r="C231" t="s">
        <v>447</v>
      </c>
      <c r="D231">
        <v>42753</v>
      </c>
      <c r="E231">
        <v>1779</v>
      </c>
      <c r="F231">
        <v>1556</v>
      </c>
      <c r="G231">
        <v>2282</v>
      </c>
      <c r="H231">
        <v>3486</v>
      </c>
      <c r="I231">
        <v>4793</v>
      </c>
      <c r="J231">
        <v>4916</v>
      </c>
      <c r="K231">
        <v>6234</v>
      </c>
      <c r="L231">
        <v>4380</v>
      </c>
      <c r="M231">
        <v>1722</v>
      </c>
      <c r="N231">
        <v>1981</v>
      </c>
      <c r="O231">
        <v>1106</v>
      </c>
      <c r="P231">
        <v>610</v>
      </c>
      <c r="Q231">
        <v>3147</v>
      </c>
      <c r="R231">
        <v>4761</v>
      </c>
      <c r="S231">
        <f t="shared" si="89"/>
        <v>21376.5</v>
      </c>
      <c r="T231" t="str">
        <f t="shared" si="90"/>
        <v>7:30 a.m. to 7:59 a.m.</v>
      </c>
      <c r="U231">
        <f t="shared" si="91"/>
        <v>450</v>
      </c>
      <c r="V231">
        <f t="shared" si="92"/>
        <v>42753</v>
      </c>
      <c r="W231">
        <f t="shared" si="93"/>
        <v>18812</v>
      </c>
      <c r="X231">
        <f t="shared" si="94"/>
        <v>6234</v>
      </c>
      <c r="Y231">
        <f t="shared" si="95"/>
        <v>29</v>
      </c>
      <c r="Z231">
        <f t="shared" si="96"/>
        <v>461.92982034007059</v>
      </c>
      <c r="AA231" s="9">
        <f t="shared" si="86"/>
        <v>0.32013888888888892</v>
      </c>
      <c r="AC231" s="6">
        <f t="shared" si="97"/>
        <v>42753</v>
      </c>
      <c r="AD231" s="6">
        <f t="shared" si="98"/>
        <v>10689</v>
      </c>
      <c r="AE231" s="6">
        <f t="shared" si="78"/>
        <v>390</v>
      </c>
      <c r="AF231" s="6">
        <f t="shared" si="79"/>
        <v>4793</v>
      </c>
      <c r="AG231" s="6">
        <f t="shared" si="80"/>
        <v>29</v>
      </c>
      <c r="AH231" s="6">
        <f t="shared" si="81"/>
        <v>9103</v>
      </c>
      <c r="AI231" s="6">
        <f t="shared" si="99"/>
        <v>399.59153974546211</v>
      </c>
      <c r="AJ231" s="9">
        <f t="shared" si="87"/>
        <v>0.27708333333333335</v>
      </c>
      <c r="AL231" s="6">
        <f t="shared" si="100"/>
        <v>42753</v>
      </c>
      <c r="AM231" s="6">
        <f t="shared" si="101"/>
        <v>32065</v>
      </c>
      <c r="AN231" s="6">
        <f t="shared" si="82"/>
        <v>540</v>
      </c>
      <c r="AO231" s="6">
        <f t="shared" si="83"/>
        <v>1981</v>
      </c>
      <c r="AP231" s="6">
        <f t="shared" si="84"/>
        <v>59</v>
      </c>
      <c r="AQ231" s="6">
        <f t="shared" si="85"/>
        <v>31148</v>
      </c>
      <c r="AR231" s="6">
        <f t="shared" si="102"/>
        <v>567.30350832912666</v>
      </c>
      <c r="AS231" s="9">
        <f t="shared" si="88"/>
        <v>0.39374999999999999</v>
      </c>
    </row>
    <row r="232" spans="1:45" x14ac:dyDescent="0.25">
      <c r="A232" t="s">
        <v>448</v>
      </c>
      <c r="B232">
        <v>19300</v>
      </c>
      <c r="C232" t="s">
        <v>449</v>
      </c>
      <c r="D232">
        <v>76983</v>
      </c>
      <c r="E232">
        <v>3232</v>
      </c>
      <c r="F232">
        <v>3160</v>
      </c>
      <c r="G232">
        <v>4320</v>
      </c>
      <c r="H232">
        <v>8531</v>
      </c>
      <c r="I232">
        <v>9322</v>
      </c>
      <c r="J232">
        <v>13141</v>
      </c>
      <c r="K232">
        <v>10146</v>
      </c>
      <c r="L232">
        <v>7066</v>
      </c>
      <c r="M232">
        <v>2396</v>
      </c>
      <c r="N232">
        <v>3890</v>
      </c>
      <c r="O232">
        <v>1613</v>
      </c>
      <c r="P232">
        <v>640</v>
      </c>
      <c r="Q232">
        <v>4488</v>
      </c>
      <c r="R232">
        <v>5038</v>
      </c>
      <c r="S232">
        <f t="shared" si="89"/>
        <v>38491.5</v>
      </c>
      <c r="T232" t="str">
        <f t="shared" si="90"/>
        <v>7:00 a.m. to 7:29 a.m.</v>
      </c>
      <c r="U232">
        <f t="shared" si="91"/>
        <v>420</v>
      </c>
      <c r="V232">
        <f t="shared" si="92"/>
        <v>76983</v>
      </c>
      <c r="W232">
        <f t="shared" si="93"/>
        <v>28565</v>
      </c>
      <c r="X232">
        <f t="shared" si="94"/>
        <v>13141</v>
      </c>
      <c r="Y232">
        <f t="shared" si="95"/>
        <v>29</v>
      </c>
      <c r="Z232">
        <f t="shared" si="96"/>
        <v>441.90613347538238</v>
      </c>
      <c r="AA232" s="9">
        <f t="shared" si="86"/>
        <v>0.30624999999999997</v>
      </c>
      <c r="AC232" s="6">
        <f t="shared" si="97"/>
        <v>76983</v>
      </c>
      <c r="AD232" s="6">
        <f t="shared" si="98"/>
        <v>19246</v>
      </c>
      <c r="AE232" s="6">
        <f t="shared" si="78"/>
        <v>390</v>
      </c>
      <c r="AF232" s="6">
        <f t="shared" si="79"/>
        <v>9322</v>
      </c>
      <c r="AG232" s="6">
        <f t="shared" si="80"/>
        <v>29</v>
      </c>
      <c r="AH232" s="6">
        <f t="shared" si="81"/>
        <v>19243</v>
      </c>
      <c r="AI232" s="6">
        <f t="shared" si="99"/>
        <v>390.00855503110921</v>
      </c>
      <c r="AJ232" s="9">
        <f t="shared" si="87"/>
        <v>0.27083333333333331</v>
      </c>
      <c r="AL232" s="6">
        <f t="shared" si="100"/>
        <v>76983</v>
      </c>
      <c r="AM232" s="6">
        <f t="shared" si="101"/>
        <v>57738</v>
      </c>
      <c r="AN232" s="6">
        <f t="shared" si="82"/>
        <v>480</v>
      </c>
      <c r="AO232" s="6">
        <f t="shared" si="83"/>
        <v>7066</v>
      </c>
      <c r="AP232" s="6">
        <f t="shared" si="84"/>
        <v>29</v>
      </c>
      <c r="AQ232" s="6">
        <f t="shared" si="85"/>
        <v>51852</v>
      </c>
      <c r="AR232" s="6">
        <f t="shared" si="102"/>
        <v>504.1540121709595</v>
      </c>
      <c r="AS232" s="9">
        <f t="shared" si="88"/>
        <v>0.35000000000000003</v>
      </c>
    </row>
    <row r="233" spans="1:45" x14ac:dyDescent="0.25">
      <c r="A233" t="s">
        <v>450</v>
      </c>
      <c r="B233">
        <v>19340</v>
      </c>
      <c r="C233" t="s">
        <v>451</v>
      </c>
      <c r="D233">
        <v>174848</v>
      </c>
      <c r="E233">
        <v>8750</v>
      </c>
      <c r="F233">
        <v>6953</v>
      </c>
      <c r="G233">
        <v>10428</v>
      </c>
      <c r="H233">
        <v>13707</v>
      </c>
      <c r="I233">
        <v>18734</v>
      </c>
      <c r="J233">
        <v>21484</v>
      </c>
      <c r="K233">
        <v>24642</v>
      </c>
      <c r="L233">
        <v>17521</v>
      </c>
      <c r="M233">
        <v>7016</v>
      </c>
      <c r="N233">
        <v>12441</v>
      </c>
      <c r="O233">
        <v>3757</v>
      </c>
      <c r="P233">
        <v>1864</v>
      </c>
      <c r="Q233">
        <v>13760</v>
      </c>
      <c r="R233">
        <v>13791</v>
      </c>
      <c r="S233">
        <f t="shared" si="89"/>
        <v>87424</v>
      </c>
      <c r="T233" t="str">
        <f t="shared" si="90"/>
        <v>7:30 a.m. to 7:59 a.m.</v>
      </c>
      <c r="U233">
        <f t="shared" si="91"/>
        <v>450</v>
      </c>
      <c r="V233">
        <f t="shared" si="92"/>
        <v>174848</v>
      </c>
      <c r="W233">
        <f t="shared" si="93"/>
        <v>80056</v>
      </c>
      <c r="X233">
        <f t="shared" si="94"/>
        <v>24642</v>
      </c>
      <c r="Y233">
        <f t="shared" si="95"/>
        <v>29</v>
      </c>
      <c r="Z233">
        <f t="shared" si="96"/>
        <v>458.67104942780617</v>
      </c>
      <c r="AA233" s="9">
        <f t="shared" si="86"/>
        <v>0.31805555555555559</v>
      </c>
      <c r="AC233" s="6">
        <f t="shared" si="97"/>
        <v>174848</v>
      </c>
      <c r="AD233" s="6">
        <f t="shared" si="98"/>
        <v>43713</v>
      </c>
      <c r="AE233" s="6">
        <f t="shared" si="78"/>
        <v>390</v>
      </c>
      <c r="AF233" s="6">
        <f t="shared" si="79"/>
        <v>18734</v>
      </c>
      <c r="AG233" s="6">
        <f t="shared" si="80"/>
        <v>29</v>
      </c>
      <c r="AH233" s="6">
        <f t="shared" si="81"/>
        <v>39838</v>
      </c>
      <c r="AI233" s="6">
        <f t="shared" si="99"/>
        <v>395.99690402476779</v>
      </c>
      <c r="AJ233" s="9">
        <f t="shared" si="87"/>
        <v>0.27430555555555552</v>
      </c>
      <c r="AL233" s="6">
        <f t="shared" si="100"/>
        <v>174848</v>
      </c>
      <c r="AM233" s="6">
        <f t="shared" si="101"/>
        <v>131136</v>
      </c>
      <c r="AN233" s="6">
        <f t="shared" si="82"/>
        <v>540</v>
      </c>
      <c r="AO233" s="6">
        <f t="shared" si="83"/>
        <v>12441</v>
      </c>
      <c r="AP233" s="6">
        <f t="shared" si="84"/>
        <v>59</v>
      </c>
      <c r="AQ233" s="6">
        <f t="shared" si="85"/>
        <v>129235</v>
      </c>
      <c r="AR233" s="6">
        <f t="shared" si="102"/>
        <v>549.01527208423761</v>
      </c>
      <c r="AS233" s="9">
        <f t="shared" si="88"/>
        <v>0.38125000000000003</v>
      </c>
    </row>
    <row r="234" spans="1:45" x14ac:dyDescent="0.25">
      <c r="A234" t="s">
        <v>452</v>
      </c>
      <c r="B234">
        <v>19380</v>
      </c>
      <c r="C234" t="s">
        <v>453</v>
      </c>
      <c r="D234">
        <v>363332</v>
      </c>
      <c r="E234">
        <v>12856</v>
      </c>
      <c r="F234">
        <v>10043</v>
      </c>
      <c r="G234">
        <v>16465</v>
      </c>
      <c r="H234">
        <v>26860</v>
      </c>
      <c r="I234">
        <v>39752</v>
      </c>
      <c r="J234">
        <v>49975</v>
      </c>
      <c r="K234">
        <v>51544</v>
      </c>
      <c r="L234">
        <v>36592</v>
      </c>
      <c r="M234">
        <v>19904</v>
      </c>
      <c r="N234">
        <v>20940</v>
      </c>
      <c r="O234">
        <v>10129</v>
      </c>
      <c r="P234">
        <v>5611</v>
      </c>
      <c r="Q234">
        <v>29747</v>
      </c>
      <c r="R234">
        <v>32914</v>
      </c>
      <c r="S234">
        <f t="shared" si="89"/>
        <v>181666</v>
      </c>
      <c r="T234" t="str">
        <f t="shared" si="90"/>
        <v>7:30 a.m. to 7:59 a.m.</v>
      </c>
      <c r="U234">
        <f t="shared" si="91"/>
        <v>450</v>
      </c>
      <c r="V234">
        <f t="shared" si="92"/>
        <v>363332</v>
      </c>
      <c r="W234">
        <f t="shared" si="93"/>
        <v>155951</v>
      </c>
      <c r="X234">
        <f t="shared" si="94"/>
        <v>51544</v>
      </c>
      <c r="Y234">
        <f t="shared" si="95"/>
        <v>29</v>
      </c>
      <c r="Z234">
        <f t="shared" si="96"/>
        <v>464.46793031196648</v>
      </c>
      <c r="AA234" s="9">
        <f t="shared" si="86"/>
        <v>0.32222222222222224</v>
      </c>
      <c r="AC234" s="6">
        <f t="shared" si="97"/>
        <v>363332</v>
      </c>
      <c r="AD234" s="6">
        <f t="shared" si="98"/>
        <v>90834</v>
      </c>
      <c r="AE234" s="6">
        <f t="shared" si="78"/>
        <v>390</v>
      </c>
      <c r="AF234" s="6">
        <f t="shared" si="79"/>
        <v>39752</v>
      </c>
      <c r="AG234" s="6">
        <f t="shared" si="80"/>
        <v>29</v>
      </c>
      <c r="AH234" s="6">
        <f t="shared" si="81"/>
        <v>66224</v>
      </c>
      <c r="AI234" s="6">
        <f t="shared" si="99"/>
        <v>407.95283256188367</v>
      </c>
      <c r="AJ234" s="9">
        <f t="shared" si="87"/>
        <v>0.28263888888888888</v>
      </c>
      <c r="AL234" s="6">
        <f t="shared" si="100"/>
        <v>363332</v>
      </c>
      <c r="AM234" s="6">
        <f t="shared" si="101"/>
        <v>272499</v>
      </c>
      <c r="AN234" s="6">
        <f t="shared" si="82"/>
        <v>540</v>
      </c>
      <c r="AO234" s="6">
        <f t="shared" si="83"/>
        <v>20940</v>
      </c>
      <c r="AP234" s="6">
        <f t="shared" si="84"/>
        <v>59</v>
      </c>
      <c r="AQ234" s="6">
        <f t="shared" si="85"/>
        <v>263991</v>
      </c>
      <c r="AR234" s="6">
        <f t="shared" si="102"/>
        <v>563.97191977077364</v>
      </c>
      <c r="AS234" s="9">
        <f t="shared" si="88"/>
        <v>0.39097222222222222</v>
      </c>
    </row>
    <row r="235" spans="1:45" x14ac:dyDescent="0.25">
      <c r="A235" t="s">
        <v>454</v>
      </c>
      <c r="B235">
        <v>19460</v>
      </c>
      <c r="C235" t="s">
        <v>455</v>
      </c>
      <c r="D235">
        <v>63923</v>
      </c>
      <c r="E235">
        <v>3856</v>
      </c>
      <c r="F235">
        <v>3918</v>
      </c>
      <c r="G235">
        <v>4811</v>
      </c>
      <c r="H235">
        <v>7050</v>
      </c>
      <c r="I235">
        <v>7547</v>
      </c>
      <c r="J235">
        <v>9527</v>
      </c>
      <c r="K235">
        <v>7048</v>
      </c>
      <c r="L235">
        <v>5403</v>
      </c>
      <c r="M235">
        <v>2042</v>
      </c>
      <c r="N235">
        <v>2428</v>
      </c>
      <c r="O235">
        <v>1087</v>
      </c>
      <c r="P235">
        <v>587</v>
      </c>
      <c r="Q235">
        <v>4364</v>
      </c>
      <c r="R235">
        <v>4255</v>
      </c>
      <c r="S235">
        <f t="shared" si="89"/>
        <v>31961.5</v>
      </c>
      <c r="T235" t="str">
        <f t="shared" si="90"/>
        <v>7:00 a.m. to 7:29 a.m.</v>
      </c>
      <c r="U235">
        <f t="shared" si="91"/>
        <v>420</v>
      </c>
      <c r="V235">
        <f t="shared" si="92"/>
        <v>63923</v>
      </c>
      <c r="W235">
        <f t="shared" si="93"/>
        <v>27182</v>
      </c>
      <c r="X235">
        <f t="shared" si="94"/>
        <v>9527</v>
      </c>
      <c r="Y235">
        <f t="shared" si="95"/>
        <v>29</v>
      </c>
      <c r="Z235">
        <f t="shared" si="96"/>
        <v>434.54870368426577</v>
      </c>
      <c r="AA235" s="9">
        <f t="shared" si="86"/>
        <v>0.30138888888888887</v>
      </c>
      <c r="AC235" s="6">
        <f t="shared" si="97"/>
        <v>63923</v>
      </c>
      <c r="AD235" s="6">
        <f t="shared" si="98"/>
        <v>15981</v>
      </c>
      <c r="AE235" s="6">
        <f t="shared" si="78"/>
        <v>360</v>
      </c>
      <c r="AF235" s="6">
        <f t="shared" si="79"/>
        <v>7050</v>
      </c>
      <c r="AG235" s="6">
        <f t="shared" si="80"/>
        <v>29</v>
      </c>
      <c r="AH235" s="6">
        <f t="shared" si="81"/>
        <v>12585</v>
      </c>
      <c r="AI235" s="6">
        <f t="shared" si="99"/>
        <v>373.96833333333336</v>
      </c>
      <c r="AJ235" s="9">
        <f t="shared" si="87"/>
        <v>0.2590277777777778</v>
      </c>
      <c r="AL235" s="6">
        <f t="shared" si="100"/>
        <v>63923</v>
      </c>
      <c r="AM235" s="6">
        <f t="shared" si="101"/>
        <v>47943</v>
      </c>
      <c r="AN235" s="6">
        <f t="shared" si="82"/>
        <v>480</v>
      </c>
      <c r="AO235" s="6">
        <f t="shared" si="83"/>
        <v>5403</v>
      </c>
      <c r="AP235" s="6">
        <f t="shared" si="84"/>
        <v>29</v>
      </c>
      <c r="AQ235" s="6">
        <f t="shared" si="85"/>
        <v>43757</v>
      </c>
      <c r="AR235" s="6">
        <f t="shared" si="102"/>
        <v>502.46386266888766</v>
      </c>
      <c r="AS235" s="9">
        <f t="shared" si="88"/>
        <v>0.34861111111111115</v>
      </c>
    </row>
    <row r="236" spans="1:45" x14ac:dyDescent="0.25">
      <c r="A236" t="s">
        <v>456</v>
      </c>
      <c r="B236">
        <v>19500</v>
      </c>
      <c r="C236" t="s">
        <v>457</v>
      </c>
      <c r="D236">
        <v>47105</v>
      </c>
      <c r="E236">
        <v>1771</v>
      </c>
      <c r="F236">
        <v>1462</v>
      </c>
      <c r="G236">
        <v>2554</v>
      </c>
      <c r="H236">
        <v>4264</v>
      </c>
      <c r="I236">
        <v>5752</v>
      </c>
      <c r="J236">
        <v>5948</v>
      </c>
      <c r="K236">
        <v>8028</v>
      </c>
      <c r="L236">
        <v>3363</v>
      </c>
      <c r="M236">
        <v>1900</v>
      </c>
      <c r="N236">
        <v>1810</v>
      </c>
      <c r="O236">
        <v>1269</v>
      </c>
      <c r="P236">
        <v>583</v>
      </c>
      <c r="Q236">
        <v>4321</v>
      </c>
      <c r="R236">
        <v>4080</v>
      </c>
      <c r="S236">
        <f t="shared" si="89"/>
        <v>23552.5</v>
      </c>
      <c r="T236" t="str">
        <f t="shared" si="90"/>
        <v>7:30 a.m. to 7:59 a.m.</v>
      </c>
      <c r="U236">
        <f t="shared" si="91"/>
        <v>450</v>
      </c>
      <c r="V236">
        <f t="shared" si="92"/>
        <v>47105</v>
      </c>
      <c r="W236">
        <f t="shared" si="93"/>
        <v>21751</v>
      </c>
      <c r="X236">
        <f t="shared" si="94"/>
        <v>8028</v>
      </c>
      <c r="Y236">
        <f t="shared" si="95"/>
        <v>29</v>
      </c>
      <c r="Z236">
        <f t="shared" si="96"/>
        <v>456.50766068759344</v>
      </c>
      <c r="AA236" s="9">
        <f t="shared" si="86"/>
        <v>0.31666666666666665</v>
      </c>
      <c r="AC236" s="6">
        <f t="shared" si="97"/>
        <v>47105</v>
      </c>
      <c r="AD236" s="6">
        <f t="shared" si="98"/>
        <v>11777</v>
      </c>
      <c r="AE236" s="6">
        <f t="shared" si="78"/>
        <v>390</v>
      </c>
      <c r="AF236" s="6">
        <f t="shared" si="79"/>
        <v>5752</v>
      </c>
      <c r="AG236" s="6">
        <f t="shared" si="80"/>
        <v>29</v>
      </c>
      <c r="AH236" s="6">
        <f t="shared" si="81"/>
        <v>10051</v>
      </c>
      <c r="AI236" s="6">
        <f t="shared" si="99"/>
        <v>398.69823539638389</v>
      </c>
      <c r="AJ236" s="9">
        <f t="shared" si="87"/>
        <v>0.27638888888888891</v>
      </c>
      <c r="AL236" s="6">
        <f t="shared" si="100"/>
        <v>47105</v>
      </c>
      <c r="AM236" s="6">
        <f t="shared" si="101"/>
        <v>35329</v>
      </c>
      <c r="AN236" s="6">
        <f t="shared" si="82"/>
        <v>540</v>
      </c>
      <c r="AO236" s="6">
        <f t="shared" si="83"/>
        <v>1810</v>
      </c>
      <c r="AP236" s="6">
        <f t="shared" si="84"/>
        <v>59</v>
      </c>
      <c r="AQ236" s="6">
        <f t="shared" si="85"/>
        <v>35042</v>
      </c>
      <c r="AR236" s="6">
        <f t="shared" si="102"/>
        <v>549.34709944751376</v>
      </c>
      <c r="AS236" s="9">
        <f t="shared" si="88"/>
        <v>0.38125000000000003</v>
      </c>
    </row>
    <row r="237" spans="1:45" x14ac:dyDescent="0.25">
      <c r="A237" t="s">
        <v>458</v>
      </c>
      <c r="B237">
        <v>19540</v>
      </c>
      <c r="C237" t="s">
        <v>459</v>
      </c>
      <c r="D237">
        <v>14469</v>
      </c>
      <c r="E237">
        <v>698</v>
      </c>
      <c r="F237">
        <v>784</v>
      </c>
      <c r="G237">
        <v>1388</v>
      </c>
      <c r="H237">
        <v>1578</v>
      </c>
      <c r="I237">
        <v>1561</v>
      </c>
      <c r="J237">
        <v>1857</v>
      </c>
      <c r="K237">
        <v>2181</v>
      </c>
      <c r="L237">
        <v>937</v>
      </c>
      <c r="M237">
        <v>620</v>
      </c>
      <c r="N237">
        <v>359</v>
      </c>
      <c r="O237">
        <v>327</v>
      </c>
      <c r="P237">
        <v>143</v>
      </c>
      <c r="Q237">
        <v>901</v>
      </c>
      <c r="R237">
        <v>1135</v>
      </c>
      <c r="S237">
        <f t="shared" si="89"/>
        <v>7234.5</v>
      </c>
      <c r="T237" t="str">
        <f t="shared" si="90"/>
        <v>7:00 a.m. to 7:29 a.m.</v>
      </c>
      <c r="U237">
        <f t="shared" si="91"/>
        <v>420</v>
      </c>
      <c r="V237">
        <f t="shared" si="92"/>
        <v>14469</v>
      </c>
      <c r="W237">
        <f t="shared" si="93"/>
        <v>6009</v>
      </c>
      <c r="X237">
        <f t="shared" si="94"/>
        <v>1857</v>
      </c>
      <c r="Y237">
        <f t="shared" si="95"/>
        <v>29</v>
      </c>
      <c r="Z237">
        <f t="shared" si="96"/>
        <v>439.13812600969305</v>
      </c>
      <c r="AA237" s="9">
        <f t="shared" si="86"/>
        <v>0.30486111111111108</v>
      </c>
      <c r="AC237" s="6">
        <f t="shared" si="97"/>
        <v>14469</v>
      </c>
      <c r="AD237" s="6">
        <f t="shared" si="98"/>
        <v>3618</v>
      </c>
      <c r="AE237" s="6">
        <f t="shared" si="78"/>
        <v>360</v>
      </c>
      <c r="AF237" s="6">
        <f t="shared" si="79"/>
        <v>1578</v>
      </c>
      <c r="AG237" s="6">
        <f t="shared" si="80"/>
        <v>29</v>
      </c>
      <c r="AH237" s="6">
        <f t="shared" si="81"/>
        <v>2870</v>
      </c>
      <c r="AI237" s="6">
        <f t="shared" si="99"/>
        <v>373.73273130544993</v>
      </c>
      <c r="AJ237" s="9">
        <f t="shared" si="87"/>
        <v>0.2590277777777778</v>
      </c>
      <c r="AL237" s="6">
        <f t="shared" si="100"/>
        <v>14469</v>
      </c>
      <c r="AM237" s="6">
        <f t="shared" si="101"/>
        <v>10852</v>
      </c>
      <c r="AN237" s="6">
        <f t="shared" si="82"/>
        <v>480</v>
      </c>
      <c r="AO237" s="6">
        <f t="shared" si="83"/>
        <v>937</v>
      </c>
      <c r="AP237" s="6">
        <f t="shared" si="84"/>
        <v>29</v>
      </c>
      <c r="AQ237" s="6">
        <f t="shared" si="85"/>
        <v>10047</v>
      </c>
      <c r="AR237" s="6">
        <f t="shared" si="102"/>
        <v>504.90688367129138</v>
      </c>
      <c r="AS237" s="9">
        <f t="shared" si="88"/>
        <v>0.35000000000000003</v>
      </c>
    </row>
    <row r="238" spans="1:45" x14ac:dyDescent="0.25">
      <c r="A238" t="s">
        <v>460</v>
      </c>
      <c r="B238">
        <v>19580</v>
      </c>
      <c r="C238" t="s">
        <v>461</v>
      </c>
      <c r="D238">
        <v>16971</v>
      </c>
      <c r="E238">
        <v>682</v>
      </c>
      <c r="F238">
        <v>664</v>
      </c>
      <c r="G238">
        <v>1215</v>
      </c>
      <c r="H238">
        <v>1578</v>
      </c>
      <c r="I238">
        <v>1713</v>
      </c>
      <c r="J238">
        <v>2134</v>
      </c>
      <c r="K238">
        <v>2371</v>
      </c>
      <c r="L238">
        <v>1290</v>
      </c>
      <c r="M238">
        <v>607</v>
      </c>
      <c r="N238">
        <v>440</v>
      </c>
      <c r="O238">
        <v>252</v>
      </c>
      <c r="P238">
        <v>340</v>
      </c>
      <c r="Q238">
        <v>1663</v>
      </c>
      <c r="R238">
        <v>2022</v>
      </c>
      <c r="S238">
        <f t="shared" si="89"/>
        <v>8485.5</v>
      </c>
      <c r="T238" t="str">
        <f t="shared" si="90"/>
        <v>7:30 a.m. to 7:59 a.m.</v>
      </c>
      <c r="U238">
        <f t="shared" si="91"/>
        <v>450</v>
      </c>
      <c r="V238">
        <f t="shared" si="92"/>
        <v>16971</v>
      </c>
      <c r="W238">
        <f t="shared" si="93"/>
        <v>7986</v>
      </c>
      <c r="X238">
        <f t="shared" si="94"/>
        <v>2371</v>
      </c>
      <c r="Y238">
        <f t="shared" si="95"/>
        <v>29</v>
      </c>
      <c r="Z238">
        <f t="shared" si="96"/>
        <v>456.10944749051032</v>
      </c>
      <c r="AA238" s="9">
        <f t="shared" si="86"/>
        <v>0.31666666666666665</v>
      </c>
      <c r="AC238" s="6">
        <f t="shared" si="97"/>
        <v>16971</v>
      </c>
      <c r="AD238" s="6">
        <f t="shared" si="98"/>
        <v>4243</v>
      </c>
      <c r="AE238" s="6">
        <f t="shared" si="78"/>
        <v>390</v>
      </c>
      <c r="AF238" s="6">
        <f t="shared" si="79"/>
        <v>1713</v>
      </c>
      <c r="AG238" s="6">
        <f t="shared" si="80"/>
        <v>29</v>
      </c>
      <c r="AH238" s="6">
        <f t="shared" si="81"/>
        <v>4139</v>
      </c>
      <c r="AI238" s="6">
        <f t="shared" si="99"/>
        <v>391.75642148277876</v>
      </c>
      <c r="AJ238" s="9">
        <f t="shared" si="87"/>
        <v>0.27152777777777776</v>
      </c>
      <c r="AL238" s="6">
        <f t="shared" si="100"/>
        <v>16971</v>
      </c>
      <c r="AM238" s="6">
        <f t="shared" si="101"/>
        <v>12729</v>
      </c>
      <c r="AN238" s="6">
        <f t="shared" si="82"/>
        <v>600</v>
      </c>
      <c r="AO238" s="6">
        <f t="shared" si="83"/>
        <v>252</v>
      </c>
      <c r="AP238" s="6">
        <f t="shared" si="84"/>
        <v>59</v>
      </c>
      <c r="AQ238" s="6">
        <f t="shared" si="85"/>
        <v>12694</v>
      </c>
      <c r="AR238" s="6">
        <f t="shared" si="102"/>
        <v>608.01884920634916</v>
      </c>
      <c r="AS238" s="9">
        <f t="shared" si="88"/>
        <v>0.42222222222222222</v>
      </c>
    </row>
    <row r="239" spans="1:45" x14ac:dyDescent="0.25">
      <c r="A239" t="s">
        <v>462</v>
      </c>
      <c r="B239">
        <v>19620</v>
      </c>
      <c r="C239" t="s">
        <v>463</v>
      </c>
      <c r="D239">
        <v>19005</v>
      </c>
      <c r="E239">
        <v>1050</v>
      </c>
      <c r="F239">
        <v>626</v>
      </c>
      <c r="G239">
        <v>609</v>
      </c>
      <c r="H239">
        <v>1201</v>
      </c>
      <c r="I239">
        <v>2603</v>
      </c>
      <c r="J239">
        <v>3163</v>
      </c>
      <c r="K239">
        <v>3496</v>
      </c>
      <c r="L239">
        <v>1314</v>
      </c>
      <c r="M239">
        <v>669</v>
      </c>
      <c r="N239">
        <v>867</v>
      </c>
      <c r="O239">
        <v>445</v>
      </c>
      <c r="P239">
        <v>423</v>
      </c>
      <c r="Q239">
        <v>1234</v>
      </c>
      <c r="R239">
        <v>1305</v>
      </c>
      <c r="S239">
        <f t="shared" si="89"/>
        <v>9502.5</v>
      </c>
      <c r="T239" t="str">
        <f t="shared" si="90"/>
        <v>7:30 a.m. to 7:59 a.m.</v>
      </c>
      <c r="U239">
        <f t="shared" si="91"/>
        <v>450</v>
      </c>
      <c r="V239">
        <f t="shared" si="92"/>
        <v>19005</v>
      </c>
      <c r="W239">
        <f t="shared" si="93"/>
        <v>9252</v>
      </c>
      <c r="X239">
        <f t="shared" si="94"/>
        <v>3496</v>
      </c>
      <c r="Y239">
        <f t="shared" si="95"/>
        <v>29</v>
      </c>
      <c r="Z239">
        <f t="shared" si="96"/>
        <v>452.07794622425627</v>
      </c>
      <c r="AA239" s="9">
        <f t="shared" si="86"/>
        <v>0.31388888888888888</v>
      </c>
      <c r="AC239" s="6">
        <f t="shared" si="97"/>
        <v>19005</v>
      </c>
      <c r="AD239" s="6">
        <f t="shared" si="98"/>
        <v>4752</v>
      </c>
      <c r="AE239" s="6">
        <f t="shared" si="78"/>
        <v>390</v>
      </c>
      <c r="AF239" s="6">
        <f t="shared" si="79"/>
        <v>2603</v>
      </c>
      <c r="AG239" s="6">
        <f t="shared" si="80"/>
        <v>29</v>
      </c>
      <c r="AH239" s="6">
        <f t="shared" si="81"/>
        <v>3486</v>
      </c>
      <c r="AI239" s="6">
        <f t="shared" si="99"/>
        <v>404.09613907030348</v>
      </c>
      <c r="AJ239" s="9">
        <f t="shared" si="87"/>
        <v>0.28055555555555556</v>
      </c>
      <c r="AL239" s="6">
        <f t="shared" si="100"/>
        <v>19005</v>
      </c>
      <c r="AM239" s="6">
        <f t="shared" si="101"/>
        <v>14254</v>
      </c>
      <c r="AN239" s="6">
        <f t="shared" si="82"/>
        <v>510</v>
      </c>
      <c r="AO239" s="6">
        <f t="shared" si="83"/>
        <v>669</v>
      </c>
      <c r="AP239" s="6">
        <f t="shared" si="84"/>
        <v>29</v>
      </c>
      <c r="AQ239" s="6">
        <f t="shared" si="85"/>
        <v>14062</v>
      </c>
      <c r="AR239" s="6">
        <f t="shared" si="102"/>
        <v>518.31203288490281</v>
      </c>
      <c r="AS239" s="9">
        <f t="shared" si="88"/>
        <v>0.35972222222222222</v>
      </c>
    </row>
    <row r="240" spans="1:45" x14ac:dyDescent="0.25">
      <c r="A240" t="s">
        <v>464</v>
      </c>
      <c r="B240">
        <v>19660</v>
      </c>
      <c r="C240" t="s">
        <v>465</v>
      </c>
      <c r="D240">
        <v>189540</v>
      </c>
      <c r="E240">
        <v>6796</v>
      </c>
      <c r="F240">
        <v>5098</v>
      </c>
      <c r="G240">
        <v>7406</v>
      </c>
      <c r="H240">
        <v>15146</v>
      </c>
      <c r="I240">
        <v>19383</v>
      </c>
      <c r="J240">
        <v>29263</v>
      </c>
      <c r="K240">
        <v>25469</v>
      </c>
      <c r="L240">
        <v>23030</v>
      </c>
      <c r="M240">
        <v>9937</v>
      </c>
      <c r="N240">
        <v>12529</v>
      </c>
      <c r="O240">
        <v>5921</v>
      </c>
      <c r="P240">
        <v>2566</v>
      </c>
      <c r="Q240">
        <v>13552</v>
      </c>
      <c r="R240">
        <v>13444</v>
      </c>
      <c r="S240">
        <f t="shared" si="89"/>
        <v>94770</v>
      </c>
      <c r="T240" t="str">
        <f t="shared" si="90"/>
        <v>7:30 a.m. to 7:59 a.m.</v>
      </c>
      <c r="U240">
        <f t="shared" si="91"/>
        <v>450</v>
      </c>
      <c r="V240">
        <f t="shared" si="92"/>
        <v>189540</v>
      </c>
      <c r="W240">
        <f t="shared" si="93"/>
        <v>83092</v>
      </c>
      <c r="X240">
        <f t="shared" si="94"/>
        <v>25469</v>
      </c>
      <c r="Y240">
        <f t="shared" si="95"/>
        <v>29</v>
      </c>
      <c r="Z240">
        <f t="shared" si="96"/>
        <v>463.2970277592367</v>
      </c>
      <c r="AA240" s="9">
        <f t="shared" si="86"/>
        <v>0.3215277777777778</v>
      </c>
      <c r="AC240" s="6">
        <f t="shared" si="97"/>
        <v>189540</v>
      </c>
      <c r="AD240" s="6">
        <f t="shared" si="98"/>
        <v>47386</v>
      </c>
      <c r="AE240" s="6">
        <f t="shared" si="78"/>
        <v>390</v>
      </c>
      <c r="AF240" s="6">
        <f t="shared" si="79"/>
        <v>19383</v>
      </c>
      <c r="AG240" s="6">
        <f t="shared" si="80"/>
        <v>29</v>
      </c>
      <c r="AH240" s="6">
        <f t="shared" si="81"/>
        <v>34446</v>
      </c>
      <c r="AI240" s="6">
        <f t="shared" si="99"/>
        <v>409.35876799257079</v>
      </c>
      <c r="AJ240" s="9">
        <f t="shared" si="87"/>
        <v>0.28402777777777777</v>
      </c>
      <c r="AL240" s="6">
        <f t="shared" si="100"/>
        <v>189540</v>
      </c>
      <c r="AM240" s="6">
        <f t="shared" si="101"/>
        <v>142155</v>
      </c>
      <c r="AN240" s="6">
        <f t="shared" si="82"/>
        <v>540</v>
      </c>
      <c r="AO240" s="6">
        <f t="shared" si="83"/>
        <v>12529</v>
      </c>
      <c r="AP240" s="6">
        <f t="shared" si="84"/>
        <v>59</v>
      </c>
      <c r="AQ240" s="6">
        <f t="shared" si="85"/>
        <v>141528</v>
      </c>
      <c r="AR240" s="6">
        <f t="shared" si="102"/>
        <v>542.95258999122041</v>
      </c>
      <c r="AS240" s="9">
        <f t="shared" si="88"/>
        <v>0.37638888888888888</v>
      </c>
    </row>
    <row r="241" spans="1:45" x14ac:dyDescent="0.25">
      <c r="A241" t="s">
        <v>466</v>
      </c>
      <c r="B241">
        <v>19700</v>
      </c>
      <c r="C241" t="s">
        <v>467</v>
      </c>
      <c r="D241">
        <v>8178</v>
      </c>
      <c r="E241">
        <v>721</v>
      </c>
      <c r="F241">
        <v>315</v>
      </c>
      <c r="G241">
        <v>434</v>
      </c>
      <c r="H241">
        <v>675</v>
      </c>
      <c r="I241">
        <v>807</v>
      </c>
      <c r="J241">
        <v>960</v>
      </c>
      <c r="K241">
        <v>1268</v>
      </c>
      <c r="L241">
        <v>1255</v>
      </c>
      <c r="M241">
        <v>322</v>
      </c>
      <c r="N241">
        <v>502</v>
      </c>
      <c r="O241">
        <v>83</v>
      </c>
      <c r="P241">
        <v>29</v>
      </c>
      <c r="Q241">
        <v>422</v>
      </c>
      <c r="R241">
        <v>385</v>
      </c>
      <c r="S241">
        <f t="shared" si="89"/>
        <v>4089</v>
      </c>
      <c r="T241" t="str">
        <f t="shared" si="90"/>
        <v>7:30 a.m. to 7:59 a.m.</v>
      </c>
      <c r="U241">
        <f t="shared" si="91"/>
        <v>450</v>
      </c>
      <c r="V241">
        <f t="shared" si="92"/>
        <v>8178</v>
      </c>
      <c r="W241">
        <f t="shared" si="93"/>
        <v>3912</v>
      </c>
      <c r="X241">
        <f t="shared" si="94"/>
        <v>1268</v>
      </c>
      <c r="Y241">
        <f t="shared" si="95"/>
        <v>29</v>
      </c>
      <c r="Z241">
        <f t="shared" si="96"/>
        <v>454.04810725552051</v>
      </c>
      <c r="AA241" s="9">
        <f t="shared" si="86"/>
        <v>0.31527777777777777</v>
      </c>
      <c r="AC241" s="6">
        <f t="shared" si="97"/>
        <v>8178</v>
      </c>
      <c r="AD241" s="6">
        <f t="shared" si="98"/>
        <v>2045</v>
      </c>
      <c r="AE241" s="6">
        <f t="shared" si="78"/>
        <v>360</v>
      </c>
      <c r="AF241" s="6">
        <f t="shared" si="79"/>
        <v>675</v>
      </c>
      <c r="AG241" s="6">
        <f t="shared" si="80"/>
        <v>29</v>
      </c>
      <c r="AH241" s="6">
        <f t="shared" si="81"/>
        <v>1470</v>
      </c>
      <c r="AI241" s="6">
        <f t="shared" si="99"/>
        <v>384.68222222222221</v>
      </c>
      <c r="AJ241" s="9">
        <f t="shared" si="87"/>
        <v>0.26666666666666666</v>
      </c>
      <c r="AL241" s="6">
        <f t="shared" si="100"/>
        <v>8178</v>
      </c>
      <c r="AM241" s="6">
        <f t="shared" si="101"/>
        <v>6134</v>
      </c>
      <c r="AN241" s="6">
        <f t="shared" si="82"/>
        <v>480</v>
      </c>
      <c r="AO241" s="6">
        <f t="shared" si="83"/>
        <v>1255</v>
      </c>
      <c r="AP241" s="6">
        <f t="shared" si="84"/>
        <v>29</v>
      </c>
      <c r="AQ241" s="6">
        <f t="shared" si="85"/>
        <v>5180</v>
      </c>
      <c r="AR241" s="6">
        <f t="shared" si="102"/>
        <v>502.03306772908365</v>
      </c>
      <c r="AS241" s="9">
        <f t="shared" si="88"/>
        <v>0.34861111111111115</v>
      </c>
    </row>
    <row r="242" spans="1:45" x14ac:dyDescent="0.25">
      <c r="A242" t="s">
        <v>468</v>
      </c>
      <c r="B242">
        <v>19740</v>
      </c>
      <c r="C242" t="s">
        <v>469</v>
      </c>
      <c r="D242">
        <v>1213390</v>
      </c>
      <c r="E242">
        <v>45374</v>
      </c>
      <c r="F242">
        <v>40045</v>
      </c>
      <c r="G242">
        <v>59485</v>
      </c>
      <c r="H242">
        <v>113886</v>
      </c>
      <c r="I242">
        <v>133728</v>
      </c>
      <c r="J242">
        <v>188054</v>
      </c>
      <c r="K242">
        <v>149226</v>
      </c>
      <c r="L242">
        <v>131582</v>
      </c>
      <c r="M242">
        <v>66058</v>
      </c>
      <c r="N242">
        <v>91076</v>
      </c>
      <c r="O242">
        <v>34701</v>
      </c>
      <c r="P242">
        <v>15304</v>
      </c>
      <c r="Q242">
        <v>75481</v>
      </c>
      <c r="R242">
        <v>69390</v>
      </c>
      <c r="S242">
        <f t="shared" si="89"/>
        <v>606695</v>
      </c>
      <c r="T242" t="str">
        <f t="shared" si="90"/>
        <v>7:30 a.m. to 7:59 a.m.</v>
      </c>
      <c r="U242">
        <f t="shared" si="91"/>
        <v>450</v>
      </c>
      <c r="V242">
        <f t="shared" si="92"/>
        <v>1213390</v>
      </c>
      <c r="W242">
        <f t="shared" si="93"/>
        <v>580572</v>
      </c>
      <c r="X242">
        <f t="shared" si="94"/>
        <v>149226</v>
      </c>
      <c r="Y242">
        <f t="shared" si="95"/>
        <v>29</v>
      </c>
      <c r="Z242">
        <f t="shared" si="96"/>
        <v>455.07664214010964</v>
      </c>
      <c r="AA242" s="9">
        <f t="shared" si="86"/>
        <v>0.31597222222222221</v>
      </c>
      <c r="AC242" s="6">
        <f t="shared" si="97"/>
        <v>1213390</v>
      </c>
      <c r="AD242" s="6">
        <f t="shared" si="98"/>
        <v>303348</v>
      </c>
      <c r="AE242" s="6">
        <f t="shared" si="78"/>
        <v>390</v>
      </c>
      <c r="AF242" s="6">
        <f t="shared" si="79"/>
        <v>133728</v>
      </c>
      <c r="AG242" s="6">
        <f t="shared" si="80"/>
        <v>29</v>
      </c>
      <c r="AH242" s="6">
        <f t="shared" si="81"/>
        <v>258790</v>
      </c>
      <c r="AI242" s="6">
        <f t="shared" si="99"/>
        <v>399.66265479181624</v>
      </c>
      <c r="AJ242" s="9">
        <f t="shared" si="87"/>
        <v>0.27708333333333335</v>
      </c>
      <c r="AL242" s="6">
        <f t="shared" si="100"/>
        <v>1213390</v>
      </c>
      <c r="AM242" s="6">
        <f t="shared" si="101"/>
        <v>910043</v>
      </c>
      <c r="AN242" s="6">
        <f t="shared" si="82"/>
        <v>510</v>
      </c>
      <c r="AO242" s="6">
        <f t="shared" si="83"/>
        <v>66058</v>
      </c>
      <c r="AP242" s="6">
        <f t="shared" si="84"/>
        <v>29</v>
      </c>
      <c r="AQ242" s="6">
        <f t="shared" si="85"/>
        <v>861380</v>
      </c>
      <c r="AR242" s="6">
        <f t="shared" si="102"/>
        <v>531.36323382482055</v>
      </c>
      <c r="AS242" s="9">
        <f t="shared" si="88"/>
        <v>0.36874999999999997</v>
      </c>
    </row>
    <row r="243" spans="1:45" x14ac:dyDescent="0.25">
      <c r="A243" t="s">
        <v>470</v>
      </c>
      <c r="B243">
        <v>19760</v>
      </c>
      <c r="C243" t="s">
        <v>471</v>
      </c>
      <c r="D243">
        <v>14134</v>
      </c>
      <c r="E243">
        <v>1578</v>
      </c>
      <c r="F243">
        <v>790</v>
      </c>
      <c r="G243">
        <v>1381</v>
      </c>
      <c r="H243">
        <v>1361</v>
      </c>
      <c r="I243">
        <v>1588</v>
      </c>
      <c r="J243">
        <v>2499</v>
      </c>
      <c r="K243">
        <v>1439</v>
      </c>
      <c r="L243">
        <v>846</v>
      </c>
      <c r="M243">
        <v>298</v>
      </c>
      <c r="N243">
        <v>560</v>
      </c>
      <c r="O243">
        <v>249</v>
      </c>
      <c r="P243">
        <v>65</v>
      </c>
      <c r="Q243">
        <v>541</v>
      </c>
      <c r="R243">
        <v>939</v>
      </c>
      <c r="S243">
        <f t="shared" si="89"/>
        <v>7067</v>
      </c>
      <c r="T243" t="str">
        <f t="shared" si="90"/>
        <v>7:00 a.m. to 7:29 a.m.</v>
      </c>
      <c r="U243">
        <f t="shared" si="91"/>
        <v>420</v>
      </c>
      <c r="V243">
        <f t="shared" si="92"/>
        <v>14134</v>
      </c>
      <c r="W243">
        <f t="shared" si="93"/>
        <v>6698</v>
      </c>
      <c r="X243">
        <f t="shared" si="94"/>
        <v>2499</v>
      </c>
      <c r="Y243">
        <f t="shared" si="95"/>
        <v>29</v>
      </c>
      <c r="Z243">
        <f t="shared" si="96"/>
        <v>424.28211284513804</v>
      </c>
      <c r="AA243" s="9">
        <f t="shared" si="86"/>
        <v>0.29444444444444445</v>
      </c>
      <c r="AC243" s="6">
        <f t="shared" si="97"/>
        <v>14134</v>
      </c>
      <c r="AD243" s="6">
        <f t="shared" si="98"/>
        <v>3534</v>
      </c>
      <c r="AE243" s="6">
        <f t="shared" si="78"/>
        <v>330</v>
      </c>
      <c r="AF243" s="6">
        <f t="shared" si="79"/>
        <v>1381</v>
      </c>
      <c r="AG243" s="6">
        <f t="shared" si="80"/>
        <v>29</v>
      </c>
      <c r="AH243" s="6">
        <f t="shared" si="81"/>
        <v>3946</v>
      </c>
      <c r="AI243" s="6">
        <f t="shared" si="99"/>
        <v>321.33779869659668</v>
      </c>
      <c r="AJ243" s="9">
        <f t="shared" si="87"/>
        <v>0.22291666666666665</v>
      </c>
      <c r="AL243" s="6">
        <f t="shared" si="100"/>
        <v>14134</v>
      </c>
      <c r="AM243" s="6">
        <f t="shared" si="101"/>
        <v>10601</v>
      </c>
      <c r="AN243" s="6">
        <f t="shared" si="82"/>
        <v>450</v>
      </c>
      <c r="AO243" s="6">
        <f t="shared" si="83"/>
        <v>1439</v>
      </c>
      <c r="AP243" s="6">
        <f t="shared" si="84"/>
        <v>29</v>
      </c>
      <c r="AQ243" s="6">
        <f t="shared" si="85"/>
        <v>9197</v>
      </c>
      <c r="AR243" s="6">
        <f t="shared" si="102"/>
        <v>478.28457261987489</v>
      </c>
      <c r="AS243" s="9">
        <f t="shared" si="88"/>
        <v>0.33194444444444443</v>
      </c>
    </row>
    <row r="244" spans="1:45" x14ac:dyDescent="0.25">
      <c r="A244" t="s">
        <v>472</v>
      </c>
      <c r="B244">
        <v>19780</v>
      </c>
      <c r="C244" t="s">
        <v>473</v>
      </c>
      <c r="D244">
        <v>286545</v>
      </c>
      <c r="E244">
        <v>7797</v>
      </c>
      <c r="F244">
        <v>7118</v>
      </c>
      <c r="G244">
        <v>12349</v>
      </c>
      <c r="H244">
        <v>22724</v>
      </c>
      <c r="I244">
        <v>36785</v>
      </c>
      <c r="J244">
        <v>52167</v>
      </c>
      <c r="K244">
        <v>48780</v>
      </c>
      <c r="L244">
        <v>26013</v>
      </c>
      <c r="M244">
        <v>12745</v>
      </c>
      <c r="N244">
        <v>13013</v>
      </c>
      <c r="O244">
        <v>6873</v>
      </c>
      <c r="P244">
        <v>3417</v>
      </c>
      <c r="Q244">
        <v>17785</v>
      </c>
      <c r="R244">
        <v>18979</v>
      </c>
      <c r="S244">
        <f t="shared" si="89"/>
        <v>143272.5</v>
      </c>
      <c r="T244" t="str">
        <f t="shared" si="90"/>
        <v>7:30 a.m. to 7:59 a.m.</v>
      </c>
      <c r="U244">
        <f t="shared" si="91"/>
        <v>450</v>
      </c>
      <c r="V244">
        <f t="shared" si="92"/>
        <v>286545</v>
      </c>
      <c r="W244">
        <f t="shared" si="93"/>
        <v>138940</v>
      </c>
      <c r="X244">
        <f t="shared" si="94"/>
        <v>48780</v>
      </c>
      <c r="Y244">
        <f t="shared" si="95"/>
        <v>29</v>
      </c>
      <c r="Z244">
        <f t="shared" si="96"/>
        <v>452.57569700697007</v>
      </c>
      <c r="AA244" s="9">
        <f t="shared" si="86"/>
        <v>0.31388888888888888</v>
      </c>
      <c r="AC244" s="6">
        <f t="shared" si="97"/>
        <v>286545</v>
      </c>
      <c r="AD244" s="6">
        <f t="shared" si="98"/>
        <v>71637</v>
      </c>
      <c r="AE244" s="6">
        <f t="shared" si="78"/>
        <v>390</v>
      </c>
      <c r="AF244" s="6">
        <f t="shared" si="79"/>
        <v>36785</v>
      </c>
      <c r="AG244" s="6">
        <f t="shared" si="80"/>
        <v>29</v>
      </c>
      <c r="AH244" s="6">
        <f t="shared" si="81"/>
        <v>49988</v>
      </c>
      <c r="AI244" s="6">
        <f t="shared" si="99"/>
        <v>407.0667187712383</v>
      </c>
      <c r="AJ244" s="9">
        <f t="shared" si="87"/>
        <v>0.28263888888888888</v>
      </c>
      <c r="AL244" s="6">
        <f t="shared" si="100"/>
        <v>286545</v>
      </c>
      <c r="AM244" s="6">
        <f t="shared" si="101"/>
        <v>214909</v>
      </c>
      <c r="AN244" s="6">
        <f t="shared" si="82"/>
        <v>510</v>
      </c>
      <c r="AO244" s="6">
        <f t="shared" si="83"/>
        <v>12745</v>
      </c>
      <c r="AP244" s="6">
        <f t="shared" si="84"/>
        <v>29</v>
      </c>
      <c r="AQ244" s="6">
        <f t="shared" si="85"/>
        <v>213733</v>
      </c>
      <c r="AR244" s="6">
        <f t="shared" si="102"/>
        <v>512.67530404080037</v>
      </c>
      <c r="AS244" s="9">
        <f t="shared" si="88"/>
        <v>0.35555555555555557</v>
      </c>
    </row>
    <row r="245" spans="1:45" x14ac:dyDescent="0.25">
      <c r="A245" t="s">
        <v>474</v>
      </c>
      <c r="B245">
        <v>19820</v>
      </c>
      <c r="C245" t="s">
        <v>475</v>
      </c>
      <c r="D245">
        <v>1744571</v>
      </c>
      <c r="E245">
        <v>63584</v>
      </c>
      <c r="F245">
        <v>58691</v>
      </c>
      <c r="G245">
        <v>81374</v>
      </c>
      <c r="H245">
        <v>141018</v>
      </c>
      <c r="I245">
        <v>165429</v>
      </c>
      <c r="J245">
        <v>239665</v>
      </c>
      <c r="K245">
        <v>210431</v>
      </c>
      <c r="L245">
        <v>201545</v>
      </c>
      <c r="M245">
        <v>110821</v>
      </c>
      <c r="N245">
        <v>118113</v>
      </c>
      <c r="O245">
        <v>52807</v>
      </c>
      <c r="P245">
        <v>26202</v>
      </c>
      <c r="Q245">
        <v>143249</v>
      </c>
      <c r="R245">
        <v>131642</v>
      </c>
      <c r="S245">
        <f t="shared" si="89"/>
        <v>872285.5</v>
      </c>
      <c r="T245" t="str">
        <f t="shared" si="90"/>
        <v>7:30 a.m. to 7:59 a.m.</v>
      </c>
      <c r="U245">
        <f t="shared" si="91"/>
        <v>450</v>
      </c>
      <c r="V245">
        <f t="shared" si="92"/>
        <v>1744571</v>
      </c>
      <c r="W245">
        <f t="shared" si="93"/>
        <v>749761</v>
      </c>
      <c r="X245">
        <f t="shared" si="94"/>
        <v>210431</v>
      </c>
      <c r="Y245">
        <f t="shared" si="95"/>
        <v>29</v>
      </c>
      <c r="Z245">
        <f t="shared" si="96"/>
        <v>466.88539473746738</v>
      </c>
      <c r="AA245" s="9">
        <f t="shared" si="86"/>
        <v>0.32361111111111113</v>
      </c>
      <c r="AC245" s="6">
        <f t="shared" si="97"/>
        <v>1744571</v>
      </c>
      <c r="AD245" s="6">
        <f t="shared" si="98"/>
        <v>436143</v>
      </c>
      <c r="AE245" s="6">
        <f t="shared" si="78"/>
        <v>390</v>
      </c>
      <c r="AF245" s="6">
        <f t="shared" si="79"/>
        <v>165429</v>
      </c>
      <c r="AG245" s="6">
        <f t="shared" si="80"/>
        <v>29</v>
      </c>
      <c r="AH245" s="6">
        <f t="shared" si="81"/>
        <v>344667</v>
      </c>
      <c r="AI245" s="6">
        <f t="shared" si="99"/>
        <v>406.03586281728116</v>
      </c>
      <c r="AJ245" s="9">
        <f t="shared" si="87"/>
        <v>0.28194444444444444</v>
      </c>
      <c r="AL245" s="6">
        <f t="shared" si="100"/>
        <v>1744571</v>
      </c>
      <c r="AM245" s="6">
        <f t="shared" si="101"/>
        <v>1308429</v>
      </c>
      <c r="AN245" s="6">
        <f t="shared" si="82"/>
        <v>540</v>
      </c>
      <c r="AO245" s="6">
        <f t="shared" si="83"/>
        <v>118113</v>
      </c>
      <c r="AP245" s="6">
        <f t="shared" si="84"/>
        <v>59</v>
      </c>
      <c r="AQ245" s="6">
        <f t="shared" si="85"/>
        <v>1272558</v>
      </c>
      <c r="AR245" s="6">
        <f t="shared" si="102"/>
        <v>557.91796626958933</v>
      </c>
      <c r="AS245" s="9">
        <f t="shared" si="88"/>
        <v>0.38680555555555557</v>
      </c>
    </row>
    <row r="246" spans="1:45" x14ac:dyDescent="0.25">
      <c r="A246" t="s">
        <v>476</v>
      </c>
      <c r="B246">
        <v>19860</v>
      </c>
      <c r="C246" t="s">
        <v>477</v>
      </c>
      <c r="D246">
        <v>13505</v>
      </c>
      <c r="E246">
        <v>624</v>
      </c>
      <c r="F246">
        <v>555</v>
      </c>
      <c r="G246">
        <v>997</v>
      </c>
      <c r="H246">
        <v>1061</v>
      </c>
      <c r="I246">
        <v>1726</v>
      </c>
      <c r="J246">
        <v>1570</v>
      </c>
      <c r="K246">
        <v>2720</v>
      </c>
      <c r="L246">
        <v>1219</v>
      </c>
      <c r="M246">
        <v>568</v>
      </c>
      <c r="N246">
        <v>370</v>
      </c>
      <c r="O246">
        <v>320</v>
      </c>
      <c r="P246">
        <v>101</v>
      </c>
      <c r="Q246">
        <v>815</v>
      </c>
      <c r="R246">
        <v>859</v>
      </c>
      <c r="S246">
        <f t="shared" si="89"/>
        <v>6752.5</v>
      </c>
      <c r="T246" t="str">
        <f t="shared" si="90"/>
        <v>7:30 a.m. to 7:59 a.m.</v>
      </c>
      <c r="U246">
        <f t="shared" si="91"/>
        <v>450</v>
      </c>
      <c r="V246">
        <f t="shared" si="92"/>
        <v>13505</v>
      </c>
      <c r="W246">
        <f t="shared" si="93"/>
        <v>6533</v>
      </c>
      <c r="X246">
        <f t="shared" si="94"/>
        <v>2720</v>
      </c>
      <c r="Y246">
        <f t="shared" si="95"/>
        <v>29</v>
      </c>
      <c r="Z246">
        <f t="shared" si="96"/>
        <v>452.34025735294119</v>
      </c>
      <c r="AA246" s="9">
        <f t="shared" si="86"/>
        <v>0.31388888888888888</v>
      </c>
      <c r="AC246" s="6">
        <f t="shared" si="97"/>
        <v>13505</v>
      </c>
      <c r="AD246" s="6">
        <f t="shared" si="98"/>
        <v>3377</v>
      </c>
      <c r="AE246" s="6">
        <f t="shared" si="78"/>
        <v>390</v>
      </c>
      <c r="AF246" s="6">
        <f t="shared" si="79"/>
        <v>1726</v>
      </c>
      <c r="AG246" s="6">
        <f t="shared" si="80"/>
        <v>29</v>
      </c>
      <c r="AH246" s="6">
        <f t="shared" si="81"/>
        <v>3237</v>
      </c>
      <c r="AI246" s="6">
        <f t="shared" si="99"/>
        <v>392.33965816917731</v>
      </c>
      <c r="AJ246" s="9">
        <f t="shared" si="87"/>
        <v>0.2722222222222222</v>
      </c>
      <c r="AL246" s="6">
        <f t="shared" si="100"/>
        <v>13505</v>
      </c>
      <c r="AM246" s="6">
        <f t="shared" si="101"/>
        <v>10129</v>
      </c>
      <c r="AN246" s="6">
        <f t="shared" si="82"/>
        <v>480</v>
      </c>
      <c r="AO246" s="6">
        <f t="shared" si="83"/>
        <v>1219</v>
      </c>
      <c r="AP246" s="6">
        <f t="shared" si="84"/>
        <v>29</v>
      </c>
      <c r="AQ246" s="6">
        <f t="shared" si="85"/>
        <v>9253</v>
      </c>
      <c r="AR246" s="6">
        <f t="shared" si="102"/>
        <v>500.83408531583262</v>
      </c>
      <c r="AS246" s="9">
        <f t="shared" si="88"/>
        <v>0.34722222222222227</v>
      </c>
    </row>
    <row r="247" spans="1:45" x14ac:dyDescent="0.25">
      <c r="A247" t="s">
        <v>478</v>
      </c>
      <c r="B247">
        <v>19900</v>
      </c>
      <c r="C247" t="s">
        <v>479</v>
      </c>
      <c r="D247">
        <v>10520</v>
      </c>
      <c r="E247">
        <v>647</v>
      </c>
      <c r="F247">
        <v>307</v>
      </c>
      <c r="G247">
        <v>402</v>
      </c>
      <c r="H247">
        <v>801</v>
      </c>
      <c r="I247">
        <v>1439</v>
      </c>
      <c r="J247">
        <v>1415</v>
      </c>
      <c r="K247">
        <v>1548</v>
      </c>
      <c r="L247">
        <v>1006</v>
      </c>
      <c r="M247">
        <v>214</v>
      </c>
      <c r="N247">
        <v>372</v>
      </c>
      <c r="O247">
        <v>204</v>
      </c>
      <c r="P247">
        <v>85</v>
      </c>
      <c r="Q247">
        <v>1309</v>
      </c>
      <c r="R247">
        <v>771</v>
      </c>
      <c r="S247">
        <f t="shared" si="89"/>
        <v>5260</v>
      </c>
      <c r="T247" t="str">
        <f t="shared" si="90"/>
        <v>7:30 a.m. to 7:59 a.m.</v>
      </c>
      <c r="U247">
        <f t="shared" si="91"/>
        <v>450</v>
      </c>
      <c r="V247">
        <f t="shared" si="92"/>
        <v>10520</v>
      </c>
      <c r="W247">
        <f t="shared" si="93"/>
        <v>5011</v>
      </c>
      <c r="X247">
        <f t="shared" si="94"/>
        <v>1548</v>
      </c>
      <c r="Y247">
        <f t="shared" si="95"/>
        <v>29</v>
      </c>
      <c r="Z247">
        <f t="shared" si="96"/>
        <v>454.66472868217056</v>
      </c>
      <c r="AA247" s="9">
        <f t="shared" si="86"/>
        <v>0.31527777777777777</v>
      </c>
      <c r="AC247" s="6">
        <f t="shared" si="97"/>
        <v>10520</v>
      </c>
      <c r="AD247" s="6">
        <f t="shared" si="98"/>
        <v>2631</v>
      </c>
      <c r="AE247" s="6">
        <f t="shared" si="78"/>
        <v>390</v>
      </c>
      <c r="AF247" s="6">
        <f t="shared" si="79"/>
        <v>1439</v>
      </c>
      <c r="AG247" s="6">
        <f t="shared" si="80"/>
        <v>29</v>
      </c>
      <c r="AH247" s="6">
        <f t="shared" si="81"/>
        <v>2157</v>
      </c>
      <c r="AI247" s="6">
        <f t="shared" si="99"/>
        <v>399.53231410701875</v>
      </c>
      <c r="AJ247" s="9">
        <f t="shared" si="87"/>
        <v>0.27708333333333335</v>
      </c>
      <c r="AL247" s="6">
        <f t="shared" si="100"/>
        <v>10520</v>
      </c>
      <c r="AM247" s="6">
        <f t="shared" si="101"/>
        <v>7890</v>
      </c>
      <c r="AN247" s="6">
        <f t="shared" si="82"/>
        <v>540</v>
      </c>
      <c r="AO247" s="6">
        <f t="shared" si="83"/>
        <v>372</v>
      </c>
      <c r="AP247" s="6">
        <f t="shared" si="84"/>
        <v>59</v>
      </c>
      <c r="AQ247" s="6">
        <f t="shared" si="85"/>
        <v>7779</v>
      </c>
      <c r="AR247" s="6">
        <f t="shared" si="102"/>
        <v>557.60483870967744</v>
      </c>
      <c r="AS247" s="9">
        <f t="shared" si="88"/>
        <v>0.38680555555555557</v>
      </c>
    </row>
    <row r="248" spans="1:45" x14ac:dyDescent="0.25">
      <c r="A248" t="s">
        <v>480</v>
      </c>
      <c r="B248">
        <v>19940</v>
      </c>
      <c r="C248" t="s">
        <v>481</v>
      </c>
      <c r="D248">
        <v>15076</v>
      </c>
      <c r="E248">
        <v>1100</v>
      </c>
      <c r="F248">
        <v>594</v>
      </c>
      <c r="G248">
        <v>1041</v>
      </c>
      <c r="H248">
        <v>1436</v>
      </c>
      <c r="I248">
        <v>2134</v>
      </c>
      <c r="J248">
        <v>1734</v>
      </c>
      <c r="K248">
        <v>1937</v>
      </c>
      <c r="L248">
        <v>1178</v>
      </c>
      <c r="M248">
        <v>473</v>
      </c>
      <c r="N248">
        <v>530</v>
      </c>
      <c r="O248">
        <v>350</v>
      </c>
      <c r="P248">
        <v>89</v>
      </c>
      <c r="Q248">
        <v>1308</v>
      </c>
      <c r="R248">
        <v>1172</v>
      </c>
      <c r="S248">
        <f t="shared" si="89"/>
        <v>7538</v>
      </c>
      <c r="T248" t="str">
        <f t="shared" si="90"/>
        <v>7:00 a.m. to 7:29 a.m.</v>
      </c>
      <c r="U248">
        <f t="shared" si="91"/>
        <v>420</v>
      </c>
      <c r="V248">
        <f t="shared" si="92"/>
        <v>15076</v>
      </c>
      <c r="W248">
        <f t="shared" si="93"/>
        <v>6305</v>
      </c>
      <c r="X248">
        <f t="shared" si="94"/>
        <v>1734</v>
      </c>
      <c r="Y248">
        <f t="shared" si="95"/>
        <v>29</v>
      </c>
      <c r="Z248">
        <f t="shared" si="96"/>
        <v>440.62110726643601</v>
      </c>
      <c r="AA248" s="9">
        <f t="shared" si="86"/>
        <v>0.30555555555555552</v>
      </c>
      <c r="AC248" s="6">
        <f t="shared" si="97"/>
        <v>15076</v>
      </c>
      <c r="AD248" s="6">
        <f t="shared" si="98"/>
        <v>3770</v>
      </c>
      <c r="AE248" s="6">
        <f t="shared" si="78"/>
        <v>360</v>
      </c>
      <c r="AF248" s="6">
        <f t="shared" si="79"/>
        <v>1436</v>
      </c>
      <c r="AG248" s="6">
        <f t="shared" si="80"/>
        <v>29</v>
      </c>
      <c r="AH248" s="6">
        <f t="shared" si="81"/>
        <v>2735</v>
      </c>
      <c r="AI248" s="6">
        <f t="shared" si="99"/>
        <v>380.88161559888579</v>
      </c>
      <c r="AJ248" s="9">
        <f t="shared" si="87"/>
        <v>0.2638888888888889</v>
      </c>
      <c r="AL248" s="6">
        <f t="shared" si="100"/>
        <v>15076</v>
      </c>
      <c r="AM248" s="6">
        <f t="shared" si="101"/>
        <v>11307</v>
      </c>
      <c r="AN248" s="6">
        <f t="shared" si="82"/>
        <v>510</v>
      </c>
      <c r="AO248" s="6">
        <f t="shared" si="83"/>
        <v>473</v>
      </c>
      <c r="AP248" s="6">
        <f t="shared" si="84"/>
        <v>29</v>
      </c>
      <c r="AQ248" s="6">
        <f t="shared" si="85"/>
        <v>11154</v>
      </c>
      <c r="AR248" s="6">
        <f t="shared" si="102"/>
        <v>519.38054968287531</v>
      </c>
      <c r="AS248" s="9">
        <f t="shared" si="88"/>
        <v>0.36041666666666666</v>
      </c>
    </row>
    <row r="249" spans="1:45" x14ac:dyDescent="0.25">
      <c r="A249" t="s">
        <v>482</v>
      </c>
      <c r="B249">
        <v>19980</v>
      </c>
      <c r="C249" t="s">
        <v>483</v>
      </c>
      <c r="D249">
        <v>15622</v>
      </c>
      <c r="E249">
        <v>1324</v>
      </c>
      <c r="F249">
        <v>889</v>
      </c>
      <c r="G249">
        <v>868</v>
      </c>
      <c r="H249">
        <v>1018</v>
      </c>
      <c r="I249">
        <v>1107</v>
      </c>
      <c r="J249">
        <v>1828</v>
      </c>
      <c r="K249">
        <v>2338</v>
      </c>
      <c r="L249">
        <v>1138</v>
      </c>
      <c r="M249">
        <v>485</v>
      </c>
      <c r="N249">
        <v>588</v>
      </c>
      <c r="O249">
        <v>257</v>
      </c>
      <c r="P249">
        <v>127</v>
      </c>
      <c r="Q249">
        <v>2004</v>
      </c>
      <c r="R249">
        <v>1651</v>
      </c>
      <c r="S249">
        <f t="shared" si="89"/>
        <v>7811</v>
      </c>
      <c r="T249" t="str">
        <f t="shared" si="90"/>
        <v>7:30 a.m. to 7:59 a.m.</v>
      </c>
      <c r="U249">
        <f t="shared" si="91"/>
        <v>450</v>
      </c>
      <c r="V249">
        <f t="shared" si="92"/>
        <v>15622</v>
      </c>
      <c r="W249">
        <f t="shared" si="93"/>
        <v>7034</v>
      </c>
      <c r="X249">
        <f t="shared" si="94"/>
        <v>2338</v>
      </c>
      <c r="Y249">
        <f t="shared" si="95"/>
        <v>29</v>
      </c>
      <c r="Z249">
        <f t="shared" si="96"/>
        <v>459.63772455089821</v>
      </c>
      <c r="AA249" s="9">
        <f t="shared" si="86"/>
        <v>0.31875000000000003</v>
      </c>
      <c r="AC249" s="6">
        <f t="shared" si="97"/>
        <v>15622</v>
      </c>
      <c r="AD249" s="6">
        <f t="shared" si="98"/>
        <v>3906</v>
      </c>
      <c r="AE249" s="6">
        <f t="shared" si="78"/>
        <v>360</v>
      </c>
      <c r="AF249" s="6">
        <f t="shared" si="79"/>
        <v>1018</v>
      </c>
      <c r="AG249" s="6">
        <f t="shared" si="80"/>
        <v>29</v>
      </c>
      <c r="AH249" s="6">
        <f t="shared" si="81"/>
        <v>3081</v>
      </c>
      <c r="AI249" s="6">
        <f t="shared" si="99"/>
        <v>383.48772102161098</v>
      </c>
      <c r="AJ249" s="9">
        <f t="shared" si="87"/>
        <v>0.26597222222222222</v>
      </c>
      <c r="AL249" s="6">
        <f t="shared" si="100"/>
        <v>15622</v>
      </c>
      <c r="AM249" s="6">
        <f t="shared" si="101"/>
        <v>11717</v>
      </c>
      <c r="AN249" s="6">
        <f t="shared" si="82"/>
        <v>600</v>
      </c>
      <c r="AO249" s="6">
        <f t="shared" si="83"/>
        <v>257</v>
      </c>
      <c r="AP249" s="6">
        <f t="shared" si="84"/>
        <v>59</v>
      </c>
      <c r="AQ249" s="6">
        <f t="shared" si="85"/>
        <v>11583</v>
      </c>
      <c r="AR249" s="6">
        <f t="shared" si="102"/>
        <v>630.64785992217901</v>
      </c>
      <c r="AS249" s="9">
        <f t="shared" si="88"/>
        <v>0.4375</v>
      </c>
    </row>
    <row r="250" spans="1:45" x14ac:dyDescent="0.25">
      <c r="A250" t="s">
        <v>484</v>
      </c>
      <c r="B250">
        <v>20020</v>
      </c>
      <c r="C250" t="s">
        <v>485</v>
      </c>
      <c r="D250">
        <v>59513</v>
      </c>
      <c r="E250">
        <v>3162</v>
      </c>
      <c r="F250">
        <v>2592</v>
      </c>
      <c r="G250">
        <v>3382</v>
      </c>
      <c r="H250">
        <v>5869</v>
      </c>
      <c r="I250">
        <v>8931</v>
      </c>
      <c r="J250">
        <v>9053</v>
      </c>
      <c r="K250">
        <v>8715</v>
      </c>
      <c r="L250">
        <v>3843</v>
      </c>
      <c r="M250">
        <v>1840</v>
      </c>
      <c r="N250">
        <v>2181</v>
      </c>
      <c r="O250">
        <v>1254</v>
      </c>
      <c r="P250">
        <v>569</v>
      </c>
      <c r="Q250">
        <v>4121</v>
      </c>
      <c r="R250">
        <v>4001</v>
      </c>
      <c r="S250">
        <f t="shared" si="89"/>
        <v>29756.5</v>
      </c>
      <c r="T250" t="str">
        <f t="shared" si="90"/>
        <v>7:00 a.m. to 7:29 a.m.</v>
      </c>
      <c r="U250">
        <f t="shared" si="91"/>
        <v>420</v>
      </c>
      <c r="V250">
        <f t="shared" si="92"/>
        <v>59513</v>
      </c>
      <c r="W250">
        <f t="shared" si="93"/>
        <v>23936</v>
      </c>
      <c r="X250">
        <f t="shared" si="94"/>
        <v>9053</v>
      </c>
      <c r="Y250">
        <f t="shared" si="95"/>
        <v>29</v>
      </c>
      <c r="Z250">
        <f t="shared" si="96"/>
        <v>438.64514525571633</v>
      </c>
      <c r="AA250" s="9">
        <f t="shared" si="86"/>
        <v>0.30416666666666664</v>
      </c>
      <c r="AC250" s="6">
        <f t="shared" si="97"/>
        <v>59513</v>
      </c>
      <c r="AD250" s="6">
        <f t="shared" si="98"/>
        <v>14879</v>
      </c>
      <c r="AE250" s="6">
        <f t="shared" si="78"/>
        <v>360</v>
      </c>
      <c r="AF250" s="6">
        <f t="shared" si="79"/>
        <v>5869</v>
      </c>
      <c r="AG250" s="6">
        <f t="shared" si="80"/>
        <v>29</v>
      </c>
      <c r="AH250" s="6">
        <f t="shared" si="81"/>
        <v>9136</v>
      </c>
      <c r="AI250" s="6">
        <f t="shared" si="99"/>
        <v>388.37370080081786</v>
      </c>
      <c r="AJ250" s="9">
        <f t="shared" si="87"/>
        <v>0.26944444444444443</v>
      </c>
      <c r="AL250" s="6">
        <f t="shared" si="100"/>
        <v>59513</v>
      </c>
      <c r="AM250" s="6">
        <f t="shared" si="101"/>
        <v>44635</v>
      </c>
      <c r="AN250" s="6">
        <f t="shared" si="82"/>
        <v>480</v>
      </c>
      <c r="AO250" s="6">
        <f t="shared" si="83"/>
        <v>3843</v>
      </c>
      <c r="AP250" s="6">
        <f t="shared" si="84"/>
        <v>29</v>
      </c>
      <c r="AQ250" s="6">
        <f t="shared" si="85"/>
        <v>41704</v>
      </c>
      <c r="AR250" s="6">
        <f t="shared" si="102"/>
        <v>502.11599011189173</v>
      </c>
      <c r="AS250" s="9">
        <f t="shared" si="88"/>
        <v>0.34861111111111115</v>
      </c>
    </row>
    <row r="251" spans="1:45" x14ac:dyDescent="0.25">
      <c r="A251" t="s">
        <v>486</v>
      </c>
      <c r="B251">
        <v>20060</v>
      </c>
      <c r="C251" t="s">
        <v>487</v>
      </c>
      <c r="D251">
        <v>18288</v>
      </c>
      <c r="E251">
        <v>1450</v>
      </c>
      <c r="F251">
        <v>776</v>
      </c>
      <c r="G251">
        <v>652</v>
      </c>
      <c r="H251">
        <v>1611</v>
      </c>
      <c r="I251">
        <v>1747</v>
      </c>
      <c r="J251">
        <v>3264</v>
      </c>
      <c r="K251">
        <v>3221</v>
      </c>
      <c r="L251">
        <v>1265</v>
      </c>
      <c r="M251">
        <v>669</v>
      </c>
      <c r="N251">
        <v>633</v>
      </c>
      <c r="O251">
        <v>166</v>
      </c>
      <c r="P251">
        <v>108</v>
      </c>
      <c r="Q251">
        <v>1306</v>
      </c>
      <c r="R251">
        <v>1420</v>
      </c>
      <c r="S251">
        <f t="shared" si="89"/>
        <v>9144</v>
      </c>
      <c r="T251" t="str">
        <f t="shared" si="90"/>
        <v>7:00 a.m. to 7:29 a.m.</v>
      </c>
      <c r="U251">
        <f t="shared" si="91"/>
        <v>420</v>
      </c>
      <c r="V251">
        <f t="shared" si="92"/>
        <v>18288</v>
      </c>
      <c r="W251">
        <f t="shared" si="93"/>
        <v>6236</v>
      </c>
      <c r="X251">
        <f t="shared" si="94"/>
        <v>3264</v>
      </c>
      <c r="Y251">
        <f t="shared" si="95"/>
        <v>29</v>
      </c>
      <c r="Z251">
        <f t="shared" si="96"/>
        <v>445.83700980392155</v>
      </c>
      <c r="AA251" s="9">
        <f t="shared" si="86"/>
        <v>0.30902777777777779</v>
      </c>
      <c r="AC251" s="6">
        <f t="shared" si="97"/>
        <v>18288</v>
      </c>
      <c r="AD251" s="6">
        <f t="shared" si="98"/>
        <v>4573</v>
      </c>
      <c r="AE251" s="6">
        <f t="shared" si="78"/>
        <v>390</v>
      </c>
      <c r="AF251" s="6">
        <f t="shared" si="79"/>
        <v>1747</v>
      </c>
      <c r="AG251" s="6">
        <f t="shared" si="80"/>
        <v>29</v>
      </c>
      <c r="AH251" s="6">
        <f t="shared" si="81"/>
        <v>4489</v>
      </c>
      <c r="AI251" s="6">
        <f t="shared" si="99"/>
        <v>391.37779049799656</v>
      </c>
      <c r="AJ251" s="9">
        <f t="shared" si="87"/>
        <v>0.27152777777777776</v>
      </c>
      <c r="AL251" s="6">
        <f t="shared" si="100"/>
        <v>18288</v>
      </c>
      <c r="AM251" s="6">
        <f t="shared" si="101"/>
        <v>13716</v>
      </c>
      <c r="AN251" s="6">
        <f t="shared" si="82"/>
        <v>480</v>
      </c>
      <c r="AO251" s="6">
        <f t="shared" si="83"/>
        <v>1265</v>
      </c>
      <c r="AP251" s="6">
        <f t="shared" si="84"/>
        <v>29</v>
      </c>
      <c r="AQ251" s="6">
        <f t="shared" si="85"/>
        <v>12721</v>
      </c>
      <c r="AR251" s="6">
        <f t="shared" si="102"/>
        <v>502.81027667984188</v>
      </c>
      <c r="AS251" s="9">
        <f t="shared" si="88"/>
        <v>0.34861111111111115</v>
      </c>
    </row>
    <row r="252" spans="1:45" x14ac:dyDescent="0.25">
      <c r="A252" t="s">
        <v>488</v>
      </c>
      <c r="B252">
        <v>20100</v>
      </c>
      <c r="C252" t="s">
        <v>489</v>
      </c>
      <c r="D252">
        <v>70811</v>
      </c>
      <c r="E252">
        <v>3604</v>
      </c>
      <c r="F252">
        <v>2407</v>
      </c>
      <c r="G252">
        <v>3595</v>
      </c>
      <c r="H252">
        <v>6960</v>
      </c>
      <c r="I252">
        <v>7431</v>
      </c>
      <c r="J252">
        <v>11036</v>
      </c>
      <c r="K252">
        <v>9644</v>
      </c>
      <c r="L252">
        <v>5590</v>
      </c>
      <c r="M252">
        <v>2230</v>
      </c>
      <c r="N252">
        <v>3266</v>
      </c>
      <c r="O252">
        <v>1943</v>
      </c>
      <c r="P252">
        <v>1037</v>
      </c>
      <c r="Q252">
        <v>5926</v>
      </c>
      <c r="R252">
        <v>6142</v>
      </c>
      <c r="S252">
        <f t="shared" si="89"/>
        <v>35405.5</v>
      </c>
      <c r="T252" t="str">
        <f t="shared" si="90"/>
        <v>7:30 a.m. to 7:59 a.m.</v>
      </c>
      <c r="U252">
        <f t="shared" si="91"/>
        <v>450</v>
      </c>
      <c r="V252">
        <f t="shared" si="92"/>
        <v>70811</v>
      </c>
      <c r="W252">
        <f t="shared" si="93"/>
        <v>35033</v>
      </c>
      <c r="X252">
        <f t="shared" si="94"/>
        <v>9644</v>
      </c>
      <c r="Y252">
        <f t="shared" si="95"/>
        <v>29</v>
      </c>
      <c r="Z252">
        <f t="shared" si="96"/>
        <v>451.12012650352551</v>
      </c>
      <c r="AA252" s="9">
        <f t="shared" si="86"/>
        <v>0.31319444444444444</v>
      </c>
      <c r="AC252" s="6">
        <f t="shared" si="97"/>
        <v>70811</v>
      </c>
      <c r="AD252" s="6">
        <f t="shared" si="98"/>
        <v>17703</v>
      </c>
      <c r="AE252" s="6">
        <f t="shared" si="78"/>
        <v>390</v>
      </c>
      <c r="AF252" s="6">
        <f t="shared" si="79"/>
        <v>7431</v>
      </c>
      <c r="AG252" s="6">
        <f t="shared" si="80"/>
        <v>29</v>
      </c>
      <c r="AH252" s="6">
        <f t="shared" si="81"/>
        <v>16566</v>
      </c>
      <c r="AI252" s="6">
        <f t="shared" si="99"/>
        <v>394.43624680392946</v>
      </c>
      <c r="AJ252" s="9">
        <f t="shared" si="87"/>
        <v>0.27361111111111108</v>
      </c>
      <c r="AL252" s="6">
        <f t="shared" si="100"/>
        <v>70811</v>
      </c>
      <c r="AM252" s="6">
        <f t="shared" si="101"/>
        <v>53109</v>
      </c>
      <c r="AN252" s="6">
        <f t="shared" si="82"/>
        <v>540</v>
      </c>
      <c r="AO252" s="6">
        <f t="shared" si="83"/>
        <v>3266</v>
      </c>
      <c r="AP252" s="6">
        <f t="shared" si="84"/>
        <v>59</v>
      </c>
      <c r="AQ252" s="6">
        <f t="shared" si="85"/>
        <v>52497</v>
      </c>
      <c r="AR252" s="6">
        <f t="shared" si="102"/>
        <v>551.04217697489287</v>
      </c>
      <c r="AS252" s="9">
        <f t="shared" si="88"/>
        <v>0.38263888888888892</v>
      </c>
    </row>
    <row r="253" spans="1:45" x14ac:dyDescent="0.25">
      <c r="A253" t="s">
        <v>490</v>
      </c>
      <c r="B253">
        <v>20140</v>
      </c>
      <c r="C253" t="s">
        <v>491</v>
      </c>
      <c r="D253">
        <v>20662</v>
      </c>
      <c r="E253">
        <v>731</v>
      </c>
      <c r="F253">
        <v>796</v>
      </c>
      <c r="G253">
        <v>1247</v>
      </c>
      <c r="H253">
        <v>1602</v>
      </c>
      <c r="I253">
        <v>2524</v>
      </c>
      <c r="J253">
        <v>4550</v>
      </c>
      <c r="K253">
        <v>2984</v>
      </c>
      <c r="L253">
        <v>1689</v>
      </c>
      <c r="M253">
        <v>851</v>
      </c>
      <c r="N253">
        <v>688</v>
      </c>
      <c r="O253">
        <v>322</v>
      </c>
      <c r="P253">
        <v>106</v>
      </c>
      <c r="Q253">
        <v>1179</v>
      </c>
      <c r="R253">
        <v>1393</v>
      </c>
      <c r="S253">
        <f t="shared" si="89"/>
        <v>10331</v>
      </c>
      <c r="T253" t="str">
        <f t="shared" si="90"/>
        <v>7:00 a.m. to 7:29 a.m.</v>
      </c>
      <c r="U253">
        <f t="shared" si="91"/>
        <v>420</v>
      </c>
      <c r="V253">
        <f t="shared" si="92"/>
        <v>20662</v>
      </c>
      <c r="W253">
        <f t="shared" si="93"/>
        <v>6900</v>
      </c>
      <c r="X253">
        <f t="shared" si="94"/>
        <v>4550</v>
      </c>
      <c r="Y253">
        <f t="shared" si="95"/>
        <v>29</v>
      </c>
      <c r="Z253">
        <f t="shared" si="96"/>
        <v>441.86791208791209</v>
      </c>
      <c r="AA253" s="9">
        <f t="shared" si="86"/>
        <v>0.30624999999999997</v>
      </c>
      <c r="AC253" s="6">
        <f t="shared" si="97"/>
        <v>20662</v>
      </c>
      <c r="AD253" s="6">
        <f t="shared" si="98"/>
        <v>5166</v>
      </c>
      <c r="AE253" s="6">
        <f t="shared" si="78"/>
        <v>390</v>
      </c>
      <c r="AF253" s="6">
        <f t="shared" si="79"/>
        <v>2524</v>
      </c>
      <c r="AG253" s="6">
        <f t="shared" si="80"/>
        <v>29</v>
      </c>
      <c r="AH253" s="6">
        <f t="shared" si="81"/>
        <v>4376</v>
      </c>
      <c r="AI253" s="6">
        <f t="shared" si="99"/>
        <v>399.07111727416799</v>
      </c>
      <c r="AJ253" s="9">
        <f t="shared" si="87"/>
        <v>0.27708333333333335</v>
      </c>
      <c r="AL253" s="6">
        <f t="shared" si="100"/>
        <v>20662</v>
      </c>
      <c r="AM253" s="6">
        <f t="shared" si="101"/>
        <v>15497</v>
      </c>
      <c r="AN253" s="6">
        <f t="shared" si="82"/>
        <v>480</v>
      </c>
      <c r="AO253" s="6">
        <f t="shared" si="83"/>
        <v>1689</v>
      </c>
      <c r="AP253" s="6">
        <f t="shared" si="84"/>
        <v>29</v>
      </c>
      <c r="AQ253" s="6">
        <f t="shared" si="85"/>
        <v>14434</v>
      </c>
      <c r="AR253" s="6">
        <f t="shared" si="102"/>
        <v>498.24304322084072</v>
      </c>
      <c r="AS253" s="9">
        <f t="shared" si="88"/>
        <v>0.34583333333333338</v>
      </c>
    </row>
    <row r="254" spans="1:45" x14ac:dyDescent="0.25">
      <c r="A254" t="s">
        <v>492</v>
      </c>
      <c r="B254">
        <v>20180</v>
      </c>
      <c r="C254" t="s">
        <v>493</v>
      </c>
      <c r="D254">
        <v>33114</v>
      </c>
      <c r="E254">
        <v>2830</v>
      </c>
      <c r="F254">
        <v>1594</v>
      </c>
      <c r="G254">
        <v>2090</v>
      </c>
      <c r="H254">
        <v>2936</v>
      </c>
      <c r="I254">
        <v>4645</v>
      </c>
      <c r="J254">
        <v>4029</v>
      </c>
      <c r="K254">
        <v>3581</v>
      </c>
      <c r="L254">
        <v>2537</v>
      </c>
      <c r="M254">
        <v>1512</v>
      </c>
      <c r="N254">
        <v>1480</v>
      </c>
      <c r="O254">
        <v>771</v>
      </c>
      <c r="P254">
        <v>268</v>
      </c>
      <c r="Q254">
        <v>2526</v>
      </c>
      <c r="R254">
        <v>2315</v>
      </c>
      <c r="S254">
        <f t="shared" si="89"/>
        <v>16557</v>
      </c>
      <c r="T254" t="str">
        <f t="shared" si="90"/>
        <v>7:00 a.m. to 7:29 a.m.</v>
      </c>
      <c r="U254">
        <f t="shared" si="91"/>
        <v>420</v>
      </c>
      <c r="V254">
        <f t="shared" si="92"/>
        <v>33114</v>
      </c>
      <c r="W254">
        <f t="shared" si="93"/>
        <v>14095</v>
      </c>
      <c r="X254">
        <f t="shared" si="94"/>
        <v>4029</v>
      </c>
      <c r="Y254">
        <f t="shared" si="95"/>
        <v>29</v>
      </c>
      <c r="Z254">
        <f t="shared" si="96"/>
        <v>437.72102258624966</v>
      </c>
      <c r="AA254" s="9">
        <f t="shared" si="86"/>
        <v>0.3034722222222222</v>
      </c>
      <c r="AC254" s="6">
        <f t="shared" si="97"/>
        <v>33114</v>
      </c>
      <c r="AD254" s="6">
        <f t="shared" si="98"/>
        <v>8279</v>
      </c>
      <c r="AE254" s="6">
        <f t="shared" si="78"/>
        <v>360</v>
      </c>
      <c r="AF254" s="6">
        <f t="shared" si="79"/>
        <v>2936</v>
      </c>
      <c r="AG254" s="6">
        <f t="shared" si="80"/>
        <v>29</v>
      </c>
      <c r="AH254" s="6">
        <f t="shared" si="81"/>
        <v>6514</v>
      </c>
      <c r="AI254" s="6">
        <f t="shared" si="99"/>
        <v>377.42864441416896</v>
      </c>
      <c r="AJ254" s="9">
        <f t="shared" si="87"/>
        <v>0.26180555555555557</v>
      </c>
      <c r="AL254" s="6">
        <f t="shared" si="100"/>
        <v>33114</v>
      </c>
      <c r="AM254" s="6">
        <f t="shared" si="101"/>
        <v>24836</v>
      </c>
      <c r="AN254" s="6">
        <f t="shared" si="82"/>
        <v>510</v>
      </c>
      <c r="AO254" s="6">
        <f t="shared" si="83"/>
        <v>1512</v>
      </c>
      <c r="AP254" s="6">
        <f t="shared" si="84"/>
        <v>29</v>
      </c>
      <c r="AQ254" s="6">
        <f t="shared" si="85"/>
        <v>24242</v>
      </c>
      <c r="AR254" s="6">
        <f t="shared" si="102"/>
        <v>521.38326719576719</v>
      </c>
      <c r="AS254" s="9">
        <f t="shared" si="88"/>
        <v>0.36180555555555555</v>
      </c>
    </row>
    <row r="255" spans="1:45" x14ac:dyDescent="0.25">
      <c r="A255" t="s">
        <v>494</v>
      </c>
      <c r="B255">
        <v>20220</v>
      </c>
      <c r="C255" t="s">
        <v>495</v>
      </c>
      <c r="D255">
        <v>47052</v>
      </c>
      <c r="E255">
        <v>2012</v>
      </c>
      <c r="F255">
        <v>1289</v>
      </c>
      <c r="G255">
        <v>2979</v>
      </c>
      <c r="H255">
        <v>3680</v>
      </c>
      <c r="I255">
        <v>5763</v>
      </c>
      <c r="J255">
        <v>6450</v>
      </c>
      <c r="K255">
        <v>7519</v>
      </c>
      <c r="L255">
        <v>3943</v>
      </c>
      <c r="M255">
        <v>1730</v>
      </c>
      <c r="N255">
        <v>2330</v>
      </c>
      <c r="O255">
        <v>1166</v>
      </c>
      <c r="P255">
        <v>618</v>
      </c>
      <c r="Q255">
        <v>4108</v>
      </c>
      <c r="R255">
        <v>3465</v>
      </c>
      <c r="S255">
        <f t="shared" si="89"/>
        <v>23526</v>
      </c>
      <c r="T255" t="str">
        <f t="shared" si="90"/>
        <v>7:30 a.m. to 7:59 a.m.</v>
      </c>
      <c r="U255">
        <f t="shared" si="91"/>
        <v>450</v>
      </c>
      <c r="V255">
        <f t="shared" si="92"/>
        <v>47052</v>
      </c>
      <c r="W255">
        <f t="shared" si="93"/>
        <v>22173</v>
      </c>
      <c r="X255">
        <f t="shared" si="94"/>
        <v>7519</v>
      </c>
      <c r="Y255">
        <f t="shared" si="95"/>
        <v>29</v>
      </c>
      <c r="Z255">
        <f t="shared" si="96"/>
        <v>455.21838010373722</v>
      </c>
      <c r="AA255" s="9">
        <f t="shared" si="86"/>
        <v>0.31597222222222221</v>
      </c>
      <c r="AC255" s="6">
        <f t="shared" si="97"/>
        <v>47052</v>
      </c>
      <c r="AD255" s="6">
        <f t="shared" si="98"/>
        <v>11764</v>
      </c>
      <c r="AE255" s="6">
        <f t="shared" si="78"/>
        <v>390</v>
      </c>
      <c r="AF255" s="6">
        <f t="shared" si="79"/>
        <v>5763</v>
      </c>
      <c r="AG255" s="6">
        <f t="shared" si="80"/>
        <v>29</v>
      </c>
      <c r="AH255" s="6">
        <f t="shared" si="81"/>
        <v>9960</v>
      </c>
      <c r="AI255" s="6">
        <f t="shared" si="99"/>
        <v>399.07287870900575</v>
      </c>
      <c r="AJ255" s="9">
        <f t="shared" si="87"/>
        <v>0.27708333333333335</v>
      </c>
      <c r="AL255" s="6">
        <f t="shared" si="100"/>
        <v>47052</v>
      </c>
      <c r="AM255" s="6">
        <f t="shared" si="101"/>
        <v>35289</v>
      </c>
      <c r="AN255" s="6">
        <f t="shared" si="82"/>
        <v>510</v>
      </c>
      <c r="AO255" s="6">
        <f t="shared" si="83"/>
        <v>1730</v>
      </c>
      <c r="AP255" s="6">
        <f t="shared" si="84"/>
        <v>29</v>
      </c>
      <c r="AQ255" s="6">
        <f t="shared" si="85"/>
        <v>33635</v>
      </c>
      <c r="AR255" s="6">
        <f t="shared" si="102"/>
        <v>537.72601156069368</v>
      </c>
      <c r="AS255" s="9">
        <f t="shared" si="88"/>
        <v>0.37291666666666662</v>
      </c>
    </row>
    <row r="256" spans="1:45" x14ac:dyDescent="0.25">
      <c r="A256" t="s">
        <v>496</v>
      </c>
      <c r="B256">
        <v>20260</v>
      </c>
      <c r="C256" t="s">
        <v>497</v>
      </c>
      <c r="D256">
        <v>125175</v>
      </c>
      <c r="E256">
        <v>4167</v>
      </c>
      <c r="F256">
        <v>3958</v>
      </c>
      <c r="G256">
        <v>6717</v>
      </c>
      <c r="H256">
        <v>10352</v>
      </c>
      <c r="I256">
        <v>14362</v>
      </c>
      <c r="J256">
        <v>16066</v>
      </c>
      <c r="K256">
        <v>20449</v>
      </c>
      <c r="L256">
        <v>11092</v>
      </c>
      <c r="M256">
        <v>5367</v>
      </c>
      <c r="N256">
        <v>6199</v>
      </c>
      <c r="O256">
        <v>3331</v>
      </c>
      <c r="P256">
        <v>1674</v>
      </c>
      <c r="Q256">
        <v>11010</v>
      </c>
      <c r="R256">
        <v>10431</v>
      </c>
      <c r="S256">
        <f t="shared" si="89"/>
        <v>62587.5</v>
      </c>
      <c r="T256" t="str">
        <f t="shared" si="90"/>
        <v>7:30 a.m. to 7:59 a.m.</v>
      </c>
      <c r="U256">
        <f t="shared" si="91"/>
        <v>450</v>
      </c>
      <c r="V256">
        <f t="shared" si="92"/>
        <v>125175</v>
      </c>
      <c r="W256">
        <f t="shared" si="93"/>
        <v>55622</v>
      </c>
      <c r="X256">
        <f t="shared" si="94"/>
        <v>20449</v>
      </c>
      <c r="Y256">
        <f t="shared" si="95"/>
        <v>29</v>
      </c>
      <c r="Z256">
        <f t="shared" si="96"/>
        <v>459.87820920338402</v>
      </c>
      <c r="AA256" s="9">
        <f t="shared" si="86"/>
        <v>0.31875000000000003</v>
      </c>
      <c r="AC256" s="6">
        <f t="shared" si="97"/>
        <v>125175</v>
      </c>
      <c r="AD256" s="6">
        <f t="shared" si="98"/>
        <v>31294</v>
      </c>
      <c r="AE256" s="6">
        <f t="shared" si="78"/>
        <v>390</v>
      </c>
      <c r="AF256" s="6">
        <f t="shared" si="79"/>
        <v>14362</v>
      </c>
      <c r="AG256" s="6">
        <f t="shared" si="80"/>
        <v>29</v>
      </c>
      <c r="AH256" s="6">
        <f t="shared" si="81"/>
        <v>25194</v>
      </c>
      <c r="AI256" s="6">
        <f t="shared" si="99"/>
        <v>402.31672120874532</v>
      </c>
      <c r="AJ256" s="9">
        <f t="shared" si="87"/>
        <v>0.27916666666666667</v>
      </c>
      <c r="AL256" s="6">
        <f t="shared" si="100"/>
        <v>125175</v>
      </c>
      <c r="AM256" s="6">
        <f t="shared" si="101"/>
        <v>93882</v>
      </c>
      <c r="AN256" s="6">
        <f t="shared" si="82"/>
        <v>540</v>
      </c>
      <c r="AO256" s="6">
        <f t="shared" si="83"/>
        <v>6199</v>
      </c>
      <c r="AP256" s="6">
        <f t="shared" si="84"/>
        <v>59</v>
      </c>
      <c r="AQ256" s="6">
        <f t="shared" si="85"/>
        <v>92530</v>
      </c>
      <c r="AR256" s="6">
        <f t="shared" si="102"/>
        <v>552.86074366833361</v>
      </c>
      <c r="AS256" s="9">
        <f t="shared" si="88"/>
        <v>0.3833333333333333</v>
      </c>
    </row>
    <row r="257" spans="1:45" x14ac:dyDescent="0.25">
      <c r="A257" t="s">
        <v>498</v>
      </c>
      <c r="B257">
        <v>20300</v>
      </c>
      <c r="C257" t="s">
        <v>499</v>
      </c>
      <c r="D257">
        <v>9787</v>
      </c>
      <c r="E257">
        <v>405</v>
      </c>
      <c r="F257">
        <v>590</v>
      </c>
      <c r="G257">
        <v>677</v>
      </c>
      <c r="H257">
        <v>963</v>
      </c>
      <c r="I257">
        <v>1017</v>
      </c>
      <c r="J257">
        <v>792</v>
      </c>
      <c r="K257">
        <v>1588</v>
      </c>
      <c r="L257">
        <v>999</v>
      </c>
      <c r="M257">
        <v>221</v>
      </c>
      <c r="N257">
        <v>237</v>
      </c>
      <c r="O257">
        <v>258</v>
      </c>
      <c r="P257">
        <v>102</v>
      </c>
      <c r="Q257">
        <v>1123</v>
      </c>
      <c r="R257">
        <v>815</v>
      </c>
      <c r="S257">
        <f t="shared" si="89"/>
        <v>4893.5</v>
      </c>
      <c r="T257" t="str">
        <f t="shared" si="90"/>
        <v>7:30 a.m. to 7:59 a.m.</v>
      </c>
      <c r="U257">
        <f t="shared" si="91"/>
        <v>450</v>
      </c>
      <c r="V257">
        <f t="shared" si="92"/>
        <v>9787</v>
      </c>
      <c r="W257">
        <f t="shared" si="93"/>
        <v>4444</v>
      </c>
      <c r="X257">
        <f t="shared" si="94"/>
        <v>1588</v>
      </c>
      <c r="Y257">
        <f t="shared" si="95"/>
        <v>29</v>
      </c>
      <c r="Z257">
        <f t="shared" si="96"/>
        <v>458.20875314861462</v>
      </c>
      <c r="AA257" s="9">
        <f t="shared" si="86"/>
        <v>0.31805555555555559</v>
      </c>
      <c r="AC257" s="6">
        <f t="shared" si="97"/>
        <v>9787</v>
      </c>
      <c r="AD257" s="6">
        <f t="shared" si="98"/>
        <v>2447</v>
      </c>
      <c r="AE257" s="6">
        <f t="shared" si="78"/>
        <v>360</v>
      </c>
      <c r="AF257" s="6">
        <f t="shared" si="79"/>
        <v>963</v>
      </c>
      <c r="AG257" s="6">
        <f t="shared" si="80"/>
        <v>29</v>
      </c>
      <c r="AH257" s="6">
        <f t="shared" si="81"/>
        <v>1672</v>
      </c>
      <c r="AI257" s="6">
        <f t="shared" si="99"/>
        <v>383.33099688473521</v>
      </c>
      <c r="AJ257" s="9">
        <f t="shared" si="87"/>
        <v>0.26597222222222222</v>
      </c>
      <c r="AL257" s="6">
        <f t="shared" si="100"/>
        <v>9787</v>
      </c>
      <c r="AM257" s="6">
        <f t="shared" si="101"/>
        <v>7341</v>
      </c>
      <c r="AN257" s="6">
        <f t="shared" si="82"/>
        <v>540</v>
      </c>
      <c r="AO257" s="6">
        <f t="shared" si="83"/>
        <v>237</v>
      </c>
      <c r="AP257" s="6">
        <f t="shared" si="84"/>
        <v>59</v>
      </c>
      <c r="AQ257" s="6">
        <f t="shared" si="85"/>
        <v>7252</v>
      </c>
      <c r="AR257" s="6">
        <f t="shared" si="102"/>
        <v>561.96940928270044</v>
      </c>
      <c r="AS257" s="9">
        <f t="shared" si="88"/>
        <v>0.38958333333333334</v>
      </c>
    </row>
    <row r="258" spans="1:45" x14ac:dyDescent="0.25">
      <c r="A258" t="s">
        <v>500</v>
      </c>
      <c r="B258">
        <v>20340</v>
      </c>
      <c r="C258" t="s">
        <v>501</v>
      </c>
      <c r="D258">
        <v>18298</v>
      </c>
      <c r="E258">
        <v>831</v>
      </c>
      <c r="F258">
        <v>725</v>
      </c>
      <c r="G258">
        <v>1395</v>
      </c>
      <c r="H258">
        <v>1512</v>
      </c>
      <c r="I258">
        <v>2074</v>
      </c>
      <c r="J258">
        <v>2884</v>
      </c>
      <c r="K258">
        <v>3105</v>
      </c>
      <c r="L258">
        <v>1588</v>
      </c>
      <c r="M258">
        <v>571</v>
      </c>
      <c r="N258">
        <v>708</v>
      </c>
      <c r="O258">
        <v>358</v>
      </c>
      <c r="P258">
        <v>99</v>
      </c>
      <c r="Q258">
        <v>1054</v>
      </c>
      <c r="R258">
        <v>1394</v>
      </c>
      <c r="S258">
        <f t="shared" si="89"/>
        <v>9149</v>
      </c>
      <c r="T258" t="str">
        <f t="shared" si="90"/>
        <v>7:00 a.m. to 7:29 a.m.</v>
      </c>
      <c r="U258">
        <f t="shared" si="91"/>
        <v>420</v>
      </c>
      <c r="V258">
        <f t="shared" si="92"/>
        <v>18298</v>
      </c>
      <c r="W258">
        <f t="shared" si="93"/>
        <v>6537</v>
      </c>
      <c r="X258">
        <f t="shared" si="94"/>
        <v>2884</v>
      </c>
      <c r="Y258">
        <f t="shared" si="95"/>
        <v>29</v>
      </c>
      <c r="Z258">
        <f t="shared" si="96"/>
        <v>446.26490984743413</v>
      </c>
      <c r="AA258" s="9">
        <f t="shared" si="86"/>
        <v>0.30972222222222223</v>
      </c>
      <c r="AC258" s="6">
        <f t="shared" si="97"/>
        <v>18298</v>
      </c>
      <c r="AD258" s="6">
        <f t="shared" si="98"/>
        <v>4575</v>
      </c>
      <c r="AE258" s="6">
        <f t="shared" si="78"/>
        <v>390</v>
      </c>
      <c r="AF258" s="6">
        <f t="shared" si="79"/>
        <v>2074</v>
      </c>
      <c r="AG258" s="6">
        <f t="shared" si="80"/>
        <v>29</v>
      </c>
      <c r="AH258" s="6">
        <f t="shared" si="81"/>
        <v>4463</v>
      </c>
      <c r="AI258" s="6">
        <f t="shared" si="99"/>
        <v>391.55906460945033</v>
      </c>
      <c r="AJ258" s="9">
        <f t="shared" si="87"/>
        <v>0.27152777777777776</v>
      </c>
      <c r="AL258" s="6">
        <f t="shared" si="100"/>
        <v>18298</v>
      </c>
      <c r="AM258" s="6">
        <f t="shared" si="101"/>
        <v>13724</v>
      </c>
      <c r="AN258" s="6">
        <f t="shared" si="82"/>
        <v>480</v>
      </c>
      <c r="AO258" s="6">
        <f t="shared" si="83"/>
        <v>1588</v>
      </c>
      <c r="AP258" s="6">
        <f t="shared" si="84"/>
        <v>29</v>
      </c>
      <c r="AQ258" s="6">
        <f t="shared" si="85"/>
        <v>12526</v>
      </c>
      <c r="AR258" s="6">
        <f t="shared" si="102"/>
        <v>501.86870277078083</v>
      </c>
      <c r="AS258" s="9">
        <f t="shared" si="88"/>
        <v>0.34791666666666665</v>
      </c>
    </row>
    <row r="259" spans="1:45" x14ac:dyDescent="0.25">
      <c r="A259" t="s">
        <v>502</v>
      </c>
      <c r="B259">
        <v>20380</v>
      </c>
      <c r="C259" t="s">
        <v>503</v>
      </c>
      <c r="D259">
        <v>46373</v>
      </c>
      <c r="E259">
        <v>2295</v>
      </c>
      <c r="F259">
        <v>2919</v>
      </c>
      <c r="G259">
        <v>3072</v>
      </c>
      <c r="H259">
        <v>5574</v>
      </c>
      <c r="I259">
        <v>6296</v>
      </c>
      <c r="J259">
        <v>7430</v>
      </c>
      <c r="K259">
        <v>4769</v>
      </c>
      <c r="L259">
        <v>4214</v>
      </c>
      <c r="M259">
        <v>1576</v>
      </c>
      <c r="N259">
        <v>1373</v>
      </c>
      <c r="O259">
        <v>1037</v>
      </c>
      <c r="P259">
        <v>232</v>
      </c>
      <c r="Q259">
        <v>2772</v>
      </c>
      <c r="R259">
        <v>2814</v>
      </c>
      <c r="S259">
        <f t="shared" si="89"/>
        <v>23186.5</v>
      </c>
      <c r="T259" t="str">
        <f t="shared" si="90"/>
        <v>7:00 a.m. to 7:29 a.m.</v>
      </c>
      <c r="U259">
        <f t="shared" si="91"/>
        <v>420</v>
      </c>
      <c r="V259">
        <f t="shared" si="92"/>
        <v>46373</v>
      </c>
      <c r="W259">
        <f t="shared" si="93"/>
        <v>20156</v>
      </c>
      <c r="X259">
        <f t="shared" si="94"/>
        <v>7430</v>
      </c>
      <c r="Y259">
        <f t="shared" si="95"/>
        <v>29</v>
      </c>
      <c r="Z259">
        <f t="shared" si="96"/>
        <v>431.82833109017497</v>
      </c>
      <c r="AA259" s="9">
        <f t="shared" si="86"/>
        <v>0.29930555555555555</v>
      </c>
      <c r="AC259" s="6">
        <f t="shared" si="97"/>
        <v>46373</v>
      </c>
      <c r="AD259" s="6">
        <f t="shared" si="98"/>
        <v>11594</v>
      </c>
      <c r="AE259" s="6">
        <f t="shared" si="78"/>
        <v>360</v>
      </c>
      <c r="AF259" s="6">
        <f t="shared" si="79"/>
        <v>5574</v>
      </c>
      <c r="AG259" s="6">
        <f t="shared" si="80"/>
        <v>29</v>
      </c>
      <c r="AH259" s="6">
        <f t="shared" si="81"/>
        <v>8286</v>
      </c>
      <c r="AI259" s="6">
        <f t="shared" si="99"/>
        <v>377.20671869393612</v>
      </c>
      <c r="AJ259" s="9">
        <f t="shared" si="87"/>
        <v>0.26180555555555557</v>
      </c>
      <c r="AL259" s="6">
        <f t="shared" si="100"/>
        <v>46373</v>
      </c>
      <c r="AM259" s="6">
        <f t="shared" si="101"/>
        <v>34780</v>
      </c>
      <c r="AN259" s="6">
        <f t="shared" si="82"/>
        <v>480</v>
      </c>
      <c r="AO259" s="6">
        <f t="shared" si="83"/>
        <v>4214</v>
      </c>
      <c r="AP259" s="6">
        <f t="shared" si="84"/>
        <v>29</v>
      </c>
      <c r="AQ259" s="6">
        <f t="shared" si="85"/>
        <v>32355</v>
      </c>
      <c r="AR259" s="6">
        <f t="shared" si="102"/>
        <v>496.68669909824393</v>
      </c>
      <c r="AS259" s="9">
        <f t="shared" si="88"/>
        <v>0.3444444444444445</v>
      </c>
    </row>
    <row r="260" spans="1:45" x14ac:dyDescent="0.25">
      <c r="A260" t="s">
        <v>504</v>
      </c>
      <c r="B260">
        <v>20420</v>
      </c>
      <c r="C260" t="s">
        <v>505</v>
      </c>
      <c r="D260">
        <v>24549</v>
      </c>
      <c r="E260">
        <v>750</v>
      </c>
      <c r="F260">
        <v>477</v>
      </c>
      <c r="G260">
        <v>1098</v>
      </c>
      <c r="H260">
        <v>1823</v>
      </c>
      <c r="I260">
        <v>2390</v>
      </c>
      <c r="J260">
        <v>3463</v>
      </c>
      <c r="K260">
        <v>5486</v>
      </c>
      <c r="L260">
        <v>2559</v>
      </c>
      <c r="M260">
        <v>1183</v>
      </c>
      <c r="N260">
        <v>1841</v>
      </c>
      <c r="O260">
        <v>804</v>
      </c>
      <c r="P260">
        <v>367</v>
      </c>
      <c r="Q260">
        <v>1533</v>
      </c>
      <c r="R260">
        <v>775</v>
      </c>
      <c r="S260">
        <f t="shared" si="89"/>
        <v>12274.5</v>
      </c>
      <c r="T260" t="str">
        <f t="shared" si="90"/>
        <v>7:30 a.m. to 7:59 a.m.</v>
      </c>
      <c r="U260">
        <f t="shared" si="91"/>
        <v>450</v>
      </c>
      <c r="V260">
        <f t="shared" si="92"/>
        <v>24549</v>
      </c>
      <c r="W260">
        <f t="shared" si="93"/>
        <v>10001</v>
      </c>
      <c r="X260">
        <f t="shared" si="94"/>
        <v>5486</v>
      </c>
      <c r="Y260">
        <f t="shared" si="95"/>
        <v>29</v>
      </c>
      <c r="Z260">
        <f t="shared" si="96"/>
        <v>462.01813707619397</v>
      </c>
      <c r="AA260" s="9">
        <f t="shared" si="86"/>
        <v>0.32083333333333336</v>
      </c>
      <c r="AC260" s="6">
        <f t="shared" si="97"/>
        <v>24549</v>
      </c>
      <c r="AD260" s="6">
        <f t="shared" si="98"/>
        <v>6138</v>
      </c>
      <c r="AE260" s="6">
        <f t="shared" si="78"/>
        <v>390</v>
      </c>
      <c r="AF260" s="6">
        <f t="shared" si="79"/>
        <v>2390</v>
      </c>
      <c r="AG260" s="6">
        <f t="shared" si="80"/>
        <v>29</v>
      </c>
      <c r="AH260" s="6">
        <f t="shared" si="81"/>
        <v>4148</v>
      </c>
      <c r="AI260" s="6">
        <f t="shared" si="99"/>
        <v>414.1373430962343</v>
      </c>
      <c r="AJ260" s="9">
        <f t="shared" si="87"/>
        <v>0.28750000000000003</v>
      </c>
      <c r="AL260" s="6">
        <f t="shared" si="100"/>
        <v>24549</v>
      </c>
      <c r="AM260" s="6">
        <f t="shared" si="101"/>
        <v>18412</v>
      </c>
      <c r="AN260" s="6">
        <f t="shared" si="82"/>
        <v>510</v>
      </c>
      <c r="AO260" s="6">
        <f t="shared" si="83"/>
        <v>1183</v>
      </c>
      <c r="AP260" s="6">
        <f t="shared" si="84"/>
        <v>29</v>
      </c>
      <c r="AQ260" s="6">
        <f t="shared" si="85"/>
        <v>18046</v>
      </c>
      <c r="AR260" s="6">
        <f t="shared" si="102"/>
        <v>518.96597633136093</v>
      </c>
      <c r="AS260" s="9">
        <f t="shared" si="88"/>
        <v>0.35972222222222222</v>
      </c>
    </row>
    <row r="261" spans="1:45" x14ac:dyDescent="0.25">
      <c r="A261" t="s">
        <v>506</v>
      </c>
      <c r="B261">
        <v>20460</v>
      </c>
      <c r="C261" t="s">
        <v>507</v>
      </c>
      <c r="D261">
        <v>17270</v>
      </c>
      <c r="E261">
        <v>710</v>
      </c>
      <c r="F261">
        <v>522</v>
      </c>
      <c r="G261">
        <v>1063</v>
      </c>
      <c r="H261">
        <v>1845</v>
      </c>
      <c r="I261">
        <v>1598</v>
      </c>
      <c r="J261">
        <v>2443</v>
      </c>
      <c r="K261">
        <v>3349</v>
      </c>
      <c r="L261">
        <v>1300</v>
      </c>
      <c r="M261">
        <v>647</v>
      </c>
      <c r="N261">
        <v>824</v>
      </c>
      <c r="O261">
        <v>232</v>
      </c>
      <c r="P261">
        <v>186</v>
      </c>
      <c r="Q261">
        <v>1232</v>
      </c>
      <c r="R261">
        <v>1319</v>
      </c>
      <c r="S261">
        <f t="shared" si="89"/>
        <v>8635</v>
      </c>
      <c r="T261" t="str">
        <f t="shared" si="90"/>
        <v>7:30 a.m. to 7:59 a.m.</v>
      </c>
      <c r="U261">
        <f t="shared" si="91"/>
        <v>450</v>
      </c>
      <c r="V261">
        <f t="shared" si="92"/>
        <v>17270</v>
      </c>
      <c r="W261">
        <f t="shared" si="93"/>
        <v>8181</v>
      </c>
      <c r="X261">
        <f t="shared" si="94"/>
        <v>3349</v>
      </c>
      <c r="Y261">
        <f t="shared" si="95"/>
        <v>29</v>
      </c>
      <c r="Z261">
        <f t="shared" si="96"/>
        <v>453.93132278292029</v>
      </c>
      <c r="AA261" s="9">
        <f t="shared" si="86"/>
        <v>0.31458333333333333</v>
      </c>
      <c r="AC261" s="6">
        <f t="shared" si="97"/>
        <v>17270</v>
      </c>
      <c r="AD261" s="6">
        <f t="shared" si="98"/>
        <v>4318</v>
      </c>
      <c r="AE261" s="6">
        <f t="shared" si="78"/>
        <v>390</v>
      </c>
      <c r="AF261" s="6">
        <f t="shared" si="79"/>
        <v>1598</v>
      </c>
      <c r="AG261" s="6">
        <f t="shared" si="80"/>
        <v>29</v>
      </c>
      <c r="AH261" s="6">
        <f t="shared" si="81"/>
        <v>4140</v>
      </c>
      <c r="AI261" s="6">
        <f t="shared" si="99"/>
        <v>393.2212140175219</v>
      </c>
      <c r="AJ261" s="9">
        <f t="shared" si="87"/>
        <v>0.27291666666666664</v>
      </c>
      <c r="AL261" s="6">
        <f t="shared" si="100"/>
        <v>17270</v>
      </c>
      <c r="AM261" s="6">
        <f t="shared" si="101"/>
        <v>12953</v>
      </c>
      <c r="AN261" s="6">
        <f t="shared" si="82"/>
        <v>510</v>
      </c>
      <c r="AO261" s="6">
        <f t="shared" si="83"/>
        <v>647</v>
      </c>
      <c r="AP261" s="6">
        <f t="shared" si="84"/>
        <v>29</v>
      </c>
      <c r="AQ261" s="6">
        <f t="shared" si="85"/>
        <v>12830</v>
      </c>
      <c r="AR261" s="6">
        <f t="shared" si="102"/>
        <v>515.49072642967542</v>
      </c>
      <c r="AS261" s="9">
        <f t="shared" si="88"/>
        <v>0.3576388888888889</v>
      </c>
    </row>
    <row r="262" spans="1:45" x14ac:dyDescent="0.25">
      <c r="A262" t="s">
        <v>508</v>
      </c>
      <c r="B262">
        <v>20500</v>
      </c>
      <c r="C262" t="s">
        <v>509</v>
      </c>
      <c r="D262">
        <v>229046</v>
      </c>
      <c r="E262">
        <v>5160</v>
      </c>
      <c r="F262">
        <v>5017</v>
      </c>
      <c r="G262">
        <v>7137</v>
      </c>
      <c r="H262">
        <v>15747</v>
      </c>
      <c r="I262">
        <v>22005</v>
      </c>
      <c r="J262">
        <v>32048</v>
      </c>
      <c r="K262">
        <v>33675</v>
      </c>
      <c r="L262">
        <v>32586</v>
      </c>
      <c r="M262">
        <v>18112</v>
      </c>
      <c r="N262">
        <v>17326</v>
      </c>
      <c r="O262">
        <v>7456</v>
      </c>
      <c r="P262">
        <v>3831</v>
      </c>
      <c r="Q262">
        <v>14896</v>
      </c>
      <c r="R262">
        <v>14050</v>
      </c>
      <c r="S262">
        <f t="shared" si="89"/>
        <v>114523</v>
      </c>
      <c r="T262" t="str">
        <f t="shared" si="90"/>
        <v>7:30 a.m. to 7:59 a.m.</v>
      </c>
      <c r="U262">
        <f t="shared" si="91"/>
        <v>450</v>
      </c>
      <c r="V262">
        <f t="shared" si="92"/>
        <v>229046</v>
      </c>
      <c r="W262">
        <f t="shared" si="93"/>
        <v>87114</v>
      </c>
      <c r="X262">
        <f t="shared" si="94"/>
        <v>33675</v>
      </c>
      <c r="Y262">
        <f t="shared" si="95"/>
        <v>29</v>
      </c>
      <c r="Z262">
        <f t="shared" si="96"/>
        <v>473.60389012620641</v>
      </c>
      <c r="AA262" s="9">
        <f t="shared" si="86"/>
        <v>0.32847222222222222</v>
      </c>
      <c r="AC262" s="6">
        <f t="shared" si="97"/>
        <v>229046</v>
      </c>
      <c r="AD262" s="6">
        <f t="shared" si="98"/>
        <v>57262</v>
      </c>
      <c r="AE262" s="6">
        <f t="shared" si="78"/>
        <v>420</v>
      </c>
      <c r="AF262" s="6">
        <f t="shared" si="79"/>
        <v>32048</v>
      </c>
      <c r="AG262" s="6">
        <f t="shared" si="80"/>
        <v>29</v>
      </c>
      <c r="AH262" s="6">
        <f t="shared" si="81"/>
        <v>55066</v>
      </c>
      <c r="AI262" s="6">
        <f t="shared" si="99"/>
        <v>421.98669183724411</v>
      </c>
      <c r="AJ262" s="9">
        <f t="shared" si="87"/>
        <v>0.29236111111111113</v>
      </c>
      <c r="AL262" s="6">
        <f t="shared" si="100"/>
        <v>229046</v>
      </c>
      <c r="AM262" s="6">
        <f t="shared" si="101"/>
        <v>171785</v>
      </c>
      <c r="AN262" s="6">
        <f t="shared" si="82"/>
        <v>540</v>
      </c>
      <c r="AO262" s="6">
        <f t="shared" si="83"/>
        <v>17326</v>
      </c>
      <c r="AP262" s="6">
        <f t="shared" si="84"/>
        <v>59</v>
      </c>
      <c r="AQ262" s="6">
        <f t="shared" si="85"/>
        <v>171487</v>
      </c>
      <c r="AR262" s="6">
        <f t="shared" si="102"/>
        <v>541.01307283850861</v>
      </c>
      <c r="AS262" s="9">
        <f t="shared" si="88"/>
        <v>0.3756944444444445</v>
      </c>
    </row>
    <row r="263" spans="1:45" x14ac:dyDescent="0.25">
      <c r="A263" t="s">
        <v>510</v>
      </c>
      <c r="B263">
        <v>20540</v>
      </c>
      <c r="C263" t="s">
        <v>511</v>
      </c>
      <c r="D263">
        <v>15687</v>
      </c>
      <c r="E263">
        <v>854</v>
      </c>
      <c r="F263">
        <v>528</v>
      </c>
      <c r="G263">
        <v>924</v>
      </c>
      <c r="H263">
        <v>1389</v>
      </c>
      <c r="I263">
        <v>2090</v>
      </c>
      <c r="J263">
        <v>2501</v>
      </c>
      <c r="K263">
        <v>2462</v>
      </c>
      <c r="L263">
        <v>1113</v>
      </c>
      <c r="M263">
        <v>556</v>
      </c>
      <c r="N263">
        <v>538</v>
      </c>
      <c r="O263">
        <v>276</v>
      </c>
      <c r="P263">
        <v>157</v>
      </c>
      <c r="Q263">
        <v>1018</v>
      </c>
      <c r="R263">
        <v>1281</v>
      </c>
      <c r="S263">
        <f t="shared" si="89"/>
        <v>7843.5</v>
      </c>
      <c r="T263" t="str">
        <f t="shared" si="90"/>
        <v>7:00 a.m. to 7:29 a.m.</v>
      </c>
      <c r="U263">
        <f t="shared" si="91"/>
        <v>420</v>
      </c>
      <c r="V263">
        <f t="shared" si="92"/>
        <v>15687</v>
      </c>
      <c r="W263">
        <f t="shared" si="93"/>
        <v>5785</v>
      </c>
      <c r="X263">
        <f t="shared" si="94"/>
        <v>2501</v>
      </c>
      <c r="Y263">
        <f t="shared" si="95"/>
        <v>29</v>
      </c>
      <c r="Z263">
        <f t="shared" si="96"/>
        <v>443.86905237904836</v>
      </c>
      <c r="AA263" s="9">
        <f t="shared" si="86"/>
        <v>0.30763888888888891</v>
      </c>
      <c r="AC263" s="6">
        <f t="shared" si="97"/>
        <v>15687</v>
      </c>
      <c r="AD263" s="6">
        <f t="shared" si="98"/>
        <v>3922</v>
      </c>
      <c r="AE263" s="6">
        <f t="shared" si="78"/>
        <v>390</v>
      </c>
      <c r="AF263" s="6">
        <f t="shared" si="79"/>
        <v>2090</v>
      </c>
      <c r="AG263" s="6">
        <f t="shared" si="80"/>
        <v>29</v>
      </c>
      <c r="AH263" s="6">
        <f t="shared" si="81"/>
        <v>3695</v>
      </c>
      <c r="AI263" s="6">
        <f t="shared" si="99"/>
        <v>393.14629186602872</v>
      </c>
      <c r="AJ263" s="9">
        <f t="shared" si="87"/>
        <v>0.27291666666666664</v>
      </c>
      <c r="AL263" s="6">
        <f t="shared" si="100"/>
        <v>15687</v>
      </c>
      <c r="AM263" s="6">
        <f t="shared" si="101"/>
        <v>11766</v>
      </c>
      <c r="AN263" s="6">
        <f t="shared" si="82"/>
        <v>480</v>
      </c>
      <c r="AO263" s="6">
        <f t="shared" si="83"/>
        <v>1113</v>
      </c>
      <c r="AP263" s="6">
        <f t="shared" si="84"/>
        <v>29</v>
      </c>
      <c r="AQ263" s="6">
        <f t="shared" si="85"/>
        <v>10748</v>
      </c>
      <c r="AR263" s="6">
        <f t="shared" si="102"/>
        <v>506.50516621743037</v>
      </c>
      <c r="AS263" s="9">
        <f t="shared" si="88"/>
        <v>0.35138888888888892</v>
      </c>
    </row>
    <row r="264" spans="1:45" x14ac:dyDescent="0.25">
      <c r="A264" t="s">
        <v>512</v>
      </c>
      <c r="B264">
        <v>20580</v>
      </c>
      <c r="C264" t="s">
        <v>513</v>
      </c>
      <c r="D264">
        <v>18821</v>
      </c>
      <c r="E264">
        <v>841</v>
      </c>
      <c r="F264">
        <v>794</v>
      </c>
      <c r="G264">
        <v>560</v>
      </c>
      <c r="H264">
        <v>1014</v>
      </c>
      <c r="I264">
        <v>1005</v>
      </c>
      <c r="J264">
        <v>2036</v>
      </c>
      <c r="K264">
        <v>3425</v>
      </c>
      <c r="L264">
        <v>2845</v>
      </c>
      <c r="M264">
        <v>985</v>
      </c>
      <c r="N264">
        <v>1345</v>
      </c>
      <c r="O264">
        <v>619</v>
      </c>
      <c r="P264">
        <v>318</v>
      </c>
      <c r="Q264">
        <v>1308</v>
      </c>
      <c r="R264">
        <v>1726</v>
      </c>
      <c r="S264">
        <f t="shared" si="89"/>
        <v>9410.5</v>
      </c>
      <c r="T264" t="str">
        <f t="shared" si="90"/>
        <v>7:30 a.m. to 7:59 a.m.</v>
      </c>
      <c r="U264">
        <f t="shared" si="91"/>
        <v>450</v>
      </c>
      <c r="V264">
        <f t="shared" si="92"/>
        <v>18821</v>
      </c>
      <c r="W264">
        <f t="shared" si="93"/>
        <v>6250</v>
      </c>
      <c r="X264">
        <f t="shared" si="94"/>
        <v>3425</v>
      </c>
      <c r="Y264">
        <f t="shared" si="95"/>
        <v>29</v>
      </c>
      <c r="Z264">
        <f t="shared" si="96"/>
        <v>476.76043795620438</v>
      </c>
      <c r="AA264" s="9">
        <f t="shared" si="86"/>
        <v>0.33055555555555555</v>
      </c>
      <c r="AC264" s="6">
        <f t="shared" si="97"/>
        <v>18821</v>
      </c>
      <c r="AD264" s="6">
        <f t="shared" si="98"/>
        <v>4706</v>
      </c>
      <c r="AE264" s="6">
        <f t="shared" si="78"/>
        <v>420</v>
      </c>
      <c r="AF264" s="6">
        <f t="shared" si="79"/>
        <v>2036</v>
      </c>
      <c r="AG264" s="6">
        <f t="shared" si="80"/>
        <v>29</v>
      </c>
      <c r="AH264" s="6">
        <f t="shared" si="81"/>
        <v>4214</v>
      </c>
      <c r="AI264" s="6">
        <f t="shared" si="99"/>
        <v>426.99717583497051</v>
      </c>
      <c r="AJ264" s="9">
        <f t="shared" si="87"/>
        <v>0.29583333333333334</v>
      </c>
      <c r="AL264" s="6">
        <f t="shared" si="100"/>
        <v>18821</v>
      </c>
      <c r="AM264" s="6">
        <f t="shared" si="101"/>
        <v>14116</v>
      </c>
      <c r="AN264" s="6">
        <f t="shared" si="82"/>
        <v>540</v>
      </c>
      <c r="AO264" s="6">
        <f t="shared" si="83"/>
        <v>1345</v>
      </c>
      <c r="AP264" s="6">
        <f t="shared" si="84"/>
        <v>59</v>
      </c>
      <c r="AQ264" s="6">
        <f t="shared" si="85"/>
        <v>13505</v>
      </c>
      <c r="AR264" s="6">
        <f t="shared" si="102"/>
        <v>566.79126394052048</v>
      </c>
      <c r="AS264" s="9">
        <f t="shared" si="88"/>
        <v>0.39305555555555555</v>
      </c>
    </row>
    <row r="265" spans="1:45" x14ac:dyDescent="0.25">
      <c r="A265" t="s">
        <v>514</v>
      </c>
      <c r="B265">
        <v>20620</v>
      </c>
      <c r="C265" t="s">
        <v>515</v>
      </c>
      <c r="D265">
        <v>43854</v>
      </c>
      <c r="E265">
        <v>2647</v>
      </c>
      <c r="F265">
        <v>2532</v>
      </c>
      <c r="G265">
        <v>3102</v>
      </c>
      <c r="H265">
        <v>4253</v>
      </c>
      <c r="I265">
        <v>4618</v>
      </c>
      <c r="J265">
        <v>4991</v>
      </c>
      <c r="K265">
        <v>4894</v>
      </c>
      <c r="L265">
        <v>3002</v>
      </c>
      <c r="M265">
        <v>2011</v>
      </c>
      <c r="N265">
        <v>2000</v>
      </c>
      <c r="O265">
        <v>941</v>
      </c>
      <c r="P265">
        <v>327</v>
      </c>
      <c r="Q265">
        <v>4497</v>
      </c>
      <c r="R265">
        <v>4039</v>
      </c>
      <c r="S265">
        <f t="shared" si="89"/>
        <v>21927</v>
      </c>
      <c r="T265" t="str">
        <f t="shared" si="90"/>
        <v>7:00 a.m. to 7:29 a.m.</v>
      </c>
      <c r="U265">
        <f t="shared" si="91"/>
        <v>420</v>
      </c>
      <c r="V265">
        <f t="shared" si="92"/>
        <v>43854</v>
      </c>
      <c r="W265">
        <f t="shared" si="93"/>
        <v>17152</v>
      </c>
      <c r="X265">
        <f t="shared" si="94"/>
        <v>4991</v>
      </c>
      <c r="Y265">
        <f t="shared" si="95"/>
        <v>29</v>
      </c>
      <c r="Z265">
        <f t="shared" si="96"/>
        <v>447.74494089360849</v>
      </c>
      <c r="AA265" s="9">
        <f t="shared" si="86"/>
        <v>0.31041666666666667</v>
      </c>
      <c r="AC265" s="6">
        <f t="shared" si="97"/>
        <v>43854</v>
      </c>
      <c r="AD265" s="6">
        <f t="shared" si="98"/>
        <v>10964</v>
      </c>
      <c r="AE265" s="6">
        <f t="shared" si="78"/>
        <v>360</v>
      </c>
      <c r="AF265" s="6">
        <f t="shared" si="79"/>
        <v>4253</v>
      </c>
      <c r="AG265" s="6">
        <f t="shared" si="80"/>
        <v>29</v>
      </c>
      <c r="AH265" s="6">
        <f t="shared" si="81"/>
        <v>8281</v>
      </c>
      <c r="AI265" s="6">
        <f t="shared" si="99"/>
        <v>378.29120620738303</v>
      </c>
      <c r="AJ265" s="9">
        <f t="shared" si="87"/>
        <v>0.26250000000000001</v>
      </c>
      <c r="AL265" s="6">
        <f t="shared" si="100"/>
        <v>43854</v>
      </c>
      <c r="AM265" s="6">
        <f t="shared" si="101"/>
        <v>32891</v>
      </c>
      <c r="AN265" s="6">
        <f t="shared" si="82"/>
        <v>540</v>
      </c>
      <c r="AO265" s="6">
        <f t="shared" si="83"/>
        <v>2000</v>
      </c>
      <c r="AP265" s="6">
        <f t="shared" si="84"/>
        <v>59</v>
      </c>
      <c r="AQ265" s="6">
        <f t="shared" si="85"/>
        <v>32050</v>
      </c>
      <c r="AR265" s="6">
        <f t="shared" si="102"/>
        <v>564.79475000000002</v>
      </c>
      <c r="AS265" s="9">
        <f t="shared" si="88"/>
        <v>0.39166666666666666</v>
      </c>
    </row>
    <row r="266" spans="1:45" x14ac:dyDescent="0.25">
      <c r="A266" t="s">
        <v>516</v>
      </c>
      <c r="B266">
        <v>20660</v>
      </c>
      <c r="C266" t="s">
        <v>517</v>
      </c>
      <c r="D266">
        <v>16323</v>
      </c>
      <c r="E266">
        <v>733</v>
      </c>
      <c r="F266">
        <v>428</v>
      </c>
      <c r="G266">
        <v>627</v>
      </c>
      <c r="H266">
        <v>1260</v>
      </c>
      <c r="I266">
        <v>2017</v>
      </c>
      <c r="J266">
        <v>1817</v>
      </c>
      <c r="K266">
        <v>2729</v>
      </c>
      <c r="L266">
        <v>2085</v>
      </c>
      <c r="M266">
        <v>1109</v>
      </c>
      <c r="N266">
        <v>1212</v>
      </c>
      <c r="O266">
        <v>663</v>
      </c>
      <c r="P266">
        <v>209</v>
      </c>
      <c r="Q266">
        <v>695</v>
      </c>
      <c r="R266">
        <v>739</v>
      </c>
      <c r="S266">
        <f t="shared" si="89"/>
        <v>8161.5</v>
      </c>
      <c r="T266" t="str">
        <f t="shared" si="90"/>
        <v>7:30 a.m. to 7:59 a.m.</v>
      </c>
      <c r="U266">
        <f t="shared" si="91"/>
        <v>450</v>
      </c>
      <c r="V266">
        <f t="shared" si="92"/>
        <v>16323</v>
      </c>
      <c r="W266">
        <f t="shared" si="93"/>
        <v>6882</v>
      </c>
      <c r="X266">
        <f t="shared" si="94"/>
        <v>2729</v>
      </c>
      <c r="Y266">
        <f t="shared" si="95"/>
        <v>29</v>
      </c>
      <c r="Z266">
        <f t="shared" si="96"/>
        <v>463.59673873213632</v>
      </c>
      <c r="AA266" s="9">
        <f t="shared" si="86"/>
        <v>0.3215277777777778</v>
      </c>
      <c r="AC266" s="6">
        <f t="shared" si="97"/>
        <v>16323</v>
      </c>
      <c r="AD266" s="6">
        <f t="shared" si="98"/>
        <v>4081</v>
      </c>
      <c r="AE266" s="6">
        <f t="shared" ref="AE266:AE329" si="103">IF($AD266&gt;SUM($E266:$R266),"Q1 can't exceed the total", IF($AD266&gt;SUM($E266:$Q266),$R$2, IF($AD266&gt;SUM($E266:$P266),$Q$2, IF($AD266&gt;SUM($E266:$O266),$P$2, IF($AD266&gt;SUM($E266:$N266),$O$2, IF($AD266&gt;SUM($E266:$M266),$N$2, IF($AD266&gt;SUM($E266:$L266),$M$2, IF($AD266&gt;SUM($E266:$K266),$L$2, IF($AD266&gt;SUM($E266:$J266),$K$2, IF($AD266&gt;SUM($E266:$I266),$J$2, IF($AD266&gt;SUM($E266:$H266),$I$2, IF($AD266&gt;SUM($E266:$G266),$H$2, IF($AD266&gt;SUM($E266:$F266),$G$2, IF($AD266&gt;SUM($E266),$F$2,$E$2))))))))))))))</f>
        <v>390</v>
      </c>
      <c r="AF266" s="6">
        <f t="shared" ref="AF266:AF329" si="104">IF($AD266&gt;SUM($E266:$R266),"Q1 can't exceed the total", IF($AD266&gt;SUM($E266:$Q266),$R266, IF($AD266&gt;SUM($E266:$P266),$Q266, IF($AD266&gt;SUM($E266:$O266),$P266, IF($AD266&gt;SUM($E266:$N266),$O266, IF($AD266&gt;SUM($E266:$M266),$N266, IF($AD266&gt;SUM($E266:$L266),$M266, IF($AD266&gt;SUM($E266:$K266),$L266, IF($AD266&gt;SUM($E266:$J266),$K266, IF($AD266&gt;SUM($E266:$I266),$J266, IF($AD266&gt;SUM($E266:$H266),$I266, IF($AD266&gt;SUM($E266:$G266),$H266, IF($AD266&gt;SUM($E266:$F266),$G266, IF($AD266&gt;SUM($E266),$F266,$E266))))))))))))))</f>
        <v>2017</v>
      </c>
      <c r="AG266" s="6">
        <f t="shared" ref="AG266:AG329" si="105">IF($AD266&gt;SUM($E266:$R266),"median can't exceed the total", IF($AD266&gt;SUM($E266:$Q266),$R$1, IF($AD266&gt;SUM($E266:$P266),$Q$1, IF($AD266&gt;SUM($E266:$O266),$P$1, IF($AD266&gt;SUM($E266:$N266),$O$1, IF($AD266&gt;SUM($E266:$M266),$N$1, IF($AD266&gt;SUM($E266:$L266),$M$1, IF($AD266&gt;SUM($E266:$K266),$L$1, IF($AD266&gt;SUM($E266:$J266),$K$1, IF($AD266&gt;SUM($E266:$I266),$J$1, IF($AD266&gt;SUM($E266:$H266),$I$1, IF($AD266&gt;SUM($E266:$G266),$H$1, IF($AD266&gt;SUM($E266:$F266),$G$1, IF($AD266&gt;SUM($E266),$F$1,$E$1))))))))))))))</f>
        <v>29</v>
      </c>
      <c r="AH266" s="6">
        <f t="shared" ref="AH266:AH329" si="106">IF($AD266&gt;SUM($E266:$R266),"median can't exceed the total", IF($AD266&gt;SUM($E266:$Q266),SUM($E266:$Q266), IF($AD266&gt;SUM($E266:$P266),SUM($E266:$P266), IF($AD266&gt;SUM($E266:$O266),SUM($E266:$O266), IF($AD266&gt;SUM($E266:$N266),SUM($E266:$N266), IF($AD266&gt;SUM($E266:$M266),SUM($E266:$M266), IF($AD266&gt;SUM($E266:$L266),SUM($E266:$L266), IF($AD266&gt;SUM($E266:$K266),SUM($E266:$K266), IF($AD266&gt;SUM($E266:$J266),SUM($E266:$J266), IF($AD266&gt;SUM($E266:$I266),SUM($E266:$I266), IF($AD266&gt;SUM($E266:$H266),SUM($E266:$H266), IF($AD266&gt;SUM($E266:$G266),SUM($E266:$G266), IF($AD266&gt;SUM($E266:$F266),SUM($E266:$F266, IF($AD266&gt;SUM($E266),SUM($E266),0)))))))))))))))</f>
        <v>3048</v>
      </c>
      <c r="AI266" s="6">
        <f t="shared" si="99"/>
        <v>404.84866137828459</v>
      </c>
      <c r="AJ266" s="9">
        <f t="shared" si="87"/>
        <v>0.28055555555555556</v>
      </c>
      <c r="AL266" s="6">
        <f t="shared" si="100"/>
        <v>16323</v>
      </c>
      <c r="AM266" s="6">
        <f t="shared" si="101"/>
        <v>12243</v>
      </c>
      <c r="AN266" s="6">
        <f t="shared" ref="AN266:AN329" si="107">IF($AM266&gt;SUM($E266:$R266),"can't exceed the total", IF($AM266&gt;SUM($E266:$Q266),$R$2, IF($AM266&gt;SUM($E266:$P266),$Q$2, IF($AM266&gt;SUM($E266:$O266),$P$2, IF($AM266&gt;SUM($E266:$N266),$O$2, IF($AM266&gt;SUM($E266:$M266),$N$2, IF($AM266&gt;SUM($E266:$L266),$M$2, IF($AM266&gt;SUM($E266:$K266),$L$2, IF($AM266&gt;SUM($E266:$J266),$K$2, IF($AM266&gt;SUM($E266:$I266),$J$2, IF($AM266&gt;SUM($E266:$H266),$I$2, IF($AM266&gt;SUM($E266:$G266),$H$2, IF($AM266&gt;SUM($E266:$F266),$G$2, IF($AM266&gt;SUM($E266),$F$2,$E$2))))))))))))))</f>
        <v>510</v>
      </c>
      <c r="AO266" s="6">
        <f t="shared" ref="AO266:AO329" si="108">IF($AM266&gt;SUM($E266:$R266), "can't exceed the total", IF($AM266&gt;SUM($E266:$Q266),$R266, IF($AM266&gt;SUM($E266:$P266),$Q266, IF($AM266&gt;SUM($E266:$O266),$P266, IF($AM266&gt;SUM($E266:$N266),$O266, IF($AM266&gt;SUM($E266:$M266),$N266, IF($AM266&gt;SUM($E266:$L266),$M266, IF($AM266&gt;SUM($E266:$K266),$L266, IF($AM266&gt;SUM($E266:$J266),$K266, IF($AM266&gt;SUM($E266:$I266),$J266, IF($AM266&gt;SUM($E266:$H266),$I266, IF($AM266&gt;SUM($E266:$G266),$H266, IF($AM266&gt;SUM($E266:$F266),$G266, IF($AM266&gt;SUM($E266),$F266,$E266))))))))))))))</f>
        <v>1109</v>
      </c>
      <c r="AP266" s="6">
        <f t="shared" ref="AP266:AP329" si="109">IF($AM266&gt;SUM($E266:$R266),"can't exceed the total", IF($AM266&gt;SUM($E266:$Q266),$R$1, IF($AM266&gt;SUM($E266:$P266),$Q$1, IF($AM266&gt;SUM($E266:$O266),$P$1, IF($AM266&gt;SUM($E266:$N266),$O$1, IF($AM266&gt;SUM($E266:$M266),$N$1, IF($AM266&gt;SUM($E266:$L266),$M$1, IF($AM266&gt;SUM($E266:$K266),$L$1, IF($AM266&gt;SUM($E266:$J266),$K$1, IF($AM266&gt;SUM($E266:$I266),$J$1, IF($AM266&gt;SUM($E266:$H266),$I$1, IF($AM266&gt;SUM($E266:$G266),$H$1, IF($AM266&gt;SUM($E266:$F266),$G$1, IF($AM266&gt;SUM($E266),$F$1,$E$1))))))))))))))</f>
        <v>29</v>
      </c>
      <c r="AQ266" s="6">
        <f t="shared" ref="AQ266:AQ329" si="110">IF($AM266&gt;SUM($E266:$R266),"can't exceed the total", IF($AM266&gt;SUM($E266:$Q266),SUM($E266:$Q266), IF($AM266&gt;SUM($E266:$P266),SUM($E266:$P266), IF($AM266&gt;SUM($E266:$O266),SUM($E266:$O266), IF($AM266&gt;SUM($E266:$N266),SUM($E266:$N266), IF($AM266&gt;SUM($E266:$M266),SUM($E266:$M266), IF($AM266&gt;SUM($E266:$L266),SUM($E266:$L266), IF($AM266&gt;SUM($E266:$K266),SUM($E266:$K266), IF($AM266&gt;SUM($E266:$J266),SUM($E266:$J266), IF($AM266&gt;SUM($E266:$I266),SUM($E266:$I266), IF($AM266&gt;SUM($E266:$H266),SUM($E266:$H266), IF($AM266&gt;SUM($E266:$G266),SUM($E266:$G266), IF($AM266&gt;SUM($E266:$F266),SUM($E266:$F266, IF($AM266&gt;SUM($E266),SUM($E266),0)))))))))))))))</f>
        <v>11696</v>
      </c>
      <c r="AR266" s="6">
        <f t="shared" si="102"/>
        <v>524.28426510369707</v>
      </c>
      <c r="AS266" s="9">
        <f t="shared" si="88"/>
        <v>0.36388888888888887</v>
      </c>
    </row>
    <row r="267" spans="1:45" x14ac:dyDescent="0.25">
      <c r="A267" t="s">
        <v>518</v>
      </c>
      <c r="B267">
        <v>20700</v>
      </c>
      <c r="C267" t="s">
        <v>519</v>
      </c>
      <c r="D267">
        <v>71504</v>
      </c>
      <c r="E267">
        <v>7413</v>
      </c>
      <c r="F267">
        <v>3766</v>
      </c>
      <c r="G267">
        <v>4408</v>
      </c>
      <c r="H267">
        <v>6532</v>
      </c>
      <c r="I267">
        <v>7109</v>
      </c>
      <c r="J267">
        <v>6563</v>
      </c>
      <c r="K267">
        <v>5815</v>
      </c>
      <c r="L267">
        <v>5780</v>
      </c>
      <c r="M267">
        <v>3289</v>
      </c>
      <c r="N267">
        <v>4924</v>
      </c>
      <c r="O267">
        <v>2087</v>
      </c>
      <c r="P267">
        <v>1176</v>
      </c>
      <c r="Q267">
        <v>6772</v>
      </c>
      <c r="R267">
        <v>5870</v>
      </c>
      <c r="S267">
        <f t="shared" si="89"/>
        <v>35752</v>
      </c>
      <c r="T267" t="str">
        <f t="shared" si="90"/>
        <v>7:00 a.m. to 7:29 a.m.</v>
      </c>
      <c r="U267">
        <f t="shared" si="91"/>
        <v>420</v>
      </c>
      <c r="V267">
        <f t="shared" si="92"/>
        <v>71504</v>
      </c>
      <c r="W267">
        <f t="shared" si="93"/>
        <v>29228</v>
      </c>
      <c r="X267">
        <f t="shared" si="94"/>
        <v>6563</v>
      </c>
      <c r="Y267">
        <f t="shared" si="95"/>
        <v>29</v>
      </c>
      <c r="Z267">
        <f t="shared" si="96"/>
        <v>448.8276702727411</v>
      </c>
      <c r="AA267" s="9">
        <f t="shared" ref="AA267:AA330" si="111">TIME(0,Z267,0)</f>
        <v>0.31111111111111112</v>
      </c>
      <c r="AC267" s="6">
        <f t="shared" si="97"/>
        <v>71504</v>
      </c>
      <c r="AD267" s="6">
        <f t="shared" si="98"/>
        <v>17877</v>
      </c>
      <c r="AE267" s="6">
        <f t="shared" si="103"/>
        <v>360</v>
      </c>
      <c r="AF267" s="6">
        <f t="shared" si="104"/>
        <v>6532</v>
      </c>
      <c r="AG267" s="6">
        <f t="shared" si="105"/>
        <v>29</v>
      </c>
      <c r="AH267" s="6">
        <f t="shared" si="106"/>
        <v>15587</v>
      </c>
      <c r="AI267" s="6">
        <f t="shared" si="99"/>
        <v>370.16243110838946</v>
      </c>
      <c r="AJ267" s="9">
        <f t="shared" ref="AJ267:AJ330" si="112">TIME(0,AI267,0)</f>
        <v>0.25694444444444448</v>
      </c>
      <c r="AL267" s="6">
        <f t="shared" si="100"/>
        <v>71504</v>
      </c>
      <c r="AM267" s="6">
        <f t="shared" si="101"/>
        <v>53628</v>
      </c>
      <c r="AN267" s="6">
        <f t="shared" si="107"/>
        <v>540</v>
      </c>
      <c r="AO267" s="6">
        <f t="shared" si="108"/>
        <v>4924</v>
      </c>
      <c r="AP267" s="6">
        <f t="shared" si="109"/>
        <v>59</v>
      </c>
      <c r="AQ267" s="6">
        <f t="shared" si="110"/>
        <v>50675</v>
      </c>
      <c r="AR267" s="6">
        <f t="shared" si="102"/>
        <v>575.38322502030871</v>
      </c>
      <c r="AS267" s="9">
        <f t="shared" ref="AS267:AS330" si="113">TIME(0,AR267,0)</f>
        <v>0.39930555555555558</v>
      </c>
    </row>
    <row r="268" spans="1:45" x14ac:dyDescent="0.25">
      <c r="A268" t="s">
        <v>520</v>
      </c>
      <c r="B268">
        <v>20740</v>
      </c>
      <c r="C268" t="s">
        <v>521</v>
      </c>
      <c r="D268">
        <v>79001</v>
      </c>
      <c r="E268">
        <v>3903</v>
      </c>
      <c r="F268">
        <v>3127</v>
      </c>
      <c r="G268">
        <v>4929</v>
      </c>
      <c r="H268">
        <v>5558</v>
      </c>
      <c r="I268">
        <v>8414</v>
      </c>
      <c r="J268">
        <v>10881</v>
      </c>
      <c r="K268">
        <v>11311</v>
      </c>
      <c r="L268">
        <v>5890</v>
      </c>
      <c r="M268">
        <v>2720</v>
      </c>
      <c r="N268">
        <v>3706</v>
      </c>
      <c r="O268">
        <v>1818</v>
      </c>
      <c r="P268">
        <v>1183</v>
      </c>
      <c r="Q268">
        <v>8493</v>
      </c>
      <c r="R268">
        <v>7068</v>
      </c>
      <c r="S268">
        <f t="shared" ref="S268:S331" si="114">IF(MOD(D268,2)&gt;0,AVERAGE(ROUNDDOWN(D268/2,0),ROUNDUP(D268/2,0)),D268/2)</f>
        <v>39500.5</v>
      </c>
      <c r="T268" t="str">
        <f t="shared" ref="T268:T331" si="115">IF($S268&gt;SUM($E268:$R268),"median can't exceed the total",IF($S268&gt;SUM($E268:$Q268),$R$9,IF($S268&gt;SUM($E268:$P268),$Q$9,IF($S268&gt;SUM($E268:$O268),$P$9,IF($S268&gt;SUM($E268:$N268),$O$9,IF($S268&gt;SUM($E268:$M268),$N$9,IF($S268&gt;SUM($E268:$L268),$M$9,IF($S268&gt;SUM($E268:$K268),$L$9,IF($S268&gt;SUM($E268:$J268),$K$9,IF($S268&gt;SUM($E268:$I268),$J$9,IF($S268&gt;SUM($E268:$H268),$I$9,IF($S268&gt;SUM($E268:$G268),$H$9,IF($S268&gt;SUM($E268:$F268),$G$9,IF($S268&gt;SUM($E268),$F$9,$E$9))))))))))))))</f>
        <v>7:30 a.m. to 7:59 a.m.</v>
      </c>
      <c r="U268">
        <f t="shared" ref="U268:U331" si="116">IF($S268&gt;SUM($E268:$R268),"median can't exceed the total",IF($S268&gt;SUM($E268:$Q268),$R$2,IF($S268&gt;SUM($E268:$P268),$Q$2,IF($S268&gt;SUM($E268:$O268),$P$2,IF($S268&gt;SUM($E268:$N268),$O$2,IF($S268&gt;SUM($E268:$M268),$N$2,IF($S268&gt;SUM($E268:$L268),$M$2,IF($S268&gt;SUM($E268:$K268),$L$2,IF($S268&gt;SUM($E268:$J268),$K$2,IF($S268&gt;SUM($E268:$I268),$J$2,IF($S268&gt;SUM($E268:$H268),$I$2,IF($S268&gt;SUM($E268:$G268),$H$2,IF($S268&gt;SUM($E268:$F268),$G$2,IF($S268&gt;SUM($E268),$F$2,$E$2))))))))))))))</f>
        <v>450</v>
      </c>
      <c r="V268">
        <f t="shared" ref="V268:V331" si="117">D268</f>
        <v>79001</v>
      </c>
      <c r="W268">
        <f t="shared" ref="W268:W331" si="118">IF($S268&gt;SUM($E268:$R268),"median can't exceed the total", IF($S268&gt;SUM($E268:$Q268),SUM($E268:$Q268), IF($S268&gt;SUM($E268:$P268),SUM($E268:$P268), IF($S268&gt;SUM($E268:$O268),SUM($E268:$O268), IF($S268&gt;SUM($E268:$N268),SUM($E268:$N268), IF($S268&gt;SUM($E268:$M268),SUM($E268:$M268), IF($S268&gt;SUM($E268:$L268),SUM($E268:$L268), IF($S268&gt;SUM($E268:$K268),SUM($E268:$K268), IF($S268&gt;SUM($E268:$J268),SUM($E268:$J268), IF($S268&gt;SUM($E268:$I268),SUM($E268:$I268), IF($S268&gt;SUM($E268:$H268),SUM($E268:$H268), IF($S268&gt;SUM($E268:$G268),SUM($E268:$G268), IF($S268&gt;SUM($E268:$F268),SUM($E268:$F268, IF($S268&gt;SUM($E268),SUM($E268),0)))))))))))))))</f>
        <v>36812</v>
      </c>
      <c r="X268">
        <f t="shared" ref="X268:X331" si="119">IF($S268&gt;SUM($E268:$R268),"median can't exceed the total", IF($S268&gt;SUM($E268:$Q268),$R268, IF($S268&gt;SUM($E268:$P268),$Q268, IF($S268&gt;SUM($E268:$O268),$P268, IF($S268&gt;SUM($E268:$N268),$O268, IF($S268&gt;SUM($E268:$M268),$N268, IF($S268&gt;SUM($E268:$L268),$M268, IF($S268&gt;SUM($E268:$K268),$L268, IF($S268&gt;SUM($E268:$J268),$K268, IF($S268&gt;SUM($E268:$I268),$J268, IF($S268&gt;SUM($E268:$H268),$I268, IF($S268&gt;SUM($E268:$G268),$H268, IF($S268&gt;SUM($E268:$F268),$G268, IF($S268&gt;SUM($E268),$F268,$E268))))))))))))))</f>
        <v>11311</v>
      </c>
      <c r="Y268">
        <f t="shared" ref="Y268:Y331" si="120">IF($S268&gt;SUM($E268:$R268),"median can't exceed the total", IF($S268&gt;SUM($E268:$Q268),$R$1, IF($S268&gt;SUM($E268:$P268),$Q$1, IF($S268&gt;SUM($E268:$O268),$P$1, IF($S268&gt;SUM($E268:$N268),$O$1, IF($S268&gt;SUM($E268:$M268),$N$1, IF($S268&gt;SUM($E268:$L268),$M$1, IF($S268&gt;SUM($E268:$K268),$L$1, IF($S268&gt;SUM($E268:$J268),$K$1, IF($S268&gt;SUM($E268:$I268),$J$1, IF($S268&gt;SUM($E268:$H268),$I$1, IF($S268&gt;SUM($E268:$G268),$H$1, IF($S268&gt;SUM($E268:$F268),$G$1, IF($S268&gt;SUM($E268),$F$1,$E$1))))))))))))))</f>
        <v>29</v>
      </c>
      <c r="Z268">
        <f t="shared" ref="Z268:Z331" si="121">U268+(((V268/2)-W268)/X268)*Y268</f>
        <v>456.89298028467863</v>
      </c>
      <c r="AA268" s="9">
        <f t="shared" si="111"/>
        <v>0.31666666666666665</v>
      </c>
      <c r="AC268" s="6">
        <f t="shared" ref="AC268:AC331" si="122">$D268</f>
        <v>79001</v>
      </c>
      <c r="AD268" s="6">
        <f t="shared" ref="AD268:AD331" si="123">ROUNDUP(0.25*($AC268+1),0)</f>
        <v>19751</v>
      </c>
      <c r="AE268" s="6">
        <f t="shared" si="103"/>
        <v>390</v>
      </c>
      <c r="AF268" s="6">
        <f t="shared" si="104"/>
        <v>8414</v>
      </c>
      <c r="AG268" s="6">
        <f t="shared" si="105"/>
        <v>29</v>
      </c>
      <c r="AH268" s="6">
        <f t="shared" si="106"/>
        <v>17517</v>
      </c>
      <c r="AI268" s="6">
        <f t="shared" ref="AI268:AI331" si="124">AE268+(((AC268/4)-AH268)/AF268)*AG268</f>
        <v>397.69720109341574</v>
      </c>
      <c r="AJ268" s="9">
        <f t="shared" si="112"/>
        <v>0.27569444444444441</v>
      </c>
      <c r="AL268" s="6">
        <f t="shared" ref="AL268:AL331" si="125">$D268</f>
        <v>79001</v>
      </c>
      <c r="AM268" s="6">
        <f t="shared" ref="AM268:AM331" si="126">ROUNDDOWN(0.75*($AL268+1),0)</f>
        <v>59251</v>
      </c>
      <c r="AN268" s="6">
        <f t="shared" si="107"/>
        <v>540</v>
      </c>
      <c r="AO268" s="6">
        <f t="shared" si="108"/>
        <v>3706</v>
      </c>
      <c r="AP268" s="6">
        <f t="shared" si="109"/>
        <v>59</v>
      </c>
      <c r="AQ268" s="6">
        <f t="shared" si="110"/>
        <v>56733</v>
      </c>
      <c r="AR268" s="6">
        <f t="shared" ref="AR268:AR331" si="127">AN268+((((3*AL268)/4)-AQ268)/AO268)*AP268</f>
        <v>580.08290609821915</v>
      </c>
      <c r="AS268" s="9">
        <f t="shared" si="113"/>
        <v>0.40277777777777773</v>
      </c>
    </row>
    <row r="269" spans="1:45" x14ac:dyDescent="0.25">
      <c r="A269" t="s">
        <v>522</v>
      </c>
      <c r="B269">
        <v>20780</v>
      </c>
      <c r="C269" t="s">
        <v>523</v>
      </c>
      <c r="D269">
        <v>32457</v>
      </c>
      <c r="E269">
        <v>620</v>
      </c>
      <c r="F269">
        <v>444</v>
      </c>
      <c r="G269">
        <v>1186</v>
      </c>
      <c r="H269">
        <v>3160</v>
      </c>
      <c r="I269">
        <v>3354</v>
      </c>
      <c r="J269">
        <v>3973</v>
      </c>
      <c r="K269">
        <v>5173</v>
      </c>
      <c r="L269">
        <v>3911</v>
      </c>
      <c r="M269">
        <v>2161</v>
      </c>
      <c r="N269">
        <v>3486</v>
      </c>
      <c r="O269">
        <v>1132</v>
      </c>
      <c r="P269">
        <v>430</v>
      </c>
      <c r="Q269">
        <v>2351</v>
      </c>
      <c r="R269">
        <v>1076</v>
      </c>
      <c r="S269">
        <f t="shared" si="114"/>
        <v>16228.5</v>
      </c>
      <c r="T269" t="str">
        <f t="shared" si="115"/>
        <v>7:30 a.m. to 7:59 a.m.</v>
      </c>
      <c r="U269">
        <f t="shared" si="116"/>
        <v>450</v>
      </c>
      <c r="V269">
        <f t="shared" si="117"/>
        <v>32457</v>
      </c>
      <c r="W269">
        <f t="shared" si="118"/>
        <v>12737</v>
      </c>
      <c r="X269">
        <f t="shared" si="119"/>
        <v>5173</v>
      </c>
      <c r="Y269">
        <f t="shared" si="120"/>
        <v>29</v>
      </c>
      <c r="Z269">
        <f t="shared" si="121"/>
        <v>469.573458341388</v>
      </c>
      <c r="AA269" s="9">
        <f t="shared" si="111"/>
        <v>0.32569444444444445</v>
      </c>
      <c r="AC269" s="6">
        <f t="shared" si="122"/>
        <v>32457</v>
      </c>
      <c r="AD269" s="6">
        <f t="shared" si="123"/>
        <v>8115</v>
      </c>
      <c r="AE269" s="6">
        <f t="shared" si="103"/>
        <v>390</v>
      </c>
      <c r="AF269" s="6">
        <f t="shared" si="104"/>
        <v>3354</v>
      </c>
      <c r="AG269" s="6">
        <f t="shared" si="105"/>
        <v>29</v>
      </c>
      <c r="AH269" s="6">
        <f t="shared" si="106"/>
        <v>5410</v>
      </c>
      <c r="AI269" s="6">
        <f t="shared" si="124"/>
        <v>413.38200655933213</v>
      </c>
      <c r="AJ269" s="9">
        <f t="shared" si="112"/>
        <v>0.28680555555555559</v>
      </c>
      <c r="AL269" s="6">
        <f t="shared" si="125"/>
        <v>32457</v>
      </c>
      <c r="AM269" s="6">
        <f t="shared" si="126"/>
        <v>24343</v>
      </c>
      <c r="AN269" s="6">
        <f t="shared" si="107"/>
        <v>540</v>
      </c>
      <c r="AO269" s="6">
        <f t="shared" si="108"/>
        <v>3486</v>
      </c>
      <c r="AP269" s="6">
        <f t="shared" si="109"/>
        <v>59</v>
      </c>
      <c r="AQ269" s="6">
        <f t="shared" si="110"/>
        <v>23982</v>
      </c>
      <c r="AR269" s="6">
        <f t="shared" si="127"/>
        <v>546.10563683304645</v>
      </c>
      <c r="AS269" s="9">
        <f t="shared" si="113"/>
        <v>0.37916666666666665</v>
      </c>
    </row>
    <row r="270" spans="1:45" x14ac:dyDescent="0.25">
      <c r="A270" t="s">
        <v>524</v>
      </c>
      <c r="B270">
        <v>20820</v>
      </c>
      <c r="C270" t="s">
        <v>525</v>
      </c>
      <c r="D270">
        <v>16327</v>
      </c>
      <c r="E270">
        <v>408</v>
      </c>
      <c r="F270">
        <v>420</v>
      </c>
      <c r="G270">
        <v>733</v>
      </c>
      <c r="H270">
        <v>1274</v>
      </c>
      <c r="I270">
        <v>2222</v>
      </c>
      <c r="J270">
        <v>3064</v>
      </c>
      <c r="K270">
        <v>3234</v>
      </c>
      <c r="L270">
        <v>1231</v>
      </c>
      <c r="M270">
        <v>400</v>
      </c>
      <c r="N270">
        <v>408</v>
      </c>
      <c r="O270">
        <v>256</v>
      </c>
      <c r="P270">
        <v>183</v>
      </c>
      <c r="Q270">
        <v>1359</v>
      </c>
      <c r="R270">
        <v>1135</v>
      </c>
      <c r="S270">
        <f t="shared" si="114"/>
        <v>8163.5</v>
      </c>
      <c r="T270" t="str">
        <f t="shared" si="115"/>
        <v>7:30 a.m. to 7:59 a.m.</v>
      </c>
      <c r="U270">
        <f t="shared" si="116"/>
        <v>450</v>
      </c>
      <c r="V270">
        <f t="shared" si="117"/>
        <v>16327</v>
      </c>
      <c r="W270">
        <f t="shared" si="118"/>
        <v>8121</v>
      </c>
      <c r="X270">
        <f t="shared" si="119"/>
        <v>3234</v>
      </c>
      <c r="Y270">
        <f t="shared" si="120"/>
        <v>29</v>
      </c>
      <c r="Z270">
        <f t="shared" si="121"/>
        <v>450.38110698824983</v>
      </c>
      <c r="AA270" s="9">
        <f t="shared" si="111"/>
        <v>0.3125</v>
      </c>
      <c r="AC270" s="6">
        <f t="shared" si="122"/>
        <v>16327</v>
      </c>
      <c r="AD270" s="6">
        <f t="shared" si="123"/>
        <v>4082</v>
      </c>
      <c r="AE270" s="6">
        <f t="shared" si="103"/>
        <v>390</v>
      </c>
      <c r="AF270" s="6">
        <f t="shared" si="104"/>
        <v>2222</v>
      </c>
      <c r="AG270" s="6">
        <f t="shared" si="105"/>
        <v>29</v>
      </c>
      <c r="AH270" s="6">
        <f t="shared" si="106"/>
        <v>2835</v>
      </c>
      <c r="AI270" s="6">
        <f t="shared" si="124"/>
        <v>406.27171467146712</v>
      </c>
      <c r="AJ270" s="9">
        <f t="shared" si="112"/>
        <v>0.28194444444444444</v>
      </c>
      <c r="AL270" s="6">
        <f t="shared" si="125"/>
        <v>16327</v>
      </c>
      <c r="AM270" s="6">
        <f t="shared" si="126"/>
        <v>12246</v>
      </c>
      <c r="AN270" s="6">
        <f t="shared" si="107"/>
        <v>480</v>
      </c>
      <c r="AO270" s="6">
        <f t="shared" si="108"/>
        <v>1231</v>
      </c>
      <c r="AP270" s="6">
        <f t="shared" si="109"/>
        <v>29</v>
      </c>
      <c r="AQ270" s="6">
        <f t="shared" si="110"/>
        <v>11355</v>
      </c>
      <c r="AR270" s="6">
        <f t="shared" si="127"/>
        <v>500.9725832656377</v>
      </c>
      <c r="AS270" s="9">
        <f t="shared" si="113"/>
        <v>0.34722222222222227</v>
      </c>
    </row>
    <row r="271" spans="1:45" x14ac:dyDescent="0.25">
      <c r="A271" t="s">
        <v>526</v>
      </c>
      <c r="B271">
        <v>20900</v>
      </c>
      <c r="C271" t="s">
        <v>527</v>
      </c>
      <c r="D271">
        <v>17934</v>
      </c>
      <c r="E271">
        <v>1296</v>
      </c>
      <c r="F271">
        <v>944</v>
      </c>
      <c r="G271">
        <v>958</v>
      </c>
      <c r="H271">
        <v>1511</v>
      </c>
      <c r="I271">
        <v>2338</v>
      </c>
      <c r="J271">
        <v>3272</v>
      </c>
      <c r="K271">
        <v>3063</v>
      </c>
      <c r="L271">
        <v>1818</v>
      </c>
      <c r="M271">
        <v>369</v>
      </c>
      <c r="N271">
        <v>573</v>
      </c>
      <c r="O271">
        <v>132</v>
      </c>
      <c r="P271">
        <v>185</v>
      </c>
      <c r="Q271">
        <v>766</v>
      </c>
      <c r="R271">
        <v>709</v>
      </c>
      <c r="S271">
        <f t="shared" si="114"/>
        <v>8967</v>
      </c>
      <c r="T271" t="str">
        <f t="shared" si="115"/>
        <v>7:00 a.m. to 7:29 a.m.</v>
      </c>
      <c r="U271">
        <f t="shared" si="116"/>
        <v>420</v>
      </c>
      <c r="V271">
        <f t="shared" si="117"/>
        <v>17934</v>
      </c>
      <c r="W271">
        <f t="shared" si="118"/>
        <v>7047</v>
      </c>
      <c r="X271">
        <f t="shared" si="119"/>
        <v>3272</v>
      </c>
      <c r="Y271">
        <f t="shared" si="120"/>
        <v>29</v>
      </c>
      <c r="Z271">
        <f t="shared" si="121"/>
        <v>437.01711491442541</v>
      </c>
      <c r="AA271" s="9">
        <f t="shared" si="111"/>
        <v>0.3034722222222222</v>
      </c>
      <c r="AC271" s="6">
        <f t="shared" si="122"/>
        <v>17934</v>
      </c>
      <c r="AD271" s="6">
        <f t="shared" si="123"/>
        <v>4484</v>
      </c>
      <c r="AE271" s="6">
        <f t="shared" si="103"/>
        <v>360</v>
      </c>
      <c r="AF271" s="6">
        <f t="shared" si="104"/>
        <v>1511</v>
      </c>
      <c r="AG271" s="6">
        <f t="shared" si="105"/>
        <v>29</v>
      </c>
      <c r="AH271" s="6">
        <f t="shared" si="106"/>
        <v>3198</v>
      </c>
      <c r="AI271" s="6">
        <f t="shared" si="124"/>
        <v>384.67207147584384</v>
      </c>
      <c r="AJ271" s="9">
        <f t="shared" si="112"/>
        <v>0.26666666666666666</v>
      </c>
      <c r="AL271" s="6">
        <f t="shared" si="125"/>
        <v>17934</v>
      </c>
      <c r="AM271" s="6">
        <f t="shared" si="126"/>
        <v>13451</v>
      </c>
      <c r="AN271" s="6">
        <f t="shared" si="107"/>
        <v>480</v>
      </c>
      <c r="AO271" s="6">
        <f t="shared" si="108"/>
        <v>1818</v>
      </c>
      <c r="AP271" s="6">
        <f t="shared" si="109"/>
        <v>29</v>
      </c>
      <c r="AQ271" s="6">
        <f t="shared" si="110"/>
        <v>13382</v>
      </c>
      <c r="AR271" s="6">
        <f t="shared" si="127"/>
        <v>481.09268426842686</v>
      </c>
      <c r="AS271" s="9">
        <f t="shared" si="113"/>
        <v>0.33402777777777781</v>
      </c>
    </row>
    <row r="272" spans="1:45" x14ac:dyDescent="0.25">
      <c r="A272" t="s">
        <v>528</v>
      </c>
      <c r="B272">
        <v>20940</v>
      </c>
      <c r="C272" t="s">
        <v>529</v>
      </c>
      <c r="D272">
        <v>54211</v>
      </c>
      <c r="E272">
        <v>6153</v>
      </c>
      <c r="F272">
        <v>3795</v>
      </c>
      <c r="G272">
        <v>3380</v>
      </c>
      <c r="H272">
        <v>3723</v>
      </c>
      <c r="I272">
        <v>4291</v>
      </c>
      <c r="J272">
        <v>6167</v>
      </c>
      <c r="K272">
        <v>8267</v>
      </c>
      <c r="L272">
        <v>4238</v>
      </c>
      <c r="M272">
        <v>1932</v>
      </c>
      <c r="N272">
        <v>2877</v>
      </c>
      <c r="O272">
        <v>1594</v>
      </c>
      <c r="P272">
        <v>811</v>
      </c>
      <c r="Q272">
        <v>3787</v>
      </c>
      <c r="R272">
        <v>3196</v>
      </c>
      <c r="S272">
        <f t="shared" si="114"/>
        <v>27105.5</v>
      </c>
      <c r="T272" t="str">
        <f t="shared" si="115"/>
        <v>7:00 a.m. to 7:29 a.m.</v>
      </c>
      <c r="U272">
        <f t="shared" si="116"/>
        <v>420</v>
      </c>
      <c r="V272">
        <f t="shared" si="117"/>
        <v>54211</v>
      </c>
      <c r="W272">
        <f t="shared" si="118"/>
        <v>21342</v>
      </c>
      <c r="X272">
        <f t="shared" si="119"/>
        <v>6167</v>
      </c>
      <c r="Y272">
        <f t="shared" si="120"/>
        <v>29</v>
      </c>
      <c r="Z272">
        <f t="shared" si="121"/>
        <v>447.10256202367441</v>
      </c>
      <c r="AA272" s="9">
        <f t="shared" si="111"/>
        <v>0.31041666666666667</v>
      </c>
      <c r="AC272" s="6">
        <f t="shared" si="122"/>
        <v>54211</v>
      </c>
      <c r="AD272" s="6">
        <f t="shared" si="123"/>
        <v>13553</v>
      </c>
      <c r="AE272" s="6">
        <f t="shared" si="103"/>
        <v>360</v>
      </c>
      <c r="AF272" s="6">
        <f t="shared" si="104"/>
        <v>3723</v>
      </c>
      <c r="AG272" s="6">
        <f t="shared" si="105"/>
        <v>29</v>
      </c>
      <c r="AH272" s="6">
        <f t="shared" si="106"/>
        <v>13328</v>
      </c>
      <c r="AI272" s="6">
        <f t="shared" si="124"/>
        <v>361.75067150147731</v>
      </c>
      <c r="AJ272" s="9">
        <f t="shared" si="112"/>
        <v>0.25069444444444444</v>
      </c>
      <c r="AL272" s="6">
        <f t="shared" si="125"/>
        <v>54211</v>
      </c>
      <c r="AM272" s="6">
        <f t="shared" si="126"/>
        <v>40659</v>
      </c>
      <c r="AN272" s="6">
        <f t="shared" si="107"/>
        <v>510</v>
      </c>
      <c r="AO272" s="6">
        <f t="shared" si="108"/>
        <v>1932</v>
      </c>
      <c r="AP272" s="6">
        <f t="shared" si="109"/>
        <v>29</v>
      </c>
      <c r="AQ272" s="6">
        <f t="shared" si="110"/>
        <v>40014</v>
      </c>
      <c r="AR272" s="6">
        <f t="shared" si="127"/>
        <v>519.67041925465844</v>
      </c>
      <c r="AS272" s="9">
        <f t="shared" si="113"/>
        <v>0.36041666666666666</v>
      </c>
    </row>
    <row r="273" spans="1:45" x14ac:dyDescent="0.25">
      <c r="A273" t="s">
        <v>530</v>
      </c>
      <c r="B273">
        <v>20980</v>
      </c>
      <c r="C273" t="s">
        <v>531</v>
      </c>
      <c r="D273">
        <v>16384</v>
      </c>
      <c r="E273">
        <v>917</v>
      </c>
      <c r="F273">
        <v>493</v>
      </c>
      <c r="G273">
        <v>973</v>
      </c>
      <c r="H273">
        <v>1591</v>
      </c>
      <c r="I273">
        <v>2054</v>
      </c>
      <c r="J273">
        <v>2482</v>
      </c>
      <c r="K273">
        <v>2939</v>
      </c>
      <c r="L273">
        <v>1211</v>
      </c>
      <c r="M273">
        <v>479</v>
      </c>
      <c r="N273">
        <v>662</v>
      </c>
      <c r="O273">
        <v>209</v>
      </c>
      <c r="P273">
        <v>169</v>
      </c>
      <c r="Q273">
        <v>1292</v>
      </c>
      <c r="R273">
        <v>913</v>
      </c>
      <c r="S273">
        <f t="shared" si="114"/>
        <v>8192</v>
      </c>
      <c r="T273" t="str">
        <f t="shared" si="115"/>
        <v>7:00 a.m. to 7:29 a.m.</v>
      </c>
      <c r="U273">
        <f t="shared" si="116"/>
        <v>420</v>
      </c>
      <c r="V273">
        <f t="shared" si="117"/>
        <v>16384</v>
      </c>
      <c r="W273">
        <f t="shared" si="118"/>
        <v>6028</v>
      </c>
      <c r="X273">
        <f t="shared" si="119"/>
        <v>2482</v>
      </c>
      <c r="Y273">
        <f t="shared" si="120"/>
        <v>29</v>
      </c>
      <c r="Z273">
        <f t="shared" si="121"/>
        <v>445.28444802578565</v>
      </c>
      <c r="AA273" s="9">
        <f t="shared" si="111"/>
        <v>0.30902777777777779</v>
      </c>
      <c r="AC273" s="6">
        <f t="shared" si="122"/>
        <v>16384</v>
      </c>
      <c r="AD273" s="6">
        <f t="shared" si="123"/>
        <v>4097</v>
      </c>
      <c r="AE273" s="6">
        <f t="shared" si="103"/>
        <v>390</v>
      </c>
      <c r="AF273" s="6">
        <f t="shared" si="104"/>
        <v>2054</v>
      </c>
      <c r="AG273" s="6">
        <f t="shared" si="105"/>
        <v>29</v>
      </c>
      <c r="AH273" s="6">
        <f t="shared" si="106"/>
        <v>3974</v>
      </c>
      <c r="AI273" s="6">
        <f t="shared" si="124"/>
        <v>391.72249269717622</v>
      </c>
      <c r="AJ273" s="9">
        <f t="shared" si="112"/>
        <v>0.27152777777777776</v>
      </c>
      <c r="AL273" s="6">
        <f t="shared" si="125"/>
        <v>16384</v>
      </c>
      <c r="AM273" s="6">
        <f t="shared" si="126"/>
        <v>12288</v>
      </c>
      <c r="AN273" s="6">
        <f t="shared" si="107"/>
        <v>480</v>
      </c>
      <c r="AO273" s="6">
        <f t="shared" si="108"/>
        <v>1211</v>
      </c>
      <c r="AP273" s="6">
        <f t="shared" si="109"/>
        <v>29</v>
      </c>
      <c r="AQ273" s="6">
        <f t="shared" si="110"/>
        <v>11449</v>
      </c>
      <c r="AR273" s="6">
        <f t="shared" si="127"/>
        <v>500.09165978530143</v>
      </c>
      <c r="AS273" s="9">
        <f t="shared" si="113"/>
        <v>0.34722222222222227</v>
      </c>
    </row>
    <row r="274" spans="1:45" x14ac:dyDescent="0.25">
      <c r="A274" t="s">
        <v>532</v>
      </c>
      <c r="B274">
        <v>21020</v>
      </c>
      <c r="C274" t="s">
        <v>533</v>
      </c>
      <c r="D274">
        <v>26582</v>
      </c>
      <c r="E274">
        <v>1430</v>
      </c>
      <c r="F274">
        <v>1174</v>
      </c>
      <c r="G274">
        <v>1513</v>
      </c>
      <c r="H274">
        <v>2931</v>
      </c>
      <c r="I274">
        <v>2962</v>
      </c>
      <c r="J274">
        <v>4113</v>
      </c>
      <c r="K274">
        <v>3980</v>
      </c>
      <c r="L274">
        <v>2107</v>
      </c>
      <c r="M274">
        <v>1092</v>
      </c>
      <c r="N274">
        <v>1258</v>
      </c>
      <c r="O274">
        <v>532</v>
      </c>
      <c r="P274">
        <v>289</v>
      </c>
      <c r="Q274">
        <v>1485</v>
      </c>
      <c r="R274">
        <v>1716</v>
      </c>
      <c r="S274">
        <f t="shared" si="114"/>
        <v>13291</v>
      </c>
      <c r="T274" t="str">
        <f t="shared" si="115"/>
        <v>7:00 a.m. to 7:29 a.m.</v>
      </c>
      <c r="U274">
        <f t="shared" si="116"/>
        <v>420</v>
      </c>
      <c r="V274">
        <f t="shared" si="117"/>
        <v>26582</v>
      </c>
      <c r="W274">
        <f t="shared" si="118"/>
        <v>10010</v>
      </c>
      <c r="X274">
        <f t="shared" si="119"/>
        <v>4113</v>
      </c>
      <c r="Y274">
        <f t="shared" si="120"/>
        <v>29</v>
      </c>
      <c r="Z274">
        <f t="shared" si="121"/>
        <v>443.13372234378801</v>
      </c>
      <c r="AA274" s="9">
        <f t="shared" si="111"/>
        <v>0.30763888888888891</v>
      </c>
      <c r="AC274" s="6">
        <f t="shared" si="122"/>
        <v>26582</v>
      </c>
      <c r="AD274" s="6">
        <f t="shared" si="123"/>
        <v>6646</v>
      </c>
      <c r="AE274" s="6">
        <f t="shared" si="103"/>
        <v>360</v>
      </c>
      <c r="AF274" s="6">
        <f t="shared" si="104"/>
        <v>2931</v>
      </c>
      <c r="AG274" s="6">
        <f t="shared" si="105"/>
        <v>29</v>
      </c>
      <c r="AH274" s="6">
        <f t="shared" si="106"/>
        <v>4117</v>
      </c>
      <c r="AI274" s="6">
        <f t="shared" si="124"/>
        <v>385.01757079495053</v>
      </c>
      <c r="AJ274" s="9">
        <f t="shared" si="112"/>
        <v>0.2673611111111111</v>
      </c>
      <c r="AL274" s="6">
        <f t="shared" si="125"/>
        <v>26582</v>
      </c>
      <c r="AM274" s="6">
        <f t="shared" si="126"/>
        <v>19937</v>
      </c>
      <c r="AN274" s="6">
        <f t="shared" si="107"/>
        <v>480</v>
      </c>
      <c r="AO274" s="6">
        <f t="shared" si="108"/>
        <v>2107</v>
      </c>
      <c r="AP274" s="6">
        <f t="shared" si="109"/>
        <v>29</v>
      </c>
      <c r="AQ274" s="6">
        <f t="shared" si="110"/>
        <v>18103</v>
      </c>
      <c r="AR274" s="6">
        <f t="shared" si="127"/>
        <v>505.23564309444708</v>
      </c>
      <c r="AS274" s="9">
        <f t="shared" si="113"/>
        <v>0.35069444444444442</v>
      </c>
    </row>
    <row r="275" spans="1:45" x14ac:dyDescent="0.25">
      <c r="A275" t="s">
        <v>534</v>
      </c>
      <c r="B275">
        <v>21060</v>
      </c>
      <c r="C275" t="s">
        <v>535</v>
      </c>
      <c r="D275">
        <v>50528</v>
      </c>
      <c r="E275">
        <v>2465</v>
      </c>
      <c r="F275">
        <v>2394</v>
      </c>
      <c r="G275">
        <v>3723</v>
      </c>
      <c r="H275">
        <v>4853</v>
      </c>
      <c r="I275">
        <v>6142</v>
      </c>
      <c r="J275">
        <v>7717</v>
      </c>
      <c r="K275">
        <v>6545</v>
      </c>
      <c r="L275">
        <v>4197</v>
      </c>
      <c r="M275">
        <v>2099</v>
      </c>
      <c r="N275">
        <v>2119</v>
      </c>
      <c r="O275">
        <v>869</v>
      </c>
      <c r="P275">
        <v>582</v>
      </c>
      <c r="Q275">
        <v>3291</v>
      </c>
      <c r="R275">
        <v>3532</v>
      </c>
      <c r="S275">
        <f t="shared" si="114"/>
        <v>25264</v>
      </c>
      <c r="T275" t="str">
        <f t="shared" si="115"/>
        <v>7:00 a.m. to 7:29 a.m.</v>
      </c>
      <c r="U275">
        <f t="shared" si="116"/>
        <v>420</v>
      </c>
      <c r="V275">
        <f t="shared" si="117"/>
        <v>50528</v>
      </c>
      <c r="W275">
        <f t="shared" si="118"/>
        <v>19577</v>
      </c>
      <c r="X275">
        <f t="shared" si="119"/>
        <v>7717</v>
      </c>
      <c r="Y275">
        <f t="shared" si="120"/>
        <v>29</v>
      </c>
      <c r="Z275">
        <f t="shared" si="121"/>
        <v>441.37138784501747</v>
      </c>
      <c r="AA275" s="9">
        <f t="shared" si="111"/>
        <v>0.30624999999999997</v>
      </c>
      <c r="AC275" s="6">
        <f t="shared" si="122"/>
        <v>50528</v>
      </c>
      <c r="AD275" s="6">
        <f t="shared" si="123"/>
        <v>12633</v>
      </c>
      <c r="AE275" s="6">
        <f t="shared" si="103"/>
        <v>360</v>
      </c>
      <c r="AF275" s="6">
        <f t="shared" si="104"/>
        <v>4853</v>
      </c>
      <c r="AG275" s="6">
        <f t="shared" si="105"/>
        <v>29</v>
      </c>
      <c r="AH275" s="6">
        <f t="shared" si="106"/>
        <v>8582</v>
      </c>
      <c r="AI275" s="6">
        <f t="shared" si="124"/>
        <v>384.20152483000209</v>
      </c>
      <c r="AJ275" s="9">
        <f t="shared" si="112"/>
        <v>0.26666666666666666</v>
      </c>
      <c r="AL275" s="6">
        <f t="shared" si="125"/>
        <v>50528</v>
      </c>
      <c r="AM275" s="6">
        <f t="shared" si="126"/>
        <v>37896</v>
      </c>
      <c r="AN275" s="6">
        <f t="shared" si="107"/>
        <v>480</v>
      </c>
      <c r="AO275" s="6">
        <f t="shared" si="108"/>
        <v>4197</v>
      </c>
      <c r="AP275" s="6">
        <f t="shared" si="109"/>
        <v>29</v>
      </c>
      <c r="AQ275" s="6">
        <f t="shared" si="110"/>
        <v>33839</v>
      </c>
      <c r="AR275" s="6">
        <f t="shared" si="127"/>
        <v>508.03264236359303</v>
      </c>
      <c r="AS275" s="9">
        <f t="shared" si="113"/>
        <v>0.3527777777777778</v>
      </c>
    </row>
    <row r="276" spans="1:45" x14ac:dyDescent="0.25">
      <c r="A276" t="s">
        <v>536</v>
      </c>
      <c r="B276">
        <v>21120</v>
      </c>
      <c r="C276" t="s">
        <v>537</v>
      </c>
      <c r="D276">
        <v>9504</v>
      </c>
      <c r="E276">
        <v>317</v>
      </c>
      <c r="F276">
        <v>259</v>
      </c>
      <c r="G276">
        <v>532</v>
      </c>
      <c r="H276">
        <v>850</v>
      </c>
      <c r="I276">
        <v>1063</v>
      </c>
      <c r="J276">
        <v>1013</v>
      </c>
      <c r="K276">
        <v>1894</v>
      </c>
      <c r="L276">
        <v>985</v>
      </c>
      <c r="M276">
        <v>525</v>
      </c>
      <c r="N276">
        <v>591</v>
      </c>
      <c r="O276">
        <v>196</v>
      </c>
      <c r="P276">
        <v>158</v>
      </c>
      <c r="Q276">
        <v>524</v>
      </c>
      <c r="R276">
        <v>597</v>
      </c>
      <c r="S276">
        <f t="shared" si="114"/>
        <v>4752</v>
      </c>
      <c r="T276" t="str">
        <f t="shared" si="115"/>
        <v>7:30 a.m. to 7:59 a.m.</v>
      </c>
      <c r="U276">
        <f t="shared" si="116"/>
        <v>450</v>
      </c>
      <c r="V276">
        <f t="shared" si="117"/>
        <v>9504</v>
      </c>
      <c r="W276">
        <f t="shared" si="118"/>
        <v>4034</v>
      </c>
      <c r="X276">
        <f t="shared" si="119"/>
        <v>1894</v>
      </c>
      <c r="Y276">
        <f t="shared" si="120"/>
        <v>29</v>
      </c>
      <c r="Z276">
        <f t="shared" si="121"/>
        <v>460.99366420274549</v>
      </c>
      <c r="AA276" s="9">
        <f t="shared" si="111"/>
        <v>0.31944444444444448</v>
      </c>
      <c r="AC276" s="6">
        <f t="shared" si="122"/>
        <v>9504</v>
      </c>
      <c r="AD276" s="6">
        <f t="shared" si="123"/>
        <v>2377</v>
      </c>
      <c r="AE276" s="6">
        <f t="shared" si="103"/>
        <v>390</v>
      </c>
      <c r="AF276" s="6">
        <f t="shared" si="104"/>
        <v>1063</v>
      </c>
      <c r="AG276" s="6">
        <f t="shared" si="105"/>
        <v>29</v>
      </c>
      <c r="AH276" s="6">
        <f t="shared" si="106"/>
        <v>1958</v>
      </c>
      <c r="AI276" s="6">
        <f t="shared" si="124"/>
        <v>401.40357478833488</v>
      </c>
      <c r="AJ276" s="9">
        <f t="shared" si="112"/>
        <v>0.27847222222222223</v>
      </c>
      <c r="AL276" s="6">
        <f t="shared" si="125"/>
        <v>9504</v>
      </c>
      <c r="AM276" s="6">
        <f t="shared" si="126"/>
        <v>7128</v>
      </c>
      <c r="AN276" s="6">
        <f t="shared" si="107"/>
        <v>510</v>
      </c>
      <c r="AO276" s="6">
        <f t="shared" si="108"/>
        <v>525</v>
      </c>
      <c r="AP276" s="6">
        <f t="shared" si="109"/>
        <v>29</v>
      </c>
      <c r="AQ276" s="6">
        <f t="shared" si="110"/>
        <v>6913</v>
      </c>
      <c r="AR276" s="6">
        <f t="shared" si="127"/>
        <v>521.87619047619046</v>
      </c>
      <c r="AS276" s="9">
        <f t="shared" si="113"/>
        <v>0.36180555555555555</v>
      </c>
    </row>
    <row r="277" spans="1:45" x14ac:dyDescent="0.25">
      <c r="A277" t="s">
        <v>538</v>
      </c>
      <c r="B277">
        <v>21140</v>
      </c>
      <c r="C277" t="s">
        <v>539</v>
      </c>
      <c r="D277">
        <v>85031</v>
      </c>
      <c r="E277">
        <v>10819</v>
      </c>
      <c r="F277">
        <v>5928</v>
      </c>
      <c r="G277">
        <v>7451</v>
      </c>
      <c r="H277">
        <v>5646</v>
      </c>
      <c r="I277">
        <v>7997</v>
      </c>
      <c r="J277">
        <v>10223</v>
      </c>
      <c r="K277">
        <v>10791</v>
      </c>
      <c r="L277">
        <v>5953</v>
      </c>
      <c r="M277">
        <v>2832</v>
      </c>
      <c r="N277">
        <v>2978</v>
      </c>
      <c r="O277">
        <v>1795</v>
      </c>
      <c r="P277">
        <v>624</v>
      </c>
      <c r="Q277">
        <v>6333</v>
      </c>
      <c r="R277">
        <v>5661</v>
      </c>
      <c r="S277">
        <f t="shared" si="114"/>
        <v>42515.5</v>
      </c>
      <c r="T277" t="str">
        <f t="shared" si="115"/>
        <v>7:00 a.m. to 7:29 a.m.</v>
      </c>
      <c r="U277">
        <f t="shared" si="116"/>
        <v>420</v>
      </c>
      <c r="V277">
        <f t="shared" si="117"/>
        <v>85031</v>
      </c>
      <c r="W277">
        <f t="shared" si="118"/>
        <v>37841</v>
      </c>
      <c r="X277">
        <f t="shared" si="119"/>
        <v>10223</v>
      </c>
      <c r="Y277">
        <f t="shared" si="120"/>
        <v>29</v>
      </c>
      <c r="Z277">
        <f t="shared" si="121"/>
        <v>433.26034432162771</v>
      </c>
      <c r="AA277" s="9">
        <f t="shared" si="111"/>
        <v>0.30069444444444443</v>
      </c>
      <c r="AC277" s="6">
        <f t="shared" si="122"/>
        <v>85031</v>
      </c>
      <c r="AD277" s="6">
        <f t="shared" si="123"/>
        <v>21258</v>
      </c>
      <c r="AE277" s="6">
        <f t="shared" si="103"/>
        <v>330</v>
      </c>
      <c r="AF277" s="6">
        <f t="shared" si="104"/>
        <v>7451</v>
      </c>
      <c r="AG277" s="6">
        <f t="shared" si="105"/>
        <v>29</v>
      </c>
      <c r="AH277" s="6">
        <f t="shared" si="106"/>
        <v>27566</v>
      </c>
      <c r="AI277" s="6">
        <f t="shared" si="124"/>
        <v>305.44769158502214</v>
      </c>
      <c r="AJ277" s="9">
        <f t="shared" si="112"/>
        <v>0.21180555555555555</v>
      </c>
      <c r="AL277" s="6">
        <f t="shared" si="125"/>
        <v>85031</v>
      </c>
      <c r="AM277" s="6">
        <f t="shared" si="126"/>
        <v>63774</v>
      </c>
      <c r="AN277" s="6">
        <f t="shared" si="107"/>
        <v>480</v>
      </c>
      <c r="AO277" s="6">
        <f t="shared" si="108"/>
        <v>5953</v>
      </c>
      <c r="AP277" s="6">
        <f t="shared" si="109"/>
        <v>29</v>
      </c>
      <c r="AQ277" s="6">
        <f t="shared" si="110"/>
        <v>58855</v>
      </c>
      <c r="AR277" s="6">
        <f t="shared" si="127"/>
        <v>503.95922224088696</v>
      </c>
      <c r="AS277" s="9">
        <f t="shared" si="113"/>
        <v>0.34930555555555554</v>
      </c>
    </row>
    <row r="278" spans="1:45" x14ac:dyDescent="0.25">
      <c r="A278" t="s">
        <v>540</v>
      </c>
      <c r="B278">
        <v>21220</v>
      </c>
      <c r="C278" t="s">
        <v>541</v>
      </c>
      <c r="D278">
        <v>24779</v>
      </c>
      <c r="E278">
        <v>3796</v>
      </c>
      <c r="F278">
        <v>2388</v>
      </c>
      <c r="G278">
        <v>1707</v>
      </c>
      <c r="H278">
        <v>1792</v>
      </c>
      <c r="I278">
        <v>2160</v>
      </c>
      <c r="J278">
        <v>2016</v>
      </c>
      <c r="K278">
        <v>2592</v>
      </c>
      <c r="L278">
        <v>1619</v>
      </c>
      <c r="M278">
        <v>827</v>
      </c>
      <c r="N278">
        <v>1026</v>
      </c>
      <c r="O278">
        <v>415</v>
      </c>
      <c r="P278">
        <v>152</v>
      </c>
      <c r="Q278">
        <v>1737</v>
      </c>
      <c r="R278">
        <v>2552</v>
      </c>
      <c r="S278">
        <f t="shared" si="114"/>
        <v>12389.5</v>
      </c>
      <c r="T278" t="str">
        <f t="shared" si="115"/>
        <v>7:00 a.m. to 7:29 a.m.</v>
      </c>
      <c r="U278">
        <f t="shared" si="116"/>
        <v>420</v>
      </c>
      <c r="V278">
        <f t="shared" si="117"/>
        <v>24779</v>
      </c>
      <c r="W278">
        <f t="shared" si="118"/>
        <v>11843</v>
      </c>
      <c r="X278">
        <f t="shared" si="119"/>
        <v>2016</v>
      </c>
      <c r="Y278">
        <f t="shared" si="120"/>
        <v>29</v>
      </c>
      <c r="Z278">
        <f t="shared" si="121"/>
        <v>427.8613591269841</v>
      </c>
      <c r="AA278" s="9">
        <f t="shared" si="111"/>
        <v>0.29652777777777778</v>
      </c>
      <c r="AC278" s="6">
        <f t="shared" si="122"/>
        <v>24779</v>
      </c>
      <c r="AD278" s="6">
        <f t="shared" si="123"/>
        <v>6195</v>
      </c>
      <c r="AE278" s="6">
        <f t="shared" si="103"/>
        <v>330</v>
      </c>
      <c r="AF278" s="6">
        <f t="shared" si="104"/>
        <v>1707</v>
      </c>
      <c r="AG278" s="6">
        <f t="shared" si="105"/>
        <v>29</v>
      </c>
      <c r="AH278" s="6">
        <f t="shared" si="106"/>
        <v>9980</v>
      </c>
      <c r="AI278" s="6">
        <f t="shared" si="124"/>
        <v>265.69288224956063</v>
      </c>
      <c r="AJ278" s="9">
        <f t="shared" si="112"/>
        <v>0.18402777777777779</v>
      </c>
      <c r="AL278" s="6">
        <f t="shared" si="125"/>
        <v>24779</v>
      </c>
      <c r="AM278" s="6">
        <f t="shared" si="126"/>
        <v>18585</v>
      </c>
      <c r="AN278" s="6">
        <f t="shared" si="107"/>
        <v>510</v>
      </c>
      <c r="AO278" s="6">
        <f t="shared" si="108"/>
        <v>827</v>
      </c>
      <c r="AP278" s="6">
        <f t="shared" si="109"/>
        <v>29</v>
      </c>
      <c r="AQ278" s="6">
        <f t="shared" si="110"/>
        <v>18070</v>
      </c>
      <c r="AR278" s="6">
        <f t="shared" si="127"/>
        <v>528.03295042321645</v>
      </c>
      <c r="AS278" s="9">
        <f t="shared" si="113"/>
        <v>0.3666666666666667</v>
      </c>
    </row>
    <row r="279" spans="1:45" x14ac:dyDescent="0.25">
      <c r="A279" t="s">
        <v>542</v>
      </c>
      <c r="B279">
        <v>21260</v>
      </c>
      <c r="C279" t="s">
        <v>543</v>
      </c>
      <c r="D279">
        <v>17409</v>
      </c>
      <c r="E279">
        <v>1091</v>
      </c>
      <c r="F279">
        <v>601</v>
      </c>
      <c r="G279">
        <v>742</v>
      </c>
      <c r="H279">
        <v>1158</v>
      </c>
      <c r="I279">
        <v>1568</v>
      </c>
      <c r="J279">
        <v>1759</v>
      </c>
      <c r="K279">
        <v>3033</v>
      </c>
      <c r="L279">
        <v>1588</v>
      </c>
      <c r="M279">
        <v>1205</v>
      </c>
      <c r="N279">
        <v>953</v>
      </c>
      <c r="O279">
        <v>532</v>
      </c>
      <c r="P279">
        <v>293</v>
      </c>
      <c r="Q279">
        <v>1553</v>
      </c>
      <c r="R279">
        <v>1333</v>
      </c>
      <c r="S279">
        <f t="shared" si="114"/>
        <v>8704.5</v>
      </c>
      <c r="T279" t="str">
        <f t="shared" si="115"/>
        <v>7:30 a.m. to 7:59 a.m.</v>
      </c>
      <c r="U279">
        <f t="shared" si="116"/>
        <v>450</v>
      </c>
      <c r="V279">
        <f t="shared" si="117"/>
        <v>17409</v>
      </c>
      <c r="W279">
        <f t="shared" si="118"/>
        <v>6919</v>
      </c>
      <c r="X279">
        <f t="shared" si="119"/>
        <v>3033</v>
      </c>
      <c r="Y279">
        <f t="shared" si="120"/>
        <v>29</v>
      </c>
      <c r="Z279">
        <f t="shared" si="121"/>
        <v>467.07204088361357</v>
      </c>
      <c r="AA279" s="9">
        <f t="shared" si="111"/>
        <v>0.32430555555555557</v>
      </c>
      <c r="AC279" s="6">
        <f t="shared" si="122"/>
        <v>17409</v>
      </c>
      <c r="AD279" s="6">
        <f t="shared" si="123"/>
        <v>4353</v>
      </c>
      <c r="AE279" s="6">
        <f t="shared" si="103"/>
        <v>390</v>
      </c>
      <c r="AF279" s="6">
        <f t="shared" si="104"/>
        <v>1568</v>
      </c>
      <c r="AG279" s="6">
        <f t="shared" si="105"/>
        <v>29</v>
      </c>
      <c r="AH279" s="6">
        <f t="shared" si="106"/>
        <v>3592</v>
      </c>
      <c r="AI279" s="6">
        <f t="shared" si="124"/>
        <v>404.0607461734694</v>
      </c>
      <c r="AJ279" s="9">
        <f t="shared" si="112"/>
        <v>0.28055555555555556</v>
      </c>
      <c r="AL279" s="6">
        <f t="shared" si="125"/>
        <v>17409</v>
      </c>
      <c r="AM279" s="6">
        <f t="shared" si="126"/>
        <v>13057</v>
      </c>
      <c r="AN279" s="6">
        <f t="shared" si="107"/>
        <v>540</v>
      </c>
      <c r="AO279" s="6">
        <f t="shared" si="108"/>
        <v>953</v>
      </c>
      <c r="AP279" s="6">
        <f t="shared" si="109"/>
        <v>59</v>
      </c>
      <c r="AQ279" s="6">
        <f t="shared" si="110"/>
        <v>12745</v>
      </c>
      <c r="AR279" s="6">
        <f t="shared" si="127"/>
        <v>559.30036726128014</v>
      </c>
      <c r="AS279" s="9">
        <f t="shared" si="113"/>
        <v>0.38819444444444445</v>
      </c>
    </row>
    <row r="280" spans="1:45" x14ac:dyDescent="0.25">
      <c r="A280" t="s">
        <v>544</v>
      </c>
      <c r="B280">
        <v>21300</v>
      </c>
      <c r="C280" t="s">
        <v>545</v>
      </c>
      <c r="D280">
        <v>37508</v>
      </c>
      <c r="E280">
        <v>1550</v>
      </c>
      <c r="F280">
        <v>873</v>
      </c>
      <c r="G280">
        <v>1500</v>
      </c>
      <c r="H280">
        <v>3143</v>
      </c>
      <c r="I280">
        <v>3621</v>
      </c>
      <c r="J280">
        <v>6555</v>
      </c>
      <c r="K280">
        <v>5984</v>
      </c>
      <c r="L280">
        <v>3669</v>
      </c>
      <c r="M280">
        <v>1463</v>
      </c>
      <c r="N280">
        <v>1394</v>
      </c>
      <c r="O280">
        <v>689</v>
      </c>
      <c r="P280">
        <v>594</v>
      </c>
      <c r="Q280">
        <v>3631</v>
      </c>
      <c r="R280">
        <v>2842</v>
      </c>
      <c r="S280">
        <f t="shared" si="114"/>
        <v>18754</v>
      </c>
      <c r="T280" t="str">
        <f t="shared" si="115"/>
        <v>7:30 a.m. to 7:59 a.m.</v>
      </c>
      <c r="U280">
        <f t="shared" si="116"/>
        <v>450</v>
      </c>
      <c r="V280">
        <f t="shared" si="117"/>
        <v>37508</v>
      </c>
      <c r="W280">
        <f t="shared" si="118"/>
        <v>17242</v>
      </c>
      <c r="X280">
        <f t="shared" si="119"/>
        <v>5984</v>
      </c>
      <c r="Y280">
        <f t="shared" si="120"/>
        <v>29</v>
      </c>
      <c r="Z280">
        <f t="shared" si="121"/>
        <v>457.32754010695186</v>
      </c>
      <c r="AA280" s="9">
        <f t="shared" si="111"/>
        <v>0.31736111111111109</v>
      </c>
      <c r="AC280" s="6">
        <f t="shared" si="122"/>
        <v>37508</v>
      </c>
      <c r="AD280" s="6">
        <f t="shared" si="123"/>
        <v>9378</v>
      </c>
      <c r="AE280" s="6">
        <f t="shared" si="103"/>
        <v>390</v>
      </c>
      <c r="AF280" s="6">
        <f t="shared" si="104"/>
        <v>3621</v>
      </c>
      <c r="AG280" s="6">
        <f t="shared" si="105"/>
        <v>29</v>
      </c>
      <c r="AH280" s="6">
        <f t="shared" si="106"/>
        <v>7066</v>
      </c>
      <c r="AI280" s="6">
        <f t="shared" si="124"/>
        <v>408.50842308754488</v>
      </c>
      <c r="AJ280" s="9">
        <f t="shared" si="112"/>
        <v>0.28333333333333333</v>
      </c>
      <c r="AL280" s="6">
        <f t="shared" si="125"/>
        <v>37508</v>
      </c>
      <c r="AM280" s="6">
        <f t="shared" si="126"/>
        <v>28131</v>
      </c>
      <c r="AN280" s="6">
        <f t="shared" si="107"/>
        <v>510</v>
      </c>
      <c r="AO280" s="6">
        <f t="shared" si="108"/>
        <v>1463</v>
      </c>
      <c r="AP280" s="6">
        <f t="shared" si="109"/>
        <v>29</v>
      </c>
      <c r="AQ280" s="6">
        <f t="shared" si="110"/>
        <v>26895</v>
      </c>
      <c r="AR280" s="6">
        <f t="shared" si="127"/>
        <v>534.5003417634997</v>
      </c>
      <c r="AS280" s="9">
        <f t="shared" si="113"/>
        <v>0.37083333333333335</v>
      </c>
    </row>
    <row r="281" spans="1:45" x14ac:dyDescent="0.25">
      <c r="A281" t="s">
        <v>546</v>
      </c>
      <c r="B281">
        <v>21340</v>
      </c>
      <c r="C281" t="s">
        <v>547</v>
      </c>
      <c r="D281">
        <v>314375</v>
      </c>
      <c r="E281">
        <v>12861</v>
      </c>
      <c r="F281">
        <v>12702</v>
      </c>
      <c r="G281">
        <v>16998</v>
      </c>
      <c r="H281">
        <v>27407</v>
      </c>
      <c r="I281">
        <v>29824</v>
      </c>
      <c r="J281">
        <v>51933</v>
      </c>
      <c r="K281">
        <v>40660</v>
      </c>
      <c r="L281">
        <v>33152</v>
      </c>
      <c r="M281">
        <v>13517</v>
      </c>
      <c r="N281">
        <v>18337</v>
      </c>
      <c r="O281">
        <v>8641</v>
      </c>
      <c r="P281">
        <v>4758</v>
      </c>
      <c r="Q281">
        <v>22113</v>
      </c>
      <c r="R281">
        <v>21472</v>
      </c>
      <c r="S281">
        <f t="shared" si="114"/>
        <v>157187.5</v>
      </c>
      <c r="T281" t="str">
        <f t="shared" si="115"/>
        <v>7:30 a.m. to 7:59 a.m.</v>
      </c>
      <c r="U281">
        <f t="shared" si="116"/>
        <v>450</v>
      </c>
      <c r="V281">
        <f t="shared" si="117"/>
        <v>314375</v>
      </c>
      <c r="W281">
        <f t="shared" si="118"/>
        <v>151725</v>
      </c>
      <c r="X281">
        <f t="shared" si="119"/>
        <v>40660</v>
      </c>
      <c r="Y281">
        <f t="shared" si="120"/>
        <v>29</v>
      </c>
      <c r="Z281">
        <f t="shared" si="121"/>
        <v>453.89602803738319</v>
      </c>
      <c r="AA281" s="9">
        <f t="shared" si="111"/>
        <v>0.31458333333333333</v>
      </c>
      <c r="AC281" s="6">
        <f t="shared" si="122"/>
        <v>314375</v>
      </c>
      <c r="AD281" s="6">
        <f t="shared" si="123"/>
        <v>78594</v>
      </c>
      <c r="AE281" s="6">
        <f t="shared" si="103"/>
        <v>390</v>
      </c>
      <c r="AF281" s="6">
        <f t="shared" si="104"/>
        <v>29824</v>
      </c>
      <c r="AG281" s="6">
        <f t="shared" si="105"/>
        <v>29</v>
      </c>
      <c r="AH281" s="6">
        <f t="shared" si="106"/>
        <v>69968</v>
      </c>
      <c r="AI281" s="6">
        <f t="shared" si="124"/>
        <v>398.387431263412</v>
      </c>
      <c r="AJ281" s="9">
        <f t="shared" si="112"/>
        <v>0.27638888888888891</v>
      </c>
      <c r="AL281" s="6">
        <f t="shared" si="125"/>
        <v>314375</v>
      </c>
      <c r="AM281" s="6">
        <f t="shared" si="126"/>
        <v>235782</v>
      </c>
      <c r="AN281" s="6">
        <f t="shared" si="107"/>
        <v>510</v>
      </c>
      <c r="AO281" s="6">
        <f t="shared" si="108"/>
        <v>13517</v>
      </c>
      <c r="AP281" s="6">
        <f t="shared" si="109"/>
        <v>29</v>
      </c>
      <c r="AQ281" s="6">
        <f t="shared" si="110"/>
        <v>225537</v>
      </c>
      <c r="AR281" s="6">
        <f t="shared" si="127"/>
        <v>531.9784900495672</v>
      </c>
      <c r="AS281" s="9">
        <f t="shared" si="113"/>
        <v>0.36874999999999997</v>
      </c>
    </row>
    <row r="282" spans="1:45" x14ac:dyDescent="0.25">
      <c r="A282" t="s">
        <v>548</v>
      </c>
      <c r="B282">
        <v>21380</v>
      </c>
      <c r="C282" t="s">
        <v>549</v>
      </c>
      <c r="D282">
        <v>17351</v>
      </c>
      <c r="E282">
        <v>950</v>
      </c>
      <c r="F282">
        <v>636</v>
      </c>
      <c r="G282">
        <v>1183</v>
      </c>
      <c r="H282">
        <v>999</v>
      </c>
      <c r="I282">
        <v>1587</v>
      </c>
      <c r="J282">
        <v>1634</v>
      </c>
      <c r="K282">
        <v>2485</v>
      </c>
      <c r="L282">
        <v>1677</v>
      </c>
      <c r="M282">
        <v>832</v>
      </c>
      <c r="N282">
        <v>727</v>
      </c>
      <c r="O282">
        <v>487</v>
      </c>
      <c r="P282">
        <v>281</v>
      </c>
      <c r="Q282">
        <v>2231</v>
      </c>
      <c r="R282">
        <v>1642</v>
      </c>
      <c r="S282">
        <f t="shared" si="114"/>
        <v>8675.5</v>
      </c>
      <c r="T282" t="str">
        <f t="shared" si="115"/>
        <v>7:30 a.m. to 7:59 a.m.</v>
      </c>
      <c r="U282">
        <f t="shared" si="116"/>
        <v>450</v>
      </c>
      <c r="V282">
        <f t="shared" si="117"/>
        <v>17351</v>
      </c>
      <c r="W282">
        <f t="shared" si="118"/>
        <v>6989</v>
      </c>
      <c r="X282">
        <f t="shared" si="119"/>
        <v>2485</v>
      </c>
      <c r="Y282">
        <f t="shared" si="120"/>
        <v>29</v>
      </c>
      <c r="Z282">
        <f t="shared" si="121"/>
        <v>469.6814889336016</v>
      </c>
      <c r="AA282" s="9">
        <f t="shared" si="111"/>
        <v>0.32569444444444445</v>
      </c>
      <c r="AC282" s="6">
        <f t="shared" si="122"/>
        <v>17351</v>
      </c>
      <c r="AD282" s="6">
        <f t="shared" si="123"/>
        <v>4338</v>
      </c>
      <c r="AE282" s="6">
        <f t="shared" si="103"/>
        <v>390</v>
      </c>
      <c r="AF282" s="6">
        <f t="shared" si="104"/>
        <v>1587</v>
      </c>
      <c r="AG282" s="6">
        <f t="shared" si="105"/>
        <v>29</v>
      </c>
      <c r="AH282" s="6">
        <f t="shared" si="106"/>
        <v>3768</v>
      </c>
      <c r="AI282" s="6">
        <f t="shared" si="124"/>
        <v>400.41131064902333</v>
      </c>
      <c r="AJ282" s="9">
        <f t="shared" si="112"/>
        <v>0.27777777777777779</v>
      </c>
      <c r="AL282" s="6">
        <f t="shared" si="125"/>
        <v>17351</v>
      </c>
      <c r="AM282" s="6">
        <f t="shared" si="126"/>
        <v>13014</v>
      </c>
      <c r="AN282" s="6">
        <f t="shared" si="107"/>
        <v>600</v>
      </c>
      <c r="AO282" s="6">
        <f t="shared" si="108"/>
        <v>487</v>
      </c>
      <c r="AP282" s="6">
        <f t="shared" si="109"/>
        <v>59</v>
      </c>
      <c r="AQ282" s="6">
        <f t="shared" si="110"/>
        <v>12710</v>
      </c>
      <c r="AR282" s="6">
        <f t="shared" si="127"/>
        <v>636.73870636550305</v>
      </c>
      <c r="AS282" s="9">
        <f t="shared" si="113"/>
        <v>0.44166666666666665</v>
      </c>
    </row>
    <row r="283" spans="1:45" x14ac:dyDescent="0.25">
      <c r="A283" t="s">
        <v>550</v>
      </c>
      <c r="B283">
        <v>21420</v>
      </c>
      <c r="C283" t="s">
        <v>551</v>
      </c>
      <c r="D283">
        <v>27721</v>
      </c>
      <c r="E283">
        <v>1073</v>
      </c>
      <c r="F283">
        <v>932</v>
      </c>
      <c r="G283">
        <v>1531</v>
      </c>
      <c r="H283">
        <v>2265</v>
      </c>
      <c r="I283">
        <v>2515</v>
      </c>
      <c r="J283">
        <v>3947</v>
      </c>
      <c r="K283">
        <v>4941</v>
      </c>
      <c r="L283">
        <v>3041</v>
      </c>
      <c r="M283">
        <v>960</v>
      </c>
      <c r="N283">
        <v>1713</v>
      </c>
      <c r="O283">
        <v>546</v>
      </c>
      <c r="P283">
        <v>297</v>
      </c>
      <c r="Q283">
        <v>2240</v>
      </c>
      <c r="R283">
        <v>1720</v>
      </c>
      <c r="S283">
        <f t="shared" si="114"/>
        <v>13860.5</v>
      </c>
      <c r="T283" t="str">
        <f t="shared" si="115"/>
        <v>7:30 a.m. to 7:59 a.m.</v>
      </c>
      <c r="U283">
        <f t="shared" si="116"/>
        <v>450</v>
      </c>
      <c r="V283">
        <f t="shared" si="117"/>
        <v>27721</v>
      </c>
      <c r="W283">
        <f t="shared" si="118"/>
        <v>12263</v>
      </c>
      <c r="X283">
        <f t="shared" si="119"/>
        <v>4941</v>
      </c>
      <c r="Y283">
        <f t="shared" si="120"/>
        <v>29</v>
      </c>
      <c r="Z283">
        <f t="shared" si="121"/>
        <v>459.37613843351551</v>
      </c>
      <c r="AA283" s="9">
        <f t="shared" si="111"/>
        <v>0.31875000000000003</v>
      </c>
      <c r="AC283" s="6">
        <f t="shared" si="122"/>
        <v>27721</v>
      </c>
      <c r="AD283" s="6">
        <f t="shared" si="123"/>
        <v>6931</v>
      </c>
      <c r="AE283" s="6">
        <f t="shared" si="103"/>
        <v>390</v>
      </c>
      <c r="AF283" s="6">
        <f t="shared" si="104"/>
        <v>2515</v>
      </c>
      <c r="AG283" s="6">
        <f t="shared" si="105"/>
        <v>29</v>
      </c>
      <c r="AH283" s="6">
        <f t="shared" si="106"/>
        <v>5801</v>
      </c>
      <c r="AI283" s="6">
        <f t="shared" si="124"/>
        <v>403.02117296222661</v>
      </c>
      <c r="AJ283" s="9">
        <f t="shared" si="112"/>
        <v>0.27986111111111112</v>
      </c>
      <c r="AL283" s="6">
        <f t="shared" si="125"/>
        <v>27721</v>
      </c>
      <c r="AM283" s="6">
        <f t="shared" si="126"/>
        <v>20791</v>
      </c>
      <c r="AN283" s="6">
        <f t="shared" si="107"/>
        <v>510</v>
      </c>
      <c r="AO283" s="6">
        <f t="shared" si="108"/>
        <v>960</v>
      </c>
      <c r="AP283" s="6">
        <f t="shared" si="109"/>
        <v>29</v>
      </c>
      <c r="AQ283" s="6">
        <f t="shared" si="110"/>
        <v>20245</v>
      </c>
      <c r="AR283" s="6">
        <f t="shared" si="127"/>
        <v>526.4861979166667</v>
      </c>
      <c r="AS283" s="9">
        <f t="shared" si="113"/>
        <v>0.36527777777777781</v>
      </c>
    </row>
    <row r="284" spans="1:45" x14ac:dyDescent="0.25">
      <c r="A284" t="s">
        <v>552</v>
      </c>
      <c r="B284">
        <v>21460</v>
      </c>
      <c r="C284" t="s">
        <v>553</v>
      </c>
      <c r="D284">
        <v>41122</v>
      </c>
      <c r="E284">
        <v>2927</v>
      </c>
      <c r="F284">
        <v>2495</v>
      </c>
      <c r="G284">
        <v>3154</v>
      </c>
      <c r="H284">
        <v>3572</v>
      </c>
      <c r="I284">
        <v>4978</v>
      </c>
      <c r="J284">
        <v>6729</v>
      </c>
      <c r="K284">
        <v>5214</v>
      </c>
      <c r="L284">
        <v>2283</v>
      </c>
      <c r="M284">
        <v>932</v>
      </c>
      <c r="N284">
        <v>1349</v>
      </c>
      <c r="O284">
        <v>753</v>
      </c>
      <c r="P284">
        <v>412</v>
      </c>
      <c r="Q284">
        <v>2850</v>
      </c>
      <c r="R284">
        <v>3474</v>
      </c>
      <c r="S284">
        <f t="shared" si="114"/>
        <v>20561</v>
      </c>
      <c r="T284" t="str">
        <f t="shared" si="115"/>
        <v>7:00 a.m. to 7:29 a.m.</v>
      </c>
      <c r="U284">
        <f t="shared" si="116"/>
        <v>420</v>
      </c>
      <c r="V284">
        <f t="shared" si="117"/>
        <v>41122</v>
      </c>
      <c r="W284">
        <f t="shared" si="118"/>
        <v>17126</v>
      </c>
      <c r="X284">
        <f t="shared" si="119"/>
        <v>6729</v>
      </c>
      <c r="Y284">
        <f t="shared" si="120"/>
        <v>29</v>
      </c>
      <c r="Z284">
        <f t="shared" si="121"/>
        <v>434.80383415069105</v>
      </c>
      <c r="AA284" s="9">
        <f t="shared" si="111"/>
        <v>0.30138888888888887</v>
      </c>
      <c r="AC284" s="6">
        <f t="shared" si="122"/>
        <v>41122</v>
      </c>
      <c r="AD284" s="6">
        <f t="shared" si="123"/>
        <v>10281</v>
      </c>
      <c r="AE284" s="6">
        <f t="shared" si="103"/>
        <v>360</v>
      </c>
      <c r="AF284" s="6">
        <f t="shared" si="104"/>
        <v>3572</v>
      </c>
      <c r="AG284" s="6">
        <f t="shared" si="105"/>
        <v>29</v>
      </c>
      <c r="AH284" s="6">
        <f t="shared" si="106"/>
        <v>8576</v>
      </c>
      <c r="AI284" s="6">
        <f t="shared" si="124"/>
        <v>373.83832586786116</v>
      </c>
      <c r="AJ284" s="9">
        <f t="shared" si="112"/>
        <v>0.2590277777777778</v>
      </c>
      <c r="AL284" s="6">
        <f t="shared" si="125"/>
        <v>41122</v>
      </c>
      <c r="AM284" s="6">
        <f t="shared" si="126"/>
        <v>30842</v>
      </c>
      <c r="AN284" s="6">
        <f t="shared" si="107"/>
        <v>480</v>
      </c>
      <c r="AO284" s="6">
        <f t="shared" si="108"/>
        <v>2283</v>
      </c>
      <c r="AP284" s="6">
        <f t="shared" si="109"/>
        <v>29</v>
      </c>
      <c r="AQ284" s="6">
        <f t="shared" si="110"/>
        <v>29069</v>
      </c>
      <c r="AR284" s="6">
        <f t="shared" si="127"/>
        <v>502.51533070521242</v>
      </c>
      <c r="AS284" s="9">
        <f t="shared" si="113"/>
        <v>0.34861111111111115</v>
      </c>
    </row>
    <row r="285" spans="1:45" x14ac:dyDescent="0.25">
      <c r="A285" t="s">
        <v>554</v>
      </c>
      <c r="B285">
        <v>21500</v>
      </c>
      <c r="C285" t="s">
        <v>555</v>
      </c>
      <c r="D285">
        <v>121882</v>
      </c>
      <c r="E285">
        <v>4040</v>
      </c>
      <c r="F285">
        <v>2632</v>
      </c>
      <c r="G285">
        <v>5385</v>
      </c>
      <c r="H285">
        <v>9225</v>
      </c>
      <c r="I285">
        <v>14562</v>
      </c>
      <c r="J285">
        <v>16276</v>
      </c>
      <c r="K285">
        <v>18655</v>
      </c>
      <c r="L285">
        <v>11532</v>
      </c>
      <c r="M285">
        <v>6152</v>
      </c>
      <c r="N285">
        <v>5712</v>
      </c>
      <c r="O285">
        <v>3000</v>
      </c>
      <c r="P285">
        <v>1573</v>
      </c>
      <c r="Q285">
        <v>11643</v>
      </c>
      <c r="R285">
        <v>11495</v>
      </c>
      <c r="S285">
        <f t="shared" si="114"/>
        <v>60941</v>
      </c>
      <c r="T285" t="str">
        <f t="shared" si="115"/>
        <v>7:30 a.m. to 7:59 a.m.</v>
      </c>
      <c r="U285">
        <f t="shared" si="116"/>
        <v>450</v>
      </c>
      <c r="V285">
        <f t="shared" si="117"/>
        <v>121882</v>
      </c>
      <c r="W285">
        <f t="shared" si="118"/>
        <v>52120</v>
      </c>
      <c r="X285">
        <f t="shared" si="119"/>
        <v>18655</v>
      </c>
      <c r="Y285">
        <f t="shared" si="120"/>
        <v>29</v>
      </c>
      <c r="Z285">
        <f t="shared" si="121"/>
        <v>463.71262396140446</v>
      </c>
      <c r="AA285" s="9">
        <f t="shared" si="111"/>
        <v>0.3215277777777778</v>
      </c>
      <c r="AC285" s="6">
        <f t="shared" si="122"/>
        <v>121882</v>
      </c>
      <c r="AD285" s="6">
        <f t="shared" si="123"/>
        <v>30471</v>
      </c>
      <c r="AE285" s="6">
        <f t="shared" si="103"/>
        <v>390</v>
      </c>
      <c r="AF285" s="6">
        <f t="shared" si="104"/>
        <v>14562</v>
      </c>
      <c r="AG285" s="6">
        <f t="shared" si="105"/>
        <v>29</v>
      </c>
      <c r="AH285" s="6">
        <f t="shared" si="106"/>
        <v>21282</v>
      </c>
      <c r="AI285" s="6">
        <f t="shared" si="124"/>
        <v>408.2987570388683</v>
      </c>
      <c r="AJ285" s="9">
        <f t="shared" si="112"/>
        <v>0.28333333333333333</v>
      </c>
      <c r="AL285" s="6">
        <f t="shared" si="125"/>
        <v>121882</v>
      </c>
      <c r="AM285" s="6">
        <f t="shared" si="126"/>
        <v>91412</v>
      </c>
      <c r="AN285" s="6">
        <f t="shared" si="107"/>
        <v>540</v>
      </c>
      <c r="AO285" s="6">
        <f t="shared" si="108"/>
        <v>5712</v>
      </c>
      <c r="AP285" s="6">
        <f t="shared" si="109"/>
        <v>59</v>
      </c>
      <c r="AQ285" s="6">
        <f t="shared" si="110"/>
        <v>88459</v>
      </c>
      <c r="AR285" s="6">
        <f t="shared" si="127"/>
        <v>570.4967612044818</v>
      </c>
      <c r="AS285" s="9">
        <f t="shared" si="113"/>
        <v>0.39583333333333331</v>
      </c>
    </row>
    <row r="286" spans="1:45" x14ac:dyDescent="0.25">
      <c r="A286" t="s">
        <v>556</v>
      </c>
      <c r="B286">
        <v>21540</v>
      </c>
      <c r="C286" t="s">
        <v>557</v>
      </c>
      <c r="D286">
        <v>14955</v>
      </c>
      <c r="E286">
        <v>564</v>
      </c>
      <c r="F286">
        <v>291</v>
      </c>
      <c r="G286">
        <v>645</v>
      </c>
      <c r="H286">
        <v>978</v>
      </c>
      <c r="I286">
        <v>1895</v>
      </c>
      <c r="J286">
        <v>1878</v>
      </c>
      <c r="K286">
        <v>2482</v>
      </c>
      <c r="L286">
        <v>1279</v>
      </c>
      <c r="M286">
        <v>703</v>
      </c>
      <c r="N286">
        <v>768</v>
      </c>
      <c r="O286">
        <v>272</v>
      </c>
      <c r="P286">
        <v>192</v>
      </c>
      <c r="Q286">
        <v>1528</v>
      </c>
      <c r="R286">
        <v>1480</v>
      </c>
      <c r="S286">
        <f t="shared" si="114"/>
        <v>7477.5</v>
      </c>
      <c r="T286" t="str">
        <f t="shared" si="115"/>
        <v>7:30 a.m. to 7:59 a.m.</v>
      </c>
      <c r="U286">
        <f t="shared" si="116"/>
        <v>450</v>
      </c>
      <c r="V286">
        <f t="shared" si="117"/>
        <v>14955</v>
      </c>
      <c r="W286">
        <f t="shared" si="118"/>
        <v>6251</v>
      </c>
      <c r="X286">
        <f t="shared" si="119"/>
        <v>2482</v>
      </c>
      <c r="Y286">
        <f t="shared" si="120"/>
        <v>29</v>
      </c>
      <c r="Z286">
        <f t="shared" si="121"/>
        <v>464.33058017727637</v>
      </c>
      <c r="AA286" s="9">
        <f t="shared" si="111"/>
        <v>0.32222222222222224</v>
      </c>
      <c r="AC286" s="6">
        <f t="shared" si="122"/>
        <v>14955</v>
      </c>
      <c r="AD286" s="6">
        <f t="shared" si="123"/>
        <v>3739</v>
      </c>
      <c r="AE286" s="6">
        <f t="shared" si="103"/>
        <v>390</v>
      </c>
      <c r="AF286" s="6">
        <f t="shared" si="104"/>
        <v>1895</v>
      </c>
      <c r="AG286" s="6">
        <f t="shared" si="105"/>
        <v>29</v>
      </c>
      <c r="AH286" s="6">
        <f t="shared" si="106"/>
        <v>2478</v>
      </c>
      <c r="AI286" s="6">
        <f t="shared" si="124"/>
        <v>409.29379947229552</v>
      </c>
      <c r="AJ286" s="9">
        <f t="shared" si="112"/>
        <v>0.28402777777777777</v>
      </c>
      <c r="AL286" s="6">
        <f t="shared" si="125"/>
        <v>14955</v>
      </c>
      <c r="AM286" s="6">
        <f t="shared" si="126"/>
        <v>11217</v>
      </c>
      <c r="AN286" s="6">
        <f t="shared" si="107"/>
        <v>540</v>
      </c>
      <c r="AO286" s="6">
        <f t="shared" si="108"/>
        <v>768</v>
      </c>
      <c r="AP286" s="6">
        <f t="shared" si="109"/>
        <v>59</v>
      </c>
      <c r="AQ286" s="6">
        <f t="shared" si="110"/>
        <v>10715</v>
      </c>
      <c r="AR286" s="6">
        <f t="shared" si="127"/>
        <v>578.50748697916663</v>
      </c>
      <c r="AS286" s="9">
        <f t="shared" si="113"/>
        <v>0.40138888888888885</v>
      </c>
    </row>
    <row r="287" spans="1:45" x14ac:dyDescent="0.25">
      <c r="A287" t="s">
        <v>558</v>
      </c>
      <c r="B287">
        <v>21580</v>
      </c>
      <c r="C287" t="s">
        <v>559</v>
      </c>
      <c r="D287">
        <v>14939</v>
      </c>
      <c r="E287">
        <v>237</v>
      </c>
      <c r="F287">
        <v>566</v>
      </c>
      <c r="G287">
        <v>870</v>
      </c>
      <c r="H287">
        <v>1466</v>
      </c>
      <c r="I287">
        <v>2087</v>
      </c>
      <c r="J287">
        <v>2545</v>
      </c>
      <c r="K287">
        <v>2793</v>
      </c>
      <c r="L287">
        <v>1235</v>
      </c>
      <c r="M287">
        <v>634</v>
      </c>
      <c r="N287">
        <v>795</v>
      </c>
      <c r="O287">
        <v>306</v>
      </c>
      <c r="P287">
        <v>155</v>
      </c>
      <c r="Q287">
        <v>675</v>
      </c>
      <c r="R287">
        <v>575</v>
      </c>
      <c r="S287">
        <f t="shared" si="114"/>
        <v>7469.5</v>
      </c>
      <c r="T287" t="str">
        <f t="shared" si="115"/>
        <v>7:00 a.m. to 7:29 a.m.</v>
      </c>
      <c r="U287">
        <f t="shared" si="116"/>
        <v>420</v>
      </c>
      <c r="V287">
        <f t="shared" si="117"/>
        <v>14939</v>
      </c>
      <c r="W287">
        <f t="shared" si="118"/>
        <v>5226</v>
      </c>
      <c r="X287">
        <f t="shared" si="119"/>
        <v>2545</v>
      </c>
      <c r="Y287">
        <f t="shared" si="120"/>
        <v>29</v>
      </c>
      <c r="Z287">
        <f t="shared" si="121"/>
        <v>445.56444007858545</v>
      </c>
      <c r="AA287" s="9">
        <f t="shared" si="111"/>
        <v>0.30902777777777779</v>
      </c>
      <c r="AC287" s="6">
        <f t="shared" si="122"/>
        <v>14939</v>
      </c>
      <c r="AD287" s="6">
        <f t="shared" si="123"/>
        <v>3735</v>
      </c>
      <c r="AE287" s="6">
        <f t="shared" si="103"/>
        <v>390</v>
      </c>
      <c r="AF287" s="6">
        <f t="shared" si="104"/>
        <v>2087</v>
      </c>
      <c r="AG287" s="6">
        <f t="shared" si="105"/>
        <v>29</v>
      </c>
      <c r="AH287" s="6">
        <f t="shared" si="106"/>
        <v>3139</v>
      </c>
      <c r="AI287" s="6">
        <f t="shared" si="124"/>
        <v>398.27827024436993</v>
      </c>
      <c r="AJ287" s="9">
        <f t="shared" si="112"/>
        <v>0.27638888888888891</v>
      </c>
      <c r="AL287" s="6">
        <f t="shared" si="125"/>
        <v>14939</v>
      </c>
      <c r="AM287" s="6">
        <f t="shared" si="126"/>
        <v>11205</v>
      </c>
      <c r="AN287" s="6">
        <f t="shared" si="107"/>
        <v>480</v>
      </c>
      <c r="AO287" s="6">
        <f t="shared" si="108"/>
        <v>1235</v>
      </c>
      <c r="AP287" s="6">
        <f t="shared" si="109"/>
        <v>29</v>
      </c>
      <c r="AQ287" s="6">
        <f t="shared" si="110"/>
        <v>10564</v>
      </c>
      <c r="AR287" s="6">
        <f t="shared" si="127"/>
        <v>495.0342105263158</v>
      </c>
      <c r="AS287" s="9">
        <f t="shared" si="113"/>
        <v>0.34375</v>
      </c>
    </row>
    <row r="288" spans="1:45" x14ac:dyDescent="0.25">
      <c r="A288" t="s">
        <v>560</v>
      </c>
      <c r="B288">
        <v>21640</v>
      </c>
      <c r="C288" t="s">
        <v>561</v>
      </c>
      <c r="D288">
        <v>9543</v>
      </c>
      <c r="E288">
        <v>622</v>
      </c>
      <c r="F288">
        <v>336</v>
      </c>
      <c r="G288">
        <v>598</v>
      </c>
      <c r="H288">
        <v>1307</v>
      </c>
      <c r="I288">
        <v>1346</v>
      </c>
      <c r="J288">
        <v>1435</v>
      </c>
      <c r="K288">
        <v>846</v>
      </c>
      <c r="L288">
        <v>329</v>
      </c>
      <c r="M288">
        <v>229</v>
      </c>
      <c r="N288">
        <v>479</v>
      </c>
      <c r="O288">
        <v>174</v>
      </c>
      <c r="P288">
        <v>114</v>
      </c>
      <c r="Q288">
        <v>838</v>
      </c>
      <c r="R288">
        <v>890</v>
      </c>
      <c r="S288">
        <f t="shared" si="114"/>
        <v>4771.5</v>
      </c>
      <c r="T288" t="str">
        <f t="shared" si="115"/>
        <v>7:00 a.m. to 7:29 a.m.</v>
      </c>
      <c r="U288">
        <f t="shared" si="116"/>
        <v>420</v>
      </c>
      <c r="V288">
        <f t="shared" si="117"/>
        <v>9543</v>
      </c>
      <c r="W288">
        <f t="shared" si="118"/>
        <v>4209</v>
      </c>
      <c r="X288">
        <f t="shared" si="119"/>
        <v>1435</v>
      </c>
      <c r="Y288">
        <f t="shared" si="120"/>
        <v>29</v>
      </c>
      <c r="Z288">
        <f t="shared" si="121"/>
        <v>431.36759581881535</v>
      </c>
      <c r="AA288" s="9">
        <f t="shared" si="111"/>
        <v>0.29930555555555555</v>
      </c>
      <c r="AC288" s="6">
        <f t="shared" si="122"/>
        <v>9543</v>
      </c>
      <c r="AD288" s="6">
        <f t="shared" si="123"/>
        <v>2386</v>
      </c>
      <c r="AE288" s="6">
        <f t="shared" si="103"/>
        <v>360</v>
      </c>
      <c r="AF288" s="6">
        <f t="shared" si="104"/>
        <v>1307</v>
      </c>
      <c r="AG288" s="6">
        <f t="shared" si="105"/>
        <v>29</v>
      </c>
      <c r="AH288" s="6">
        <f t="shared" si="106"/>
        <v>1556</v>
      </c>
      <c r="AI288" s="6">
        <f t="shared" si="124"/>
        <v>378.41067329762814</v>
      </c>
      <c r="AJ288" s="9">
        <f t="shared" si="112"/>
        <v>0.26250000000000001</v>
      </c>
      <c r="AL288" s="6">
        <f t="shared" si="125"/>
        <v>9543</v>
      </c>
      <c r="AM288" s="6">
        <f t="shared" si="126"/>
        <v>7158</v>
      </c>
      <c r="AN288" s="6">
        <f t="shared" si="107"/>
        <v>540</v>
      </c>
      <c r="AO288" s="6">
        <f t="shared" si="108"/>
        <v>479</v>
      </c>
      <c r="AP288" s="6">
        <f t="shared" si="109"/>
        <v>59</v>
      </c>
      <c r="AQ288" s="6">
        <f t="shared" si="110"/>
        <v>7048</v>
      </c>
      <c r="AR288" s="6">
        <f t="shared" si="127"/>
        <v>553.45668058455112</v>
      </c>
      <c r="AS288" s="9">
        <f t="shared" si="113"/>
        <v>0.3840277777777778</v>
      </c>
    </row>
    <row r="289" spans="1:45" x14ac:dyDescent="0.25">
      <c r="A289" t="s">
        <v>562</v>
      </c>
      <c r="B289">
        <v>21660</v>
      </c>
      <c r="C289" t="s">
        <v>563</v>
      </c>
      <c r="D289">
        <v>143312</v>
      </c>
      <c r="E289">
        <v>6246</v>
      </c>
      <c r="F289">
        <v>3207</v>
      </c>
      <c r="G289">
        <v>5291</v>
      </c>
      <c r="H289">
        <v>8343</v>
      </c>
      <c r="I289">
        <v>13783</v>
      </c>
      <c r="J289">
        <v>17562</v>
      </c>
      <c r="K289">
        <v>22270</v>
      </c>
      <c r="L289">
        <v>16722</v>
      </c>
      <c r="M289">
        <v>9527</v>
      </c>
      <c r="N289">
        <v>10896</v>
      </c>
      <c r="O289">
        <v>5151</v>
      </c>
      <c r="P289">
        <v>2733</v>
      </c>
      <c r="Q289">
        <v>11906</v>
      </c>
      <c r="R289">
        <v>9675</v>
      </c>
      <c r="S289">
        <f t="shared" si="114"/>
        <v>71656</v>
      </c>
      <c r="T289" t="str">
        <f t="shared" si="115"/>
        <v>7:30 a.m. to 7:59 a.m.</v>
      </c>
      <c r="U289">
        <f t="shared" si="116"/>
        <v>450</v>
      </c>
      <c r="V289">
        <f t="shared" si="117"/>
        <v>143312</v>
      </c>
      <c r="W289">
        <f t="shared" si="118"/>
        <v>54432</v>
      </c>
      <c r="X289">
        <f t="shared" si="119"/>
        <v>22270</v>
      </c>
      <c r="Y289">
        <f t="shared" si="120"/>
        <v>29</v>
      </c>
      <c r="Z289">
        <f t="shared" si="121"/>
        <v>472.42909744050291</v>
      </c>
      <c r="AA289" s="9">
        <f t="shared" si="111"/>
        <v>0.32777777777777778</v>
      </c>
      <c r="AC289" s="6">
        <f t="shared" si="122"/>
        <v>143312</v>
      </c>
      <c r="AD289" s="6">
        <f t="shared" si="123"/>
        <v>35829</v>
      </c>
      <c r="AE289" s="6">
        <f t="shared" si="103"/>
        <v>390</v>
      </c>
      <c r="AF289" s="6">
        <f t="shared" si="104"/>
        <v>13783</v>
      </c>
      <c r="AG289" s="6">
        <f t="shared" si="105"/>
        <v>29</v>
      </c>
      <c r="AH289" s="6">
        <f t="shared" si="106"/>
        <v>23087</v>
      </c>
      <c r="AI289" s="6">
        <f t="shared" si="124"/>
        <v>416.80758905898568</v>
      </c>
      <c r="AJ289" s="9">
        <f t="shared" si="112"/>
        <v>0.28888888888888892</v>
      </c>
      <c r="AL289" s="6">
        <f t="shared" si="125"/>
        <v>143312</v>
      </c>
      <c r="AM289" s="6">
        <f t="shared" si="126"/>
        <v>107484</v>
      </c>
      <c r="AN289" s="6">
        <f t="shared" si="107"/>
        <v>540</v>
      </c>
      <c r="AO289" s="6">
        <f t="shared" si="108"/>
        <v>10896</v>
      </c>
      <c r="AP289" s="6">
        <f t="shared" si="109"/>
        <v>59</v>
      </c>
      <c r="AQ289" s="6">
        <f t="shared" si="110"/>
        <v>102951</v>
      </c>
      <c r="AR289" s="6">
        <f t="shared" si="127"/>
        <v>564.5454295154185</v>
      </c>
      <c r="AS289" s="9">
        <f t="shared" si="113"/>
        <v>0.39166666666666666</v>
      </c>
    </row>
    <row r="290" spans="1:45" x14ac:dyDescent="0.25">
      <c r="A290" t="s">
        <v>564</v>
      </c>
      <c r="B290">
        <v>21700</v>
      </c>
      <c r="C290" t="s">
        <v>565</v>
      </c>
      <c r="D290">
        <v>54138</v>
      </c>
      <c r="E290">
        <v>2254</v>
      </c>
      <c r="F290">
        <v>1115</v>
      </c>
      <c r="G290">
        <v>1847</v>
      </c>
      <c r="H290">
        <v>2702</v>
      </c>
      <c r="I290">
        <v>3366</v>
      </c>
      <c r="J290">
        <v>6114</v>
      </c>
      <c r="K290">
        <v>9377</v>
      </c>
      <c r="L290">
        <v>7617</v>
      </c>
      <c r="M290">
        <v>4068</v>
      </c>
      <c r="N290">
        <v>4907</v>
      </c>
      <c r="O290">
        <v>2127</v>
      </c>
      <c r="P290">
        <v>918</v>
      </c>
      <c r="Q290">
        <v>4255</v>
      </c>
      <c r="R290">
        <v>3471</v>
      </c>
      <c r="S290">
        <f t="shared" si="114"/>
        <v>27069</v>
      </c>
      <c r="T290" t="str">
        <f t="shared" si="115"/>
        <v>8:00 a.m. to 8:29 a.m.</v>
      </c>
      <c r="U290">
        <f t="shared" si="116"/>
        <v>480</v>
      </c>
      <c r="V290">
        <f t="shared" si="117"/>
        <v>54138</v>
      </c>
      <c r="W290">
        <f t="shared" si="118"/>
        <v>26775</v>
      </c>
      <c r="X290">
        <f t="shared" si="119"/>
        <v>7617</v>
      </c>
      <c r="Y290">
        <f t="shared" si="120"/>
        <v>29</v>
      </c>
      <c r="Z290">
        <f t="shared" si="121"/>
        <v>481.11933832217409</v>
      </c>
      <c r="AA290" s="9">
        <f t="shared" si="111"/>
        <v>0.33402777777777781</v>
      </c>
      <c r="AC290" s="6">
        <f t="shared" si="122"/>
        <v>54138</v>
      </c>
      <c r="AD290" s="6">
        <f t="shared" si="123"/>
        <v>13535</v>
      </c>
      <c r="AE290" s="6">
        <f t="shared" si="103"/>
        <v>420</v>
      </c>
      <c r="AF290" s="6">
        <f t="shared" si="104"/>
        <v>6114</v>
      </c>
      <c r="AG290" s="6">
        <f t="shared" si="105"/>
        <v>29</v>
      </c>
      <c r="AH290" s="6">
        <f t="shared" si="106"/>
        <v>11284</v>
      </c>
      <c r="AI290" s="6">
        <f t="shared" si="124"/>
        <v>430.6745992803402</v>
      </c>
      <c r="AJ290" s="9">
        <f t="shared" si="112"/>
        <v>0.2986111111111111</v>
      </c>
      <c r="AL290" s="6">
        <f t="shared" si="125"/>
        <v>54138</v>
      </c>
      <c r="AM290" s="6">
        <f t="shared" si="126"/>
        <v>40604</v>
      </c>
      <c r="AN290" s="6">
        <f t="shared" si="107"/>
        <v>540</v>
      </c>
      <c r="AO290" s="6">
        <f t="shared" si="108"/>
        <v>4907</v>
      </c>
      <c r="AP290" s="6">
        <f t="shared" si="109"/>
        <v>59</v>
      </c>
      <c r="AQ290" s="6">
        <f t="shared" si="110"/>
        <v>38460</v>
      </c>
      <c r="AR290" s="6">
        <f t="shared" si="127"/>
        <v>565.77267169349909</v>
      </c>
      <c r="AS290" s="9">
        <f t="shared" si="113"/>
        <v>0.3923611111111111</v>
      </c>
    </row>
    <row r="291" spans="1:45" x14ac:dyDescent="0.25">
      <c r="A291" t="s">
        <v>566</v>
      </c>
      <c r="B291">
        <v>21740</v>
      </c>
      <c r="C291" t="s">
        <v>567</v>
      </c>
      <c r="D291">
        <v>9731</v>
      </c>
      <c r="E291">
        <v>544</v>
      </c>
      <c r="F291">
        <v>301</v>
      </c>
      <c r="G291">
        <v>486</v>
      </c>
      <c r="H291">
        <v>1029</v>
      </c>
      <c r="I291">
        <v>1011</v>
      </c>
      <c r="J291">
        <v>1110</v>
      </c>
      <c r="K291">
        <v>1483</v>
      </c>
      <c r="L291">
        <v>728</v>
      </c>
      <c r="M291">
        <v>406</v>
      </c>
      <c r="N291">
        <v>560</v>
      </c>
      <c r="O291">
        <v>417</v>
      </c>
      <c r="P291">
        <v>145</v>
      </c>
      <c r="Q291">
        <v>696</v>
      </c>
      <c r="R291">
        <v>815</v>
      </c>
      <c r="S291">
        <f t="shared" si="114"/>
        <v>4865.5</v>
      </c>
      <c r="T291" t="str">
        <f t="shared" si="115"/>
        <v>7:30 a.m. to 7:59 a.m.</v>
      </c>
      <c r="U291">
        <f t="shared" si="116"/>
        <v>450</v>
      </c>
      <c r="V291">
        <f t="shared" si="117"/>
        <v>9731</v>
      </c>
      <c r="W291">
        <f t="shared" si="118"/>
        <v>4481</v>
      </c>
      <c r="X291">
        <f t="shared" si="119"/>
        <v>1483</v>
      </c>
      <c r="Y291">
        <f t="shared" si="120"/>
        <v>29</v>
      </c>
      <c r="Z291">
        <f t="shared" si="121"/>
        <v>457.51888064733646</v>
      </c>
      <c r="AA291" s="9">
        <f t="shared" si="111"/>
        <v>0.31736111111111109</v>
      </c>
      <c r="AC291" s="6">
        <f t="shared" si="122"/>
        <v>9731</v>
      </c>
      <c r="AD291" s="6">
        <f t="shared" si="123"/>
        <v>2433</v>
      </c>
      <c r="AE291" s="6">
        <f t="shared" si="103"/>
        <v>390</v>
      </c>
      <c r="AF291" s="6">
        <f t="shared" si="104"/>
        <v>1011</v>
      </c>
      <c r="AG291" s="6">
        <f t="shared" si="105"/>
        <v>29</v>
      </c>
      <c r="AH291" s="6">
        <f t="shared" si="106"/>
        <v>2360</v>
      </c>
      <c r="AI291" s="6">
        <f t="shared" si="124"/>
        <v>392.0867952522255</v>
      </c>
      <c r="AJ291" s="9">
        <f t="shared" si="112"/>
        <v>0.2722222222222222</v>
      </c>
      <c r="AL291" s="6">
        <f t="shared" si="125"/>
        <v>9731</v>
      </c>
      <c r="AM291" s="6">
        <f t="shared" si="126"/>
        <v>7299</v>
      </c>
      <c r="AN291" s="6">
        <f t="shared" si="107"/>
        <v>540</v>
      </c>
      <c r="AO291" s="6">
        <f t="shared" si="108"/>
        <v>560</v>
      </c>
      <c r="AP291" s="6">
        <f t="shared" si="109"/>
        <v>59</v>
      </c>
      <c r="AQ291" s="6">
        <f t="shared" si="110"/>
        <v>7098</v>
      </c>
      <c r="AR291" s="6">
        <f t="shared" si="127"/>
        <v>561.09776785714291</v>
      </c>
      <c r="AS291" s="9">
        <f t="shared" si="113"/>
        <v>0.38958333333333334</v>
      </c>
    </row>
    <row r="292" spans="1:45" x14ac:dyDescent="0.25">
      <c r="A292" t="s">
        <v>568</v>
      </c>
      <c r="B292">
        <v>21780</v>
      </c>
      <c r="C292" t="s">
        <v>569</v>
      </c>
      <c r="D292">
        <v>163987</v>
      </c>
      <c r="E292">
        <v>7976</v>
      </c>
      <c r="F292">
        <v>6437</v>
      </c>
      <c r="G292">
        <v>10670</v>
      </c>
      <c r="H292">
        <v>16789</v>
      </c>
      <c r="I292">
        <v>19992</v>
      </c>
      <c r="J292">
        <v>22920</v>
      </c>
      <c r="K292">
        <v>21853</v>
      </c>
      <c r="L292">
        <v>10875</v>
      </c>
      <c r="M292">
        <v>5014</v>
      </c>
      <c r="N292">
        <v>6126</v>
      </c>
      <c r="O292">
        <v>3760</v>
      </c>
      <c r="P292">
        <v>1632</v>
      </c>
      <c r="Q292">
        <v>15442</v>
      </c>
      <c r="R292">
        <v>14501</v>
      </c>
      <c r="S292">
        <f t="shared" si="114"/>
        <v>81993.5</v>
      </c>
      <c r="T292" t="str">
        <f t="shared" si="115"/>
        <v>7:00 a.m. to 7:29 a.m.</v>
      </c>
      <c r="U292">
        <f t="shared" si="116"/>
        <v>420</v>
      </c>
      <c r="V292">
        <f t="shared" si="117"/>
        <v>163987</v>
      </c>
      <c r="W292">
        <f t="shared" si="118"/>
        <v>61864</v>
      </c>
      <c r="X292">
        <f t="shared" si="119"/>
        <v>22920</v>
      </c>
      <c r="Y292">
        <f t="shared" si="120"/>
        <v>29</v>
      </c>
      <c r="Z292">
        <f t="shared" si="121"/>
        <v>445.46926265270508</v>
      </c>
      <c r="AA292" s="9">
        <f t="shared" si="111"/>
        <v>0.30902777777777779</v>
      </c>
      <c r="AC292" s="6">
        <f t="shared" si="122"/>
        <v>163987</v>
      </c>
      <c r="AD292" s="6">
        <f t="shared" si="123"/>
        <v>40997</v>
      </c>
      <c r="AE292" s="6">
        <f t="shared" si="103"/>
        <v>360</v>
      </c>
      <c r="AF292" s="6">
        <f t="shared" si="104"/>
        <v>16789</v>
      </c>
      <c r="AG292" s="6">
        <f t="shared" si="105"/>
        <v>29</v>
      </c>
      <c r="AH292" s="6">
        <f t="shared" si="106"/>
        <v>25083</v>
      </c>
      <c r="AI292" s="6">
        <f t="shared" si="124"/>
        <v>387.48816189171481</v>
      </c>
      <c r="AJ292" s="9">
        <f t="shared" si="112"/>
        <v>0.26874999999999999</v>
      </c>
      <c r="AL292" s="6">
        <f t="shared" si="125"/>
        <v>163987</v>
      </c>
      <c r="AM292" s="6">
        <f t="shared" si="126"/>
        <v>122991</v>
      </c>
      <c r="AN292" s="6">
        <f t="shared" si="107"/>
        <v>540</v>
      </c>
      <c r="AO292" s="6">
        <f t="shared" si="108"/>
        <v>6126</v>
      </c>
      <c r="AP292" s="6">
        <f t="shared" si="109"/>
        <v>59</v>
      </c>
      <c r="AQ292" s="6">
        <f t="shared" si="110"/>
        <v>122526</v>
      </c>
      <c r="AR292" s="6">
        <f t="shared" si="127"/>
        <v>544.47122918707146</v>
      </c>
      <c r="AS292" s="9">
        <f t="shared" si="113"/>
        <v>0.37777777777777777</v>
      </c>
    </row>
    <row r="293" spans="1:45" x14ac:dyDescent="0.25">
      <c r="A293" t="s">
        <v>570</v>
      </c>
      <c r="B293">
        <v>21820</v>
      </c>
      <c r="C293" t="s">
        <v>571</v>
      </c>
      <c r="D293">
        <v>46996</v>
      </c>
      <c r="E293">
        <v>1534</v>
      </c>
      <c r="F293">
        <v>1508</v>
      </c>
      <c r="G293">
        <v>3663</v>
      </c>
      <c r="H293">
        <v>4623</v>
      </c>
      <c r="I293">
        <v>4435</v>
      </c>
      <c r="J293">
        <v>5648</v>
      </c>
      <c r="K293">
        <v>8035</v>
      </c>
      <c r="L293">
        <v>3644</v>
      </c>
      <c r="M293">
        <v>2666</v>
      </c>
      <c r="N293">
        <v>3015</v>
      </c>
      <c r="O293">
        <v>1335</v>
      </c>
      <c r="P293">
        <v>645</v>
      </c>
      <c r="Q293">
        <v>2949</v>
      </c>
      <c r="R293">
        <v>3296</v>
      </c>
      <c r="S293">
        <f t="shared" si="114"/>
        <v>23498</v>
      </c>
      <c r="T293" t="str">
        <f t="shared" si="115"/>
        <v>7:30 a.m. to 7:59 a.m.</v>
      </c>
      <c r="U293">
        <f t="shared" si="116"/>
        <v>450</v>
      </c>
      <c r="V293">
        <f t="shared" si="117"/>
        <v>46996</v>
      </c>
      <c r="W293">
        <f t="shared" si="118"/>
        <v>21411</v>
      </c>
      <c r="X293">
        <f t="shared" si="119"/>
        <v>8035</v>
      </c>
      <c r="Y293">
        <f t="shared" si="120"/>
        <v>29</v>
      </c>
      <c r="Z293">
        <f t="shared" si="121"/>
        <v>457.53242065961416</v>
      </c>
      <c r="AA293" s="9">
        <f t="shared" si="111"/>
        <v>0.31736111111111109</v>
      </c>
      <c r="AC293" s="6">
        <f t="shared" si="122"/>
        <v>46996</v>
      </c>
      <c r="AD293" s="6">
        <f t="shared" si="123"/>
        <v>11750</v>
      </c>
      <c r="AE293" s="6">
        <f t="shared" si="103"/>
        <v>390</v>
      </c>
      <c r="AF293" s="6">
        <f t="shared" si="104"/>
        <v>4435</v>
      </c>
      <c r="AG293" s="6">
        <f t="shared" si="105"/>
        <v>29</v>
      </c>
      <c r="AH293" s="6">
        <f t="shared" si="106"/>
        <v>11328</v>
      </c>
      <c r="AI293" s="6">
        <f t="shared" si="124"/>
        <v>392.75287485907552</v>
      </c>
      <c r="AJ293" s="9">
        <f t="shared" si="112"/>
        <v>0.2722222222222222</v>
      </c>
      <c r="AL293" s="6">
        <f t="shared" si="125"/>
        <v>46996</v>
      </c>
      <c r="AM293" s="6">
        <f t="shared" si="126"/>
        <v>35247</v>
      </c>
      <c r="AN293" s="6">
        <f t="shared" si="107"/>
        <v>510</v>
      </c>
      <c r="AO293" s="6">
        <f t="shared" si="108"/>
        <v>2666</v>
      </c>
      <c r="AP293" s="6">
        <f t="shared" si="109"/>
        <v>29</v>
      </c>
      <c r="AQ293" s="6">
        <f t="shared" si="110"/>
        <v>33090</v>
      </c>
      <c r="AR293" s="6">
        <f t="shared" si="127"/>
        <v>533.46324081020259</v>
      </c>
      <c r="AS293" s="9">
        <f t="shared" si="113"/>
        <v>0.37013888888888885</v>
      </c>
    </row>
    <row r="294" spans="1:45" x14ac:dyDescent="0.25">
      <c r="A294" t="s">
        <v>572</v>
      </c>
      <c r="B294">
        <v>21860</v>
      </c>
      <c r="C294" t="s">
        <v>573</v>
      </c>
      <c r="D294">
        <v>9612</v>
      </c>
      <c r="E294">
        <v>331</v>
      </c>
      <c r="F294">
        <v>318</v>
      </c>
      <c r="G294">
        <v>607</v>
      </c>
      <c r="H294">
        <v>713</v>
      </c>
      <c r="I294">
        <v>1248</v>
      </c>
      <c r="J294">
        <v>1479</v>
      </c>
      <c r="K294">
        <v>1735</v>
      </c>
      <c r="L294">
        <v>757</v>
      </c>
      <c r="M294">
        <v>382</v>
      </c>
      <c r="N294">
        <v>246</v>
      </c>
      <c r="O294">
        <v>263</v>
      </c>
      <c r="P294">
        <v>51</v>
      </c>
      <c r="Q294">
        <v>744</v>
      </c>
      <c r="R294">
        <v>738</v>
      </c>
      <c r="S294">
        <f t="shared" si="114"/>
        <v>4806</v>
      </c>
      <c r="T294" t="str">
        <f t="shared" si="115"/>
        <v>7:30 a.m. to 7:59 a.m.</v>
      </c>
      <c r="U294">
        <f t="shared" si="116"/>
        <v>450</v>
      </c>
      <c r="V294">
        <f t="shared" si="117"/>
        <v>9612</v>
      </c>
      <c r="W294">
        <f t="shared" si="118"/>
        <v>4696</v>
      </c>
      <c r="X294">
        <f t="shared" si="119"/>
        <v>1735</v>
      </c>
      <c r="Y294">
        <f t="shared" si="120"/>
        <v>29</v>
      </c>
      <c r="Z294">
        <f t="shared" si="121"/>
        <v>451.83861671469742</v>
      </c>
      <c r="AA294" s="9">
        <f t="shared" si="111"/>
        <v>0.31319444444444444</v>
      </c>
      <c r="AC294" s="6">
        <f t="shared" si="122"/>
        <v>9612</v>
      </c>
      <c r="AD294" s="6">
        <f t="shared" si="123"/>
        <v>2404</v>
      </c>
      <c r="AE294" s="6">
        <f t="shared" si="103"/>
        <v>390</v>
      </c>
      <c r="AF294" s="6">
        <f t="shared" si="104"/>
        <v>1248</v>
      </c>
      <c r="AG294" s="6">
        <f t="shared" si="105"/>
        <v>29</v>
      </c>
      <c r="AH294" s="6">
        <f t="shared" si="106"/>
        <v>1969</v>
      </c>
      <c r="AI294" s="6">
        <f t="shared" si="124"/>
        <v>400.08493589743591</v>
      </c>
      <c r="AJ294" s="9">
        <f t="shared" si="112"/>
        <v>0.27777777777777779</v>
      </c>
      <c r="AL294" s="6">
        <f t="shared" si="125"/>
        <v>9612</v>
      </c>
      <c r="AM294" s="6">
        <f t="shared" si="126"/>
        <v>7209</v>
      </c>
      <c r="AN294" s="6">
        <f t="shared" si="107"/>
        <v>510</v>
      </c>
      <c r="AO294" s="6">
        <f t="shared" si="108"/>
        <v>382</v>
      </c>
      <c r="AP294" s="6">
        <f t="shared" si="109"/>
        <v>29</v>
      </c>
      <c r="AQ294" s="6">
        <f t="shared" si="110"/>
        <v>7188</v>
      </c>
      <c r="AR294" s="6">
        <f t="shared" si="127"/>
        <v>511.59424083769636</v>
      </c>
      <c r="AS294" s="9">
        <f t="shared" si="113"/>
        <v>0.35486111111111113</v>
      </c>
    </row>
    <row r="295" spans="1:45" x14ac:dyDescent="0.25">
      <c r="A295" t="s">
        <v>574</v>
      </c>
      <c r="B295">
        <v>21900</v>
      </c>
      <c r="C295" t="s">
        <v>575</v>
      </c>
      <c r="D295">
        <v>23774</v>
      </c>
      <c r="E295">
        <v>1052</v>
      </c>
      <c r="F295">
        <v>901</v>
      </c>
      <c r="G295">
        <v>1254</v>
      </c>
      <c r="H295">
        <v>2002</v>
      </c>
      <c r="I295">
        <v>2649</v>
      </c>
      <c r="J295">
        <v>3080</v>
      </c>
      <c r="K295">
        <v>3407</v>
      </c>
      <c r="L295">
        <v>1939</v>
      </c>
      <c r="M295">
        <v>1214</v>
      </c>
      <c r="N295">
        <v>1076</v>
      </c>
      <c r="O295">
        <v>750</v>
      </c>
      <c r="P295">
        <v>257</v>
      </c>
      <c r="Q295">
        <v>1970</v>
      </c>
      <c r="R295">
        <v>2223</v>
      </c>
      <c r="S295">
        <f t="shared" si="114"/>
        <v>11887</v>
      </c>
      <c r="T295" t="str">
        <f t="shared" si="115"/>
        <v>7:30 a.m. to 7:59 a.m.</v>
      </c>
      <c r="U295">
        <f t="shared" si="116"/>
        <v>450</v>
      </c>
      <c r="V295">
        <f t="shared" si="117"/>
        <v>23774</v>
      </c>
      <c r="W295">
        <f t="shared" si="118"/>
        <v>10938</v>
      </c>
      <c r="X295">
        <f t="shared" si="119"/>
        <v>3407</v>
      </c>
      <c r="Y295">
        <f t="shared" si="120"/>
        <v>29</v>
      </c>
      <c r="Z295">
        <f t="shared" si="121"/>
        <v>458.07778103903729</v>
      </c>
      <c r="AA295" s="9">
        <f t="shared" si="111"/>
        <v>0.31805555555555559</v>
      </c>
      <c r="AC295" s="6">
        <f t="shared" si="122"/>
        <v>23774</v>
      </c>
      <c r="AD295" s="6">
        <f t="shared" si="123"/>
        <v>5944</v>
      </c>
      <c r="AE295" s="6">
        <f t="shared" si="103"/>
        <v>390</v>
      </c>
      <c r="AF295" s="6">
        <f t="shared" si="104"/>
        <v>2649</v>
      </c>
      <c r="AG295" s="6">
        <f t="shared" si="105"/>
        <v>29</v>
      </c>
      <c r="AH295" s="6">
        <f t="shared" si="106"/>
        <v>5209</v>
      </c>
      <c r="AI295" s="6">
        <f t="shared" si="124"/>
        <v>398.04095885239713</v>
      </c>
      <c r="AJ295" s="9">
        <f t="shared" si="112"/>
        <v>0.27638888888888891</v>
      </c>
      <c r="AL295" s="6">
        <f t="shared" si="125"/>
        <v>23774</v>
      </c>
      <c r="AM295" s="6">
        <f t="shared" si="126"/>
        <v>17831</v>
      </c>
      <c r="AN295" s="6">
        <f t="shared" si="107"/>
        <v>540</v>
      </c>
      <c r="AO295" s="6">
        <f t="shared" si="108"/>
        <v>1076</v>
      </c>
      <c r="AP295" s="6">
        <f t="shared" si="109"/>
        <v>59</v>
      </c>
      <c r="AQ295" s="6">
        <f t="shared" si="110"/>
        <v>17498</v>
      </c>
      <c r="AR295" s="6">
        <f t="shared" si="127"/>
        <v>558.23187732342012</v>
      </c>
      <c r="AS295" s="9">
        <f t="shared" si="113"/>
        <v>0.38750000000000001</v>
      </c>
    </row>
    <row r="296" spans="1:45" x14ac:dyDescent="0.25">
      <c r="A296" t="s">
        <v>576</v>
      </c>
      <c r="B296">
        <v>21940</v>
      </c>
      <c r="C296" t="s">
        <v>577</v>
      </c>
      <c r="D296">
        <v>20490</v>
      </c>
      <c r="E296">
        <v>1702</v>
      </c>
      <c r="F296">
        <v>1334</v>
      </c>
      <c r="G296">
        <v>1204</v>
      </c>
      <c r="H296">
        <v>1842</v>
      </c>
      <c r="I296">
        <v>2175</v>
      </c>
      <c r="J296">
        <v>3461</v>
      </c>
      <c r="K296">
        <v>2399</v>
      </c>
      <c r="L296">
        <v>1229</v>
      </c>
      <c r="M296">
        <v>570</v>
      </c>
      <c r="N296">
        <v>776</v>
      </c>
      <c r="O296">
        <v>420</v>
      </c>
      <c r="P296">
        <v>435</v>
      </c>
      <c r="Q296">
        <v>1536</v>
      </c>
      <c r="R296">
        <v>1407</v>
      </c>
      <c r="S296">
        <f t="shared" si="114"/>
        <v>10245</v>
      </c>
      <c r="T296" t="str">
        <f t="shared" si="115"/>
        <v>7:00 a.m. to 7:29 a.m.</v>
      </c>
      <c r="U296">
        <f t="shared" si="116"/>
        <v>420</v>
      </c>
      <c r="V296">
        <f t="shared" si="117"/>
        <v>20490</v>
      </c>
      <c r="W296">
        <f t="shared" si="118"/>
        <v>8257</v>
      </c>
      <c r="X296">
        <f t="shared" si="119"/>
        <v>3461</v>
      </c>
      <c r="Y296">
        <f t="shared" si="120"/>
        <v>29</v>
      </c>
      <c r="Z296">
        <f t="shared" si="121"/>
        <v>436.65761340652989</v>
      </c>
      <c r="AA296" s="9">
        <f t="shared" si="111"/>
        <v>0.30277777777777776</v>
      </c>
      <c r="AC296" s="6">
        <f t="shared" si="122"/>
        <v>20490</v>
      </c>
      <c r="AD296" s="6">
        <f t="shared" si="123"/>
        <v>5123</v>
      </c>
      <c r="AE296" s="6">
        <f t="shared" si="103"/>
        <v>360</v>
      </c>
      <c r="AF296" s="6">
        <f t="shared" si="104"/>
        <v>1842</v>
      </c>
      <c r="AG296" s="6">
        <f t="shared" si="105"/>
        <v>29</v>
      </c>
      <c r="AH296" s="6">
        <f t="shared" si="106"/>
        <v>4240</v>
      </c>
      <c r="AI296" s="6">
        <f t="shared" si="124"/>
        <v>373.89386536373507</v>
      </c>
      <c r="AJ296" s="9">
        <f t="shared" si="112"/>
        <v>0.2590277777777778</v>
      </c>
      <c r="AL296" s="6">
        <f t="shared" si="125"/>
        <v>20490</v>
      </c>
      <c r="AM296" s="6">
        <f t="shared" si="126"/>
        <v>15368</v>
      </c>
      <c r="AN296" s="6">
        <f t="shared" si="107"/>
        <v>510</v>
      </c>
      <c r="AO296" s="6">
        <f t="shared" si="108"/>
        <v>570</v>
      </c>
      <c r="AP296" s="6">
        <f t="shared" si="109"/>
        <v>29</v>
      </c>
      <c r="AQ296" s="6">
        <f t="shared" si="110"/>
        <v>15346</v>
      </c>
      <c r="AR296" s="6">
        <f t="shared" si="127"/>
        <v>511.09385964912281</v>
      </c>
      <c r="AS296" s="9">
        <f t="shared" si="113"/>
        <v>0.35486111111111113</v>
      </c>
    </row>
    <row r="297" spans="1:45" x14ac:dyDescent="0.25">
      <c r="A297" t="s">
        <v>578</v>
      </c>
      <c r="B297">
        <v>21980</v>
      </c>
      <c r="C297" t="s">
        <v>579</v>
      </c>
      <c r="D297">
        <v>10096</v>
      </c>
      <c r="E297">
        <v>433</v>
      </c>
      <c r="F297">
        <v>427</v>
      </c>
      <c r="G297">
        <v>585</v>
      </c>
      <c r="H297">
        <v>1130</v>
      </c>
      <c r="I297">
        <v>1309</v>
      </c>
      <c r="J297">
        <v>1490</v>
      </c>
      <c r="K297">
        <v>1840</v>
      </c>
      <c r="L297">
        <v>810</v>
      </c>
      <c r="M297">
        <v>322</v>
      </c>
      <c r="N297">
        <v>272</v>
      </c>
      <c r="O297">
        <v>151</v>
      </c>
      <c r="P297">
        <v>68</v>
      </c>
      <c r="Q297">
        <v>698</v>
      </c>
      <c r="R297">
        <v>561</v>
      </c>
      <c r="S297">
        <f t="shared" si="114"/>
        <v>5048</v>
      </c>
      <c r="T297" t="str">
        <f t="shared" si="115"/>
        <v>7:00 a.m. to 7:29 a.m.</v>
      </c>
      <c r="U297">
        <f t="shared" si="116"/>
        <v>420</v>
      </c>
      <c r="V297">
        <f t="shared" si="117"/>
        <v>10096</v>
      </c>
      <c r="W297">
        <f t="shared" si="118"/>
        <v>3884</v>
      </c>
      <c r="X297">
        <f t="shared" si="119"/>
        <v>1490</v>
      </c>
      <c r="Y297">
        <f t="shared" si="120"/>
        <v>29</v>
      </c>
      <c r="Z297">
        <f t="shared" si="121"/>
        <v>442.65503355704698</v>
      </c>
      <c r="AA297" s="9">
        <f t="shared" si="111"/>
        <v>0.30694444444444441</v>
      </c>
      <c r="AC297" s="6">
        <f t="shared" si="122"/>
        <v>10096</v>
      </c>
      <c r="AD297" s="6">
        <f t="shared" si="123"/>
        <v>2525</v>
      </c>
      <c r="AE297" s="6">
        <f t="shared" si="103"/>
        <v>360</v>
      </c>
      <c r="AF297" s="6">
        <f t="shared" si="104"/>
        <v>1130</v>
      </c>
      <c r="AG297" s="6">
        <f t="shared" si="105"/>
        <v>29</v>
      </c>
      <c r="AH297" s="6">
        <f t="shared" si="106"/>
        <v>1445</v>
      </c>
      <c r="AI297" s="6">
        <f t="shared" si="124"/>
        <v>387.69115044247786</v>
      </c>
      <c r="AJ297" s="9">
        <f t="shared" si="112"/>
        <v>0.26874999999999999</v>
      </c>
      <c r="AL297" s="6">
        <f t="shared" si="125"/>
        <v>10096</v>
      </c>
      <c r="AM297" s="6">
        <f t="shared" si="126"/>
        <v>7572</v>
      </c>
      <c r="AN297" s="6">
        <f t="shared" si="107"/>
        <v>480</v>
      </c>
      <c r="AO297" s="6">
        <f t="shared" si="108"/>
        <v>810</v>
      </c>
      <c r="AP297" s="6">
        <f t="shared" si="109"/>
        <v>29</v>
      </c>
      <c r="AQ297" s="6">
        <f t="shared" si="110"/>
        <v>7214</v>
      </c>
      <c r="AR297" s="6">
        <f t="shared" si="127"/>
        <v>492.81728395061731</v>
      </c>
      <c r="AS297" s="9">
        <f t="shared" si="113"/>
        <v>0.34166666666666662</v>
      </c>
    </row>
    <row r="298" spans="1:45" x14ac:dyDescent="0.25">
      <c r="A298" t="s">
        <v>580</v>
      </c>
      <c r="B298">
        <v>22020</v>
      </c>
      <c r="C298" t="s">
        <v>581</v>
      </c>
      <c r="D298">
        <v>114932</v>
      </c>
      <c r="E298">
        <v>2765</v>
      </c>
      <c r="F298">
        <v>2066</v>
      </c>
      <c r="G298">
        <v>4969</v>
      </c>
      <c r="H298">
        <v>6659</v>
      </c>
      <c r="I298">
        <v>12945</v>
      </c>
      <c r="J298">
        <v>17967</v>
      </c>
      <c r="K298">
        <v>23089</v>
      </c>
      <c r="L298">
        <v>10713</v>
      </c>
      <c r="M298">
        <v>5580</v>
      </c>
      <c r="N298">
        <v>5467</v>
      </c>
      <c r="O298">
        <v>2893</v>
      </c>
      <c r="P298">
        <v>1470</v>
      </c>
      <c r="Q298">
        <v>9146</v>
      </c>
      <c r="R298">
        <v>9203</v>
      </c>
      <c r="S298">
        <f t="shared" si="114"/>
        <v>57466</v>
      </c>
      <c r="T298" t="str">
        <f t="shared" si="115"/>
        <v>7:30 a.m. to 7:59 a.m.</v>
      </c>
      <c r="U298">
        <f t="shared" si="116"/>
        <v>450</v>
      </c>
      <c r="V298">
        <f t="shared" si="117"/>
        <v>114932</v>
      </c>
      <c r="W298">
        <f t="shared" si="118"/>
        <v>47371</v>
      </c>
      <c r="X298">
        <f t="shared" si="119"/>
        <v>23089</v>
      </c>
      <c r="Y298">
        <f t="shared" si="120"/>
        <v>29</v>
      </c>
      <c r="Z298">
        <f t="shared" si="121"/>
        <v>462.67941443977651</v>
      </c>
      <c r="AA298" s="9">
        <f t="shared" si="111"/>
        <v>0.32083333333333336</v>
      </c>
      <c r="AC298" s="6">
        <f t="shared" si="122"/>
        <v>114932</v>
      </c>
      <c r="AD298" s="6">
        <f t="shared" si="123"/>
        <v>28734</v>
      </c>
      <c r="AE298" s="6">
        <f t="shared" si="103"/>
        <v>390</v>
      </c>
      <c r="AF298" s="6">
        <f t="shared" si="104"/>
        <v>12945</v>
      </c>
      <c r="AG298" s="6">
        <f t="shared" si="105"/>
        <v>29</v>
      </c>
      <c r="AH298" s="6">
        <f t="shared" si="106"/>
        <v>16459</v>
      </c>
      <c r="AI298" s="6">
        <f t="shared" si="124"/>
        <v>417.49679412900736</v>
      </c>
      <c r="AJ298" s="9">
        <f t="shared" si="112"/>
        <v>0.28958333333333336</v>
      </c>
      <c r="AL298" s="6">
        <f t="shared" si="125"/>
        <v>114932</v>
      </c>
      <c r="AM298" s="6">
        <f t="shared" si="126"/>
        <v>86199</v>
      </c>
      <c r="AN298" s="6">
        <f t="shared" si="107"/>
        <v>510</v>
      </c>
      <c r="AO298" s="6">
        <f t="shared" si="108"/>
        <v>5580</v>
      </c>
      <c r="AP298" s="6">
        <f t="shared" si="109"/>
        <v>29</v>
      </c>
      <c r="AQ298" s="6">
        <f t="shared" si="110"/>
        <v>81173</v>
      </c>
      <c r="AR298" s="6">
        <f t="shared" si="127"/>
        <v>536.12078853046592</v>
      </c>
      <c r="AS298" s="9">
        <f t="shared" si="113"/>
        <v>0.37222222222222223</v>
      </c>
    </row>
    <row r="299" spans="1:45" x14ac:dyDescent="0.25">
      <c r="A299" t="s">
        <v>582</v>
      </c>
      <c r="B299">
        <v>22060</v>
      </c>
      <c r="C299" t="s">
        <v>583</v>
      </c>
      <c r="D299">
        <v>28609</v>
      </c>
      <c r="E299">
        <v>1436</v>
      </c>
      <c r="F299">
        <v>1341</v>
      </c>
      <c r="G299">
        <v>2058</v>
      </c>
      <c r="H299">
        <v>2754</v>
      </c>
      <c r="I299">
        <v>2885</v>
      </c>
      <c r="J299">
        <v>3775</v>
      </c>
      <c r="K299">
        <v>3754</v>
      </c>
      <c r="L299">
        <v>2315</v>
      </c>
      <c r="M299">
        <v>1062</v>
      </c>
      <c r="N299">
        <v>1230</v>
      </c>
      <c r="O299">
        <v>678</v>
      </c>
      <c r="P299">
        <v>394</v>
      </c>
      <c r="Q299">
        <v>2836</v>
      </c>
      <c r="R299">
        <v>2091</v>
      </c>
      <c r="S299">
        <f t="shared" si="114"/>
        <v>14304.5</v>
      </c>
      <c r="T299" t="str">
        <f t="shared" si="115"/>
        <v>7:30 a.m. to 7:59 a.m.</v>
      </c>
      <c r="U299">
        <f t="shared" si="116"/>
        <v>450</v>
      </c>
      <c r="V299">
        <f t="shared" si="117"/>
        <v>28609</v>
      </c>
      <c r="W299">
        <f t="shared" si="118"/>
        <v>14249</v>
      </c>
      <c r="X299">
        <f t="shared" si="119"/>
        <v>3754</v>
      </c>
      <c r="Y299">
        <f t="shared" si="120"/>
        <v>29</v>
      </c>
      <c r="Z299">
        <f t="shared" si="121"/>
        <v>450.42874267448053</v>
      </c>
      <c r="AA299" s="9">
        <f t="shared" si="111"/>
        <v>0.3125</v>
      </c>
      <c r="AC299" s="6">
        <f t="shared" si="122"/>
        <v>28609</v>
      </c>
      <c r="AD299" s="6">
        <f t="shared" si="123"/>
        <v>7153</v>
      </c>
      <c r="AE299" s="6">
        <f t="shared" si="103"/>
        <v>360</v>
      </c>
      <c r="AF299" s="6">
        <f t="shared" si="104"/>
        <v>2754</v>
      </c>
      <c r="AG299" s="6">
        <f t="shared" si="105"/>
        <v>29</v>
      </c>
      <c r="AH299" s="6">
        <f t="shared" si="106"/>
        <v>4835</v>
      </c>
      <c r="AI299" s="6">
        <f t="shared" si="124"/>
        <v>384.40096223674652</v>
      </c>
      <c r="AJ299" s="9">
        <f t="shared" si="112"/>
        <v>0.26666666666666666</v>
      </c>
      <c r="AL299" s="6">
        <f t="shared" si="125"/>
        <v>28609</v>
      </c>
      <c r="AM299" s="6">
        <f t="shared" si="126"/>
        <v>21457</v>
      </c>
      <c r="AN299" s="6">
        <f t="shared" si="107"/>
        <v>540</v>
      </c>
      <c r="AO299" s="6">
        <f t="shared" si="108"/>
        <v>1230</v>
      </c>
      <c r="AP299" s="6">
        <f t="shared" si="109"/>
        <v>59</v>
      </c>
      <c r="AQ299" s="6">
        <f t="shared" si="110"/>
        <v>21380</v>
      </c>
      <c r="AR299" s="6">
        <f t="shared" si="127"/>
        <v>543.6815040650406</v>
      </c>
      <c r="AS299" s="9">
        <f t="shared" si="113"/>
        <v>0.37708333333333338</v>
      </c>
    </row>
    <row r="300" spans="1:45" x14ac:dyDescent="0.25">
      <c r="A300" t="s">
        <v>584</v>
      </c>
      <c r="B300">
        <v>22100</v>
      </c>
      <c r="C300" t="s">
        <v>585</v>
      </c>
      <c r="D300">
        <v>24034</v>
      </c>
      <c r="E300">
        <v>1785</v>
      </c>
      <c r="F300">
        <v>1471</v>
      </c>
      <c r="G300">
        <v>1429</v>
      </c>
      <c r="H300">
        <v>2307</v>
      </c>
      <c r="I300">
        <v>2500</v>
      </c>
      <c r="J300">
        <v>3252</v>
      </c>
      <c r="K300">
        <v>3450</v>
      </c>
      <c r="L300">
        <v>1289</v>
      </c>
      <c r="M300">
        <v>751</v>
      </c>
      <c r="N300">
        <v>719</v>
      </c>
      <c r="O300">
        <v>775</v>
      </c>
      <c r="P300">
        <v>154</v>
      </c>
      <c r="Q300">
        <v>2144</v>
      </c>
      <c r="R300">
        <v>2008</v>
      </c>
      <c r="S300">
        <f t="shared" si="114"/>
        <v>12017</v>
      </c>
      <c r="T300" t="str">
        <f t="shared" si="115"/>
        <v>7:00 a.m. to 7:29 a.m.</v>
      </c>
      <c r="U300">
        <f t="shared" si="116"/>
        <v>420</v>
      </c>
      <c r="V300">
        <f t="shared" si="117"/>
        <v>24034</v>
      </c>
      <c r="W300">
        <f t="shared" si="118"/>
        <v>9492</v>
      </c>
      <c r="X300">
        <f t="shared" si="119"/>
        <v>3252</v>
      </c>
      <c r="Y300">
        <f t="shared" si="120"/>
        <v>29</v>
      </c>
      <c r="Z300">
        <f t="shared" si="121"/>
        <v>442.51691266912667</v>
      </c>
      <c r="AA300" s="9">
        <f t="shared" si="111"/>
        <v>0.30694444444444441</v>
      </c>
      <c r="AC300" s="6">
        <f t="shared" si="122"/>
        <v>24034</v>
      </c>
      <c r="AD300" s="6">
        <f t="shared" si="123"/>
        <v>6009</v>
      </c>
      <c r="AE300" s="6">
        <f t="shared" si="103"/>
        <v>360</v>
      </c>
      <c r="AF300" s="6">
        <f t="shared" si="104"/>
        <v>2307</v>
      </c>
      <c r="AG300" s="6">
        <f t="shared" si="105"/>
        <v>29</v>
      </c>
      <c r="AH300" s="6">
        <f t="shared" si="106"/>
        <v>4685</v>
      </c>
      <c r="AI300" s="6">
        <f t="shared" si="124"/>
        <v>376.63697442566104</v>
      </c>
      <c r="AJ300" s="9">
        <f t="shared" si="112"/>
        <v>0.26111111111111113</v>
      </c>
      <c r="AL300" s="6">
        <f t="shared" si="125"/>
        <v>24034</v>
      </c>
      <c r="AM300" s="6">
        <f t="shared" si="126"/>
        <v>18026</v>
      </c>
      <c r="AN300" s="6">
        <f t="shared" si="107"/>
        <v>510</v>
      </c>
      <c r="AO300" s="6">
        <f t="shared" si="108"/>
        <v>751</v>
      </c>
      <c r="AP300" s="6">
        <f t="shared" si="109"/>
        <v>29</v>
      </c>
      <c r="AQ300" s="6">
        <f t="shared" si="110"/>
        <v>17483</v>
      </c>
      <c r="AR300" s="6">
        <f t="shared" si="127"/>
        <v>530.94873501997336</v>
      </c>
      <c r="AS300" s="9">
        <f t="shared" si="113"/>
        <v>0.36805555555555558</v>
      </c>
    </row>
    <row r="301" spans="1:45" x14ac:dyDescent="0.25">
      <c r="A301" t="s">
        <v>586</v>
      </c>
      <c r="B301">
        <v>22140</v>
      </c>
      <c r="C301" t="s">
        <v>587</v>
      </c>
      <c r="D301">
        <v>50381</v>
      </c>
      <c r="E301">
        <v>2841</v>
      </c>
      <c r="F301">
        <v>2884</v>
      </c>
      <c r="G301">
        <v>4156</v>
      </c>
      <c r="H301">
        <v>5224</v>
      </c>
      <c r="I301">
        <v>5947</v>
      </c>
      <c r="J301">
        <v>7055</v>
      </c>
      <c r="K301">
        <v>7102</v>
      </c>
      <c r="L301">
        <v>3789</v>
      </c>
      <c r="M301">
        <v>1605</v>
      </c>
      <c r="N301">
        <v>2378</v>
      </c>
      <c r="O301">
        <v>1434</v>
      </c>
      <c r="P301">
        <v>535</v>
      </c>
      <c r="Q301">
        <v>2551</v>
      </c>
      <c r="R301">
        <v>2880</v>
      </c>
      <c r="S301">
        <f t="shared" si="114"/>
        <v>25190.5</v>
      </c>
      <c r="T301" t="str">
        <f t="shared" si="115"/>
        <v>7:00 a.m. to 7:29 a.m.</v>
      </c>
      <c r="U301">
        <f t="shared" si="116"/>
        <v>420</v>
      </c>
      <c r="V301">
        <f t="shared" si="117"/>
        <v>50381</v>
      </c>
      <c r="W301">
        <f t="shared" si="118"/>
        <v>21052</v>
      </c>
      <c r="X301">
        <f t="shared" si="119"/>
        <v>7055</v>
      </c>
      <c r="Y301">
        <f t="shared" si="120"/>
        <v>29</v>
      </c>
      <c r="Z301">
        <f t="shared" si="121"/>
        <v>437.01155209071578</v>
      </c>
      <c r="AA301" s="9">
        <f t="shared" si="111"/>
        <v>0.3034722222222222</v>
      </c>
      <c r="AC301" s="6">
        <f t="shared" si="122"/>
        <v>50381</v>
      </c>
      <c r="AD301" s="6">
        <f t="shared" si="123"/>
        <v>12596</v>
      </c>
      <c r="AE301" s="6">
        <f t="shared" si="103"/>
        <v>360</v>
      </c>
      <c r="AF301" s="6">
        <f t="shared" si="104"/>
        <v>5224</v>
      </c>
      <c r="AG301" s="6">
        <f t="shared" si="105"/>
        <v>29</v>
      </c>
      <c r="AH301" s="6">
        <f t="shared" si="106"/>
        <v>9881</v>
      </c>
      <c r="AI301" s="6">
        <f t="shared" si="124"/>
        <v>375.06762059724349</v>
      </c>
      <c r="AJ301" s="9">
        <f t="shared" si="112"/>
        <v>0.26041666666666669</v>
      </c>
      <c r="AL301" s="6">
        <f t="shared" si="125"/>
        <v>50381</v>
      </c>
      <c r="AM301" s="6">
        <f t="shared" si="126"/>
        <v>37786</v>
      </c>
      <c r="AN301" s="6">
        <f t="shared" si="107"/>
        <v>480</v>
      </c>
      <c r="AO301" s="6">
        <f t="shared" si="108"/>
        <v>3789</v>
      </c>
      <c r="AP301" s="6">
        <f t="shared" si="109"/>
        <v>29</v>
      </c>
      <c r="AQ301" s="6">
        <f t="shared" si="110"/>
        <v>35209</v>
      </c>
      <c r="AR301" s="6">
        <f t="shared" si="127"/>
        <v>499.72176035893375</v>
      </c>
      <c r="AS301" s="9">
        <f t="shared" si="113"/>
        <v>0.34652777777777777</v>
      </c>
    </row>
    <row r="302" spans="1:45" x14ac:dyDescent="0.25">
      <c r="A302" t="s">
        <v>588</v>
      </c>
      <c r="B302">
        <v>22180</v>
      </c>
      <c r="C302" t="s">
        <v>589</v>
      </c>
      <c r="D302">
        <v>156708</v>
      </c>
      <c r="E302">
        <v>8531</v>
      </c>
      <c r="F302">
        <v>11172</v>
      </c>
      <c r="G302">
        <v>13274</v>
      </c>
      <c r="H302">
        <v>15286</v>
      </c>
      <c r="I302">
        <v>15062</v>
      </c>
      <c r="J302">
        <v>23502</v>
      </c>
      <c r="K302">
        <v>18829</v>
      </c>
      <c r="L302">
        <v>12550</v>
      </c>
      <c r="M302">
        <v>6549</v>
      </c>
      <c r="N302">
        <v>7155</v>
      </c>
      <c r="O302">
        <v>3295</v>
      </c>
      <c r="P302">
        <v>2093</v>
      </c>
      <c r="Q302">
        <v>8510</v>
      </c>
      <c r="R302">
        <v>10900</v>
      </c>
      <c r="S302">
        <f t="shared" si="114"/>
        <v>78354</v>
      </c>
      <c r="T302" t="str">
        <f t="shared" si="115"/>
        <v>7:00 a.m. to 7:29 a.m.</v>
      </c>
      <c r="U302">
        <f t="shared" si="116"/>
        <v>420</v>
      </c>
      <c r="V302">
        <f t="shared" si="117"/>
        <v>156708</v>
      </c>
      <c r="W302">
        <f t="shared" si="118"/>
        <v>63325</v>
      </c>
      <c r="X302">
        <f t="shared" si="119"/>
        <v>23502</v>
      </c>
      <c r="Y302">
        <f t="shared" si="120"/>
        <v>29</v>
      </c>
      <c r="Z302">
        <f t="shared" si="121"/>
        <v>438.54484724704281</v>
      </c>
      <c r="AA302" s="9">
        <f t="shared" si="111"/>
        <v>0.30416666666666664</v>
      </c>
      <c r="AC302" s="6">
        <f t="shared" si="122"/>
        <v>156708</v>
      </c>
      <c r="AD302" s="6">
        <f t="shared" si="123"/>
        <v>39178</v>
      </c>
      <c r="AE302" s="6">
        <f t="shared" si="103"/>
        <v>360</v>
      </c>
      <c r="AF302" s="6">
        <f t="shared" si="104"/>
        <v>15286</v>
      </c>
      <c r="AG302" s="6">
        <f t="shared" si="105"/>
        <v>29</v>
      </c>
      <c r="AH302" s="6">
        <f t="shared" si="106"/>
        <v>32977</v>
      </c>
      <c r="AI302" s="6">
        <f t="shared" si="124"/>
        <v>371.76239696454275</v>
      </c>
      <c r="AJ302" s="9">
        <f t="shared" si="112"/>
        <v>0.25763888888888892</v>
      </c>
      <c r="AL302" s="6">
        <f t="shared" si="125"/>
        <v>156708</v>
      </c>
      <c r="AM302" s="6">
        <f t="shared" si="126"/>
        <v>117531</v>
      </c>
      <c r="AN302" s="6">
        <f t="shared" si="107"/>
        <v>480</v>
      </c>
      <c r="AO302" s="6">
        <f t="shared" si="108"/>
        <v>12550</v>
      </c>
      <c r="AP302" s="6">
        <f t="shared" si="109"/>
        <v>29</v>
      </c>
      <c r="AQ302" s="6">
        <f t="shared" si="110"/>
        <v>105656</v>
      </c>
      <c r="AR302" s="6">
        <f t="shared" si="127"/>
        <v>507.4402390438247</v>
      </c>
      <c r="AS302" s="9">
        <f t="shared" si="113"/>
        <v>0.3520833333333333</v>
      </c>
    </row>
    <row r="303" spans="1:45" x14ac:dyDescent="0.25">
      <c r="A303" t="s">
        <v>590</v>
      </c>
      <c r="B303">
        <v>22220</v>
      </c>
      <c r="C303" t="s">
        <v>591</v>
      </c>
      <c r="D303">
        <v>203407</v>
      </c>
      <c r="E303">
        <v>7807</v>
      </c>
      <c r="F303">
        <v>7202</v>
      </c>
      <c r="G303">
        <v>9419</v>
      </c>
      <c r="H303">
        <v>18033</v>
      </c>
      <c r="I303">
        <v>24222</v>
      </c>
      <c r="J303">
        <v>38859</v>
      </c>
      <c r="K303">
        <v>31050</v>
      </c>
      <c r="L303">
        <v>16292</v>
      </c>
      <c r="M303">
        <v>6685</v>
      </c>
      <c r="N303">
        <v>9047</v>
      </c>
      <c r="O303">
        <v>4434</v>
      </c>
      <c r="P303">
        <v>2198</v>
      </c>
      <c r="Q303">
        <v>13798</v>
      </c>
      <c r="R303">
        <v>14361</v>
      </c>
      <c r="S303">
        <f t="shared" si="114"/>
        <v>101703.5</v>
      </c>
      <c r="T303" t="str">
        <f t="shared" si="115"/>
        <v>7:00 a.m. to 7:29 a.m.</v>
      </c>
      <c r="U303">
        <f t="shared" si="116"/>
        <v>420</v>
      </c>
      <c r="V303">
        <f t="shared" si="117"/>
        <v>203407</v>
      </c>
      <c r="W303">
        <f t="shared" si="118"/>
        <v>66683</v>
      </c>
      <c r="X303">
        <f t="shared" si="119"/>
        <v>38859</v>
      </c>
      <c r="Y303">
        <f t="shared" si="120"/>
        <v>29</v>
      </c>
      <c r="Z303">
        <f t="shared" si="121"/>
        <v>446.13537404462289</v>
      </c>
      <c r="AA303" s="9">
        <f t="shared" si="111"/>
        <v>0.30972222222222223</v>
      </c>
      <c r="AC303" s="6">
        <f t="shared" si="122"/>
        <v>203407</v>
      </c>
      <c r="AD303" s="6">
        <f t="shared" si="123"/>
        <v>50852</v>
      </c>
      <c r="AE303" s="6">
        <f t="shared" si="103"/>
        <v>390</v>
      </c>
      <c r="AF303" s="6">
        <f t="shared" si="104"/>
        <v>24222</v>
      </c>
      <c r="AG303" s="6">
        <f t="shared" si="105"/>
        <v>29</v>
      </c>
      <c r="AH303" s="6">
        <f t="shared" si="106"/>
        <v>42461</v>
      </c>
      <c r="AI303" s="6">
        <f t="shared" si="124"/>
        <v>400.04589835686568</v>
      </c>
      <c r="AJ303" s="9">
        <f t="shared" si="112"/>
        <v>0.27777777777777779</v>
      </c>
      <c r="AL303" s="6">
        <f t="shared" si="125"/>
        <v>203407</v>
      </c>
      <c r="AM303" s="6">
        <f t="shared" si="126"/>
        <v>152556</v>
      </c>
      <c r="AN303" s="6">
        <f t="shared" si="107"/>
        <v>480</v>
      </c>
      <c r="AO303" s="6">
        <f t="shared" si="108"/>
        <v>16292</v>
      </c>
      <c r="AP303" s="6">
        <f t="shared" si="109"/>
        <v>29</v>
      </c>
      <c r="AQ303" s="6">
        <f t="shared" si="110"/>
        <v>136592</v>
      </c>
      <c r="AR303" s="6">
        <f t="shared" si="127"/>
        <v>508.41482015713234</v>
      </c>
      <c r="AS303" s="9">
        <f t="shared" si="113"/>
        <v>0.3527777777777778</v>
      </c>
    </row>
    <row r="304" spans="1:45" x14ac:dyDescent="0.25">
      <c r="A304" t="s">
        <v>592</v>
      </c>
      <c r="B304">
        <v>22260</v>
      </c>
      <c r="C304" t="s">
        <v>593</v>
      </c>
      <c r="D304">
        <v>25436</v>
      </c>
      <c r="E304">
        <v>895</v>
      </c>
      <c r="F304">
        <v>1028</v>
      </c>
      <c r="G304">
        <v>1484</v>
      </c>
      <c r="H304">
        <v>2092</v>
      </c>
      <c r="I304">
        <v>2754</v>
      </c>
      <c r="J304">
        <v>3588</v>
      </c>
      <c r="K304">
        <v>4488</v>
      </c>
      <c r="L304">
        <v>2488</v>
      </c>
      <c r="M304">
        <v>1111</v>
      </c>
      <c r="N304">
        <v>1005</v>
      </c>
      <c r="O304">
        <v>595</v>
      </c>
      <c r="P304">
        <v>131</v>
      </c>
      <c r="Q304">
        <v>1900</v>
      </c>
      <c r="R304">
        <v>1877</v>
      </c>
      <c r="S304">
        <f t="shared" si="114"/>
        <v>12718</v>
      </c>
      <c r="T304" t="str">
        <f t="shared" si="115"/>
        <v>7:30 a.m. to 7:59 a.m.</v>
      </c>
      <c r="U304">
        <f t="shared" si="116"/>
        <v>450</v>
      </c>
      <c r="V304">
        <f t="shared" si="117"/>
        <v>25436</v>
      </c>
      <c r="W304">
        <f t="shared" si="118"/>
        <v>11841</v>
      </c>
      <c r="X304">
        <f t="shared" si="119"/>
        <v>4488</v>
      </c>
      <c r="Y304">
        <f t="shared" si="120"/>
        <v>29</v>
      </c>
      <c r="Z304">
        <f t="shared" si="121"/>
        <v>455.66688948306597</v>
      </c>
      <c r="AA304" s="9">
        <f t="shared" si="111"/>
        <v>0.31597222222222221</v>
      </c>
      <c r="AC304" s="6">
        <f t="shared" si="122"/>
        <v>25436</v>
      </c>
      <c r="AD304" s="6">
        <f t="shared" si="123"/>
        <v>6360</v>
      </c>
      <c r="AE304" s="6">
        <f t="shared" si="103"/>
        <v>390</v>
      </c>
      <c r="AF304" s="6">
        <f t="shared" si="104"/>
        <v>2754</v>
      </c>
      <c r="AG304" s="6">
        <f t="shared" si="105"/>
        <v>29</v>
      </c>
      <c r="AH304" s="6">
        <f t="shared" si="106"/>
        <v>5499</v>
      </c>
      <c r="AI304" s="6">
        <f t="shared" si="124"/>
        <v>399.05591866376182</v>
      </c>
      <c r="AJ304" s="9">
        <f t="shared" si="112"/>
        <v>0.27708333333333335</v>
      </c>
      <c r="AL304" s="6">
        <f t="shared" si="125"/>
        <v>25436</v>
      </c>
      <c r="AM304" s="6">
        <f t="shared" si="126"/>
        <v>19077</v>
      </c>
      <c r="AN304" s="6">
        <f t="shared" si="107"/>
        <v>510</v>
      </c>
      <c r="AO304" s="6">
        <f t="shared" si="108"/>
        <v>1111</v>
      </c>
      <c r="AP304" s="6">
        <f t="shared" si="109"/>
        <v>29</v>
      </c>
      <c r="AQ304" s="6">
        <f t="shared" si="110"/>
        <v>18817</v>
      </c>
      <c r="AR304" s="6">
        <f t="shared" si="127"/>
        <v>516.78667866786679</v>
      </c>
      <c r="AS304" s="9">
        <f t="shared" si="113"/>
        <v>0.35833333333333334</v>
      </c>
    </row>
    <row r="305" spans="1:45" x14ac:dyDescent="0.25">
      <c r="A305" t="s">
        <v>594</v>
      </c>
      <c r="B305">
        <v>22280</v>
      </c>
      <c r="C305" t="s">
        <v>595</v>
      </c>
      <c r="D305">
        <v>18267</v>
      </c>
      <c r="E305">
        <v>1448</v>
      </c>
      <c r="F305">
        <v>779</v>
      </c>
      <c r="G305">
        <v>1004</v>
      </c>
      <c r="H305">
        <v>2603</v>
      </c>
      <c r="I305">
        <v>1522</v>
      </c>
      <c r="J305">
        <v>3027</v>
      </c>
      <c r="K305">
        <v>2206</v>
      </c>
      <c r="L305">
        <v>1094</v>
      </c>
      <c r="M305">
        <v>375</v>
      </c>
      <c r="N305">
        <v>439</v>
      </c>
      <c r="O305">
        <v>462</v>
      </c>
      <c r="P305">
        <v>393</v>
      </c>
      <c r="Q305">
        <v>1653</v>
      </c>
      <c r="R305">
        <v>1262</v>
      </c>
      <c r="S305">
        <f t="shared" si="114"/>
        <v>9133.5</v>
      </c>
      <c r="T305" t="str">
        <f t="shared" si="115"/>
        <v>7:00 a.m. to 7:29 a.m.</v>
      </c>
      <c r="U305">
        <f t="shared" si="116"/>
        <v>420</v>
      </c>
      <c r="V305">
        <f t="shared" si="117"/>
        <v>18267</v>
      </c>
      <c r="W305">
        <f t="shared" si="118"/>
        <v>7356</v>
      </c>
      <c r="X305">
        <f t="shared" si="119"/>
        <v>3027</v>
      </c>
      <c r="Y305">
        <f t="shared" si="120"/>
        <v>29</v>
      </c>
      <c r="Z305">
        <f t="shared" si="121"/>
        <v>437.02923686818633</v>
      </c>
      <c r="AA305" s="9">
        <f t="shared" si="111"/>
        <v>0.3034722222222222</v>
      </c>
      <c r="AC305" s="6">
        <f t="shared" si="122"/>
        <v>18267</v>
      </c>
      <c r="AD305" s="6">
        <f t="shared" si="123"/>
        <v>4567</v>
      </c>
      <c r="AE305" s="6">
        <f t="shared" si="103"/>
        <v>360</v>
      </c>
      <c r="AF305" s="6">
        <f t="shared" si="104"/>
        <v>2603</v>
      </c>
      <c r="AG305" s="6">
        <f t="shared" si="105"/>
        <v>29</v>
      </c>
      <c r="AH305" s="6">
        <f t="shared" si="106"/>
        <v>3231</v>
      </c>
      <c r="AI305" s="6">
        <f t="shared" si="124"/>
        <v>374.88157894736844</v>
      </c>
      <c r="AJ305" s="9">
        <f t="shared" si="112"/>
        <v>0.25972222222222224</v>
      </c>
      <c r="AL305" s="6">
        <f t="shared" si="125"/>
        <v>18267</v>
      </c>
      <c r="AM305" s="6">
        <f t="shared" si="126"/>
        <v>13701</v>
      </c>
      <c r="AN305" s="6">
        <f t="shared" si="107"/>
        <v>510</v>
      </c>
      <c r="AO305" s="6">
        <f t="shared" si="108"/>
        <v>375</v>
      </c>
      <c r="AP305" s="6">
        <f t="shared" si="109"/>
        <v>29</v>
      </c>
      <c r="AQ305" s="6">
        <f t="shared" si="110"/>
        <v>13683</v>
      </c>
      <c r="AR305" s="6">
        <f t="shared" si="127"/>
        <v>511.334</v>
      </c>
      <c r="AS305" s="9">
        <f t="shared" si="113"/>
        <v>0.35486111111111113</v>
      </c>
    </row>
    <row r="306" spans="1:45" x14ac:dyDescent="0.25">
      <c r="A306" t="s">
        <v>596</v>
      </c>
      <c r="B306">
        <v>22300</v>
      </c>
      <c r="C306" t="s">
        <v>597</v>
      </c>
      <c r="D306">
        <v>34646</v>
      </c>
      <c r="E306">
        <v>1348</v>
      </c>
      <c r="F306">
        <v>1133</v>
      </c>
      <c r="G306">
        <v>2394</v>
      </c>
      <c r="H306">
        <v>2773</v>
      </c>
      <c r="I306">
        <v>3250</v>
      </c>
      <c r="J306">
        <v>4357</v>
      </c>
      <c r="K306">
        <v>5281</v>
      </c>
      <c r="L306">
        <v>2559</v>
      </c>
      <c r="M306">
        <v>1389</v>
      </c>
      <c r="N306">
        <v>1813</v>
      </c>
      <c r="O306">
        <v>619</v>
      </c>
      <c r="P306">
        <v>620</v>
      </c>
      <c r="Q306">
        <v>3317</v>
      </c>
      <c r="R306">
        <v>3793</v>
      </c>
      <c r="S306">
        <f t="shared" si="114"/>
        <v>17323</v>
      </c>
      <c r="T306" t="str">
        <f t="shared" si="115"/>
        <v>7:30 a.m. to 7:59 a.m.</v>
      </c>
      <c r="U306">
        <f t="shared" si="116"/>
        <v>450</v>
      </c>
      <c r="V306">
        <f t="shared" si="117"/>
        <v>34646</v>
      </c>
      <c r="W306">
        <f t="shared" si="118"/>
        <v>15255</v>
      </c>
      <c r="X306">
        <f t="shared" si="119"/>
        <v>5281</v>
      </c>
      <c r="Y306">
        <f t="shared" si="120"/>
        <v>29</v>
      </c>
      <c r="Z306">
        <f t="shared" si="121"/>
        <v>461.35618254118538</v>
      </c>
      <c r="AA306" s="9">
        <f t="shared" si="111"/>
        <v>0.32013888888888892</v>
      </c>
      <c r="AC306" s="6">
        <f t="shared" si="122"/>
        <v>34646</v>
      </c>
      <c r="AD306" s="6">
        <f t="shared" si="123"/>
        <v>8662</v>
      </c>
      <c r="AE306" s="6">
        <f t="shared" si="103"/>
        <v>390</v>
      </c>
      <c r="AF306" s="6">
        <f t="shared" si="104"/>
        <v>3250</v>
      </c>
      <c r="AG306" s="6">
        <f t="shared" si="105"/>
        <v>29</v>
      </c>
      <c r="AH306" s="6">
        <f t="shared" si="106"/>
        <v>7648</v>
      </c>
      <c r="AI306" s="6">
        <f t="shared" si="124"/>
        <v>399.04353846153845</v>
      </c>
      <c r="AJ306" s="9">
        <f t="shared" si="112"/>
        <v>0.27708333333333335</v>
      </c>
      <c r="AL306" s="6">
        <f t="shared" si="125"/>
        <v>34646</v>
      </c>
      <c r="AM306" s="6">
        <f t="shared" si="126"/>
        <v>25985</v>
      </c>
      <c r="AN306" s="6">
        <f t="shared" si="107"/>
        <v>540</v>
      </c>
      <c r="AO306" s="6">
        <f t="shared" si="108"/>
        <v>1813</v>
      </c>
      <c r="AP306" s="6">
        <f t="shared" si="109"/>
        <v>59</v>
      </c>
      <c r="AQ306" s="6">
        <f t="shared" si="110"/>
        <v>24484</v>
      </c>
      <c r="AR306" s="6">
        <f t="shared" si="127"/>
        <v>588.83039161610589</v>
      </c>
      <c r="AS306" s="9">
        <f t="shared" si="113"/>
        <v>0.40833333333333338</v>
      </c>
    </row>
    <row r="307" spans="1:45" x14ac:dyDescent="0.25">
      <c r="A307" t="s">
        <v>598</v>
      </c>
      <c r="B307">
        <v>22340</v>
      </c>
      <c r="C307" t="s">
        <v>599</v>
      </c>
      <c r="D307">
        <v>9042</v>
      </c>
      <c r="E307">
        <v>467</v>
      </c>
      <c r="F307">
        <v>299</v>
      </c>
      <c r="G307">
        <v>371</v>
      </c>
      <c r="H307">
        <v>849</v>
      </c>
      <c r="I307">
        <v>989</v>
      </c>
      <c r="J307">
        <v>1701</v>
      </c>
      <c r="K307">
        <v>1586</v>
      </c>
      <c r="L307">
        <v>791</v>
      </c>
      <c r="M307">
        <v>150</v>
      </c>
      <c r="N307">
        <v>444</v>
      </c>
      <c r="O307">
        <v>149</v>
      </c>
      <c r="P307">
        <v>48</v>
      </c>
      <c r="Q307">
        <v>418</v>
      </c>
      <c r="R307">
        <v>780</v>
      </c>
      <c r="S307">
        <f t="shared" si="114"/>
        <v>4521</v>
      </c>
      <c r="T307" t="str">
        <f t="shared" si="115"/>
        <v>7:00 a.m. to 7:29 a.m.</v>
      </c>
      <c r="U307">
        <f t="shared" si="116"/>
        <v>420</v>
      </c>
      <c r="V307">
        <f t="shared" si="117"/>
        <v>9042</v>
      </c>
      <c r="W307">
        <f t="shared" si="118"/>
        <v>2975</v>
      </c>
      <c r="X307">
        <f t="shared" si="119"/>
        <v>1701</v>
      </c>
      <c r="Y307">
        <f t="shared" si="120"/>
        <v>29</v>
      </c>
      <c r="Z307">
        <f t="shared" si="121"/>
        <v>446.35743680188125</v>
      </c>
      <c r="AA307" s="9">
        <f t="shared" si="111"/>
        <v>0.30972222222222223</v>
      </c>
      <c r="AC307" s="6">
        <f t="shared" si="122"/>
        <v>9042</v>
      </c>
      <c r="AD307" s="6">
        <f t="shared" si="123"/>
        <v>2261</v>
      </c>
      <c r="AE307" s="6">
        <f t="shared" si="103"/>
        <v>390</v>
      </c>
      <c r="AF307" s="6">
        <f t="shared" si="104"/>
        <v>989</v>
      </c>
      <c r="AG307" s="6">
        <f t="shared" si="105"/>
        <v>29</v>
      </c>
      <c r="AH307" s="6">
        <f t="shared" si="106"/>
        <v>1986</v>
      </c>
      <c r="AI307" s="6">
        <f t="shared" si="124"/>
        <v>398.0490394337715</v>
      </c>
      <c r="AJ307" s="9">
        <f t="shared" si="112"/>
        <v>0.27638888888888891</v>
      </c>
      <c r="AL307" s="6">
        <f t="shared" si="125"/>
        <v>9042</v>
      </c>
      <c r="AM307" s="6">
        <f t="shared" si="126"/>
        <v>6782</v>
      </c>
      <c r="AN307" s="6">
        <f t="shared" si="107"/>
        <v>480</v>
      </c>
      <c r="AO307" s="6">
        <f t="shared" si="108"/>
        <v>791</v>
      </c>
      <c r="AP307" s="6">
        <f t="shared" si="109"/>
        <v>29</v>
      </c>
      <c r="AQ307" s="6">
        <f t="shared" si="110"/>
        <v>6262</v>
      </c>
      <c r="AR307" s="6">
        <f t="shared" si="127"/>
        <v>499.04614412136539</v>
      </c>
      <c r="AS307" s="9">
        <f t="shared" si="113"/>
        <v>0.34652777777777777</v>
      </c>
    </row>
    <row r="308" spans="1:45" x14ac:dyDescent="0.25">
      <c r="A308" t="s">
        <v>600</v>
      </c>
      <c r="B308">
        <v>22380</v>
      </c>
      <c r="C308" t="s">
        <v>601</v>
      </c>
      <c r="D308">
        <v>59839</v>
      </c>
      <c r="E308">
        <v>2717</v>
      </c>
      <c r="F308">
        <v>1865</v>
      </c>
      <c r="G308">
        <v>2520</v>
      </c>
      <c r="H308">
        <v>3833</v>
      </c>
      <c r="I308">
        <v>5387</v>
      </c>
      <c r="J308">
        <v>6853</v>
      </c>
      <c r="K308">
        <v>9909</v>
      </c>
      <c r="L308">
        <v>5581</v>
      </c>
      <c r="M308">
        <v>2889</v>
      </c>
      <c r="N308">
        <v>5000</v>
      </c>
      <c r="O308">
        <v>2315</v>
      </c>
      <c r="P308">
        <v>755</v>
      </c>
      <c r="Q308">
        <v>6196</v>
      </c>
      <c r="R308">
        <v>4019</v>
      </c>
      <c r="S308">
        <f t="shared" si="114"/>
        <v>29919.5</v>
      </c>
      <c r="T308" t="str">
        <f t="shared" si="115"/>
        <v>7:30 a.m. to 7:59 a.m.</v>
      </c>
      <c r="U308">
        <f t="shared" si="116"/>
        <v>450</v>
      </c>
      <c r="V308">
        <f t="shared" si="117"/>
        <v>59839</v>
      </c>
      <c r="W308">
        <f t="shared" si="118"/>
        <v>23175</v>
      </c>
      <c r="X308">
        <f t="shared" si="119"/>
        <v>9909</v>
      </c>
      <c r="Y308">
        <f t="shared" si="120"/>
        <v>29</v>
      </c>
      <c r="Z308">
        <f t="shared" si="121"/>
        <v>469.73867191442122</v>
      </c>
      <c r="AA308" s="9">
        <f t="shared" si="111"/>
        <v>0.32569444444444445</v>
      </c>
      <c r="AC308" s="6">
        <f t="shared" si="122"/>
        <v>59839</v>
      </c>
      <c r="AD308" s="6">
        <f t="shared" si="123"/>
        <v>14960</v>
      </c>
      <c r="AE308" s="6">
        <f t="shared" si="103"/>
        <v>390</v>
      </c>
      <c r="AF308" s="6">
        <f t="shared" si="104"/>
        <v>5387</v>
      </c>
      <c r="AG308" s="6">
        <f t="shared" si="105"/>
        <v>29</v>
      </c>
      <c r="AH308" s="6">
        <f t="shared" si="106"/>
        <v>10935</v>
      </c>
      <c r="AI308" s="6">
        <f t="shared" si="124"/>
        <v>411.66655838128827</v>
      </c>
      <c r="AJ308" s="9">
        <f t="shared" si="112"/>
        <v>0.28541666666666665</v>
      </c>
      <c r="AL308" s="6">
        <f t="shared" si="125"/>
        <v>59839</v>
      </c>
      <c r="AM308" s="6">
        <f t="shared" si="126"/>
        <v>44880</v>
      </c>
      <c r="AN308" s="6">
        <f t="shared" si="107"/>
        <v>540</v>
      </c>
      <c r="AO308" s="6">
        <f t="shared" si="108"/>
        <v>5000</v>
      </c>
      <c r="AP308" s="6">
        <f t="shared" si="109"/>
        <v>59</v>
      </c>
      <c r="AQ308" s="6">
        <f t="shared" si="110"/>
        <v>41554</v>
      </c>
      <c r="AR308" s="6">
        <f t="shared" si="127"/>
        <v>579.23794999999996</v>
      </c>
      <c r="AS308" s="9">
        <f t="shared" si="113"/>
        <v>0.40208333333333335</v>
      </c>
    </row>
    <row r="309" spans="1:45" x14ac:dyDescent="0.25">
      <c r="A309" t="s">
        <v>602</v>
      </c>
      <c r="B309">
        <v>22420</v>
      </c>
      <c r="C309" t="s">
        <v>603</v>
      </c>
      <c r="D309">
        <v>152970</v>
      </c>
      <c r="E309">
        <v>6668</v>
      </c>
      <c r="F309">
        <v>6115</v>
      </c>
      <c r="G309">
        <v>7856</v>
      </c>
      <c r="H309">
        <v>12031</v>
      </c>
      <c r="I309">
        <v>13910</v>
      </c>
      <c r="J309">
        <v>21045</v>
      </c>
      <c r="K309">
        <v>19206</v>
      </c>
      <c r="L309">
        <v>14810</v>
      </c>
      <c r="M309">
        <v>7909</v>
      </c>
      <c r="N309">
        <v>9270</v>
      </c>
      <c r="O309">
        <v>4188</v>
      </c>
      <c r="P309">
        <v>1926</v>
      </c>
      <c r="Q309">
        <v>14492</v>
      </c>
      <c r="R309">
        <v>13544</v>
      </c>
      <c r="S309">
        <f t="shared" si="114"/>
        <v>76485</v>
      </c>
      <c r="T309" t="str">
        <f t="shared" si="115"/>
        <v>7:30 a.m. to 7:59 a.m.</v>
      </c>
      <c r="U309">
        <f t="shared" si="116"/>
        <v>450</v>
      </c>
      <c r="V309">
        <f t="shared" si="117"/>
        <v>152970</v>
      </c>
      <c r="W309">
        <f t="shared" si="118"/>
        <v>67625</v>
      </c>
      <c r="X309">
        <f t="shared" si="119"/>
        <v>19206</v>
      </c>
      <c r="Y309">
        <f t="shared" si="120"/>
        <v>29</v>
      </c>
      <c r="Z309">
        <f t="shared" si="121"/>
        <v>463.37811100697701</v>
      </c>
      <c r="AA309" s="9">
        <f t="shared" si="111"/>
        <v>0.3215277777777778</v>
      </c>
      <c r="AC309" s="6">
        <f t="shared" si="122"/>
        <v>152970</v>
      </c>
      <c r="AD309" s="6">
        <f t="shared" si="123"/>
        <v>38243</v>
      </c>
      <c r="AE309" s="6">
        <f t="shared" si="103"/>
        <v>390</v>
      </c>
      <c r="AF309" s="6">
        <f t="shared" si="104"/>
        <v>13910</v>
      </c>
      <c r="AG309" s="6">
        <f t="shared" si="105"/>
        <v>29</v>
      </c>
      <c r="AH309" s="6">
        <f t="shared" si="106"/>
        <v>32670</v>
      </c>
      <c r="AI309" s="6">
        <f t="shared" si="124"/>
        <v>401.61772106398274</v>
      </c>
      <c r="AJ309" s="9">
        <f t="shared" si="112"/>
        <v>0.27847222222222223</v>
      </c>
      <c r="AL309" s="6">
        <f t="shared" si="125"/>
        <v>152970</v>
      </c>
      <c r="AM309" s="6">
        <f t="shared" si="126"/>
        <v>114728</v>
      </c>
      <c r="AN309" s="6">
        <f t="shared" si="107"/>
        <v>540</v>
      </c>
      <c r="AO309" s="6">
        <f t="shared" si="108"/>
        <v>9270</v>
      </c>
      <c r="AP309" s="6">
        <f t="shared" si="109"/>
        <v>59</v>
      </c>
      <c r="AQ309" s="6">
        <f t="shared" si="110"/>
        <v>109550</v>
      </c>
      <c r="AR309" s="6">
        <f t="shared" si="127"/>
        <v>572.95280474649405</v>
      </c>
      <c r="AS309" s="9">
        <f t="shared" si="113"/>
        <v>0.3972222222222222</v>
      </c>
    </row>
    <row r="310" spans="1:45" x14ac:dyDescent="0.25">
      <c r="A310" t="s">
        <v>604</v>
      </c>
      <c r="B310">
        <v>22500</v>
      </c>
      <c r="C310" t="s">
        <v>605</v>
      </c>
      <c r="D310">
        <v>81475</v>
      </c>
      <c r="E310">
        <v>3291</v>
      </c>
      <c r="F310">
        <v>2219</v>
      </c>
      <c r="G310">
        <v>4163</v>
      </c>
      <c r="H310">
        <v>6856</v>
      </c>
      <c r="I310">
        <v>8789</v>
      </c>
      <c r="J310">
        <v>13782</v>
      </c>
      <c r="K310">
        <v>12352</v>
      </c>
      <c r="L310">
        <v>8782</v>
      </c>
      <c r="M310">
        <v>4223</v>
      </c>
      <c r="N310">
        <v>3983</v>
      </c>
      <c r="O310">
        <v>2037</v>
      </c>
      <c r="P310">
        <v>706</v>
      </c>
      <c r="Q310">
        <v>4610</v>
      </c>
      <c r="R310">
        <v>5682</v>
      </c>
      <c r="S310">
        <f t="shared" si="114"/>
        <v>40737.5</v>
      </c>
      <c r="T310" t="str">
        <f t="shared" si="115"/>
        <v>7:30 a.m. to 7:59 a.m.</v>
      </c>
      <c r="U310">
        <f t="shared" si="116"/>
        <v>450</v>
      </c>
      <c r="V310">
        <f t="shared" si="117"/>
        <v>81475</v>
      </c>
      <c r="W310">
        <f t="shared" si="118"/>
        <v>39100</v>
      </c>
      <c r="X310">
        <f t="shared" si="119"/>
        <v>12352</v>
      </c>
      <c r="Y310">
        <f t="shared" si="120"/>
        <v>29</v>
      </c>
      <c r="Z310">
        <f t="shared" si="121"/>
        <v>453.8445191062176</v>
      </c>
      <c r="AA310" s="9">
        <f t="shared" si="111"/>
        <v>0.31458333333333333</v>
      </c>
      <c r="AC310" s="6">
        <f t="shared" si="122"/>
        <v>81475</v>
      </c>
      <c r="AD310" s="6">
        <f t="shared" si="123"/>
        <v>20369</v>
      </c>
      <c r="AE310" s="6">
        <f t="shared" si="103"/>
        <v>390</v>
      </c>
      <c r="AF310" s="6">
        <f t="shared" si="104"/>
        <v>8789</v>
      </c>
      <c r="AG310" s="6">
        <f t="shared" si="105"/>
        <v>29</v>
      </c>
      <c r="AH310" s="6">
        <f t="shared" si="106"/>
        <v>16529</v>
      </c>
      <c r="AI310" s="6">
        <f t="shared" si="124"/>
        <v>402.66955853908297</v>
      </c>
      <c r="AJ310" s="9">
        <f t="shared" si="112"/>
        <v>0.27916666666666667</v>
      </c>
      <c r="AL310" s="6">
        <f t="shared" si="125"/>
        <v>81475</v>
      </c>
      <c r="AM310" s="6">
        <f t="shared" si="126"/>
        <v>61107</v>
      </c>
      <c r="AN310" s="6">
        <f t="shared" si="107"/>
        <v>510</v>
      </c>
      <c r="AO310" s="6">
        <f t="shared" si="108"/>
        <v>4223</v>
      </c>
      <c r="AP310" s="6">
        <f t="shared" si="109"/>
        <v>29</v>
      </c>
      <c r="AQ310" s="6">
        <f t="shared" si="110"/>
        <v>60234</v>
      </c>
      <c r="AR310" s="6">
        <f t="shared" si="127"/>
        <v>515.98987686478802</v>
      </c>
      <c r="AS310" s="9">
        <f t="shared" si="113"/>
        <v>0.3576388888888889</v>
      </c>
    </row>
    <row r="311" spans="1:45" x14ac:dyDescent="0.25">
      <c r="A311" t="s">
        <v>606</v>
      </c>
      <c r="B311">
        <v>22520</v>
      </c>
      <c r="C311" t="s">
        <v>607</v>
      </c>
      <c r="D311">
        <v>58880</v>
      </c>
      <c r="E311">
        <v>3021</v>
      </c>
      <c r="F311">
        <v>2865</v>
      </c>
      <c r="G311">
        <v>3429</v>
      </c>
      <c r="H311">
        <v>6312</v>
      </c>
      <c r="I311">
        <v>6274</v>
      </c>
      <c r="J311">
        <v>8623</v>
      </c>
      <c r="K311">
        <v>8938</v>
      </c>
      <c r="L311">
        <v>4263</v>
      </c>
      <c r="M311">
        <v>1872</v>
      </c>
      <c r="N311">
        <v>2265</v>
      </c>
      <c r="O311">
        <v>1153</v>
      </c>
      <c r="P311">
        <v>527</v>
      </c>
      <c r="Q311">
        <v>4590</v>
      </c>
      <c r="R311">
        <v>4748</v>
      </c>
      <c r="S311">
        <f t="shared" si="114"/>
        <v>29440</v>
      </c>
      <c r="T311" t="str">
        <f t="shared" si="115"/>
        <v>7:00 a.m. to 7:29 a.m.</v>
      </c>
      <c r="U311">
        <f t="shared" si="116"/>
        <v>420</v>
      </c>
      <c r="V311">
        <f t="shared" si="117"/>
        <v>58880</v>
      </c>
      <c r="W311">
        <f t="shared" si="118"/>
        <v>21901</v>
      </c>
      <c r="X311">
        <f t="shared" si="119"/>
        <v>8623</v>
      </c>
      <c r="Y311">
        <f t="shared" si="120"/>
        <v>29</v>
      </c>
      <c r="Z311">
        <f t="shared" si="121"/>
        <v>445.3544010205265</v>
      </c>
      <c r="AA311" s="9">
        <f t="shared" si="111"/>
        <v>0.30902777777777779</v>
      </c>
      <c r="AC311" s="6">
        <f t="shared" si="122"/>
        <v>58880</v>
      </c>
      <c r="AD311" s="6">
        <f t="shared" si="123"/>
        <v>14721</v>
      </c>
      <c r="AE311" s="6">
        <f t="shared" si="103"/>
        <v>360</v>
      </c>
      <c r="AF311" s="6">
        <f t="shared" si="104"/>
        <v>6312</v>
      </c>
      <c r="AG311" s="6">
        <f t="shared" si="105"/>
        <v>29</v>
      </c>
      <c r="AH311" s="6">
        <f t="shared" si="106"/>
        <v>9315</v>
      </c>
      <c r="AI311" s="6">
        <f t="shared" si="124"/>
        <v>384.83285804816222</v>
      </c>
      <c r="AJ311" s="9">
        <f t="shared" si="112"/>
        <v>0.26666666666666666</v>
      </c>
      <c r="AL311" s="6">
        <f t="shared" si="125"/>
        <v>58880</v>
      </c>
      <c r="AM311" s="6">
        <f t="shared" si="126"/>
        <v>44160</v>
      </c>
      <c r="AN311" s="6">
        <f t="shared" si="107"/>
        <v>510</v>
      </c>
      <c r="AO311" s="6">
        <f t="shared" si="108"/>
        <v>1872</v>
      </c>
      <c r="AP311" s="6">
        <f t="shared" si="109"/>
        <v>29</v>
      </c>
      <c r="AQ311" s="6">
        <f t="shared" si="110"/>
        <v>43725</v>
      </c>
      <c r="AR311" s="6">
        <f t="shared" si="127"/>
        <v>516.7387820512821</v>
      </c>
      <c r="AS311" s="9">
        <f t="shared" si="113"/>
        <v>0.35833333333333334</v>
      </c>
    </row>
    <row r="312" spans="1:45" x14ac:dyDescent="0.25">
      <c r="A312" t="s">
        <v>608</v>
      </c>
      <c r="B312">
        <v>22540</v>
      </c>
      <c r="C312" t="s">
        <v>609</v>
      </c>
      <c r="D312">
        <v>50020</v>
      </c>
      <c r="E312">
        <v>3185</v>
      </c>
      <c r="F312">
        <v>2914</v>
      </c>
      <c r="G312">
        <v>3684</v>
      </c>
      <c r="H312">
        <v>4667</v>
      </c>
      <c r="I312">
        <v>6083</v>
      </c>
      <c r="J312">
        <v>6426</v>
      </c>
      <c r="K312">
        <v>5632</v>
      </c>
      <c r="L312">
        <v>3330</v>
      </c>
      <c r="M312">
        <v>1452</v>
      </c>
      <c r="N312">
        <v>1794</v>
      </c>
      <c r="O312">
        <v>868</v>
      </c>
      <c r="P312">
        <v>518</v>
      </c>
      <c r="Q312">
        <v>5219</v>
      </c>
      <c r="R312">
        <v>4248</v>
      </c>
      <c r="S312">
        <f t="shared" si="114"/>
        <v>25010</v>
      </c>
      <c r="T312" t="str">
        <f t="shared" si="115"/>
        <v>7:00 a.m. to 7:29 a.m.</v>
      </c>
      <c r="U312">
        <f t="shared" si="116"/>
        <v>420</v>
      </c>
      <c r="V312">
        <f t="shared" si="117"/>
        <v>50020</v>
      </c>
      <c r="W312">
        <f t="shared" si="118"/>
        <v>20533</v>
      </c>
      <c r="X312">
        <f t="shared" si="119"/>
        <v>6426</v>
      </c>
      <c r="Y312">
        <f t="shared" si="120"/>
        <v>29</v>
      </c>
      <c r="Z312">
        <f t="shared" si="121"/>
        <v>440.2043261749144</v>
      </c>
      <c r="AA312" s="9">
        <f t="shared" si="111"/>
        <v>0.30555555555555552</v>
      </c>
      <c r="AC312" s="6">
        <f t="shared" si="122"/>
        <v>50020</v>
      </c>
      <c r="AD312" s="6">
        <f t="shared" si="123"/>
        <v>12506</v>
      </c>
      <c r="AE312" s="6">
        <f t="shared" si="103"/>
        <v>360</v>
      </c>
      <c r="AF312" s="6">
        <f t="shared" si="104"/>
        <v>4667</v>
      </c>
      <c r="AG312" s="6">
        <f t="shared" si="105"/>
        <v>29</v>
      </c>
      <c r="AH312" s="6">
        <f t="shared" si="106"/>
        <v>9783</v>
      </c>
      <c r="AI312" s="6">
        <f t="shared" si="124"/>
        <v>376.91407756588814</v>
      </c>
      <c r="AJ312" s="9">
        <f t="shared" si="112"/>
        <v>0.26111111111111113</v>
      </c>
      <c r="AL312" s="6">
        <f t="shared" si="125"/>
        <v>50020</v>
      </c>
      <c r="AM312" s="6">
        <f t="shared" si="126"/>
        <v>37515</v>
      </c>
      <c r="AN312" s="6">
        <f t="shared" si="107"/>
        <v>540</v>
      </c>
      <c r="AO312" s="6">
        <f t="shared" si="108"/>
        <v>1794</v>
      </c>
      <c r="AP312" s="6">
        <f t="shared" si="109"/>
        <v>59</v>
      </c>
      <c r="AQ312" s="6">
        <f t="shared" si="110"/>
        <v>37373</v>
      </c>
      <c r="AR312" s="6">
        <f t="shared" si="127"/>
        <v>544.67001114827201</v>
      </c>
      <c r="AS312" s="9">
        <f t="shared" si="113"/>
        <v>0.37777777777777777</v>
      </c>
    </row>
    <row r="313" spans="1:45" x14ac:dyDescent="0.25">
      <c r="A313" t="s">
        <v>610</v>
      </c>
      <c r="B313">
        <v>22580</v>
      </c>
      <c r="C313" t="s">
        <v>611</v>
      </c>
      <c r="D313">
        <v>23853</v>
      </c>
      <c r="E313">
        <v>912</v>
      </c>
      <c r="F313">
        <v>721</v>
      </c>
      <c r="G313">
        <v>1360</v>
      </c>
      <c r="H313">
        <v>2217</v>
      </c>
      <c r="I313">
        <v>2631</v>
      </c>
      <c r="J313">
        <v>3343</v>
      </c>
      <c r="K313">
        <v>3593</v>
      </c>
      <c r="L313">
        <v>2268</v>
      </c>
      <c r="M313">
        <v>1031</v>
      </c>
      <c r="N313">
        <v>1303</v>
      </c>
      <c r="O313">
        <v>547</v>
      </c>
      <c r="P313">
        <v>153</v>
      </c>
      <c r="Q313">
        <v>1703</v>
      </c>
      <c r="R313">
        <v>2071</v>
      </c>
      <c r="S313">
        <f t="shared" si="114"/>
        <v>11926.5</v>
      </c>
      <c r="T313" t="str">
        <f t="shared" si="115"/>
        <v>7:30 a.m. to 7:59 a.m.</v>
      </c>
      <c r="U313">
        <f t="shared" si="116"/>
        <v>450</v>
      </c>
      <c r="V313">
        <f t="shared" si="117"/>
        <v>23853</v>
      </c>
      <c r="W313">
        <f t="shared" si="118"/>
        <v>11184</v>
      </c>
      <c r="X313">
        <f t="shared" si="119"/>
        <v>3593</v>
      </c>
      <c r="Y313">
        <f t="shared" si="120"/>
        <v>29</v>
      </c>
      <c r="Z313">
        <f t="shared" si="121"/>
        <v>455.9929028666852</v>
      </c>
      <c r="AA313" s="9">
        <f t="shared" si="111"/>
        <v>0.31597222222222221</v>
      </c>
      <c r="AC313" s="6">
        <f t="shared" si="122"/>
        <v>23853</v>
      </c>
      <c r="AD313" s="6">
        <f t="shared" si="123"/>
        <v>5964</v>
      </c>
      <c r="AE313" s="6">
        <f t="shared" si="103"/>
        <v>390</v>
      </c>
      <c r="AF313" s="6">
        <f t="shared" si="104"/>
        <v>2631</v>
      </c>
      <c r="AG313" s="6">
        <f t="shared" si="105"/>
        <v>29</v>
      </c>
      <c r="AH313" s="6">
        <f t="shared" si="106"/>
        <v>5210</v>
      </c>
      <c r="AI313" s="6">
        <f t="shared" si="124"/>
        <v>398.30264158114784</v>
      </c>
      <c r="AJ313" s="9">
        <f t="shared" si="112"/>
        <v>0.27638888888888891</v>
      </c>
      <c r="AL313" s="6">
        <f t="shared" si="125"/>
        <v>23853</v>
      </c>
      <c r="AM313" s="6">
        <f t="shared" si="126"/>
        <v>17890</v>
      </c>
      <c r="AN313" s="6">
        <f t="shared" si="107"/>
        <v>510</v>
      </c>
      <c r="AO313" s="6">
        <f t="shared" si="108"/>
        <v>1031</v>
      </c>
      <c r="AP313" s="6">
        <f t="shared" si="109"/>
        <v>29</v>
      </c>
      <c r="AQ313" s="6">
        <f t="shared" si="110"/>
        <v>17045</v>
      </c>
      <c r="AR313" s="6">
        <f t="shared" si="127"/>
        <v>533.76115421920463</v>
      </c>
      <c r="AS313" s="9">
        <f t="shared" si="113"/>
        <v>0.37013888888888885</v>
      </c>
    </row>
    <row r="314" spans="1:45" x14ac:dyDescent="0.25">
      <c r="A314" t="s">
        <v>612</v>
      </c>
      <c r="B314">
        <v>22620</v>
      </c>
      <c r="C314" t="s">
        <v>613</v>
      </c>
      <c r="D314">
        <v>8996</v>
      </c>
      <c r="E314">
        <v>969</v>
      </c>
      <c r="F314">
        <v>415</v>
      </c>
      <c r="G314">
        <v>379</v>
      </c>
      <c r="H314">
        <v>703</v>
      </c>
      <c r="I314">
        <v>1203</v>
      </c>
      <c r="J314">
        <v>1499</v>
      </c>
      <c r="K314">
        <v>1126</v>
      </c>
      <c r="L314">
        <v>600</v>
      </c>
      <c r="M314">
        <v>260</v>
      </c>
      <c r="N314">
        <v>428</v>
      </c>
      <c r="O314">
        <v>117</v>
      </c>
      <c r="P314">
        <v>48</v>
      </c>
      <c r="Q314">
        <v>666</v>
      </c>
      <c r="R314">
        <v>583</v>
      </c>
      <c r="S314">
        <f t="shared" si="114"/>
        <v>4498</v>
      </c>
      <c r="T314" t="str">
        <f t="shared" si="115"/>
        <v>7:00 a.m. to 7:29 a.m.</v>
      </c>
      <c r="U314">
        <f t="shared" si="116"/>
        <v>420</v>
      </c>
      <c r="V314">
        <f t="shared" si="117"/>
        <v>8996</v>
      </c>
      <c r="W314">
        <f t="shared" si="118"/>
        <v>3669</v>
      </c>
      <c r="X314">
        <f t="shared" si="119"/>
        <v>1499</v>
      </c>
      <c r="Y314">
        <f t="shared" si="120"/>
        <v>29</v>
      </c>
      <c r="Z314">
        <f t="shared" si="121"/>
        <v>436.03802535023351</v>
      </c>
      <c r="AA314" s="9">
        <f t="shared" si="111"/>
        <v>0.30277777777777776</v>
      </c>
      <c r="AC314" s="6">
        <f t="shared" si="122"/>
        <v>8996</v>
      </c>
      <c r="AD314" s="6">
        <f t="shared" si="123"/>
        <v>2250</v>
      </c>
      <c r="AE314" s="6">
        <f t="shared" si="103"/>
        <v>360</v>
      </c>
      <c r="AF314" s="6">
        <f t="shared" si="104"/>
        <v>703</v>
      </c>
      <c r="AG314" s="6">
        <f t="shared" si="105"/>
        <v>29</v>
      </c>
      <c r="AH314" s="6">
        <f t="shared" si="106"/>
        <v>1763</v>
      </c>
      <c r="AI314" s="6">
        <f t="shared" si="124"/>
        <v>380.04836415362729</v>
      </c>
      <c r="AJ314" s="9">
        <f t="shared" si="112"/>
        <v>0.2638888888888889</v>
      </c>
      <c r="AL314" s="6">
        <f t="shared" si="125"/>
        <v>8996</v>
      </c>
      <c r="AM314" s="6">
        <f t="shared" si="126"/>
        <v>6747</v>
      </c>
      <c r="AN314" s="6">
        <f t="shared" si="107"/>
        <v>480</v>
      </c>
      <c r="AO314" s="6">
        <f t="shared" si="108"/>
        <v>600</v>
      </c>
      <c r="AP314" s="6">
        <f t="shared" si="109"/>
        <v>29</v>
      </c>
      <c r="AQ314" s="6">
        <f t="shared" si="110"/>
        <v>6294</v>
      </c>
      <c r="AR314" s="6">
        <f t="shared" si="127"/>
        <v>501.89499999999998</v>
      </c>
      <c r="AS314" s="9">
        <f t="shared" si="113"/>
        <v>0.34791666666666665</v>
      </c>
    </row>
    <row r="315" spans="1:45" x14ac:dyDescent="0.25">
      <c r="A315" t="s">
        <v>614</v>
      </c>
      <c r="B315">
        <v>22660</v>
      </c>
      <c r="C315" t="s">
        <v>615</v>
      </c>
      <c r="D315">
        <v>142454</v>
      </c>
      <c r="E315">
        <v>3836</v>
      </c>
      <c r="F315">
        <v>3971</v>
      </c>
      <c r="G315">
        <v>6937</v>
      </c>
      <c r="H315">
        <v>10502</v>
      </c>
      <c r="I315">
        <v>14048</v>
      </c>
      <c r="J315">
        <v>20043</v>
      </c>
      <c r="K315">
        <v>21961</v>
      </c>
      <c r="L315">
        <v>14462</v>
      </c>
      <c r="M315">
        <v>10169</v>
      </c>
      <c r="N315">
        <v>10793</v>
      </c>
      <c r="O315">
        <v>4212</v>
      </c>
      <c r="P315">
        <v>1551</v>
      </c>
      <c r="Q315">
        <v>10282</v>
      </c>
      <c r="R315">
        <v>9687</v>
      </c>
      <c r="S315">
        <f t="shared" si="114"/>
        <v>71227</v>
      </c>
      <c r="T315" t="str">
        <f t="shared" si="115"/>
        <v>7:30 a.m. to 7:59 a.m.</v>
      </c>
      <c r="U315">
        <f t="shared" si="116"/>
        <v>450</v>
      </c>
      <c r="V315">
        <f t="shared" si="117"/>
        <v>142454</v>
      </c>
      <c r="W315">
        <f t="shared" si="118"/>
        <v>59337</v>
      </c>
      <c r="X315">
        <f t="shared" si="119"/>
        <v>21961</v>
      </c>
      <c r="Y315">
        <f t="shared" si="120"/>
        <v>29</v>
      </c>
      <c r="Z315">
        <f t="shared" si="121"/>
        <v>465.70101543645552</v>
      </c>
      <c r="AA315" s="9">
        <f t="shared" si="111"/>
        <v>0.32291666666666669</v>
      </c>
      <c r="AC315" s="6">
        <f t="shared" si="122"/>
        <v>142454</v>
      </c>
      <c r="AD315" s="6">
        <f t="shared" si="123"/>
        <v>35614</v>
      </c>
      <c r="AE315" s="6">
        <f t="shared" si="103"/>
        <v>390</v>
      </c>
      <c r="AF315" s="6">
        <f t="shared" si="104"/>
        <v>14048</v>
      </c>
      <c r="AG315" s="6">
        <f t="shared" si="105"/>
        <v>29</v>
      </c>
      <c r="AH315" s="6">
        <f t="shared" si="106"/>
        <v>25246</v>
      </c>
      <c r="AI315" s="6">
        <f t="shared" si="124"/>
        <v>411.40215689066059</v>
      </c>
      <c r="AJ315" s="9">
        <f t="shared" si="112"/>
        <v>0.28541666666666665</v>
      </c>
      <c r="AL315" s="6">
        <f t="shared" si="125"/>
        <v>142454</v>
      </c>
      <c r="AM315" s="6">
        <f t="shared" si="126"/>
        <v>106841</v>
      </c>
      <c r="AN315" s="6">
        <f t="shared" si="107"/>
        <v>540</v>
      </c>
      <c r="AO315" s="6">
        <f t="shared" si="108"/>
        <v>10793</v>
      </c>
      <c r="AP315" s="6">
        <f t="shared" si="109"/>
        <v>59</v>
      </c>
      <c r="AQ315" s="6">
        <f t="shared" si="110"/>
        <v>105929</v>
      </c>
      <c r="AR315" s="6">
        <f t="shared" si="127"/>
        <v>544.982720281664</v>
      </c>
      <c r="AS315" s="9">
        <f t="shared" si="113"/>
        <v>0.37777777777777777</v>
      </c>
    </row>
    <row r="316" spans="1:45" x14ac:dyDescent="0.25">
      <c r="A316" t="s">
        <v>616</v>
      </c>
      <c r="B316">
        <v>22700</v>
      </c>
      <c r="C316" t="s">
        <v>617</v>
      </c>
      <c r="D316">
        <v>16936</v>
      </c>
      <c r="E316">
        <v>679</v>
      </c>
      <c r="F316">
        <v>630</v>
      </c>
      <c r="G316">
        <v>907</v>
      </c>
      <c r="H316">
        <v>1520</v>
      </c>
      <c r="I316">
        <v>2151</v>
      </c>
      <c r="J316">
        <v>1910</v>
      </c>
      <c r="K316">
        <v>2950</v>
      </c>
      <c r="L316">
        <v>1304</v>
      </c>
      <c r="M316">
        <v>527</v>
      </c>
      <c r="N316">
        <v>702</v>
      </c>
      <c r="O316">
        <v>212</v>
      </c>
      <c r="P316">
        <v>252</v>
      </c>
      <c r="Q316">
        <v>1590</v>
      </c>
      <c r="R316">
        <v>1602</v>
      </c>
      <c r="S316">
        <f t="shared" si="114"/>
        <v>8468</v>
      </c>
      <c r="T316" t="str">
        <f t="shared" si="115"/>
        <v>7:30 a.m. to 7:59 a.m.</v>
      </c>
      <c r="U316">
        <f t="shared" si="116"/>
        <v>450</v>
      </c>
      <c r="V316">
        <f t="shared" si="117"/>
        <v>16936</v>
      </c>
      <c r="W316">
        <f t="shared" si="118"/>
        <v>7797</v>
      </c>
      <c r="X316">
        <f t="shared" si="119"/>
        <v>2950</v>
      </c>
      <c r="Y316">
        <f t="shared" si="120"/>
        <v>29</v>
      </c>
      <c r="Z316">
        <f t="shared" si="121"/>
        <v>456.59627118644067</v>
      </c>
      <c r="AA316" s="9">
        <f t="shared" si="111"/>
        <v>0.31666666666666665</v>
      </c>
      <c r="AC316" s="6">
        <f t="shared" si="122"/>
        <v>16936</v>
      </c>
      <c r="AD316" s="6">
        <f t="shared" si="123"/>
        <v>4235</v>
      </c>
      <c r="AE316" s="6">
        <f t="shared" si="103"/>
        <v>390</v>
      </c>
      <c r="AF316" s="6">
        <f t="shared" si="104"/>
        <v>2151</v>
      </c>
      <c r="AG316" s="6">
        <f t="shared" si="105"/>
        <v>29</v>
      </c>
      <c r="AH316" s="6">
        <f t="shared" si="106"/>
        <v>3736</v>
      </c>
      <c r="AI316" s="6">
        <f t="shared" si="124"/>
        <v>396.71408647140862</v>
      </c>
      <c r="AJ316" s="9">
        <f t="shared" si="112"/>
        <v>0.27499999999999997</v>
      </c>
      <c r="AL316" s="6">
        <f t="shared" si="125"/>
        <v>16936</v>
      </c>
      <c r="AM316" s="6">
        <f t="shared" si="126"/>
        <v>12702</v>
      </c>
      <c r="AN316" s="6">
        <f t="shared" si="107"/>
        <v>540</v>
      </c>
      <c r="AO316" s="6">
        <f t="shared" si="108"/>
        <v>702</v>
      </c>
      <c r="AP316" s="6">
        <f t="shared" si="109"/>
        <v>59</v>
      </c>
      <c r="AQ316" s="6">
        <f t="shared" si="110"/>
        <v>12578</v>
      </c>
      <c r="AR316" s="6">
        <f t="shared" si="127"/>
        <v>550.42165242165242</v>
      </c>
      <c r="AS316" s="9">
        <f t="shared" si="113"/>
        <v>0.38194444444444442</v>
      </c>
    </row>
    <row r="317" spans="1:45" x14ac:dyDescent="0.25">
      <c r="A317" t="s">
        <v>618</v>
      </c>
      <c r="B317">
        <v>22780</v>
      </c>
      <c r="C317" t="s">
        <v>619</v>
      </c>
      <c r="D317">
        <v>18296</v>
      </c>
      <c r="E317">
        <v>2063</v>
      </c>
      <c r="F317">
        <v>1690</v>
      </c>
      <c r="G317">
        <v>1868</v>
      </c>
      <c r="H317">
        <v>1909</v>
      </c>
      <c r="I317">
        <v>2249</v>
      </c>
      <c r="J317">
        <v>2429</v>
      </c>
      <c r="K317">
        <v>1402</v>
      </c>
      <c r="L317">
        <v>964</v>
      </c>
      <c r="M317">
        <v>566</v>
      </c>
      <c r="N317">
        <v>815</v>
      </c>
      <c r="O317">
        <v>147</v>
      </c>
      <c r="P317">
        <v>302</v>
      </c>
      <c r="Q317">
        <v>900</v>
      </c>
      <c r="R317">
        <v>992</v>
      </c>
      <c r="S317">
        <f t="shared" si="114"/>
        <v>9148</v>
      </c>
      <c r="T317" t="str">
        <f t="shared" si="115"/>
        <v>6:30 a.m. to 6:59 a.m.</v>
      </c>
      <c r="U317">
        <f t="shared" si="116"/>
        <v>390</v>
      </c>
      <c r="V317">
        <f t="shared" si="117"/>
        <v>18296</v>
      </c>
      <c r="W317">
        <f t="shared" si="118"/>
        <v>7530</v>
      </c>
      <c r="X317">
        <f t="shared" si="119"/>
        <v>2249</v>
      </c>
      <c r="Y317">
        <f t="shared" si="120"/>
        <v>29</v>
      </c>
      <c r="Z317">
        <f t="shared" si="121"/>
        <v>410.86349488661625</v>
      </c>
      <c r="AA317" s="9">
        <f t="shared" si="111"/>
        <v>0.28472222222222221</v>
      </c>
      <c r="AC317" s="6">
        <f t="shared" si="122"/>
        <v>18296</v>
      </c>
      <c r="AD317" s="6">
        <f t="shared" si="123"/>
        <v>4575</v>
      </c>
      <c r="AE317" s="6">
        <f t="shared" si="103"/>
        <v>330</v>
      </c>
      <c r="AF317" s="6">
        <f t="shared" si="104"/>
        <v>1868</v>
      </c>
      <c r="AG317" s="6">
        <f t="shared" si="105"/>
        <v>29</v>
      </c>
      <c r="AH317" s="6">
        <f t="shared" si="106"/>
        <v>5816</v>
      </c>
      <c r="AI317" s="6">
        <f t="shared" si="124"/>
        <v>310.7184154175589</v>
      </c>
      <c r="AJ317" s="9">
        <f t="shared" si="112"/>
        <v>0.21527777777777779</v>
      </c>
      <c r="AL317" s="6">
        <f t="shared" si="125"/>
        <v>18296</v>
      </c>
      <c r="AM317" s="6">
        <f t="shared" si="126"/>
        <v>13722</v>
      </c>
      <c r="AN317" s="6">
        <f t="shared" si="107"/>
        <v>480</v>
      </c>
      <c r="AO317" s="6">
        <f t="shared" si="108"/>
        <v>964</v>
      </c>
      <c r="AP317" s="6">
        <f t="shared" si="109"/>
        <v>29</v>
      </c>
      <c r="AQ317" s="6">
        <f t="shared" si="110"/>
        <v>13610</v>
      </c>
      <c r="AR317" s="6">
        <f t="shared" si="127"/>
        <v>483.3692946058091</v>
      </c>
      <c r="AS317" s="9">
        <f t="shared" si="113"/>
        <v>0.3354166666666667</v>
      </c>
    </row>
    <row r="318" spans="1:45" x14ac:dyDescent="0.25">
      <c r="A318" t="s">
        <v>620</v>
      </c>
      <c r="B318">
        <v>22800</v>
      </c>
      <c r="C318" t="s">
        <v>621</v>
      </c>
      <c r="D318">
        <v>18536</v>
      </c>
      <c r="E318">
        <v>1246</v>
      </c>
      <c r="F318">
        <v>1042</v>
      </c>
      <c r="G318">
        <v>915</v>
      </c>
      <c r="H318">
        <v>1710</v>
      </c>
      <c r="I318">
        <v>2138</v>
      </c>
      <c r="J318">
        <v>2130</v>
      </c>
      <c r="K318">
        <v>2548</v>
      </c>
      <c r="L318">
        <v>1559</v>
      </c>
      <c r="M318">
        <v>470</v>
      </c>
      <c r="N318">
        <v>383</v>
      </c>
      <c r="O318">
        <v>464</v>
      </c>
      <c r="P318">
        <v>192</v>
      </c>
      <c r="Q318">
        <v>2155</v>
      </c>
      <c r="R318">
        <v>1584</v>
      </c>
      <c r="S318">
        <f t="shared" si="114"/>
        <v>9268</v>
      </c>
      <c r="T318" t="str">
        <f t="shared" si="115"/>
        <v>7:30 a.m. to 7:59 a.m.</v>
      </c>
      <c r="U318">
        <f t="shared" si="116"/>
        <v>450</v>
      </c>
      <c r="V318">
        <f t="shared" si="117"/>
        <v>18536</v>
      </c>
      <c r="W318">
        <f t="shared" si="118"/>
        <v>9181</v>
      </c>
      <c r="X318">
        <f t="shared" si="119"/>
        <v>2548</v>
      </c>
      <c r="Y318">
        <f t="shared" si="120"/>
        <v>29</v>
      </c>
      <c r="Z318">
        <f t="shared" si="121"/>
        <v>450.99018838304551</v>
      </c>
      <c r="AA318" s="9">
        <f t="shared" si="111"/>
        <v>0.3125</v>
      </c>
      <c r="AC318" s="6">
        <f t="shared" si="122"/>
        <v>18536</v>
      </c>
      <c r="AD318" s="6">
        <f t="shared" si="123"/>
        <v>4635</v>
      </c>
      <c r="AE318" s="6">
        <f t="shared" si="103"/>
        <v>360</v>
      </c>
      <c r="AF318" s="6">
        <f t="shared" si="104"/>
        <v>1710</v>
      </c>
      <c r="AG318" s="6">
        <f t="shared" si="105"/>
        <v>29</v>
      </c>
      <c r="AH318" s="6">
        <f t="shared" si="106"/>
        <v>3203</v>
      </c>
      <c r="AI318" s="6">
        <f t="shared" si="124"/>
        <v>384.2684210526316</v>
      </c>
      <c r="AJ318" s="9">
        <f t="shared" si="112"/>
        <v>0.26666666666666666</v>
      </c>
      <c r="AL318" s="6">
        <f t="shared" si="125"/>
        <v>18536</v>
      </c>
      <c r="AM318" s="6">
        <f t="shared" si="126"/>
        <v>13902</v>
      </c>
      <c r="AN318" s="6">
        <f t="shared" si="107"/>
        <v>540</v>
      </c>
      <c r="AO318" s="6">
        <f t="shared" si="108"/>
        <v>383</v>
      </c>
      <c r="AP318" s="6">
        <f t="shared" si="109"/>
        <v>59</v>
      </c>
      <c r="AQ318" s="6">
        <f t="shared" si="110"/>
        <v>13758</v>
      </c>
      <c r="AR318" s="6">
        <f t="shared" si="127"/>
        <v>562.18276762402093</v>
      </c>
      <c r="AS318" s="9">
        <f t="shared" si="113"/>
        <v>0.39027777777777778</v>
      </c>
    </row>
    <row r="319" spans="1:45" x14ac:dyDescent="0.25">
      <c r="A319" t="s">
        <v>622</v>
      </c>
      <c r="B319">
        <v>22820</v>
      </c>
      <c r="C319" t="s">
        <v>623</v>
      </c>
      <c r="D319">
        <v>11976</v>
      </c>
      <c r="E319">
        <v>967</v>
      </c>
      <c r="F319">
        <v>793</v>
      </c>
      <c r="G319">
        <v>669</v>
      </c>
      <c r="H319">
        <v>939</v>
      </c>
      <c r="I319">
        <v>1332</v>
      </c>
      <c r="J319">
        <v>1899</v>
      </c>
      <c r="K319">
        <v>1670</v>
      </c>
      <c r="L319">
        <v>812</v>
      </c>
      <c r="M319">
        <v>229</v>
      </c>
      <c r="N319">
        <v>361</v>
      </c>
      <c r="O319">
        <v>340</v>
      </c>
      <c r="P319">
        <v>88</v>
      </c>
      <c r="Q319">
        <v>1063</v>
      </c>
      <c r="R319">
        <v>814</v>
      </c>
      <c r="S319">
        <f t="shared" si="114"/>
        <v>5988</v>
      </c>
      <c r="T319" t="str">
        <f t="shared" si="115"/>
        <v>7:00 a.m. to 7:29 a.m.</v>
      </c>
      <c r="U319">
        <f t="shared" si="116"/>
        <v>420</v>
      </c>
      <c r="V319">
        <f t="shared" si="117"/>
        <v>11976</v>
      </c>
      <c r="W319">
        <f t="shared" si="118"/>
        <v>4700</v>
      </c>
      <c r="X319">
        <f t="shared" si="119"/>
        <v>1899</v>
      </c>
      <c r="Y319">
        <f t="shared" si="120"/>
        <v>29</v>
      </c>
      <c r="Z319">
        <f t="shared" si="121"/>
        <v>439.66929963138494</v>
      </c>
      <c r="AA319" s="9">
        <f t="shared" si="111"/>
        <v>0.30486111111111108</v>
      </c>
      <c r="AC319" s="6">
        <f t="shared" si="122"/>
        <v>11976</v>
      </c>
      <c r="AD319" s="6">
        <f t="shared" si="123"/>
        <v>2995</v>
      </c>
      <c r="AE319" s="6">
        <f t="shared" si="103"/>
        <v>360</v>
      </c>
      <c r="AF319" s="6">
        <f t="shared" si="104"/>
        <v>939</v>
      </c>
      <c r="AG319" s="6">
        <f t="shared" si="105"/>
        <v>29</v>
      </c>
      <c r="AH319" s="6">
        <f t="shared" si="106"/>
        <v>2429</v>
      </c>
      <c r="AI319" s="6">
        <f t="shared" si="124"/>
        <v>377.44941427050054</v>
      </c>
      <c r="AJ319" s="9">
        <f t="shared" si="112"/>
        <v>0.26180555555555557</v>
      </c>
      <c r="AL319" s="6">
        <f t="shared" si="125"/>
        <v>11976</v>
      </c>
      <c r="AM319" s="6">
        <f t="shared" si="126"/>
        <v>8982</v>
      </c>
      <c r="AN319" s="6">
        <f t="shared" si="107"/>
        <v>480</v>
      </c>
      <c r="AO319" s="6">
        <f t="shared" si="108"/>
        <v>812</v>
      </c>
      <c r="AP319" s="6">
        <f t="shared" si="109"/>
        <v>29</v>
      </c>
      <c r="AQ319" s="6">
        <f t="shared" si="110"/>
        <v>8269</v>
      </c>
      <c r="AR319" s="6">
        <f t="shared" si="127"/>
        <v>505.46428571428572</v>
      </c>
      <c r="AS319" s="9">
        <f t="shared" si="113"/>
        <v>0.35069444444444442</v>
      </c>
    </row>
    <row r="320" spans="1:45" x14ac:dyDescent="0.25">
      <c r="A320" t="s">
        <v>624</v>
      </c>
      <c r="B320">
        <v>22840</v>
      </c>
      <c r="C320" t="s">
        <v>625</v>
      </c>
      <c r="D320">
        <v>26730</v>
      </c>
      <c r="E320">
        <v>2173</v>
      </c>
      <c r="F320">
        <v>2288</v>
      </c>
      <c r="G320">
        <v>1996</v>
      </c>
      <c r="H320">
        <v>3144</v>
      </c>
      <c r="I320">
        <v>2817</v>
      </c>
      <c r="J320">
        <v>4011</v>
      </c>
      <c r="K320">
        <v>2926</v>
      </c>
      <c r="L320">
        <v>1614</v>
      </c>
      <c r="M320">
        <v>523</v>
      </c>
      <c r="N320">
        <v>861</v>
      </c>
      <c r="O320">
        <v>389</v>
      </c>
      <c r="P320">
        <v>141</v>
      </c>
      <c r="Q320">
        <v>2135</v>
      </c>
      <c r="R320">
        <v>1712</v>
      </c>
      <c r="S320">
        <f t="shared" si="114"/>
        <v>13365</v>
      </c>
      <c r="T320" t="str">
        <f t="shared" si="115"/>
        <v>7:00 a.m. to 7:29 a.m.</v>
      </c>
      <c r="U320">
        <f t="shared" si="116"/>
        <v>420</v>
      </c>
      <c r="V320">
        <f t="shared" si="117"/>
        <v>26730</v>
      </c>
      <c r="W320">
        <f t="shared" si="118"/>
        <v>12418</v>
      </c>
      <c r="X320">
        <f t="shared" si="119"/>
        <v>4011</v>
      </c>
      <c r="Y320">
        <f t="shared" si="120"/>
        <v>29</v>
      </c>
      <c r="Z320">
        <f t="shared" si="121"/>
        <v>426.84692096733983</v>
      </c>
      <c r="AA320" s="9">
        <f t="shared" si="111"/>
        <v>0.29583333333333334</v>
      </c>
      <c r="AC320" s="6">
        <f t="shared" si="122"/>
        <v>26730</v>
      </c>
      <c r="AD320" s="6">
        <f t="shared" si="123"/>
        <v>6683</v>
      </c>
      <c r="AE320" s="6">
        <f t="shared" si="103"/>
        <v>360</v>
      </c>
      <c r="AF320" s="6">
        <f t="shared" si="104"/>
        <v>3144</v>
      </c>
      <c r="AG320" s="6">
        <f t="shared" si="105"/>
        <v>29</v>
      </c>
      <c r="AH320" s="6">
        <f t="shared" si="106"/>
        <v>6457</v>
      </c>
      <c r="AI320" s="6">
        <f t="shared" si="124"/>
        <v>362.07999363867685</v>
      </c>
      <c r="AJ320" s="9">
        <f t="shared" si="112"/>
        <v>0.25138888888888888</v>
      </c>
      <c r="AL320" s="6">
        <f t="shared" si="125"/>
        <v>26730</v>
      </c>
      <c r="AM320" s="6">
        <f t="shared" si="126"/>
        <v>20048</v>
      </c>
      <c r="AN320" s="6">
        <f t="shared" si="107"/>
        <v>480</v>
      </c>
      <c r="AO320" s="6">
        <f t="shared" si="108"/>
        <v>1614</v>
      </c>
      <c r="AP320" s="6">
        <f t="shared" si="109"/>
        <v>29</v>
      </c>
      <c r="AQ320" s="6">
        <f t="shared" si="110"/>
        <v>19355</v>
      </c>
      <c r="AR320" s="6">
        <f t="shared" si="127"/>
        <v>492.44268897149936</v>
      </c>
      <c r="AS320" s="9">
        <f t="shared" si="113"/>
        <v>0.34166666666666662</v>
      </c>
    </row>
    <row r="321" spans="1:45" x14ac:dyDescent="0.25">
      <c r="A321" t="s">
        <v>626</v>
      </c>
      <c r="B321">
        <v>22860</v>
      </c>
      <c r="C321" t="s">
        <v>627</v>
      </c>
      <c r="D321">
        <v>22526</v>
      </c>
      <c r="E321">
        <v>1965</v>
      </c>
      <c r="F321">
        <v>1654</v>
      </c>
      <c r="G321">
        <v>2761</v>
      </c>
      <c r="H321">
        <v>3169</v>
      </c>
      <c r="I321">
        <v>2292</v>
      </c>
      <c r="J321">
        <v>3073</v>
      </c>
      <c r="K321">
        <v>2109</v>
      </c>
      <c r="L321">
        <v>1246</v>
      </c>
      <c r="M321">
        <v>793</v>
      </c>
      <c r="N321">
        <v>701</v>
      </c>
      <c r="O321">
        <v>506</v>
      </c>
      <c r="P321">
        <v>169</v>
      </c>
      <c r="Q321">
        <v>998</v>
      </c>
      <c r="R321">
        <v>1090</v>
      </c>
      <c r="S321">
        <f t="shared" si="114"/>
        <v>11263</v>
      </c>
      <c r="T321" t="str">
        <f t="shared" si="115"/>
        <v>6:30 a.m. to 6:59 a.m.</v>
      </c>
      <c r="U321">
        <f t="shared" si="116"/>
        <v>390</v>
      </c>
      <c r="V321">
        <f t="shared" si="117"/>
        <v>22526</v>
      </c>
      <c r="W321">
        <f t="shared" si="118"/>
        <v>9549</v>
      </c>
      <c r="X321">
        <f t="shared" si="119"/>
        <v>2292</v>
      </c>
      <c r="Y321">
        <f t="shared" si="120"/>
        <v>29</v>
      </c>
      <c r="Z321">
        <f t="shared" si="121"/>
        <v>411.68673647469461</v>
      </c>
      <c r="AA321" s="9">
        <f t="shared" si="111"/>
        <v>0.28541666666666665</v>
      </c>
      <c r="AC321" s="6">
        <f t="shared" si="122"/>
        <v>22526</v>
      </c>
      <c r="AD321" s="6">
        <f t="shared" si="123"/>
        <v>5632</v>
      </c>
      <c r="AE321" s="6">
        <f t="shared" si="103"/>
        <v>330</v>
      </c>
      <c r="AF321" s="6">
        <f t="shared" si="104"/>
        <v>2761</v>
      </c>
      <c r="AG321" s="6">
        <f t="shared" si="105"/>
        <v>29</v>
      </c>
      <c r="AH321" s="6">
        <f t="shared" si="106"/>
        <v>5584</v>
      </c>
      <c r="AI321" s="6">
        <f t="shared" si="124"/>
        <v>330.49891343716047</v>
      </c>
      <c r="AJ321" s="9">
        <f t="shared" si="112"/>
        <v>0.22916666666666666</v>
      </c>
      <c r="AL321" s="6">
        <f t="shared" si="125"/>
        <v>22526</v>
      </c>
      <c r="AM321" s="6">
        <f t="shared" si="126"/>
        <v>16895</v>
      </c>
      <c r="AN321" s="6">
        <f t="shared" si="107"/>
        <v>450</v>
      </c>
      <c r="AO321" s="6">
        <f t="shared" si="108"/>
        <v>2109</v>
      </c>
      <c r="AP321" s="6">
        <f t="shared" si="109"/>
        <v>29</v>
      </c>
      <c r="AQ321" s="6">
        <f t="shared" si="110"/>
        <v>14914</v>
      </c>
      <c r="AR321" s="6">
        <f t="shared" si="127"/>
        <v>477.23304883831202</v>
      </c>
      <c r="AS321" s="9">
        <f t="shared" si="113"/>
        <v>0.33124999999999999</v>
      </c>
    </row>
    <row r="322" spans="1:45" x14ac:dyDescent="0.25">
      <c r="A322" t="s">
        <v>628</v>
      </c>
      <c r="B322">
        <v>22900</v>
      </c>
      <c r="C322" t="s">
        <v>629</v>
      </c>
      <c r="D322">
        <v>117787</v>
      </c>
      <c r="E322">
        <v>5897</v>
      </c>
      <c r="F322">
        <v>4495</v>
      </c>
      <c r="G322">
        <v>6402</v>
      </c>
      <c r="H322">
        <v>10949</v>
      </c>
      <c r="I322">
        <v>12615</v>
      </c>
      <c r="J322">
        <v>18429</v>
      </c>
      <c r="K322">
        <v>18787</v>
      </c>
      <c r="L322">
        <v>8380</v>
      </c>
      <c r="M322">
        <v>3850</v>
      </c>
      <c r="N322">
        <v>4847</v>
      </c>
      <c r="O322">
        <v>2588</v>
      </c>
      <c r="P322">
        <v>1168</v>
      </c>
      <c r="Q322">
        <v>10054</v>
      </c>
      <c r="R322">
        <v>9326</v>
      </c>
      <c r="S322">
        <f t="shared" si="114"/>
        <v>58893.5</v>
      </c>
      <c r="T322" t="str">
        <f t="shared" si="115"/>
        <v>7:30 a.m. to 7:59 a.m.</v>
      </c>
      <c r="U322">
        <f t="shared" si="116"/>
        <v>450</v>
      </c>
      <c r="V322">
        <f t="shared" si="117"/>
        <v>117787</v>
      </c>
      <c r="W322">
        <f t="shared" si="118"/>
        <v>58787</v>
      </c>
      <c r="X322">
        <f t="shared" si="119"/>
        <v>18787</v>
      </c>
      <c r="Y322">
        <f t="shared" si="120"/>
        <v>29</v>
      </c>
      <c r="Z322">
        <f t="shared" si="121"/>
        <v>450.16439559269708</v>
      </c>
      <c r="AA322" s="9">
        <f t="shared" si="111"/>
        <v>0.3125</v>
      </c>
      <c r="AC322" s="6">
        <f t="shared" si="122"/>
        <v>117787</v>
      </c>
      <c r="AD322" s="6">
        <f t="shared" si="123"/>
        <v>29447</v>
      </c>
      <c r="AE322" s="6">
        <f t="shared" si="103"/>
        <v>390</v>
      </c>
      <c r="AF322" s="6">
        <f t="shared" si="104"/>
        <v>12615</v>
      </c>
      <c r="AG322" s="6">
        <f t="shared" si="105"/>
        <v>29</v>
      </c>
      <c r="AH322" s="6">
        <f t="shared" si="106"/>
        <v>27743</v>
      </c>
      <c r="AI322" s="6">
        <f t="shared" si="124"/>
        <v>393.91666666666669</v>
      </c>
      <c r="AJ322" s="9">
        <f t="shared" si="112"/>
        <v>0.27291666666666664</v>
      </c>
      <c r="AL322" s="6">
        <f t="shared" si="125"/>
        <v>117787</v>
      </c>
      <c r="AM322" s="6">
        <f t="shared" si="126"/>
        <v>88341</v>
      </c>
      <c r="AN322" s="6">
        <f t="shared" si="107"/>
        <v>510</v>
      </c>
      <c r="AO322" s="6">
        <f t="shared" si="108"/>
        <v>3850</v>
      </c>
      <c r="AP322" s="6">
        <f t="shared" si="109"/>
        <v>29</v>
      </c>
      <c r="AQ322" s="6">
        <f t="shared" si="110"/>
        <v>85954</v>
      </c>
      <c r="AR322" s="6">
        <f t="shared" si="127"/>
        <v>527.97435064935064</v>
      </c>
      <c r="AS322" s="9">
        <f t="shared" si="113"/>
        <v>0.3659722222222222</v>
      </c>
    </row>
    <row r="323" spans="1:45" x14ac:dyDescent="0.25">
      <c r="A323" t="s">
        <v>630</v>
      </c>
      <c r="B323">
        <v>22980</v>
      </c>
      <c r="C323" t="s">
        <v>631</v>
      </c>
      <c r="D323">
        <v>10960</v>
      </c>
      <c r="E323">
        <v>555</v>
      </c>
      <c r="F323">
        <v>751</v>
      </c>
      <c r="G323">
        <v>527</v>
      </c>
      <c r="H323">
        <v>891</v>
      </c>
      <c r="I323">
        <v>1211</v>
      </c>
      <c r="J323">
        <v>1682</v>
      </c>
      <c r="K323">
        <v>1396</v>
      </c>
      <c r="L323">
        <v>776</v>
      </c>
      <c r="M323">
        <v>366</v>
      </c>
      <c r="N323">
        <v>679</v>
      </c>
      <c r="O323">
        <v>295</v>
      </c>
      <c r="P323">
        <v>251</v>
      </c>
      <c r="Q323">
        <v>679</v>
      </c>
      <c r="R323">
        <v>901</v>
      </c>
      <c r="S323">
        <f t="shared" si="114"/>
        <v>5480</v>
      </c>
      <c r="T323" t="str">
        <f t="shared" si="115"/>
        <v>7:00 a.m. to 7:29 a.m.</v>
      </c>
      <c r="U323">
        <f t="shared" si="116"/>
        <v>420</v>
      </c>
      <c r="V323">
        <f t="shared" si="117"/>
        <v>10960</v>
      </c>
      <c r="W323">
        <f t="shared" si="118"/>
        <v>3935</v>
      </c>
      <c r="X323">
        <f t="shared" si="119"/>
        <v>1682</v>
      </c>
      <c r="Y323">
        <f t="shared" si="120"/>
        <v>29</v>
      </c>
      <c r="Z323">
        <f t="shared" si="121"/>
        <v>446.63793103448273</v>
      </c>
      <c r="AA323" s="9">
        <f t="shared" si="111"/>
        <v>0.30972222222222223</v>
      </c>
      <c r="AC323" s="6">
        <f t="shared" si="122"/>
        <v>10960</v>
      </c>
      <c r="AD323" s="6">
        <f t="shared" si="123"/>
        <v>2741</v>
      </c>
      <c r="AE323" s="6">
        <f t="shared" si="103"/>
        <v>390</v>
      </c>
      <c r="AF323" s="6">
        <f t="shared" si="104"/>
        <v>1211</v>
      </c>
      <c r="AG323" s="6">
        <f t="shared" si="105"/>
        <v>29</v>
      </c>
      <c r="AH323" s="6">
        <f t="shared" si="106"/>
        <v>2724</v>
      </c>
      <c r="AI323" s="6">
        <f t="shared" si="124"/>
        <v>390.38315441783652</v>
      </c>
      <c r="AJ323" s="9">
        <f t="shared" si="112"/>
        <v>0.27083333333333331</v>
      </c>
      <c r="AL323" s="6">
        <f t="shared" si="125"/>
        <v>10960</v>
      </c>
      <c r="AM323" s="6">
        <f t="shared" si="126"/>
        <v>8220</v>
      </c>
      <c r="AN323" s="6">
        <f t="shared" si="107"/>
        <v>540</v>
      </c>
      <c r="AO323" s="6">
        <f t="shared" si="108"/>
        <v>679</v>
      </c>
      <c r="AP323" s="6">
        <f t="shared" si="109"/>
        <v>59</v>
      </c>
      <c r="AQ323" s="6">
        <f t="shared" si="110"/>
        <v>8155</v>
      </c>
      <c r="AR323" s="6">
        <f t="shared" si="127"/>
        <v>545.64801178203243</v>
      </c>
      <c r="AS323" s="9">
        <f t="shared" si="113"/>
        <v>0.37847222222222227</v>
      </c>
    </row>
    <row r="324" spans="1:45" x14ac:dyDescent="0.25">
      <c r="A324" t="s">
        <v>632</v>
      </c>
      <c r="B324">
        <v>23060</v>
      </c>
      <c r="C324" t="s">
        <v>633</v>
      </c>
      <c r="D324">
        <v>183535</v>
      </c>
      <c r="E324">
        <v>7031</v>
      </c>
      <c r="F324">
        <v>5566</v>
      </c>
      <c r="G324">
        <v>9235</v>
      </c>
      <c r="H324">
        <v>14736</v>
      </c>
      <c r="I324">
        <v>24139</v>
      </c>
      <c r="J324">
        <v>23733</v>
      </c>
      <c r="K324">
        <v>31649</v>
      </c>
      <c r="L324">
        <v>13201</v>
      </c>
      <c r="M324">
        <v>7928</v>
      </c>
      <c r="N324">
        <v>8595</v>
      </c>
      <c r="O324">
        <v>4927</v>
      </c>
      <c r="P324">
        <v>2326</v>
      </c>
      <c r="Q324">
        <v>14925</v>
      </c>
      <c r="R324">
        <v>15544</v>
      </c>
      <c r="S324">
        <f t="shared" si="114"/>
        <v>91767.5</v>
      </c>
      <c r="T324" t="str">
        <f t="shared" si="115"/>
        <v>7:30 a.m. to 7:59 a.m.</v>
      </c>
      <c r="U324">
        <f t="shared" si="116"/>
        <v>450</v>
      </c>
      <c r="V324">
        <f t="shared" si="117"/>
        <v>183535</v>
      </c>
      <c r="W324">
        <f t="shared" si="118"/>
        <v>84440</v>
      </c>
      <c r="X324">
        <f t="shared" si="119"/>
        <v>31649</v>
      </c>
      <c r="Y324">
        <f t="shared" si="120"/>
        <v>29</v>
      </c>
      <c r="Z324">
        <f t="shared" si="121"/>
        <v>456.71419318145911</v>
      </c>
      <c r="AA324" s="9">
        <f t="shared" si="111"/>
        <v>0.31666666666666665</v>
      </c>
      <c r="AC324" s="6">
        <f t="shared" si="122"/>
        <v>183535</v>
      </c>
      <c r="AD324" s="6">
        <f t="shared" si="123"/>
        <v>45884</v>
      </c>
      <c r="AE324" s="6">
        <f t="shared" si="103"/>
        <v>390</v>
      </c>
      <c r="AF324" s="6">
        <f t="shared" si="104"/>
        <v>24139</v>
      </c>
      <c r="AG324" s="6">
        <f t="shared" si="105"/>
        <v>29</v>
      </c>
      <c r="AH324" s="6">
        <f t="shared" si="106"/>
        <v>36568</v>
      </c>
      <c r="AI324" s="6">
        <f t="shared" si="124"/>
        <v>401.19171258129995</v>
      </c>
      <c r="AJ324" s="9">
        <f t="shared" si="112"/>
        <v>0.27847222222222223</v>
      </c>
      <c r="AL324" s="6">
        <f t="shared" si="125"/>
        <v>183535</v>
      </c>
      <c r="AM324" s="6">
        <f t="shared" si="126"/>
        <v>137652</v>
      </c>
      <c r="AN324" s="6">
        <f t="shared" si="107"/>
        <v>540</v>
      </c>
      <c r="AO324" s="6">
        <f t="shared" si="108"/>
        <v>8595</v>
      </c>
      <c r="AP324" s="6">
        <f t="shared" si="109"/>
        <v>59</v>
      </c>
      <c r="AQ324" s="6">
        <f t="shared" si="110"/>
        <v>137218</v>
      </c>
      <c r="AR324" s="6">
        <f t="shared" si="127"/>
        <v>542.97402559627687</v>
      </c>
      <c r="AS324" s="9">
        <f t="shared" si="113"/>
        <v>0.37638888888888888</v>
      </c>
    </row>
    <row r="325" spans="1:45" x14ac:dyDescent="0.25">
      <c r="A325" t="s">
        <v>634</v>
      </c>
      <c r="B325">
        <v>23140</v>
      </c>
      <c r="C325" t="s">
        <v>635</v>
      </c>
      <c r="D325">
        <v>14260</v>
      </c>
      <c r="E325">
        <v>740</v>
      </c>
      <c r="F325">
        <v>849</v>
      </c>
      <c r="G325">
        <v>1076</v>
      </c>
      <c r="H325">
        <v>1687</v>
      </c>
      <c r="I325">
        <v>1230</v>
      </c>
      <c r="J325">
        <v>1831</v>
      </c>
      <c r="K325">
        <v>1438</v>
      </c>
      <c r="L325">
        <v>1090</v>
      </c>
      <c r="M325">
        <v>396</v>
      </c>
      <c r="N325">
        <v>308</v>
      </c>
      <c r="O325">
        <v>411</v>
      </c>
      <c r="P325">
        <v>117</v>
      </c>
      <c r="Q325">
        <v>1737</v>
      </c>
      <c r="R325">
        <v>1350</v>
      </c>
      <c r="S325">
        <f t="shared" si="114"/>
        <v>7130</v>
      </c>
      <c r="T325" t="str">
        <f t="shared" si="115"/>
        <v>7:00 a.m. to 7:29 a.m.</v>
      </c>
      <c r="U325">
        <f t="shared" si="116"/>
        <v>420</v>
      </c>
      <c r="V325">
        <f t="shared" si="117"/>
        <v>14260</v>
      </c>
      <c r="W325">
        <f t="shared" si="118"/>
        <v>5582</v>
      </c>
      <c r="X325">
        <f t="shared" si="119"/>
        <v>1831</v>
      </c>
      <c r="Y325">
        <f t="shared" si="120"/>
        <v>29</v>
      </c>
      <c r="Z325">
        <f t="shared" si="121"/>
        <v>444.5177498634626</v>
      </c>
      <c r="AA325" s="9">
        <f t="shared" si="111"/>
        <v>0.30833333333333335</v>
      </c>
      <c r="AC325" s="6">
        <f t="shared" si="122"/>
        <v>14260</v>
      </c>
      <c r="AD325" s="6">
        <f t="shared" si="123"/>
        <v>3566</v>
      </c>
      <c r="AE325" s="6">
        <f t="shared" si="103"/>
        <v>360</v>
      </c>
      <c r="AF325" s="6">
        <f t="shared" si="104"/>
        <v>1687</v>
      </c>
      <c r="AG325" s="6">
        <f t="shared" si="105"/>
        <v>29</v>
      </c>
      <c r="AH325" s="6">
        <f t="shared" si="106"/>
        <v>2665</v>
      </c>
      <c r="AI325" s="6">
        <f t="shared" si="124"/>
        <v>375.47125074096027</v>
      </c>
      <c r="AJ325" s="9">
        <f t="shared" si="112"/>
        <v>0.26041666666666669</v>
      </c>
      <c r="AL325" s="6">
        <f t="shared" si="125"/>
        <v>14260</v>
      </c>
      <c r="AM325" s="6">
        <f t="shared" si="126"/>
        <v>10695</v>
      </c>
      <c r="AN325" s="6">
        <f t="shared" si="107"/>
        <v>600</v>
      </c>
      <c r="AO325" s="6">
        <f t="shared" si="108"/>
        <v>411</v>
      </c>
      <c r="AP325" s="6">
        <f t="shared" si="109"/>
        <v>59</v>
      </c>
      <c r="AQ325" s="6">
        <f t="shared" si="110"/>
        <v>10645</v>
      </c>
      <c r="AR325" s="6">
        <f t="shared" si="127"/>
        <v>607.17761557177619</v>
      </c>
      <c r="AS325" s="9">
        <f t="shared" si="113"/>
        <v>0.42152777777777778</v>
      </c>
    </row>
    <row r="326" spans="1:45" x14ac:dyDescent="0.25">
      <c r="A326" t="s">
        <v>636</v>
      </c>
      <c r="B326">
        <v>23180</v>
      </c>
      <c r="C326" t="s">
        <v>637</v>
      </c>
      <c r="D326">
        <v>31945</v>
      </c>
      <c r="E326">
        <v>794</v>
      </c>
      <c r="F326">
        <v>839</v>
      </c>
      <c r="G326">
        <v>1159</v>
      </c>
      <c r="H326">
        <v>2513</v>
      </c>
      <c r="I326">
        <v>3600</v>
      </c>
      <c r="J326">
        <v>5737</v>
      </c>
      <c r="K326">
        <v>6406</v>
      </c>
      <c r="L326">
        <v>2487</v>
      </c>
      <c r="M326">
        <v>1254</v>
      </c>
      <c r="N326">
        <v>1405</v>
      </c>
      <c r="O326">
        <v>1023</v>
      </c>
      <c r="P326">
        <v>472</v>
      </c>
      <c r="Q326">
        <v>1676</v>
      </c>
      <c r="R326">
        <v>2580</v>
      </c>
      <c r="S326">
        <f t="shared" si="114"/>
        <v>15972.5</v>
      </c>
      <c r="T326" t="str">
        <f t="shared" si="115"/>
        <v>7:30 a.m. to 7:59 a.m.</v>
      </c>
      <c r="U326">
        <f t="shared" si="116"/>
        <v>450</v>
      </c>
      <c r="V326">
        <f t="shared" si="117"/>
        <v>31945</v>
      </c>
      <c r="W326">
        <f t="shared" si="118"/>
        <v>14642</v>
      </c>
      <c r="X326">
        <f t="shared" si="119"/>
        <v>6406</v>
      </c>
      <c r="Y326">
        <f t="shared" si="120"/>
        <v>29</v>
      </c>
      <c r="Z326">
        <f t="shared" si="121"/>
        <v>456.0231813924446</v>
      </c>
      <c r="AA326" s="9">
        <f t="shared" si="111"/>
        <v>0.31666666666666665</v>
      </c>
      <c r="AC326" s="6">
        <f t="shared" si="122"/>
        <v>31945</v>
      </c>
      <c r="AD326" s="6">
        <f t="shared" si="123"/>
        <v>7987</v>
      </c>
      <c r="AE326" s="6">
        <f t="shared" si="103"/>
        <v>390</v>
      </c>
      <c r="AF326" s="6">
        <f t="shared" si="104"/>
        <v>3600</v>
      </c>
      <c r="AG326" s="6">
        <f t="shared" si="105"/>
        <v>29</v>
      </c>
      <c r="AH326" s="6">
        <f t="shared" si="106"/>
        <v>5305</v>
      </c>
      <c r="AI326" s="6">
        <f t="shared" si="124"/>
        <v>411.59895833333331</v>
      </c>
      <c r="AJ326" s="9">
        <f t="shared" si="112"/>
        <v>0.28541666666666665</v>
      </c>
      <c r="AL326" s="6">
        <f t="shared" si="125"/>
        <v>31945</v>
      </c>
      <c r="AM326" s="6">
        <f t="shared" si="126"/>
        <v>23959</v>
      </c>
      <c r="AN326" s="6">
        <f t="shared" si="107"/>
        <v>510</v>
      </c>
      <c r="AO326" s="6">
        <f t="shared" si="108"/>
        <v>1254</v>
      </c>
      <c r="AP326" s="6">
        <f t="shared" si="109"/>
        <v>29</v>
      </c>
      <c r="AQ326" s="6">
        <f t="shared" si="110"/>
        <v>23535</v>
      </c>
      <c r="AR326" s="6">
        <f t="shared" si="127"/>
        <v>519.79964114832535</v>
      </c>
      <c r="AS326" s="9">
        <f t="shared" si="113"/>
        <v>0.36041666666666666</v>
      </c>
    </row>
    <row r="327" spans="1:45" x14ac:dyDescent="0.25">
      <c r="A327" t="s">
        <v>638</v>
      </c>
      <c r="B327">
        <v>23240</v>
      </c>
      <c r="C327" t="s">
        <v>639</v>
      </c>
      <c r="D327">
        <v>10700</v>
      </c>
      <c r="E327">
        <v>462</v>
      </c>
      <c r="F327">
        <v>256</v>
      </c>
      <c r="G327">
        <v>467</v>
      </c>
      <c r="H327">
        <v>608</v>
      </c>
      <c r="I327">
        <v>955</v>
      </c>
      <c r="J327">
        <v>1801</v>
      </c>
      <c r="K327">
        <v>2173</v>
      </c>
      <c r="L327">
        <v>1060</v>
      </c>
      <c r="M327">
        <v>398</v>
      </c>
      <c r="N327">
        <v>956</v>
      </c>
      <c r="O327">
        <v>457</v>
      </c>
      <c r="P327">
        <v>105</v>
      </c>
      <c r="Q327">
        <v>516</v>
      </c>
      <c r="R327">
        <v>486</v>
      </c>
      <c r="S327">
        <f t="shared" si="114"/>
        <v>5350</v>
      </c>
      <c r="T327" t="str">
        <f t="shared" si="115"/>
        <v>7:30 a.m. to 7:59 a.m.</v>
      </c>
      <c r="U327">
        <f t="shared" si="116"/>
        <v>450</v>
      </c>
      <c r="V327">
        <f t="shared" si="117"/>
        <v>10700</v>
      </c>
      <c r="W327">
        <f t="shared" si="118"/>
        <v>4549</v>
      </c>
      <c r="X327">
        <f t="shared" si="119"/>
        <v>2173</v>
      </c>
      <c r="Y327">
        <f t="shared" si="120"/>
        <v>29</v>
      </c>
      <c r="Z327">
        <f t="shared" si="121"/>
        <v>460.68982972848596</v>
      </c>
      <c r="AA327" s="9">
        <f t="shared" si="111"/>
        <v>0.31944444444444448</v>
      </c>
      <c r="AC327" s="6">
        <f t="shared" si="122"/>
        <v>10700</v>
      </c>
      <c r="AD327" s="6">
        <f t="shared" si="123"/>
        <v>2676</v>
      </c>
      <c r="AE327" s="6">
        <f t="shared" si="103"/>
        <v>390</v>
      </c>
      <c r="AF327" s="6">
        <f t="shared" si="104"/>
        <v>955</v>
      </c>
      <c r="AG327" s="6">
        <f t="shared" si="105"/>
        <v>29</v>
      </c>
      <c r="AH327" s="6">
        <f t="shared" si="106"/>
        <v>1793</v>
      </c>
      <c r="AI327" s="6">
        <f t="shared" si="124"/>
        <v>416.78324607329841</v>
      </c>
      <c r="AJ327" s="9">
        <f t="shared" si="112"/>
        <v>0.28888888888888892</v>
      </c>
      <c r="AL327" s="6">
        <f t="shared" si="125"/>
        <v>10700</v>
      </c>
      <c r="AM327" s="6">
        <f t="shared" si="126"/>
        <v>8025</v>
      </c>
      <c r="AN327" s="6">
        <f t="shared" si="107"/>
        <v>510</v>
      </c>
      <c r="AO327" s="6">
        <f t="shared" si="108"/>
        <v>398</v>
      </c>
      <c r="AP327" s="6">
        <f t="shared" si="109"/>
        <v>29</v>
      </c>
      <c r="AQ327" s="6">
        <f t="shared" si="110"/>
        <v>7782</v>
      </c>
      <c r="AR327" s="6">
        <f t="shared" si="127"/>
        <v>527.7060301507538</v>
      </c>
      <c r="AS327" s="9">
        <f t="shared" si="113"/>
        <v>0.3659722222222222</v>
      </c>
    </row>
    <row r="328" spans="1:45" x14ac:dyDescent="0.25">
      <c r="A328" t="s">
        <v>640</v>
      </c>
      <c r="B328">
        <v>23300</v>
      </c>
      <c r="C328" t="s">
        <v>641</v>
      </c>
      <c r="D328">
        <v>20332</v>
      </c>
      <c r="E328">
        <v>687</v>
      </c>
      <c r="F328">
        <v>830</v>
      </c>
      <c r="G328">
        <v>1024</v>
      </c>
      <c r="H328">
        <v>1732</v>
      </c>
      <c r="I328">
        <v>2201</v>
      </c>
      <c r="J328">
        <v>2866</v>
      </c>
      <c r="K328">
        <v>2840</v>
      </c>
      <c r="L328">
        <v>1700</v>
      </c>
      <c r="M328">
        <v>683</v>
      </c>
      <c r="N328">
        <v>703</v>
      </c>
      <c r="O328">
        <v>370</v>
      </c>
      <c r="P328">
        <v>166</v>
      </c>
      <c r="Q328">
        <v>2329</v>
      </c>
      <c r="R328">
        <v>2201</v>
      </c>
      <c r="S328">
        <f t="shared" si="114"/>
        <v>10166</v>
      </c>
      <c r="T328" t="str">
        <f t="shared" si="115"/>
        <v>7:30 a.m. to 7:59 a.m.</v>
      </c>
      <c r="U328">
        <f t="shared" si="116"/>
        <v>450</v>
      </c>
      <c r="V328">
        <f t="shared" si="117"/>
        <v>20332</v>
      </c>
      <c r="W328">
        <f t="shared" si="118"/>
        <v>9340</v>
      </c>
      <c r="X328">
        <f t="shared" si="119"/>
        <v>2840</v>
      </c>
      <c r="Y328">
        <f t="shared" si="120"/>
        <v>29</v>
      </c>
      <c r="Z328">
        <f t="shared" si="121"/>
        <v>458.43450704225353</v>
      </c>
      <c r="AA328" s="9">
        <f t="shared" si="111"/>
        <v>0.31805555555555559</v>
      </c>
      <c r="AC328" s="6">
        <f t="shared" si="122"/>
        <v>20332</v>
      </c>
      <c r="AD328" s="6">
        <f t="shared" si="123"/>
        <v>5084</v>
      </c>
      <c r="AE328" s="6">
        <f t="shared" si="103"/>
        <v>390</v>
      </c>
      <c r="AF328" s="6">
        <f t="shared" si="104"/>
        <v>2201</v>
      </c>
      <c r="AG328" s="6">
        <f t="shared" si="105"/>
        <v>29</v>
      </c>
      <c r="AH328" s="6">
        <f t="shared" si="106"/>
        <v>4273</v>
      </c>
      <c r="AI328" s="6">
        <f t="shared" si="124"/>
        <v>400.67242162653338</v>
      </c>
      <c r="AJ328" s="9">
        <f t="shared" si="112"/>
        <v>0.27777777777777779</v>
      </c>
      <c r="AL328" s="6">
        <f t="shared" si="125"/>
        <v>20332</v>
      </c>
      <c r="AM328" s="6">
        <f t="shared" si="126"/>
        <v>15249</v>
      </c>
      <c r="AN328" s="6">
        <f t="shared" si="107"/>
        <v>540</v>
      </c>
      <c r="AO328" s="6">
        <f t="shared" si="108"/>
        <v>703</v>
      </c>
      <c r="AP328" s="6">
        <f t="shared" si="109"/>
        <v>59</v>
      </c>
      <c r="AQ328" s="6">
        <f t="shared" si="110"/>
        <v>14563</v>
      </c>
      <c r="AR328" s="6">
        <f t="shared" si="127"/>
        <v>597.57325746799427</v>
      </c>
      <c r="AS328" s="9">
        <f t="shared" si="113"/>
        <v>0.4145833333333333</v>
      </c>
    </row>
    <row r="329" spans="1:45" x14ac:dyDescent="0.25">
      <c r="A329" t="s">
        <v>642</v>
      </c>
      <c r="B329">
        <v>23340</v>
      </c>
      <c r="C329" t="s">
        <v>643</v>
      </c>
      <c r="D329">
        <v>17581</v>
      </c>
      <c r="E329">
        <v>953</v>
      </c>
      <c r="F329">
        <v>598</v>
      </c>
      <c r="G329">
        <v>1167</v>
      </c>
      <c r="H329">
        <v>1766</v>
      </c>
      <c r="I329">
        <v>2065</v>
      </c>
      <c r="J329">
        <v>2263</v>
      </c>
      <c r="K329">
        <v>2743</v>
      </c>
      <c r="L329">
        <v>1525</v>
      </c>
      <c r="M329">
        <v>567</v>
      </c>
      <c r="N329">
        <v>543</v>
      </c>
      <c r="O329">
        <v>344</v>
      </c>
      <c r="P329">
        <v>72</v>
      </c>
      <c r="Q329">
        <v>1651</v>
      </c>
      <c r="R329">
        <v>1324</v>
      </c>
      <c r="S329">
        <f t="shared" si="114"/>
        <v>8790.5</v>
      </c>
      <c r="T329" t="str">
        <f t="shared" si="115"/>
        <v>7:00 a.m. to 7:29 a.m.</v>
      </c>
      <c r="U329">
        <f t="shared" si="116"/>
        <v>420</v>
      </c>
      <c r="V329">
        <f t="shared" si="117"/>
        <v>17581</v>
      </c>
      <c r="W329">
        <f t="shared" si="118"/>
        <v>6549</v>
      </c>
      <c r="X329">
        <f t="shared" si="119"/>
        <v>2263</v>
      </c>
      <c r="Y329">
        <f t="shared" si="120"/>
        <v>29</v>
      </c>
      <c r="Z329">
        <f t="shared" si="121"/>
        <v>448.72448077772867</v>
      </c>
      <c r="AA329" s="9">
        <f t="shared" si="111"/>
        <v>0.31111111111111112</v>
      </c>
      <c r="AC329" s="6">
        <f t="shared" si="122"/>
        <v>17581</v>
      </c>
      <c r="AD329" s="6">
        <f t="shared" si="123"/>
        <v>4396</v>
      </c>
      <c r="AE329" s="6">
        <f t="shared" si="103"/>
        <v>360</v>
      </c>
      <c r="AF329" s="6">
        <f t="shared" si="104"/>
        <v>1766</v>
      </c>
      <c r="AG329" s="6">
        <f t="shared" si="105"/>
        <v>29</v>
      </c>
      <c r="AH329" s="6">
        <f t="shared" si="106"/>
        <v>2718</v>
      </c>
      <c r="AI329" s="6">
        <f t="shared" si="124"/>
        <v>387.54261041902606</v>
      </c>
      <c r="AJ329" s="9">
        <f t="shared" si="112"/>
        <v>0.26874999999999999</v>
      </c>
      <c r="AL329" s="6">
        <f t="shared" si="125"/>
        <v>17581</v>
      </c>
      <c r="AM329" s="6">
        <f t="shared" si="126"/>
        <v>13186</v>
      </c>
      <c r="AN329" s="6">
        <f t="shared" si="107"/>
        <v>510</v>
      </c>
      <c r="AO329" s="6">
        <f t="shared" si="108"/>
        <v>567</v>
      </c>
      <c r="AP329" s="6">
        <f t="shared" si="109"/>
        <v>29</v>
      </c>
      <c r="AQ329" s="6">
        <f t="shared" si="110"/>
        <v>13080</v>
      </c>
      <c r="AR329" s="6">
        <f t="shared" si="127"/>
        <v>515.40873015873012</v>
      </c>
      <c r="AS329" s="9">
        <f t="shared" si="113"/>
        <v>0.3576388888888889</v>
      </c>
    </row>
    <row r="330" spans="1:45" x14ac:dyDescent="0.25">
      <c r="A330" t="s">
        <v>644</v>
      </c>
      <c r="B330">
        <v>23380</v>
      </c>
      <c r="C330" t="s">
        <v>645</v>
      </c>
      <c r="D330">
        <v>27432</v>
      </c>
      <c r="E330">
        <v>1465</v>
      </c>
      <c r="F330">
        <v>845</v>
      </c>
      <c r="G330">
        <v>2005</v>
      </c>
      <c r="H330">
        <v>2509</v>
      </c>
      <c r="I330">
        <v>3029</v>
      </c>
      <c r="J330">
        <v>3322</v>
      </c>
      <c r="K330">
        <v>2941</v>
      </c>
      <c r="L330">
        <v>2229</v>
      </c>
      <c r="M330">
        <v>1107</v>
      </c>
      <c r="N330">
        <v>1044</v>
      </c>
      <c r="O330">
        <v>466</v>
      </c>
      <c r="P330">
        <v>133</v>
      </c>
      <c r="Q330">
        <v>2979</v>
      </c>
      <c r="R330">
        <v>3358</v>
      </c>
      <c r="S330">
        <f t="shared" si="114"/>
        <v>13716</v>
      </c>
      <c r="T330" t="str">
        <f t="shared" si="115"/>
        <v>7:30 a.m. to 7:59 a.m.</v>
      </c>
      <c r="U330">
        <f t="shared" si="116"/>
        <v>450</v>
      </c>
      <c r="V330">
        <f t="shared" si="117"/>
        <v>27432</v>
      </c>
      <c r="W330">
        <f t="shared" si="118"/>
        <v>13175</v>
      </c>
      <c r="X330">
        <f t="shared" si="119"/>
        <v>2941</v>
      </c>
      <c r="Y330">
        <f t="shared" si="120"/>
        <v>29</v>
      </c>
      <c r="Z330">
        <f t="shared" si="121"/>
        <v>455.33458007480448</v>
      </c>
      <c r="AA330" s="9">
        <f t="shared" si="111"/>
        <v>0.31597222222222221</v>
      </c>
      <c r="AC330" s="6">
        <f t="shared" si="122"/>
        <v>27432</v>
      </c>
      <c r="AD330" s="6">
        <f t="shared" si="123"/>
        <v>6859</v>
      </c>
      <c r="AE330" s="6">
        <f t="shared" ref="AE330:AE393" si="128">IF($AD330&gt;SUM($E330:$R330),"Q1 can't exceed the total", IF($AD330&gt;SUM($E330:$Q330),$R$2, IF($AD330&gt;SUM($E330:$P330),$Q$2, IF($AD330&gt;SUM($E330:$O330),$P$2, IF($AD330&gt;SUM($E330:$N330),$O$2, IF($AD330&gt;SUM($E330:$M330),$N$2, IF($AD330&gt;SUM($E330:$L330),$M$2, IF($AD330&gt;SUM($E330:$K330),$L$2, IF($AD330&gt;SUM($E330:$J330),$K$2, IF($AD330&gt;SUM($E330:$I330),$J$2, IF($AD330&gt;SUM($E330:$H330),$I$2, IF($AD330&gt;SUM($E330:$G330),$H$2, IF($AD330&gt;SUM($E330:$F330),$G$2, IF($AD330&gt;SUM($E330),$F$2,$E$2))))))))))))))</f>
        <v>390</v>
      </c>
      <c r="AF330" s="6">
        <f t="shared" ref="AF330:AF393" si="129">IF($AD330&gt;SUM($E330:$R330),"Q1 can't exceed the total", IF($AD330&gt;SUM($E330:$Q330),$R330, IF($AD330&gt;SUM($E330:$P330),$Q330, IF($AD330&gt;SUM($E330:$O330),$P330, IF($AD330&gt;SUM($E330:$N330),$O330, IF($AD330&gt;SUM($E330:$M330),$N330, IF($AD330&gt;SUM($E330:$L330),$M330, IF($AD330&gt;SUM($E330:$K330),$L330, IF($AD330&gt;SUM($E330:$J330),$K330, IF($AD330&gt;SUM($E330:$I330),$J330, IF($AD330&gt;SUM($E330:$H330),$I330, IF($AD330&gt;SUM($E330:$G330),$H330, IF($AD330&gt;SUM($E330:$F330),$G330, IF($AD330&gt;SUM($E330),$F330,$E330))))))))))))))</f>
        <v>3029</v>
      </c>
      <c r="AG330" s="6">
        <f t="shared" ref="AG330:AG393" si="130">IF($AD330&gt;SUM($E330:$R330),"median can't exceed the total", IF($AD330&gt;SUM($E330:$Q330),$R$1, IF($AD330&gt;SUM($E330:$P330),$Q$1, IF($AD330&gt;SUM($E330:$O330),$P$1, IF($AD330&gt;SUM($E330:$N330),$O$1, IF($AD330&gt;SUM($E330:$M330),$N$1, IF($AD330&gt;SUM($E330:$L330),$M$1, IF($AD330&gt;SUM($E330:$K330),$L$1, IF($AD330&gt;SUM($E330:$J330),$K$1, IF($AD330&gt;SUM($E330:$I330),$J$1, IF($AD330&gt;SUM($E330:$H330),$I$1, IF($AD330&gt;SUM($E330:$G330),$H$1, IF($AD330&gt;SUM($E330:$F330),$G$1, IF($AD330&gt;SUM($E330),$F$1,$E$1))))))))))))))</f>
        <v>29</v>
      </c>
      <c r="AH330" s="6">
        <f t="shared" ref="AH330:AH393" si="131">IF($AD330&gt;SUM($E330:$R330),"median can't exceed the total", IF($AD330&gt;SUM($E330:$Q330),SUM($E330:$Q330), IF($AD330&gt;SUM($E330:$P330),SUM($E330:$P330), IF($AD330&gt;SUM($E330:$O330),SUM($E330:$O330), IF($AD330&gt;SUM($E330:$N330),SUM($E330:$N330), IF($AD330&gt;SUM($E330:$M330),SUM($E330:$M330), IF($AD330&gt;SUM($E330:$L330),SUM($E330:$L330), IF($AD330&gt;SUM($E330:$K330),SUM($E330:$K330), IF($AD330&gt;SUM($E330:$J330),SUM($E330:$J330), IF($AD330&gt;SUM($E330:$I330),SUM($E330:$I330), IF($AD330&gt;SUM($E330:$H330),SUM($E330:$H330), IF($AD330&gt;SUM($E330:$G330),SUM($E330:$G330), IF($AD330&gt;SUM($E330:$F330),SUM($E330:$F330, IF($AD330&gt;SUM($E330),SUM($E330),0)))))))))))))))</f>
        <v>6824</v>
      </c>
      <c r="AI330" s="6">
        <f t="shared" si="124"/>
        <v>390.32551997358865</v>
      </c>
      <c r="AJ330" s="9">
        <f t="shared" si="112"/>
        <v>0.27083333333333331</v>
      </c>
      <c r="AL330" s="6">
        <f t="shared" si="125"/>
        <v>27432</v>
      </c>
      <c r="AM330" s="6">
        <f t="shared" si="126"/>
        <v>20574</v>
      </c>
      <c r="AN330" s="6">
        <f t="shared" ref="AN330:AN393" si="132">IF($AM330&gt;SUM($E330:$R330),"can't exceed the total", IF($AM330&gt;SUM($E330:$Q330),$R$2, IF($AM330&gt;SUM($E330:$P330),$Q$2, IF($AM330&gt;SUM($E330:$O330),$P$2, IF($AM330&gt;SUM($E330:$N330),$O$2, IF($AM330&gt;SUM($E330:$M330),$N$2, IF($AM330&gt;SUM($E330:$L330),$M$2, IF($AM330&gt;SUM($E330:$K330),$L$2, IF($AM330&gt;SUM($E330:$J330),$K$2, IF($AM330&gt;SUM($E330:$I330),$J$2, IF($AM330&gt;SUM($E330:$H330),$I$2, IF($AM330&gt;SUM($E330:$G330),$H$2, IF($AM330&gt;SUM($E330:$F330),$G$2, IF($AM330&gt;SUM($E330),$F$2,$E$2))))))))))))))</f>
        <v>600</v>
      </c>
      <c r="AO330" s="6">
        <f t="shared" ref="AO330:AO393" si="133">IF($AM330&gt;SUM($E330:$R330), "can't exceed the total", IF($AM330&gt;SUM($E330:$Q330),$R330, IF($AM330&gt;SUM($E330:$P330),$Q330, IF($AM330&gt;SUM($E330:$O330),$P330, IF($AM330&gt;SUM($E330:$N330),$O330, IF($AM330&gt;SUM($E330:$M330),$N330, IF($AM330&gt;SUM($E330:$L330),$M330, IF($AM330&gt;SUM($E330:$K330),$L330, IF($AM330&gt;SUM($E330:$J330),$K330, IF($AM330&gt;SUM($E330:$I330),$J330, IF($AM330&gt;SUM($E330:$H330),$I330, IF($AM330&gt;SUM($E330:$G330),$H330, IF($AM330&gt;SUM($E330:$F330),$G330, IF($AM330&gt;SUM($E330),$F330,$E330))))))))))))))</f>
        <v>466</v>
      </c>
      <c r="AP330" s="6">
        <f t="shared" ref="AP330:AP393" si="134">IF($AM330&gt;SUM($E330:$R330),"can't exceed the total", IF($AM330&gt;SUM($E330:$Q330),$R$1, IF($AM330&gt;SUM($E330:$P330),$Q$1, IF($AM330&gt;SUM($E330:$O330),$P$1, IF($AM330&gt;SUM($E330:$N330),$O$1, IF($AM330&gt;SUM($E330:$M330),$N$1, IF($AM330&gt;SUM($E330:$L330),$M$1, IF($AM330&gt;SUM($E330:$K330),$L$1, IF($AM330&gt;SUM($E330:$J330),$K$1, IF($AM330&gt;SUM($E330:$I330),$J$1, IF($AM330&gt;SUM($E330:$H330),$I$1, IF($AM330&gt;SUM($E330:$G330),$H$1, IF($AM330&gt;SUM($E330:$F330),$G$1, IF($AM330&gt;SUM($E330),$F$1,$E$1))))))))))))))</f>
        <v>59</v>
      </c>
      <c r="AQ330" s="6">
        <f t="shared" ref="AQ330:AQ393" si="135">IF($AM330&gt;SUM($E330:$R330),"can't exceed the total", IF($AM330&gt;SUM($E330:$Q330),SUM($E330:$Q330), IF($AM330&gt;SUM($E330:$P330),SUM($E330:$P330), IF($AM330&gt;SUM($E330:$O330),SUM($E330:$O330), IF($AM330&gt;SUM($E330:$N330),SUM($E330:$N330), IF($AM330&gt;SUM($E330:$M330),SUM($E330:$M330), IF($AM330&gt;SUM($E330:$L330),SUM($E330:$L330), IF($AM330&gt;SUM($E330:$K330),SUM($E330:$K330), IF($AM330&gt;SUM($E330:$J330),SUM($E330:$J330), IF($AM330&gt;SUM($E330:$I330),SUM($E330:$I330), IF($AM330&gt;SUM($E330:$H330),SUM($E330:$H330), IF($AM330&gt;SUM($E330:$G330),SUM($E330:$G330), IF($AM330&gt;SUM($E330:$F330),SUM($E330:$F330, IF($AM330&gt;SUM($E330),SUM($E330),0)))))))))))))))</f>
        <v>20496</v>
      </c>
      <c r="AR330" s="6">
        <f t="shared" si="127"/>
        <v>609.87553648068672</v>
      </c>
      <c r="AS330" s="9">
        <f t="shared" si="113"/>
        <v>0.42291666666666666</v>
      </c>
    </row>
    <row r="331" spans="1:45" x14ac:dyDescent="0.25">
      <c r="A331" t="s">
        <v>646</v>
      </c>
      <c r="B331">
        <v>23420</v>
      </c>
      <c r="C331" t="s">
        <v>647</v>
      </c>
      <c r="D331">
        <v>332682</v>
      </c>
      <c r="E331">
        <v>18610</v>
      </c>
      <c r="F331">
        <v>17536</v>
      </c>
      <c r="G331">
        <v>16360</v>
      </c>
      <c r="H331">
        <v>30846</v>
      </c>
      <c r="I331">
        <v>31216</v>
      </c>
      <c r="J331">
        <v>51714</v>
      </c>
      <c r="K331">
        <v>40140</v>
      </c>
      <c r="L331">
        <v>36590</v>
      </c>
      <c r="M331">
        <v>12236</v>
      </c>
      <c r="N331">
        <v>17001</v>
      </c>
      <c r="O331">
        <v>9304</v>
      </c>
      <c r="P331">
        <v>4688</v>
      </c>
      <c r="Q331">
        <v>23425</v>
      </c>
      <c r="R331">
        <v>23016</v>
      </c>
      <c r="S331">
        <f t="shared" si="114"/>
        <v>166341</v>
      </c>
      <c r="T331" t="str">
        <f t="shared" si="115"/>
        <v>7:30 a.m. to 7:59 a.m.</v>
      </c>
      <c r="U331">
        <f t="shared" si="116"/>
        <v>450</v>
      </c>
      <c r="V331">
        <f t="shared" si="117"/>
        <v>332682</v>
      </c>
      <c r="W331">
        <f t="shared" si="118"/>
        <v>166282</v>
      </c>
      <c r="X331">
        <f t="shared" si="119"/>
        <v>40140</v>
      </c>
      <c r="Y331">
        <f t="shared" si="120"/>
        <v>29</v>
      </c>
      <c r="Z331">
        <f t="shared" si="121"/>
        <v>450.04262580966616</v>
      </c>
      <c r="AA331" s="9">
        <f t="shared" ref="AA331:AA394" si="136">TIME(0,Z331,0)</f>
        <v>0.3125</v>
      </c>
      <c r="AC331" s="6">
        <f t="shared" si="122"/>
        <v>332682</v>
      </c>
      <c r="AD331" s="6">
        <f t="shared" si="123"/>
        <v>83171</v>
      </c>
      <c r="AE331" s="6">
        <f t="shared" si="128"/>
        <v>360</v>
      </c>
      <c r="AF331" s="6">
        <f t="shared" si="129"/>
        <v>30846</v>
      </c>
      <c r="AG331" s="6">
        <f t="shared" si="130"/>
        <v>29</v>
      </c>
      <c r="AH331" s="6">
        <f t="shared" si="131"/>
        <v>52506</v>
      </c>
      <c r="AI331" s="6">
        <f t="shared" si="124"/>
        <v>388.82936199183041</v>
      </c>
      <c r="AJ331" s="9">
        <f t="shared" ref="AJ331:AJ394" si="137">TIME(0,AI331,0)</f>
        <v>0.26944444444444443</v>
      </c>
      <c r="AL331" s="6">
        <f t="shared" si="125"/>
        <v>332682</v>
      </c>
      <c r="AM331" s="6">
        <f t="shared" si="126"/>
        <v>249512</v>
      </c>
      <c r="AN331" s="6">
        <f t="shared" si="132"/>
        <v>510</v>
      </c>
      <c r="AO331" s="6">
        <f t="shared" si="133"/>
        <v>12236</v>
      </c>
      <c r="AP331" s="6">
        <f t="shared" si="134"/>
        <v>29</v>
      </c>
      <c r="AQ331" s="6">
        <f t="shared" si="135"/>
        <v>243012</v>
      </c>
      <c r="AR331" s="6">
        <f t="shared" si="127"/>
        <v>525.40417620137305</v>
      </c>
      <c r="AS331" s="9">
        <f t="shared" ref="AS331:AS394" si="138">TIME(0,AR331,0)</f>
        <v>0.36458333333333331</v>
      </c>
    </row>
    <row r="332" spans="1:45" x14ac:dyDescent="0.25">
      <c r="A332" t="s">
        <v>648</v>
      </c>
      <c r="B332">
        <v>23460</v>
      </c>
      <c r="C332" t="s">
        <v>649</v>
      </c>
      <c r="D332">
        <v>37803</v>
      </c>
      <c r="E332">
        <v>2597</v>
      </c>
      <c r="F332">
        <v>1890</v>
      </c>
      <c r="G332">
        <v>2795</v>
      </c>
      <c r="H332">
        <v>4261</v>
      </c>
      <c r="I332">
        <v>4586</v>
      </c>
      <c r="J332">
        <v>5207</v>
      </c>
      <c r="K332">
        <v>4222</v>
      </c>
      <c r="L332">
        <v>2323</v>
      </c>
      <c r="M332">
        <v>1080</v>
      </c>
      <c r="N332">
        <v>1112</v>
      </c>
      <c r="O332">
        <v>756</v>
      </c>
      <c r="P332">
        <v>489</v>
      </c>
      <c r="Q332">
        <v>3019</v>
      </c>
      <c r="R332">
        <v>3466</v>
      </c>
      <c r="S332">
        <f t="shared" ref="S332:S395" si="139">IF(MOD(D332,2)&gt;0,AVERAGE(ROUNDDOWN(D332/2,0),ROUNDUP(D332/2,0)),D332/2)</f>
        <v>18901.5</v>
      </c>
      <c r="T332" t="str">
        <f t="shared" ref="T332:T395" si="140">IF($S332&gt;SUM($E332:$R332),"median can't exceed the total",IF($S332&gt;SUM($E332:$Q332),$R$9,IF($S332&gt;SUM($E332:$P332),$Q$9,IF($S332&gt;SUM($E332:$O332),$P$9,IF($S332&gt;SUM($E332:$N332),$O$9,IF($S332&gt;SUM($E332:$M332),$N$9,IF($S332&gt;SUM($E332:$L332),$M$9,IF($S332&gt;SUM($E332:$K332),$L$9,IF($S332&gt;SUM($E332:$J332),$K$9,IF($S332&gt;SUM($E332:$I332),$J$9,IF($S332&gt;SUM($E332:$H332),$I$9,IF($S332&gt;SUM($E332:$G332),$H$9,IF($S332&gt;SUM($E332:$F332),$G$9,IF($S332&gt;SUM($E332),$F$9,$E$9))))))))))))))</f>
        <v>7:00 a.m. to 7:29 a.m.</v>
      </c>
      <c r="U332">
        <f t="shared" ref="U332:U395" si="141">IF($S332&gt;SUM($E332:$R332),"median can't exceed the total",IF($S332&gt;SUM($E332:$Q332),$R$2,IF($S332&gt;SUM($E332:$P332),$Q$2,IF($S332&gt;SUM($E332:$O332),$P$2,IF($S332&gt;SUM($E332:$N332),$O$2,IF($S332&gt;SUM($E332:$M332),$N$2,IF($S332&gt;SUM($E332:$L332),$M$2,IF($S332&gt;SUM($E332:$K332),$L$2,IF($S332&gt;SUM($E332:$J332),$K$2,IF($S332&gt;SUM($E332:$I332),$J$2,IF($S332&gt;SUM($E332:$H332),$I$2,IF($S332&gt;SUM($E332:$G332),$H$2,IF($S332&gt;SUM($E332:$F332),$G$2,IF($S332&gt;SUM($E332),$F$2,$E$2))))))))))))))</f>
        <v>420</v>
      </c>
      <c r="V332">
        <f t="shared" ref="V332:V395" si="142">D332</f>
        <v>37803</v>
      </c>
      <c r="W332">
        <f t="shared" ref="W332:W395" si="143">IF($S332&gt;SUM($E332:$R332),"median can't exceed the total", IF($S332&gt;SUM($E332:$Q332),SUM($E332:$Q332), IF($S332&gt;SUM($E332:$P332),SUM($E332:$P332), IF($S332&gt;SUM($E332:$O332),SUM($E332:$O332), IF($S332&gt;SUM($E332:$N332),SUM($E332:$N332), IF($S332&gt;SUM($E332:$M332),SUM($E332:$M332), IF($S332&gt;SUM($E332:$L332),SUM($E332:$L332), IF($S332&gt;SUM($E332:$K332),SUM($E332:$K332), IF($S332&gt;SUM($E332:$J332),SUM($E332:$J332), IF($S332&gt;SUM($E332:$I332),SUM($E332:$I332), IF($S332&gt;SUM($E332:$H332),SUM($E332:$H332), IF($S332&gt;SUM($E332:$G332),SUM($E332:$G332), IF($S332&gt;SUM($E332:$F332),SUM($E332:$F332, IF($S332&gt;SUM($E332),SUM($E332),0)))))))))))))))</f>
        <v>16129</v>
      </c>
      <c r="X332">
        <f t="shared" ref="X332:X395" si="144">IF($S332&gt;SUM($E332:$R332),"median can't exceed the total", IF($S332&gt;SUM($E332:$Q332),$R332, IF($S332&gt;SUM($E332:$P332),$Q332, IF($S332&gt;SUM($E332:$O332),$P332, IF($S332&gt;SUM($E332:$N332),$O332, IF($S332&gt;SUM($E332:$M332),$N332, IF($S332&gt;SUM($E332:$L332),$M332, IF($S332&gt;SUM($E332:$K332),$L332, IF($S332&gt;SUM($E332:$J332),$K332, IF($S332&gt;SUM($E332:$I332),$J332, IF($S332&gt;SUM($E332:$H332),$I332, IF($S332&gt;SUM($E332:$G332),$H332, IF($S332&gt;SUM($E332:$F332),$G332, IF($S332&gt;SUM($E332),$F332,$E332))))))))))))))</f>
        <v>5207</v>
      </c>
      <c r="Y332">
        <f t="shared" ref="Y332:Y395" si="145">IF($S332&gt;SUM($E332:$R332),"median can't exceed the total", IF($S332&gt;SUM($E332:$Q332),$R$1, IF($S332&gt;SUM($E332:$P332),$Q$1, IF($S332&gt;SUM($E332:$O332),$P$1, IF($S332&gt;SUM($E332:$N332),$O$1, IF($S332&gt;SUM($E332:$M332),$N$1, IF($S332&gt;SUM($E332:$L332),$M$1, IF($S332&gt;SUM($E332:$K332),$L$1, IF($S332&gt;SUM($E332:$J332),$K$1, IF($S332&gt;SUM($E332:$I332),$J$1, IF($S332&gt;SUM($E332:$H332),$I$1, IF($S332&gt;SUM($E332:$G332),$H$1, IF($S332&gt;SUM($E332:$F332),$G$1, IF($S332&gt;SUM($E332),$F$1,$E$1))))))))))))))</f>
        <v>29</v>
      </c>
      <c r="Z332">
        <f t="shared" ref="Z332:Z395" si="146">U332+(((V332/2)-W332)/X332)*Y332</f>
        <v>435.44123295563662</v>
      </c>
      <c r="AA332" s="9">
        <f t="shared" si="136"/>
        <v>0.30208333333333331</v>
      </c>
      <c r="AC332" s="6">
        <f t="shared" ref="AC332:AC395" si="147">$D332</f>
        <v>37803</v>
      </c>
      <c r="AD332" s="6">
        <f t="shared" ref="AD332:AD395" si="148">ROUNDUP(0.25*($AC332+1),0)</f>
        <v>9451</v>
      </c>
      <c r="AE332" s="6">
        <f t="shared" si="128"/>
        <v>360</v>
      </c>
      <c r="AF332" s="6">
        <f t="shared" si="129"/>
        <v>4261</v>
      </c>
      <c r="AG332" s="6">
        <f t="shared" si="130"/>
        <v>29</v>
      </c>
      <c r="AH332" s="6">
        <f t="shared" si="131"/>
        <v>7282</v>
      </c>
      <c r="AI332" s="6">
        <f t="shared" ref="AI332:AI395" si="149">AE332+(((AC332/4)-AH332)/AF332)*AG332</f>
        <v>374.76032621450366</v>
      </c>
      <c r="AJ332" s="9">
        <f t="shared" si="137"/>
        <v>0.25972222222222224</v>
      </c>
      <c r="AL332" s="6">
        <f t="shared" ref="AL332:AL395" si="150">$D332</f>
        <v>37803</v>
      </c>
      <c r="AM332" s="6">
        <f t="shared" ref="AM332:AM395" si="151">ROUNDDOWN(0.75*($AL332+1),0)</f>
        <v>28353</v>
      </c>
      <c r="AN332" s="6">
        <f t="shared" si="132"/>
        <v>510</v>
      </c>
      <c r="AO332" s="6">
        <f t="shared" si="133"/>
        <v>1080</v>
      </c>
      <c r="AP332" s="6">
        <f t="shared" si="134"/>
        <v>29</v>
      </c>
      <c r="AQ332" s="6">
        <f t="shared" si="135"/>
        <v>27881</v>
      </c>
      <c r="AR332" s="6">
        <f t="shared" ref="AR332:AR395" si="152">AN332+((((3*AL332)/4)-AQ332)/AO332)*AP332</f>
        <v>522.65393518518522</v>
      </c>
      <c r="AS332" s="9">
        <f t="shared" si="138"/>
        <v>0.36249999999999999</v>
      </c>
    </row>
    <row r="333" spans="1:45" x14ac:dyDescent="0.25">
      <c r="A333" t="s">
        <v>650</v>
      </c>
      <c r="B333">
        <v>23500</v>
      </c>
      <c r="C333" t="s">
        <v>651</v>
      </c>
      <c r="D333">
        <v>19984</v>
      </c>
      <c r="E333">
        <v>1110</v>
      </c>
      <c r="F333">
        <v>949</v>
      </c>
      <c r="G333">
        <v>1093</v>
      </c>
      <c r="H333">
        <v>1850</v>
      </c>
      <c r="I333">
        <v>1805</v>
      </c>
      <c r="J333">
        <v>2264</v>
      </c>
      <c r="K333">
        <v>2916</v>
      </c>
      <c r="L333">
        <v>1315</v>
      </c>
      <c r="M333">
        <v>727</v>
      </c>
      <c r="N333">
        <v>933</v>
      </c>
      <c r="O333">
        <v>415</v>
      </c>
      <c r="P333">
        <v>150</v>
      </c>
      <c r="Q333">
        <v>1832</v>
      </c>
      <c r="R333">
        <v>2625</v>
      </c>
      <c r="S333">
        <f t="shared" si="139"/>
        <v>9992</v>
      </c>
      <c r="T333" t="str">
        <f t="shared" si="140"/>
        <v>7:30 a.m. to 7:59 a.m.</v>
      </c>
      <c r="U333">
        <f t="shared" si="141"/>
        <v>450</v>
      </c>
      <c r="V333">
        <f t="shared" si="142"/>
        <v>19984</v>
      </c>
      <c r="W333">
        <f t="shared" si="143"/>
        <v>9071</v>
      </c>
      <c r="X333">
        <f t="shared" si="144"/>
        <v>2916</v>
      </c>
      <c r="Y333">
        <f t="shared" si="145"/>
        <v>29</v>
      </c>
      <c r="Z333">
        <f t="shared" si="146"/>
        <v>459.15946502057614</v>
      </c>
      <c r="AA333" s="9">
        <f t="shared" si="136"/>
        <v>0.31875000000000003</v>
      </c>
      <c r="AC333" s="6">
        <f t="shared" si="147"/>
        <v>19984</v>
      </c>
      <c r="AD333" s="6">
        <f t="shared" si="148"/>
        <v>4997</v>
      </c>
      <c r="AE333" s="6">
        <f t="shared" si="128"/>
        <v>360</v>
      </c>
      <c r="AF333" s="6">
        <f t="shared" si="129"/>
        <v>1850</v>
      </c>
      <c r="AG333" s="6">
        <f t="shared" si="130"/>
        <v>29</v>
      </c>
      <c r="AH333" s="6">
        <f t="shared" si="131"/>
        <v>3152</v>
      </c>
      <c r="AI333" s="6">
        <f t="shared" si="149"/>
        <v>388.90594594594597</v>
      </c>
      <c r="AJ333" s="9">
        <f t="shared" si="137"/>
        <v>0.26944444444444443</v>
      </c>
      <c r="AL333" s="6">
        <f t="shared" si="150"/>
        <v>19984</v>
      </c>
      <c r="AM333" s="6">
        <f t="shared" si="151"/>
        <v>14988</v>
      </c>
      <c r="AN333" s="6">
        <f t="shared" si="132"/>
        <v>600</v>
      </c>
      <c r="AO333" s="6">
        <f t="shared" si="133"/>
        <v>415</v>
      </c>
      <c r="AP333" s="6">
        <f t="shared" si="134"/>
        <v>59</v>
      </c>
      <c r="AQ333" s="6">
        <f t="shared" si="135"/>
        <v>14962</v>
      </c>
      <c r="AR333" s="6">
        <f t="shared" si="152"/>
        <v>603.69638554216863</v>
      </c>
      <c r="AS333" s="9">
        <f t="shared" si="138"/>
        <v>0.41875000000000001</v>
      </c>
    </row>
    <row r="334" spans="1:45" x14ac:dyDescent="0.25">
      <c r="A334" t="s">
        <v>652</v>
      </c>
      <c r="B334">
        <v>23540</v>
      </c>
      <c r="C334" t="s">
        <v>653</v>
      </c>
      <c r="D334">
        <v>114496</v>
      </c>
      <c r="E334">
        <v>2833</v>
      </c>
      <c r="F334">
        <v>2100</v>
      </c>
      <c r="G334">
        <v>4125</v>
      </c>
      <c r="H334">
        <v>6817</v>
      </c>
      <c r="I334">
        <v>9979</v>
      </c>
      <c r="J334">
        <v>17147</v>
      </c>
      <c r="K334">
        <v>17140</v>
      </c>
      <c r="L334">
        <v>11368</v>
      </c>
      <c r="M334">
        <v>7955</v>
      </c>
      <c r="N334">
        <v>9998</v>
      </c>
      <c r="O334">
        <v>5064</v>
      </c>
      <c r="P334">
        <v>2044</v>
      </c>
      <c r="Q334">
        <v>8863</v>
      </c>
      <c r="R334">
        <v>9063</v>
      </c>
      <c r="S334">
        <f t="shared" si="139"/>
        <v>57248</v>
      </c>
      <c r="T334" t="str">
        <f t="shared" si="140"/>
        <v>7:30 a.m. to 7:59 a.m.</v>
      </c>
      <c r="U334">
        <f t="shared" si="141"/>
        <v>450</v>
      </c>
      <c r="V334">
        <f t="shared" si="142"/>
        <v>114496</v>
      </c>
      <c r="W334">
        <f t="shared" si="143"/>
        <v>43001</v>
      </c>
      <c r="X334">
        <f t="shared" si="144"/>
        <v>17140</v>
      </c>
      <c r="Y334">
        <f t="shared" si="145"/>
        <v>29</v>
      </c>
      <c r="Z334">
        <f t="shared" si="146"/>
        <v>474.10519253208867</v>
      </c>
      <c r="AA334" s="9">
        <f t="shared" si="136"/>
        <v>0.32916666666666666</v>
      </c>
      <c r="AC334" s="6">
        <f t="shared" si="147"/>
        <v>114496</v>
      </c>
      <c r="AD334" s="6">
        <f t="shared" si="148"/>
        <v>28625</v>
      </c>
      <c r="AE334" s="6">
        <f t="shared" si="128"/>
        <v>420</v>
      </c>
      <c r="AF334" s="6">
        <f t="shared" si="129"/>
        <v>17147</v>
      </c>
      <c r="AG334" s="6">
        <f t="shared" si="130"/>
        <v>29</v>
      </c>
      <c r="AH334" s="6">
        <f t="shared" si="131"/>
        <v>25854</v>
      </c>
      <c r="AI334" s="6">
        <f t="shared" si="149"/>
        <v>424.68478451041</v>
      </c>
      <c r="AJ334" s="9">
        <f t="shared" si="137"/>
        <v>0.29444444444444445</v>
      </c>
      <c r="AL334" s="6">
        <f t="shared" si="150"/>
        <v>114496</v>
      </c>
      <c r="AM334" s="6">
        <f t="shared" si="151"/>
        <v>85872</v>
      </c>
      <c r="AN334" s="6">
        <f t="shared" si="132"/>
        <v>540</v>
      </c>
      <c r="AO334" s="6">
        <f t="shared" si="133"/>
        <v>9998</v>
      </c>
      <c r="AP334" s="6">
        <f t="shared" si="134"/>
        <v>59</v>
      </c>
      <c r="AQ334" s="6">
        <f t="shared" si="135"/>
        <v>79464</v>
      </c>
      <c r="AR334" s="6">
        <f t="shared" si="152"/>
        <v>577.81476295259051</v>
      </c>
      <c r="AS334" s="9">
        <f t="shared" si="138"/>
        <v>0.40069444444444446</v>
      </c>
    </row>
    <row r="335" spans="1:45" x14ac:dyDescent="0.25">
      <c r="A335" t="s">
        <v>654</v>
      </c>
      <c r="B335">
        <v>23580</v>
      </c>
      <c r="C335" t="s">
        <v>655</v>
      </c>
      <c r="D335">
        <v>75540</v>
      </c>
      <c r="E335">
        <v>2443</v>
      </c>
      <c r="F335">
        <v>2891</v>
      </c>
      <c r="G335">
        <v>3325</v>
      </c>
      <c r="H335">
        <v>7143</v>
      </c>
      <c r="I335">
        <v>7135</v>
      </c>
      <c r="J335">
        <v>15798</v>
      </c>
      <c r="K335">
        <v>9430</v>
      </c>
      <c r="L335">
        <v>6609</v>
      </c>
      <c r="M335">
        <v>3356</v>
      </c>
      <c r="N335">
        <v>4303</v>
      </c>
      <c r="O335">
        <v>1996</v>
      </c>
      <c r="P335">
        <v>328</v>
      </c>
      <c r="Q335">
        <v>4755</v>
      </c>
      <c r="R335">
        <v>6028</v>
      </c>
      <c r="S335">
        <f t="shared" si="139"/>
        <v>37770</v>
      </c>
      <c r="T335" t="str">
        <f t="shared" si="140"/>
        <v>7:00 a.m. to 7:29 a.m.</v>
      </c>
      <c r="U335">
        <f t="shared" si="141"/>
        <v>420</v>
      </c>
      <c r="V335">
        <f t="shared" si="142"/>
        <v>75540</v>
      </c>
      <c r="W335">
        <f t="shared" si="143"/>
        <v>22937</v>
      </c>
      <c r="X335">
        <f t="shared" si="144"/>
        <v>15798</v>
      </c>
      <c r="Y335">
        <f t="shared" si="145"/>
        <v>29</v>
      </c>
      <c r="Z335">
        <f t="shared" si="146"/>
        <v>447.22857323711861</v>
      </c>
      <c r="AA335" s="9">
        <f t="shared" si="136"/>
        <v>0.31041666666666667</v>
      </c>
      <c r="AC335" s="6">
        <f t="shared" si="147"/>
        <v>75540</v>
      </c>
      <c r="AD335" s="6">
        <f t="shared" si="148"/>
        <v>18886</v>
      </c>
      <c r="AE335" s="6">
        <f t="shared" si="128"/>
        <v>390</v>
      </c>
      <c r="AF335" s="6">
        <f t="shared" si="129"/>
        <v>7135</v>
      </c>
      <c r="AG335" s="6">
        <f t="shared" si="130"/>
        <v>29</v>
      </c>
      <c r="AH335" s="6">
        <f t="shared" si="131"/>
        <v>15802</v>
      </c>
      <c r="AI335" s="6">
        <f t="shared" si="149"/>
        <v>402.53076384022427</v>
      </c>
      <c r="AJ335" s="9">
        <f t="shared" si="137"/>
        <v>0.27916666666666667</v>
      </c>
      <c r="AL335" s="6">
        <f t="shared" si="150"/>
        <v>75540</v>
      </c>
      <c r="AM335" s="6">
        <f t="shared" si="151"/>
        <v>56655</v>
      </c>
      <c r="AN335" s="6">
        <f t="shared" si="132"/>
        <v>510</v>
      </c>
      <c r="AO335" s="6">
        <f t="shared" si="133"/>
        <v>3356</v>
      </c>
      <c r="AP335" s="6">
        <f t="shared" si="134"/>
        <v>29</v>
      </c>
      <c r="AQ335" s="6">
        <f t="shared" si="135"/>
        <v>54774</v>
      </c>
      <c r="AR335" s="6">
        <f t="shared" si="152"/>
        <v>526.25417163289626</v>
      </c>
      <c r="AS335" s="9">
        <f t="shared" si="138"/>
        <v>0.36527777777777781</v>
      </c>
    </row>
    <row r="336" spans="1:45" x14ac:dyDescent="0.25">
      <c r="A336" t="s">
        <v>656</v>
      </c>
      <c r="B336">
        <v>23620</v>
      </c>
      <c r="C336" t="s">
        <v>657</v>
      </c>
      <c r="D336">
        <v>16627</v>
      </c>
      <c r="E336">
        <v>1327</v>
      </c>
      <c r="F336">
        <v>794</v>
      </c>
      <c r="G336">
        <v>910</v>
      </c>
      <c r="H336">
        <v>1517</v>
      </c>
      <c r="I336">
        <v>1784</v>
      </c>
      <c r="J336">
        <v>2183</v>
      </c>
      <c r="K336">
        <v>2365</v>
      </c>
      <c r="L336">
        <v>1422</v>
      </c>
      <c r="M336">
        <v>560</v>
      </c>
      <c r="N336">
        <v>596</v>
      </c>
      <c r="O336">
        <v>357</v>
      </c>
      <c r="P336">
        <v>170</v>
      </c>
      <c r="Q336">
        <v>1450</v>
      </c>
      <c r="R336">
        <v>1192</v>
      </c>
      <c r="S336">
        <f t="shared" si="139"/>
        <v>8313.5</v>
      </c>
      <c r="T336" t="str">
        <f t="shared" si="140"/>
        <v>7:00 a.m. to 7:29 a.m.</v>
      </c>
      <c r="U336">
        <f t="shared" si="141"/>
        <v>420</v>
      </c>
      <c r="V336">
        <f t="shared" si="142"/>
        <v>16627</v>
      </c>
      <c r="W336">
        <f t="shared" si="143"/>
        <v>6332</v>
      </c>
      <c r="X336">
        <f t="shared" si="144"/>
        <v>2183</v>
      </c>
      <c r="Y336">
        <f t="shared" si="145"/>
        <v>29</v>
      </c>
      <c r="Z336">
        <f t="shared" si="146"/>
        <v>446.32317911131469</v>
      </c>
      <c r="AA336" s="9">
        <f t="shared" si="136"/>
        <v>0.30972222222222223</v>
      </c>
      <c r="AC336" s="6">
        <f t="shared" si="147"/>
        <v>16627</v>
      </c>
      <c r="AD336" s="6">
        <f t="shared" si="148"/>
        <v>4157</v>
      </c>
      <c r="AE336" s="6">
        <f t="shared" si="128"/>
        <v>360</v>
      </c>
      <c r="AF336" s="6">
        <f t="shared" si="129"/>
        <v>1517</v>
      </c>
      <c r="AG336" s="6">
        <f t="shared" si="130"/>
        <v>29</v>
      </c>
      <c r="AH336" s="6">
        <f t="shared" si="131"/>
        <v>3031</v>
      </c>
      <c r="AI336" s="6">
        <f t="shared" si="149"/>
        <v>381.52059986816084</v>
      </c>
      <c r="AJ336" s="9">
        <f t="shared" si="137"/>
        <v>0.26458333333333334</v>
      </c>
      <c r="AL336" s="6">
        <f t="shared" si="150"/>
        <v>16627</v>
      </c>
      <c r="AM336" s="6">
        <f t="shared" si="151"/>
        <v>12471</v>
      </c>
      <c r="AN336" s="6">
        <f t="shared" si="132"/>
        <v>510</v>
      </c>
      <c r="AO336" s="6">
        <f t="shared" si="133"/>
        <v>560</v>
      </c>
      <c r="AP336" s="6">
        <f t="shared" si="134"/>
        <v>29</v>
      </c>
      <c r="AQ336" s="6">
        <f t="shared" si="135"/>
        <v>12302</v>
      </c>
      <c r="AR336" s="6">
        <f t="shared" si="152"/>
        <v>518.7129464285714</v>
      </c>
      <c r="AS336" s="9">
        <f t="shared" si="138"/>
        <v>0.35972222222222222</v>
      </c>
    </row>
    <row r="337" spans="1:45" x14ac:dyDescent="0.25">
      <c r="A337" t="s">
        <v>658</v>
      </c>
      <c r="B337">
        <v>23660</v>
      </c>
      <c r="C337" t="s">
        <v>659</v>
      </c>
      <c r="D337">
        <v>28943</v>
      </c>
      <c r="E337">
        <v>1649</v>
      </c>
      <c r="F337">
        <v>917</v>
      </c>
      <c r="G337">
        <v>1781</v>
      </c>
      <c r="H337">
        <v>2066</v>
      </c>
      <c r="I337">
        <v>3026</v>
      </c>
      <c r="J337">
        <v>3669</v>
      </c>
      <c r="K337">
        <v>4152</v>
      </c>
      <c r="L337">
        <v>2788</v>
      </c>
      <c r="M337">
        <v>1347</v>
      </c>
      <c r="N337">
        <v>1274</v>
      </c>
      <c r="O337">
        <v>589</v>
      </c>
      <c r="P337">
        <v>296</v>
      </c>
      <c r="Q337">
        <v>2943</v>
      </c>
      <c r="R337">
        <v>2446</v>
      </c>
      <c r="S337">
        <f t="shared" si="139"/>
        <v>14471.5</v>
      </c>
      <c r="T337" t="str">
        <f t="shared" si="140"/>
        <v>7:30 a.m. to 7:59 a.m.</v>
      </c>
      <c r="U337">
        <f t="shared" si="141"/>
        <v>450</v>
      </c>
      <c r="V337">
        <f t="shared" si="142"/>
        <v>28943</v>
      </c>
      <c r="W337">
        <f t="shared" si="143"/>
        <v>13108</v>
      </c>
      <c r="X337">
        <f t="shared" si="144"/>
        <v>4152</v>
      </c>
      <c r="Y337">
        <f t="shared" si="145"/>
        <v>29</v>
      </c>
      <c r="Z337">
        <f t="shared" si="146"/>
        <v>459.52348265895955</v>
      </c>
      <c r="AA337" s="9">
        <f t="shared" si="136"/>
        <v>0.31875000000000003</v>
      </c>
      <c r="AC337" s="6">
        <f t="shared" si="147"/>
        <v>28943</v>
      </c>
      <c r="AD337" s="6">
        <f t="shared" si="148"/>
        <v>7236</v>
      </c>
      <c r="AE337" s="6">
        <f t="shared" si="128"/>
        <v>390</v>
      </c>
      <c r="AF337" s="6">
        <f t="shared" si="129"/>
        <v>3026</v>
      </c>
      <c r="AG337" s="6">
        <f t="shared" si="130"/>
        <v>29</v>
      </c>
      <c r="AH337" s="6">
        <f t="shared" si="131"/>
        <v>6413</v>
      </c>
      <c r="AI337" s="6">
        <f t="shared" si="149"/>
        <v>397.88491407799074</v>
      </c>
      <c r="AJ337" s="9">
        <f t="shared" si="137"/>
        <v>0.27569444444444441</v>
      </c>
      <c r="AL337" s="6">
        <f t="shared" si="150"/>
        <v>28943</v>
      </c>
      <c r="AM337" s="6">
        <f t="shared" si="151"/>
        <v>21708</v>
      </c>
      <c r="AN337" s="6">
        <f t="shared" si="132"/>
        <v>540</v>
      </c>
      <c r="AO337" s="6">
        <f t="shared" si="133"/>
        <v>1274</v>
      </c>
      <c r="AP337" s="6">
        <f t="shared" si="134"/>
        <v>59</v>
      </c>
      <c r="AQ337" s="6">
        <f t="shared" si="135"/>
        <v>21395</v>
      </c>
      <c r="AR337" s="6">
        <f t="shared" si="152"/>
        <v>554.460557299843</v>
      </c>
      <c r="AS337" s="9">
        <f t="shared" si="138"/>
        <v>0.38472222222222219</v>
      </c>
    </row>
    <row r="338" spans="1:45" x14ac:dyDescent="0.25">
      <c r="A338" t="s">
        <v>660</v>
      </c>
      <c r="B338">
        <v>23700</v>
      </c>
      <c r="C338" t="s">
        <v>661</v>
      </c>
      <c r="D338">
        <v>20609</v>
      </c>
      <c r="E338">
        <v>660</v>
      </c>
      <c r="F338">
        <v>635</v>
      </c>
      <c r="G338">
        <v>515</v>
      </c>
      <c r="H338">
        <v>1570</v>
      </c>
      <c r="I338">
        <v>2040</v>
      </c>
      <c r="J338">
        <v>4311</v>
      </c>
      <c r="K338">
        <v>5317</v>
      </c>
      <c r="L338">
        <v>1808</v>
      </c>
      <c r="M338">
        <v>622</v>
      </c>
      <c r="N338">
        <v>671</v>
      </c>
      <c r="O338">
        <v>546</v>
      </c>
      <c r="P338">
        <v>154</v>
      </c>
      <c r="Q338">
        <v>779</v>
      </c>
      <c r="R338">
        <v>981</v>
      </c>
      <c r="S338">
        <f t="shared" si="139"/>
        <v>10304.5</v>
      </c>
      <c r="T338" t="str">
        <f t="shared" si="140"/>
        <v>7:30 a.m. to 7:59 a.m.</v>
      </c>
      <c r="U338">
        <f t="shared" si="141"/>
        <v>450</v>
      </c>
      <c r="V338">
        <f t="shared" si="142"/>
        <v>20609</v>
      </c>
      <c r="W338">
        <f t="shared" si="143"/>
        <v>9731</v>
      </c>
      <c r="X338">
        <f t="shared" si="144"/>
        <v>5317</v>
      </c>
      <c r="Y338">
        <f t="shared" si="145"/>
        <v>29</v>
      </c>
      <c r="Z338">
        <f t="shared" si="146"/>
        <v>453.12798570622533</v>
      </c>
      <c r="AA338" s="9">
        <f t="shared" si="136"/>
        <v>0.31458333333333333</v>
      </c>
      <c r="AC338" s="6">
        <f t="shared" si="147"/>
        <v>20609</v>
      </c>
      <c r="AD338" s="6">
        <f t="shared" si="148"/>
        <v>5153</v>
      </c>
      <c r="AE338" s="6">
        <f t="shared" si="128"/>
        <v>390</v>
      </c>
      <c r="AF338" s="6">
        <f t="shared" si="129"/>
        <v>2040</v>
      </c>
      <c r="AG338" s="6">
        <f t="shared" si="130"/>
        <v>29</v>
      </c>
      <c r="AH338" s="6">
        <f t="shared" si="131"/>
        <v>3380</v>
      </c>
      <c r="AI338" s="6">
        <f t="shared" si="149"/>
        <v>415.19375000000002</v>
      </c>
      <c r="AJ338" s="9">
        <f t="shared" si="137"/>
        <v>0.28819444444444448</v>
      </c>
      <c r="AL338" s="6">
        <f t="shared" si="150"/>
        <v>20609</v>
      </c>
      <c r="AM338" s="6">
        <f t="shared" si="151"/>
        <v>15457</v>
      </c>
      <c r="AN338" s="6">
        <f t="shared" si="132"/>
        <v>480</v>
      </c>
      <c r="AO338" s="6">
        <f t="shared" si="133"/>
        <v>1808</v>
      </c>
      <c r="AP338" s="6">
        <f t="shared" si="134"/>
        <v>29</v>
      </c>
      <c r="AQ338" s="6">
        <f t="shared" si="135"/>
        <v>15048</v>
      </c>
      <c r="AR338" s="6">
        <f t="shared" si="152"/>
        <v>486.55627765486724</v>
      </c>
      <c r="AS338" s="9">
        <f t="shared" si="138"/>
        <v>0.33749999999999997</v>
      </c>
    </row>
    <row r="339" spans="1:45" x14ac:dyDescent="0.25">
      <c r="A339" t="s">
        <v>662</v>
      </c>
      <c r="B339">
        <v>23780</v>
      </c>
      <c r="C339" t="s">
        <v>663</v>
      </c>
      <c r="D339">
        <v>17756</v>
      </c>
      <c r="E339">
        <v>1310</v>
      </c>
      <c r="F339">
        <v>1290</v>
      </c>
      <c r="G339">
        <v>465</v>
      </c>
      <c r="H339">
        <v>990</v>
      </c>
      <c r="I339">
        <v>1514</v>
      </c>
      <c r="J339">
        <v>2160</v>
      </c>
      <c r="K339">
        <v>3598</v>
      </c>
      <c r="L339">
        <v>1496</v>
      </c>
      <c r="M339">
        <v>520</v>
      </c>
      <c r="N339">
        <v>916</v>
      </c>
      <c r="O339">
        <v>283</v>
      </c>
      <c r="P339">
        <v>420</v>
      </c>
      <c r="Q339">
        <v>1227</v>
      </c>
      <c r="R339">
        <v>1567</v>
      </c>
      <c r="S339">
        <f t="shared" si="139"/>
        <v>8878</v>
      </c>
      <c r="T339" t="str">
        <f t="shared" si="140"/>
        <v>7:30 a.m. to 7:59 a.m.</v>
      </c>
      <c r="U339">
        <f t="shared" si="141"/>
        <v>450</v>
      </c>
      <c r="V339">
        <f t="shared" si="142"/>
        <v>17756</v>
      </c>
      <c r="W339">
        <f t="shared" si="143"/>
        <v>7729</v>
      </c>
      <c r="X339">
        <f t="shared" si="144"/>
        <v>3598</v>
      </c>
      <c r="Y339">
        <f t="shared" si="145"/>
        <v>29</v>
      </c>
      <c r="Z339">
        <f t="shared" si="146"/>
        <v>459.2609783212896</v>
      </c>
      <c r="AA339" s="9">
        <f t="shared" si="136"/>
        <v>0.31875000000000003</v>
      </c>
      <c r="AC339" s="6">
        <f t="shared" si="147"/>
        <v>17756</v>
      </c>
      <c r="AD339" s="6">
        <f t="shared" si="148"/>
        <v>4440</v>
      </c>
      <c r="AE339" s="6">
        <f t="shared" si="128"/>
        <v>390</v>
      </c>
      <c r="AF339" s="6">
        <f t="shared" si="129"/>
        <v>1514</v>
      </c>
      <c r="AG339" s="6">
        <f t="shared" si="130"/>
        <v>29</v>
      </c>
      <c r="AH339" s="6">
        <f t="shared" si="131"/>
        <v>4055</v>
      </c>
      <c r="AI339" s="6">
        <f t="shared" si="149"/>
        <v>397.35535006605022</v>
      </c>
      <c r="AJ339" s="9">
        <f t="shared" si="137"/>
        <v>0.27569444444444441</v>
      </c>
      <c r="AL339" s="6">
        <f t="shared" si="150"/>
        <v>17756</v>
      </c>
      <c r="AM339" s="6">
        <f t="shared" si="151"/>
        <v>13317</v>
      </c>
      <c r="AN339" s="6">
        <f t="shared" si="132"/>
        <v>510</v>
      </c>
      <c r="AO339" s="6">
        <f t="shared" si="133"/>
        <v>520</v>
      </c>
      <c r="AP339" s="6">
        <f t="shared" si="134"/>
        <v>29</v>
      </c>
      <c r="AQ339" s="6">
        <f t="shared" si="135"/>
        <v>12823</v>
      </c>
      <c r="AR339" s="6">
        <f t="shared" si="152"/>
        <v>537.54999999999995</v>
      </c>
      <c r="AS339" s="9">
        <f t="shared" si="138"/>
        <v>0.37291666666666662</v>
      </c>
    </row>
    <row r="340" spans="1:45" x14ac:dyDescent="0.25">
      <c r="A340" t="s">
        <v>664</v>
      </c>
      <c r="B340">
        <v>23820</v>
      </c>
      <c r="C340" t="s">
        <v>665</v>
      </c>
      <c r="D340">
        <v>19638</v>
      </c>
      <c r="E340">
        <v>828</v>
      </c>
      <c r="F340">
        <v>481</v>
      </c>
      <c r="G340">
        <v>932</v>
      </c>
      <c r="H340">
        <v>1771</v>
      </c>
      <c r="I340">
        <v>2117</v>
      </c>
      <c r="J340">
        <v>2963</v>
      </c>
      <c r="K340">
        <v>2590</v>
      </c>
      <c r="L340">
        <v>1901</v>
      </c>
      <c r="M340">
        <v>1434</v>
      </c>
      <c r="N340">
        <v>1179</v>
      </c>
      <c r="O340">
        <v>583</v>
      </c>
      <c r="P340">
        <v>294</v>
      </c>
      <c r="Q340">
        <v>1371</v>
      </c>
      <c r="R340">
        <v>1194</v>
      </c>
      <c r="S340">
        <f t="shared" si="139"/>
        <v>9819</v>
      </c>
      <c r="T340" t="str">
        <f t="shared" si="140"/>
        <v>7:30 a.m. to 7:59 a.m.</v>
      </c>
      <c r="U340">
        <f t="shared" si="141"/>
        <v>450</v>
      </c>
      <c r="V340">
        <f t="shared" si="142"/>
        <v>19638</v>
      </c>
      <c r="W340">
        <f t="shared" si="143"/>
        <v>9092</v>
      </c>
      <c r="X340">
        <f t="shared" si="144"/>
        <v>2590</v>
      </c>
      <c r="Y340">
        <f t="shared" si="145"/>
        <v>29</v>
      </c>
      <c r="Z340">
        <f t="shared" si="146"/>
        <v>458.14015444015445</v>
      </c>
      <c r="AA340" s="9">
        <f t="shared" si="136"/>
        <v>0.31805555555555559</v>
      </c>
      <c r="AC340" s="6">
        <f t="shared" si="147"/>
        <v>19638</v>
      </c>
      <c r="AD340" s="6">
        <f t="shared" si="148"/>
        <v>4910</v>
      </c>
      <c r="AE340" s="6">
        <f t="shared" si="128"/>
        <v>390</v>
      </c>
      <c r="AF340" s="6">
        <f t="shared" si="129"/>
        <v>2117</v>
      </c>
      <c r="AG340" s="6">
        <f t="shared" si="130"/>
        <v>29</v>
      </c>
      <c r="AH340" s="6">
        <f t="shared" si="131"/>
        <v>4012</v>
      </c>
      <c r="AI340" s="6">
        <f t="shared" si="149"/>
        <v>402.29452054794518</v>
      </c>
      <c r="AJ340" s="9">
        <f t="shared" si="137"/>
        <v>0.27916666666666667</v>
      </c>
      <c r="AL340" s="6">
        <f t="shared" si="150"/>
        <v>19638</v>
      </c>
      <c r="AM340" s="6">
        <f t="shared" si="151"/>
        <v>14729</v>
      </c>
      <c r="AN340" s="6">
        <f t="shared" si="132"/>
        <v>510</v>
      </c>
      <c r="AO340" s="6">
        <f t="shared" si="133"/>
        <v>1434</v>
      </c>
      <c r="AP340" s="6">
        <f t="shared" si="134"/>
        <v>29</v>
      </c>
      <c r="AQ340" s="6">
        <f t="shared" si="135"/>
        <v>13583</v>
      </c>
      <c r="AR340" s="6">
        <f t="shared" si="152"/>
        <v>533.1656206415621</v>
      </c>
      <c r="AS340" s="9">
        <f t="shared" si="138"/>
        <v>0.37013888888888885</v>
      </c>
    </row>
    <row r="341" spans="1:45" x14ac:dyDescent="0.25">
      <c r="A341" t="s">
        <v>666</v>
      </c>
      <c r="B341">
        <v>23860</v>
      </c>
      <c r="C341" t="s">
        <v>667</v>
      </c>
      <c r="D341">
        <v>20848</v>
      </c>
      <c r="E341">
        <v>552</v>
      </c>
      <c r="F341">
        <v>920</v>
      </c>
      <c r="G341">
        <v>768</v>
      </c>
      <c r="H341">
        <v>1442</v>
      </c>
      <c r="I341">
        <v>2493</v>
      </c>
      <c r="J341">
        <v>3147</v>
      </c>
      <c r="K341">
        <v>2610</v>
      </c>
      <c r="L341">
        <v>2309</v>
      </c>
      <c r="M341">
        <v>1372</v>
      </c>
      <c r="N341">
        <v>1691</v>
      </c>
      <c r="O341">
        <v>534</v>
      </c>
      <c r="P341">
        <v>330</v>
      </c>
      <c r="Q341">
        <v>1375</v>
      </c>
      <c r="R341">
        <v>1305</v>
      </c>
      <c r="S341">
        <f t="shared" si="139"/>
        <v>10424</v>
      </c>
      <c r="T341" t="str">
        <f t="shared" si="140"/>
        <v>7:30 a.m. to 7:59 a.m.</v>
      </c>
      <c r="U341">
        <f t="shared" si="141"/>
        <v>450</v>
      </c>
      <c r="V341">
        <f t="shared" si="142"/>
        <v>20848</v>
      </c>
      <c r="W341">
        <f t="shared" si="143"/>
        <v>9322</v>
      </c>
      <c r="X341">
        <f t="shared" si="144"/>
        <v>2610</v>
      </c>
      <c r="Y341">
        <f t="shared" si="145"/>
        <v>29</v>
      </c>
      <c r="Z341">
        <f t="shared" si="146"/>
        <v>462.24444444444447</v>
      </c>
      <c r="AA341" s="9">
        <f t="shared" si="136"/>
        <v>0.32083333333333336</v>
      </c>
      <c r="AC341" s="6">
        <f t="shared" si="147"/>
        <v>20848</v>
      </c>
      <c r="AD341" s="6">
        <f t="shared" si="148"/>
        <v>5213</v>
      </c>
      <c r="AE341" s="6">
        <f t="shared" si="128"/>
        <v>390</v>
      </c>
      <c r="AF341" s="6">
        <f t="shared" si="129"/>
        <v>2493</v>
      </c>
      <c r="AG341" s="6">
        <f t="shared" si="130"/>
        <v>29</v>
      </c>
      <c r="AH341" s="6">
        <f t="shared" si="131"/>
        <v>3682</v>
      </c>
      <c r="AI341" s="6">
        <f t="shared" si="149"/>
        <v>407.79783393501805</v>
      </c>
      <c r="AJ341" s="9">
        <f t="shared" si="137"/>
        <v>0.28263888888888888</v>
      </c>
      <c r="AL341" s="6">
        <f t="shared" si="150"/>
        <v>20848</v>
      </c>
      <c r="AM341" s="6">
        <f t="shared" si="151"/>
        <v>15636</v>
      </c>
      <c r="AN341" s="6">
        <f t="shared" si="132"/>
        <v>540</v>
      </c>
      <c r="AO341" s="6">
        <f t="shared" si="133"/>
        <v>1691</v>
      </c>
      <c r="AP341" s="6">
        <f t="shared" si="134"/>
        <v>59</v>
      </c>
      <c r="AQ341" s="6">
        <f t="shared" si="135"/>
        <v>15613</v>
      </c>
      <c r="AR341" s="6">
        <f t="shared" si="152"/>
        <v>540.80248373743348</v>
      </c>
      <c r="AS341" s="9">
        <f t="shared" si="138"/>
        <v>0.375</v>
      </c>
    </row>
    <row r="342" spans="1:45" x14ac:dyDescent="0.25">
      <c r="A342" t="s">
        <v>668</v>
      </c>
      <c r="B342">
        <v>23900</v>
      </c>
      <c r="C342" t="s">
        <v>669</v>
      </c>
      <c r="D342">
        <v>48469</v>
      </c>
      <c r="E342">
        <v>3510</v>
      </c>
      <c r="F342">
        <v>2588</v>
      </c>
      <c r="G342">
        <v>3667</v>
      </c>
      <c r="H342">
        <v>5180</v>
      </c>
      <c r="I342">
        <v>6544</v>
      </c>
      <c r="J342">
        <v>5619</v>
      </c>
      <c r="K342">
        <v>4966</v>
      </c>
      <c r="L342">
        <v>3451</v>
      </c>
      <c r="M342">
        <v>1825</v>
      </c>
      <c r="N342">
        <v>1732</v>
      </c>
      <c r="O342">
        <v>859</v>
      </c>
      <c r="P342">
        <v>675</v>
      </c>
      <c r="Q342">
        <v>4066</v>
      </c>
      <c r="R342">
        <v>3787</v>
      </c>
      <c r="S342">
        <f t="shared" si="139"/>
        <v>24234.5</v>
      </c>
      <c r="T342" t="str">
        <f t="shared" si="140"/>
        <v>7:00 a.m. to 7:29 a.m.</v>
      </c>
      <c r="U342">
        <f t="shared" si="141"/>
        <v>420</v>
      </c>
      <c r="V342">
        <f t="shared" si="142"/>
        <v>48469</v>
      </c>
      <c r="W342">
        <f t="shared" si="143"/>
        <v>21489</v>
      </c>
      <c r="X342">
        <f t="shared" si="144"/>
        <v>5619</v>
      </c>
      <c r="Y342">
        <f t="shared" si="145"/>
        <v>29</v>
      </c>
      <c r="Z342">
        <f t="shared" si="146"/>
        <v>434.16969211603487</v>
      </c>
      <c r="AA342" s="9">
        <f t="shared" si="136"/>
        <v>0.30138888888888887</v>
      </c>
      <c r="AC342" s="6">
        <f t="shared" si="147"/>
        <v>48469</v>
      </c>
      <c r="AD342" s="6">
        <f t="shared" si="148"/>
        <v>12118</v>
      </c>
      <c r="AE342" s="6">
        <f t="shared" si="128"/>
        <v>360</v>
      </c>
      <c r="AF342" s="6">
        <f t="shared" si="129"/>
        <v>5180</v>
      </c>
      <c r="AG342" s="6">
        <f t="shared" si="130"/>
        <v>29</v>
      </c>
      <c r="AH342" s="6">
        <f t="shared" si="131"/>
        <v>9765</v>
      </c>
      <c r="AI342" s="6">
        <f t="shared" si="149"/>
        <v>373.16896718146717</v>
      </c>
      <c r="AJ342" s="9">
        <f t="shared" si="137"/>
        <v>0.2590277777777778</v>
      </c>
      <c r="AL342" s="6">
        <f t="shared" si="150"/>
        <v>48469</v>
      </c>
      <c r="AM342" s="6">
        <f t="shared" si="151"/>
        <v>36352</v>
      </c>
      <c r="AN342" s="6">
        <f t="shared" si="132"/>
        <v>510</v>
      </c>
      <c r="AO342" s="6">
        <f t="shared" si="133"/>
        <v>1825</v>
      </c>
      <c r="AP342" s="6">
        <f t="shared" si="134"/>
        <v>29</v>
      </c>
      <c r="AQ342" s="6">
        <f t="shared" si="135"/>
        <v>35525</v>
      </c>
      <c r="AR342" s="6">
        <f t="shared" si="152"/>
        <v>523.13739726027393</v>
      </c>
      <c r="AS342" s="9">
        <f t="shared" si="138"/>
        <v>0.36319444444444443</v>
      </c>
    </row>
    <row r="343" spans="1:45" x14ac:dyDescent="0.25">
      <c r="A343" t="s">
        <v>670</v>
      </c>
      <c r="B343">
        <v>23940</v>
      </c>
      <c r="C343" t="s">
        <v>671</v>
      </c>
      <c r="D343">
        <v>24367</v>
      </c>
      <c r="E343">
        <v>2132</v>
      </c>
      <c r="F343">
        <v>1806</v>
      </c>
      <c r="G343">
        <v>2358</v>
      </c>
      <c r="H343">
        <v>2420</v>
      </c>
      <c r="I343">
        <v>3309</v>
      </c>
      <c r="J343">
        <v>3508</v>
      </c>
      <c r="K343">
        <v>2602</v>
      </c>
      <c r="L343">
        <v>1211</v>
      </c>
      <c r="M343">
        <v>1343</v>
      </c>
      <c r="N343">
        <v>652</v>
      </c>
      <c r="O343">
        <v>260</v>
      </c>
      <c r="P343">
        <v>85</v>
      </c>
      <c r="Q343">
        <v>1008</v>
      </c>
      <c r="R343">
        <v>1673</v>
      </c>
      <c r="S343">
        <f t="shared" si="139"/>
        <v>12183.5</v>
      </c>
      <c r="T343" t="str">
        <f t="shared" si="140"/>
        <v>7:00 a.m. to 7:29 a.m.</v>
      </c>
      <c r="U343">
        <f t="shared" si="141"/>
        <v>420</v>
      </c>
      <c r="V343">
        <f t="shared" si="142"/>
        <v>24367</v>
      </c>
      <c r="W343">
        <f t="shared" si="143"/>
        <v>12025</v>
      </c>
      <c r="X343">
        <f t="shared" si="144"/>
        <v>3508</v>
      </c>
      <c r="Y343">
        <f t="shared" si="145"/>
        <v>29</v>
      </c>
      <c r="Z343">
        <f t="shared" si="146"/>
        <v>421.31029076396806</v>
      </c>
      <c r="AA343" s="9">
        <f t="shared" si="136"/>
        <v>0.29236111111111113</v>
      </c>
      <c r="AC343" s="6">
        <f t="shared" si="147"/>
        <v>24367</v>
      </c>
      <c r="AD343" s="6">
        <f t="shared" si="148"/>
        <v>6092</v>
      </c>
      <c r="AE343" s="6">
        <f t="shared" si="128"/>
        <v>330</v>
      </c>
      <c r="AF343" s="6">
        <f t="shared" si="129"/>
        <v>2358</v>
      </c>
      <c r="AG343" s="6">
        <f t="shared" si="130"/>
        <v>29</v>
      </c>
      <c r="AH343" s="6">
        <f t="shared" si="131"/>
        <v>6070</v>
      </c>
      <c r="AI343" s="6">
        <f t="shared" si="149"/>
        <v>330.26749363867685</v>
      </c>
      <c r="AJ343" s="9">
        <f t="shared" si="137"/>
        <v>0.22916666666666666</v>
      </c>
      <c r="AL343" s="6">
        <f t="shared" si="150"/>
        <v>24367</v>
      </c>
      <c r="AM343" s="6">
        <f t="shared" si="151"/>
        <v>18276</v>
      </c>
      <c r="AN343" s="6">
        <f t="shared" si="132"/>
        <v>480</v>
      </c>
      <c r="AO343" s="6">
        <f t="shared" si="133"/>
        <v>1211</v>
      </c>
      <c r="AP343" s="6">
        <f t="shared" si="134"/>
        <v>29</v>
      </c>
      <c r="AQ343" s="6">
        <f t="shared" si="135"/>
        <v>18135</v>
      </c>
      <c r="AR343" s="6">
        <f t="shared" si="152"/>
        <v>483.35858794384808</v>
      </c>
      <c r="AS343" s="9">
        <f t="shared" si="138"/>
        <v>0.3354166666666667</v>
      </c>
    </row>
    <row r="344" spans="1:45" x14ac:dyDescent="0.25">
      <c r="A344" t="s">
        <v>672</v>
      </c>
      <c r="B344">
        <v>23980</v>
      </c>
      <c r="C344" t="s">
        <v>673</v>
      </c>
      <c r="D344">
        <v>21138</v>
      </c>
      <c r="E344">
        <v>1562</v>
      </c>
      <c r="F344">
        <v>817</v>
      </c>
      <c r="G344">
        <v>1445</v>
      </c>
      <c r="H344">
        <v>2912</v>
      </c>
      <c r="I344">
        <v>3377</v>
      </c>
      <c r="J344">
        <v>2824</v>
      </c>
      <c r="K344">
        <v>2205</v>
      </c>
      <c r="L344">
        <v>1348</v>
      </c>
      <c r="M344">
        <v>434</v>
      </c>
      <c r="N344">
        <v>535</v>
      </c>
      <c r="O344">
        <v>380</v>
      </c>
      <c r="P344">
        <v>193</v>
      </c>
      <c r="Q344">
        <v>1578</v>
      </c>
      <c r="R344">
        <v>1528</v>
      </c>
      <c r="S344">
        <f t="shared" si="139"/>
        <v>10569</v>
      </c>
      <c r="T344" t="str">
        <f t="shared" si="140"/>
        <v>7:00 a.m. to 7:29 a.m.</v>
      </c>
      <c r="U344">
        <f t="shared" si="141"/>
        <v>420</v>
      </c>
      <c r="V344">
        <f t="shared" si="142"/>
        <v>21138</v>
      </c>
      <c r="W344">
        <f t="shared" si="143"/>
        <v>10113</v>
      </c>
      <c r="X344">
        <f t="shared" si="144"/>
        <v>2824</v>
      </c>
      <c r="Y344">
        <f t="shared" si="145"/>
        <v>29</v>
      </c>
      <c r="Z344">
        <f t="shared" si="146"/>
        <v>424.68271954674219</v>
      </c>
      <c r="AA344" s="9">
        <f t="shared" si="136"/>
        <v>0.29444444444444445</v>
      </c>
      <c r="AC344" s="6">
        <f t="shared" si="147"/>
        <v>21138</v>
      </c>
      <c r="AD344" s="6">
        <f t="shared" si="148"/>
        <v>5285</v>
      </c>
      <c r="AE344" s="6">
        <f t="shared" si="128"/>
        <v>360</v>
      </c>
      <c r="AF344" s="6">
        <f t="shared" si="129"/>
        <v>2912</v>
      </c>
      <c r="AG344" s="6">
        <f t="shared" si="130"/>
        <v>29</v>
      </c>
      <c r="AH344" s="6">
        <f t="shared" si="131"/>
        <v>3824</v>
      </c>
      <c r="AI344" s="6">
        <f t="shared" si="149"/>
        <v>374.54481456043959</v>
      </c>
      <c r="AJ344" s="9">
        <f t="shared" si="137"/>
        <v>0.25972222222222224</v>
      </c>
      <c r="AL344" s="6">
        <f t="shared" si="150"/>
        <v>21138</v>
      </c>
      <c r="AM344" s="6">
        <f t="shared" si="151"/>
        <v>15854</v>
      </c>
      <c r="AN344" s="6">
        <f t="shared" si="132"/>
        <v>480</v>
      </c>
      <c r="AO344" s="6">
        <f t="shared" si="133"/>
        <v>1348</v>
      </c>
      <c r="AP344" s="6">
        <f t="shared" si="134"/>
        <v>29</v>
      </c>
      <c r="AQ344" s="6">
        <f t="shared" si="135"/>
        <v>15142</v>
      </c>
      <c r="AR344" s="6">
        <f t="shared" si="152"/>
        <v>495.30675074183978</v>
      </c>
      <c r="AS344" s="9">
        <f t="shared" si="138"/>
        <v>0.34375</v>
      </c>
    </row>
    <row r="345" spans="1:45" x14ac:dyDescent="0.25">
      <c r="A345" t="s">
        <v>674</v>
      </c>
      <c r="B345">
        <v>24020</v>
      </c>
      <c r="C345" t="s">
        <v>675</v>
      </c>
      <c r="D345">
        <v>56409</v>
      </c>
      <c r="E345">
        <v>2496</v>
      </c>
      <c r="F345">
        <v>2183</v>
      </c>
      <c r="G345">
        <v>2979</v>
      </c>
      <c r="H345">
        <v>4877</v>
      </c>
      <c r="I345">
        <v>6346</v>
      </c>
      <c r="J345">
        <v>7552</v>
      </c>
      <c r="K345">
        <v>7869</v>
      </c>
      <c r="L345">
        <v>5332</v>
      </c>
      <c r="M345">
        <v>2839</v>
      </c>
      <c r="N345">
        <v>2748</v>
      </c>
      <c r="O345">
        <v>1141</v>
      </c>
      <c r="P345">
        <v>716</v>
      </c>
      <c r="Q345">
        <v>5298</v>
      </c>
      <c r="R345">
        <v>4033</v>
      </c>
      <c r="S345">
        <f t="shared" si="139"/>
        <v>28204.5</v>
      </c>
      <c r="T345" t="str">
        <f t="shared" si="140"/>
        <v>7:30 a.m. to 7:59 a.m.</v>
      </c>
      <c r="U345">
        <f t="shared" si="141"/>
        <v>450</v>
      </c>
      <c r="V345">
        <f t="shared" si="142"/>
        <v>56409</v>
      </c>
      <c r="W345">
        <f t="shared" si="143"/>
        <v>26433</v>
      </c>
      <c r="X345">
        <f t="shared" si="144"/>
        <v>7869</v>
      </c>
      <c r="Y345">
        <f t="shared" si="145"/>
        <v>29</v>
      </c>
      <c r="Z345">
        <f t="shared" si="146"/>
        <v>456.52859321387723</v>
      </c>
      <c r="AA345" s="9">
        <f t="shared" si="136"/>
        <v>0.31666666666666665</v>
      </c>
      <c r="AC345" s="6">
        <f t="shared" si="147"/>
        <v>56409</v>
      </c>
      <c r="AD345" s="6">
        <f t="shared" si="148"/>
        <v>14103</v>
      </c>
      <c r="AE345" s="6">
        <f t="shared" si="128"/>
        <v>390</v>
      </c>
      <c r="AF345" s="6">
        <f t="shared" si="129"/>
        <v>6346</v>
      </c>
      <c r="AG345" s="6">
        <f t="shared" si="130"/>
        <v>29</v>
      </c>
      <c r="AH345" s="6">
        <f t="shared" si="131"/>
        <v>12535</v>
      </c>
      <c r="AI345" s="6">
        <f t="shared" si="149"/>
        <v>397.16203120075636</v>
      </c>
      <c r="AJ345" s="9">
        <f t="shared" si="137"/>
        <v>0.27569444444444441</v>
      </c>
      <c r="AL345" s="6">
        <f t="shared" si="150"/>
        <v>56409</v>
      </c>
      <c r="AM345" s="6">
        <f t="shared" si="151"/>
        <v>42307</v>
      </c>
      <c r="AN345" s="6">
        <f t="shared" si="132"/>
        <v>510</v>
      </c>
      <c r="AO345" s="6">
        <f t="shared" si="133"/>
        <v>2839</v>
      </c>
      <c r="AP345" s="6">
        <f t="shared" si="134"/>
        <v>29</v>
      </c>
      <c r="AQ345" s="6">
        <f t="shared" si="135"/>
        <v>39634</v>
      </c>
      <c r="AR345" s="6">
        <f t="shared" si="152"/>
        <v>537.30177879535051</v>
      </c>
      <c r="AS345" s="9">
        <f t="shared" si="138"/>
        <v>0.37291666666666662</v>
      </c>
    </row>
    <row r="346" spans="1:45" x14ac:dyDescent="0.25">
      <c r="A346" t="s">
        <v>676</v>
      </c>
      <c r="B346">
        <v>24100</v>
      </c>
      <c r="C346" t="s">
        <v>677</v>
      </c>
      <c r="D346">
        <v>22576</v>
      </c>
      <c r="E346">
        <v>1214</v>
      </c>
      <c r="F346">
        <v>982</v>
      </c>
      <c r="G346">
        <v>1583</v>
      </c>
      <c r="H346">
        <v>1683</v>
      </c>
      <c r="I346">
        <v>2849</v>
      </c>
      <c r="J346">
        <v>3184</v>
      </c>
      <c r="K346">
        <v>2487</v>
      </c>
      <c r="L346">
        <v>1877</v>
      </c>
      <c r="M346">
        <v>1023</v>
      </c>
      <c r="N346">
        <v>701</v>
      </c>
      <c r="O346">
        <v>479</v>
      </c>
      <c r="P346">
        <v>374</v>
      </c>
      <c r="Q346">
        <v>2383</v>
      </c>
      <c r="R346">
        <v>1757</v>
      </c>
      <c r="S346">
        <f t="shared" si="139"/>
        <v>11288</v>
      </c>
      <c r="T346" t="str">
        <f t="shared" si="140"/>
        <v>7:00 a.m. to 7:29 a.m.</v>
      </c>
      <c r="U346">
        <f t="shared" si="141"/>
        <v>420</v>
      </c>
      <c r="V346">
        <f t="shared" si="142"/>
        <v>22576</v>
      </c>
      <c r="W346">
        <f t="shared" si="143"/>
        <v>8311</v>
      </c>
      <c r="X346">
        <f t="shared" si="144"/>
        <v>3184</v>
      </c>
      <c r="Y346">
        <f t="shared" si="145"/>
        <v>29</v>
      </c>
      <c r="Z346">
        <f t="shared" si="146"/>
        <v>447.11463567839195</v>
      </c>
      <c r="AA346" s="9">
        <f t="shared" si="136"/>
        <v>0.31041666666666667</v>
      </c>
      <c r="AC346" s="6">
        <f t="shared" si="147"/>
        <v>22576</v>
      </c>
      <c r="AD346" s="6">
        <f t="shared" si="148"/>
        <v>5645</v>
      </c>
      <c r="AE346" s="6">
        <f t="shared" si="128"/>
        <v>390</v>
      </c>
      <c r="AF346" s="6">
        <f t="shared" si="129"/>
        <v>2849</v>
      </c>
      <c r="AG346" s="6">
        <f t="shared" si="130"/>
        <v>29</v>
      </c>
      <c r="AH346" s="6">
        <f t="shared" si="131"/>
        <v>5462</v>
      </c>
      <c r="AI346" s="6">
        <f t="shared" si="149"/>
        <v>391.85257985257988</v>
      </c>
      <c r="AJ346" s="9">
        <f t="shared" si="137"/>
        <v>0.27152777777777776</v>
      </c>
      <c r="AL346" s="6">
        <f t="shared" si="150"/>
        <v>22576</v>
      </c>
      <c r="AM346" s="6">
        <f t="shared" si="151"/>
        <v>16932</v>
      </c>
      <c r="AN346" s="6">
        <f t="shared" si="132"/>
        <v>540</v>
      </c>
      <c r="AO346" s="6">
        <f t="shared" si="133"/>
        <v>701</v>
      </c>
      <c r="AP346" s="6">
        <f t="shared" si="134"/>
        <v>59</v>
      </c>
      <c r="AQ346" s="6">
        <f t="shared" si="135"/>
        <v>16882</v>
      </c>
      <c r="AR346" s="6">
        <f t="shared" si="152"/>
        <v>544.2082738944365</v>
      </c>
      <c r="AS346" s="9">
        <f t="shared" si="138"/>
        <v>0.37777777777777777</v>
      </c>
    </row>
    <row r="347" spans="1:45" x14ac:dyDescent="0.25">
      <c r="A347" t="s">
        <v>678</v>
      </c>
      <c r="B347">
        <v>24140</v>
      </c>
      <c r="C347" t="s">
        <v>679</v>
      </c>
      <c r="D347">
        <v>51826</v>
      </c>
      <c r="E347">
        <v>2552</v>
      </c>
      <c r="F347">
        <v>1601</v>
      </c>
      <c r="G347">
        <v>2245</v>
      </c>
      <c r="H347">
        <v>5080</v>
      </c>
      <c r="I347">
        <v>7225</v>
      </c>
      <c r="J347">
        <v>8100</v>
      </c>
      <c r="K347">
        <v>7093</v>
      </c>
      <c r="L347">
        <v>3775</v>
      </c>
      <c r="M347">
        <v>1872</v>
      </c>
      <c r="N347">
        <v>2107</v>
      </c>
      <c r="O347">
        <v>1041</v>
      </c>
      <c r="P347">
        <v>554</v>
      </c>
      <c r="Q347">
        <v>4386</v>
      </c>
      <c r="R347">
        <v>4195</v>
      </c>
      <c r="S347">
        <f t="shared" si="139"/>
        <v>25913</v>
      </c>
      <c r="T347" t="str">
        <f t="shared" si="140"/>
        <v>7:00 a.m. to 7:29 a.m.</v>
      </c>
      <c r="U347">
        <f t="shared" si="141"/>
        <v>420</v>
      </c>
      <c r="V347">
        <f t="shared" si="142"/>
        <v>51826</v>
      </c>
      <c r="W347">
        <f t="shared" si="143"/>
        <v>18703</v>
      </c>
      <c r="X347">
        <f t="shared" si="144"/>
        <v>8100</v>
      </c>
      <c r="Y347">
        <f t="shared" si="145"/>
        <v>29</v>
      </c>
      <c r="Z347">
        <f t="shared" si="146"/>
        <v>445.8135802469136</v>
      </c>
      <c r="AA347" s="9">
        <f t="shared" si="136"/>
        <v>0.30902777777777779</v>
      </c>
      <c r="AC347" s="6">
        <f t="shared" si="147"/>
        <v>51826</v>
      </c>
      <c r="AD347" s="6">
        <f t="shared" si="148"/>
        <v>12957</v>
      </c>
      <c r="AE347" s="6">
        <f t="shared" si="128"/>
        <v>390</v>
      </c>
      <c r="AF347" s="6">
        <f t="shared" si="129"/>
        <v>7225</v>
      </c>
      <c r="AG347" s="6">
        <f t="shared" si="130"/>
        <v>29</v>
      </c>
      <c r="AH347" s="6">
        <f t="shared" si="131"/>
        <v>11478</v>
      </c>
      <c r="AI347" s="6">
        <f t="shared" si="149"/>
        <v>395.93446366782007</v>
      </c>
      <c r="AJ347" s="9">
        <f t="shared" si="137"/>
        <v>0.27430555555555552</v>
      </c>
      <c r="AL347" s="6">
        <f t="shared" si="150"/>
        <v>51826</v>
      </c>
      <c r="AM347" s="6">
        <f t="shared" si="151"/>
        <v>38870</v>
      </c>
      <c r="AN347" s="6">
        <f t="shared" si="132"/>
        <v>510</v>
      </c>
      <c r="AO347" s="6">
        <f t="shared" si="133"/>
        <v>1872</v>
      </c>
      <c r="AP347" s="6">
        <f t="shared" si="134"/>
        <v>29</v>
      </c>
      <c r="AQ347" s="6">
        <f t="shared" si="135"/>
        <v>37671</v>
      </c>
      <c r="AR347" s="6">
        <f t="shared" si="152"/>
        <v>528.56650641025635</v>
      </c>
      <c r="AS347" s="9">
        <f t="shared" si="138"/>
        <v>0.3666666666666667</v>
      </c>
    </row>
    <row r="348" spans="1:45" x14ac:dyDescent="0.25">
      <c r="A348" t="s">
        <v>680</v>
      </c>
      <c r="B348">
        <v>24180</v>
      </c>
      <c r="C348" t="s">
        <v>681</v>
      </c>
      <c r="D348">
        <v>24300</v>
      </c>
      <c r="E348">
        <v>1127</v>
      </c>
      <c r="F348">
        <v>1394</v>
      </c>
      <c r="G348">
        <v>1819</v>
      </c>
      <c r="H348">
        <v>2687</v>
      </c>
      <c r="I348">
        <v>2336</v>
      </c>
      <c r="J348">
        <v>4249</v>
      </c>
      <c r="K348">
        <v>2845</v>
      </c>
      <c r="L348">
        <v>2297</v>
      </c>
      <c r="M348">
        <v>777</v>
      </c>
      <c r="N348">
        <v>1249</v>
      </c>
      <c r="O348">
        <v>529</v>
      </c>
      <c r="P348">
        <v>306</v>
      </c>
      <c r="Q348">
        <v>1046</v>
      </c>
      <c r="R348">
        <v>1639</v>
      </c>
      <c r="S348">
        <f t="shared" si="139"/>
        <v>12150</v>
      </c>
      <c r="T348" t="str">
        <f t="shared" si="140"/>
        <v>7:00 a.m. to 7:29 a.m.</v>
      </c>
      <c r="U348">
        <f t="shared" si="141"/>
        <v>420</v>
      </c>
      <c r="V348">
        <f t="shared" si="142"/>
        <v>24300</v>
      </c>
      <c r="W348">
        <f t="shared" si="143"/>
        <v>9363</v>
      </c>
      <c r="X348">
        <f t="shared" si="144"/>
        <v>4249</v>
      </c>
      <c r="Y348">
        <f t="shared" si="145"/>
        <v>29</v>
      </c>
      <c r="Z348">
        <f t="shared" si="146"/>
        <v>439.02165215344786</v>
      </c>
      <c r="AA348" s="9">
        <f t="shared" si="136"/>
        <v>0.30486111111111108</v>
      </c>
      <c r="AC348" s="6">
        <f t="shared" si="147"/>
        <v>24300</v>
      </c>
      <c r="AD348" s="6">
        <f t="shared" si="148"/>
        <v>6076</v>
      </c>
      <c r="AE348" s="6">
        <f t="shared" si="128"/>
        <v>360</v>
      </c>
      <c r="AF348" s="6">
        <f t="shared" si="129"/>
        <v>2687</v>
      </c>
      <c r="AG348" s="6">
        <f t="shared" si="130"/>
        <v>29</v>
      </c>
      <c r="AH348" s="6">
        <f t="shared" si="131"/>
        <v>4340</v>
      </c>
      <c r="AI348" s="6">
        <f t="shared" si="149"/>
        <v>378.72534425009303</v>
      </c>
      <c r="AJ348" s="9">
        <f t="shared" si="137"/>
        <v>0.26250000000000001</v>
      </c>
      <c r="AL348" s="6">
        <f t="shared" si="150"/>
        <v>24300</v>
      </c>
      <c r="AM348" s="6">
        <f t="shared" si="151"/>
        <v>18225</v>
      </c>
      <c r="AN348" s="6">
        <f t="shared" si="132"/>
        <v>480</v>
      </c>
      <c r="AO348" s="6">
        <f t="shared" si="133"/>
        <v>2297</v>
      </c>
      <c r="AP348" s="6">
        <f t="shared" si="134"/>
        <v>29</v>
      </c>
      <c r="AQ348" s="6">
        <f t="shared" si="135"/>
        <v>16457</v>
      </c>
      <c r="AR348" s="6">
        <f t="shared" si="152"/>
        <v>502.32128863735306</v>
      </c>
      <c r="AS348" s="9">
        <f t="shared" si="138"/>
        <v>0.34861111111111115</v>
      </c>
    </row>
    <row r="349" spans="1:45" x14ac:dyDescent="0.25">
      <c r="A349" t="s">
        <v>682</v>
      </c>
      <c r="B349">
        <v>24220</v>
      </c>
      <c r="C349" t="s">
        <v>683</v>
      </c>
      <c r="D349">
        <v>50659</v>
      </c>
      <c r="E349">
        <v>1182</v>
      </c>
      <c r="F349">
        <v>1025</v>
      </c>
      <c r="G349">
        <v>2101</v>
      </c>
      <c r="H349">
        <v>2727</v>
      </c>
      <c r="I349">
        <v>5416</v>
      </c>
      <c r="J349">
        <v>6821</v>
      </c>
      <c r="K349">
        <v>11506</v>
      </c>
      <c r="L349">
        <v>5046</v>
      </c>
      <c r="M349">
        <v>2091</v>
      </c>
      <c r="N349">
        <v>2402</v>
      </c>
      <c r="O349">
        <v>1262</v>
      </c>
      <c r="P349">
        <v>737</v>
      </c>
      <c r="Q349">
        <v>3614</v>
      </c>
      <c r="R349">
        <v>4729</v>
      </c>
      <c r="S349">
        <f t="shared" si="139"/>
        <v>25329.5</v>
      </c>
      <c r="T349" t="str">
        <f t="shared" si="140"/>
        <v>7:30 a.m. to 7:59 a.m.</v>
      </c>
      <c r="U349">
        <f t="shared" si="141"/>
        <v>450</v>
      </c>
      <c r="V349">
        <f t="shared" si="142"/>
        <v>50659</v>
      </c>
      <c r="W349">
        <f t="shared" si="143"/>
        <v>19272</v>
      </c>
      <c r="X349">
        <f t="shared" si="144"/>
        <v>11506</v>
      </c>
      <c r="Y349">
        <f t="shared" si="145"/>
        <v>29</v>
      </c>
      <c r="Z349">
        <f t="shared" si="146"/>
        <v>465.26746914653222</v>
      </c>
      <c r="AA349" s="9">
        <f t="shared" si="136"/>
        <v>0.32291666666666669</v>
      </c>
      <c r="AC349" s="6">
        <f t="shared" si="147"/>
        <v>50659</v>
      </c>
      <c r="AD349" s="6">
        <f t="shared" si="148"/>
        <v>12665</v>
      </c>
      <c r="AE349" s="6">
        <f t="shared" si="128"/>
        <v>420</v>
      </c>
      <c r="AF349" s="6">
        <f t="shared" si="129"/>
        <v>6821</v>
      </c>
      <c r="AG349" s="6">
        <f t="shared" si="130"/>
        <v>29</v>
      </c>
      <c r="AH349" s="6">
        <f t="shared" si="131"/>
        <v>12451</v>
      </c>
      <c r="AI349" s="6">
        <f t="shared" si="149"/>
        <v>420.90877437325906</v>
      </c>
      <c r="AJ349" s="9">
        <f t="shared" si="137"/>
        <v>0.29166666666666669</v>
      </c>
      <c r="AL349" s="6">
        <f t="shared" si="150"/>
        <v>50659</v>
      </c>
      <c r="AM349" s="6">
        <f t="shared" si="151"/>
        <v>37995</v>
      </c>
      <c r="AN349" s="6">
        <f t="shared" si="132"/>
        <v>540</v>
      </c>
      <c r="AO349" s="6">
        <f t="shared" si="133"/>
        <v>2402</v>
      </c>
      <c r="AP349" s="6">
        <f t="shared" si="134"/>
        <v>59</v>
      </c>
      <c r="AQ349" s="6">
        <f t="shared" si="135"/>
        <v>37915</v>
      </c>
      <c r="AR349" s="6">
        <f t="shared" si="152"/>
        <v>541.94660699417147</v>
      </c>
      <c r="AS349" s="9">
        <f t="shared" si="138"/>
        <v>0.3756944444444445</v>
      </c>
    </row>
    <row r="350" spans="1:45" x14ac:dyDescent="0.25">
      <c r="A350" t="s">
        <v>684</v>
      </c>
      <c r="B350">
        <v>24260</v>
      </c>
      <c r="C350" t="s">
        <v>685</v>
      </c>
      <c r="D350">
        <v>35635</v>
      </c>
      <c r="E350">
        <v>2136</v>
      </c>
      <c r="F350">
        <v>1621</v>
      </c>
      <c r="G350">
        <v>1978</v>
      </c>
      <c r="H350">
        <v>2652</v>
      </c>
      <c r="I350">
        <v>3112</v>
      </c>
      <c r="J350">
        <v>4344</v>
      </c>
      <c r="K350">
        <v>6675</v>
      </c>
      <c r="L350">
        <v>2856</v>
      </c>
      <c r="M350">
        <v>1599</v>
      </c>
      <c r="N350">
        <v>1438</v>
      </c>
      <c r="O350">
        <v>502</v>
      </c>
      <c r="P350">
        <v>450</v>
      </c>
      <c r="Q350">
        <v>3279</v>
      </c>
      <c r="R350">
        <v>2993</v>
      </c>
      <c r="S350">
        <f t="shared" si="139"/>
        <v>17817.5</v>
      </c>
      <c r="T350" t="str">
        <f t="shared" si="140"/>
        <v>7:30 a.m. to 7:59 a.m.</v>
      </c>
      <c r="U350">
        <f t="shared" si="141"/>
        <v>450</v>
      </c>
      <c r="V350">
        <f t="shared" si="142"/>
        <v>35635</v>
      </c>
      <c r="W350">
        <f t="shared" si="143"/>
        <v>15843</v>
      </c>
      <c r="X350">
        <f t="shared" si="144"/>
        <v>6675</v>
      </c>
      <c r="Y350">
        <f t="shared" si="145"/>
        <v>29</v>
      </c>
      <c r="Z350">
        <f t="shared" si="146"/>
        <v>458.57835205992507</v>
      </c>
      <c r="AA350" s="9">
        <f t="shared" si="136"/>
        <v>0.31805555555555559</v>
      </c>
      <c r="AC350" s="6">
        <f t="shared" si="147"/>
        <v>35635</v>
      </c>
      <c r="AD350" s="6">
        <f t="shared" si="148"/>
        <v>8909</v>
      </c>
      <c r="AE350" s="6">
        <f t="shared" si="128"/>
        <v>390</v>
      </c>
      <c r="AF350" s="6">
        <f t="shared" si="129"/>
        <v>3112</v>
      </c>
      <c r="AG350" s="6">
        <f t="shared" si="130"/>
        <v>29</v>
      </c>
      <c r="AH350" s="6">
        <f t="shared" si="131"/>
        <v>8387</v>
      </c>
      <c r="AI350" s="6">
        <f t="shared" si="149"/>
        <v>394.86206619537273</v>
      </c>
      <c r="AJ350" s="9">
        <f t="shared" si="137"/>
        <v>0.27361111111111108</v>
      </c>
      <c r="AL350" s="6">
        <f t="shared" si="150"/>
        <v>35635</v>
      </c>
      <c r="AM350" s="6">
        <f t="shared" si="151"/>
        <v>26727</v>
      </c>
      <c r="AN350" s="6">
        <f t="shared" si="132"/>
        <v>510</v>
      </c>
      <c r="AO350" s="6">
        <f t="shared" si="133"/>
        <v>1599</v>
      </c>
      <c r="AP350" s="6">
        <f t="shared" si="134"/>
        <v>29</v>
      </c>
      <c r="AQ350" s="6">
        <f t="shared" si="135"/>
        <v>25374</v>
      </c>
      <c r="AR350" s="6">
        <f t="shared" si="152"/>
        <v>534.52485928705437</v>
      </c>
      <c r="AS350" s="9">
        <f t="shared" si="138"/>
        <v>0.37083333333333335</v>
      </c>
    </row>
    <row r="351" spans="1:45" x14ac:dyDescent="0.25">
      <c r="A351" t="s">
        <v>686</v>
      </c>
      <c r="B351">
        <v>24300</v>
      </c>
      <c r="C351" t="s">
        <v>687</v>
      </c>
      <c r="D351">
        <v>64041</v>
      </c>
      <c r="E351">
        <v>3664</v>
      </c>
      <c r="F351">
        <v>1932</v>
      </c>
      <c r="G351">
        <v>3405</v>
      </c>
      <c r="H351">
        <v>3972</v>
      </c>
      <c r="I351">
        <v>8066</v>
      </c>
      <c r="J351">
        <v>9233</v>
      </c>
      <c r="K351">
        <v>10404</v>
      </c>
      <c r="L351">
        <v>5905</v>
      </c>
      <c r="M351">
        <v>3557</v>
      </c>
      <c r="N351">
        <v>3467</v>
      </c>
      <c r="O351">
        <v>1762</v>
      </c>
      <c r="P351">
        <v>914</v>
      </c>
      <c r="Q351">
        <v>4222</v>
      </c>
      <c r="R351">
        <v>3538</v>
      </c>
      <c r="S351">
        <f t="shared" si="139"/>
        <v>32020.5</v>
      </c>
      <c r="T351" t="str">
        <f t="shared" si="140"/>
        <v>7:30 a.m. to 7:59 a.m.</v>
      </c>
      <c r="U351">
        <f t="shared" si="141"/>
        <v>450</v>
      </c>
      <c r="V351">
        <f t="shared" si="142"/>
        <v>64041</v>
      </c>
      <c r="W351">
        <f t="shared" si="143"/>
        <v>30272</v>
      </c>
      <c r="X351">
        <f t="shared" si="144"/>
        <v>10404</v>
      </c>
      <c r="Y351">
        <f t="shared" si="145"/>
        <v>29</v>
      </c>
      <c r="Z351">
        <f t="shared" si="146"/>
        <v>454.87375048058436</v>
      </c>
      <c r="AA351" s="9">
        <f t="shared" si="136"/>
        <v>0.31527777777777777</v>
      </c>
      <c r="AC351" s="6">
        <f t="shared" si="147"/>
        <v>64041</v>
      </c>
      <c r="AD351" s="6">
        <f t="shared" si="148"/>
        <v>16011</v>
      </c>
      <c r="AE351" s="6">
        <f t="shared" si="128"/>
        <v>390</v>
      </c>
      <c r="AF351" s="6">
        <f t="shared" si="129"/>
        <v>8066</v>
      </c>
      <c r="AG351" s="6">
        <f t="shared" si="130"/>
        <v>29</v>
      </c>
      <c r="AH351" s="6">
        <f t="shared" si="131"/>
        <v>12973</v>
      </c>
      <c r="AI351" s="6">
        <f t="shared" si="149"/>
        <v>400.91994173072158</v>
      </c>
      <c r="AJ351" s="9">
        <f t="shared" si="137"/>
        <v>0.27777777777777779</v>
      </c>
      <c r="AL351" s="6">
        <f t="shared" si="150"/>
        <v>64041</v>
      </c>
      <c r="AM351" s="6">
        <f t="shared" si="151"/>
        <v>48031</v>
      </c>
      <c r="AN351" s="6">
        <f t="shared" si="132"/>
        <v>510</v>
      </c>
      <c r="AO351" s="6">
        <f t="shared" si="133"/>
        <v>3557</v>
      </c>
      <c r="AP351" s="6">
        <f t="shared" si="134"/>
        <v>29</v>
      </c>
      <c r="AQ351" s="6">
        <f t="shared" si="135"/>
        <v>46581</v>
      </c>
      <c r="AR351" s="6">
        <f t="shared" si="152"/>
        <v>521.81972167556933</v>
      </c>
      <c r="AS351" s="9">
        <f t="shared" si="138"/>
        <v>0.36180555555555555</v>
      </c>
    </row>
    <row r="352" spans="1:45" x14ac:dyDescent="0.25">
      <c r="A352" t="s">
        <v>688</v>
      </c>
      <c r="B352">
        <v>24340</v>
      </c>
      <c r="C352" t="s">
        <v>689</v>
      </c>
      <c r="D352">
        <v>336540</v>
      </c>
      <c r="E352">
        <v>14895</v>
      </c>
      <c r="F352">
        <v>11152</v>
      </c>
      <c r="G352">
        <v>15546</v>
      </c>
      <c r="H352">
        <v>26603</v>
      </c>
      <c r="I352">
        <v>32498</v>
      </c>
      <c r="J352">
        <v>46745</v>
      </c>
      <c r="K352">
        <v>48714</v>
      </c>
      <c r="L352">
        <v>33494</v>
      </c>
      <c r="M352">
        <v>17514</v>
      </c>
      <c r="N352">
        <v>17922</v>
      </c>
      <c r="O352">
        <v>8195</v>
      </c>
      <c r="P352">
        <v>4499</v>
      </c>
      <c r="Q352">
        <v>29591</v>
      </c>
      <c r="R352">
        <v>29172</v>
      </c>
      <c r="S352">
        <f t="shared" si="139"/>
        <v>168270</v>
      </c>
      <c r="T352" t="str">
        <f t="shared" si="140"/>
        <v>7:30 a.m. to 7:59 a.m.</v>
      </c>
      <c r="U352">
        <f t="shared" si="141"/>
        <v>450</v>
      </c>
      <c r="V352">
        <f t="shared" si="142"/>
        <v>336540</v>
      </c>
      <c r="W352">
        <f t="shared" si="143"/>
        <v>147439</v>
      </c>
      <c r="X352">
        <f t="shared" si="144"/>
        <v>48714</v>
      </c>
      <c r="Y352">
        <f t="shared" si="145"/>
        <v>29</v>
      </c>
      <c r="Z352">
        <f t="shared" si="146"/>
        <v>462.40093197027551</v>
      </c>
      <c r="AA352" s="9">
        <f t="shared" si="136"/>
        <v>0.32083333333333336</v>
      </c>
      <c r="AC352" s="6">
        <f t="shared" si="147"/>
        <v>336540</v>
      </c>
      <c r="AD352" s="6">
        <f t="shared" si="148"/>
        <v>84136</v>
      </c>
      <c r="AE352" s="6">
        <f t="shared" si="128"/>
        <v>390</v>
      </c>
      <c r="AF352" s="6">
        <f t="shared" si="129"/>
        <v>32498</v>
      </c>
      <c r="AG352" s="6">
        <f t="shared" si="130"/>
        <v>29</v>
      </c>
      <c r="AH352" s="6">
        <f t="shared" si="131"/>
        <v>68196</v>
      </c>
      <c r="AI352" s="6">
        <f t="shared" si="149"/>
        <v>404.2233675918518</v>
      </c>
      <c r="AJ352" s="9">
        <f t="shared" si="137"/>
        <v>0.28055555555555556</v>
      </c>
      <c r="AL352" s="6">
        <f t="shared" si="150"/>
        <v>336540</v>
      </c>
      <c r="AM352" s="6">
        <f t="shared" si="151"/>
        <v>252405</v>
      </c>
      <c r="AN352" s="6">
        <f t="shared" si="132"/>
        <v>540</v>
      </c>
      <c r="AO352" s="6">
        <f t="shared" si="133"/>
        <v>17922</v>
      </c>
      <c r="AP352" s="6">
        <f t="shared" si="134"/>
        <v>59</v>
      </c>
      <c r="AQ352" s="6">
        <f t="shared" si="135"/>
        <v>247161</v>
      </c>
      <c r="AR352" s="6">
        <f t="shared" si="152"/>
        <v>557.26347505858723</v>
      </c>
      <c r="AS352" s="9">
        <f t="shared" si="138"/>
        <v>0.38680555555555557</v>
      </c>
    </row>
    <row r="353" spans="1:45" x14ac:dyDescent="0.25">
      <c r="A353" t="s">
        <v>690</v>
      </c>
      <c r="B353">
        <v>24380</v>
      </c>
      <c r="C353" t="s">
        <v>691</v>
      </c>
      <c r="D353">
        <v>8196</v>
      </c>
      <c r="E353">
        <v>362</v>
      </c>
      <c r="F353">
        <v>534</v>
      </c>
      <c r="G353">
        <v>416</v>
      </c>
      <c r="H353">
        <v>609</v>
      </c>
      <c r="I353">
        <v>601</v>
      </c>
      <c r="J353">
        <v>1378</v>
      </c>
      <c r="K353">
        <v>1415</v>
      </c>
      <c r="L353">
        <v>907</v>
      </c>
      <c r="M353">
        <v>177</v>
      </c>
      <c r="N353">
        <v>325</v>
      </c>
      <c r="O353">
        <v>187</v>
      </c>
      <c r="P353">
        <v>77</v>
      </c>
      <c r="Q353">
        <v>630</v>
      </c>
      <c r="R353">
        <v>578</v>
      </c>
      <c r="S353">
        <f t="shared" si="139"/>
        <v>4098</v>
      </c>
      <c r="T353" t="str">
        <f t="shared" si="140"/>
        <v>7:30 a.m. to 7:59 a.m.</v>
      </c>
      <c r="U353">
        <f t="shared" si="141"/>
        <v>450</v>
      </c>
      <c r="V353">
        <f t="shared" si="142"/>
        <v>8196</v>
      </c>
      <c r="W353">
        <f t="shared" si="143"/>
        <v>3900</v>
      </c>
      <c r="X353">
        <f t="shared" si="144"/>
        <v>1415</v>
      </c>
      <c r="Y353">
        <f t="shared" si="145"/>
        <v>29</v>
      </c>
      <c r="Z353">
        <f t="shared" si="146"/>
        <v>454.05795053003533</v>
      </c>
      <c r="AA353" s="9">
        <f t="shared" si="136"/>
        <v>0.31527777777777777</v>
      </c>
      <c r="AC353" s="6">
        <f t="shared" si="147"/>
        <v>8196</v>
      </c>
      <c r="AD353" s="6">
        <f t="shared" si="148"/>
        <v>2050</v>
      </c>
      <c r="AE353" s="6">
        <f t="shared" si="128"/>
        <v>390</v>
      </c>
      <c r="AF353" s="6">
        <f t="shared" si="129"/>
        <v>601</v>
      </c>
      <c r="AG353" s="6">
        <f t="shared" si="130"/>
        <v>29</v>
      </c>
      <c r="AH353" s="6">
        <f t="shared" si="131"/>
        <v>1921</v>
      </c>
      <c r="AI353" s="6">
        <f t="shared" si="149"/>
        <v>396.17637271214642</v>
      </c>
      <c r="AJ353" s="9">
        <f t="shared" si="137"/>
        <v>0.27499999999999997</v>
      </c>
      <c r="AL353" s="6">
        <f t="shared" si="150"/>
        <v>8196</v>
      </c>
      <c r="AM353" s="6">
        <f t="shared" si="151"/>
        <v>6147</v>
      </c>
      <c r="AN353" s="6">
        <f t="shared" si="132"/>
        <v>480</v>
      </c>
      <c r="AO353" s="6">
        <f t="shared" si="133"/>
        <v>907</v>
      </c>
      <c r="AP353" s="6">
        <f t="shared" si="134"/>
        <v>29</v>
      </c>
      <c r="AQ353" s="6">
        <f t="shared" si="135"/>
        <v>5315</v>
      </c>
      <c r="AR353" s="6">
        <f t="shared" si="152"/>
        <v>506.60198456449837</v>
      </c>
      <c r="AS353" s="9">
        <f t="shared" si="138"/>
        <v>0.35138888888888892</v>
      </c>
    </row>
    <row r="354" spans="1:45" x14ac:dyDescent="0.25">
      <c r="A354" t="s">
        <v>692</v>
      </c>
      <c r="B354">
        <v>24420</v>
      </c>
      <c r="C354" t="s">
        <v>693</v>
      </c>
      <c r="D354">
        <v>27335</v>
      </c>
      <c r="E354">
        <v>1257</v>
      </c>
      <c r="F354">
        <v>756</v>
      </c>
      <c r="G354">
        <v>1182</v>
      </c>
      <c r="H354">
        <v>2519</v>
      </c>
      <c r="I354">
        <v>2364</v>
      </c>
      <c r="J354">
        <v>4791</v>
      </c>
      <c r="K354">
        <v>3465</v>
      </c>
      <c r="L354">
        <v>2951</v>
      </c>
      <c r="M354">
        <v>1276</v>
      </c>
      <c r="N354">
        <v>1609</v>
      </c>
      <c r="O354">
        <v>1113</v>
      </c>
      <c r="P354">
        <v>448</v>
      </c>
      <c r="Q354">
        <v>2063</v>
      </c>
      <c r="R354">
        <v>1541</v>
      </c>
      <c r="S354">
        <f t="shared" si="139"/>
        <v>13667.5</v>
      </c>
      <c r="T354" t="str">
        <f t="shared" si="140"/>
        <v>7:30 a.m. to 7:59 a.m.</v>
      </c>
      <c r="U354">
        <f t="shared" si="141"/>
        <v>450</v>
      </c>
      <c r="V354">
        <f t="shared" si="142"/>
        <v>27335</v>
      </c>
      <c r="W354">
        <f t="shared" si="143"/>
        <v>12869</v>
      </c>
      <c r="X354">
        <f t="shared" si="144"/>
        <v>3465</v>
      </c>
      <c r="Y354">
        <f t="shared" si="145"/>
        <v>29</v>
      </c>
      <c r="Z354">
        <f t="shared" si="146"/>
        <v>456.68297258297258</v>
      </c>
      <c r="AA354" s="9">
        <f t="shared" si="136"/>
        <v>0.31666666666666665</v>
      </c>
      <c r="AC354" s="6">
        <f t="shared" si="147"/>
        <v>27335</v>
      </c>
      <c r="AD354" s="6">
        <f t="shared" si="148"/>
        <v>6834</v>
      </c>
      <c r="AE354" s="6">
        <f t="shared" si="128"/>
        <v>390</v>
      </c>
      <c r="AF354" s="6">
        <f t="shared" si="129"/>
        <v>2364</v>
      </c>
      <c r="AG354" s="6">
        <f t="shared" si="130"/>
        <v>29</v>
      </c>
      <c r="AH354" s="6">
        <f t="shared" si="131"/>
        <v>5714</v>
      </c>
      <c r="AI354" s="6">
        <f t="shared" si="149"/>
        <v>403.73635786802032</v>
      </c>
      <c r="AJ354" s="9">
        <f t="shared" si="137"/>
        <v>0.27986111111111112</v>
      </c>
      <c r="AL354" s="6">
        <f t="shared" si="150"/>
        <v>27335</v>
      </c>
      <c r="AM354" s="6">
        <f t="shared" si="151"/>
        <v>20502</v>
      </c>
      <c r="AN354" s="6">
        <f t="shared" si="132"/>
        <v>510</v>
      </c>
      <c r="AO354" s="6">
        <f t="shared" si="133"/>
        <v>1276</v>
      </c>
      <c r="AP354" s="6">
        <f t="shared" si="134"/>
        <v>29</v>
      </c>
      <c r="AQ354" s="6">
        <f t="shared" si="135"/>
        <v>19285</v>
      </c>
      <c r="AR354" s="6">
        <f t="shared" si="152"/>
        <v>537.6420454545455</v>
      </c>
      <c r="AS354" s="9">
        <f t="shared" si="138"/>
        <v>0.37291666666666662</v>
      </c>
    </row>
    <row r="355" spans="1:45" x14ac:dyDescent="0.25">
      <c r="A355" t="s">
        <v>694</v>
      </c>
      <c r="B355">
        <v>24460</v>
      </c>
      <c r="C355" t="s">
        <v>695</v>
      </c>
      <c r="D355">
        <v>13198</v>
      </c>
      <c r="E355">
        <v>493</v>
      </c>
      <c r="F355">
        <v>544</v>
      </c>
      <c r="G355">
        <v>654</v>
      </c>
      <c r="H355">
        <v>809</v>
      </c>
      <c r="I355">
        <v>1164</v>
      </c>
      <c r="J355">
        <v>2074</v>
      </c>
      <c r="K355">
        <v>3231</v>
      </c>
      <c r="L355">
        <v>1356</v>
      </c>
      <c r="M355">
        <v>425</v>
      </c>
      <c r="N355">
        <v>596</v>
      </c>
      <c r="O355">
        <v>208</v>
      </c>
      <c r="P355">
        <v>138</v>
      </c>
      <c r="Q355">
        <v>449</v>
      </c>
      <c r="R355">
        <v>1057</v>
      </c>
      <c r="S355">
        <f t="shared" si="139"/>
        <v>6599</v>
      </c>
      <c r="T355" t="str">
        <f t="shared" si="140"/>
        <v>7:30 a.m. to 7:59 a.m.</v>
      </c>
      <c r="U355">
        <f t="shared" si="141"/>
        <v>450</v>
      </c>
      <c r="V355">
        <f t="shared" si="142"/>
        <v>13198</v>
      </c>
      <c r="W355">
        <f t="shared" si="143"/>
        <v>5738</v>
      </c>
      <c r="X355">
        <f t="shared" si="144"/>
        <v>3231</v>
      </c>
      <c r="Y355">
        <f t="shared" si="145"/>
        <v>29</v>
      </c>
      <c r="Z355">
        <f t="shared" si="146"/>
        <v>457.727948003714</v>
      </c>
      <c r="AA355" s="9">
        <f t="shared" si="136"/>
        <v>0.31736111111111109</v>
      </c>
      <c r="AC355" s="6">
        <f t="shared" si="147"/>
        <v>13198</v>
      </c>
      <c r="AD355" s="6">
        <f t="shared" si="148"/>
        <v>3300</v>
      </c>
      <c r="AE355" s="6">
        <f t="shared" si="128"/>
        <v>390</v>
      </c>
      <c r="AF355" s="6">
        <f t="shared" si="129"/>
        <v>1164</v>
      </c>
      <c r="AG355" s="6">
        <f t="shared" si="130"/>
        <v>29</v>
      </c>
      <c r="AH355" s="6">
        <f t="shared" si="131"/>
        <v>2500</v>
      </c>
      <c r="AI355" s="6">
        <f t="shared" si="149"/>
        <v>409.91881443298968</v>
      </c>
      <c r="AJ355" s="9">
        <f t="shared" si="137"/>
        <v>0.28402777777777777</v>
      </c>
      <c r="AL355" s="6">
        <f t="shared" si="150"/>
        <v>13198</v>
      </c>
      <c r="AM355" s="6">
        <f t="shared" si="151"/>
        <v>9899</v>
      </c>
      <c r="AN355" s="6">
        <f t="shared" si="132"/>
        <v>480</v>
      </c>
      <c r="AO355" s="6">
        <f t="shared" si="133"/>
        <v>1356</v>
      </c>
      <c r="AP355" s="6">
        <f t="shared" si="134"/>
        <v>29</v>
      </c>
      <c r="AQ355" s="6">
        <f t="shared" si="135"/>
        <v>8969</v>
      </c>
      <c r="AR355" s="6">
        <f t="shared" si="152"/>
        <v>499.87868731563424</v>
      </c>
      <c r="AS355" s="9">
        <f t="shared" si="138"/>
        <v>0.34652777777777777</v>
      </c>
    </row>
    <row r="356" spans="1:45" x14ac:dyDescent="0.25">
      <c r="A356" t="s">
        <v>696</v>
      </c>
      <c r="B356">
        <v>24500</v>
      </c>
      <c r="C356" t="s">
        <v>697</v>
      </c>
      <c r="D356">
        <v>37759</v>
      </c>
      <c r="E356">
        <v>1325</v>
      </c>
      <c r="F356">
        <v>689</v>
      </c>
      <c r="G356">
        <v>1573</v>
      </c>
      <c r="H356">
        <v>2437</v>
      </c>
      <c r="I356">
        <v>4043</v>
      </c>
      <c r="J356">
        <v>5978</v>
      </c>
      <c r="K356">
        <v>8184</v>
      </c>
      <c r="L356">
        <v>3223</v>
      </c>
      <c r="M356">
        <v>2132</v>
      </c>
      <c r="N356">
        <v>1792</v>
      </c>
      <c r="O356">
        <v>1116</v>
      </c>
      <c r="P356">
        <v>564</v>
      </c>
      <c r="Q356">
        <v>2017</v>
      </c>
      <c r="R356">
        <v>2686</v>
      </c>
      <c r="S356">
        <f t="shared" si="139"/>
        <v>18879.5</v>
      </c>
      <c r="T356" t="str">
        <f t="shared" si="140"/>
        <v>7:30 a.m. to 7:59 a.m.</v>
      </c>
      <c r="U356">
        <f t="shared" si="141"/>
        <v>450</v>
      </c>
      <c r="V356">
        <f t="shared" si="142"/>
        <v>37759</v>
      </c>
      <c r="W356">
        <f t="shared" si="143"/>
        <v>16045</v>
      </c>
      <c r="X356">
        <f t="shared" si="144"/>
        <v>8184</v>
      </c>
      <c r="Y356">
        <f t="shared" si="145"/>
        <v>29</v>
      </c>
      <c r="Z356">
        <f t="shared" si="146"/>
        <v>460.0440493646139</v>
      </c>
      <c r="AA356" s="9">
        <f t="shared" si="136"/>
        <v>0.31944444444444448</v>
      </c>
      <c r="AC356" s="6">
        <f t="shared" si="147"/>
        <v>37759</v>
      </c>
      <c r="AD356" s="6">
        <f t="shared" si="148"/>
        <v>9440</v>
      </c>
      <c r="AE356" s="6">
        <f t="shared" si="128"/>
        <v>390</v>
      </c>
      <c r="AF356" s="6">
        <f t="shared" si="129"/>
        <v>4043</v>
      </c>
      <c r="AG356" s="6">
        <f t="shared" si="130"/>
        <v>29</v>
      </c>
      <c r="AH356" s="6">
        <f t="shared" si="131"/>
        <v>6024</v>
      </c>
      <c r="AI356" s="6">
        <f t="shared" si="149"/>
        <v>414.5008038585209</v>
      </c>
      <c r="AJ356" s="9">
        <f t="shared" si="137"/>
        <v>0.28750000000000003</v>
      </c>
      <c r="AL356" s="6">
        <f t="shared" si="150"/>
        <v>37759</v>
      </c>
      <c r="AM356" s="6">
        <f t="shared" si="151"/>
        <v>28320</v>
      </c>
      <c r="AN356" s="6">
        <f t="shared" si="132"/>
        <v>510</v>
      </c>
      <c r="AO356" s="6">
        <f t="shared" si="133"/>
        <v>2132</v>
      </c>
      <c r="AP356" s="6">
        <f t="shared" si="134"/>
        <v>29</v>
      </c>
      <c r="AQ356" s="6">
        <f t="shared" si="135"/>
        <v>27452</v>
      </c>
      <c r="AR356" s="6">
        <f t="shared" si="152"/>
        <v>521.79655253283306</v>
      </c>
      <c r="AS356" s="9">
        <f t="shared" si="138"/>
        <v>0.36180555555555555</v>
      </c>
    </row>
    <row r="357" spans="1:45" x14ac:dyDescent="0.25">
      <c r="A357" t="s">
        <v>698</v>
      </c>
      <c r="B357">
        <v>24540</v>
      </c>
      <c r="C357" t="s">
        <v>699</v>
      </c>
      <c r="D357">
        <v>112337</v>
      </c>
      <c r="E357">
        <v>5511</v>
      </c>
      <c r="F357">
        <v>5949</v>
      </c>
      <c r="G357">
        <v>7349</v>
      </c>
      <c r="H357">
        <v>11736</v>
      </c>
      <c r="I357">
        <v>13324</v>
      </c>
      <c r="J357">
        <v>16477</v>
      </c>
      <c r="K357">
        <v>13682</v>
      </c>
      <c r="L357">
        <v>9219</v>
      </c>
      <c r="M357">
        <v>4575</v>
      </c>
      <c r="N357">
        <v>5376</v>
      </c>
      <c r="O357">
        <v>2369</v>
      </c>
      <c r="P357">
        <v>1218</v>
      </c>
      <c r="Q357">
        <v>7125</v>
      </c>
      <c r="R357">
        <v>8427</v>
      </c>
      <c r="S357">
        <f t="shared" si="139"/>
        <v>56168.5</v>
      </c>
      <c r="T357" t="str">
        <f t="shared" si="140"/>
        <v>7:00 a.m. to 7:29 a.m.</v>
      </c>
      <c r="U357">
        <f t="shared" si="141"/>
        <v>420</v>
      </c>
      <c r="V357">
        <f t="shared" si="142"/>
        <v>112337</v>
      </c>
      <c r="W357">
        <f t="shared" si="143"/>
        <v>43869</v>
      </c>
      <c r="X357">
        <f t="shared" si="144"/>
        <v>16477</v>
      </c>
      <c r="Y357">
        <f t="shared" si="145"/>
        <v>29</v>
      </c>
      <c r="Z357">
        <f t="shared" si="146"/>
        <v>441.64747830308914</v>
      </c>
      <c r="AA357" s="9">
        <f t="shared" si="136"/>
        <v>0.30624999999999997</v>
      </c>
      <c r="AC357" s="6">
        <f t="shared" si="147"/>
        <v>112337</v>
      </c>
      <c r="AD357" s="6">
        <f t="shared" si="148"/>
        <v>28085</v>
      </c>
      <c r="AE357" s="6">
        <f t="shared" si="128"/>
        <v>360</v>
      </c>
      <c r="AF357" s="6">
        <f t="shared" si="129"/>
        <v>11736</v>
      </c>
      <c r="AG357" s="6">
        <f t="shared" si="130"/>
        <v>29</v>
      </c>
      <c r="AH357" s="6">
        <f t="shared" si="131"/>
        <v>18809</v>
      </c>
      <c r="AI357" s="6">
        <f t="shared" si="149"/>
        <v>382.91941462167688</v>
      </c>
      <c r="AJ357" s="9">
        <f t="shared" si="137"/>
        <v>0.26527777777777778</v>
      </c>
      <c r="AL357" s="6">
        <f t="shared" si="150"/>
        <v>112337</v>
      </c>
      <c r="AM357" s="6">
        <f t="shared" si="151"/>
        <v>84253</v>
      </c>
      <c r="AN357" s="6">
        <f t="shared" si="132"/>
        <v>510</v>
      </c>
      <c r="AO357" s="6">
        <f t="shared" si="133"/>
        <v>4575</v>
      </c>
      <c r="AP357" s="6">
        <f t="shared" si="134"/>
        <v>29</v>
      </c>
      <c r="AQ357" s="6">
        <f t="shared" si="135"/>
        <v>83247</v>
      </c>
      <c r="AR357" s="6">
        <f t="shared" si="152"/>
        <v>516.37524590163935</v>
      </c>
      <c r="AS357" s="9">
        <f t="shared" si="138"/>
        <v>0.35833333333333334</v>
      </c>
    </row>
    <row r="358" spans="1:45" x14ac:dyDescent="0.25">
      <c r="A358" t="s">
        <v>700</v>
      </c>
      <c r="B358">
        <v>24580</v>
      </c>
      <c r="C358" t="s">
        <v>701</v>
      </c>
      <c r="D358">
        <v>148134</v>
      </c>
      <c r="E358">
        <v>9797</v>
      </c>
      <c r="F358">
        <v>7533</v>
      </c>
      <c r="G358">
        <v>9554</v>
      </c>
      <c r="H358">
        <v>13123</v>
      </c>
      <c r="I358">
        <v>18463</v>
      </c>
      <c r="J358">
        <v>20465</v>
      </c>
      <c r="K358">
        <v>19142</v>
      </c>
      <c r="L358">
        <v>10397</v>
      </c>
      <c r="M358">
        <v>5376</v>
      </c>
      <c r="N358">
        <v>5533</v>
      </c>
      <c r="O358">
        <v>3222</v>
      </c>
      <c r="P358">
        <v>1814</v>
      </c>
      <c r="Q358">
        <v>12136</v>
      </c>
      <c r="R358">
        <v>11579</v>
      </c>
      <c r="S358">
        <f t="shared" si="139"/>
        <v>74067</v>
      </c>
      <c r="T358" t="str">
        <f t="shared" si="140"/>
        <v>7:00 a.m. to 7:29 a.m.</v>
      </c>
      <c r="U358">
        <f t="shared" si="141"/>
        <v>420</v>
      </c>
      <c r="V358">
        <f t="shared" si="142"/>
        <v>148134</v>
      </c>
      <c r="W358">
        <f t="shared" si="143"/>
        <v>58470</v>
      </c>
      <c r="X358">
        <f t="shared" si="144"/>
        <v>20465</v>
      </c>
      <c r="Y358">
        <f t="shared" si="145"/>
        <v>29</v>
      </c>
      <c r="Z358">
        <f t="shared" si="146"/>
        <v>442.10178353286096</v>
      </c>
      <c r="AA358" s="9">
        <f t="shared" si="136"/>
        <v>0.30694444444444441</v>
      </c>
      <c r="AC358" s="6">
        <f t="shared" si="147"/>
        <v>148134</v>
      </c>
      <c r="AD358" s="6">
        <f t="shared" si="148"/>
        <v>37034</v>
      </c>
      <c r="AE358" s="6">
        <f t="shared" si="128"/>
        <v>360</v>
      </c>
      <c r="AF358" s="6">
        <f t="shared" si="129"/>
        <v>13123</v>
      </c>
      <c r="AG358" s="6">
        <f t="shared" si="130"/>
        <v>29</v>
      </c>
      <c r="AH358" s="6">
        <f t="shared" si="131"/>
        <v>26884</v>
      </c>
      <c r="AI358" s="6">
        <f t="shared" si="149"/>
        <v>382.42897965404251</v>
      </c>
      <c r="AJ358" s="9">
        <f t="shared" si="137"/>
        <v>0.26527777777777778</v>
      </c>
      <c r="AL358" s="6">
        <f t="shared" si="150"/>
        <v>148134</v>
      </c>
      <c r="AM358" s="6">
        <f t="shared" si="151"/>
        <v>111101</v>
      </c>
      <c r="AN358" s="6">
        <f t="shared" si="132"/>
        <v>510</v>
      </c>
      <c r="AO358" s="6">
        <f t="shared" si="133"/>
        <v>5376</v>
      </c>
      <c r="AP358" s="6">
        <f t="shared" si="134"/>
        <v>29</v>
      </c>
      <c r="AQ358" s="6">
        <f t="shared" si="135"/>
        <v>108474</v>
      </c>
      <c r="AR358" s="6">
        <f t="shared" si="152"/>
        <v>524.16824776785711</v>
      </c>
      <c r="AS358" s="9">
        <f t="shared" si="138"/>
        <v>0.36388888888888887</v>
      </c>
    </row>
    <row r="359" spans="1:45" x14ac:dyDescent="0.25">
      <c r="A359" t="s">
        <v>702</v>
      </c>
      <c r="B359">
        <v>24620</v>
      </c>
      <c r="C359" t="s">
        <v>703</v>
      </c>
      <c r="D359">
        <v>26485</v>
      </c>
      <c r="E359">
        <v>1650</v>
      </c>
      <c r="F359">
        <v>936</v>
      </c>
      <c r="G359">
        <v>1749</v>
      </c>
      <c r="H359">
        <v>2607</v>
      </c>
      <c r="I359">
        <v>2985</v>
      </c>
      <c r="J359">
        <v>3612</v>
      </c>
      <c r="K359">
        <v>4317</v>
      </c>
      <c r="L359">
        <v>1473</v>
      </c>
      <c r="M359">
        <v>828</v>
      </c>
      <c r="N359">
        <v>857</v>
      </c>
      <c r="O359">
        <v>396</v>
      </c>
      <c r="P359">
        <v>279</v>
      </c>
      <c r="Q359">
        <v>2258</v>
      </c>
      <c r="R359">
        <v>2538</v>
      </c>
      <c r="S359">
        <f t="shared" si="139"/>
        <v>13242.5</v>
      </c>
      <c r="T359" t="str">
        <f t="shared" si="140"/>
        <v>7:00 a.m. to 7:29 a.m.</v>
      </c>
      <c r="U359">
        <f t="shared" si="141"/>
        <v>420</v>
      </c>
      <c r="V359">
        <f t="shared" si="142"/>
        <v>26485</v>
      </c>
      <c r="W359">
        <f t="shared" si="143"/>
        <v>9927</v>
      </c>
      <c r="X359">
        <f t="shared" si="144"/>
        <v>3612</v>
      </c>
      <c r="Y359">
        <f t="shared" si="145"/>
        <v>29</v>
      </c>
      <c r="Z359">
        <f t="shared" si="146"/>
        <v>446.61946290143965</v>
      </c>
      <c r="AA359" s="9">
        <f t="shared" si="136"/>
        <v>0.30972222222222223</v>
      </c>
      <c r="AC359" s="6">
        <f t="shared" si="147"/>
        <v>26485</v>
      </c>
      <c r="AD359" s="6">
        <f t="shared" si="148"/>
        <v>6622</v>
      </c>
      <c r="AE359" s="6">
        <f t="shared" si="128"/>
        <v>360</v>
      </c>
      <c r="AF359" s="6">
        <f t="shared" si="129"/>
        <v>2607</v>
      </c>
      <c r="AG359" s="6">
        <f t="shared" si="130"/>
        <v>29</v>
      </c>
      <c r="AH359" s="6">
        <f t="shared" si="131"/>
        <v>4335</v>
      </c>
      <c r="AI359" s="6">
        <f t="shared" si="149"/>
        <v>385.43200997314921</v>
      </c>
      <c r="AJ359" s="9">
        <f t="shared" si="137"/>
        <v>0.2673611111111111</v>
      </c>
      <c r="AL359" s="6">
        <f t="shared" si="150"/>
        <v>26485</v>
      </c>
      <c r="AM359" s="6">
        <f t="shared" si="151"/>
        <v>19864</v>
      </c>
      <c r="AN359" s="6">
        <f t="shared" si="132"/>
        <v>510</v>
      </c>
      <c r="AO359" s="6">
        <f t="shared" si="133"/>
        <v>828</v>
      </c>
      <c r="AP359" s="6">
        <f t="shared" si="134"/>
        <v>29</v>
      </c>
      <c r="AQ359" s="6">
        <f t="shared" si="135"/>
        <v>19329</v>
      </c>
      <c r="AR359" s="6">
        <f t="shared" si="152"/>
        <v>528.72916666666663</v>
      </c>
      <c r="AS359" s="9">
        <f t="shared" si="138"/>
        <v>0.3666666666666667</v>
      </c>
    </row>
    <row r="360" spans="1:45" x14ac:dyDescent="0.25">
      <c r="A360" t="s">
        <v>704</v>
      </c>
      <c r="B360">
        <v>24660</v>
      </c>
      <c r="C360" t="s">
        <v>705</v>
      </c>
      <c r="D360">
        <v>316392</v>
      </c>
      <c r="E360">
        <v>9080</v>
      </c>
      <c r="F360">
        <v>7909</v>
      </c>
      <c r="G360">
        <v>12071</v>
      </c>
      <c r="H360">
        <v>21752</v>
      </c>
      <c r="I360">
        <v>34584</v>
      </c>
      <c r="J360">
        <v>49965</v>
      </c>
      <c r="K360">
        <v>51529</v>
      </c>
      <c r="L360">
        <v>36482</v>
      </c>
      <c r="M360">
        <v>16933</v>
      </c>
      <c r="N360">
        <v>16613</v>
      </c>
      <c r="O360">
        <v>8572</v>
      </c>
      <c r="P360">
        <v>3990</v>
      </c>
      <c r="Q360">
        <v>21065</v>
      </c>
      <c r="R360">
        <v>25847</v>
      </c>
      <c r="S360">
        <f t="shared" si="139"/>
        <v>158196</v>
      </c>
      <c r="T360" t="str">
        <f t="shared" si="140"/>
        <v>7:30 a.m. to 7:59 a.m.</v>
      </c>
      <c r="U360">
        <f t="shared" si="141"/>
        <v>450</v>
      </c>
      <c r="V360">
        <f t="shared" si="142"/>
        <v>316392</v>
      </c>
      <c r="W360">
        <f t="shared" si="143"/>
        <v>135361</v>
      </c>
      <c r="X360">
        <f t="shared" si="144"/>
        <v>51529</v>
      </c>
      <c r="Y360">
        <f t="shared" si="145"/>
        <v>29</v>
      </c>
      <c r="Z360">
        <f t="shared" si="146"/>
        <v>462.85130703099225</v>
      </c>
      <c r="AA360" s="9">
        <f t="shared" si="136"/>
        <v>0.32083333333333336</v>
      </c>
      <c r="AC360" s="6">
        <f t="shared" si="147"/>
        <v>316392</v>
      </c>
      <c r="AD360" s="6">
        <f t="shared" si="148"/>
        <v>79099</v>
      </c>
      <c r="AE360" s="6">
        <f t="shared" si="128"/>
        <v>390</v>
      </c>
      <c r="AF360" s="6">
        <f t="shared" si="129"/>
        <v>34584</v>
      </c>
      <c r="AG360" s="6">
        <f t="shared" si="130"/>
        <v>29</v>
      </c>
      <c r="AH360" s="6">
        <f t="shared" si="131"/>
        <v>50812</v>
      </c>
      <c r="AI360" s="6">
        <f t="shared" si="149"/>
        <v>413.71888734674997</v>
      </c>
      <c r="AJ360" s="9">
        <f t="shared" si="137"/>
        <v>0.28680555555555559</v>
      </c>
      <c r="AL360" s="6">
        <f t="shared" si="150"/>
        <v>316392</v>
      </c>
      <c r="AM360" s="6">
        <f t="shared" si="151"/>
        <v>237294</v>
      </c>
      <c r="AN360" s="6">
        <f t="shared" si="132"/>
        <v>510</v>
      </c>
      <c r="AO360" s="6">
        <f t="shared" si="133"/>
        <v>16933</v>
      </c>
      <c r="AP360" s="6">
        <f t="shared" si="134"/>
        <v>29</v>
      </c>
      <c r="AQ360" s="6">
        <f t="shared" si="135"/>
        <v>223372</v>
      </c>
      <c r="AR360" s="6">
        <f t="shared" si="152"/>
        <v>533.84326463119351</v>
      </c>
      <c r="AS360" s="9">
        <f t="shared" si="138"/>
        <v>0.37013888888888885</v>
      </c>
    </row>
    <row r="361" spans="1:45" x14ac:dyDescent="0.25">
      <c r="A361" t="s">
        <v>706</v>
      </c>
      <c r="B361">
        <v>24700</v>
      </c>
      <c r="C361" t="s">
        <v>707</v>
      </c>
      <c r="D361">
        <v>11334</v>
      </c>
      <c r="E361">
        <v>542</v>
      </c>
      <c r="F361">
        <v>712</v>
      </c>
      <c r="G361">
        <v>950</v>
      </c>
      <c r="H361">
        <v>1578</v>
      </c>
      <c r="I361">
        <v>1184</v>
      </c>
      <c r="J361">
        <v>1485</v>
      </c>
      <c r="K361">
        <v>1114</v>
      </c>
      <c r="L361">
        <v>538</v>
      </c>
      <c r="M361">
        <v>356</v>
      </c>
      <c r="N361">
        <v>118</v>
      </c>
      <c r="O361">
        <v>177</v>
      </c>
      <c r="P361">
        <v>90</v>
      </c>
      <c r="Q361">
        <v>1143</v>
      </c>
      <c r="R361">
        <v>1347</v>
      </c>
      <c r="S361">
        <f t="shared" si="139"/>
        <v>5667</v>
      </c>
      <c r="T361" t="str">
        <f t="shared" si="140"/>
        <v>7:00 a.m. to 7:29 a.m.</v>
      </c>
      <c r="U361">
        <f t="shared" si="141"/>
        <v>420</v>
      </c>
      <c r="V361">
        <f t="shared" si="142"/>
        <v>11334</v>
      </c>
      <c r="W361">
        <f t="shared" si="143"/>
        <v>4966</v>
      </c>
      <c r="X361">
        <f t="shared" si="144"/>
        <v>1485</v>
      </c>
      <c r="Y361">
        <f t="shared" si="145"/>
        <v>29</v>
      </c>
      <c r="Z361">
        <f t="shared" si="146"/>
        <v>433.68956228956228</v>
      </c>
      <c r="AA361" s="9">
        <f t="shared" si="136"/>
        <v>0.30069444444444443</v>
      </c>
      <c r="AC361" s="6">
        <f t="shared" si="147"/>
        <v>11334</v>
      </c>
      <c r="AD361" s="6">
        <f t="shared" si="148"/>
        <v>2834</v>
      </c>
      <c r="AE361" s="6">
        <f t="shared" si="128"/>
        <v>360</v>
      </c>
      <c r="AF361" s="6">
        <f t="shared" si="129"/>
        <v>1578</v>
      </c>
      <c r="AG361" s="6">
        <f t="shared" si="130"/>
        <v>29</v>
      </c>
      <c r="AH361" s="6">
        <f t="shared" si="131"/>
        <v>2204</v>
      </c>
      <c r="AI361" s="6">
        <f t="shared" si="149"/>
        <v>371.56875792141955</v>
      </c>
      <c r="AJ361" s="9">
        <f t="shared" si="137"/>
        <v>0.25763888888888892</v>
      </c>
      <c r="AL361" s="6">
        <f t="shared" si="150"/>
        <v>11334</v>
      </c>
      <c r="AM361" s="6">
        <f t="shared" si="151"/>
        <v>8501</v>
      </c>
      <c r="AN361" s="6">
        <f t="shared" si="132"/>
        <v>540</v>
      </c>
      <c r="AO361" s="6">
        <f t="shared" si="133"/>
        <v>118</v>
      </c>
      <c r="AP361" s="6">
        <f t="shared" si="134"/>
        <v>59</v>
      </c>
      <c r="AQ361" s="6">
        <f t="shared" si="135"/>
        <v>8459</v>
      </c>
      <c r="AR361" s="6">
        <f t="shared" si="152"/>
        <v>560.75</v>
      </c>
      <c r="AS361" s="9">
        <f t="shared" si="138"/>
        <v>0.3888888888888889</v>
      </c>
    </row>
    <row r="362" spans="1:45" x14ac:dyDescent="0.25">
      <c r="A362" t="s">
        <v>708</v>
      </c>
      <c r="B362">
        <v>24740</v>
      </c>
      <c r="C362" t="s">
        <v>709</v>
      </c>
      <c r="D362">
        <v>16446</v>
      </c>
      <c r="E362">
        <v>616</v>
      </c>
      <c r="F362">
        <v>427</v>
      </c>
      <c r="G362">
        <v>588</v>
      </c>
      <c r="H362">
        <v>1403</v>
      </c>
      <c r="I362">
        <v>2058</v>
      </c>
      <c r="J362">
        <v>2579</v>
      </c>
      <c r="K362">
        <v>2744</v>
      </c>
      <c r="L362">
        <v>1505</v>
      </c>
      <c r="M362">
        <v>600</v>
      </c>
      <c r="N362">
        <v>933</v>
      </c>
      <c r="O362">
        <v>384</v>
      </c>
      <c r="P362">
        <v>140</v>
      </c>
      <c r="Q362">
        <v>1120</v>
      </c>
      <c r="R362">
        <v>1349</v>
      </c>
      <c r="S362">
        <f t="shared" si="139"/>
        <v>8223</v>
      </c>
      <c r="T362" t="str">
        <f t="shared" si="140"/>
        <v>7:30 a.m. to 7:59 a.m.</v>
      </c>
      <c r="U362">
        <f t="shared" si="141"/>
        <v>450</v>
      </c>
      <c r="V362">
        <f t="shared" si="142"/>
        <v>16446</v>
      </c>
      <c r="W362">
        <f t="shared" si="143"/>
        <v>7671</v>
      </c>
      <c r="X362">
        <f t="shared" si="144"/>
        <v>2744</v>
      </c>
      <c r="Y362">
        <f t="shared" si="145"/>
        <v>29</v>
      </c>
      <c r="Z362">
        <f t="shared" si="146"/>
        <v>455.8338192419825</v>
      </c>
      <c r="AA362" s="9">
        <f t="shared" si="136"/>
        <v>0.31597222222222221</v>
      </c>
      <c r="AC362" s="6">
        <f t="shared" si="147"/>
        <v>16446</v>
      </c>
      <c r="AD362" s="6">
        <f t="shared" si="148"/>
        <v>4112</v>
      </c>
      <c r="AE362" s="6">
        <f t="shared" si="128"/>
        <v>390</v>
      </c>
      <c r="AF362" s="6">
        <f t="shared" si="129"/>
        <v>2058</v>
      </c>
      <c r="AG362" s="6">
        <f t="shared" si="130"/>
        <v>29</v>
      </c>
      <c r="AH362" s="6">
        <f t="shared" si="131"/>
        <v>3034</v>
      </c>
      <c r="AI362" s="6">
        <f t="shared" si="149"/>
        <v>405.18343051506315</v>
      </c>
      <c r="AJ362" s="9">
        <f t="shared" si="137"/>
        <v>0.28125</v>
      </c>
      <c r="AL362" s="6">
        <f t="shared" si="150"/>
        <v>16446</v>
      </c>
      <c r="AM362" s="6">
        <f t="shared" si="151"/>
        <v>12335</v>
      </c>
      <c r="AN362" s="6">
        <f t="shared" si="132"/>
        <v>510</v>
      </c>
      <c r="AO362" s="6">
        <f t="shared" si="133"/>
        <v>600</v>
      </c>
      <c r="AP362" s="6">
        <f t="shared" si="134"/>
        <v>29</v>
      </c>
      <c r="AQ362" s="6">
        <f t="shared" si="135"/>
        <v>11920</v>
      </c>
      <c r="AR362" s="6">
        <f t="shared" si="152"/>
        <v>530.03416666666669</v>
      </c>
      <c r="AS362" s="9">
        <f t="shared" si="138"/>
        <v>0.36805555555555558</v>
      </c>
    </row>
    <row r="363" spans="1:45" x14ac:dyDescent="0.25">
      <c r="A363" t="s">
        <v>710</v>
      </c>
      <c r="B363">
        <v>24780</v>
      </c>
      <c r="C363" t="s">
        <v>711</v>
      </c>
      <c r="D363">
        <v>84676</v>
      </c>
      <c r="E363">
        <v>3223</v>
      </c>
      <c r="F363">
        <v>1929</v>
      </c>
      <c r="G363">
        <v>2683</v>
      </c>
      <c r="H363">
        <v>7267</v>
      </c>
      <c r="I363">
        <v>7591</v>
      </c>
      <c r="J363">
        <v>14153</v>
      </c>
      <c r="K363">
        <v>13781</v>
      </c>
      <c r="L363">
        <v>7684</v>
      </c>
      <c r="M363">
        <v>4166</v>
      </c>
      <c r="N363">
        <v>5096</v>
      </c>
      <c r="O363">
        <v>2487</v>
      </c>
      <c r="P363">
        <v>985</v>
      </c>
      <c r="Q363">
        <v>6355</v>
      </c>
      <c r="R363">
        <v>7276</v>
      </c>
      <c r="S363">
        <f t="shared" si="139"/>
        <v>42338</v>
      </c>
      <c r="T363" t="str">
        <f t="shared" si="140"/>
        <v>7:30 a.m. to 7:59 a.m.</v>
      </c>
      <c r="U363">
        <f t="shared" si="141"/>
        <v>450</v>
      </c>
      <c r="V363">
        <f t="shared" si="142"/>
        <v>84676</v>
      </c>
      <c r="W363">
        <f t="shared" si="143"/>
        <v>36846</v>
      </c>
      <c r="X363">
        <f t="shared" si="144"/>
        <v>13781</v>
      </c>
      <c r="Y363">
        <f t="shared" si="145"/>
        <v>29</v>
      </c>
      <c r="Z363">
        <f t="shared" si="146"/>
        <v>461.55707133009213</v>
      </c>
      <c r="AA363" s="9">
        <f t="shared" si="136"/>
        <v>0.32013888888888892</v>
      </c>
      <c r="AC363" s="6">
        <f t="shared" si="147"/>
        <v>84676</v>
      </c>
      <c r="AD363" s="6">
        <f t="shared" si="148"/>
        <v>21170</v>
      </c>
      <c r="AE363" s="6">
        <f t="shared" si="128"/>
        <v>390</v>
      </c>
      <c r="AF363" s="6">
        <f t="shared" si="129"/>
        <v>7591</v>
      </c>
      <c r="AG363" s="6">
        <f t="shared" si="130"/>
        <v>29</v>
      </c>
      <c r="AH363" s="6">
        <f t="shared" si="131"/>
        <v>15102</v>
      </c>
      <c r="AI363" s="6">
        <f t="shared" si="149"/>
        <v>413.17784218153076</v>
      </c>
      <c r="AJ363" s="9">
        <f t="shared" si="137"/>
        <v>0.28680555555555559</v>
      </c>
      <c r="AL363" s="6">
        <f t="shared" si="150"/>
        <v>84676</v>
      </c>
      <c r="AM363" s="6">
        <f t="shared" si="151"/>
        <v>63507</v>
      </c>
      <c r="AN363" s="6">
        <f t="shared" si="132"/>
        <v>540</v>
      </c>
      <c r="AO363" s="6">
        <f t="shared" si="133"/>
        <v>5096</v>
      </c>
      <c r="AP363" s="6">
        <f t="shared" si="134"/>
        <v>59</v>
      </c>
      <c r="AQ363" s="6">
        <f t="shared" si="135"/>
        <v>62477</v>
      </c>
      <c r="AR363" s="6">
        <f t="shared" si="152"/>
        <v>551.9250392464678</v>
      </c>
      <c r="AS363" s="9">
        <f t="shared" si="138"/>
        <v>0.38263888888888892</v>
      </c>
    </row>
    <row r="364" spans="1:45" x14ac:dyDescent="0.25">
      <c r="A364" t="s">
        <v>712</v>
      </c>
      <c r="B364">
        <v>24820</v>
      </c>
      <c r="C364" t="s">
        <v>713</v>
      </c>
      <c r="D364">
        <v>22218</v>
      </c>
      <c r="E364">
        <v>1278</v>
      </c>
      <c r="F364">
        <v>1204</v>
      </c>
      <c r="G364">
        <v>1643</v>
      </c>
      <c r="H364">
        <v>2095</v>
      </c>
      <c r="I364">
        <v>2309</v>
      </c>
      <c r="J364">
        <v>3300</v>
      </c>
      <c r="K364">
        <v>2827</v>
      </c>
      <c r="L364">
        <v>1539</v>
      </c>
      <c r="M364">
        <v>735</v>
      </c>
      <c r="N364">
        <v>810</v>
      </c>
      <c r="O364">
        <v>527</v>
      </c>
      <c r="P364">
        <v>209</v>
      </c>
      <c r="Q364">
        <v>1788</v>
      </c>
      <c r="R364">
        <v>1954</v>
      </c>
      <c r="S364">
        <f t="shared" si="139"/>
        <v>11109</v>
      </c>
      <c r="T364" t="str">
        <f t="shared" si="140"/>
        <v>7:00 a.m. to 7:29 a.m.</v>
      </c>
      <c r="U364">
        <f t="shared" si="141"/>
        <v>420</v>
      </c>
      <c r="V364">
        <f t="shared" si="142"/>
        <v>22218</v>
      </c>
      <c r="W364">
        <f t="shared" si="143"/>
        <v>8529</v>
      </c>
      <c r="X364">
        <f t="shared" si="144"/>
        <v>3300</v>
      </c>
      <c r="Y364">
        <f t="shared" si="145"/>
        <v>29</v>
      </c>
      <c r="Z364">
        <f t="shared" si="146"/>
        <v>442.67272727272729</v>
      </c>
      <c r="AA364" s="9">
        <f t="shared" si="136"/>
        <v>0.30694444444444441</v>
      </c>
      <c r="AC364" s="6">
        <f t="shared" si="147"/>
        <v>22218</v>
      </c>
      <c r="AD364" s="6">
        <f t="shared" si="148"/>
        <v>5555</v>
      </c>
      <c r="AE364" s="6">
        <f t="shared" si="128"/>
        <v>360</v>
      </c>
      <c r="AF364" s="6">
        <f t="shared" si="129"/>
        <v>2095</v>
      </c>
      <c r="AG364" s="6">
        <f t="shared" si="130"/>
        <v>29</v>
      </c>
      <c r="AH364" s="6">
        <f t="shared" si="131"/>
        <v>4125</v>
      </c>
      <c r="AI364" s="6">
        <f t="shared" si="149"/>
        <v>379.78782816229119</v>
      </c>
      <c r="AJ364" s="9">
        <f t="shared" si="137"/>
        <v>0.26319444444444445</v>
      </c>
      <c r="AL364" s="6">
        <f t="shared" si="150"/>
        <v>22218</v>
      </c>
      <c r="AM364" s="6">
        <f t="shared" si="151"/>
        <v>16664</v>
      </c>
      <c r="AN364" s="6">
        <f t="shared" si="132"/>
        <v>510</v>
      </c>
      <c r="AO364" s="6">
        <f t="shared" si="133"/>
        <v>735</v>
      </c>
      <c r="AP364" s="6">
        <f t="shared" si="134"/>
        <v>29</v>
      </c>
      <c r="AQ364" s="6">
        <f t="shared" si="135"/>
        <v>16195</v>
      </c>
      <c r="AR364" s="6">
        <f t="shared" si="152"/>
        <v>528.4850340136054</v>
      </c>
      <c r="AS364" s="9">
        <f t="shared" si="138"/>
        <v>0.3666666666666667</v>
      </c>
    </row>
    <row r="365" spans="1:45" x14ac:dyDescent="0.25">
      <c r="A365" t="s">
        <v>714</v>
      </c>
      <c r="B365">
        <v>24860</v>
      </c>
      <c r="C365" t="s">
        <v>715</v>
      </c>
      <c r="D365">
        <v>271493</v>
      </c>
      <c r="E365">
        <v>8043</v>
      </c>
      <c r="F365">
        <v>6558</v>
      </c>
      <c r="G365">
        <v>9117</v>
      </c>
      <c r="H365">
        <v>19756</v>
      </c>
      <c r="I365">
        <v>25715</v>
      </c>
      <c r="J365">
        <v>44183</v>
      </c>
      <c r="K365">
        <v>43274</v>
      </c>
      <c r="L365">
        <v>32047</v>
      </c>
      <c r="M365">
        <v>14692</v>
      </c>
      <c r="N365">
        <v>14698</v>
      </c>
      <c r="O365">
        <v>6872</v>
      </c>
      <c r="P365">
        <v>3082</v>
      </c>
      <c r="Q365">
        <v>19597</v>
      </c>
      <c r="R365">
        <v>23859</v>
      </c>
      <c r="S365">
        <f t="shared" si="139"/>
        <v>135746.5</v>
      </c>
      <c r="T365" t="str">
        <f t="shared" si="140"/>
        <v>7:30 a.m. to 7:59 a.m.</v>
      </c>
      <c r="U365">
        <f t="shared" si="141"/>
        <v>450</v>
      </c>
      <c r="V365">
        <f t="shared" si="142"/>
        <v>271493</v>
      </c>
      <c r="W365">
        <f t="shared" si="143"/>
        <v>113372</v>
      </c>
      <c r="X365">
        <f t="shared" si="144"/>
        <v>43274</v>
      </c>
      <c r="Y365">
        <f t="shared" si="145"/>
        <v>29</v>
      </c>
      <c r="Z365">
        <f t="shared" si="146"/>
        <v>464.99423441327355</v>
      </c>
      <c r="AA365" s="9">
        <f t="shared" si="136"/>
        <v>0.32222222222222224</v>
      </c>
      <c r="AC365" s="6">
        <f t="shared" si="147"/>
        <v>271493</v>
      </c>
      <c r="AD365" s="6">
        <f t="shared" si="148"/>
        <v>67874</v>
      </c>
      <c r="AE365" s="6">
        <f t="shared" si="128"/>
        <v>390</v>
      </c>
      <c r="AF365" s="6">
        <f t="shared" si="129"/>
        <v>25715</v>
      </c>
      <c r="AG365" s="6">
        <f t="shared" si="130"/>
        <v>29</v>
      </c>
      <c r="AH365" s="6">
        <f t="shared" si="131"/>
        <v>43474</v>
      </c>
      <c r="AI365" s="6">
        <f t="shared" si="149"/>
        <v>417.51616760645538</v>
      </c>
      <c r="AJ365" s="9">
        <f t="shared" si="137"/>
        <v>0.28958333333333336</v>
      </c>
      <c r="AL365" s="6">
        <f t="shared" si="150"/>
        <v>271493</v>
      </c>
      <c r="AM365" s="6">
        <f t="shared" si="151"/>
        <v>203620</v>
      </c>
      <c r="AN365" s="6">
        <f t="shared" si="132"/>
        <v>540</v>
      </c>
      <c r="AO365" s="6">
        <f t="shared" si="133"/>
        <v>14698</v>
      </c>
      <c r="AP365" s="6">
        <f t="shared" si="134"/>
        <v>59</v>
      </c>
      <c r="AQ365" s="6">
        <f t="shared" si="135"/>
        <v>203385</v>
      </c>
      <c r="AR365" s="6">
        <f t="shared" si="152"/>
        <v>540.94232208463734</v>
      </c>
      <c r="AS365" s="9">
        <f t="shared" si="138"/>
        <v>0.375</v>
      </c>
    </row>
    <row r="366" spans="1:45" x14ac:dyDescent="0.25">
      <c r="A366" t="s">
        <v>716</v>
      </c>
      <c r="B366">
        <v>24900</v>
      </c>
      <c r="C366" t="s">
        <v>717</v>
      </c>
      <c r="D366">
        <v>12383</v>
      </c>
      <c r="E366">
        <v>363</v>
      </c>
      <c r="F366">
        <v>419</v>
      </c>
      <c r="G366">
        <v>561</v>
      </c>
      <c r="H366">
        <v>898</v>
      </c>
      <c r="I366">
        <v>1656</v>
      </c>
      <c r="J366">
        <v>2892</v>
      </c>
      <c r="K366">
        <v>2656</v>
      </c>
      <c r="L366">
        <v>1015</v>
      </c>
      <c r="M366">
        <v>427</v>
      </c>
      <c r="N366">
        <v>344</v>
      </c>
      <c r="O366">
        <v>98</v>
      </c>
      <c r="P366">
        <v>62</v>
      </c>
      <c r="Q366">
        <v>390</v>
      </c>
      <c r="R366">
        <v>602</v>
      </c>
      <c r="S366">
        <f t="shared" si="139"/>
        <v>6191.5</v>
      </c>
      <c r="T366" t="str">
        <f t="shared" si="140"/>
        <v>7:00 a.m. to 7:29 a.m.</v>
      </c>
      <c r="U366">
        <f t="shared" si="141"/>
        <v>420</v>
      </c>
      <c r="V366">
        <f t="shared" si="142"/>
        <v>12383</v>
      </c>
      <c r="W366">
        <f t="shared" si="143"/>
        <v>3897</v>
      </c>
      <c r="X366">
        <f t="shared" si="144"/>
        <v>2892</v>
      </c>
      <c r="Y366">
        <f t="shared" si="145"/>
        <v>29</v>
      </c>
      <c r="Z366">
        <f t="shared" si="146"/>
        <v>443.00847164591977</v>
      </c>
      <c r="AA366" s="9">
        <f t="shared" si="136"/>
        <v>0.30763888888888891</v>
      </c>
      <c r="AC366" s="6">
        <f t="shared" si="147"/>
        <v>12383</v>
      </c>
      <c r="AD366" s="6">
        <f t="shared" si="148"/>
        <v>3096</v>
      </c>
      <c r="AE366" s="6">
        <f t="shared" si="128"/>
        <v>390</v>
      </c>
      <c r="AF366" s="6">
        <f t="shared" si="129"/>
        <v>1656</v>
      </c>
      <c r="AG366" s="6">
        <f t="shared" si="130"/>
        <v>29</v>
      </c>
      <c r="AH366" s="6">
        <f t="shared" si="131"/>
        <v>2241</v>
      </c>
      <c r="AI366" s="6">
        <f t="shared" si="149"/>
        <v>404.96844806763283</v>
      </c>
      <c r="AJ366" s="9">
        <f t="shared" si="137"/>
        <v>0.28055555555555556</v>
      </c>
      <c r="AL366" s="6">
        <f t="shared" si="150"/>
        <v>12383</v>
      </c>
      <c r="AM366" s="6">
        <f t="shared" si="151"/>
        <v>9288</v>
      </c>
      <c r="AN366" s="6">
        <f t="shared" si="132"/>
        <v>450</v>
      </c>
      <c r="AO366" s="6">
        <f t="shared" si="133"/>
        <v>2656</v>
      </c>
      <c r="AP366" s="6">
        <f t="shared" si="134"/>
        <v>29</v>
      </c>
      <c r="AQ366" s="6">
        <f t="shared" si="135"/>
        <v>6789</v>
      </c>
      <c r="AR366" s="6">
        <f t="shared" si="152"/>
        <v>477.27757906626505</v>
      </c>
      <c r="AS366" s="9">
        <f t="shared" si="138"/>
        <v>0.33124999999999999</v>
      </c>
    </row>
    <row r="367" spans="1:45" x14ac:dyDescent="0.25">
      <c r="A367" t="s">
        <v>718</v>
      </c>
      <c r="B367">
        <v>24940</v>
      </c>
      <c r="C367" t="s">
        <v>719</v>
      </c>
      <c r="D367">
        <v>26556</v>
      </c>
      <c r="E367">
        <v>1145</v>
      </c>
      <c r="F367">
        <v>641</v>
      </c>
      <c r="G367">
        <v>994</v>
      </c>
      <c r="H367">
        <v>2008</v>
      </c>
      <c r="I367">
        <v>3144</v>
      </c>
      <c r="J367">
        <v>4194</v>
      </c>
      <c r="K367">
        <v>4090</v>
      </c>
      <c r="L367">
        <v>3529</v>
      </c>
      <c r="M367">
        <v>894</v>
      </c>
      <c r="N367">
        <v>1007</v>
      </c>
      <c r="O367">
        <v>761</v>
      </c>
      <c r="P367">
        <v>384</v>
      </c>
      <c r="Q367">
        <v>1618</v>
      </c>
      <c r="R367">
        <v>2147</v>
      </c>
      <c r="S367">
        <f t="shared" si="139"/>
        <v>13278</v>
      </c>
      <c r="T367" t="str">
        <f t="shared" si="140"/>
        <v>7:30 a.m. to 7:59 a.m.</v>
      </c>
      <c r="U367">
        <f t="shared" si="141"/>
        <v>450</v>
      </c>
      <c r="V367">
        <f t="shared" si="142"/>
        <v>26556</v>
      </c>
      <c r="W367">
        <f t="shared" si="143"/>
        <v>12126</v>
      </c>
      <c r="X367">
        <f t="shared" si="144"/>
        <v>4090</v>
      </c>
      <c r="Y367">
        <f t="shared" si="145"/>
        <v>29</v>
      </c>
      <c r="Z367">
        <f t="shared" si="146"/>
        <v>458.16821515892423</v>
      </c>
      <c r="AA367" s="9">
        <f t="shared" si="136"/>
        <v>0.31805555555555559</v>
      </c>
      <c r="AC367" s="6">
        <f t="shared" si="147"/>
        <v>26556</v>
      </c>
      <c r="AD367" s="6">
        <f t="shared" si="148"/>
        <v>6640</v>
      </c>
      <c r="AE367" s="6">
        <f t="shared" si="128"/>
        <v>390</v>
      </c>
      <c r="AF367" s="6">
        <f t="shared" si="129"/>
        <v>3144</v>
      </c>
      <c r="AG367" s="6">
        <f t="shared" si="130"/>
        <v>29</v>
      </c>
      <c r="AH367" s="6">
        <f t="shared" si="131"/>
        <v>4788</v>
      </c>
      <c r="AI367" s="6">
        <f t="shared" si="149"/>
        <v>407.07347328244276</v>
      </c>
      <c r="AJ367" s="9">
        <f t="shared" si="137"/>
        <v>0.28263888888888888</v>
      </c>
      <c r="AL367" s="6">
        <f t="shared" si="150"/>
        <v>26556</v>
      </c>
      <c r="AM367" s="6">
        <f t="shared" si="151"/>
        <v>19917</v>
      </c>
      <c r="AN367" s="6">
        <f t="shared" si="132"/>
        <v>510</v>
      </c>
      <c r="AO367" s="6">
        <f t="shared" si="133"/>
        <v>894</v>
      </c>
      <c r="AP367" s="6">
        <f t="shared" si="134"/>
        <v>29</v>
      </c>
      <c r="AQ367" s="6">
        <f t="shared" si="135"/>
        <v>19745</v>
      </c>
      <c r="AR367" s="6">
        <f t="shared" si="152"/>
        <v>515.57941834451901</v>
      </c>
      <c r="AS367" s="9">
        <f t="shared" si="138"/>
        <v>0.3576388888888889</v>
      </c>
    </row>
    <row r="368" spans="1:45" x14ac:dyDescent="0.25">
      <c r="A368" t="s">
        <v>720</v>
      </c>
      <c r="B368">
        <v>24980</v>
      </c>
      <c r="C368" t="s">
        <v>721</v>
      </c>
      <c r="D368">
        <v>8437</v>
      </c>
      <c r="E368">
        <v>440</v>
      </c>
      <c r="F368">
        <v>423</v>
      </c>
      <c r="G368">
        <v>582</v>
      </c>
      <c r="H368">
        <v>959</v>
      </c>
      <c r="I368">
        <v>1213</v>
      </c>
      <c r="J368">
        <v>1163</v>
      </c>
      <c r="K368">
        <v>1049</v>
      </c>
      <c r="L368">
        <v>752</v>
      </c>
      <c r="M368">
        <v>294</v>
      </c>
      <c r="N368">
        <v>146</v>
      </c>
      <c r="O368">
        <v>201</v>
      </c>
      <c r="P368">
        <v>20</v>
      </c>
      <c r="Q368">
        <v>652</v>
      </c>
      <c r="R368">
        <v>543</v>
      </c>
      <c r="S368">
        <f t="shared" si="139"/>
        <v>4218.5</v>
      </c>
      <c r="T368" t="str">
        <f t="shared" si="140"/>
        <v>7:00 a.m. to 7:29 a.m.</v>
      </c>
      <c r="U368">
        <f t="shared" si="141"/>
        <v>420</v>
      </c>
      <c r="V368">
        <f t="shared" si="142"/>
        <v>8437</v>
      </c>
      <c r="W368">
        <f t="shared" si="143"/>
        <v>3617</v>
      </c>
      <c r="X368">
        <f t="shared" si="144"/>
        <v>1163</v>
      </c>
      <c r="Y368">
        <f t="shared" si="145"/>
        <v>29</v>
      </c>
      <c r="Z368">
        <f t="shared" si="146"/>
        <v>434.9987102321582</v>
      </c>
      <c r="AA368" s="9">
        <f t="shared" si="136"/>
        <v>0.30138888888888887</v>
      </c>
      <c r="AC368" s="6">
        <f t="shared" si="147"/>
        <v>8437</v>
      </c>
      <c r="AD368" s="6">
        <f t="shared" si="148"/>
        <v>2110</v>
      </c>
      <c r="AE368" s="6">
        <f t="shared" si="128"/>
        <v>360</v>
      </c>
      <c r="AF368" s="6">
        <f t="shared" si="129"/>
        <v>959</v>
      </c>
      <c r="AG368" s="6">
        <f t="shared" si="130"/>
        <v>29</v>
      </c>
      <c r="AH368" s="6">
        <f t="shared" si="131"/>
        <v>1445</v>
      </c>
      <c r="AI368" s="6">
        <f t="shared" si="149"/>
        <v>380.08680917622524</v>
      </c>
      <c r="AJ368" s="9">
        <f t="shared" si="137"/>
        <v>0.2638888888888889</v>
      </c>
      <c r="AL368" s="6">
        <f t="shared" si="150"/>
        <v>8437</v>
      </c>
      <c r="AM368" s="6">
        <f t="shared" si="151"/>
        <v>6328</v>
      </c>
      <c r="AN368" s="6">
        <f t="shared" si="132"/>
        <v>480</v>
      </c>
      <c r="AO368" s="6">
        <f t="shared" si="133"/>
        <v>752</v>
      </c>
      <c r="AP368" s="6">
        <f t="shared" si="134"/>
        <v>29</v>
      </c>
      <c r="AQ368" s="6">
        <f t="shared" si="135"/>
        <v>5829</v>
      </c>
      <c r="AR368" s="6">
        <f t="shared" si="152"/>
        <v>499.233710106383</v>
      </c>
      <c r="AS368" s="9">
        <f t="shared" si="138"/>
        <v>0.34652777777777777</v>
      </c>
    </row>
    <row r="369" spans="1:45" x14ac:dyDescent="0.25">
      <c r="A369" t="s">
        <v>722</v>
      </c>
      <c r="B369">
        <v>25020</v>
      </c>
      <c r="C369" t="s">
        <v>723</v>
      </c>
      <c r="D369">
        <v>19710</v>
      </c>
      <c r="E369">
        <v>1471</v>
      </c>
      <c r="F369">
        <v>850</v>
      </c>
      <c r="G369">
        <v>1235</v>
      </c>
      <c r="H369">
        <v>1998</v>
      </c>
      <c r="I369">
        <v>2623</v>
      </c>
      <c r="J369">
        <v>4004</v>
      </c>
      <c r="K369">
        <v>2416</v>
      </c>
      <c r="L369">
        <v>1002</v>
      </c>
      <c r="M369">
        <v>226</v>
      </c>
      <c r="N369">
        <v>720</v>
      </c>
      <c r="O369">
        <v>383</v>
      </c>
      <c r="P369">
        <v>189</v>
      </c>
      <c r="Q369">
        <v>1630</v>
      </c>
      <c r="R369">
        <v>963</v>
      </c>
      <c r="S369">
        <f t="shared" si="139"/>
        <v>9855</v>
      </c>
      <c r="T369" t="str">
        <f t="shared" si="140"/>
        <v>7:00 a.m. to 7:29 a.m.</v>
      </c>
      <c r="U369">
        <f t="shared" si="141"/>
        <v>420</v>
      </c>
      <c r="V369">
        <f t="shared" si="142"/>
        <v>19710</v>
      </c>
      <c r="W369">
        <f t="shared" si="143"/>
        <v>8177</v>
      </c>
      <c r="X369">
        <f t="shared" si="144"/>
        <v>4004</v>
      </c>
      <c r="Y369">
        <f t="shared" si="145"/>
        <v>29</v>
      </c>
      <c r="Z369">
        <f t="shared" si="146"/>
        <v>432.15334665334666</v>
      </c>
      <c r="AA369" s="9">
        <f t="shared" si="136"/>
        <v>0.3</v>
      </c>
      <c r="AC369" s="6">
        <f t="shared" si="147"/>
        <v>19710</v>
      </c>
      <c r="AD369" s="6">
        <f t="shared" si="148"/>
        <v>4928</v>
      </c>
      <c r="AE369" s="6">
        <f t="shared" si="128"/>
        <v>360</v>
      </c>
      <c r="AF369" s="6">
        <f t="shared" si="129"/>
        <v>1998</v>
      </c>
      <c r="AG369" s="6">
        <f t="shared" si="130"/>
        <v>29</v>
      </c>
      <c r="AH369" s="6">
        <f t="shared" si="131"/>
        <v>3556</v>
      </c>
      <c r="AI369" s="6">
        <f t="shared" si="149"/>
        <v>379.90665665665665</v>
      </c>
      <c r="AJ369" s="9">
        <f t="shared" si="137"/>
        <v>0.26319444444444445</v>
      </c>
      <c r="AL369" s="6">
        <f t="shared" si="150"/>
        <v>19710</v>
      </c>
      <c r="AM369" s="6">
        <f t="shared" si="151"/>
        <v>14783</v>
      </c>
      <c r="AN369" s="6">
        <f t="shared" si="132"/>
        <v>480</v>
      </c>
      <c r="AO369" s="6">
        <f t="shared" si="133"/>
        <v>1002</v>
      </c>
      <c r="AP369" s="6">
        <f t="shared" si="134"/>
        <v>29</v>
      </c>
      <c r="AQ369" s="6">
        <f t="shared" si="135"/>
        <v>14597</v>
      </c>
      <c r="AR369" s="6">
        <f t="shared" si="152"/>
        <v>485.36876247504989</v>
      </c>
      <c r="AS369" s="9">
        <f t="shared" si="138"/>
        <v>0.33680555555555558</v>
      </c>
    </row>
    <row r="370" spans="1:45" x14ac:dyDescent="0.25">
      <c r="A370" t="s">
        <v>724</v>
      </c>
      <c r="B370">
        <v>25060</v>
      </c>
      <c r="C370" t="s">
        <v>725</v>
      </c>
      <c r="D370">
        <v>108916</v>
      </c>
      <c r="E370">
        <v>6682</v>
      </c>
      <c r="F370">
        <v>5302</v>
      </c>
      <c r="G370">
        <v>8318</v>
      </c>
      <c r="H370">
        <v>11861</v>
      </c>
      <c r="I370">
        <v>13732</v>
      </c>
      <c r="J370">
        <v>15698</v>
      </c>
      <c r="K370">
        <v>12763</v>
      </c>
      <c r="L370">
        <v>6559</v>
      </c>
      <c r="M370">
        <v>3570</v>
      </c>
      <c r="N370">
        <v>4987</v>
      </c>
      <c r="O370">
        <v>2851</v>
      </c>
      <c r="P370">
        <v>1317</v>
      </c>
      <c r="Q370">
        <v>7009</v>
      </c>
      <c r="R370">
        <v>8267</v>
      </c>
      <c r="S370">
        <f t="shared" si="139"/>
        <v>54458</v>
      </c>
      <c r="T370" t="str">
        <f t="shared" si="140"/>
        <v>7:00 a.m. to 7:29 a.m.</v>
      </c>
      <c r="U370">
        <f t="shared" si="141"/>
        <v>420</v>
      </c>
      <c r="V370">
        <f t="shared" si="142"/>
        <v>108916</v>
      </c>
      <c r="W370">
        <f t="shared" si="143"/>
        <v>45895</v>
      </c>
      <c r="X370">
        <f t="shared" si="144"/>
        <v>15698</v>
      </c>
      <c r="Y370">
        <f t="shared" si="145"/>
        <v>29</v>
      </c>
      <c r="Z370">
        <f t="shared" si="146"/>
        <v>435.81902153140527</v>
      </c>
      <c r="AA370" s="9">
        <f t="shared" si="136"/>
        <v>0.30208333333333331</v>
      </c>
      <c r="AC370" s="6">
        <f t="shared" si="147"/>
        <v>108916</v>
      </c>
      <c r="AD370" s="6">
        <f t="shared" si="148"/>
        <v>27230</v>
      </c>
      <c r="AE370" s="6">
        <f t="shared" si="128"/>
        <v>360</v>
      </c>
      <c r="AF370" s="6">
        <f t="shared" si="129"/>
        <v>11861</v>
      </c>
      <c r="AG370" s="6">
        <f t="shared" si="130"/>
        <v>29</v>
      </c>
      <c r="AH370" s="6">
        <f t="shared" si="131"/>
        <v>20302</v>
      </c>
      <c r="AI370" s="6">
        <f t="shared" si="149"/>
        <v>376.93643031784842</v>
      </c>
      <c r="AJ370" s="9">
        <f t="shared" si="137"/>
        <v>0.26111111111111113</v>
      </c>
      <c r="AL370" s="6">
        <f t="shared" si="150"/>
        <v>108916</v>
      </c>
      <c r="AM370" s="6">
        <f t="shared" si="151"/>
        <v>81687</v>
      </c>
      <c r="AN370" s="6">
        <f t="shared" si="132"/>
        <v>510</v>
      </c>
      <c r="AO370" s="6">
        <f t="shared" si="133"/>
        <v>3570</v>
      </c>
      <c r="AP370" s="6">
        <f t="shared" si="134"/>
        <v>29</v>
      </c>
      <c r="AQ370" s="6">
        <f t="shared" si="135"/>
        <v>80915</v>
      </c>
      <c r="AR370" s="6">
        <f t="shared" si="152"/>
        <v>516.27114845938377</v>
      </c>
      <c r="AS370" s="9">
        <f t="shared" si="138"/>
        <v>0.35833333333333334</v>
      </c>
    </row>
    <row r="371" spans="1:45" x14ac:dyDescent="0.25">
      <c r="A371" t="s">
        <v>726</v>
      </c>
      <c r="B371">
        <v>25100</v>
      </c>
      <c r="C371" t="s">
        <v>727</v>
      </c>
      <c r="D371">
        <v>9412</v>
      </c>
      <c r="E371">
        <v>506</v>
      </c>
      <c r="F371">
        <v>508</v>
      </c>
      <c r="G371">
        <v>743</v>
      </c>
      <c r="H371">
        <v>657</v>
      </c>
      <c r="I371">
        <v>696</v>
      </c>
      <c r="J371">
        <v>1168</v>
      </c>
      <c r="K371">
        <v>1536</v>
      </c>
      <c r="L371">
        <v>792</v>
      </c>
      <c r="M371">
        <v>327</v>
      </c>
      <c r="N371">
        <v>257</v>
      </c>
      <c r="O371">
        <v>61</v>
      </c>
      <c r="P371">
        <v>37</v>
      </c>
      <c r="Q371">
        <v>1383</v>
      </c>
      <c r="R371">
        <v>741</v>
      </c>
      <c r="S371">
        <f t="shared" si="139"/>
        <v>4706</v>
      </c>
      <c r="T371" t="str">
        <f t="shared" si="140"/>
        <v>7:30 a.m. to 7:59 a.m.</v>
      </c>
      <c r="U371">
        <f t="shared" si="141"/>
        <v>450</v>
      </c>
      <c r="V371">
        <f t="shared" si="142"/>
        <v>9412</v>
      </c>
      <c r="W371">
        <f t="shared" si="143"/>
        <v>4278</v>
      </c>
      <c r="X371">
        <f t="shared" si="144"/>
        <v>1536</v>
      </c>
      <c r="Y371">
        <f t="shared" si="145"/>
        <v>29</v>
      </c>
      <c r="Z371">
        <f t="shared" si="146"/>
        <v>458.08072916666669</v>
      </c>
      <c r="AA371" s="9">
        <f t="shared" si="136"/>
        <v>0.31805555555555559</v>
      </c>
      <c r="AC371" s="6">
        <f t="shared" si="147"/>
        <v>9412</v>
      </c>
      <c r="AD371" s="6">
        <f t="shared" si="148"/>
        <v>2354</v>
      </c>
      <c r="AE371" s="6">
        <f t="shared" si="128"/>
        <v>360</v>
      </c>
      <c r="AF371" s="6">
        <f t="shared" si="129"/>
        <v>657</v>
      </c>
      <c r="AG371" s="6">
        <f t="shared" si="130"/>
        <v>29</v>
      </c>
      <c r="AH371" s="6">
        <f t="shared" si="131"/>
        <v>1757</v>
      </c>
      <c r="AI371" s="6">
        <f t="shared" si="149"/>
        <v>386.3074581430746</v>
      </c>
      <c r="AJ371" s="9">
        <f t="shared" si="137"/>
        <v>0.26805555555555555</v>
      </c>
      <c r="AL371" s="6">
        <f t="shared" si="150"/>
        <v>9412</v>
      </c>
      <c r="AM371" s="6">
        <f t="shared" si="151"/>
        <v>7059</v>
      </c>
      <c r="AN371" s="6">
        <f t="shared" si="132"/>
        <v>540</v>
      </c>
      <c r="AO371" s="6">
        <f t="shared" si="133"/>
        <v>257</v>
      </c>
      <c r="AP371" s="6">
        <f t="shared" si="134"/>
        <v>59</v>
      </c>
      <c r="AQ371" s="6">
        <f t="shared" si="135"/>
        <v>6933</v>
      </c>
      <c r="AR371" s="6">
        <f t="shared" si="152"/>
        <v>568.92607003891055</v>
      </c>
      <c r="AS371" s="9">
        <f t="shared" si="138"/>
        <v>0.39444444444444443</v>
      </c>
    </row>
    <row r="372" spans="1:45" x14ac:dyDescent="0.25">
      <c r="A372" t="s">
        <v>728</v>
      </c>
      <c r="B372">
        <v>25180</v>
      </c>
      <c r="C372" t="s">
        <v>729</v>
      </c>
      <c r="D372">
        <v>118079</v>
      </c>
      <c r="E372">
        <v>10123</v>
      </c>
      <c r="F372">
        <v>6330</v>
      </c>
      <c r="G372">
        <v>7779</v>
      </c>
      <c r="H372">
        <v>11608</v>
      </c>
      <c r="I372">
        <v>12561</v>
      </c>
      <c r="J372">
        <v>14553</v>
      </c>
      <c r="K372">
        <v>11935</v>
      </c>
      <c r="L372">
        <v>9982</v>
      </c>
      <c r="M372">
        <v>4335</v>
      </c>
      <c r="N372">
        <v>4934</v>
      </c>
      <c r="O372">
        <v>2367</v>
      </c>
      <c r="P372">
        <v>1349</v>
      </c>
      <c r="Q372">
        <v>9822</v>
      </c>
      <c r="R372">
        <v>10401</v>
      </c>
      <c r="S372">
        <f t="shared" si="139"/>
        <v>59039.5</v>
      </c>
      <c r="T372" t="str">
        <f t="shared" si="140"/>
        <v>7:00 a.m. to 7:29 a.m.</v>
      </c>
      <c r="U372">
        <f t="shared" si="141"/>
        <v>420</v>
      </c>
      <c r="V372">
        <f t="shared" si="142"/>
        <v>118079</v>
      </c>
      <c r="W372">
        <f t="shared" si="143"/>
        <v>48401</v>
      </c>
      <c r="X372">
        <f t="shared" si="144"/>
        <v>14553</v>
      </c>
      <c r="Y372">
        <f t="shared" si="145"/>
        <v>29</v>
      </c>
      <c r="Z372">
        <f t="shared" si="146"/>
        <v>441.19951212808354</v>
      </c>
      <c r="AA372" s="9">
        <f t="shared" si="136"/>
        <v>0.30624999999999997</v>
      </c>
      <c r="AC372" s="6">
        <f t="shared" si="147"/>
        <v>118079</v>
      </c>
      <c r="AD372" s="6">
        <f t="shared" si="148"/>
        <v>29520</v>
      </c>
      <c r="AE372" s="6">
        <f t="shared" si="128"/>
        <v>360</v>
      </c>
      <c r="AF372" s="6">
        <f t="shared" si="129"/>
        <v>11608</v>
      </c>
      <c r="AG372" s="6">
        <f t="shared" si="130"/>
        <v>29</v>
      </c>
      <c r="AH372" s="6">
        <f t="shared" si="131"/>
        <v>24232</v>
      </c>
      <c r="AI372" s="6">
        <f t="shared" si="149"/>
        <v>373.2102644727774</v>
      </c>
      <c r="AJ372" s="9">
        <f t="shared" si="137"/>
        <v>0.2590277777777778</v>
      </c>
      <c r="AL372" s="6">
        <f t="shared" si="150"/>
        <v>118079</v>
      </c>
      <c r="AM372" s="6">
        <f t="shared" si="151"/>
        <v>88560</v>
      </c>
      <c r="AN372" s="6">
        <f t="shared" si="132"/>
        <v>510</v>
      </c>
      <c r="AO372" s="6">
        <f t="shared" si="133"/>
        <v>4335</v>
      </c>
      <c r="AP372" s="6">
        <f t="shared" si="134"/>
        <v>29</v>
      </c>
      <c r="AQ372" s="6">
        <f t="shared" si="135"/>
        <v>84871</v>
      </c>
      <c r="AR372" s="6">
        <f t="shared" si="152"/>
        <v>534.67341407151093</v>
      </c>
      <c r="AS372" s="9">
        <f t="shared" si="138"/>
        <v>0.37083333333333335</v>
      </c>
    </row>
    <row r="373" spans="1:45" x14ac:dyDescent="0.25">
      <c r="A373" t="s">
        <v>730</v>
      </c>
      <c r="B373">
        <v>25220</v>
      </c>
      <c r="C373" t="s">
        <v>731</v>
      </c>
      <c r="D373">
        <v>49646</v>
      </c>
      <c r="E373">
        <v>5410</v>
      </c>
      <c r="F373">
        <v>3127</v>
      </c>
      <c r="G373">
        <v>3094</v>
      </c>
      <c r="H373">
        <v>4580</v>
      </c>
      <c r="I373">
        <v>5184</v>
      </c>
      <c r="J373">
        <v>7055</v>
      </c>
      <c r="K373">
        <v>5879</v>
      </c>
      <c r="L373">
        <v>3805</v>
      </c>
      <c r="M373">
        <v>1408</v>
      </c>
      <c r="N373">
        <v>2133</v>
      </c>
      <c r="O373">
        <v>1283</v>
      </c>
      <c r="P373">
        <v>555</v>
      </c>
      <c r="Q373">
        <v>2925</v>
      </c>
      <c r="R373">
        <v>3208</v>
      </c>
      <c r="S373">
        <f t="shared" si="139"/>
        <v>24823</v>
      </c>
      <c r="T373" t="str">
        <f t="shared" si="140"/>
        <v>7:00 a.m. to 7:29 a.m.</v>
      </c>
      <c r="U373">
        <f t="shared" si="141"/>
        <v>420</v>
      </c>
      <c r="V373">
        <f t="shared" si="142"/>
        <v>49646</v>
      </c>
      <c r="W373">
        <f t="shared" si="143"/>
        <v>21395</v>
      </c>
      <c r="X373">
        <f t="shared" si="144"/>
        <v>7055</v>
      </c>
      <c r="Y373">
        <f t="shared" si="145"/>
        <v>29</v>
      </c>
      <c r="Z373">
        <f t="shared" si="146"/>
        <v>434.0909992912828</v>
      </c>
      <c r="AA373" s="9">
        <f t="shared" si="136"/>
        <v>0.30138888888888887</v>
      </c>
      <c r="AC373" s="6">
        <f t="shared" si="147"/>
        <v>49646</v>
      </c>
      <c r="AD373" s="6">
        <f t="shared" si="148"/>
        <v>12412</v>
      </c>
      <c r="AE373" s="6">
        <f t="shared" si="128"/>
        <v>360</v>
      </c>
      <c r="AF373" s="6">
        <f t="shared" si="129"/>
        <v>4580</v>
      </c>
      <c r="AG373" s="6">
        <f t="shared" si="130"/>
        <v>29</v>
      </c>
      <c r="AH373" s="6">
        <f t="shared" si="131"/>
        <v>11631</v>
      </c>
      <c r="AI373" s="6">
        <f t="shared" si="149"/>
        <v>364.94203056768561</v>
      </c>
      <c r="AJ373" s="9">
        <f t="shared" si="137"/>
        <v>0.25277777777777777</v>
      </c>
      <c r="AL373" s="6">
        <f t="shared" si="150"/>
        <v>49646</v>
      </c>
      <c r="AM373" s="6">
        <f t="shared" si="151"/>
        <v>37235</v>
      </c>
      <c r="AN373" s="6">
        <f t="shared" si="132"/>
        <v>480</v>
      </c>
      <c r="AO373" s="6">
        <f t="shared" si="133"/>
        <v>3805</v>
      </c>
      <c r="AP373" s="6">
        <f t="shared" si="134"/>
        <v>29</v>
      </c>
      <c r="AQ373" s="6">
        <f t="shared" si="135"/>
        <v>34329</v>
      </c>
      <c r="AR373" s="6">
        <f t="shared" si="152"/>
        <v>502.14441524310121</v>
      </c>
      <c r="AS373" s="9">
        <f t="shared" si="138"/>
        <v>0.34861111111111115</v>
      </c>
    </row>
    <row r="374" spans="1:45" x14ac:dyDescent="0.25">
      <c r="A374" t="s">
        <v>732</v>
      </c>
      <c r="B374">
        <v>25260</v>
      </c>
      <c r="C374" t="s">
        <v>733</v>
      </c>
      <c r="D374">
        <v>53717</v>
      </c>
      <c r="E374">
        <v>3377</v>
      </c>
      <c r="F374">
        <v>5169</v>
      </c>
      <c r="G374">
        <v>3782</v>
      </c>
      <c r="H374">
        <v>6276</v>
      </c>
      <c r="I374">
        <v>4722</v>
      </c>
      <c r="J374">
        <v>8085</v>
      </c>
      <c r="K374">
        <v>5671</v>
      </c>
      <c r="L374">
        <v>3173</v>
      </c>
      <c r="M374">
        <v>1254</v>
      </c>
      <c r="N374">
        <v>1651</v>
      </c>
      <c r="O374">
        <v>1006</v>
      </c>
      <c r="P374">
        <v>695</v>
      </c>
      <c r="Q374">
        <v>4267</v>
      </c>
      <c r="R374">
        <v>4589</v>
      </c>
      <c r="S374">
        <f t="shared" si="139"/>
        <v>26858.5</v>
      </c>
      <c r="T374" t="str">
        <f t="shared" si="140"/>
        <v>7:00 a.m. to 7:29 a.m.</v>
      </c>
      <c r="U374">
        <f t="shared" si="141"/>
        <v>420</v>
      </c>
      <c r="V374">
        <f t="shared" si="142"/>
        <v>53717</v>
      </c>
      <c r="W374">
        <f t="shared" si="143"/>
        <v>23326</v>
      </c>
      <c r="X374">
        <f t="shared" si="144"/>
        <v>8085</v>
      </c>
      <c r="Y374">
        <f t="shared" si="145"/>
        <v>29</v>
      </c>
      <c r="Z374">
        <f t="shared" si="146"/>
        <v>432.67068645640074</v>
      </c>
      <c r="AA374" s="9">
        <f t="shared" si="136"/>
        <v>0.3</v>
      </c>
      <c r="AC374" s="6">
        <f t="shared" si="147"/>
        <v>53717</v>
      </c>
      <c r="AD374" s="6">
        <f t="shared" si="148"/>
        <v>13430</v>
      </c>
      <c r="AE374" s="6">
        <f t="shared" si="128"/>
        <v>360</v>
      </c>
      <c r="AF374" s="6">
        <f t="shared" si="129"/>
        <v>6276</v>
      </c>
      <c r="AG374" s="6">
        <f t="shared" si="130"/>
        <v>29</v>
      </c>
      <c r="AH374" s="6">
        <f t="shared" si="131"/>
        <v>12328</v>
      </c>
      <c r="AI374" s="6">
        <f t="shared" si="149"/>
        <v>365.08863129381774</v>
      </c>
      <c r="AJ374" s="9">
        <f t="shared" si="137"/>
        <v>0.25347222222222221</v>
      </c>
      <c r="AL374" s="6">
        <f t="shared" si="150"/>
        <v>53717</v>
      </c>
      <c r="AM374" s="6">
        <f t="shared" si="151"/>
        <v>40288</v>
      </c>
      <c r="AN374" s="6">
        <f t="shared" si="132"/>
        <v>510</v>
      </c>
      <c r="AO374" s="6">
        <f t="shared" si="133"/>
        <v>1254</v>
      </c>
      <c r="AP374" s="6">
        <f t="shared" si="134"/>
        <v>29</v>
      </c>
      <c r="AQ374" s="6">
        <f t="shared" si="135"/>
        <v>40255</v>
      </c>
      <c r="AR374" s="6">
        <f t="shared" si="152"/>
        <v>510.75737639553427</v>
      </c>
      <c r="AS374" s="9">
        <f t="shared" si="138"/>
        <v>0.35416666666666669</v>
      </c>
    </row>
    <row r="375" spans="1:45" x14ac:dyDescent="0.25">
      <c r="A375" t="s">
        <v>734</v>
      </c>
      <c r="B375">
        <v>25300</v>
      </c>
      <c r="C375" t="s">
        <v>735</v>
      </c>
      <c r="D375">
        <v>16841</v>
      </c>
      <c r="E375">
        <v>774</v>
      </c>
      <c r="F375">
        <v>924</v>
      </c>
      <c r="G375">
        <v>1031</v>
      </c>
      <c r="H375">
        <v>1495</v>
      </c>
      <c r="I375">
        <v>2146</v>
      </c>
      <c r="J375">
        <v>2409</v>
      </c>
      <c r="K375">
        <v>2622</v>
      </c>
      <c r="L375">
        <v>1297</v>
      </c>
      <c r="M375">
        <v>473</v>
      </c>
      <c r="N375">
        <v>608</v>
      </c>
      <c r="O375">
        <v>284</v>
      </c>
      <c r="P375">
        <v>181</v>
      </c>
      <c r="Q375">
        <v>1028</v>
      </c>
      <c r="R375">
        <v>1569</v>
      </c>
      <c r="S375">
        <f t="shared" si="139"/>
        <v>8420.5</v>
      </c>
      <c r="T375" t="str">
        <f t="shared" si="140"/>
        <v>7:00 a.m. to 7:29 a.m.</v>
      </c>
      <c r="U375">
        <f t="shared" si="141"/>
        <v>420</v>
      </c>
      <c r="V375">
        <f t="shared" si="142"/>
        <v>16841</v>
      </c>
      <c r="W375">
        <f t="shared" si="143"/>
        <v>6370</v>
      </c>
      <c r="X375">
        <f t="shared" si="144"/>
        <v>2409</v>
      </c>
      <c r="Y375">
        <f t="shared" si="145"/>
        <v>29</v>
      </c>
      <c r="Z375">
        <f t="shared" si="146"/>
        <v>444.68430884184306</v>
      </c>
      <c r="AA375" s="9">
        <f t="shared" si="136"/>
        <v>0.30833333333333335</v>
      </c>
      <c r="AC375" s="6">
        <f t="shared" si="147"/>
        <v>16841</v>
      </c>
      <c r="AD375" s="6">
        <f t="shared" si="148"/>
        <v>4211</v>
      </c>
      <c r="AE375" s="6">
        <f t="shared" si="128"/>
        <v>360</v>
      </c>
      <c r="AF375" s="6">
        <f t="shared" si="129"/>
        <v>1495</v>
      </c>
      <c r="AG375" s="6">
        <f t="shared" si="130"/>
        <v>29</v>
      </c>
      <c r="AH375" s="6">
        <f t="shared" si="131"/>
        <v>2729</v>
      </c>
      <c r="AI375" s="6">
        <f t="shared" si="149"/>
        <v>388.73327759197326</v>
      </c>
      <c r="AJ375" s="9">
        <f t="shared" si="137"/>
        <v>0.26944444444444443</v>
      </c>
      <c r="AL375" s="6">
        <f t="shared" si="150"/>
        <v>16841</v>
      </c>
      <c r="AM375" s="6">
        <f t="shared" si="151"/>
        <v>12631</v>
      </c>
      <c r="AN375" s="6">
        <f t="shared" si="132"/>
        <v>480</v>
      </c>
      <c r="AO375" s="6">
        <f t="shared" si="133"/>
        <v>1297</v>
      </c>
      <c r="AP375" s="6">
        <f t="shared" si="134"/>
        <v>29</v>
      </c>
      <c r="AQ375" s="6">
        <f t="shared" si="135"/>
        <v>11401</v>
      </c>
      <c r="AR375" s="6">
        <f t="shared" si="152"/>
        <v>507.49633770239012</v>
      </c>
      <c r="AS375" s="9">
        <f t="shared" si="138"/>
        <v>0.3520833333333333</v>
      </c>
    </row>
    <row r="376" spans="1:45" x14ac:dyDescent="0.25">
      <c r="A376" t="s">
        <v>736</v>
      </c>
      <c r="B376">
        <v>25340</v>
      </c>
      <c r="C376" t="s">
        <v>737</v>
      </c>
      <c r="D376">
        <v>21027</v>
      </c>
      <c r="E376">
        <v>1414</v>
      </c>
      <c r="F376">
        <v>1156</v>
      </c>
      <c r="G376">
        <v>1363</v>
      </c>
      <c r="H376">
        <v>1877</v>
      </c>
      <c r="I376">
        <v>2168</v>
      </c>
      <c r="J376">
        <v>2839</v>
      </c>
      <c r="K376">
        <v>2683</v>
      </c>
      <c r="L376">
        <v>1887</v>
      </c>
      <c r="M376">
        <v>928</v>
      </c>
      <c r="N376">
        <v>760</v>
      </c>
      <c r="O376">
        <v>419</v>
      </c>
      <c r="P376">
        <v>220</v>
      </c>
      <c r="Q376">
        <v>1915</v>
      </c>
      <c r="R376">
        <v>1398</v>
      </c>
      <c r="S376">
        <f t="shared" si="139"/>
        <v>10513.5</v>
      </c>
      <c r="T376" t="str">
        <f t="shared" si="140"/>
        <v>7:00 a.m. to 7:29 a.m.</v>
      </c>
      <c r="U376">
        <f t="shared" si="141"/>
        <v>420</v>
      </c>
      <c r="V376">
        <f t="shared" si="142"/>
        <v>21027</v>
      </c>
      <c r="W376">
        <f t="shared" si="143"/>
        <v>7978</v>
      </c>
      <c r="X376">
        <f t="shared" si="144"/>
        <v>2839</v>
      </c>
      <c r="Y376">
        <f t="shared" si="145"/>
        <v>29</v>
      </c>
      <c r="Z376">
        <f t="shared" si="146"/>
        <v>445.89978865797815</v>
      </c>
      <c r="AA376" s="9">
        <f t="shared" si="136"/>
        <v>0.30902777777777779</v>
      </c>
      <c r="AC376" s="6">
        <f t="shared" si="147"/>
        <v>21027</v>
      </c>
      <c r="AD376" s="6">
        <f t="shared" si="148"/>
        <v>5257</v>
      </c>
      <c r="AE376" s="6">
        <f t="shared" si="128"/>
        <v>360</v>
      </c>
      <c r="AF376" s="6">
        <f t="shared" si="129"/>
        <v>1877</v>
      </c>
      <c r="AG376" s="6">
        <f t="shared" si="130"/>
        <v>29</v>
      </c>
      <c r="AH376" s="6">
        <f t="shared" si="131"/>
        <v>3933</v>
      </c>
      <c r="AI376" s="6">
        <f t="shared" si="149"/>
        <v>380.45218433670749</v>
      </c>
      <c r="AJ376" s="9">
        <f t="shared" si="137"/>
        <v>0.2638888888888889</v>
      </c>
      <c r="AL376" s="6">
        <f t="shared" si="150"/>
        <v>21027</v>
      </c>
      <c r="AM376" s="6">
        <f t="shared" si="151"/>
        <v>15771</v>
      </c>
      <c r="AN376" s="6">
        <f t="shared" si="132"/>
        <v>510</v>
      </c>
      <c r="AO376" s="6">
        <f t="shared" si="133"/>
        <v>928</v>
      </c>
      <c r="AP376" s="6">
        <f t="shared" si="134"/>
        <v>29</v>
      </c>
      <c r="AQ376" s="6">
        <f t="shared" si="135"/>
        <v>15387</v>
      </c>
      <c r="AR376" s="6">
        <f t="shared" si="152"/>
        <v>521.9765625</v>
      </c>
      <c r="AS376" s="9">
        <f t="shared" si="138"/>
        <v>0.36180555555555555</v>
      </c>
    </row>
    <row r="377" spans="1:45" x14ac:dyDescent="0.25">
      <c r="A377" t="s">
        <v>738</v>
      </c>
      <c r="B377">
        <v>25380</v>
      </c>
      <c r="C377" t="s">
        <v>739</v>
      </c>
      <c r="D377">
        <v>8859</v>
      </c>
      <c r="E377">
        <v>434</v>
      </c>
      <c r="F377">
        <v>371</v>
      </c>
      <c r="G377">
        <v>736</v>
      </c>
      <c r="H377">
        <v>624</v>
      </c>
      <c r="I377">
        <v>924</v>
      </c>
      <c r="J377">
        <v>1394</v>
      </c>
      <c r="K377">
        <v>1503</v>
      </c>
      <c r="L377">
        <v>551</v>
      </c>
      <c r="M377">
        <v>279</v>
      </c>
      <c r="N377">
        <v>257</v>
      </c>
      <c r="O377">
        <v>160</v>
      </c>
      <c r="P377">
        <v>111</v>
      </c>
      <c r="Q377">
        <v>809</v>
      </c>
      <c r="R377">
        <v>706</v>
      </c>
      <c r="S377">
        <f t="shared" si="139"/>
        <v>4429.5</v>
      </c>
      <c r="T377" t="str">
        <f t="shared" si="140"/>
        <v>7:00 a.m. to 7:29 a.m.</v>
      </c>
      <c r="U377">
        <f t="shared" si="141"/>
        <v>420</v>
      </c>
      <c r="V377">
        <f t="shared" si="142"/>
        <v>8859</v>
      </c>
      <c r="W377">
        <f t="shared" si="143"/>
        <v>3089</v>
      </c>
      <c r="X377">
        <f t="shared" si="144"/>
        <v>1394</v>
      </c>
      <c r="Y377">
        <f t="shared" si="145"/>
        <v>29</v>
      </c>
      <c r="Z377">
        <f t="shared" si="146"/>
        <v>447.88701578192251</v>
      </c>
      <c r="AA377" s="9">
        <f t="shared" si="136"/>
        <v>0.31041666666666667</v>
      </c>
      <c r="AC377" s="6">
        <f t="shared" si="147"/>
        <v>8859</v>
      </c>
      <c r="AD377" s="6">
        <f t="shared" si="148"/>
        <v>2215</v>
      </c>
      <c r="AE377" s="6">
        <f t="shared" si="128"/>
        <v>390</v>
      </c>
      <c r="AF377" s="6">
        <f t="shared" si="129"/>
        <v>924</v>
      </c>
      <c r="AG377" s="6">
        <f t="shared" si="130"/>
        <v>29</v>
      </c>
      <c r="AH377" s="6">
        <f t="shared" si="131"/>
        <v>2165</v>
      </c>
      <c r="AI377" s="6">
        <f t="shared" si="149"/>
        <v>391.56141774891773</v>
      </c>
      <c r="AJ377" s="9">
        <f t="shared" si="137"/>
        <v>0.27152777777777776</v>
      </c>
      <c r="AL377" s="6">
        <f t="shared" si="150"/>
        <v>8859</v>
      </c>
      <c r="AM377" s="6">
        <f t="shared" si="151"/>
        <v>6645</v>
      </c>
      <c r="AN377" s="6">
        <f t="shared" si="132"/>
        <v>510</v>
      </c>
      <c r="AO377" s="6">
        <f t="shared" si="133"/>
        <v>279</v>
      </c>
      <c r="AP377" s="6">
        <f t="shared" si="134"/>
        <v>29</v>
      </c>
      <c r="AQ377" s="6">
        <f t="shared" si="135"/>
        <v>6537</v>
      </c>
      <c r="AR377" s="6">
        <f t="shared" si="152"/>
        <v>521.14784946236557</v>
      </c>
      <c r="AS377" s="9">
        <f t="shared" si="138"/>
        <v>0.36180555555555555</v>
      </c>
    </row>
    <row r="378" spans="1:45" x14ac:dyDescent="0.25">
      <c r="A378" t="s">
        <v>740</v>
      </c>
      <c r="B378">
        <v>25420</v>
      </c>
      <c r="C378" t="s">
        <v>741</v>
      </c>
      <c r="D378">
        <v>260356</v>
      </c>
      <c r="E378">
        <v>10166</v>
      </c>
      <c r="F378">
        <v>8280</v>
      </c>
      <c r="G378">
        <v>12621</v>
      </c>
      <c r="H378">
        <v>22008</v>
      </c>
      <c r="I378">
        <v>29860</v>
      </c>
      <c r="J378">
        <v>40326</v>
      </c>
      <c r="K378">
        <v>36970</v>
      </c>
      <c r="L378">
        <v>26008</v>
      </c>
      <c r="M378">
        <v>14280</v>
      </c>
      <c r="N378">
        <v>12758</v>
      </c>
      <c r="O378">
        <v>5747</v>
      </c>
      <c r="P378">
        <v>3623</v>
      </c>
      <c r="Q378">
        <v>18472</v>
      </c>
      <c r="R378">
        <v>19237</v>
      </c>
      <c r="S378">
        <f t="shared" si="139"/>
        <v>130178</v>
      </c>
      <c r="T378" t="str">
        <f t="shared" si="140"/>
        <v>7:30 a.m. to 7:59 a.m.</v>
      </c>
      <c r="U378">
        <f t="shared" si="141"/>
        <v>450</v>
      </c>
      <c r="V378">
        <f t="shared" si="142"/>
        <v>260356</v>
      </c>
      <c r="W378">
        <f t="shared" si="143"/>
        <v>123261</v>
      </c>
      <c r="X378">
        <f t="shared" si="144"/>
        <v>36970</v>
      </c>
      <c r="Y378">
        <f t="shared" si="145"/>
        <v>29</v>
      </c>
      <c r="Z378">
        <f t="shared" si="146"/>
        <v>455.42583175547742</v>
      </c>
      <c r="AA378" s="9">
        <f t="shared" si="136"/>
        <v>0.31597222222222221</v>
      </c>
      <c r="AC378" s="6">
        <f t="shared" si="147"/>
        <v>260356</v>
      </c>
      <c r="AD378" s="6">
        <f t="shared" si="148"/>
        <v>65090</v>
      </c>
      <c r="AE378" s="6">
        <f t="shared" si="128"/>
        <v>390</v>
      </c>
      <c r="AF378" s="6">
        <f t="shared" si="129"/>
        <v>29860</v>
      </c>
      <c r="AG378" s="6">
        <f t="shared" si="130"/>
        <v>29</v>
      </c>
      <c r="AH378" s="6">
        <f t="shared" si="131"/>
        <v>53075</v>
      </c>
      <c r="AI378" s="6">
        <f t="shared" si="149"/>
        <v>401.66798392498328</v>
      </c>
      <c r="AJ378" s="9">
        <f t="shared" si="137"/>
        <v>0.27847222222222223</v>
      </c>
      <c r="AL378" s="6">
        <f t="shared" si="150"/>
        <v>260356</v>
      </c>
      <c r="AM378" s="6">
        <f t="shared" si="151"/>
        <v>195267</v>
      </c>
      <c r="AN378" s="6">
        <f t="shared" si="132"/>
        <v>510</v>
      </c>
      <c r="AO378" s="6">
        <f t="shared" si="133"/>
        <v>14280</v>
      </c>
      <c r="AP378" s="6">
        <f t="shared" si="134"/>
        <v>29</v>
      </c>
      <c r="AQ378" s="6">
        <f t="shared" si="135"/>
        <v>186239</v>
      </c>
      <c r="AR378" s="6">
        <f t="shared" si="152"/>
        <v>528.33417366946776</v>
      </c>
      <c r="AS378" s="9">
        <f t="shared" si="138"/>
        <v>0.3666666666666667</v>
      </c>
    </row>
    <row r="379" spans="1:45" x14ac:dyDescent="0.25">
      <c r="A379" t="s">
        <v>742</v>
      </c>
      <c r="B379">
        <v>25460</v>
      </c>
      <c r="C379" t="s">
        <v>743</v>
      </c>
      <c r="D379">
        <v>17680</v>
      </c>
      <c r="E379">
        <v>819</v>
      </c>
      <c r="F379">
        <v>478</v>
      </c>
      <c r="G379">
        <v>631</v>
      </c>
      <c r="H379">
        <v>1450</v>
      </c>
      <c r="I379">
        <v>2093</v>
      </c>
      <c r="J379">
        <v>2922</v>
      </c>
      <c r="K379">
        <v>3387</v>
      </c>
      <c r="L379">
        <v>1348</v>
      </c>
      <c r="M379">
        <v>498</v>
      </c>
      <c r="N379">
        <v>769</v>
      </c>
      <c r="O379">
        <v>454</v>
      </c>
      <c r="P379">
        <v>156</v>
      </c>
      <c r="Q379">
        <v>1362</v>
      </c>
      <c r="R379">
        <v>1313</v>
      </c>
      <c r="S379">
        <f t="shared" si="139"/>
        <v>8840</v>
      </c>
      <c r="T379" t="str">
        <f t="shared" si="140"/>
        <v>7:30 a.m. to 7:59 a.m.</v>
      </c>
      <c r="U379">
        <f t="shared" si="141"/>
        <v>450</v>
      </c>
      <c r="V379">
        <f t="shared" si="142"/>
        <v>17680</v>
      </c>
      <c r="W379">
        <f t="shared" si="143"/>
        <v>8393</v>
      </c>
      <c r="X379">
        <f t="shared" si="144"/>
        <v>3387</v>
      </c>
      <c r="Y379">
        <f t="shared" si="145"/>
        <v>29</v>
      </c>
      <c r="Z379">
        <f t="shared" si="146"/>
        <v>453.82728077945086</v>
      </c>
      <c r="AA379" s="9">
        <f t="shared" si="136"/>
        <v>0.31458333333333333</v>
      </c>
      <c r="AC379" s="6">
        <f t="shared" si="147"/>
        <v>17680</v>
      </c>
      <c r="AD379" s="6">
        <f t="shared" si="148"/>
        <v>4421</v>
      </c>
      <c r="AE379" s="6">
        <f t="shared" si="128"/>
        <v>390</v>
      </c>
      <c r="AF379" s="6">
        <f t="shared" si="129"/>
        <v>2093</v>
      </c>
      <c r="AG379" s="6">
        <f t="shared" si="130"/>
        <v>29</v>
      </c>
      <c r="AH379" s="6">
        <f t="shared" si="131"/>
        <v>3378</v>
      </c>
      <c r="AI379" s="6">
        <f t="shared" si="149"/>
        <v>404.43764930721454</v>
      </c>
      <c r="AJ379" s="9">
        <f t="shared" si="137"/>
        <v>0.28055555555555556</v>
      </c>
      <c r="AL379" s="6">
        <f t="shared" si="150"/>
        <v>17680</v>
      </c>
      <c r="AM379" s="6">
        <f t="shared" si="151"/>
        <v>13260</v>
      </c>
      <c r="AN379" s="6">
        <f t="shared" si="132"/>
        <v>510</v>
      </c>
      <c r="AO379" s="6">
        <f t="shared" si="133"/>
        <v>498</v>
      </c>
      <c r="AP379" s="6">
        <f t="shared" si="134"/>
        <v>29</v>
      </c>
      <c r="AQ379" s="6">
        <f t="shared" si="135"/>
        <v>13128</v>
      </c>
      <c r="AR379" s="6">
        <f t="shared" si="152"/>
        <v>517.68674698795178</v>
      </c>
      <c r="AS379" s="9">
        <f t="shared" si="138"/>
        <v>0.35902777777777778</v>
      </c>
    </row>
    <row r="380" spans="1:45" x14ac:dyDescent="0.25">
      <c r="A380" t="s">
        <v>744</v>
      </c>
      <c r="B380">
        <v>25500</v>
      </c>
      <c r="C380" t="s">
        <v>745</v>
      </c>
      <c r="D380">
        <v>54656</v>
      </c>
      <c r="E380">
        <v>3013</v>
      </c>
      <c r="F380">
        <v>2033</v>
      </c>
      <c r="G380">
        <v>2359</v>
      </c>
      <c r="H380">
        <v>4232</v>
      </c>
      <c r="I380">
        <v>4616</v>
      </c>
      <c r="J380">
        <v>7813</v>
      </c>
      <c r="K380">
        <v>8181</v>
      </c>
      <c r="L380">
        <v>6025</v>
      </c>
      <c r="M380">
        <v>2490</v>
      </c>
      <c r="N380">
        <v>2685</v>
      </c>
      <c r="O380">
        <v>1407</v>
      </c>
      <c r="P380">
        <v>703</v>
      </c>
      <c r="Q380">
        <v>4403</v>
      </c>
      <c r="R380">
        <v>4696</v>
      </c>
      <c r="S380">
        <f t="shared" si="139"/>
        <v>27328</v>
      </c>
      <c r="T380" t="str">
        <f t="shared" si="140"/>
        <v>7:30 a.m. to 7:59 a.m.</v>
      </c>
      <c r="U380">
        <f t="shared" si="141"/>
        <v>450</v>
      </c>
      <c r="V380">
        <f t="shared" si="142"/>
        <v>54656</v>
      </c>
      <c r="W380">
        <f t="shared" si="143"/>
        <v>24066</v>
      </c>
      <c r="X380">
        <f t="shared" si="144"/>
        <v>8181</v>
      </c>
      <c r="Y380">
        <f t="shared" si="145"/>
        <v>29</v>
      </c>
      <c r="Z380">
        <f t="shared" si="146"/>
        <v>461.5631340911869</v>
      </c>
      <c r="AA380" s="9">
        <f t="shared" si="136"/>
        <v>0.32013888888888892</v>
      </c>
      <c r="AC380" s="6">
        <f t="shared" si="147"/>
        <v>54656</v>
      </c>
      <c r="AD380" s="6">
        <f t="shared" si="148"/>
        <v>13665</v>
      </c>
      <c r="AE380" s="6">
        <f t="shared" si="128"/>
        <v>390</v>
      </c>
      <c r="AF380" s="6">
        <f t="shared" si="129"/>
        <v>4616</v>
      </c>
      <c r="AG380" s="6">
        <f t="shared" si="130"/>
        <v>29</v>
      </c>
      <c r="AH380" s="6">
        <f t="shared" si="131"/>
        <v>11637</v>
      </c>
      <c r="AI380" s="6">
        <f t="shared" si="149"/>
        <v>402.7346187175043</v>
      </c>
      <c r="AJ380" s="9">
        <f t="shared" si="137"/>
        <v>0.27916666666666667</v>
      </c>
      <c r="AL380" s="6">
        <f t="shared" si="150"/>
        <v>54656</v>
      </c>
      <c r="AM380" s="6">
        <f t="shared" si="151"/>
        <v>40992</v>
      </c>
      <c r="AN380" s="6">
        <f t="shared" si="132"/>
        <v>540</v>
      </c>
      <c r="AO380" s="6">
        <f t="shared" si="133"/>
        <v>2685</v>
      </c>
      <c r="AP380" s="6">
        <f t="shared" si="134"/>
        <v>59</v>
      </c>
      <c r="AQ380" s="6">
        <f t="shared" si="135"/>
        <v>40762</v>
      </c>
      <c r="AR380" s="6">
        <f t="shared" si="152"/>
        <v>545.05400372439476</v>
      </c>
      <c r="AS380" s="9">
        <f t="shared" si="138"/>
        <v>0.37847222222222227</v>
      </c>
    </row>
    <row r="381" spans="1:45" x14ac:dyDescent="0.25">
      <c r="A381" t="s">
        <v>746</v>
      </c>
      <c r="B381">
        <v>25540</v>
      </c>
      <c r="C381" t="s">
        <v>747</v>
      </c>
      <c r="D381">
        <v>567842</v>
      </c>
      <c r="E381">
        <v>14607</v>
      </c>
      <c r="F381">
        <v>13328</v>
      </c>
      <c r="G381">
        <v>21903</v>
      </c>
      <c r="H381">
        <v>45088</v>
      </c>
      <c r="I381">
        <v>62688</v>
      </c>
      <c r="J381">
        <v>87379</v>
      </c>
      <c r="K381">
        <v>77875</v>
      </c>
      <c r="L381">
        <v>73007</v>
      </c>
      <c r="M381">
        <v>39111</v>
      </c>
      <c r="N381">
        <v>34660</v>
      </c>
      <c r="O381">
        <v>13439</v>
      </c>
      <c r="P381">
        <v>6817</v>
      </c>
      <c r="Q381">
        <v>41931</v>
      </c>
      <c r="R381">
        <v>36009</v>
      </c>
      <c r="S381">
        <f t="shared" si="139"/>
        <v>283921</v>
      </c>
      <c r="T381" t="str">
        <f t="shared" si="140"/>
        <v>7:30 a.m. to 7:59 a.m.</v>
      </c>
      <c r="U381">
        <f t="shared" si="141"/>
        <v>450</v>
      </c>
      <c r="V381">
        <f t="shared" si="142"/>
        <v>567842</v>
      </c>
      <c r="W381">
        <f t="shared" si="143"/>
        <v>244993</v>
      </c>
      <c r="X381">
        <f t="shared" si="144"/>
        <v>77875</v>
      </c>
      <c r="Y381">
        <f t="shared" si="145"/>
        <v>29</v>
      </c>
      <c r="Z381">
        <f t="shared" si="146"/>
        <v>464.49646227929372</v>
      </c>
      <c r="AA381" s="9">
        <f t="shared" si="136"/>
        <v>0.32222222222222224</v>
      </c>
      <c r="AC381" s="6">
        <f t="shared" si="147"/>
        <v>567842</v>
      </c>
      <c r="AD381" s="6">
        <f t="shared" si="148"/>
        <v>141961</v>
      </c>
      <c r="AE381" s="6">
        <f t="shared" si="128"/>
        <v>390</v>
      </c>
      <c r="AF381" s="6">
        <f t="shared" si="129"/>
        <v>62688</v>
      </c>
      <c r="AG381" s="6">
        <f t="shared" si="130"/>
        <v>29</v>
      </c>
      <c r="AH381" s="6">
        <f t="shared" si="131"/>
        <v>94926</v>
      </c>
      <c r="AI381" s="6">
        <f t="shared" si="149"/>
        <v>411.75855825676365</v>
      </c>
      <c r="AJ381" s="9">
        <f t="shared" si="137"/>
        <v>0.28541666666666665</v>
      </c>
      <c r="AL381" s="6">
        <f t="shared" si="150"/>
        <v>567842</v>
      </c>
      <c r="AM381" s="6">
        <f t="shared" si="151"/>
        <v>425882</v>
      </c>
      <c r="AN381" s="6">
        <f t="shared" si="132"/>
        <v>510</v>
      </c>
      <c r="AO381" s="6">
        <f t="shared" si="133"/>
        <v>39111</v>
      </c>
      <c r="AP381" s="6">
        <f t="shared" si="134"/>
        <v>29</v>
      </c>
      <c r="AQ381" s="6">
        <f t="shared" si="135"/>
        <v>395875</v>
      </c>
      <c r="AR381" s="6">
        <f t="shared" si="152"/>
        <v>532.24920099204826</v>
      </c>
      <c r="AS381" s="9">
        <f t="shared" si="138"/>
        <v>0.36944444444444446</v>
      </c>
    </row>
    <row r="382" spans="1:45" x14ac:dyDescent="0.25">
      <c r="A382" t="s">
        <v>748</v>
      </c>
      <c r="B382">
        <v>25580</v>
      </c>
      <c r="C382" t="s">
        <v>749</v>
      </c>
      <c r="D382">
        <v>17996</v>
      </c>
      <c r="E382">
        <v>593</v>
      </c>
      <c r="F382">
        <v>556</v>
      </c>
      <c r="G382">
        <v>1204</v>
      </c>
      <c r="H382">
        <v>1299</v>
      </c>
      <c r="I382">
        <v>2114</v>
      </c>
      <c r="J382">
        <v>2411</v>
      </c>
      <c r="K382">
        <v>3517</v>
      </c>
      <c r="L382">
        <v>1789</v>
      </c>
      <c r="M382">
        <v>963</v>
      </c>
      <c r="N382">
        <v>567</v>
      </c>
      <c r="O382">
        <v>390</v>
      </c>
      <c r="P382">
        <v>126</v>
      </c>
      <c r="Q382">
        <v>915</v>
      </c>
      <c r="R382">
        <v>1552</v>
      </c>
      <c r="S382">
        <f t="shared" si="139"/>
        <v>8998</v>
      </c>
      <c r="T382" t="str">
        <f t="shared" si="140"/>
        <v>7:30 a.m. to 7:59 a.m.</v>
      </c>
      <c r="U382">
        <f t="shared" si="141"/>
        <v>450</v>
      </c>
      <c r="V382">
        <f t="shared" si="142"/>
        <v>17996</v>
      </c>
      <c r="W382">
        <f t="shared" si="143"/>
        <v>8177</v>
      </c>
      <c r="X382">
        <f t="shared" si="144"/>
        <v>3517</v>
      </c>
      <c r="Y382">
        <f t="shared" si="145"/>
        <v>29</v>
      </c>
      <c r="Z382">
        <f t="shared" si="146"/>
        <v>456.76969007676996</v>
      </c>
      <c r="AA382" s="9">
        <f t="shared" si="136"/>
        <v>0.31666666666666665</v>
      </c>
      <c r="AC382" s="6">
        <f t="shared" si="147"/>
        <v>17996</v>
      </c>
      <c r="AD382" s="6">
        <f t="shared" si="148"/>
        <v>4500</v>
      </c>
      <c r="AE382" s="6">
        <f t="shared" si="128"/>
        <v>390</v>
      </c>
      <c r="AF382" s="6">
        <f t="shared" si="129"/>
        <v>2114</v>
      </c>
      <c r="AG382" s="6">
        <f t="shared" si="130"/>
        <v>29</v>
      </c>
      <c r="AH382" s="6">
        <f t="shared" si="131"/>
        <v>3652</v>
      </c>
      <c r="AI382" s="6">
        <f t="shared" si="149"/>
        <v>401.61920529801324</v>
      </c>
      <c r="AJ382" s="9">
        <f t="shared" si="137"/>
        <v>0.27847222222222223</v>
      </c>
      <c r="AL382" s="6">
        <f t="shared" si="150"/>
        <v>17996</v>
      </c>
      <c r="AM382" s="6">
        <f t="shared" si="151"/>
        <v>13497</v>
      </c>
      <c r="AN382" s="6">
        <f t="shared" si="132"/>
        <v>510</v>
      </c>
      <c r="AO382" s="6">
        <f t="shared" si="133"/>
        <v>963</v>
      </c>
      <c r="AP382" s="6">
        <f t="shared" si="134"/>
        <v>29</v>
      </c>
      <c r="AQ382" s="6">
        <f t="shared" si="135"/>
        <v>13483</v>
      </c>
      <c r="AR382" s="6">
        <f t="shared" si="152"/>
        <v>510.42159916926272</v>
      </c>
      <c r="AS382" s="9">
        <f t="shared" si="138"/>
        <v>0.35416666666666669</v>
      </c>
    </row>
    <row r="383" spans="1:45" x14ac:dyDescent="0.25">
      <c r="A383" t="s">
        <v>750</v>
      </c>
      <c r="B383">
        <v>25620</v>
      </c>
      <c r="C383" t="s">
        <v>751</v>
      </c>
      <c r="D383">
        <v>60436</v>
      </c>
      <c r="E383">
        <v>3005</v>
      </c>
      <c r="F383">
        <v>2218</v>
      </c>
      <c r="G383">
        <v>2691</v>
      </c>
      <c r="H383">
        <v>5934</v>
      </c>
      <c r="I383">
        <v>7372</v>
      </c>
      <c r="J383">
        <v>9844</v>
      </c>
      <c r="K383">
        <v>9399</v>
      </c>
      <c r="L383">
        <v>4278</v>
      </c>
      <c r="M383">
        <v>2220</v>
      </c>
      <c r="N383">
        <v>2763</v>
      </c>
      <c r="O383">
        <v>1558</v>
      </c>
      <c r="P383">
        <v>466</v>
      </c>
      <c r="Q383">
        <v>3773</v>
      </c>
      <c r="R383">
        <v>4915</v>
      </c>
      <c r="S383">
        <f t="shared" si="139"/>
        <v>30218</v>
      </c>
      <c r="T383" t="str">
        <f t="shared" si="140"/>
        <v>7:00 a.m. to 7:29 a.m.</v>
      </c>
      <c r="U383">
        <f t="shared" si="141"/>
        <v>420</v>
      </c>
      <c r="V383">
        <f t="shared" si="142"/>
        <v>60436</v>
      </c>
      <c r="W383">
        <f t="shared" si="143"/>
        <v>21220</v>
      </c>
      <c r="X383">
        <f t="shared" si="144"/>
        <v>9844</v>
      </c>
      <c r="Y383">
        <f t="shared" si="145"/>
        <v>29</v>
      </c>
      <c r="Z383">
        <f t="shared" si="146"/>
        <v>446.50772043884598</v>
      </c>
      <c r="AA383" s="9">
        <f t="shared" si="136"/>
        <v>0.30972222222222223</v>
      </c>
      <c r="AC383" s="6">
        <f t="shared" si="147"/>
        <v>60436</v>
      </c>
      <c r="AD383" s="6">
        <f t="shared" si="148"/>
        <v>15110</v>
      </c>
      <c r="AE383" s="6">
        <f t="shared" si="128"/>
        <v>390</v>
      </c>
      <c r="AF383" s="6">
        <f t="shared" si="129"/>
        <v>7372</v>
      </c>
      <c r="AG383" s="6">
        <f t="shared" si="130"/>
        <v>29</v>
      </c>
      <c r="AH383" s="6">
        <f t="shared" si="131"/>
        <v>13848</v>
      </c>
      <c r="AI383" s="6">
        <f t="shared" si="149"/>
        <v>394.96052631578948</v>
      </c>
      <c r="AJ383" s="9">
        <f t="shared" si="137"/>
        <v>0.27361111111111108</v>
      </c>
      <c r="AL383" s="6">
        <f t="shared" si="150"/>
        <v>60436</v>
      </c>
      <c r="AM383" s="6">
        <f t="shared" si="151"/>
        <v>45327</v>
      </c>
      <c r="AN383" s="6">
        <f t="shared" si="132"/>
        <v>510</v>
      </c>
      <c r="AO383" s="6">
        <f t="shared" si="133"/>
        <v>2220</v>
      </c>
      <c r="AP383" s="6">
        <f t="shared" si="134"/>
        <v>29</v>
      </c>
      <c r="AQ383" s="6">
        <f t="shared" si="135"/>
        <v>44741</v>
      </c>
      <c r="AR383" s="6">
        <f t="shared" si="152"/>
        <v>517.65495495495497</v>
      </c>
      <c r="AS383" s="9">
        <f t="shared" si="138"/>
        <v>0.35902777777777778</v>
      </c>
    </row>
    <row r="384" spans="1:45" x14ac:dyDescent="0.25">
      <c r="A384" t="s">
        <v>752</v>
      </c>
      <c r="B384">
        <v>25660</v>
      </c>
      <c r="C384" t="s">
        <v>753</v>
      </c>
      <c r="D384">
        <v>7114</v>
      </c>
      <c r="E384">
        <v>132</v>
      </c>
      <c r="F384">
        <v>138</v>
      </c>
      <c r="G384">
        <v>200</v>
      </c>
      <c r="H384">
        <v>286</v>
      </c>
      <c r="I384">
        <v>788</v>
      </c>
      <c r="J384">
        <v>869</v>
      </c>
      <c r="K384">
        <v>2095</v>
      </c>
      <c r="L384">
        <v>679</v>
      </c>
      <c r="M384">
        <v>381</v>
      </c>
      <c r="N384">
        <v>346</v>
      </c>
      <c r="O384">
        <v>207</v>
      </c>
      <c r="P384">
        <v>98</v>
      </c>
      <c r="Q384">
        <v>422</v>
      </c>
      <c r="R384">
        <v>473</v>
      </c>
      <c r="S384">
        <f t="shared" si="139"/>
        <v>3557</v>
      </c>
      <c r="T384" t="str">
        <f t="shared" si="140"/>
        <v>7:30 a.m. to 7:59 a.m.</v>
      </c>
      <c r="U384">
        <f t="shared" si="141"/>
        <v>450</v>
      </c>
      <c r="V384">
        <f t="shared" si="142"/>
        <v>7114</v>
      </c>
      <c r="W384">
        <f t="shared" si="143"/>
        <v>2413</v>
      </c>
      <c r="X384">
        <f t="shared" si="144"/>
        <v>2095</v>
      </c>
      <c r="Y384">
        <f t="shared" si="145"/>
        <v>29</v>
      </c>
      <c r="Z384">
        <f t="shared" si="146"/>
        <v>465.83579952267303</v>
      </c>
      <c r="AA384" s="9">
        <f t="shared" si="136"/>
        <v>0.32291666666666669</v>
      </c>
      <c r="AC384" s="6">
        <f t="shared" si="147"/>
        <v>7114</v>
      </c>
      <c r="AD384" s="6">
        <f t="shared" si="148"/>
        <v>1779</v>
      </c>
      <c r="AE384" s="6">
        <f t="shared" si="128"/>
        <v>420</v>
      </c>
      <c r="AF384" s="6">
        <f t="shared" si="129"/>
        <v>869</v>
      </c>
      <c r="AG384" s="6">
        <f t="shared" si="130"/>
        <v>29</v>
      </c>
      <c r="AH384" s="6">
        <f t="shared" si="131"/>
        <v>1544</v>
      </c>
      <c r="AI384" s="6">
        <f t="shared" si="149"/>
        <v>427.82566168009208</v>
      </c>
      <c r="AJ384" s="9">
        <f t="shared" si="137"/>
        <v>0.29652777777777778</v>
      </c>
      <c r="AL384" s="6">
        <f t="shared" si="150"/>
        <v>7114</v>
      </c>
      <c r="AM384" s="6">
        <f t="shared" si="151"/>
        <v>5336</v>
      </c>
      <c r="AN384" s="6">
        <f t="shared" si="132"/>
        <v>510</v>
      </c>
      <c r="AO384" s="6">
        <f t="shared" si="133"/>
        <v>381</v>
      </c>
      <c r="AP384" s="6">
        <f t="shared" si="134"/>
        <v>29</v>
      </c>
      <c r="AQ384" s="6">
        <f t="shared" si="135"/>
        <v>5187</v>
      </c>
      <c r="AR384" s="6">
        <f t="shared" si="152"/>
        <v>521.30314960629926</v>
      </c>
      <c r="AS384" s="9">
        <f t="shared" si="138"/>
        <v>0.36180555555555555</v>
      </c>
    </row>
    <row r="385" spans="1:45" x14ac:dyDescent="0.25">
      <c r="A385" t="s">
        <v>754</v>
      </c>
      <c r="B385">
        <v>25700</v>
      </c>
      <c r="C385" t="s">
        <v>755</v>
      </c>
      <c r="D385">
        <v>15887</v>
      </c>
      <c r="E385">
        <v>307</v>
      </c>
      <c r="F385">
        <v>175</v>
      </c>
      <c r="G385">
        <v>442</v>
      </c>
      <c r="H385">
        <v>935</v>
      </c>
      <c r="I385">
        <v>1703</v>
      </c>
      <c r="J385">
        <v>1939</v>
      </c>
      <c r="K385">
        <v>3663</v>
      </c>
      <c r="L385">
        <v>1418</v>
      </c>
      <c r="M385">
        <v>572</v>
      </c>
      <c r="N385">
        <v>782</v>
      </c>
      <c r="O385">
        <v>460</v>
      </c>
      <c r="P385">
        <v>174</v>
      </c>
      <c r="Q385">
        <v>1700</v>
      </c>
      <c r="R385">
        <v>1617</v>
      </c>
      <c r="S385">
        <f t="shared" si="139"/>
        <v>7943.5</v>
      </c>
      <c r="T385" t="str">
        <f t="shared" si="140"/>
        <v>7:30 a.m. to 7:59 a.m.</v>
      </c>
      <c r="U385">
        <f t="shared" si="141"/>
        <v>450</v>
      </c>
      <c r="V385">
        <f t="shared" si="142"/>
        <v>15887</v>
      </c>
      <c r="W385">
        <f t="shared" si="143"/>
        <v>5501</v>
      </c>
      <c r="X385">
        <f t="shared" si="144"/>
        <v>3663</v>
      </c>
      <c r="Y385">
        <f t="shared" si="145"/>
        <v>29</v>
      </c>
      <c r="Z385">
        <f t="shared" si="146"/>
        <v>469.33729183729184</v>
      </c>
      <c r="AA385" s="9">
        <f t="shared" si="136"/>
        <v>0.32569444444444445</v>
      </c>
      <c r="AC385" s="6">
        <f t="shared" si="147"/>
        <v>15887</v>
      </c>
      <c r="AD385" s="6">
        <f t="shared" si="148"/>
        <v>3972</v>
      </c>
      <c r="AE385" s="6">
        <f t="shared" si="128"/>
        <v>420</v>
      </c>
      <c r="AF385" s="6">
        <f t="shared" si="129"/>
        <v>1939</v>
      </c>
      <c r="AG385" s="6">
        <f t="shared" si="130"/>
        <v>29</v>
      </c>
      <c r="AH385" s="6">
        <f t="shared" si="131"/>
        <v>3562</v>
      </c>
      <c r="AI385" s="6">
        <f t="shared" si="149"/>
        <v>426.12828777720472</v>
      </c>
      <c r="AJ385" s="9">
        <f t="shared" si="137"/>
        <v>0.29583333333333334</v>
      </c>
      <c r="AL385" s="6">
        <f t="shared" si="150"/>
        <v>15887</v>
      </c>
      <c r="AM385" s="6">
        <f t="shared" si="151"/>
        <v>11916</v>
      </c>
      <c r="AN385" s="6">
        <f t="shared" si="132"/>
        <v>540</v>
      </c>
      <c r="AO385" s="6">
        <f t="shared" si="133"/>
        <v>782</v>
      </c>
      <c r="AP385" s="6">
        <f t="shared" si="134"/>
        <v>59</v>
      </c>
      <c r="AQ385" s="6">
        <f t="shared" si="135"/>
        <v>11154</v>
      </c>
      <c r="AR385" s="6">
        <f t="shared" si="152"/>
        <v>597.43446291560099</v>
      </c>
      <c r="AS385" s="9">
        <f t="shared" si="138"/>
        <v>0.4145833333333333</v>
      </c>
    </row>
    <row r="386" spans="1:45" x14ac:dyDescent="0.25">
      <c r="A386" t="s">
        <v>756</v>
      </c>
      <c r="B386">
        <v>25720</v>
      </c>
      <c r="C386" t="s">
        <v>757</v>
      </c>
      <c r="D386">
        <v>10084</v>
      </c>
      <c r="E386">
        <v>357</v>
      </c>
      <c r="F386">
        <v>389</v>
      </c>
      <c r="G386">
        <v>345</v>
      </c>
      <c r="H386">
        <v>761</v>
      </c>
      <c r="I386">
        <v>1334</v>
      </c>
      <c r="J386">
        <v>1522</v>
      </c>
      <c r="K386">
        <v>1152</v>
      </c>
      <c r="L386">
        <v>1367</v>
      </c>
      <c r="M386">
        <v>648</v>
      </c>
      <c r="N386">
        <v>669</v>
      </c>
      <c r="O386">
        <v>431</v>
      </c>
      <c r="P386">
        <v>155</v>
      </c>
      <c r="Q386">
        <v>534</v>
      </c>
      <c r="R386">
        <v>420</v>
      </c>
      <c r="S386">
        <f t="shared" si="139"/>
        <v>5042</v>
      </c>
      <c r="T386" t="str">
        <f t="shared" si="140"/>
        <v>7:30 a.m. to 7:59 a.m.</v>
      </c>
      <c r="U386">
        <f t="shared" si="141"/>
        <v>450</v>
      </c>
      <c r="V386">
        <f t="shared" si="142"/>
        <v>10084</v>
      </c>
      <c r="W386">
        <f t="shared" si="143"/>
        <v>4708</v>
      </c>
      <c r="X386">
        <f t="shared" si="144"/>
        <v>1152</v>
      </c>
      <c r="Y386">
        <f t="shared" si="145"/>
        <v>29</v>
      </c>
      <c r="Z386">
        <f t="shared" si="146"/>
        <v>458.40798611111109</v>
      </c>
      <c r="AA386" s="9">
        <f t="shared" si="136"/>
        <v>0.31805555555555559</v>
      </c>
      <c r="AC386" s="6">
        <f t="shared" si="147"/>
        <v>10084</v>
      </c>
      <c r="AD386" s="6">
        <f t="shared" si="148"/>
        <v>2522</v>
      </c>
      <c r="AE386" s="6">
        <f t="shared" si="128"/>
        <v>390</v>
      </c>
      <c r="AF386" s="6">
        <f t="shared" si="129"/>
        <v>1334</v>
      </c>
      <c r="AG386" s="6">
        <f t="shared" si="130"/>
        <v>29</v>
      </c>
      <c r="AH386" s="6">
        <f t="shared" si="131"/>
        <v>1852</v>
      </c>
      <c r="AI386" s="6">
        <f t="shared" si="149"/>
        <v>404.54347826086956</v>
      </c>
      <c r="AJ386" s="9">
        <f t="shared" si="137"/>
        <v>0.28055555555555556</v>
      </c>
      <c r="AL386" s="6">
        <f t="shared" si="150"/>
        <v>10084</v>
      </c>
      <c r="AM386" s="6">
        <f t="shared" si="151"/>
        <v>7563</v>
      </c>
      <c r="AN386" s="6">
        <f t="shared" si="132"/>
        <v>510</v>
      </c>
      <c r="AO386" s="6">
        <f t="shared" si="133"/>
        <v>648</v>
      </c>
      <c r="AP386" s="6">
        <f t="shared" si="134"/>
        <v>29</v>
      </c>
      <c r="AQ386" s="6">
        <f t="shared" si="135"/>
        <v>7227</v>
      </c>
      <c r="AR386" s="6">
        <f t="shared" si="152"/>
        <v>525.03703703703707</v>
      </c>
      <c r="AS386" s="9">
        <f t="shared" si="138"/>
        <v>0.36458333333333331</v>
      </c>
    </row>
    <row r="387" spans="1:45" x14ac:dyDescent="0.25">
      <c r="A387" t="s">
        <v>758</v>
      </c>
      <c r="B387">
        <v>25740</v>
      </c>
      <c r="C387" t="s">
        <v>759</v>
      </c>
      <c r="D387">
        <v>35833</v>
      </c>
      <c r="E387">
        <v>817</v>
      </c>
      <c r="F387">
        <v>576</v>
      </c>
      <c r="G387">
        <v>1251</v>
      </c>
      <c r="H387">
        <v>1812</v>
      </c>
      <c r="I387">
        <v>3784</v>
      </c>
      <c r="J387">
        <v>6229</v>
      </c>
      <c r="K387">
        <v>8028</v>
      </c>
      <c r="L387">
        <v>4245</v>
      </c>
      <c r="M387">
        <v>2424</v>
      </c>
      <c r="N387">
        <v>1467</v>
      </c>
      <c r="O387">
        <v>968</v>
      </c>
      <c r="P387">
        <v>690</v>
      </c>
      <c r="Q387">
        <v>1691</v>
      </c>
      <c r="R387">
        <v>1851</v>
      </c>
      <c r="S387">
        <f t="shared" si="139"/>
        <v>17916.5</v>
      </c>
      <c r="T387" t="str">
        <f t="shared" si="140"/>
        <v>7:30 a.m. to 7:59 a.m.</v>
      </c>
      <c r="U387">
        <f t="shared" si="141"/>
        <v>450</v>
      </c>
      <c r="V387">
        <f t="shared" si="142"/>
        <v>35833</v>
      </c>
      <c r="W387">
        <f t="shared" si="143"/>
        <v>14469</v>
      </c>
      <c r="X387">
        <f t="shared" si="144"/>
        <v>8028</v>
      </c>
      <c r="Y387">
        <f t="shared" si="145"/>
        <v>29</v>
      </c>
      <c r="Z387">
        <f t="shared" si="146"/>
        <v>462.45359990034876</v>
      </c>
      <c r="AA387" s="9">
        <f t="shared" si="136"/>
        <v>0.32083333333333336</v>
      </c>
      <c r="AC387" s="6">
        <f t="shared" si="147"/>
        <v>35833</v>
      </c>
      <c r="AD387" s="6">
        <f t="shared" si="148"/>
        <v>8959</v>
      </c>
      <c r="AE387" s="6">
        <f t="shared" si="128"/>
        <v>420</v>
      </c>
      <c r="AF387" s="6">
        <f t="shared" si="129"/>
        <v>6229</v>
      </c>
      <c r="AG387" s="6">
        <f t="shared" si="130"/>
        <v>29</v>
      </c>
      <c r="AH387" s="6">
        <f t="shared" si="131"/>
        <v>8240</v>
      </c>
      <c r="AI387" s="6">
        <f t="shared" si="149"/>
        <v>423.34391555626905</v>
      </c>
      <c r="AJ387" s="9">
        <f t="shared" si="137"/>
        <v>0.29375000000000001</v>
      </c>
      <c r="AL387" s="6">
        <f t="shared" si="150"/>
        <v>35833</v>
      </c>
      <c r="AM387" s="6">
        <f t="shared" si="151"/>
        <v>26875</v>
      </c>
      <c r="AN387" s="6">
        <f t="shared" si="132"/>
        <v>510</v>
      </c>
      <c r="AO387" s="6">
        <f t="shared" si="133"/>
        <v>2424</v>
      </c>
      <c r="AP387" s="6">
        <f t="shared" si="134"/>
        <v>29</v>
      </c>
      <c r="AQ387" s="6">
        <f t="shared" si="135"/>
        <v>26742</v>
      </c>
      <c r="AR387" s="6">
        <f t="shared" si="152"/>
        <v>511.58818069306932</v>
      </c>
      <c r="AS387" s="9">
        <f t="shared" si="138"/>
        <v>0.35486111111111113</v>
      </c>
    </row>
    <row r="388" spans="1:45" x14ac:dyDescent="0.25">
      <c r="A388" t="s">
        <v>760</v>
      </c>
      <c r="B388">
        <v>25760</v>
      </c>
      <c r="C388" t="s">
        <v>761</v>
      </c>
      <c r="D388">
        <v>7057</v>
      </c>
      <c r="E388">
        <v>411</v>
      </c>
      <c r="F388">
        <v>207</v>
      </c>
      <c r="G388">
        <v>581</v>
      </c>
      <c r="H388">
        <v>554</v>
      </c>
      <c r="I388">
        <v>1060</v>
      </c>
      <c r="J388">
        <v>1128</v>
      </c>
      <c r="K388">
        <v>1083</v>
      </c>
      <c r="L388">
        <v>414</v>
      </c>
      <c r="M388">
        <v>177</v>
      </c>
      <c r="N388">
        <v>357</v>
      </c>
      <c r="O388">
        <v>141</v>
      </c>
      <c r="P388">
        <v>11</v>
      </c>
      <c r="Q388">
        <v>407</v>
      </c>
      <c r="R388">
        <v>526</v>
      </c>
      <c r="S388">
        <f t="shared" si="139"/>
        <v>3528.5</v>
      </c>
      <c r="T388" t="str">
        <f t="shared" si="140"/>
        <v>7:00 a.m. to 7:29 a.m.</v>
      </c>
      <c r="U388">
        <f t="shared" si="141"/>
        <v>420</v>
      </c>
      <c r="V388">
        <f t="shared" si="142"/>
        <v>7057</v>
      </c>
      <c r="W388">
        <f t="shared" si="143"/>
        <v>2813</v>
      </c>
      <c r="X388">
        <f t="shared" si="144"/>
        <v>1128</v>
      </c>
      <c r="Y388">
        <f t="shared" si="145"/>
        <v>29</v>
      </c>
      <c r="Z388">
        <f t="shared" si="146"/>
        <v>438.39494680851067</v>
      </c>
      <c r="AA388" s="9">
        <f t="shared" si="136"/>
        <v>0.30416666666666664</v>
      </c>
      <c r="AC388" s="6">
        <f t="shared" si="147"/>
        <v>7057</v>
      </c>
      <c r="AD388" s="6">
        <f t="shared" si="148"/>
        <v>1765</v>
      </c>
      <c r="AE388" s="6">
        <f t="shared" si="128"/>
        <v>390</v>
      </c>
      <c r="AF388" s="6">
        <f t="shared" si="129"/>
        <v>1060</v>
      </c>
      <c r="AG388" s="6">
        <f t="shared" si="130"/>
        <v>29</v>
      </c>
      <c r="AH388" s="6">
        <f t="shared" si="131"/>
        <v>1753</v>
      </c>
      <c r="AI388" s="6">
        <f t="shared" si="149"/>
        <v>390.30778301886795</v>
      </c>
      <c r="AJ388" s="9">
        <f t="shared" si="137"/>
        <v>0.27083333333333331</v>
      </c>
      <c r="AL388" s="6">
        <f t="shared" si="150"/>
        <v>7057</v>
      </c>
      <c r="AM388" s="6">
        <f t="shared" si="151"/>
        <v>5293</v>
      </c>
      <c r="AN388" s="6">
        <f t="shared" si="132"/>
        <v>480</v>
      </c>
      <c r="AO388" s="6">
        <f t="shared" si="133"/>
        <v>414</v>
      </c>
      <c r="AP388" s="6">
        <f t="shared" si="134"/>
        <v>29</v>
      </c>
      <c r="AQ388" s="6">
        <f t="shared" si="135"/>
        <v>5024</v>
      </c>
      <c r="AR388" s="6">
        <f t="shared" si="152"/>
        <v>498.82548309178742</v>
      </c>
      <c r="AS388" s="9">
        <f t="shared" si="138"/>
        <v>0.34583333333333338</v>
      </c>
    </row>
    <row r="389" spans="1:45" x14ac:dyDescent="0.25">
      <c r="A389" t="s">
        <v>762</v>
      </c>
      <c r="B389">
        <v>25780</v>
      </c>
      <c r="C389" t="s">
        <v>763</v>
      </c>
      <c r="D389">
        <v>16623</v>
      </c>
      <c r="E389">
        <v>807</v>
      </c>
      <c r="F389">
        <v>513</v>
      </c>
      <c r="G389">
        <v>842</v>
      </c>
      <c r="H389">
        <v>2201</v>
      </c>
      <c r="I389">
        <v>1486</v>
      </c>
      <c r="J389">
        <v>3433</v>
      </c>
      <c r="K389">
        <v>1837</v>
      </c>
      <c r="L389">
        <v>1449</v>
      </c>
      <c r="M389">
        <v>529</v>
      </c>
      <c r="N389">
        <v>447</v>
      </c>
      <c r="O389">
        <v>215</v>
      </c>
      <c r="P389">
        <v>184</v>
      </c>
      <c r="Q389">
        <v>1434</v>
      </c>
      <c r="R389">
        <v>1246</v>
      </c>
      <c r="S389">
        <f t="shared" si="139"/>
        <v>8311.5</v>
      </c>
      <c r="T389" t="str">
        <f t="shared" si="140"/>
        <v>7:00 a.m. to 7:29 a.m.</v>
      </c>
      <c r="U389">
        <f t="shared" si="141"/>
        <v>420</v>
      </c>
      <c r="V389">
        <f t="shared" si="142"/>
        <v>16623</v>
      </c>
      <c r="W389">
        <f t="shared" si="143"/>
        <v>5849</v>
      </c>
      <c r="X389">
        <f t="shared" si="144"/>
        <v>3433</v>
      </c>
      <c r="Y389">
        <f t="shared" si="145"/>
        <v>29</v>
      </c>
      <c r="Z389">
        <f t="shared" si="146"/>
        <v>440.80177687154094</v>
      </c>
      <c r="AA389" s="9">
        <f t="shared" si="136"/>
        <v>0.30555555555555552</v>
      </c>
      <c r="AC389" s="6">
        <f t="shared" si="147"/>
        <v>16623</v>
      </c>
      <c r="AD389" s="6">
        <f t="shared" si="148"/>
        <v>4156</v>
      </c>
      <c r="AE389" s="6">
        <f t="shared" si="128"/>
        <v>360</v>
      </c>
      <c r="AF389" s="6">
        <f t="shared" si="129"/>
        <v>2201</v>
      </c>
      <c r="AG389" s="6">
        <f t="shared" si="130"/>
        <v>29</v>
      </c>
      <c r="AH389" s="6">
        <f t="shared" si="131"/>
        <v>2162</v>
      </c>
      <c r="AI389" s="6">
        <f t="shared" si="149"/>
        <v>386.269309404816</v>
      </c>
      <c r="AJ389" s="9">
        <f t="shared" si="137"/>
        <v>0.26805555555555555</v>
      </c>
      <c r="AL389" s="6">
        <f t="shared" si="150"/>
        <v>16623</v>
      </c>
      <c r="AM389" s="6">
        <f t="shared" si="151"/>
        <v>12468</v>
      </c>
      <c r="AN389" s="6">
        <f t="shared" si="132"/>
        <v>480</v>
      </c>
      <c r="AO389" s="6">
        <f t="shared" si="133"/>
        <v>1449</v>
      </c>
      <c r="AP389" s="6">
        <f t="shared" si="134"/>
        <v>29</v>
      </c>
      <c r="AQ389" s="6">
        <f t="shared" si="135"/>
        <v>11119</v>
      </c>
      <c r="AR389" s="6">
        <f t="shared" si="152"/>
        <v>506.98360938578332</v>
      </c>
      <c r="AS389" s="9">
        <f t="shared" si="138"/>
        <v>0.35138888888888892</v>
      </c>
    </row>
    <row r="390" spans="1:45" x14ac:dyDescent="0.25">
      <c r="A390" t="s">
        <v>764</v>
      </c>
      <c r="B390">
        <v>25820</v>
      </c>
      <c r="C390" t="s">
        <v>765</v>
      </c>
      <c r="D390">
        <v>7601</v>
      </c>
      <c r="E390">
        <v>477</v>
      </c>
      <c r="F390">
        <v>374</v>
      </c>
      <c r="G390">
        <v>517</v>
      </c>
      <c r="H390">
        <v>579</v>
      </c>
      <c r="I390">
        <v>682</v>
      </c>
      <c r="J390">
        <v>1302</v>
      </c>
      <c r="K390">
        <v>1513</v>
      </c>
      <c r="L390">
        <v>694</v>
      </c>
      <c r="M390">
        <v>159</v>
      </c>
      <c r="N390">
        <v>364</v>
      </c>
      <c r="O390">
        <v>86</v>
      </c>
      <c r="P390">
        <v>92</v>
      </c>
      <c r="Q390">
        <v>304</v>
      </c>
      <c r="R390">
        <v>458</v>
      </c>
      <c r="S390">
        <f t="shared" si="139"/>
        <v>3800.5</v>
      </c>
      <c r="T390" t="str">
        <f t="shared" si="140"/>
        <v>7:00 a.m. to 7:29 a.m.</v>
      </c>
      <c r="U390">
        <f t="shared" si="141"/>
        <v>420</v>
      </c>
      <c r="V390">
        <f t="shared" si="142"/>
        <v>7601</v>
      </c>
      <c r="W390">
        <f t="shared" si="143"/>
        <v>2629</v>
      </c>
      <c r="X390">
        <f t="shared" si="144"/>
        <v>1302</v>
      </c>
      <c r="Y390">
        <f t="shared" si="145"/>
        <v>29</v>
      </c>
      <c r="Z390">
        <f t="shared" si="146"/>
        <v>446.09331797235023</v>
      </c>
      <c r="AA390" s="9">
        <f t="shared" si="136"/>
        <v>0.30972222222222223</v>
      </c>
      <c r="AC390" s="6">
        <f t="shared" si="147"/>
        <v>7601</v>
      </c>
      <c r="AD390" s="6">
        <f t="shared" si="148"/>
        <v>1901</v>
      </c>
      <c r="AE390" s="6">
        <f t="shared" si="128"/>
        <v>360</v>
      </c>
      <c r="AF390" s="6">
        <f t="shared" si="129"/>
        <v>579</v>
      </c>
      <c r="AG390" s="6">
        <f t="shared" si="130"/>
        <v>29</v>
      </c>
      <c r="AH390" s="6">
        <f t="shared" si="131"/>
        <v>1368</v>
      </c>
      <c r="AI390" s="6">
        <f t="shared" si="149"/>
        <v>386.65846286701208</v>
      </c>
      <c r="AJ390" s="9">
        <f t="shared" si="137"/>
        <v>0.26805555555555555</v>
      </c>
      <c r="AL390" s="6">
        <f t="shared" si="150"/>
        <v>7601</v>
      </c>
      <c r="AM390" s="6">
        <f t="shared" si="151"/>
        <v>5701</v>
      </c>
      <c r="AN390" s="6">
        <f t="shared" si="132"/>
        <v>480</v>
      </c>
      <c r="AO390" s="6">
        <f t="shared" si="133"/>
        <v>694</v>
      </c>
      <c r="AP390" s="6">
        <f t="shared" si="134"/>
        <v>29</v>
      </c>
      <c r="AQ390" s="6">
        <f t="shared" si="135"/>
        <v>5444</v>
      </c>
      <c r="AR390" s="6">
        <f t="shared" si="152"/>
        <v>490.72874639769452</v>
      </c>
      <c r="AS390" s="9">
        <f t="shared" si="138"/>
        <v>0.34027777777777773</v>
      </c>
    </row>
    <row r="391" spans="1:45" x14ac:dyDescent="0.25">
      <c r="A391" t="s">
        <v>766</v>
      </c>
      <c r="B391">
        <v>25860</v>
      </c>
      <c r="C391" t="s">
        <v>767</v>
      </c>
      <c r="D391">
        <v>150558</v>
      </c>
      <c r="E391">
        <v>4983</v>
      </c>
      <c r="F391">
        <v>5818</v>
      </c>
      <c r="G391">
        <v>8104</v>
      </c>
      <c r="H391">
        <v>16295</v>
      </c>
      <c r="I391">
        <v>18176</v>
      </c>
      <c r="J391">
        <v>20704</v>
      </c>
      <c r="K391">
        <v>21572</v>
      </c>
      <c r="L391">
        <v>14409</v>
      </c>
      <c r="M391">
        <v>6086</v>
      </c>
      <c r="N391">
        <v>6194</v>
      </c>
      <c r="O391">
        <v>3431</v>
      </c>
      <c r="P391">
        <v>1360</v>
      </c>
      <c r="Q391">
        <v>11581</v>
      </c>
      <c r="R391">
        <v>11845</v>
      </c>
      <c r="S391">
        <f t="shared" si="139"/>
        <v>75279</v>
      </c>
      <c r="T391" t="str">
        <f t="shared" si="140"/>
        <v>7:30 a.m. to 7:59 a.m.</v>
      </c>
      <c r="U391">
        <f t="shared" si="141"/>
        <v>450</v>
      </c>
      <c r="V391">
        <f t="shared" si="142"/>
        <v>150558</v>
      </c>
      <c r="W391">
        <f t="shared" si="143"/>
        <v>74080</v>
      </c>
      <c r="X391">
        <f t="shared" si="144"/>
        <v>21572</v>
      </c>
      <c r="Y391">
        <f t="shared" si="145"/>
        <v>29</v>
      </c>
      <c r="Z391">
        <f t="shared" si="146"/>
        <v>451.61185796402742</v>
      </c>
      <c r="AA391" s="9">
        <f t="shared" si="136"/>
        <v>0.31319444444444444</v>
      </c>
      <c r="AC391" s="6">
        <f t="shared" si="147"/>
        <v>150558</v>
      </c>
      <c r="AD391" s="6">
        <f t="shared" si="148"/>
        <v>37640</v>
      </c>
      <c r="AE391" s="6">
        <f t="shared" si="128"/>
        <v>390</v>
      </c>
      <c r="AF391" s="6">
        <f t="shared" si="129"/>
        <v>18176</v>
      </c>
      <c r="AG391" s="6">
        <f t="shared" si="130"/>
        <v>29</v>
      </c>
      <c r="AH391" s="6">
        <f t="shared" si="131"/>
        <v>35200</v>
      </c>
      <c r="AI391" s="6">
        <f t="shared" si="149"/>
        <v>393.89224801936621</v>
      </c>
      <c r="AJ391" s="9">
        <f t="shared" si="137"/>
        <v>0.27291666666666664</v>
      </c>
      <c r="AL391" s="6">
        <f t="shared" si="150"/>
        <v>150558</v>
      </c>
      <c r="AM391" s="6">
        <f t="shared" si="151"/>
        <v>112919</v>
      </c>
      <c r="AN391" s="6">
        <f t="shared" si="132"/>
        <v>510</v>
      </c>
      <c r="AO391" s="6">
        <f t="shared" si="133"/>
        <v>6086</v>
      </c>
      <c r="AP391" s="6">
        <f t="shared" si="134"/>
        <v>29</v>
      </c>
      <c r="AQ391" s="6">
        <f t="shared" si="135"/>
        <v>110061</v>
      </c>
      <c r="AR391" s="6">
        <f t="shared" si="152"/>
        <v>523.61608609924417</v>
      </c>
      <c r="AS391" s="9">
        <f t="shared" si="138"/>
        <v>0.36319444444444443</v>
      </c>
    </row>
    <row r="392" spans="1:45" x14ac:dyDescent="0.25">
      <c r="A392" t="s">
        <v>768</v>
      </c>
      <c r="B392">
        <v>25900</v>
      </c>
      <c r="C392" t="s">
        <v>769</v>
      </c>
      <c r="D392">
        <v>74343</v>
      </c>
      <c r="E392">
        <v>5134</v>
      </c>
      <c r="F392">
        <v>3282</v>
      </c>
      <c r="G392">
        <v>4333</v>
      </c>
      <c r="H392">
        <v>7468</v>
      </c>
      <c r="I392">
        <v>9696</v>
      </c>
      <c r="J392">
        <v>13106</v>
      </c>
      <c r="K392">
        <v>7664</v>
      </c>
      <c r="L392">
        <v>5528</v>
      </c>
      <c r="M392">
        <v>2771</v>
      </c>
      <c r="N392">
        <v>3098</v>
      </c>
      <c r="O392">
        <v>2068</v>
      </c>
      <c r="P392">
        <v>689</v>
      </c>
      <c r="Q392">
        <v>5562</v>
      </c>
      <c r="R392">
        <v>3944</v>
      </c>
      <c r="S392">
        <f t="shared" si="139"/>
        <v>37171.5</v>
      </c>
      <c r="T392" t="str">
        <f t="shared" si="140"/>
        <v>7:00 a.m. to 7:29 a.m.</v>
      </c>
      <c r="U392">
        <f t="shared" si="141"/>
        <v>420</v>
      </c>
      <c r="V392">
        <f t="shared" si="142"/>
        <v>74343</v>
      </c>
      <c r="W392">
        <f t="shared" si="143"/>
        <v>29913</v>
      </c>
      <c r="X392">
        <f t="shared" si="144"/>
        <v>13106</v>
      </c>
      <c r="Y392">
        <f t="shared" si="145"/>
        <v>29</v>
      </c>
      <c r="Z392">
        <f t="shared" si="146"/>
        <v>436.0610788951625</v>
      </c>
      <c r="AA392" s="9">
        <f t="shared" si="136"/>
        <v>0.30277777777777776</v>
      </c>
      <c r="AC392" s="6">
        <f t="shared" si="147"/>
        <v>74343</v>
      </c>
      <c r="AD392" s="6">
        <f t="shared" si="148"/>
        <v>18586</v>
      </c>
      <c r="AE392" s="6">
        <f t="shared" si="128"/>
        <v>360</v>
      </c>
      <c r="AF392" s="6">
        <f t="shared" si="129"/>
        <v>7468</v>
      </c>
      <c r="AG392" s="6">
        <f t="shared" si="130"/>
        <v>29</v>
      </c>
      <c r="AH392" s="6">
        <f t="shared" si="131"/>
        <v>12749</v>
      </c>
      <c r="AI392" s="6">
        <f t="shared" si="149"/>
        <v>382.66547268344937</v>
      </c>
      <c r="AJ392" s="9">
        <f t="shared" si="137"/>
        <v>0.26527777777777778</v>
      </c>
      <c r="AL392" s="6">
        <f t="shared" si="150"/>
        <v>74343</v>
      </c>
      <c r="AM392" s="6">
        <f t="shared" si="151"/>
        <v>55758</v>
      </c>
      <c r="AN392" s="6">
        <f t="shared" si="132"/>
        <v>480</v>
      </c>
      <c r="AO392" s="6">
        <f t="shared" si="133"/>
        <v>5528</v>
      </c>
      <c r="AP392" s="6">
        <f t="shared" si="134"/>
        <v>29</v>
      </c>
      <c r="AQ392" s="6">
        <f t="shared" si="135"/>
        <v>50683</v>
      </c>
      <c r="AR392" s="6">
        <f t="shared" si="152"/>
        <v>506.61961830680173</v>
      </c>
      <c r="AS392" s="9">
        <f t="shared" si="138"/>
        <v>0.35138888888888892</v>
      </c>
    </row>
    <row r="393" spans="1:45" x14ac:dyDescent="0.25">
      <c r="A393" t="s">
        <v>770</v>
      </c>
      <c r="B393">
        <v>25940</v>
      </c>
      <c r="C393" t="s">
        <v>771</v>
      </c>
      <c r="D393">
        <v>76750</v>
      </c>
      <c r="E393">
        <v>3927</v>
      </c>
      <c r="F393">
        <v>1944</v>
      </c>
      <c r="G393">
        <v>3420</v>
      </c>
      <c r="H393">
        <v>6641</v>
      </c>
      <c r="I393">
        <v>8301</v>
      </c>
      <c r="J393">
        <v>11744</v>
      </c>
      <c r="K393">
        <v>9072</v>
      </c>
      <c r="L393">
        <v>9484</v>
      </c>
      <c r="M393">
        <v>5185</v>
      </c>
      <c r="N393">
        <v>5785</v>
      </c>
      <c r="O393">
        <v>1938</v>
      </c>
      <c r="P393">
        <v>826</v>
      </c>
      <c r="Q393">
        <v>5011</v>
      </c>
      <c r="R393">
        <v>3472</v>
      </c>
      <c r="S393">
        <f t="shared" si="139"/>
        <v>38375</v>
      </c>
      <c r="T393" t="str">
        <f t="shared" si="140"/>
        <v>7:30 a.m. to 7:59 a.m.</v>
      </c>
      <c r="U393">
        <f t="shared" si="141"/>
        <v>450</v>
      </c>
      <c r="V393">
        <f t="shared" si="142"/>
        <v>76750</v>
      </c>
      <c r="W393">
        <f t="shared" si="143"/>
        <v>35977</v>
      </c>
      <c r="X393">
        <f t="shared" si="144"/>
        <v>9072</v>
      </c>
      <c r="Y393">
        <f t="shared" si="145"/>
        <v>29</v>
      </c>
      <c r="Z393">
        <f t="shared" si="146"/>
        <v>457.66556437389772</v>
      </c>
      <c r="AA393" s="9">
        <f t="shared" si="136"/>
        <v>0.31736111111111109</v>
      </c>
      <c r="AC393" s="6">
        <f t="shared" si="147"/>
        <v>76750</v>
      </c>
      <c r="AD393" s="6">
        <f t="shared" si="148"/>
        <v>19188</v>
      </c>
      <c r="AE393" s="6">
        <f t="shared" si="128"/>
        <v>390</v>
      </c>
      <c r="AF393" s="6">
        <f t="shared" si="129"/>
        <v>8301</v>
      </c>
      <c r="AG393" s="6">
        <f t="shared" si="130"/>
        <v>29</v>
      </c>
      <c r="AH393" s="6">
        <f t="shared" si="131"/>
        <v>15932</v>
      </c>
      <c r="AI393" s="6">
        <f t="shared" si="149"/>
        <v>401.37326828093001</v>
      </c>
      <c r="AJ393" s="9">
        <f t="shared" si="137"/>
        <v>0.27847222222222223</v>
      </c>
      <c r="AL393" s="6">
        <f t="shared" si="150"/>
        <v>76750</v>
      </c>
      <c r="AM393" s="6">
        <f t="shared" si="151"/>
        <v>57563</v>
      </c>
      <c r="AN393" s="6">
        <f t="shared" si="132"/>
        <v>510</v>
      </c>
      <c r="AO393" s="6">
        <f t="shared" si="133"/>
        <v>5185</v>
      </c>
      <c r="AP393" s="6">
        <f t="shared" si="134"/>
        <v>29</v>
      </c>
      <c r="AQ393" s="6">
        <f t="shared" si="135"/>
        <v>54533</v>
      </c>
      <c r="AR393" s="6">
        <f t="shared" si="152"/>
        <v>526.94416586306659</v>
      </c>
      <c r="AS393" s="9">
        <f t="shared" si="138"/>
        <v>0.36527777777777781</v>
      </c>
    </row>
    <row r="394" spans="1:45" x14ac:dyDescent="0.25">
      <c r="A394" t="s">
        <v>772</v>
      </c>
      <c r="B394">
        <v>25980</v>
      </c>
      <c r="C394" t="s">
        <v>773</v>
      </c>
      <c r="D394">
        <v>33601</v>
      </c>
      <c r="E394">
        <v>2658</v>
      </c>
      <c r="F394">
        <v>3850</v>
      </c>
      <c r="G394">
        <v>4070</v>
      </c>
      <c r="H394">
        <v>3818</v>
      </c>
      <c r="I394">
        <v>3271</v>
      </c>
      <c r="J394">
        <v>4300</v>
      </c>
      <c r="K394">
        <v>3157</v>
      </c>
      <c r="L394">
        <v>1391</v>
      </c>
      <c r="M394">
        <v>1322</v>
      </c>
      <c r="N394">
        <v>1444</v>
      </c>
      <c r="O394">
        <v>787</v>
      </c>
      <c r="P394">
        <v>195</v>
      </c>
      <c r="Q394">
        <v>1702</v>
      </c>
      <c r="R394">
        <v>1636</v>
      </c>
      <c r="S394">
        <f t="shared" si="139"/>
        <v>16800.5</v>
      </c>
      <c r="T394" t="str">
        <f t="shared" si="140"/>
        <v>6:30 a.m. to 6:59 a.m.</v>
      </c>
      <c r="U394">
        <f t="shared" si="141"/>
        <v>390</v>
      </c>
      <c r="V394">
        <f t="shared" si="142"/>
        <v>33601</v>
      </c>
      <c r="W394">
        <f t="shared" si="143"/>
        <v>14396</v>
      </c>
      <c r="X394">
        <f t="shared" si="144"/>
        <v>3271</v>
      </c>
      <c r="Y394">
        <f t="shared" si="145"/>
        <v>29</v>
      </c>
      <c r="Z394">
        <f t="shared" si="146"/>
        <v>411.31779272393766</v>
      </c>
      <c r="AA394" s="9">
        <f t="shared" si="136"/>
        <v>0.28541666666666665</v>
      </c>
      <c r="AC394" s="6">
        <f t="shared" si="147"/>
        <v>33601</v>
      </c>
      <c r="AD394" s="6">
        <f t="shared" si="148"/>
        <v>8401</v>
      </c>
      <c r="AE394" s="6">
        <f t="shared" ref="AE394:AE457" si="153">IF($AD394&gt;SUM($E394:$R394),"Q1 can't exceed the total", IF($AD394&gt;SUM($E394:$Q394),$R$2, IF($AD394&gt;SUM($E394:$P394),$Q$2, IF($AD394&gt;SUM($E394:$O394),$P$2, IF($AD394&gt;SUM($E394:$N394),$O$2, IF($AD394&gt;SUM($E394:$M394),$N$2, IF($AD394&gt;SUM($E394:$L394),$M$2, IF($AD394&gt;SUM($E394:$K394),$L$2, IF($AD394&gt;SUM($E394:$J394),$K$2, IF($AD394&gt;SUM($E394:$I394),$J$2, IF($AD394&gt;SUM($E394:$H394),$I$2, IF($AD394&gt;SUM($E394:$G394),$H$2, IF($AD394&gt;SUM($E394:$F394),$G$2, IF($AD394&gt;SUM($E394),$F$2,$E$2))))))))))))))</f>
        <v>330</v>
      </c>
      <c r="AF394" s="6">
        <f t="shared" ref="AF394:AF457" si="154">IF($AD394&gt;SUM($E394:$R394),"Q1 can't exceed the total", IF($AD394&gt;SUM($E394:$Q394),$R394, IF($AD394&gt;SUM($E394:$P394),$Q394, IF($AD394&gt;SUM($E394:$O394),$P394, IF($AD394&gt;SUM($E394:$N394),$O394, IF($AD394&gt;SUM($E394:$M394),$N394, IF($AD394&gt;SUM($E394:$L394),$M394, IF($AD394&gt;SUM($E394:$K394),$L394, IF($AD394&gt;SUM($E394:$J394),$K394, IF($AD394&gt;SUM($E394:$I394),$J394, IF($AD394&gt;SUM($E394:$H394),$I394, IF($AD394&gt;SUM($E394:$G394),$H394, IF($AD394&gt;SUM($E394:$F394),$G394, IF($AD394&gt;SUM($E394),$F394,$E394))))))))))))))</f>
        <v>4070</v>
      </c>
      <c r="AG394" s="6">
        <f t="shared" ref="AG394:AG457" si="155">IF($AD394&gt;SUM($E394:$R394),"median can't exceed the total", IF($AD394&gt;SUM($E394:$Q394),$R$1, IF($AD394&gt;SUM($E394:$P394),$Q$1, IF($AD394&gt;SUM($E394:$O394),$P$1, IF($AD394&gt;SUM($E394:$N394),$O$1, IF($AD394&gt;SUM($E394:$M394),$N$1, IF($AD394&gt;SUM($E394:$L394),$M$1, IF($AD394&gt;SUM($E394:$K394),$L$1, IF($AD394&gt;SUM($E394:$J394),$K$1, IF($AD394&gt;SUM($E394:$I394),$J$1, IF($AD394&gt;SUM($E394:$H394),$I$1, IF($AD394&gt;SUM($E394:$G394),$H$1, IF($AD394&gt;SUM($E394:$F394),$G$1, IF($AD394&gt;SUM($E394),$F$1,$E$1))))))))))))))</f>
        <v>29</v>
      </c>
      <c r="AH394" s="6">
        <f t="shared" ref="AH394:AH457" si="156">IF($AD394&gt;SUM($E394:$R394),"median can't exceed the total", IF($AD394&gt;SUM($E394:$Q394),SUM($E394:$Q394), IF($AD394&gt;SUM($E394:$P394),SUM($E394:$P394), IF($AD394&gt;SUM($E394:$O394),SUM($E394:$O394), IF($AD394&gt;SUM($E394:$N394),SUM($E394:$N394), IF($AD394&gt;SUM($E394:$M394),SUM($E394:$M394), IF($AD394&gt;SUM($E394:$L394),SUM($E394:$L394), IF($AD394&gt;SUM($E394:$K394),SUM($E394:$K394), IF($AD394&gt;SUM($E394:$J394),SUM($E394:$J394), IF($AD394&gt;SUM($E394:$I394),SUM($E394:$I394), IF($AD394&gt;SUM($E394:$H394),SUM($E394:$H394), IF($AD394&gt;SUM($E394:$G394),SUM($E394:$G394), IF($AD394&gt;SUM($E394:$F394),SUM($E394:$F394, IF($AD394&gt;SUM($E394),SUM($E394),0)))))))))))))))</f>
        <v>9166</v>
      </c>
      <c r="AI394" s="6">
        <f t="shared" si="149"/>
        <v>324.54379606879604</v>
      </c>
      <c r="AJ394" s="9">
        <f t="shared" si="137"/>
        <v>0.22500000000000001</v>
      </c>
      <c r="AL394" s="6">
        <f t="shared" si="150"/>
        <v>33601</v>
      </c>
      <c r="AM394" s="6">
        <f t="shared" si="151"/>
        <v>25201</v>
      </c>
      <c r="AN394" s="6">
        <f t="shared" ref="AN394:AN457" si="157">IF($AM394&gt;SUM($E394:$R394),"can't exceed the total", IF($AM394&gt;SUM($E394:$Q394),$R$2, IF($AM394&gt;SUM($E394:$P394),$Q$2, IF($AM394&gt;SUM($E394:$O394),$P$2, IF($AM394&gt;SUM($E394:$N394),$O$2, IF($AM394&gt;SUM($E394:$M394),$N$2, IF($AM394&gt;SUM($E394:$L394),$M$2, IF($AM394&gt;SUM($E394:$K394),$L$2, IF($AM394&gt;SUM($E394:$J394),$K$2, IF($AM394&gt;SUM($E394:$I394),$J$2, IF($AM394&gt;SUM($E394:$H394),$I$2, IF($AM394&gt;SUM($E394:$G394),$H$2, IF($AM394&gt;SUM($E394:$F394),$G$2, IF($AM394&gt;SUM($E394),$F$2,$E$2))))))))))))))</f>
        <v>480</v>
      </c>
      <c r="AO394" s="6">
        <f t="shared" ref="AO394:AO457" si="158">IF($AM394&gt;SUM($E394:$R394), "can't exceed the total", IF($AM394&gt;SUM($E394:$Q394),$R394, IF($AM394&gt;SUM($E394:$P394),$Q394, IF($AM394&gt;SUM($E394:$O394),$P394, IF($AM394&gt;SUM($E394:$N394),$O394, IF($AM394&gt;SUM($E394:$M394),$N394, IF($AM394&gt;SUM($E394:$L394),$M394, IF($AM394&gt;SUM($E394:$K394),$L394, IF($AM394&gt;SUM($E394:$J394),$K394, IF($AM394&gt;SUM($E394:$I394),$J394, IF($AM394&gt;SUM($E394:$H394),$I394, IF($AM394&gt;SUM($E394:$G394),$H394, IF($AM394&gt;SUM($E394:$F394),$G394, IF($AM394&gt;SUM($E394),$F394,$E394))))))))))))))</f>
        <v>1391</v>
      </c>
      <c r="AP394" s="6">
        <f t="shared" ref="AP394:AP457" si="159">IF($AM394&gt;SUM($E394:$R394),"can't exceed the total", IF($AM394&gt;SUM($E394:$Q394),$R$1, IF($AM394&gt;SUM($E394:$P394),$Q$1, IF($AM394&gt;SUM($E394:$O394),$P$1, IF($AM394&gt;SUM($E394:$N394),$O$1, IF($AM394&gt;SUM($E394:$M394),$N$1, IF($AM394&gt;SUM($E394:$L394),$M$1, IF($AM394&gt;SUM($E394:$K394),$L$1, IF($AM394&gt;SUM($E394:$J394),$K$1, IF($AM394&gt;SUM($E394:$I394),$J$1, IF($AM394&gt;SUM($E394:$H394),$I$1, IF($AM394&gt;SUM($E394:$G394),$H$1, IF($AM394&gt;SUM($E394:$F394),$G$1, IF($AM394&gt;SUM($E394),$F$1,$E$1))))))))))))))</f>
        <v>29</v>
      </c>
      <c r="AQ394" s="6">
        <f t="shared" ref="AQ394:AQ457" si="160">IF($AM394&gt;SUM($E394:$R394),"can't exceed the total", IF($AM394&gt;SUM($E394:$Q394),SUM($E394:$Q394), IF($AM394&gt;SUM($E394:$P394),SUM($E394:$P394), IF($AM394&gt;SUM($E394:$O394),SUM($E394:$O394), IF($AM394&gt;SUM($E394:$N394),SUM($E394:$N394), IF($AM394&gt;SUM($E394:$M394),SUM($E394:$M394), IF($AM394&gt;SUM($E394:$L394),SUM($E394:$L394), IF($AM394&gt;SUM($E394:$K394),SUM($E394:$K394), IF($AM394&gt;SUM($E394:$J394),SUM($E394:$J394), IF($AM394&gt;SUM($E394:$I394),SUM($E394:$I394), IF($AM394&gt;SUM($E394:$H394),SUM($E394:$H394), IF($AM394&gt;SUM($E394:$G394),SUM($E394:$G394), IF($AM394&gt;SUM($E394:$F394),SUM($E394:$F394, IF($AM394&gt;SUM($E394),SUM($E394),0)))))))))))))))</f>
        <v>25124</v>
      </c>
      <c r="AR394" s="6">
        <f t="shared" si="152"/>
        <v>481.60010783608914</v>
      </c>
      <c r="AS394" s="9">
        <f t="shared" si="138"/>
        <v>0.33402777777777781</v>
      </c>
    </row>
    <row r="395" spans="1:45" x14ac:dyDescent="0.25">
      <c r="A395" t="s">
        <v>774</v>
      </c>
      <c r="B395">
        <v>26020</v>
      </c>
      <c r="C395" t="s">
        <v>775</v>
      </c>
      <c r="D395">
        <v>25480</v>
      </c>
      <c r="E395">
        <v>2212</v>
      </c>
      <c r="F395">
        <v>2191</v>
      </c>
      <c r="G395">
        <v>1916</v>
      </c>
      <c r="H395">
        <v>3234</v>
      </c>
      <c r="I395">
        <v>2434</v>
      </c>
      <c r="J395">
        <v>3250</v>
      </c>
      <c r="K395">
        <v>3338</v>
      </c>
      <c r="L395">
        <v>2213</v>
      </c>
      <c r="M395">
        <v>771</v>
      </c>
      <c r="N395">
        <v>948</v>
      </c>
      <c r="O395">
        <v>485</v>
      </c>
      <c r="P395">
        <v>194</v>
      </c>
      <c r="Q395">
        <v>1141</v>
      </c>
      <c r="R395">
        <v>1153</v>
      </c>
      <c r="S395">
        <f t="shared" si="139"/>
        <v>12740</v>
      </c>
      <c r="T395" t="str">
        <f t="shared" si="140"/>
        <v>7:00 a.m. to 7:29 a.m.</v>
      </c>
      <c r="U395">
        <f t="shared" si="141"/>
        <v>420</v>
      </c>
      <c r="V395">
        <f t="shared" si="142"/>
        <v>25480</v>
      </c>
      <c r="W395">
        <f t="shared" si="143"/>
        <v>11987</v>
      </c>
      <c r="X395">
        <f t="shared" si="144"/>
        <v>3250</v>
      </c>
      <c r="Y395">
        <f t="shared" si="145"/>
        <v>29</v>
      </c>
      <c r="Z395">
        <f t="shared" si="146"/>
        <v>426.7190769230769</v>
      </c>
      <c r="AA395" s="9">
        <f t="shared" ref="AA395:AA458" si="161">TIME(0,Z395,0)</f>
        <v>0.29583333333333334</v>
      </c>
      <c r="AC395" s="6">
        <f t="shared" si="147"/>
        <v>25480</v>
      </c>
      <c r="AD395" s="6">
        <f t="shared" si="148"/>
        <v>6371</v>
      </c>
      <c r="AE395" s="6">
        <f t="shared" si="153"/>
        <v>360</v>
      </c>
      <c r="AF395" s="6">
        <f t="shared" si="154"/>
        <v>3234</v>
      </c>
      <c r="AG395" s="6">
        <f t="shared" si="155"/>
        <v>29</v>
      </c>
      <c r="AH395" s="6">
        <f t="shared" si="156"/>
        <v>6319</v>
      </c>
      <c r="AI395" s="6">
        <f t="shared" si="149"/>
        <v>360.45732838589981</v>
      </c>
      <c r="AJ395" s="9">
        <f t="shared" ref="AJ395:AJ458" si="162">TIME(0,AI395,0)</f>
        <v>0.25</v>
      </c>
      <c r="AL395" s="6">
        <f t="shared" si="150"/>
        <v>25480</v>
      </c>
      <c r="AM395" s="6">
        <f t="shared" si="151"/>
        <v>19110</v>
      </c>
      <c r="AN395" s="6">
        <f t="shared" si="157"/>
        <v>480</v>
      </c>
      <c r="AO395" s="6">
        <f t="shared" si="158"/>
        <v>2213</v>
      </c>
      <c r="AP395" s="6">
        <f t="shared" si="159"/>
        <v>29</v>
      </c>
      <c r="AQ395" s="6">
        <f t="shared" si="160"/>
        <v>18575</v>
      </c>
      <c r="AR395" s="6">
        <f t="shared" si="152"/>
        <v>487.01084500677814</v>
      </c>
      <c r="AS395" s="9">
        <f t="shared" ref="AS395:AS458" si="163">TIME(0,AR395,0)</f>
        <v>0.33819444444444446</v>
      </c>
    </row>
    <row r="396" spans="1:45" x14ac:dyDescent="0.25">
      <c r="A396" t="s">
        <v>776</v>
      </c>
      <c r="B396">
        <v>26100</v>
      </c>
      <c r="C396" t="s">
        <v>777</v>
      </c>
      <c r="D396">
        <v>120663</v>
      </c>
      <c r="E396">
        <v>4343</v>
      </c>
      <c r="F396">
        <v>3312</v>
      </c>
      <c r="G396">
        <v>6526</v>
      </c>
      <c r="H396">
        <v>10191</v>
      </c>
      <c r="I396">
        <v>13589</v>
      </c>
      <c r="J396">
        <v>17475</v>
      </c>
      <c r="K396">
        <v>16814</v>
      </c>
      <c r="L396">
        <v>10862</v>
      </c>
      <c r="M396">
        <v>6169</v>
      </c>
      <c r="N396">
        <v>5783</v>
      </c>
      <c r="O396">
        <v>2451</v>
      </c>
      <c r="P396">
        <v>1749</v>
      </c>
      <c r="Q396">
        <v>10726</v>
      </c>
      <c r="R396">
        <v>10673</v>
      </c>
      <c r="S396">
        <f t="shared" ref="S396:S459" si="164">IF(MOD(D396,2)&gt;0,AVERAGE(ROUNDDOWN(D396/2,0),ROUNDUP(D396/2,0)),D396/2)</f>
        <v>60331.5</v>
      </c>
      <c r="T396" t="str">
        <f t="shared" ref="T396:T459" si="165">IF($S396&gt;SUM($E396:$R396),"median can't exceed the total",IF($S396&gt;SUM($E396:$Q396),$R$9,IF($S396&gt;SUM($E396:$P396),$Q$9,IF($S396&gt;SUM($E396:$O396),$P$9,IF($S396&gt;SUM($E396:$N396),$O$9,IF($S396&gt;SUM($E396:$M396),$N$9,IF($S396&gt;SUM($E396:$L396),$M$9,IF($S396&gt;SUM($E396:$K396),$L$9,IF($S396&gt;SUM($E396:$J396),$K$9,IF($S396&gt;SUM($E396:$I396),$J$9,IF($S396&gt;SUM($E396:$H396),$I$9,IF($S396&gt;SUM($E396:$G396),$H$9,IF($S396&gt;SUM($E396:$F396),$G$9,IF($S396&gt;SUM($E396),$F$9,$E$9))))))))))))))</f>
        <v>7:30 a.m. to 7:59 a.m.</v>
      </c>
      <c r="U396">
        <f t="shared" ref="U396:U459" si="166">IF($S396&gt;SUM($E396:$R396),"median can't exceed the total",IF($S396&gt;SUM($E396:$Q396),$R$2,IF($S396&gt;SUM($E396:$P396),$Q$2,IF($S396&gt;SUM($E396:$O396),$P$2,IF($S396&gt;SUM($E396:$N396),$O$2,IF($S396&gt;SUM($E396:$M396),$N$2,IF($S396&gt;SUM($E396:$L396),$M$2,IF($S396&gt;SUM($E396:$K396),$L$2,IF($S396&gt;SUM($E396:$J396),$K$2,IF($S396&gt;SUM($E396:$I396),$J$2,IF($S396&gt;SUM($E396:$H396),$I$2,IF($S396&gt;SUM($E396:$G396),$H$2,IF($S396&gt;SUM($E396:$F396),$G$2,IF($S396&gt;SUM($E396),$F$2,$E$2))))))))))))))</f>
        <v>450</v>
      </c>
      <c r="V396">
        <f t="shared" ref="V396:V459" si="167">D396</f>
        <v>120663</v>
      </c>
      <c r="W396">
        <f t="shared" ref="W396:W459" si="168">IF($S396&gt;SUM($E396:$R396),"median can't exceed the total", IF($S396&gt;SUM($E396:$Q396),SUM($E396:$Q396), IF($S396&gt;SUM($E396:$P396),SUM($E396:$P396), IF($S396&gt;SUM($E396:$O396),SUM($E396:$O396), IF($S396&gt;SUM($E396:$N396),SUM($E396:$N396), IF($S396&gt;SUM($E396:$M396),SUM($E396:$M396), IF($S396&gt;SUM($E396:$L396),SUM($E396:$L396), IF($S396&gt;SUM($E396:$K396),SUM($E396:$K396), IF($S396&gt;SUM($E396:$J396),SUM($E396:$J396), IF($S396&gt;SUM($E396:$I396),SUM($E396:$I396), IF($S396&gt;SUM($E396:$H396),SUM($E396:$H396), IF($S396&gt;SUM($E396:$G396),SUM($E396:$G396), IF($S396&gt;SUM($E396:$F396),SUM($E396:$F396, IF($S396&gt;SUM($E396),SUM($E396),0)))))))))))))))</f>
        <v>55436</v>
      </c>
      <c r="X396">
        <f t="shared" ref="X396:X459" si="169">IF($S396&gt;SUM($E396:$R396),"median can't exceed the total", IF($S396&gt;SUM($E396:$Q396),$R396, IF($S396&gt;SUM($E396:$P396),$Q396, IF($S396&gt;SUM($E396:$O396),$P396, IF($S396&gt;SUM($E396:$N396),$O396, IF($S396&gt;SUM($E396:$M396),$N396, IF($S396&gt;SUM($E396:$L396),$M396, IF($S396&gt;SUM($E396:$K396),$L396, IF($S396&gt;SUM($E396:$J396),$K396, IF($S396&gt;SUM($E396:$I396),$J396, IF($S396&gt;SUM($E396:$H396),$I396, IF($S396&gt;SUM($E396:$G396),$H396, IF($S396&gt;SUM($E396:$F396),$G396, IF($S396&gt;SUM($E396),$F396,$E396))))))))))))))</f>
        <v>16814</v>
      </c>
      <c r="Y396">
        <f t="shared" ref="Y396:Y459" si="170">IF($S396&gt;SUM($E396:$R396),"median can't exceed the total", IF($S396&gt;SUM($E396:$Q396),$R$1, IF($S396&gt;SUM($E396:$P396),$Q$1, IF($S396&gt;SUM($E396:$O396),$P$1, IF($S396&gt;SUM($E396:$N396),$O$1, IF($S396&gt;SUM($E396:$M396),$N$1, IF($S396&gt;SUM($E396:$L396),$M$1, IF($S396&gt;SUM($E396:$K396),$L$1, IF($S396&gt;SUM($E396:$J396),$K$1, IF($S396&gt;SUM($E396:$I396),$J$1, IF($S396&gt;SUM($E396:$H396),$I$1, IF($S396&gt;SUM($E396:$G396),$H$1, IF($S396&gt;SUM($E396:$F396),$G$1, IF($S396&gt;SUM($E396),$F$1,$E$1))))))))))))))</f>
        <v>29</v>
      </c>
      <c r="Z396">
        <f t="shared" ref="Z396:Z459" si="171">U396+(((V396/2)-W396)/X396)*Y396</f>
        <v>458.4435292018556</v>
      </c>
      <c r="AA396" s="9">
        <f t="shared" si="161"/>
        <v>0.31805555555555559</v>
      </c>
      <c r="AC396" s="6">
        <f t="shared" ref="AC396:AC459" si="172">$D396</f>
        <v>120663</v>
      </c>
      <c r="AD396" s="6">
        <f t="shared" ref="AD396:AD459" si="173">ROUNDUP(0.25*($AC396+1),0)</f>
        <v>30166</v>
      </c>
      <c r="AE396" s="6">
        <f t="shared" si="153"/>
        <v>390</v>
      </c>
      <c r="AF396" s="6">
        <f t="shared" si="154"/>
        <v>13589</v>
      </c>
      <c r="AG396" s="6">
        <f t="shared" si="155"/>
        <v>29</v>
      </c>
      <c r="AH396" s="6">
        <f t="shared" si="156"/>
        <v>24372</v>
      </c>
      <c r="AI396" s="6">
        <f t="shared" ref="AI396:AI459" si="174">AE396+(((AC396/4)-AH396)/AF396)*AG396</f>
        <v>402.36432040621088</v>
      </c>
      <c r="AJ396" s="9">
        <f t="shared" si="162"/>
        <v>0.27916666666666667</v>
      </c>
      <c r="AL396" s="6">
        <f t="shared" ref="AL396:AL459" si="175">$D396</f>
        <v>120663</v>
      </c>
      <c r="AM396" s="6">
        <f t="shared" ref="AM396:AM459" si="176">ROUNDDOWN(0.75*($AL396+1),0)</f>
        <v>90498</v>
      </c>
      <c r="AN396" s="6">
        <f t="shared" si="157"/>
        <v>540</v>
      </c>
      <c r="AO396" s="6">
        <f t="shared" si="158"/>
        <v>5783</v>
      </c>
      <c r="AP396" s="6">
        <f t="shared" si="159"/>
        <v>59</v>
      </c>
      <c r="AQ396" s="6">
        <f t="shared" si="160"/>
        <v>89281</v>
      </c>
      <c r="AR396" s="6">
        <f t="shared" ref="AR396:AR459" si="177">AN396+((((3*AL396)/4)-AQ396)/AO396)*AP396</f>
        <v>552.4085682171883</v>
      </c>
      <c r="AS396" s="9">
        <f t="shared" si="163"/>
        <v>0.3833333333333333</v>
      </c>
    </row>
    <row r="397" spans="1:45" x14ac:dyDescent="0.25">
      <c r="A397" t="s">
        <v>778</v>
      </c>
      <c r="B397">
        <v>26140</v>
      </c>
      <c r="C397" t="s">
        <v>779</v>
      </c>
      <c r="D397">
        <v>41576</v>
      </c>
      <c r="E397">
        <v>1826</v>
      </c>
      <c r="F397">
        <v>1649</v>
      </c>
      <c r="G397">
        <v>1498</v>
      </c>
      <c r="H397">
        <v>3794</v>
      </c>
      <c r="I397">
        <v>4631</v>
      </c>
      <c r="J397">
        <v>5536</v>
      </c>
      <c r="K397">
        <v>5873</v>
      </c>
      <c r="L397">
        <v>4566</v>
      </c>
      <c r="M397">
        <v>2122</v>
      </c>
      <c r="N397">
        <v>2999</v>
      </c>
      <c r="O397">
        <v>1056</v>
      </c>
      <c r="P397">
        <v>780</v>
      </c>
      <c r="Q397">
        <v>2600</v>
      </c>
      <c r="R397">
        <v>2646</v>
      </c>
      <c r="S397">
        <f t="shared" si="164"/>
        <v>20788</v>
      </c>
      <c r="T397" t="str">
        <f t="shared" si="165"/>
        <v>7:30 a.m. to 7:59 a.m.</v>
      </c>
      <c r="U397">
        <f t="shared" si="166"/>
        <v>450</v>
      </c>
      <c r="V397">
        <f t="shared" si="167"/>
        <v>41576</v>
      </c>
      <c r="W397">
        <f t="shared" si="168"/>
        <v>18934</v>
      </c>
      <c r="X397">
        <f t="shared" si="169"/>
        <v>5873</v>
      </c>
      <c r="Y397">
        <f t="shared" si="170"/>
        <v>29</v>
      </c>
      <c r="Z397">
        <f t="shared" si="171"/>
        <v>459.15477609398943</v>
      </c>
      <c r="AA397" s="9">
        <f t="shared" si="161"/>
        <v>0.31875000000000003</v>
      </c>
      <c r="AC397" s="6">
        <f t="shared" si="172"/>
        <v>41576</v>
      </c>
      <c r="AD397" s="6">
        <f t="shared" si="173"/>
        <v>10395</v>
      </c>
      <c r="AE397" s="6">
        <f t="shared" si="153"/>
        <v>390</v>
      </c>
      <c r="AF397" s="6">
        <f t="shared" si="154"/>
        <v>4631</v>
      </c>
      <c r="AG397" s="6">
        <f t="shared" si="155"/>
        <v>29</v>
      </c>
      <c r="AH397" s="6">
        <f t="shared" si="156"/>
        <v>8767</v>
      </c>
      <c r="AI397" s="6">
        <f t="shared" si="174"/>
        <v>400.18851220038869</v>
      </c>
      <c r="AJ397" s="9">
        <f t="shared" si="162"/>
        <v>0.27777777777777779</v>
      </c>
      <c r="AL397" s="6">
        <f t="shared" si="175"/>
        <v>41576</v>
      </c>
      <c r="AM397" s="6">
        <f t="shared" si="176"/>
        <v>31182</v>
      </c>
      <c r="AN397" s="6">
        <f t="shared" si="157"/>
        <v>510</v>
      </c>
      <c r="AO397" s="6">
        <f t="shared" si="158"/>
        <v>2122</v>
      </c>
      <c r="AP397" s="6">
        <f t="shared" si="159"/>
        <v>29</v>
      </c>
      <c r="AQ397" s="6">
        <f t="shared" si="160"/>
        <v>29373</v>
      </c>
      <c r="AR397" s="6">
        <f t="shared" si="177"/>
        <v>534.7224316682375</v>
      </c>
      <c r="AS397" s="9">
        <f t="shared" si="163"/>
        <v>0.37083333333333335</v>
      </c>
    </row>
    <row r="398" spans="1:45" x14ac:dyDescent="0.25">
      <c r="A398" t="s">
        <v>780</v>
      </c>
      <c r="B398">
        <v>26180</v>
      </c>
      <c r="C398" t="s">
        <v>781</v>
      </c>
      <c r="D398">
        <v>459335</v>
      </c>
      <c r="E398">
        <v>32176</v>
      </c>
      <c r="F398">
        <v>31356</v>
      </c>
      <c r="G398">
        <v>39772</v>
      </c>
      <c r="H398">
        <v>55751</v>
      </c>
      <c r="I398">
        <v>53219</v>
      </c>
      <c r="J398">
        <v>60436</v>
      </c>
      <c r="K398">
        <v>36799</v>
      </c>
      <c r="L398">
        <v>34618</v>
      </c>
      <c r="M398">
        <v>16619</v>
      </c>
      <c r="N398">
        <v>23485</v>
      </c>
      <c r="O398">
        <v>11189</v>
      </c>
      <c r="P398">
        <v>6215</v>
      </c>
      <c r="Q398">
        <v>30807</v>
      </c>
      <c r="R398">
        <v>26893</v>
      </c>
      <c r="S398">
        <f t="shared" si="164"/>
        <v>229667.5</v>
      </c>
      <c r="T398" t="str">
        <f t="shared" si="165"/>
        <v>7:00 a.m. to 7:29 a.m.</v>
      </c>
      <c r="U398">
        <f t="shared" si="166"/>
        <v>420</v>
      </c>
      <c r="V398">
        <f t="shared" si="167"/>
        <v>459335</v>
      </c>
      <c r="W398">
        <f t="shared" si="168"/>
        <v>212274</v>
      </c>
      <c r="X398">
        <f t="shared" si="169"/>
        <v>60436</v>
      </c>
      <c r="Y398">
        <f t="shared" si="170"/>
        <v>29</v>
      </c>
      <c r="Z398">
        <f t="shared" si="171"/>
        <v>428.34620921305185</v>
      </c>
      <c r="AA398" s="9">
        <f t="shared" si="161"/>
        <v>0.29722222222222222</v>
      </c>
      <c r="AC398" s="6">
        <f t="shared" si="172"/>
        <v>459335</v>
      </c>
      <c r="AD398" s="6">
        <f t="shared" si="173"/>
        <v>114834</v>
      </c>
      <c r="AE398" s="6">
        <f t="shared" si="153"/>
        <v>360</v>
      </c>
      <c r="AF398" s="6">
        <f t="shared" si="154"/>
        <v>55751</v>
      </c>
      <c r="AG398" s="6">
        <f t="shared" si="155"/>
        <v>29</v>
      </c>
      <c r="AH398" s="6">
        <f t="shared" si="156"/>
        <v>103304</v>
      </c>
      <c r="AI398" s="6">
        <f t="shared" si="174"/>
        <v>365.99743053936254</v>
      </c>
      <c r="AJ398" s="9">
        <f t="shared" si="162"/>
        <v>0.25347222222222221</v>
      </c>
      <c r="AL398" s="6">
        <f t="shared" si="175"/>
        <v>459335</v>
      </c>
      <c r="AM398" s="6">
        <f t="shared" si="176"/>
        <v>344502</v>
      </c>
      <c r="AN398" s="6">
        <f t="shared" si="157"/>
        <v>510</v>
      </c>
      <c r="AO398" s="6">
        <f t="shared" si="158"/>
        <v>16619</v>
      </c>
      <c r="AP398" s="6">
        <f t="shared" si="159"/>
        <v>29</v>
      </c>
      <c r="AQ398" s="6">
        <f t="shared" si="160"/>
        <v>344127</v>
      </c>
      <c r="AR398" s="6">
        <f t="shared" si="177"/>
        <v>510.65306275949217</v>
      </c>
      <c r="AS398" s="9">
        <f t="shared" si="163"/>
        <v>0.35416666666666669</v>
      </c>
    </row>
    <row r="399" spans="1:45" x14ac:dyDescent="0.25">
      <c r="A399" t="s">
        <v>782</v>
      </c>
      <c r="B399">
        <v>26220</v>
      </c>
      <c r="C399" t="s">
        <v>783</v>
      </c>
      <c r="D399">
        <v>10005</v>
      </c>
      <c r="E399">
        <v>447</v>
      </c>
      <c r="F399">
        <v>264</v>
      </c>
      <c r="G399">
        <v>378</v>
      </c>
      <c r="H399">
        <v>706</v>
      </c>
      <c r="I399">
        <v>1052</v>
      </c>
      <c r="J399">
        <v>1911</v>
      </c>
      <c r="K399">
        <v>1672</v>
      </c>
      <c r="L399">
        <v>1007</v>
      </c>
      <c r="M399">
        <v>405</v>
      </c>
      <c r="N399">
        <v>717</v>
      </c>
      <c r="O399">
        <v>192</v>
      </c>
      <c r="P399">
        <v>281</v>
      </c>
      <c r="Q399">
        <v>499</v>
      </c>
      <c r="R399">
        <v>474</v>
      </c>
      <c r="S399">
        <f t="shared" si="164"/>
        <v>5002.5</v>
      </c>
      <c r="T399" t="str">
        <f t="shared" si="165"/>
        <v>7:30 a.m. to 7:59 a.m.</v>
      </c>
      <c r="U399">
        <f t="shared" si="166"/>
        <v>450</v>
      </c>
      <c r="V399">
        <f t="shared" si="167"/>
        <v>10005</v>
      </c>
      <c r="W399">
        <f t="shared" si="168"/>
        <v>4758</v>
      </c>
      <c r="X399">
        <f t="shared" si="169"/>
        <v>1672</v>
      </c>
      <c r="Y399">
        <f t="shared" si="170"/>
        <v>29</v>
      </c>
      <c r="Z399">
        <f t="shared" si="171"/>
        <v>454.2407296650718</v>
      </c>
      <c r="AA399" s="9">
        <f t="shared" si="161"/>
        <v>0.31527777777777777</v>
      </c>
      <c r="AC399" s="6">
        <f t="shared" si="172"/>
        <v>10005</v>
      </c>
      <c r="AD399" s="6">
        <f t="shared" si="173"/>
        <v>2502</v>
      </c>
      <c r="AE399" s="6">
        <f t="shared" si="153"/>
        <v>390</v>
      </c>
      <c r="AF399" s="6">
        <f t="shared" si="154"/>
        <v>1052</v>
      </c>
      <c r="AG399" s="6">
        <f t="shared" si="155"/>
        <v>29</v>
      </c>
      <c r="AH399" s="6">
        <f t="shared" si="156"/>
        <v>1795</v>
      </c>
      <c r="AI399" s="6">
        <f t="shared" si="174"/>
        <v>409.46886882129274</v>
      </c>
      <c r="AJ399" s="9">
        <f t="shared" si="162"/>
        <v>0.28402777777777777</v>
      </c>
      <c r="AL399" s="6">
        <f t="shared" si="175"/>
        <v>10005</v>
      </c>
      <c r="AM399" s="6">
        <f t="shared" si="176"/>
        <v>7504</v>
      </c>
      <c r="AN399" s="6">
        <f t="shared" si="157"/>
        <v>510</v>
      </c>
      <c r="AO399" s="6">
        <f t="shared" si="158"/>
        <v>405</v>
      </c>
      <c r="AP399" s="6">
        <f t="shared" si="159"/>
        <v>29</v>
      </c>
      <c r="AQ399" s="6">
        <f t="shared" si="160"/>
        <v>7437</v>
      </c>
      <c r="AR399" s="6">
        <f t="shared" si="177"/>
        <v>514.77962962962965</v>
      </c>
      <c r="AS399" s="9">
        <f t="shared" si="163"/>
        <v>0.35694444444444445</v>
      </c>
    </row>
    <row r="400" spans="1:45" x14ac:dyDescent="0.25">
      <c r="A400" t="s">
        <v>784</v>
      </c>
      <c r="B400">
        <v>26260</v>
      </c>
      <c r="C400" t="s">
        <v>785</v>
      </c>
      <c r="D400">
        <v>12665</v>
      </c>
      <c r="E400">
        <v>864</v>
      </c>
      <c r="F400">
        <v>785</v>
      </c>
      <c r="G400">
        <v>438</v>
      </c>
      <c r="H400">
        <v>1057</v>
      </c>
      <c r="I400">
        <v>1444</v>
      </c>
      <c r="J400">
        <v>1922</v>
      </c>
      <c r="K400">
        <v>1660</v>
      </c>
      <c r="L400">
        <v>1447</v>
      </c>
      <c r="M400">
        <v>187</v>
      </c>
      <c r="N400">
        <v>382</v>
      </c>
      <c r="O400">
        <v>129</v>
      </c>
      <c r="P400">
        <v>66</v>
      </c>
      <c r="Q400">
        <v>1023</v>
      </c>
      <c r="R400">
        <v>1261</v>
      </c>
      <c r="S400">
        <f t="shared" si="164"/>
        <v>6332.5</v>
      </c>
      <c r="T400" t="str">
        <f t="shared" si="165"/>
        <v>7:00 a.m. to 7:29 a.m.</v>
      </c>
      <c r="U400">
        <f t="shared" si="166"/>
        <v>420</v>
      </c>
      <c r="V400">
        <f t="shared" si="167"/>
        <v>12665</v>
      </c>
      <c r="W400">
        <f t="shared" si="168"/>
        <v>4588</v>
      </c>
      <c r="X400">
        <f t="shared" si="169"/>
        <v>1922</v>
      </c>
      <c r="Y400">
        <f t="shared" si="170"/>
        <v>29</v>
      </c>
      <c r="Z400">
        <f t="shared" si="171"/>
        <v>446.32180020811654</v>
      </c>
      <c r="AA400" s="9">
        <f t="shared" si="161"/>
        <v>0.30972222222222223</v>
      </c>
      <c r="AC400" s="6">
        <f t="shared" si="172"/>
        <v>12665</v>
      </c>
      <c r="AD400" s="6">
        <f t="shared" si="173"/>
        <v>3167</v>
      </c>
      <c r="AE400" s="6">
        <f t="shared" si="153"/>
        <v>390</v>
      </c>
      <c r="AF400" s="6">
        <f t="shared" si="154"/>
        <v>1444</v>
      </c>
      <c r="AG400" s="6">
        <f t="shared" si="155"/>
        <v>29</v>
      </c>
      <c r="AH400" s="6">
        <f t="shared" si="156"/>
        <v>3144</v>
      </c>
      <c r="AI400" s="6">
        <f t="shared" si="174"/>
        <v>390.4468490304709</v>
      </c>
      <c r="AJ400" s="9">
        <f t="shared" si="162"/>
        <v>0.27083333333333331</v>
      </c>
      <c r="AL400" s="6">
        <f t="shared" si="175"/>
        <v>12665</v>
      </c>
      <c r="AM400" s="6">
        <f t="shared" si="176"/>
        <v>9499</v>
      </c>
      <c r="AN400" s="6">
        <f t="shared" si="157"/>
        <v>480</v>
      </c>
      <c r="AO400" s="6">
        <f t="shared" si="158"/>
        <v>1447</v>
      </c>
      <c r="AP400" s="6">
        <f t="shared" si="159"/>
        <v>29</v>
      </c>
      <c r="AQ400" s="6">
        <f t="shared" si="160"/>
        <v>8170</v>
      </c>
      <c r="AR400" s="6">
        <f t="shared" si="177"/>
        <v>506.63009675190051</v>
      </c>
      <c r="AS400" s="9">
        <f t="shared" si="163"/>
        <v>0.35138888888888892</v>
      </c>
    </row>
    <row r="401" spans="1:45" x14ac:dyDescent="0.25">
      <c r="A401" t="s">
        <v>786</v>
      </c>
      <c r="B401">
        <v>26300</v>
      </c>
      <c r="C401" t="s">
        <v>787</v>
      </c>
      <c r="D401">
        <v>37218</v>
      </c>
      <c r="E401">
        <v>1156</v>
      </c>
      <c r="F401">
        <v>1079</v>
      </c>
      <c r="G401">
        <v>1841</v>
      </c>
      <c r="H401">
        <v>2867</v>
      </c>
      <c r="I401">
        <v>3910</v>
      </c>
      <c r="J401">
        <v>6294</v>
      </c>
      <c r="K401">
        <v>6466</v>
      </c>
      <c r="L401">
        <v>3230</v>
      </c>
      <c r="M401">
        <v>1529</v>
      </c>
      <c r="N401">
        <v>2041</v>
      </c>
      <c r="O401">
        <v>887</v>
      </c>
      <c r="P401">
        <v>425</v>
      </c>
      <c r="Q401">
        <v>2712</v>
      </c>
      <c r="R401">
        <v>2781</v>
      </c>
      <c r="S401">
        <f t="shared" si="164"/>
        <v>18609</v>
      </c>
      <c r="T401" t="str">
        <f t="shared" si="165"/>
        <v>7:30 a.m. to 7:59 a.m.</v>
      </c>
      <c r="U401">
        <f t="shared" si="166"/>
        <v>450</v>
      </c>
      <c r="V401">
        <f t="shared" si="167"/>
        <v>37218</v>
      </c>
      <c r="W401">
        <f t="shared" si="168"/>
        <v>17147</v>
      </c>
      <c r="X401">
        <f t="shared" si="169"/>
        <v>6466</v>
      </c>
      <c r="Y401">
        <f t="shared" si="170"/>
        <v>29</v>
      </c>
      <c r="Z401">
        <f t="shared" si="171"/>
        <v>456.55706773894218</v>
      </c>
      <c r="AA401" s="9">
        <f t="shared" si="161"/>
        <v>0.31666666666666665</v>
      </c>
      <c r="AC401" s="6">
        <f t="shared" si="172"/>
        <v>37218</v>
      </c>
      <c r="AD401" s="6">
        <f t="shared" si="173"/>
        <v>9305</v>
      </c>
      <c r="AE401" s="6">
        <f t="shared" si="153"/>
        <v>390</v>
      </c>
      <c r="AF401" s="6">
        <f t="shared" si="154"/>
        <v>3910</v>
      </c>
      <c r="AG401" s="6">
        <f t="shared" si="155"/>
        <v>29</v>
      </c>
      <c r="AH401" s="6">
        <f t="shared" si="156"/>
        <v>6943</v>
      </c>
      <c r="AI401" s="6">
        <f t="shared" si="174"/>
        <v>407.51496163682862</v>
      </c>
      <c r="AJ401" s="9">
        <f t="shared" si="162"/>
        <v>0.28263888888888888</v>
      </c>
      <c r="AL401" s="6">
        <f t="shared" si="175"/>
        <v>37218</v>
      </c>
      <c r="AM401" s="6">
        <f t="shared" si="176"/>
        <v>27914</v>
      </c>
      <c r="AN401" s="6">
        <f t="shared" si="157"/>
        <v>510</v>
      </c>
      <c r="AO401" s="6">
        <f t="shared" si="158"/>
        <v>1529</v>
      </c>
      <c r="AP401" s="6">
        <f t="shared" si="159"/>
        <v>29</v>
      </c>
      <c r="AQ401" s="6">
        <f t="shared" si="160"/>
        <v>26843</v>
      </c>
      <c r="AR401" s="6">
        <f t="shared" si="177"/>
        <v>530.30379332897314</v>
      </c>
      <c r="AS401" s="9">
        <f t="shared" si="163"/>
        <v>0.36805555555555558</v>
      </c>
    </row>
    <row r="402" spans="1:45" x14ac:dyDescent="0.25">
      <c r="A402" t="s">
        <v>788</v>
      </c>
      <c r="B402">
        <v>26340</v>
      </c>
      <c r="C402" t="s">
        <v>789</v>
      </c>
      <c r="D402">
        <v>15154</v>
      </c>
      <c r="E402">
        <v>393</v>
      </c>
      <c r="F402">
        <v>194</v>
      </c>
      <c r="G402">
        <v>684</v>
      </c>
      <c r="H402">
        <v>733</v>
      </c>
      <c r="I402">
        <v>1417</v>
      </c>
      <c r="J402">
        <v>1448</v>
      </c>
      <c r="K402">
        <v>3068</v>
      </c>
      <c r="L402">
        <v>1527</v>
      </c>
      <c r="M402">
        <v>967</v>
      </c>
      <c r="N402">
        <v>1164</v>
      </c>
      <c r="O402">
        <v>525</v>
      </c>
      <c r="P402">
        <v>335</v>
      </c>
      <c r="Q402">
        <v>1296</v>
      </c>
      <c r="R402">
        <v>1403</v>
      </c>
      <c r="S402">
        <f t="shared" si="164"/>
        <v>7577</v>
      </c>
      <c r="T402" t="str">
        <f t="shared" si="165"/>
        <v>7:30 a.m. to 7:59 a.m.</v>
      </c>
      <c r="U402">
        <f t="shared" si="166"/>
        <v>450</v>
      </c>
      <c r="V402">
        <f t="shared" si="167"/>
        <v>15154</v>
      </c>
      <c r="W402">
        <f t="shared" si="168"/>
        <v>4869</v>
      </c>
      <c r="X402">
        <f t="shared" si="169"/>
        <v>3068</v>
      </c>
      <c r="Y402">
        <f t="shared" si="170"/>
        <v>29</v>
      </c>
      <c r="Z402">
        <f t="shared" si="171"/>
        <v>475.59713168187744</v>
      </c>
      <c r="AA402" s="9">
        <f t="shared" si="161"/>
        <v>0.3298611111111111</v>
      </c>
      <c r="AC402" s="6">
        <f t="shared" si="172"/>
        <v>15154</v>
      </c>
      <c r="AD402" s="6">
        <f t="shared" si="173"/>
        <v>3789</v>
      </c>
      <c r="AE402" s="6">
        <f t="shared" si="153"/>
        <v>420</v>
      </c>
      <c r="AF402" s="6">
        <f t="shared" si="154"/>
        <v>1448</v>
      </c>
      <c r="AG402" s="6">
        <f t="shared" si="155"/>
        <v>29</v>
      </c>
      <c r="AH402" s="6">
        <f t="shared" si="156"/>
        <v>3421</v>
      </c>
      <c r="AI402" s="6">
        <f t="shared" si="174"/>
        <v>427.36015193370167</v>
      </c>
      <c r="AJ402" s="9">
        <f t="shared" si="162"/>
        <v>0.29652777777777778</v>
      </c>
      <c r="AL402" s="6">
        <f t="shared" si="175"/>
        <v>15154</v>
      </c>
      <c r="AM402" s="6">
        <f t="shared" si="176"/>
        <v>11366</v>
      </c>
      <c r="AN402" s="6">
        <f t="shared" si="157"/>
        <v>540</v>
      </c>
      <c r="AO402" s="6">
        <f t="shared" si="158"/>
        <v>1164</v>
      </c>
      <c r="AP402" s="6">
        <f t="shared" si="159"/>
        <v>59</v>
      </c>
      <c r="AQ402" s="6">
        <f t="shared" si="160"/>
        <v>10431</v>
      </c>
      <c r="AR402" s="6">
        <f t="shared" si="177"/>
        <v>587.36726804123714</v>
      </c>
      <c r="AS402" s="9">
        <f t="shared" si="163"/>
        <v>0.40763888888888888</v>
      </c>
    </row>
    <row r="403" spans="1:45" x14ac:dyDescent="0.25">
      <c r="A403" t="s">
        <v>790</v>
      </c>
      <c r="B403">
        <v>26380</v>
      </c>
      <c r="C403" t="s">
        <v>791</v>
      </c>
      <c r="D403">
        <v>88602</v>
      </c>
      <c r="E403">
        <v>7071</v>
      </c>
      <c r="F403">
        <v>5803</v>
      </c>
      <c r="G403">
        <v>7310</v>
      </c>
      <c r="H403">
        <v>8686</v>
      </c>
      <c r="I403">
        <v>11503</v>
      </c>
      <c r="J403">
        <v>12755</v>
      </c>
      <c r="K403">
        <v>12239</v>
      </c>
      <c r="L403">
        <v>6523</v>
      </c>
      <c r="M403">
        <v>2367</v>
      </c>
      <c r="N403">
        <v>2986</v>
      </c>
      <c r="O403">
        <v>1417</v>
      </c>
      <c r="P403">
        <v>660</v>
      </c>
      <c r="Q403">
        <v>4465</v>
      </c>
      <c r="R403">
        <v>4817</v>
      </c>
      <c r="S403">
        <f t="shared" si="164"/>
        <v>44301</v>
      </c>
      <c r="T403" t="str">
        <f t="shared" si="165"/>
        <v>7:00 a.m. to 7:29 a.m.</v>
      </c>
      <c r="U403">
        <f t="shared" si="166"/>
        <v>420</v>
      </c>
      <c r="V403">
        <f t="shared" si="167"/>
        <v>88602</v>
      </c>
      <c r="W403">
        <f t="shared" si="168"/>
        <v>40373</v>
      </c>
      <c r="X403">
        <f t="shared" si="169"/>
        <v>12755</v>
      </c>
      <c r="Y403">
        <f t="shared" si="170"/>
        <v>29</v>
      </c>
      <c r="Z403">
        <f t="shared" si="171"/>
        <v>428.93077224617798</v>
      </c>
      <c r="AA403" s="9">
        <f t="shared" si="161"/>
        <v>0.29722222222222222</v>
      </c>
      <c r="AC403" s="6">
        <f t="shared" si="172"/>
        <v>88602</v>
      </c>
      <c r="AD403" s="6">
        <f t="shared" si="173"/>
        <v>22151</v>
      </c>
      <c r="AE403" s="6">
        <f t="shared" si="153"/>
        <v>360</v>
      </c>
      <c r="AF403" s="6">
        <f t="shared" si="154"/>
        <v>8686</v>
      </c>
      <c r="AG403" s="6">
        <f t="shared" si="155"/>
        <v>29</v>
      </c>
      <c r="AH403" s="6">
        <f t="shared" si="156"/>
        <v>20184</v>
      </c>
      <c r="AI403" s="6">
        <f t="shared" si="174"/>
        <v>366.56556527745795</v>
      </c>
      <c r="AJ403" s="9">
        <f t="shared" si="162"/>
        <v>0.25416666666666665</v>
      </c>
      <c r="AL403" s="6">
        <f t="shared" si="175"/>
        <v>88602</v>
      </c>
      <c r="AM403" s="6">
        <f t="shared" si="176"/>
        <v>66452</v>
      </c>
      <c r="AN403" s="6">
        <f t="shared" si="157"/>
        <v>480</v>
      </c>
      <c r="AO403" s="6">
        <f t="shared" si="158"/>
        <v>6523</v>
      </c>
      <c r="AP403" s="6">
        <f t="shared" si="159"/>
        <v>29</v>
      </c>
      <c r="AQ403" s="6">
        <f t="shared" si="160"/>
        <v>65367</v>
      </c>
      <c r="AR403" s="6">
        <f t="shared" si="177"/>
        <v>484.82147784761611</v>
      </c>
      <c r="AS403" s="9">
        <f t="shared" si="163"/>
        <v>0.33611111111111108</v>
      </c>
    </row>
    <row r="404" spans="1:45" x14ac:dyDescent="0.25">
      <c r="A404" t="s">
        <v>792</v>
      </c>
      <c r="B404">
        <v>26420</v>
      </c>
      <c r="C404" t="s">
        <v>793</v>
      </c>
      <c r="D404">
        <v>2665158</v>
      </c>
      <c r="E404">
        <v>118513</v>
      </c>
      <c r="F404">
        <v>122370</v>
      </c>
      <c r="G404">
        <v>156472</v>
      </c>
      <c r="H404">
        <v>308779</v>
      </c>
      <c r="I404">
        <v>294977</v>
      </c>
      <c r="J404">
        <v>430707</v>
      </c>
      <c r="K404">
        <v>286958</v>
      </c>
      <c r="L404">
        <v>278211</v>
      </c>
      <c r="M404">
        <v>119137</v>
      </c>
      <c r="N404">
        <v>156583</v>
      </c>
      <c r="O404">
        <v>66328</v>
      </c>
      <c r="P404">
        <v>26513</v>
      </c>
      <c r="Q404">
        <v>144096</v>
      </c>
      <c r="R404">
        <v>155514</v>
      </c>
      <c r="S404">
        <f t="shared" si="164"/>
        <v>1332579</v>
      </c>
      <c r="T404" t="str">
        <f t="shared" si="165"/>
        <v>7:00 a.m. to 7:29 a.m.</v>
      </c>
      <c r="U404">
        <f t="shared" si="166"/>
        <v>420</v>
      </c>
      <c r="V404">
        <f t="shared" si="167"/>
        <v>2665158</v>
      </c>
      <c r="W404">
        <f t="shared" si="168"/>
        <v>1001111</v>
      </c>
      <c r="X404">
        <f t="shared" si="169"/>
        <v>430707</v>
      </c>
      <c r="Y404">
        <f t="shared" si="170"/>
        <v>29</v>
      </c>
      <c r="Z404">
        <f t="shared" si="171"/>
        <v>442.31812345747807</v>
      </c>
      <c r="AA404" s="9">
        <f t="shared" si="161"/>
        <v>0.30694444444444441</v>
      </c>
      <c r="AC404" s="6">
        <f t="shared" si="172"/>
        <v>2665158</v>
      </c>
      <c r="AD404" s="6">
        <f t="shared" si="173"/>
        <v>666290</v>
      </c>
      <c r="AE404" s="6">
        <f t="shared" si="153"/>
        <v>360</v>
      </c>
      <c r="AF404" s="6">
        <f t="shared" si="154"/>
        <v>308779</v>
      </c>
      <c r="AG404" s="6">
        <f t="shared" si="155"/>
        <v>29</v>
      </c>
      <c r="AH404" s="6">
        <f t="shared" si="156"/>
        <v>397355</v>
      </c>
      <c r="AI404" s="6">
        <f t="shared" si="174"/>
        <v>385.25787213508693</v>
      </c>
      <c r="AJ404" s="9">
        <f t="shared" si="162"/>
        <v>0.2673611111111111</v>
      </c>
      <c r="AL404" s="6">
        <f t="shared" si="175"/>
        <v>2665158</v>
      </c>
      <c r="AM404" s="6">
        <f t="shared" si="176"/>
        <v>1998869</v>
      </c>
      <c r="AN404" s="6">
        <f t="shared" si="157"/>
        <v>510</v>
      </c>
      <c r="AO404" s="6">
        <f t="shared" si="158"/>
        <v>119137</v>
      </c>
      <c r="AP404" s="6">
        <f t="shared" si="159"/>
        <v>29</v>
      </c>
      <c r="AQ404" s="6">
        <f t="shared" si="160"/>
        <v>1996987</v>
      </c>
      <c r="AR404" s="6">
        <f t="shared" si="177"/>
        <v>510.45798954145226</v>
      </c>
      <c r="AS404" s="9">
        <f t="shared" si="163"/>
        <v>0.35416666666666669</v>
      </c>
    </row>
    <row r="405" spans="1:45" x14ac:dyDescent="0.25">
      <c r="A405" t="s">
        <v>794</v>
      </c>
      <c r="B405">
        <v>26460</v>
      </c>
      <c r="C405" t="s">
        <v>795</v>
      </c>
      <c r="D405">
        <v>27306</v>
      </c>
      <c r="E405">
        <v>811</v>
      </c>
      <c r="F405">
        <v>835</v>
      </c>
      <c r="G405">
        <v>1063</v>
      </c>
      <c r="H405">
        <v>2074</v>
      </c>
      <c r="I405">
        <v>3141</v>
      </c>
      <c r="J405">
        <v>4013</v>
      </c>
      <c r="K405">
        <v>4534</v>
      </c>
      <c r="L405">
        <v>3286</v>
      </c>
      <c r="M405">
        <v>1882</v>
      </c>
      <c r="N405">
        <v>1643</v>
      </c>
      <c r="O405">
        <v>451</v>
      </c>
      <c r="P405">
        <v>358</v>
      </c>
      <c r="Q405">
        <v>1874</v>
      </c>
      <c r="R405">
        <v>1341</v>
      </c>
      <c r="S405">
        <f t="shared" si="164"/>
        <v>13653</v>
      </c>
      <c r="T405" t="str">
        <f t="shared" si="165"/>
        <v>7:30 a.m. to 7:59 a.m.</v>
      </c>
      <c r="U405">
        <f t="shared" si="166"/>
        <v>450</v>
      </c>
      <c r="V405">
        <f t="shared" si="167"/>
        <v>27306</v>
      </c>
      <c r="W405">
        <f t="shared" si="168"/>
        <v>11937</v>
      </c>
      <c r="X405">
        <f t="shared" si="169"/>
        <v>4534</v>
      </c>
      <c r="Y405">
        <f t="shared" si="170"/>
        <v>29</v>
      </c>
      <c r="Z405">
        <f t="shared" si="171"/>
        <v>460.97573886193209</v>
      </c>
      <c r="AA405" s="9">
        <f t="shared" si="161"/>
        <v>0.31944444444444448</v>
      </c>
      <c r="AC405" s="6">
        <f t="shared" si="172"/>
        <v>27306</v>
      </c>
      <c r="AD405" s="6">
        <f t="shared" si="173"/>
        <v>6827</v>
      </c>
      <c r="AE405" s="6">
        <f t="shared" si="153"/>
        <v>390</v>
      </c>
      <c r="AF405" s="6">
        <f t="shared" si="154"/>
        <v>3141</v>
      </c>
      <c r="AG405" s="6">
        <f t="shared" si="155"/>
        <v>29</v>
      </c>
      <c r="AH405" s="6">
        <f t="shared" si="156"/>
        <v>4783</v>
      </c>
      <c r="AI405" s="6">
        <f t="shared" si="174"/>
        <v>408.86708054759629</v>
      </c>
      <c r="AJ405" s="9">
        <f t="shared" si="162"/>
        <v>0.28333333333333333</v>
      </c>
      <c r="AL405" s="6">
        <f t="shared" si="175"/>
        <v>27306</v>
      </c>
      <c r="AM405" s="6">
        <f t="shared" si="176"/>
        <v>20480</v>
      </c>
      <c r="AN405" s="6">
        <f t="shared" si="157"/>
        <v>510</v>
      </c>
      <c r="AO405" s="6">
        <f t="shared" si="158"/>
        <v>1882</v>
      </c>
      <c r="AP405" s="6">
        <f t="shared" si="159"/>
        <v>29</v>
      </c>
      <c r="AQ405" s="6">
        <f t="shared" si="160"/>
        <v>19757</v>
      </c>
      <c r="AR405" s="6">
        <f t="shared" si="177"/>
        <v>521.13310308182781</v>
      </c>
      <c r="AS405" s="9">
        <f t="shared" si="163"/>
        <v>0.36180555555555555</v>
      </c>
    </row>
    <row r="406" spans="1:45" x14ac:dyDescent="0.25">
      <c r="A406" t="s">
        <v>796</v>
      </c>
      <c r="B406">
        <v>26480</v>
      </c>
      <c r="C406" t="s">
        <v>797</v>
      </c>
      <c r="D406">
        <v>19081</v>
      </c>
      <c r="E406">
        <v>1109</v>
      </c>
      <c r="F406">
        <v>556</v>
      </c>
      <c r="G406">
        <v>1054</v>
      </c>
      <c r="H406">
        <v>1905</v>
      </c>
      <c r="I406">
        <v>2651</v>
      </c>
      <c r="J406">
        <v>3781</v>
      </c>
      <c r="K406">
        <v>2867</v>
      </c>
      <c r="L406">
        <v>1490</v>
      </c>
      <c r="M406">
        <v>516</v>
      </c>
      <c r="N406">
        <v>592</v>
      </c>
      <c r="O406">
        <v>163</v>
      </c>
      <c r="P406">
        <v>75</v>
      </c>
      <c r="Q406">
        <v>1066</v>
      </c>
      <c r="R406">
        <v>1256</v>
      </c>
      <c r="S406">
        <f t="shared" si="164"/>
        <v>9540.5</v>
      </c>
      <c r="T406" t="str">
        <f t="shared" si="165"/>
        <v>7:00 a.m. to 7:29 a.m.</v>
      </c>
      <c r="U406">
        <f t="shared" si="166"/>
        <v>420</v>
      </c>
      <c r="V406">
        <f t="shared" si="167"/>
        <v>19081</v>
      </c>
      <c r="W406">
        <f t="shared" si="168"/>
        <v>7275</v>
      </c>
      <c r="X406">
        <f t="shared" si="169"/>
        <v>3781</v>
      </c>
      <c r="Y406">
        <f t="shared" si="170"/>
        <v>29</v>
      </c>
      <c r="Z406">
        <f t="shared" si="171"/>
        <v>437.37622322137003</v>
      </c>
      <c r="AA406" s="9">
        <f t="shared" si="161"/>
        <v>0.3034722222222222</v>
      </c>
      <c r="AC406" s="6">
        <f t="shared" si="172"/>
        <v>19081</v>
      </c>
      <c r="AD406" s="6">
        <f t="shared" si="173"/>
        <v>4771</v>
      </c>
      <c r="AE406" s="6">
        <f t="shared" si="153"/>
        <v>390</v>
      </c>
      <c r="AF406" s="6">
        <f t="shared" si="154"/>
        <v>2651</v>
      </c>
      <c r="AG406" s="6">
        <f t="shared" si="155"/>
        <v>29</v>
      </c>
      <c r="AH406" s="6">
        <f t="shared" si="156"/>
        <v>4624</v>
      </c>
      <c r="AI406" s="6">
        <f t="shared" si="174"/>
        <v>391.59986797434931</v>
      </c>
      <c r="AJ406" s="9">
        <f t="shared" si="162"/>
        <v>0.27152777777777776</v>
      </c>
      <c r="AL406" s="6">
        <f t="shared" si="175"/>
        <v>19081</v>
      </c>
      <c r="AM406" s="6">
        <f t="shared" si="176"/>
        <v>14311</v>
      </c>
      <c r="AN406" s="6">
        <f t="shared" si="157"/>
        <v>480</v>
      </c>
      <c r="AO406" s="6">
        <f t="shared" si="158"/>
        <v>1490</v>
      </c>
      <c r="AP406" s="6">
        <f t="shared" si="159"/>
        <v>29</v>
      </c>
      <c r="AQ406" s="6">
        <f t="shared" si="160"/>
        <v>13923</v>
      </c>
      <c r="AR406" s="6">
        <f t="shared" si="177"/>
        <v>487.54681208053694</v>
      </c>
      <c r="AS406" s="9">
        <f t="shared" si="163"/>
        <v>0.33819444444444446</v>
      </c>
    </row>
    <row r="407" spans="1:45" x14ac:dyDescent="0.25">
      <c r="A407" t="s">
        <v>798</v>
      </c>
      <c r="B407">
        <v>26500</v>
      </c>
      <c r="C407" t="s">
        <v>799</v>
      </c>
      <c r="D407">
        <v>17925</v>
      </c>
      <c r="E407">
        <v>1571</v>
      </c>
      <c r="F407">
        <v>979</v>
      </c>
      <c r="G407">
        <v>973</v>
      </c>
      <c r="H407">
        <v>1652</v>
      </c>
      <c r="I407">
        <v>1871</v>
      </c>
      <c r="J407">
        <v>2233</v>
      </c>
      <c r="K407">
        <v>2116</v>
      </c>
      <c r="L407">
        <v>1311</v>
      </c>
      <c r="M407">
        <v>704</v>
      </c>
      <c r="N407">
        <v>662</v>
      </c>
      <c r="O407">
        <v>374</v>
      </c>
      <c r="P407">
        <v>200</v>
      </c>
      <c r="Q407">
        <v>1782</v>
      </c>
      <c r="R407">
        <v>1497</v>
      </c>
      <c r="S407">
        <f t="shared" si="164"/>
        <v>8962.5</v>
      </c>
      <c r="T407" t="str">
        <f t="shared" si="165"/>
        <v>7:00 a.m. to 7:29 a.m.</v>
      </c>
      <c r="U407">
        <f t="shared" si="166"/>
        <v>420</v>
      </c>
      <c r="V407">
        <f t="shared" si="167"/>
        <v>17925</v>
      </c>
      <c r="W407">
        <f t="shared" si="168"/>
        <v>7046</v>
      </c>
      <c r="X407">
        <f t="shared" si="169"/>
        <v>2233</v>
      </c>
      <c r="Y407">
        <f t="shared" si="170"/>
        <v>29</v>
      </c>
      <c r="Z407">
        <f t="shared" si="171"/>
        <v>444.88961038961037</v>
      </c>
      <c r="AA407" s="9">
        <f t="shared" si="161"/>
        <v>0.30833333333333335</v>
      </c>
      <c r="AC407" s="6">
        <f t="shared" si="172"/>
        <v>17925</v>
      </c>
      <c r="AD407" s="6">
        <f t="shared" si="173"/>
        <v>4482</v>
      </c>
      <c r="AE407" s="6">
        <f t="shared" si="153"/>
        <v>360</v>
      </c>
      <c r="AF407" s="6">
        <f t="shared" si="154"/>
        <v>1652</v>
      </c>
      <c r="AG407" s="6">
        <f t="shared" si="155"/>
        <v>29</v>
      </c>
      <c r="AH407" s="6">
        <f t="shared" si="156"/>
        <v>3523</v>
      </c>
      <c r="AI407" s="6">
        <f t="shared" si="174"/>
        <v>376.82157990314772</v>
      </c>
      <c r="AJ407" s="9">
        <f t="shared" si="162"/>
        <v>0.26111111111111113</v>
      </c>
      <c r="AL407" s="6">
        <f t="shared" si="175"/>
        <v>17925</v>
      </c>
      <c r="AM407" s="6">
        <f t="shared" si="176"/>
        <v>13444</v>
      </c>
      <c r="AN407" s="6">
        <f t="shared" si="157"/>
        <v>540</v>
      </c>
      <c r="AO407" s="6">
        <f t="shared" si="158"/>
        <v>662</v>
      </c>
      <c r="AP407" s="6">
        <f t="shared" si="159"/>
        <v>59</v>
      </c>
      <c r="AQ407" s="6">
        <f t="shared" si="160"/>
        <v>13410</v>
      </c>
      <c r="AR407" s="6">
        <f t="shared" si="177"/>
        <v>543.00793051359517</v>
      </c>
      <c r="AS407" s="9">
        <f t="shared" si="163"/>
        <v>0.37708333333333338</v>
      </c>
    </row>
    <row r="408" spans="1:45" x14ac:dyDescent="0.25">
      <c r="A408" t="s">
        <v>800</v>
      </c>
      <c r="B408">
        <v>26540</v>
      </c>
      <c r="C408" t="s">
        <v>801</v>
      </c>
      <c r="D408">
        <v>16771</v>
      </c>
      <c r="E408">
        <v>922</v>
      </c>
      <c r="F408">
        <v>621</v>
      </c>
      <c r="G408">
        <v>1001</v>
      </c>
      <c r="H408">
        <v>1861</v>
      </c>
      <c r="I408">
        <v>2080</v>
      </c>
      <c r="J408">
        <v>1806</v>
      </c>
      <c r="K408">
        <v>1610</v>
      </c>
      <c r="L408">
        <v>1108</v>
      </c>
      <c r="M408">
        <v>607</v>
      </c>
      <c r="N408">
        <v>702</v>
      </c>
      <c r="O408">
        <v>327</v>
      </c>
      <c r="P408">
        <v>216</v>
      </c>
      <c r="Q408">
        <v>2011</v>
      </c>
      <c r="R408">
        <v>1899</v>
      </c>
      <c r="S408">
        <f t="shared" si="164"/>
        <v>8385.5</v>
      </c>
      <c r="T408" t="str">
        <f t="shared" si="165"/>
        <v>7:30 a.m. to 7:59 a.m.</v>
      </c>
      <c r="U408">
        <f t="shared" si="166"/>
        <v>450</v>
      </c>
      <c r="V408">
        <f t="shared" si="167"/>
        <v>16771</v>
      </c>
      <c r="W408">
        <f t="shared" si="168"/>
        <v>8291</v>
      </c>
      <c r="X408">
        <f t="shared" si="169"/>
        <v>1610</v>
      </c>
      <c r="Y408">
        <f t="shared" si="170"/>
        <v>29</v>
      </c>
      <c r="Z408">
        <f t="shared" si="171"/>
        <v>451.70217391304345</v>
      </c>
      <c r="AA408" s="9">
        <f t="shared" si="161"/>
        <v>0.31319444444444444</v>
      </c>
      <c r="AC408" s="6">
        <f t="shared" si="172"/>
        <v>16771</v>
      </c>
      <c r="AD408" s="6">
        <f t="shared" si="173"/>
        <v>4193</v>
      </c>
      <c r="AE408" s="6">
        <f t="shared" si="153"/>
        <v>360</v>
      </c>
      <c r="AF408" s="6">
        <f t="shared" si="154"/>
        <v>1861</v>
      </c>
      <c r="AG408" s="6">
        <f t="shared" si="155"/>
        <v>29</v>
      </c>
      <c r="AH408" s="6">
        <f t="shared" si="156"/>
        <v>2544</v>
      </c>
      <c r="AI408" s="6">
        <f t="shared" si="174"/>
        <v>385.69250403009136</v>
      </c>
      <c r="AJ408" s="9">
        <f t="shared" si="162"/>
        <v>0.2673611111111111</v>
      </c>
      <c r="AL408" s="6">
        <f t="shared" si="175"/>
        <v>16771</v>
      </c>
      <c r="AM408" s="6">
        <f t="shared" si="176"/>
        <v>12579</v>
      </c>
      <c r="AN408" s="6">
        <f t="shared" si="157"/>
        <v>600</v>
      </c>
      <c r="AO408" s="6">
        <f t="shared" si="158"/>
        <v>327</v>
      </c>
      <c r="AP408" s="6">
        <f t="shared" si="159"/>
        <v>59</v>
      </c>
      <c r="AQ408" s="6">
        <f t="shared" si="160"/>
        <v>12318</v>
      </c>
      <c r="AR408" s="6">
        <f t="shared" si="177"/>
        <v>646.95642201834858</v>
      </c>
      <c r="AS408" s="9">
        <f t="shared" si="163"/>
        <v>0.44861111111111113</v>
      </c>
    </row>
    <row r="409" spans="1:45" x14ac:dyDescent="0.25">
      <c r="A409" t="s">
        <v>802</v>
      </c>
      <c r="B409">
        <v>26580</v>
      </c>
      <c r="C409" t="s">
        <v>803</v>
      </c>
      <c r="D409">
        <v>109496</v>
      </c>
      <c r="E409">
        <v>4366</v>
      </c>
      <c r="F409">
        <v>3296</v>
      </c>
      <c r="G409">
        <v>4251</v>
      </c>
      <c r="H409">
        <v>8429</v>
      </c>
      <c r="I409">
        <v>11095</v>
      </c>
      <c r="J409">
        <v>15936</v>
      </c>
      <c r="K409">
        <v>16107</v>
      </c>
      <c r="L409">
        <v>11534</v>
      </c>
      <c r="M409">
        <v>5433</v>
      </c>
      <c r="N409">
        <v>5751</v>
      </c>
      <c r="O409">
        <v>2773</v>
      </c>
      <c r="P409">
        <v>1349</v>
      </c>
      <c r="Q409">
        <v>9537</v>
      </c>
      <c r="R409">
        <v>9639</v>
      </c>
      <c r="S409">
        <f t="shared" si="164"/>
        <v>54748</v>
      </c>
      <c r="T409" t="str">
        <f t="shared" si="165"/>
        <v>7:30 a.m. to 7:59 a.m.</v>
      </c>
      <c r="U409">
        <f t="shared" si="166"/>
        <v>450</v>
      </c>
      <c r="V409">
        <f t="shared" si="167"/>
        <v>109496</v>
      </c>
      <c r="W409">
        <f t="shared" si="168"/>
        <v>47373</v>
      </c>
      <c r="X409">
        <f t="shared" si="169"/>
        <v>16107</v>
      </c>
      <c r="Y409">
        <f t="shared" si="170"/>
        <v>29</v>
      </c>
      <c r="Z409">
        <f t="shared" si="171"/>
        <v>463.27838827838826</v>
      </c>
      <c r="AA409" s="9">
        <f t="shared" si="161"/>
        <v>0.3215277777777778</v>
      </c>
      <c r="AC409" s="6">
        <f t="shared" si="172"/>
        <v>109496</v>
      </c>
      <c r="AD409" s="6">
        <f t="shared" si="173"/>
        <v>27375</v>
      </c>
      <c r="AE409" s="6">
        <f t="shared" si="153"/>
        <v>390</v>
      </c>
      <c r="AF409" s="6">
        <f t="shared" si="154"/>
        <v>11095</v>
      </c>
      <c r="AG409" s="6">
        <f t="shared" si="155"/>
        <v>29</v>
      </c>
      <c r="AH409" s="6">
        <f t="shared" si="156"/>
        <v>20342</v>
      </c>
      <c r="AI409" s="6">
        <f t="shared" si="174"/>
        <v>408.38017124831003</v>
      </c>
      <c r="AJ409" s="9">
        <f t="shared" si="162"/>
        <v>0.28333333333333333</v>
      </c>
      <c r="AL409" s="6">
        <f t="shared" si="175"/>
        <v>109496</v>
      </c>
      <c r="AM409" s="6">
        <f t="shared" si="176"/>
        <v>82122</v>
      </c>
      <c r="AN409" s="6">
        <f t="shared" si="157"/>
        <v>540</v>
      </c>
      <c r="AO409" s="6">
        <f t="shared" si="158"/>
        <v>5751</v>
      </c>
      <c r="AP409" s="6">
        <f t="shared" si="159"/>
        <v>59</v>
      </c>
      <c r="AQ409" s="6">
        <f t="shared" si="160"/>
        <v>80447</v>
      </c>
      <c r="AR409" s="6">
        <f t="shared" si="177"/>
        <v>557.18396800556422</v>
      </c>
      <c r="AS409" s="9">
        <f t="shared" si="163"/>
        <v>0.38680555555555557</v>
      </c>
    </row>
    <row r="410" spans="1:45" x14ac:dyDescent="0.25">
      <c r="A410" t="s">
        <v>804</v>
      </c>
      <c r="B410">
        <v>26620</v>
      </c>
      <c r="C410" t="s">
        <v>805</v>
      </c>
      <c r="D410">
        <v>187923</v>
      </c>
      <c r="E410">
        <v>7314</v>
      </c>
      <c r="F410">
        <v>7544</v>
      </c>
      <c r="G410">
        <v>10485</v>
      </c>
      <c r="H410">
        <v>16836</v>
      </c>
      <c r="I410">
        <v>23026</v>
      </c>
      <c r="J410">
        <v>34387</v>
      </c>
      <c r="K410">
        <v>27813</v>
      </c>
      <c r="L410">
        <v>15786</v>
      </c>
      <c r="M410">
        <v>7482</v>
      </c>
      <c r="N410">
        <v>8545</v>
      </c>
      <c r="O410">
        <v>4847</v>
      </c>
      <c r="P410">
        <v>2048</v>
      </c>
      <c r="Q410">
        <v>10595</v>
      </c>
      <c r="R410">
        <v>11215</v>
      </c>
      <c r="S410">
        <f t="shared" si="164"/>
        <v>93961.5</v>
      </c>
      <c r="T410" t="str">
        <f t="shared" si="165"/>
        <v>7:00 a.m. to 7:29 a.m.</v>
      </c>
      <c r="U410">
        <f t="shared" si="166"/>
        <v>420</v>
      </c>
      <c r="V410">
        <f t="shared" si="167"/>
        <v>187923</v>
      </c>
      <c r="W410">
        <f t="shared" si="168"/>
        <v>65205</v>
      </c>
      <c r="X410">
        <f t="shared" si="169"/>
        <v>34387</v>
      </c>
      <c r="Y410">
        <f t="shared" si="170"/>
        <v>29</v>
      </c>
      <c r="Z410">
        <f t="shared" si="171"/>
        <v>444.25156309070286</v>
      </c>
      <c r="AA410" s="9">
        <f t="shared" si="161"/>
        <v>0.30833333333333335</v>
      </c>
      <c r="AC410" s="6">
        <f t="shared" si="172"/>
        <v>187923</v>
      </c>
      <c r="AD410" s="6">
        <f t="shared" si="173"/>
        <v>46981</v>
      </c>
      <c r="AE410" s="6">
        <f t="shared" si="153"/>
        <v>390</v>
      </c>
      <c r="AF410" s="6">
        <f t="shared" si="154"/>
        <v>23026</v>
      </c>
      <c r="AG410" s="6">
        <f t="shared" si="155"/>
        <v>29</v>
      </c>
      <c r="AH410" s="6">
        <f t="shared" si="156"/>
        <v>42179</v>
      </c>
      <c r="AI410" s="6">
        <f t="shared" si="174"/>
        <v>396.04754408060455</v>
      </c>
      <c r="AJ410" s="9">
        <f t="shared" si="162"/>
        <v>0.27499999999999997</v>
      </c>
      <c r="AL410" s="6">
        <f t="shared" si="175"/>
        <v>187923</v>
      </c>
      <c r="AM410" s="6">
        <f t="shared" si="176"/>
        <v>140943</v>
      </c>
      <c r="AN410" s="6">
        <f t="shared" si="157"/>
        <v>480</v>
      </c>
      <c r="AO410" s="6">
        <f t="shared" si="158"/>
        <v>15786</v>
      </c>
      <c r="AP410" s="6">
        <f t="shared" si="159"/>
        <v>29</v>
      </c>
      <c r="AQ410" s="6">
        <f t="shared" si="160"/>
        <v>127405</v>
      </c>
      <c r="AR410" s="6">
        <f t="shared" si="177"/>
        <v>504.86888698847082</v>
      </c>
      <c r="AS410" s="9">
        <f t="shared" si="163"/>
        <v>0.35000000000000003</v>
      </c>
    </row>
    <row r="411" spans="1:45" x14ac:dyDescent="0.25">
      <c r="A411" t="s">
        <v>806</v>
      </c>
      <c r="B411">
        <v>26660</v>
      </c>
      <c r="C411" t="s">
        <v>807</v>
      </c>
      <c r="D411">
        <v>21412</v>
      </c>
      <c r="E411">
        <v>1090</v>
      </c>
      <c r="F411">
        <v>820</v>
      </c>
      <c r="G411">
        <v>811</v>
      </c>
      <c r="H411">
        <v>1525</v>
      </c>
      <c r="I411">
        <v>2288</v>
      </c>
      <c r="J411">
        <v>3557</v>
      </c>
      <c r="K411">
        <v>3709</v>
      </c>
      <c r="L411">
        <v>1188</v>
      </c>
      <c r="M411">
        <v>212</v>
      </c>
      <c r="N411">
        <v>987</v>
      </c>
      <c r="O411">
        <v>444</v>
      </c>
      <c r="P411">
        <v>287</v>
      </c>
      <c r="Q411">
        <v>2730</v>
      </c>
      <c r="R411">
        <v>1764</v>
      </c>
      <c r="S411">
        <f t="shared" si="164"/>
        <v>10706</v>
      </c>
      <c r="T411" t="str">
        <f t="shared" si="165"/>
        <v>7:30 a.m. to 7:59 a.m.</v>
      </c>
      <c r="U411">
        <f t="shared" si="166"/>
        <v>450</v>
      </c>
      <c r="V411">
        <f t="shared" si="167"/>
        <v>21412</v>
      </c>
      <c r="W411">
        <f t="shared" si="168"/>
        <v>10091</v>
      </c>
      <c r="X411">
        <f t="shared" si="169"/>
        <v>3709</v>
      </c>
      <c r="Y411">
        <f t="shared" si="170"/>
        <v>29</v>
      </c>
      <c r="Z411">
        <f t="shared" si="171"/>
        <v>454.80857373955246</v>
      </c>
      <c r="AA411" s="9">
        <f t="shared" si="161"/>
        <v>0.31527777777777777</v>
      </c>
      <c r="AC411" s="6">
        <f t="shared" si="172"/>
        <v>21412</v>
      </c>
      <c r="AD411" s="6">
        <f t="shared" si="173"/>
        <v>5354</v>
      </c>
      <c r="AE411" s="6">
        <f t="shared" si="153"/>
        <v>390</v>
      </c>
      <c r="AF411" s="6">
        <f t="shared" si="154"/>
        <v>2288</v>
      </c>
      <c r="AG411" s="6">
        <f t="shared" si="155"/>
        <v>29</v>
      </c>
      <c r="AH411" s="6">
        <f t="shared" si="156"/>
        <v>4246</v>
      </c>
      <c r="AI411" s="6">
        <f t="shared" si="174"/>
        <v>404.03103146853147</v>
      </c>
      <c r="AJ411" s="9">
        <f t="shared" si="162"/>
        <v>0.28055555555555556</v>
      </c>
      <c r="AL411" s="6">
        <f t="shared" si="175"/>
        <v>21412</v>
      </c>
      <c r="AM411" s="6">
        <f t="shared" si="176"/>
        <v>16059</v>
      </c>
      <c r="AN411" s="6">
        <f t="shared" si="157"/>
        <v>540</v>
      </c>
      <c r="AO411" s="6">
        <f t="shared" si="158"/>
        <v>987</v>
      </c>
      <c r="AP411" s="6">
        <f t="shared" si="159"/>
        <v>59</v>
      </c>
      <c r="AQ411" s="6">
        <f t="shared" si="160"/>
        <v>15200</v>
      </c>
      <c r="AR411" s="6">
        <f t="shared" si="177"/>
        <v>591.34853090172237</v>
      </c>
      <c r="AS411" s="9">
        <f t="shared" si="163"/>
        <v>0.41041666666666665</v>
      </c>
    </row>
    <row r="412" spans="1:45" x14ac:dyDescent="0.25">
      <c r="A412" t="s">
        <v>808</v>
      </c>
      <c r="B412">
        <v>26700</v>
      </c>
      <c r="C412" t="s">
        <v>809</v>
      </c>
      <c r="D412">
        <v>8707</v>
      </c>
      <c r="E412">
        <v>299</v>
      </c>
      <c r="F412">
        <v>313</v>
      </c>
      <c r="G412">
        <v>381</v>
      </c>
      <c r="H412">
        <v>424</v>
      </c>
      <c r="I412">
        <v>777</v>
      </c>
      <c r="J412">
        <v>1412</v>
      </c>
      <c r="K412">
        <v>2047</v>
      </c>
      <c r="L412">
        <v>618</v>
      </c>
      <c r="M412">
        <v>367</v>
      </c>
      <c r="N412">
        <v>375</v>
      </c>
      <c r="O412">
        <v>198</v>
      </c>
      <c r="P412">
        <v>59</v>
      </c>
      <c r="Q412">
        <v>743</v>
      </c>
      <c r="R412">
        <v>694</v>
      </c>
      <c r="S412">
        <f t="shared" si="164"/>
        <v>4353.5</v>
      </c>
      <c r="T412" t="str">
        <f t="shared" si="165"/>
        <v>7:30 a.m. to 7:59 a.m.</v>
      </c>
      <c r="U412">
        <f t="shared" si="166"/>
        <v>450</v>
      </c>
      <c r="V412">
        <f t="shared" si="167"/>
        <v>8707</v>
      </c>
      <c r="W412">
        <f t="shared" si="168"/>
        <v>3606</v>
      </c>
      <c r="X412">
        <f t="shared" si="169"/>
        <v>2047</v>
      </c>
      <c r="Y412">
        <f t="shared" si="170"/>
        <v>29</v>
      </c>
      <c r="Z412">
        <f t="shared" si="171"/>
        <v>460.58988764044943</v>
      </c>
      <c r="AA412" s="9">
        <f t="shared" si="161"/>
        <v>0.31944444444444448</v>
      </c>
      <c r="AC412" s="6">
        <f t="shared" si="172"/>
        <v>8707</v>
      </c>
      <c r="AD412" s="6">
        <f t="shared" si="173"/>
        <v>2177</v>
      </c>
      <c r="AE412" s="6">
        <f t="shared" si="153"/>
        <v>390</v>
      </c>
      <c r="AF412" s="6">
        <f t="shared" si="154"/>
        <v>777</v>
      </c>
      <c r="AG412" s="6">
        <f t="shared" si="155"/>
        <v>29</v>
      </c>
      <c r="AH412" s="6">
        <f t="shared" si="156"/>
        <v>1417</v>
      </c>
      <c r="AI412" s="6">
        <f t="shared" si="174"/>
        <v>418.3561776061776</v>
      </c>
      <c r="AJ412" s="9">
        <f t="shared" si="162"/>
        <v>0.2902777777777778</v>
      </c>
      <c r="AL412" s="6">
        <f t="shared" si="175"/>
        <v>8707</v>
      </c>
      <c r="AM412" s="6">
        <f t="shared" si="176"/>
        <v>6531</v>
      </c>
      <c r="AN412" s="6">
        <f t="shared" si="157"/>
        <v>510</v>
      </c>
      <c r="AO412" s="6">
        <f t="shared" si="158"/>
        <v>367</v>
      </c>
      <c r="AP412" s="6">
        <f t="shared" si="159"/>
        <v>29</v>
      </c>
      <c r="AQ412" s="6">
        <f t="shared" si="160"/>
        <v>6271</v>
      </c>
      <c r="AR412" s="6">
        <f t="shared" si="177"/>
        <v>530.48569482288826</v>
      </c>
      <c r="AS412" s="9">
        <f t="shared" si="163"/>
        <v>0.36805555555555558</v>
      </c>
    </row>
    <row r="413" spans="1:45" x14ac:dyDescent="0.25">
      <c r="A413" t="s">
        <v>810</v>
      </c>
      <c r="B413">
        <v>26740</v>
      </c>
      <c r="C413" t="s">
        <v>811</v>
      </c>
      <c r="D413">
        <v>28069</v>
      </c>
      <c r="E413">
        <v>1028</v>
      </c>
      <c r="F413">
        <v>806</v>
      </c>
      <c r="G413">
        <v>1226</v>
      </c>
      <c r="H413">
        <v>1974</v>
      </c>
      <c r="I413">
        <v>2765</v>
      </c>
      <c r="J413">
        <v>4168</v>
      </c>
      <c r="K413">
        <v>5670</v>
      </c>
      <c r="L413">
        <v>2261</v>
      </c>
      <c r="M413">
        <v>1095</v>
      </c>
      <c r="N413">
        <v>1430</v>
      </c>
      <c r="O413">
        <v>430</v>
      </c>
      <c r="P413">
        <v>258</v>
      </c>
      <c r="Q413">
        <v>2427</v>
      </c>
      <c r="R413">
        <v>2531</v>
      </c>
      <c r="S413">
        <f t="shared" si="164"/>
        <v>14034.5</v>
      </c>
      <c r="T413" t="str">
        <f t="shared" si="165"/>
        <v>7:30 a.m. to 7:59 a.m.</v>
      </c>
      <c r="U413">
        <f t="shared" si="166"/>
        <v>450</v>
      </c>
      <c r="V413">
        <f t="shared" si="167"/>
        <v>28069</v>
      </c>
      <c r="W413">
        <f t="shared" si="168"/>
        <v>11967</v>
      </c>
      <c r="X413">
        <f t="shared" si="169"/>
        <v>5670</v>
      </c>
      <c r="Y413">
        <f t="shared" si="170"/>
        <v>29</v>
      </c>
      <c r="Z413">
        <f t="shared" si="171"/>
        <v>460.57451499118167</v>
      </c>
      <c r="AA413" s="9">
        <f t="shared" si="161"/>
        <v>0.31944444444444448</v>
      </c>
      <c r="AC413" s="6">
        <f t="shared" si="172"/>
        <v>28069</v>
      </c>
      <c r="AD413" s="6">
        <f t="shared" si="173"/>
        <v>7018</v>
      </c>
      <c r="AE413" s="6">
        <f t="shared" si="153"/>
        <v>390</v>
      </c>
      <c r="AF413" s="6">
        <f t="shared" si="154"/>
        <v>2765</v>
      </c>
      <c r="AG413" s="6">
        <f t="shared" si="155"/>
        <v>29</v>
      </c>
      <c r="AH413" s="6">
        <f t="shared" si="156"/>
        <v>5034</v>
      </c>
      <c r="AI413" s="6">
        <f t="shared" si="174"/>
        <v>410.80081374321878</v>
      </c>
      <c r="AJ413" s="9">
        <f t="shared" si="162"/>
        <v>0.28472222222222221</v>
      </c>
      <c r="AL413" s="6">
        <f t="shared" si="175"/>
        <v>28069</v>
      </c>
      <c r="AM413" s="6">
        <f t="shared" si="176"/>
        <v>21052</v>
      </c>
      <c r="AN413" s="6">
        <f t="shared" si="157"/>
        <v>540</v>
      </c>
      <c r="AO413" s="6">
        <f t="shared" si="158"/>
        <v>1430</v>
      </c>
      <c r="AP413" s="6">
        <f t="shared" si="159"/>
        <v>59</v>
      </c>
      <c r="AQ413" s="6">
        <f t="shared" si="160"/>
        <v>20993</v>
      </c>
      <c r="AR413" s="6">
        <f t="shared" si="177"/>
        <v>542.42395104895104</v>
      </c>
      <c r="AS413" s="9">
        <f t="shared" si="163"/>
        <v>0.37638888888888888</v>
      </c>
    </row>
    <row r="414" spans="1:45" x14ac:dyDescent="0.25">
      <c r="A414" t="s">
        <v>812</v>
      </c>
      <c r="B414">
        <v>26780</v>
      </c>
      <c r="C414" t="s">
        <v>813</v>
      </c>
      <c r="D414">
        <v>17801</v>
      </c>
      <c r="E414">
        <v>841</v>
      </c>
      <c r="F414">
        <v>946</v>
      </c>
      <c r="G414">
        <v>1297</v>
      </c>
      <c r="H414">
        <v>1644</v>
      </c>
      <c r="I414">
        <v>1939</v>
      </c>
      <c r="J414">
        <v>2477</v>
      </c>
      <c r="K414">
        <v>2384</v>
      </c>
      <c r="L414">
        <v>1566</v>
      </c>
      <c r="M414">
        <v>548</v>
      </c>
      <c r="N414">
        <v>634</v>
      </c>
      <c r="O414">
        <v>373</v>
      </c>
      <c r="P414">
        <v>173</v>
      </c>
      <c r="Q414">
        <v>1498</v>
      </c>
      <c r="R414">
        <v>1481</v>
      </c>
      <c r="S414">
        <f t="shared" si="164"/>
        <v>8900.5</v>
      </c>
      <c r="T414" t="str">
        <f t="shared" si="165"/>
        <v>7:00 a.m. to 7:29 a.m.</v>
      </c>
      <c r="U414">
        <f t="shared" si="166"/>
        <v>420</v>
      </c>
      <c r="V414">
        <f t="shared" si="167"/>
        <v>17801</v>
      </c>
      <c r="W414">
        <f t="shared" si="168"/>
        <v>6667</v>
      </c>
      <c r="X414">
        <f t="shared" si="169"/>
        <v>2477</v>
      </c>
      <c r="Y414">
        <f t="shared" si="170"/>
        <v>29</v>
      </c>
      <c r="Z414">
        <f t="shared" si="171"/>
        <v>446.14917238595075</v>
      </c>
      <c r="AA414" s="9">
        <f t="shared" si="161"/>
        <v>0.30972222222222223</v>
      </c>
      <c r="AC414" s="6">
        <f t="shared" si="172"/>
        <v>17801</v>
      </c>
      <c r="AD414" s="6">
        <f t="shared" si="173"/>
        <v>4451</v>
      </c>
      <c r="AE414" s="6">
        <f t="shared" si="153"/>
        <v>360</v>
      </c>
      <c r="AF414" s="6">
        <f t="shared" si="154"/>
        <v>1644</v>
      </c>
      <c r="AG414" s="6">
        <f t="shared" si="155"/>
        <v>29</v>
      </c>
      <c r="AH414" s="6">
        <f t="shared" si="156"/>
        <v>3084</v>
      </c>
      <c r="AI414" s="6">
        <f t="shared" si="174"/>
        <v>384.10051703163015</v>
      </c>
      <c r="AJ414" s="9">
        <f t="shared" si="162"/>
        <v>0.26666666666666666</v>
      </c>
      <c r="AL414" s="6">
        <f t="shared" si="175"/>
        <v>17801</v>
      </c>
      <c r="AM414" s="6">
        <f t="shared" si="176"/>
        <v>13351</v>
      </c>
      <c r="AN414" s="6">
        <f t="shared" si="157"/>
        <v>510</v>
      </c>
      <c r="AO414" s="6">
        <f t="shared" si="158"/>
        <v>548</v>
      </c>
      <c r="AP414" s="6">
        <f t="shared" si="159"/>
        <v>29</v>
      </c>
      <c r="AQ414" s="6">
        <f t="shared" si="160"/>
        <v>13094</v>
      </c>
      <c r="AR414" s="6">
        <f t="shared" si="177"/>
        <v>523.58713503649631</v>
      </c>
      <c r="AS414" s="9">
        <f t="shared" si="163"/>
        <v>0.36319444444444443</v>
      </c>
    </row>
    <row r="415" spans="1:45" x14ac:dyDescent="0.25">
      <c r="A415" t="s">
        <v>814</v>
      </c>
      <c r="B415">
        <v>26820</v>
      </c>
      <c r="C415" t="s">
        <v>815</v>
      </c>
      <c r="D415">
        <v>54973</v>
      </c>
      <c r="E415">
        <v>1845</v>
      </c>
      <c r="F415">
        <v>2495</v>
      </c>
      <c r="G415">
        <v>3386</v>
      </c>
      <c r="H415">
        <v>3847</v>
      </c>
      <c r="I415">
        <v>5239</v>
      </c>
      <c r="J415">
        <v>6771</v>
      </c>
      <c r="K415">
        <v>9863</v>
      </c>
      <c r="L415">
        <v>6254</v>
      </c>
      <c r="M415">
        <v>3185</v>
      </c>
      <c r="N415">
        <v>3320</v>
      </c>
      <c r="O415">
        <v>1636</v>
      </c>
      <c r="P415">
        <v>918</v>
      </c>
      <c r="Q415">
        <v>2688</v>
      </c>
      <c r="R415">
        <v>3526</v>
      </c>
      <c r="S415">
        <f t="shared" si="164"/>
        <v>27486.5</v>
      </c>
      <c r="T415" t="str">
        <f t="shared" si="165"/>
        <v>7:30 a.m. to 7:59 a.m.</v>
      </c>
      <c r="U415">
        <f t="shared" si="166"/>
        <v>450</v>
      </c>
      <c r="V415">
        <f t="shared" si="167"/>
        <v>54973</v>
      </c>
      <c r="W415">
        <f t="shared" si="168"/>
        <v>23583</v>
      </c>
      <c r="X415">
        <f t="shared" si="169"/>
        <v>9863</v>
      </c>
      <c r="Y415">
        <f t="shared" si="170"/>
        <v>29</v>
      </c>
      <c r="Z415">
        <f t="shared" si="171"/>
        <v>461.47739024637536</v>
      </c>
      <c r="AA415" s="9">
        <f t="shared" si="161"/>
        <v>0.32013888888888892</v>
      </c>
      <c r="AC415" s="6">
        <f t="shared" si="172"/>
        <v>54973</v>
      </c>
      <c r="AD415" s="6">
        <f t="shared" si="173"/>
        <v>13744</v>
      </c>
      <c r="AE415" s="6">
        <f t="shared" si="153"/>
        <v>390</v>
      </c>
      <c r="AF415" s="6">
        <f t="shared" si="154"/>
        <v>5239</v>
      </c>
      <c r="AG415" s="6">
        <f t="shared" si="155"/>
        <v>29</v>
      </c>
      <c r="AH415" s="6">
        <f t="shared" si="156"/>
        <v>11573</v>
      </c>
      <c r="AI415" s="6">
        <f t="shared" si="174"/>
        <v>402.01321817140678</v>
      </c>
      <c r="AJ415" s="9">
        <f t="shared" si="162"/>
        <v>0.27916666666666667</v>
      </c>
      <c r="AL415" s="6">
        <f t="shared" si="175"/>
        <v>54973</v>
      </c>
      <c r="AM415" s="6">
        <f t="shared" si="176"/>
        <v>41230</v>
      </c>
      <c r="AN415" s="6">
        <f t="shared" si="157"/>
        <v>510</v>
      </c>
      <c r="AO415" s="6">
        <f t="shared" si="158"/>
        <v>3185</v>
      </c>
      <c r="AP415" s="6">
        <f t="shared" si="159"/>
        <v>29</v>
      </c>
      <c r="AQ415" s="6">
        <f t="shared" si="160"/>
        <v>39700</v>
      </c>
      <c r="AR415" s="6">
        <f t="shared" si="177"/>
        <v>523.92864992150703</v>
      </c>
      <c r="AS415" s="9">
        <f t="shared" si="163"/>
        <v>0.36319444444444443</v>
      </c>
    </row>
    <row r="416" spans="1:45" x14ac:dyDescent="0.25">
      <c r="A416" t="s">
        <v>816</v>
      </c>
      <c r="B416">
        <v>26860</v>
      </c>
      <c r="C416" t="s">
        <v>817</v>
      </c>
      <c r="D416">
        <v>36778</v>
      </c>
      <c r="E416">
        <v>2164</v>
      </c>
      <c r="F416">
        <v>1451</v>
      </c>
      <c r="G416">
        <v>2249</v>
      </c>
      <c r="H416">
        <v>3066</v>
      </c>
      <c r="I416">
        <v>3884</v>
      </c>
      <c r="J416">
        <v>4553</v>
      </c>
      <c r="K416">
        <v>4805</v>
      </c>
      <c r="L416">
        <v>3255</v>
      </c>
      <c r="M416">
        <v>1907</v>
      </c>
      <c r="N416">
        <v>1666</v>
      </c>
      <c r="O416">
        <v>950</v>
      </c>
      <c r="P416">
        <v>555</v>
      </c>
      <c r="Q416">
        <v>3501</v>
      </c>
      <c r="R416">
        <v>2772</v>
      </c>
      <c r="S416">
        <f t="shared" si="164"/>
        <v>18389</v>
      </c>
      <c r="T416" t="str">
        <f t="shared" si="165"/>
        <v>7:30 a.m. to 7:59 a.m.</v>
      </c>
      <c r="U416">
        <f t="shared" si="166"/>
        <v>450</v>
      </c>
      <c r="V416">
        <f t="shared" si="167"/>
        <v>36778</v>
      </c>
      <c r="W416">
        <f t="shared" si="168"/>
        <v>17367</v>
      </c>
      <c r="X416">
        <f t="shared" si="169"/>
        <v>4805</v>
      </c>
      <c r="Y416">
        <f t="shared" si="170"/>
        <v>29</v>
      </c>
      <c r="Z416">
        <f t="shared" si="171"/>
        <v>456.16815816857439</v>
      </c>
      <c r="AA416" s="9">
        <f t="shared" si="161"/>
        <v>0.31666666666666665</v>
      </c>
      <c r="AC416" s="6">
        <f t="shared" si="172"/>
        <v>36778</v>
      </c>
      <c r="AD416" s="6">
        <f t="shared" si="173"/>
        <v>9195</v>
      </c>
      <c r="AE416" s="6">
        <f t="shared" si="153"/>
        <v>390</v>
      </c>
      <c r="AF416" s="6">
        <f t="shared" si="154"/>
        <v>3884</v>
      </c>
      <c r="AG416" s="6">
        <f t="shared" si="155"/>
        <v>29</v>
      </c>
      <c r="AH416" s="6">
        <f t="shared" si="156"/>
        <v>8930</v>
      </c>
      <c r="AI416" s="6">
        <f t="shared" si="174"/>
        <v>391.97489701338827</v>
      </c>
      <c r="AJ416" s="9">
        <f t="shared" si="162"/>
        <v>0.27152777777777776</v>
      </c>
      <c r="AL416" s="6">
        <f t="shared" si="175"/>
        <v>36778</v>
      </c>
      <c r="AM416" s="6">
        <f t="shared" si="176"/>
        <v>27584</v>
      </c>
      <c r="AN416" s="6">
        <f t="shared" si="157"/>
        <v>540</v>
      </c>
      <c r="AO416" s="6">
        <f t="shared" si="158"/>
        <v>1666</v>
      </c>
      <c r="AP416" s="6">
        <f t="shared" si="159"/>
        <v>59</v>
      </c>
      <c r="AQ416" s="6">
        <f t="shared" si="160"/>
        <v>27334</v>
      </c>
      <c r="AR416" s="6">
        <f t="shared" si="177"/>
        <v>548.83583433373349</v>
      </c>
      <c r="AS416" s="9">
        <f t="shared" si="163"/>
        <v>0.38055555555555554</v>
      </c>
    </row>
    <row r="417" spans="1:45" x14ac:dyDescent="0.25">
      <c r="A417" t="s">
        <v>818</v>
      </c>
      <c r="B417">
        <v>26900</v>
      </c>
      <c r="C417" t="s">
        <v>819</v>
      </c>
      <c r="D417">
        <v>800843</v>
      </c>
      <c r="E417">
        <v>25703</v>
      </c>
      <c r="F417">
        <v>23728</v>
      </c>
      <c r="G417">
        <v>33702</v>
      </c>
      <c r="H417">
        <v>71301</v>
      </c>
      <c r="I417">
        <v>87521</v>
      </c>
      <c r="J417">
        <v>135147</v>
      </c>
      <c r="K417">
        <v>106236</v>
      </c>
      <c r="L417">
        <v>84340</v>
      </c>
      <c r="M417">
        <v>41571</v>
      </c>
      <c r="N417">
        <v>42581</v>
      </c>
      <c r="O417">
        <v>20507</v>
      </c>
      <c r="P417">
        <v>9067</v>
      </c>
      <c r="Q417">
        <v>55581</v>
      </c>
      <c r="R417">
        <v>63858</v>
      </c>
      <c r="S417">
        <f t="shared" si="164"/>
        <v>400421.5</v>
      </c>
      <c r="T417" t="str">
        <f t="shared" si="165"/>
        <v>7:30 a.m. to 7:59 a.m.</v>
      </c>
      <c r="U417">
        <f t="shared" si="166"/>
        <v>450</v>
      </c>
      <c r="V417">
        <f t="shared" si="167"/>
        <v>800843</v>
      </c>
      <c r="W417">
        <f t="shared" si="168"/>
        <v>377102</v>
      </c>
      <c r="X417">
        <f t="shared" si="169"/>
        <v>106236</v>
      </c>
      <c r="Y417">
        <f t="shared" si="170"/>
        <v>29</v>
      </c>
      <c r="Z417">
        <f t="shared" si="171"/>
        <v>456.36569053804737</v>
      </c>
      <c r="AA417" s="9">
        <f t="shared" si="161"/>
        <v>0.31666666666666665</v>
      </c>
      <c r="AC417" s="6">
        <f t="shared" si="172"/>
        <v>800843</v>
      </c>
      <c r="AD417" s="6">
        <f t="shared" si="173"/>
        <v>200211</v>
      </c>
      <c r="AE417" s="6">
        <f t="shared" si="153"/>
        <v>390</v>
      </c>
      <c r="AF417" s="6">
        <f t="shared" si="154"/>
        <v>87521</v>
      </c>
      <c r="AG417" s="6">
        <f t="shared" si="155"/>
        <v>29</v>
      </c>
      <c r="AH417" s="6">
        <f t="shared" si="156"/>
        <v>154434</v>
      </c>
      <c r="AI417" s="6">
        <f t="shared" si="174"/>
        <v>405.16808251733869</v>
      </c>
      <c r="AJ417" s="9">
        <f t="shared" si="162"/>
        <v>0.28125</v>
      </c>
      <c r="AL417" s="6">
        <f t="shared" si="175"/>
        <v>800843</v>
      </c>
      <c r="AM417" s="6">
        <f t="shared" si="176"/>
        <v>600633</v>
      </c>
      <c r="AN417" s="6">
        <f t="shared" si="157"/>
        <v>510</v>
      </c>
      <c r="AO417" s="6">
        <f t="shared" si="158"/>
        <v>41571</v>
      </c>
      <c r="AP417" s="6">
        <f t="shared" si="159"/>
        <v>29</v>
      </c>
      <c r="AQ417" s="6">
        <f t="shared" si="160"/>
        <v>567678</v>
      </c>
      <c r="AR417" s="6">
        <f t="shared" si="177"/>
        <v>532.98894060763519</v>
      </c>
      <c r="AS417" s="9">
        <f t="shared" si="163"/>
        <v>0.36944444444444446</v>
      </c>
    </row>
    <row r="418" spans="1:45" x14ac:dyDescent="0.25">
      <c r="A418" t="s">
        <v>820</v>
      </c>
      <c r="B418">
        <v>26940</v>
      </c>
      <c r="C418" t="s">
        <v>821</v>
      </c>
      <c r="D418">
        <v>7989</v>
      </c>
      <c r="E418">
        <v>416</v>
      </c>
      <c r="F418">
        <v>351</v>
      </c>
      <c r="G418">
        <v>272</v>
      </c>
      <c r="H418">
        <v>712</v>
      </c>
      <c r="I418">
        <v>1093</v>
      </c>
      <c r="J418">
        <v>1454</v>
      </c>
      <c r="K418">
        <v>1412</v>
      </c>
      <c r="L418">
        <v>581</v>
      </c>
      <c r="M418">
        <v>203</v>
      </c>
      <c r="N418">
        <v>267</v>
      </c>
      <c r="O418">
        <v>135</v>
      </c>
      <c r="P418">
        <v>48</v>
      </c>
      <c r="Q418">
        <v>484</v>
      </c>
      <c r="R418">
        <v>561</v>
      </c>
      <c r="S418">
        <f t="shared" si="164"/>
        <v>3994.5</v>
      </c>
      <c r="T418" t="str">
        <f t="shared" si="165"/>
        <v>7:00 a.m. to 7:29 a.m.</v>
      </c>
      <c r="U418">
        <f t="shared" si="166"/>
        <v>420</v>
      </c>
      <c r="V418">
        <f t="shared" si="167"/>
        <v>7989</v>
      </c>
      <c r="W418">
        <f t="shared" si="168"/>
        <v>2844</v>
      </c>
      <c r="X418">
        <f t="shared" si="169"/>
        <v>1454</v>
      </c>
      <c r="Y418">
        <f t="shared" si="170"/>
        <v>29</v>
      </c>
      <c r="Z418">
        <f t="shared" si="171"/>
        <v>442.94669876203574</v>
      </c>
      <c r="AA418" s="9">
        <f t="shared" si="161"/>
        <v>0.30694444444444441</v>
      </c>
      <c r="AC418" s="6">
        <f t="shared" si="172"/>
        <v>7989</v>
      </c>
      <c r="AD418" s="6">
        <f t="shared" si="173"/>
        <v>1998</v>
      </c>
      <c r="AE418" s="6">
        <f t="shared" si="153"/>
        <v>390</v>
      </c>
      <c r="AF418" s="6">
        <f t="shared" si="154"/>
        <v>1093</v>
      </c>
      <c r="AG418" s="6">
        <f t="shared" si="155"/>
        <v>29</v>
      </c>
      <c r="AH418" s="6">
        <f t="shared" si="156"/>
        <v>1751</v>
      </c>
      <c r="AI418" s="6">
        <f t="shared" si="174"/>
        <v>396.5336230558097</v>
      </c>
      <c r="AJ418" s="9">
        <f t="shared" si="162"/>
        <v>0.27499999999999997</v>
      </c>
      <c r="AL418" s="6">
        <f t="shared" si="175"/>
        <v>7989</v>
      </c>
      <c r="AM418" s="6">
        <f t="shared" si="176"/>
        <v>5992</v>
      </c>
      <c r="AN418" s="6">
        <f t="shared" si="157"/>
        <v>480</v>
      </c>
      <c r="AO418" s="6">
        <f t="shared" si="158"/>
        <v>581</v>
      </c>
      <c r="AP418" s="6">
        <f t="shared" si="159"/>
        <v>29</v>
      </c>
      <c r="AQ418" s="6">
        <f t="shared" si="160"/>
        <v>5710</v>
      </c>
      <c r="AR418" s="6">
        <f t="shared" si="177"/>
        <v>494.06325301204816</v>
      </c>
      <c r="AS418" s="9">
        <f t="shared" si="163"/>
        <v>0.3430555555555555</v>
      </c>
    </row>
    <row r="419" spans="1:45" x14ac:dyDescent="0.25">
      <c r="A419" t="s">
        <v>822</v>
      </c>
      <c r="B419">
        <v>26980</v>
      </c>
      <c r="C419" t="s">
        <v>823</v>
      </c>
      <c r="D419">
        <v>80772</v>
      </c>
      <c r="E419">
        <v>2135</v>
      </c>
      <c r="F419">
        <v>1659</v>
      </c>
      <c r="G419">
        <v>2911</v>
      </c>
      <c r="H419">
        <v>5329</v>
      </c>
      <c r="I419">
        <v>7904</v>
      </c>
      <c r="J419">
        <v>11955</v>
      </c>
      <c r="K419">
        <v>13317</v>
      </c>
      <c r="L419">
        <v>8014</v>
      </c>
      <c r="M419">
        <v>4171</v>
      </c>
      <c r="N419">
        <v>4965</v>
      </c>
      <c r="O419">
        <v>2616</v>
      </c>
      <c r="P419">
        <v>1384</v>
      </c>
      <c r="Q419">
        <v>7617</v>
      </c>
      <c r="R419">
        <v>6795</v>
      </c>
      <c r="S419">
        <f t="shared" si="164"/>
        <v>40386</v>
      </c>
      <c r="T419" t="str">
        <f t="shared" si="165"/>
        <v>7:30 a.m. to 7:59 a.m.</v>
      </c>
      <c r="U419">
        <f t="shared" si="166"/>
        <v>450</v>
      </c>
      <c r="V419">
        <f t="shared" si="167"/>
        <v>80772</v>
      </c>
      <c r="W419">
        <f t="shared" si="168"/>
        <v>31893</v>
      </c>
      <c r="X419">
        <f t="shared" si="169"/>
        <v>13317</v>
      </c>
      <c r="Y419">
        <f t="shared" si="170"/>
        <v>29</v>
      </c>
      <c r="Z419">
        <f t="shared" si="171"/>
        <v>468.49493129083129</v>
      </c>
      <c r="AA419" s="9">
        <f t="shared" si="161"/>
        <v>0.32500000000000001</v>
      </c>
      <c r="AC419" s="6">
        <f t="shared" si="172"/>
        <v>80772</v>
      </c>
      <c r="AD419" s="6">
        <f t="shared" si="173"/>
        <v>20194</v>
      </c>
      <c r="AE419" s="6">
        <f t="shared" si="153"/>
        <v>420</v>
      </c>
      <c r="AF419" s="6">
        <f t="shared" si="154"/>
        <v>11955</v>
      </c>
      <c r="AG419" s="6">
        <f t="shared" si="155"/>
        <v>29</v>
      </c>
      <c r="AH419" s="6">
        <f t="shared" si="156"/>
        <v>19938</v>
      </c>
      <c r="AI419" s="6">
        <f t="shared" si="174"/>
        <v>420.61856963613553</v>
      </c>
      <c r="AJ419" s="9">
        <f t="shared" si="162"/>
        <v>0.29166666666666669</v>
      </c>
      <c r="AL419" s="6">
        <f t="shared" si="175"/>
        <v>80772</v>
      </c>
      <c r="AM419" s="6">
        <f t="shared" si="176"/>
        <v>60579</v>
      </c>
      <c r="AN419" s="6">
        <f t="shared" si="157"/>
        <v>540</v>
      </c>
      <c r="AO419" s="6">
        <f t="shared" si="158"/>
        <v>4965</v>
      </c>
      <c r="AP419" s="6">
        <f t="shared" si="159"/>
        <v>59</v>
      </c>
      <c r="AQ419" s="6">
        <f t="shared" si="160"/>
        <v>57395</v>
      </c>
      <c r="AR419" s="6">
        <f t="shared" si="177"/>
        <v>577.83605236656592</v>
      </c>
      <c r="AS419" s="9">
        <f t="shared" si="163"/>
        <v>0.40069444444444446</v>
      </c>
    </row>
    <row r="420" spans="1:45" x14ac:dyDescent="0.25">
      <c r="A420" t="s">
        <v>824</v>
      </c>
      <c r="B420">
        <v>27020</v>
      </c>
      <c r="C420" t="s">
        <v>825</v>
      </c>
      <c r="D420">
        <v>12758</v>
      </c>
      <c r="E420">
        <v>670</v>
      </c>
      <c r="F420">
        <v>526</v>
      </c>
      <c r="G420">
        <v>831</v>
      </c>
      <c r="H420">
        <v>906</v>
      </c>
      <c r="I420">
        <v>1404</v>
      </c>
      <c r="J420">
        <v>1797</v>
      </c>
      <c r="K420">
        <v>2156</v>
      </c>
      <c r="L420">
        <v>903</v>
      </c>
      <c r="M420">
        <v>338</v>
      </c>
      <c r="N420">
        <v>730</v>
      </c>
      <c r="O420">
        <v>428</v>
      </c>
      <c r="P420">
        <v>107</v>
      </c>
      <c r="Q420">
        <v>1020</v>
      </c>
      <c r="R420">
        <v>942</v>
      </c>
      <c r="S420">
        <f t="shared" si="164"/>
        <v>6379</v>
      </c>
      <c r="T420" t="str">
        <f t="shared" si="165"/>
        <v>7:30 a.m. to 7:59 a.m.</v>
      </c>
      <c r="U420">
        <f t="shared" si="166"/>
        <v>450</v>
      </c>
      <c r="V420">
        <f t="shared" si="167"/>
        <v>12758</v>
      </c>
      <c r="W420">
        <f t="shared" si="168"/>
        <v>6134</v>
      </c>
      <c r="X420">
        <f t="shared" si="169"/>
        <v>2156</v>
      </c>
      <c r="Y420">
        <f t="shared" si="170"/>
        <v>29</v>
      </c>
      <c r="Z420">
        <f t="shared" si="171"/>
        <v>453.29545454545456</v>
      </c>
      <c r="AA420" s="9">
        <f t="shared" si="161"/>
        <v>0.31458333333333333</v>
      </c>
      <c r="AC420" s="6">
        <f t="shared" si="172"/>
        <v>12758</v>
      </c>
      <c r="AD420" s="6">
        <f t="shared" si="173"/>
        <v>3190</v>
      </c>
      <c r="AE420" s="6">
        <f t="shared" si="153"/>
        <v>390</v>
      </c>
      <c r="AF420" s="6">
        <f t="shared" si="154"/>
        <v>1404</v>
      </c>
      <c r="AG420" s="6">
        <f t="shared" si="155"/>
        <v>29</v>
      </c>
      <c r="AH420" s="6">
        <f t="shared" si="156"/>
        <v>2933</v>
      </c>
      <c r="AI420" s="6">
        <f t="shared" si="174"/>
        <v>395.29807692307691</v>
      </c>
      <c r="AJ420" s="9">
        <f t="shared" si="162"/>
        <v>0.27430555555555552</v>
      </c>
      <c r="AL420" s="6">
        <f t="shared" si="175"/>
        <v>12758</v>
      </c>
      <c r="AM420" s="6">
        <f t="shared" si="176"/>
        <v>9569</v>
      </c>
      <c r="AN420" s="6">
        <f t="shared" si="157"/>
        <v>540</v>
      </c>
      <c r="AO420" s="6">
        <f t="shared" si="158"/>
        <v>730</v>
      </c>
      <c r="AP420" s="6">
        <f t="shared" si="159"/>
        <v>59</v>
      </c>
      <c r="AQ420" s="6">
        <f t="shared" si="160"/>
        <v>9531</v>
      </c>
      <c r="AR420" s="6">
        <f t="shared" si="177"/>
        <v>543.03082191780823</v>
      </c>
      <c r="AS420" s="9">
        <f t="shared" si="163"/>
        <v>0.37708333333333338</v>
      </c>
    </row>
    <row r="421" spans="1:45" x14ac:dyDescent="0.25">
      <c r="A421" t="s">
        <v>826</v>
      </c>
      <c r="B421">
        <v>27060</v>
      </c>
      <c r="C421" t="s">
        <v>827</v>
      </c>
      <c r="D421">
        <v>45392</v>
      </c>
      <c r="E421">
        <v>830</v>
      </c>
      <c r="F421">
        <v>633</v>
      </c>
      <c r="G421">
        <v>1046</v>
      </c>
      <c r="H421">
        <v>1702</v>
      </c>
      <c r="I421">
        <v>3151</v>
      </c>
      <c r="J421">
        <v>5676</v>
      </c>
      <c r="K421">
        <v>5479</v>
      </c>
      <c r="L421">
        <v>6030</v>
      </c>
      <c r="M421">
        <v>4986</v>
      </c>
      <c r="N421">
        <v>4633</v>
      </c>
      <c r="O421">
        <v>2176</v>
      </c>
      <c r="P421">
        <v>1029</v>
      </c>
      <c r="Q421">
        <v>4331</v>
      </c>
      <c r="R421">
        <v>3690</v>
      </c>
      <c r="S421">
        <f t="shared" si="164"/>
        <v>22696</v>
      </c>
      <c r="T421" t="str">
        <f t="shared" si="165"/>
        <v>8:00 a.m. to 8:29 a.m.</v>
      </c>
      <c r="U421">
        <f t="shared" si="166"/>
        <v>480</v>
      </c>
      <c r="V421">
        <f t="shared" si="167"/>
        <v>45392</v>
      </c>
      <c r="W421">
        <f t="shared" si="168"/>
        <v>18517</v>
      </c>
      <c r="X421">
        <f t="shared" si="169"/>
        <v>6030</v>
      </c>
      <c r="Y421">
        <f t="shared" si="170"/>
        <v>29</v>
      </c>
      <c r="Z421">
        <f t="shared" si="171"/>
        <v>500.09800995024875</v>
      </c>
      <c r="AA421" s="9">
        <f t="shared" si="161"/>
        <v>0.34722222222222227</v>
      </c>
      <c r="AC421" s="6">
        <f t="shared" si="172"/>
        <v>45392</v>
      </c>
      <c r="AD421" s="6">
        <f t="shared" si="173"/>
        <v>11349</v>
      </c>
      <c r="AE421" s="6">
        <f t="shared" si="153"/>
        <v>420</v>
      </c>
      <c r="AF421" s="6">
        <f t="shared" si="154"/>
        <v>5676</v>
      </c>
      <c r="AG421" s="6">
        <f t="shared" si="155"/>
        <v>29</v>
      </c>
      <c r="AH421" s="6">
        <f t="shared" si="156"/>
        <v>7362</v>
      </c>
      <c r="AI421" s="6">
        <f t="shared" si="174"/>
        <v>440.36539816772375</v>
      </c>
      <c r="AJ421" s="9">
        <f t="shared" si="162"/>
        <v>0.30555555555555552</v>
      </c>
      <c r="AL421" s="6">
        <f t="shared" si="175"/>
        <v>45392</v>
      </c>
      <c r="AM421" s="6">
        <f t="shared" si="176"/>
        <v>34044</v>
      </c>
      <c r="AN421" s="6">
        <f t="shared" si="157"/>
        <v>540</v>
      </c>
      <c r="AO421" s="6">
        <f t="shared" si="158"/>
        <v>4633</v>
      </c>
      <c r="AP421" s="6">
        <f t="shared" si="159"/>
        <v>59</v>
      </c>
      <c r="AQ421" s="6">
        <f t="shared" si="160"/>
        <v>29533</v>
      </c>
      <c r="AR421" s="6">
        <f t="shared" si="177"/>
        <v>597.44636304770131</v>
      </c>
      <c r="AS421" s="9">
        <f t="shared" si="163"/>
        <v>0.4145833333333333</v>
      </c>
    </row>
    <row r="422" spans="1:45" x14ac:dyDescent="0.25">
      <c r="A422" t="s">
        <v>828</v>
      </c>
      <c r="B422">
        <v>27100</v>
      </c>
      <c r="C422" t="s">
        <v>829</v>
      </c>
      <c r="D422">
        <v>62926</v>
      </c>
      <c r="E422">
        <v>3146</v>
      </c>
      <c r="F422">
        <v>2506</v>
      </c>
      <c r="G422">
        <v>4006</v>
      </c>
      <c r="H422">
        <v>4928</v>
      </c>
      <c r="I422">
        <v>6961</v>
      </c>
      <c r="J422">
        <v>8294</v>
      </c>
      <c r="K422">
        <v>8769</v>
      </c>
      <c r="L422">
        <v>5130</v>
      </c>
      <c r="M422">
        <v>2416</v>
      </c>
      <c r="N422">
        <v>3221</v>
      </c>
      <c r="O422">
        <v>1514</v>
      </c>
      <c r="P422">
        <v>943</v>
      </c>
      <c r="Q422">
        <v>5574</v>
      </c>
      <c r="R422">
        <v>5518</v>
      </c>
      <c r="S422">
        <f t="shared" si="164"/>
        <v>31463</v>
      </c>
      <c r="T422" t="str">
        <f t="shared" si="165"/>
        <v>7:30 a.m. to 7:59 a.m.</v>
      </c>
      <c r="U422">
        <f t="shared" si="166"/>
        <v>450</v>
      </c>
      <c r="V422">
        <f t="shared" si="167"/>
        <v>62926</v>
      </c>
      <c r="W422">
        <f t="shared" si="168"/>
        <v>29841</v>
      </c>
      <c r="X422">
        <f t="shared" si="169"/>
        <v>8769</v>
      </c>
      <c r="Y422">
        <f t="shared" si="170"/>
        <v>29</v>
      </c>
      <c r="Z422">
        <f t="shared" si="171"/>
        <v>455.36412361728816</v>
      </c>
      <c r="AA422" s="9">
        <f t="shared" si="161"/>
        <v>0.31597222222222221</v>
      </c>
      <c r="AC422" s="6">
        <f t="shared" si="172"/>
        <v>62926</v>
      </c>
      <c r="AD422" s="6">
        <f t="shared" si="173"/>
        <v>15732</v>
      </c>
      <c r="AE422" s="6">
        <f t="shared" si="153"/>
        <v>390</v>
      </c>
      <c r="AF422" s="6">
        <f t="shared" si="154"/>
        <v>6961</v>
      </c>
      <c r="AG422" s="6">
        <f t="shared" si="155"/>
        <v>29</v>
      </c>
      <c r="AH422" s="6">
        <f t="shared" si="156"/>
        <v>14586</v>
      </c>
      <c r="AI422" s="6">
        <f t="shared" si="174"/>
        <v>394.77223100129294</v>
      </c>
      <c r="AJ422" s="9">
        <f t="shared" si="162"/>
        <v>0.27361111111111108</v>
      </c>
      <c r="AL422" s="6">
        <f t="shared" si="175"/>
        <v>62926</v>
      </c>
      <c r="AM422" s="6">
        <f t="shared" si="176"/>
        <v>47195</v>
      </c>
      <c r="AN422" s="6">
        <f t="shared" si="157"/>
        <v>540</v>
      </c>
      <c r="AO422" s="6">
        <f t="shared" si="158"/>
        <v>3221</v>
      </c>
      <c r="AP422" s="6">
        <f t="shared" si="159"/>
        <v>59</v>
      </c>
      <c r="AQ422" s="6">
        <f t="shared" si="160"/>
        <v>46156</v>
      </c>
      <c r="AR422" s="6">
        <f t="shared" si="177"/>
        <v>559.02250853772125</v>
      </c>
      <c r="AS422" s="9">
        <f t="shared" si="163"/>
        <v>0.38819444444444445</v>
      </c>
    </row>
    <row r="423" spans="1:45" x14ac:dyDescent="0.25">
      <c r="A423" t="s">
        <v>830</v>
      </c>
      <c r="B423">
        <v>27140</v>
      </c>
      <c r="C423" t="s">
        <v>831</v>
      </c>
      <c r="D423">
        <v>229150</v>
      </c>
      <c r="E423">
        <v>7847</v>
      </c>
      <c r="F423">
        <v>5284</v>
      </c>
      <c r="G423">
        <v>8439</v>
      </c>
      <c r="H423">
        <v>23291</v>
      </c>
      <c r="I423">
        <v>30193</v>
      </c>
      <c r="J423">
        <v>46751</v>
      </c>
      <c r="K423">
        <v>35901</v>
      </c>
      <c r="L423">
        <v>20581</v>
      </c>
      <c r="M423">
        <v>7395</v>
      </c>
      <c r="N423">
        <v>9461</v>
      </c>
      <c r="O423">
        <v>4766</v>
      </c>
      <c r="P423">
        <v>1927</v>
      </c>
      <c r="Q423">
        <v>12492</v>
      </c>
      <c r="R423">
        <v>14822</v>
      </c>
      <c r="S423">
        <f t="shared" si="164"/>
        <v>114575</v>
      </c>
      <c r="T423" t="str">
        <f t="shared" si="165"/>
        <v>7:00 a.m. to 7:29 a.m.</v>
      </c>
      <c r="U423">
        <f t="shared" si="166"/>
        <v>420</v>
      </c>
      <c r="V423">
        <f t="shared" si="167"/>
        <v>229150</v>
      </c>
      <c r="W423">
        <f t="shared" si="168"/>
        <v>75054</v>
      </c>
      <c r="X423">
        <f t="shared" si="169"/>
        <v>46751</v>
      </c>
      <c r="Y423">
        <f t="shared" si="170"/>
        <v>29</v>
      </c>
      <c r="Z423">
        <f t="shared" si="171"/>
        <v>444.5151761459648</v>
      </c>
      <c r="AA423" s="9">
        <f t="shared" si="161"/>
        <v>0.30833333333333335</v>
      </c>
      <c r="AC423" s="6">
        <f t="shared" si="172"/>
        <v>229150</v>
      </c>
      <c r="AD423" s="6">
        <f t="shared" si="173"/>
        <v>57288</v>
      </c>
      <c r="AE423" s="6">
        <f t="shared" si="153"/>
        <v>390</v>
      </c>
      <c r="AF423" s="6">
        <f t="shared" si="154"/>
        <v>30193</v>
      </c>
      <c r="AG423" s="6">
        <f t="shared" si="155"/>
        <v>29</v>
      </c>
      <c r="AH423" s="6">
        <f t="shared" si="156"/>
        <v>44861</v>
      </c>
      <c r="AI423" s="6">
        <f t="shared" si="174"/>
        <v>401.93549829430663</v>
      </c>
      <c r="AJ423" s="9">
        <f t="shared" si="162"/>
        <v>0.27847222222222223</v>
      </c>
      <c r="AL423" s="6">
        <f t="shared" si="175"/>
        <v>229150</v>
      </c>
      <c r="AM423" s="6">
        <f t="shared" si="176"/>
        <v>171863</v>
      </c>
      <c r="AN423" s="6">
        <f t="shared" si="157"/>
        <v>480</v>
      </c>
      <c r="AO423" s="6">
        <f t="shared" si="158"/>
        <v>20581</v>
      </c>
      <c r="AP423" s="6">
        <f t="shared" si="159"/>
        <v>29</v>
      </c>
      <c r="AQ423" s="6">
        <f t="shared" si="160"/>
        <v>157706</v>
      </c>
      <c r="AR423" s="6">
        <f t="shared" si="177"/>
        <v>499.94745153296731</v>
      </c>
      <c r="AS423" s="9">
        <f t="shared" si="163"/>
        <v>0.34652777777777777</v>
      </c>
    </row>
    <row r="424" spans="1:45" x14ac:dyDescent="0.25">
      <c r="A424" t="s">
        <v>832</v>
      </c>
      <c r="B424">
        <v>27180</v>
      </c>
      <c r="C424" t="s">
        <v>833</v>
      </c>
      <c r="D424">
        <v>46880</v>
      </c>
      <c r="E424">
        <v>1744</v>
      </c>
      <c r="F424">
        <v>1452</v>
      </c>
      <c r="G424">
        <v>1844</v>
      </c>
      <c r="H424">
        <v>4623</v>
      </c>
      <c r="I424">
        <v>5914</v>
      </c>
      <c r="J424">
        <v>6895</v>
      </c>
      <c r="K424">
        <v>7292</v>
      </c>
      <c r="L424">
        <v>3845</v>
      </c>
      <c r="M424">
        <v>1719</v>
      </c>
      <c r="N424">
        <v>2414</v>
      </c>
      <c r="O424">
        <v>1380</v>
      </c>
      <c r="P424">
        <v>292</v>
      </c>
      <c r="Q424">
        <v>3418</v>
      </c>
      <c r="R424">
        <v>4048</v>
      </c>
      <c r="S424">
        <f t="shared" si="164"/>
        <v>23440</v>
      </c>
      <c r="T424" t="str">
        <f t="shared" si="165"/>
        <v>7:30 a.m. to 7:59 a.m.</v>
      </c>
      <c r="U424">
        <f t="shared" si="166"/>
        <v>450</v>
      </c>
      <c r="V424">
        <f t="shared" si="167"/>
        <v>46880</v>
      </c>
      <c r="W424">
        <f t="shared" si="168"/>
        <v>22472</v>
      </c>
      <c r="X424">
        <f t="shared" si="169"/>
        <v>7292</v>
      </c>
      <c r="Y424">
        <f t="shared" si="170"/>
        <v>29</v>
      </c>
      <c r="Z424">
        <f t="shared" si="171"/>
        <v>453.84969829950631</v>
      </c>
      <c r="AA424" s="9">
        <f t="shared" si="161"/>
        <v>0.31458333333333333</v>
      </c>
      <c r="AC424" s="6">
        <f t="shared" si="172"/>
        <v>46880</v>
      </c>
      <c r="AD424" s="6">
        <f t="shared" si="173"/>
        <v>11721</v>
      </c>
      <c r="AE424" s="6">
        <f t="shared" si="153"/>
        <v>390</v>
      </c>
      <c r="AF424" s="6">
        <f t="shared" si="154"/>
        <v>5914</v>
      </c>
      <c r="AG424" s="6">
        <f t="shared" si="155"/>
        <v>29</v>
      </c>
      <c r="AH424" s="6">
        <f t="shared" si="156"/>
        <v>9663</v>
      </c>
      <c r="AI424" s="6">
        <f t="shared" si="174"/>
        <v>400.08674332093335</v>
      </c>
      <c r="AJ424" s="9">
        <f t="shared" si="162"/>
        <v>0.27777777777777779</v>
      </c>
      <c r="AL424" s="6">
        <f t="shared" si="175"/>
        <v>46880</v>
      </c>
      <c r="AM424" s="6">
        <f t="shared" si="176"/>
        <v>35160</v>
      </c>
      <c r="AN424" s="6">
        <f t="shared" si="157"/>
        <v>510</v>
      </c>
      <c r="AO424" s="6">
        <f t="shared" si="158"/>
        <v>1719</v>
      </c>
      <c r="AP424" s="6">
        <f t="shared" si="159"/>
        <v>29</v>
      </c>
      <c r="AQ424" s="6">
        <f t="shared" si="160"/>
        <v>33609</v>
      </c>
      <c r="AR424" s="6">
        <f t="shared" si="177"/>
        <v>536.16579406631763</v>
      </c>
      <c r="AS424" s="9">
        <f t="shared" si="163"/>
        <v>0.37222222222222223</v>
      </c>
    </row>
    <row r="425" spans="1:45" x14ac:dyDescent="0.25">
      <c r="A425" t="s">
        <v>834</v>
      </c>
      <c r="B425">
        <v>27220</v>
      </c>
      <c r="C425" t="s">
        <v>835</v>
      </c>
      <c r="D425">
        <v>16085</v>
      </c>
      <c r="E425">
        <v>279</v>
      </c>
      <c r="F425">
        <v>230</v>
      </c>
      <c r="G425">
        <v>438</v>
      </c>
      <c r="H425">
        <v>1234</v>
      </c>
      <c r="I425">
        <v>1055</v>
      </c>
      <c r="J425">
        <v>2848</v>
      </c>
      <c r="K425">
        <v>2523</v>
      </c>
      <c r="L425">
        <v>2191</v>
      </c>
      <c r="M425">
        <v>1439</v>
      </c>
      <c r="N425">
        <v>1099</v>
      </c>
      <c r="O425">
        <v>423</v>
      </c>
      <c r="P425">
        <v>100</v>
      </c>
      <c r="Q425">
        <v>1620</v>
      </c>
      <c r="R425">
        <v>606</v>
      </c>
      <c r="S425">
        <f t="shared" si="164"/>
        <v>8042.5</v>
      </c>
      <c r="T425" t="str">
        <f t="shared" si="165"/>
        <v>7:30 a.m. to 7:59 a.m.</v>
      </c>
      <c r="U425">
        <f t="shared" si="166"/>
        <v>450</v>
      </c>
      <c r="V425">
        <f t="shared" si="167"/>
        <v>16085</v>
      </c>
      <c r="W425">
        <f t="shared" si="168"/>
        <v>6084</v>
      </c>
      <c r="X425">
        <f t="shared" si="169"/>
        <v>2523</v>
      </c>
      <c r="Y425">
        <f t="shared" si="170"/>
        <v>29</v>
      </c>
      <c r="Z425">
        <f t="shared" si="171"/>
        <v>472.51149425287355</v>
      </c>
      <c r="AA425" s="9">
        <f t="shared" si="161"/>
        <v>0.32777777777777778</v>
      </c>
      <c r="AC425" s="6">
        <f t="shared" si="172"/>
        <v>16085</v>
      </c>
      <c r="AD425" s="6">
        <f t="shared" si="173"/>
        <v>4022</v>
      </c>
      <c r="AE425" s="6">
        <f t="shared" si="153"/>
        <v>420</v>
      </c>
      <c r="AF425" s="6">
        <f t="shared" si="154"/>
        <v>2848</v>
      </c>
      <c r="AG425" s="6">
        <f t="shared" si="155"/>
        <v>29</v>
      </c>
      <c r="AH425" s="6">
        <f t="shared" si="156"/>
        <v>3236</v>
      </c>
      <c r="AI425" s="6">
        <f t="shared" si="174"/>
        <v>427.99587429775283</v>
      </c>
      <c r="AJ425" s="9">
        <f t="shared" si="162"/>
        <v>0.29652777777777778</v>
      </c>
      <c r="AL425" s="6">
        <f t="shared" si="175"/>
        <v>16085</v>
      </c>
      <c r="AM425" s="6">
        <f t="shared" si="176"/>
        <v>12064</v>
      </c>
      <c r="AN425" s="6">
        <f t="shared" si="157"/>
        <v>510</v>
      </c>
      <c r="AO425" s="6">
        <f t="shared" si="158"/>
        <v>1439</v>
      </c>
      <c r="AP425" s="6">
        <f t="shared" si="159"/>
        <v>29</v>
      </c>
      <c r="AQ425" s="6">
        <f t="shared" si="160"/>
        <v>10798</v>
      </c>
      <c r="AR425" s="6">
        <f t="shared" si="177"/>
        <v>535.50851285615011</v>
      </c>
      <c r="AS425" s="9">
        <f t="shared" si="163"/>
        <v>0.37152777777777773</v>
      </c>
    </row>
    <row r="426" spans="1:45" x14ac:dyDescent="0.25">
      <c r="A426" t="s">
        <v>836</v>
      </c>
      <c r="B426">
        <v>27260</v>
      </c>
      <c r="C426" t="s">
        <v>837</v>
      </c>
      <c r="D426">
        <v>592219</v>
      </c>
      <c r="E426">
        <v>21626</v>
      </c>
      <c r="F426">
        <v>19498</v>
      </c>
      <c r="G426">
        <v>27695</v>
      </c>
      <c r="H426">
        <v>53366</v>
      </c>
      <c r="I426">
        <v>61056</v>
      </c>
      <c r="J426">
        <v>93500</v>
      </c>
      <c r="K426">
        <v>75787</v>
      </c>
      <c r="L426">
        <v>67916</v>
      </c>
      <c r="M426">
        <v>33565</v>
      </c>
      <c r="N426">
        <v>34473</v>
      </c>
      <c r="O426">
        <v>16666</v>
      </c>
      <c r="P426">
        <v>8896</v>
      </c>
      <c r="Q426">
        <v>39237</v>
      </c>
      <c r="R426">
        <v>38938</v>
      </c>
      <c r="S426">
        <f t="shared" si="164"/>
        <v>296109.5</v>
      </c>
      <c r="T426" t="str">
        <f t="shared" si="165"/>
        <v>7:30 a.m. to 7:59 a.m.</v>
      </c>
      <c r="U426">
        <f t="shared" si="166"/>
        <v>450</v>
      </c>
      <c r="V426">
        <f t="shared" si="167"/>
        <v>592219</v>
      </c>
      <c r="W426">
        <f t="shared" si="168"/>
        <v>276741</v>
      </c>
      <c r="X426">
        <f t="shared" si="169"/>
        <v>75787</v>
      </c>
      <c r="Y426">
        <f t="shared" si="170"/>
        <v>29</v>
      </c>
      <c r="Z426">
        <f t="shared" si="171"/>
        <v>457.41138321875781</v>
      </c>
      <c r="AA426" s="9">
        <f t="shared" si="161"/>
        <v>0.31736111111111109</v>
      </c>
      <c r="AC426" s="6">
        <f t="shared" si="172"/>
        <v>592219</v>
      </c>
      <c r="AD426" s="6">
        <f t="shared" si="173"/>
        <v>148055</v>
      </c>
      <c r="AE426" s="6">
        <f t="shared" si="153"/>
        <v>390</v>
      </c>
      <c r="AF426" s="6">
        <f t="shared" si="154"/>
        <v>61056</v>
      </c>
      <c r="AG426" s="6">
        <f t="shared" si="155"/>
        <v>29</v>
      </c>
      <c r="AH426" s="6">
        <f t="shared" si="156"/>
        <v>122185</v>
      </c>
      <c r="AI426" s="6">
        <f t="shared" si="174"/>
        <v>402.28745332154085</v>
      </c>
      <c r="AJ426" s="9">
        <f t="shared" si="162"/>
        <v>0.27916666666666667</v>
      </c>
      <c r="AL426" s="6">
        <f t="shared" si="175"/>
        <v>592219</v>
      </c>
      <c r="AM426" s="6">
        <f t="shared" si="176"/>
        <v>444165</v>
      </c>
      <c r="AN426" s="6">
        <f t="shared" si="157"/>
        <v>510</v>
      </c>
      <c r="AO426" s="6">
        <f t="shared" si="158"/>
        <v>33565</v>
      </c>
      <c r="AP426" s="6">
        <f t="shared" si="159"/>
        <v>29</v>
      </c>
      <c r="AQ426" s="6">
        <f t="shared" si="160"/>
        <v>420444</v>
      </c>
      <c r="AR426" s="6">
        <f t="shared" si="177"/>
        <v>530.49418292864596</v>
      </c>
      <c r="AS426" s="9">
        <f t="shared" si="163"/>
        <v>0.36805555555555558</v>
      </c>
    </row>
    <row r="427" spans="1:45" x14ac:dyDescent="0.25">
      <c r="A427" t="s">
        <v>838</v>
      </c>
      <c r="B427">
        <v>27300</v>
      </c>
      <c r="C427" t="s">
        <v>839</v>
      </c>
      <c r="D427">
        <v>18321</v>
      </c>
      <c r="E427">
        <v>603</v>
      </c>
      <c r="F427">
        <v>536</v>
      </c>
      <c r="G427">
        <v>975</v>
      </c>
      <c r="H427">
        <v>1385</v>
      </c>
      <c r="I427">
        <v>2304</v>
      </c>
      <c r="J427">
        <v>3110</v>
      </c>
      <c r="K427">
        <v>3348</v>
      </c>
      <c r="L427">
        <v>1303</v>
      </c>
      <c r="M427">
        <v>445</v>
      </c>
      <c r="N427">
        <v>809</v>
      </c>
      <c r="O427">
        <v>284</v>
      </c>
      <c r="P427">
        <v>118</v>
      </c>
      <c r="Q427">
        <v>1580</v>
      </c>
      <c r="R427">
        <v>1521</v>
      </c>
      <c r="S427">
        <f t="shared" si="164"/>
        <v>9160.5</v>
      </c>
      <c r="T427" t="str">
        <f t="shared" si="165"/>
        <v>7:30 a.m. to 7:59 a.m.</v>
      </c>
      <c r="U427">
        <f t="shared" si="166"/>
        <v>450</v>
      </c>
      <c r="V427">
        <f t="shared" si="167"/>
        <v>18321</v>
      </c>
      <c r="W427">
        <f t="shared" si="168"/>
        <v>8913</v>
      </c>
      <c r="X427">
        <f t="shared" si="169"/>
        <v>3348</v>
      </c>
      <c r="Y427">
        <f t="shared" si="170"/>
        <v>29</v>
      </c>
      <c r="Z427">
        <f t="shared" si="171"/>
        <v>452.14381720430106</v>
      </c>
      <c r="AA427" s="9">
        <f t="shared" si="161"/>
        <v>0.31388888888888888</v>
      </c>
      <c r="AC427" s="6">
        <f t="shared" si="172"/>
        <v>18321</v>
      </c>
      <c r="AD427" s="6">
        <f t="shared" si="173"/>
        <v>4581</v>
      </c>
      <c r="AE427" s="6">
        <f t="shared" si="153"/>
        <v>390</v>
      </c>
      <c r="AF427" s="6">
        <f t="shared" si="154"/>
        <v>2304</v>
      </c>
      <c r="AG427" s="6">
        <f t="shared" si="155"/>
        <v>29</v>
      </c>
      <c r="AH427" s="6">
        <f t="shared" si="156"/>
        <v>3499</v>
      </c>
      <c r="AI427" s="6">
        <f t="shared" si="174"/>
        <v>403.60948350694446</v>
      </c>
      <c r="AJ427" s="9">
        <f t="shared" si="162"/>
        <v>0.27986111111111112</v>
      </c>
      <c r="AL427" s="6">
        <f t="shared" si="175"/>
        <v>18321</v>
      </c>
      <c r="AM427" s="6">
        <f t="shared" si="176"/>
        <v>13741</v>
      </c>
      <c r="AN427" s="6">
        <f t="shared" si="157"/>
        <v>510</v>
      </c>
      <c r="AO427" s="6">
        <f t="shared" si="158"/>
        <v>445</v>
      </c>
      <c r="AP427" s="6">
        <f t="shared" si="159"/>
        <v>29</v>
      </c>
      <c r="AQ427" s="6">
        <f t="shared" si="160"/>
        <v>13564</v>
      </c>
      <c r="AR427" s="6">
        <f t="shared" si="177"/>
        <v>521.51853932584265</v>
      </c>
      <c r="AS427" s="9">
        <f t="shared" si="163"/>
        <v>0.36180555555555555</v>
      </c>
    </row>
    <row r="428" spans="1:45" x14ac:dyDescent="0.25">
      <c r="A428" t="s">
        <v>840</v>
      </c>
      <c r="B428">
        <v>27340</v>
      </c>
      <c r="C428" t="s">
        <v>841</v>
      </c>
      <c r="D428">
        <v>80551</v>
      </c>
      <c r="E428">
        <v>4935</v>
      </c>
      <c r="F428">
        <v>6488</v>
      </c>
      <c r="G428">
        <v>7793</v>
      </c>
      <c r="H428">
        <v>11126</v>
      </c>
      <c r="I428">
        <v>11107</v>
      </c>
      <c r="J428">
        <v>10147</v>
      </c>
      <c r="K428">
        <v>7403</v>
      </c>
      <c r="L428">
        <v>4693</v>
      </c>
      <c r="M428">
        <v>2775</v>
      </c>
      <c r="N428">
        <v>2746</v>
      </c>
      <c r="O428">
        <v>1886</v>
      </c>
      <c r="P428">
        <v>883</v>
      </c>
      <c r="Q428">
        <v>4563</v>
      </c>
      <c r="R428">
        <v>4006</v>
      </c>
      <c r="S428">
        <f t="shared" si="164"/>
        <v>40275.5</v>
      </c>
      <c r="T428" t="str">
        <f t="shared" si="165"/>
        <v>6:30 a.m. to 6:59 a.m.</v>
      </c>
      <c r="U428">
        <f t="shared" si="166"/>
        <v>390</v>
      </c>
      <c r="V428">
        <f t="shared" si="167"/>
        <v>80551</v>
      </c>
      <c r="W428">
        <f t="shared" si="168"/>
        <v>30342</v>
      </c>
      <c r="X428">
        <f t="shared" si="169"/>
        <v>11107</v>
      </c>
      <c r="Y428">
        <f t="shared" si="170"/>
        <v>29</v>
      </c>
      <c r="Z428">
        <f t="shared" si="171"/>
        <v>415.93603133159269</v>
      </c>
      <c r="AA428" s="9">
        <f t="shared" si="161"/>
        <v>0.28819444444444448</v>
      </c>
      <c r="AC428" s="6">
        <f t="shared" si="172"/>
        <v>80551</v>
      </c>
      <c r="AD428" s="6">
        <f t="shared" si="173"/>
        <v>20138</v>
      </c>
      <c r="AE428" s="6">
        <f t="shared" si="153"/>
        <v>360</v>
      </c>
      <c r="AF428" s="6">
        <f t="shared" si="154"/>
        <v>11126</v>
      </c>
      <c r="AG428" s="6">
        <f t="shared" si="155"/>
        <v>29</v>
      </c>
      <c r="AH428" s="6">
        <f t="shared" si="156"/>
        <v>19216</v>
      </c>
      <c r="AI428" s="6">
        <f t="shared" si="174"/>
        <v>362.40254808556534</v>
      </c>
      <c r="AJ428" s="9">
        <f t="shared" si="162"/>
        <v>0.25138888888888888</v>
      </c>
      <c r="AL428" s="6">
        <f t="shared" si="175"/>
        <v>80551</v>
      </c>
      <c r="AM428" s="6">
        <f t="shared" si="176"/>
        <v>60414</v>
      </c>
      <c r="AN428" s="6">
        <f t="shared" si="157"/>
        <v>480</v>
      </c>
      <c r="AO428" s="6">
        <f t="shared" si="158"/>
        <v>4693</v>
      </c>
      <c r="AP428" s="6">
        <f t="shared" si="159"/>
        <v>29</v>
      </c>
      <c r="AQ428" s="6">
        <f t="shared" si="160"/>
        <v>58999</v>
      </c>
      <c r="AR428" s="6">
        <f t="shared" si="177"/>
        <v>488.73923929256341</v>
      </c>
      <c r="AS428" s="9">
        <f t="shared" si="163"/>
        <v>0.33888888888888885</v>
      </c>
    </row>
    <row r="429" spans="1:45" x14ac:dyDescent="0.25">
      <c r="A429" t="s">
        <v>842</v>
      </c>
      <c r="B429">
        <v>27380</v>
      </c>
      <c r="C429" t="s">
        <v>843</v>
      </c>
      <c r="D429">
        <v>18695</v>
      </c>
      <c r="E429">
        <v>1235</v>
      </c>
      <c r="F429">
        <v>599</v>
      </c>
      <c r="G429">
        <v>796</v>
      </c>
      <c r="H429">
        <v>1221</v>
      </c>
      <c r="I429">
        <v>1665</v>
      </c>
      <c r="J429">
        <v>5626</v>
      </c>
      <c r="K429">
        <v>2019</v>
      </c>
      <c r="L429">
        <v>1948</v>
      </c>
      <c r="M429">
        <v>460</v>
      </c>
      <c r="N429">
        <v>614</v>
      </c>
      <c r="O429">
        <v>358</v>
      </c>
      <c r="P429">
        <v>213</v>
      </c>
      <c r="Q429">
        <v>1033</v>
      </c>
      <c r="R429">
        <v>908</v>
      </c>
      <c r="S429">
        <f t="shared" si="164"/>
        <v>9347.5</v>
      </c>
      <c r="T429" t="str">
        <f t="shared" si="165"/>
        <v>7:00 a.m. to 7:29 a.m.</v>
      </c>
      <c r="U429">
        <f t="shared" si="166"/>
        <v>420</v>
      </c>
      <c r="V429">
        <f t="shared" si="167"/>
        <v>18695</v>
      </c>
      <c r="W429">
        <f t="shared" si="168"/>
        <v>5516</v>
      </c>
      <c r="X429">
        <f t="shared" si="169"/>
        <v>5626</v>
      </c>
      <c r="Y429">
        <f t="shared" si="170"/>
        <v>29</v>
      </c>
      <c r="Z429">
        <f t="shared" si="171"/>
        <v>439.75</v>
      </c>
      <c r="AA429" s="9">
        <f t="shared" si="161"/>
        <v>0.30486111111111108</v>
      </c>
      <c r="AC429" s="6">
        <f t="shared" si="172"/>
        <v>18695</v>
      </c>
      <c r="AD429" s="6">
        <f t="shared" si="173"/>
        <v>4674</v>
      </c>
      <c r="AE429" s="6">
        <f t="shared" si="153"/>
        <v>390</v>
      </c>
      <c r="AF429" s="6">
        <f t="shared" si="154"/>
        <v>1665</v>
      </c>
      <c r="AG429" s="6">
        <f t="shared" si="155"/>
        <v>29</v>
      </c>
      <c r="AH429" s="6">
        <f t="shared" si="156"/>
        <v>3851</v>
      </c>
      <c r="AI429" s="6">
        <f t="shared" si="174"/>
        <v>404.33018018018021</v>
      </c>
      <c r="AJ429" s="9">
        <f t="shared" si="162"/>
        <v>0.28055555555555556</v>
      </c>
      <c r="AL429" s="6">
        <f t="shared" si="175"/>
        <v>18695</v>
      </c>
      <c r="AM429" s="6">
        <f t="shared" si="176"/>
        <v>14022</v>
      </c>
      <c r="AN429" s="6">
        <f t="shared" si="157"/>
        <v>480</v>
      </c>
      <c r="AO429" s="6">
        <f t="shared" si="158"/>
        <v>1948</v>
      </c>
      <c r="AP429" s="6">
        <f t="shared" si="159"/>
        <v>29</v>
      </c>
      <c r="AQ429" s="6">
        <f t="shared" si="160"/>
        <v>13161</v>
      </c>
      <c r="AR429" s="6">
        <f t="shared" si="177"/>
        <v>492.80659650924025</v>
      </c>
      <c r="AS429" s="9">
        <f t="shared" si="163"/>
        <v>0.34166666666666662</v>
      </c>
    </row>
    <row r="430" spans="1:45" x14ac:dyDescent="0.25">
      <c r="A430" t="s">
        <v>844</v>
      </c>
      <c r="B430">
        <v>27420</v>
      </c>
      <c r="C430" t="s">
        <v>845</v>
      </c>
      <c r="D430">
        <v>10211</v>
      </c>
      <c r="E430">
        <v>335</v>
      </c>
      <c r="F430">
        <v>244</v>
      </c>
      <c r="G430">
        <v>486</v>
      </c>
      <c r="H430">
        <v>782</v>
      </c>
      <c r="I430">
        <v>1215</v>
      </c>
      <c r="J430">
        <v>1193</v>
      </c>
      <c r="K430">
        <v>2306</v>
      </c>
      <c r="L430">
        <v>1086</v>
      </c>
      <c r="M430">
        <v>342</v>
      </c>
      <c r="N430">
        <v>591</v>
      </c>
      <c r="O430">
        <v>164</v>
      </c>
      <c r="P430">
        <v>73</v>
      </c>
      <c r="Q430">
        <v>676</v>
      </c>
      <c r="R430">
        <v>718</v>
      </c>
      <c r="S430">
        <f t="shared" si="164"/>
        <v>5105.5</v>
      </c>
      <c r="T430" t="str">
        <f t="shared" si="165"/>
        <v>7:30 a.m. to 7:59 a.m.</v>
      </c>
      <c r="U430">
        <f t="shared" si="166"/>
        <v>450</v>
      </c>
      <c r="V430">
        <f t="shared" si="167"/>
        <v>10211</v>
      </c>
      <c r="W430">
        <f t="shared" si="168"/>
        <v>4255</v>
      </c>
      <c r="X430">
        <f t="shared" si="169"/>
        <v>2306</v>
      </c>
      <c r="Y430">
        <f t="shared" si="170"/>
        <v>29</v>
      </c>
      <c r="Z430">
        <f t="shared" si="171"/>
        <v>460.69579358196012</v>
      </c>
      <c r="AA430" s="9">
        <f t="shared" si="161"/>
        <v>0.31944444444444448</v>
      </c>
      <c r="AC430" s="6">
        <f t="shared" si="172"/>
        <v>10211</v>
      </c>
      <c r="AD430" s="6">
        <f t="shared" si="173"/>
        <v>2553</v>
      </c>
      <c r="AE430" s="6">
        <f t="shared" si="153"/>
        <v>390</v>
      </c>
      <c r="AF430" s="6">
        <f t="shared" si="154"/>
        <v>1215</v>
      </c>
      <c r="AG430" s="6">
        <f t="shared" si="155"/>
        <v>29</v>
      </c>
      <c r="AH430" s="6">
        <f t="shared" si="156"/>
        <v>1847</v>
      </c>
      <c r="AI430" s="6">
        <f t="shared" si="174"/>
        <v>406.84506172839508</v>
      </c>
      <c r="AJ430" s="9">
        <f t="shared" si="162"/>
        <v>0.28194444444444444</v>
      </c>
      <c r="AL430" s="6">
        <f t="shared" si="175"/>
        <v>10211</v>
      </c>
      <c r="AM430" s="6">
        <f t="shared" si="176"/>
        <v>7659</v>
      </c>
      <c r="AN430" s="6">
        <f t="shared" si="157"/>
        <v>510</v>
      </c>
      <c r="AO430" s="6">
        <f t="shared" si="158"/>
        <v>342</v>
      </c>
      <c r="AP430" s="6">
        <f t="shared" si="159"/>
        <v>29</v>
      </c>
      <c r="AQ430" s="6">
        <f t="shared" si="160"/>
        <v>7647</v>
      </c>
      <c r="AR430" s="6">
        <f t="shared" si="177"/>
        <v>510.95394736842104</v>
      </c>
      <c r="AS430" s="9">
        <f t="shared" si="163"/>
        <v>0.35416666666666669</v>
      </c>
    </row>
    <row r="431" spans="1:45" x14ac:dyDescent="0.25">
      <c r="A431" t="s">
        <v>846</v>
      </c>
      <c r="B431">
        <v>27460</v>
      </c>
      <c r="C431" t="s">
        <v>847</v>
      </c>
      <c r="D431">
        <v>55656</v>
      </c>
      <c r="E431">
        <v>2501</v>
      </c>
      <c r="F431">
        <v>1667</v>
      </c>
      <c r="G431">
        <v>3151</v>
      </c>
      <c r="H431">
        <v>3800</v>
      </c>
      <c r="I431">
        <v>5893</v>
      </c>
      <c r="J431">
        <v>6580</v>
      </c>
      <c r="K431">
        <v>8209</v>
      </c>
      <c r="L431">
        <v>5282</v>
      </c>
      <c r="M431">
        <v>2831</v>
      </c>
      <c r="N431">
        <v>2856</v>
      </c>
      <c r="O431">
        <v>1648</v>
      </c>
      <c r="P431">
        <v>598</v>
      </c>
      <c r="Q431">
        <v>5688</v>
      </c>
      <c r="R431">
        <v>4952</v>
      </c>
      <c r="S431">
        <f t="shared" si="164"/>
        <v>27828</v>
      </c>
      <c r="T431" t="str">
        <f t="shared" si="165"/>
        <v>7:30 a.m. to 7:59 a.m.</v>
      </c>
      <c r="U431">
        <f t="shared" si="166"/>
        <v>450</v>
      </c>
      <c r="V431">
        <f t="shared" si="167"/>
        <v>55656</v>
      </c>
      <c r="W431">
        <f t="shared" si="168"/>
        <v>23592</v>
      </c>
      <c r="X431">
        <f t="shared" si="169"/>
        <v>8209</v>
      </c>
      <c r="Y431">
        <f t="shared" si="170"/>
        <v>29</v>
      </c>
      <c r="Z431">
        <f t="shared" si="171"/>
        <v>464.96455110244852</v>
      </c>
      <c r="AA431" s="9">
        <f t="shared" si="161"/>
        <v>0.32222222222222224</v>
      </c>
      <c r="AC431" s="6">
        <f t="shared" si="172"/>
        <v>55656</v>
      </c>
      <c r="AD431" s="6">
        <f t="shared" si="173"/>
        <v>13915</v>
      </c>
      <c r="AE431" s="6">
        <f t="shared" si="153"/>
        <v>390</v>
      </c>
      <c r="AF431" s="6">
        <f t="shared" si="154"/>
        <v>5893</v>
      </c>
      <c r="AG431" s="6">
        <f t="shared" si="155"/>
        <v>29</v>
      </c>
      <c r="AH431" s="6">
        <f t="shared" si="156"/>
        <v>11119</v>
      </c>
      <c r="AI431" s="6">
        <f t="shared" si="174"/>
        <v>403.75445443746821</v>
      </c>
      <c r="AJ431" s="9">
        <f t="shared" si="162"/>
        <v>0.27986111111111112</v>
      </c>
      <c r="AL431" s="6">
        <f t="shared" si="175"/>
        <v>55656</v>
      </c>
      <c r="AM431" s="6">
        <f t="shared" si="176"/>
        <v>41742</v>
      </c>
      <c r="AN431" s="6">
        <f t="shared" si="157"/>
        <v>540</v>
      </c>
      <c r="AO431" s="6">
        <f t="shared" si="158"/>
        <v>2856</v>
      </c>
      <c r="AP431" s="6">
        <f t="shared" si="159"/>
        <v>59</v>
      </c>
      <c r="AQ431" s="6">
        <f t="shared" si="160"/>
        <v>39914</v>
      </c>
      <c r="AR431" s="6">
        <f t="shared" si="177"/>
        <v>577.76330532212887</v>
      </c>
      <c r="AS431" s="9">
        <f t="shared" si="163"/>
        <v>0.40069444444444446</v>
      </c>
    </row>
    <row r="432" spans="1:45" x14ac:dyDescent="0.25">
      <c r="A432" t="s">
        <v>848</v>
      </c>
      <c r="B432">
        <v>27500</v>
      </c>
      <c r="C432" t="s">
        <v>849</v>
      </c>
      <c r="D432">
        <v>70566</v>
      </c>
      <c r="E432">
        <v>4350</v>
      </c>
      <c r="F432">
        <v>3637</v>
      </c>
      <c r="G432">
        <v>4790</v>
      </c>
      <c r="H432">
        <v>5497</v>
      </c>
      <c r="I432">
        <v>7378</v>
      </c>
      <c r="J432">
        <v>9889</v>
      </c>
      <c r="K432">
        <v>8820</v>
      </c>
      <c r="L432">
        <v>5530</v>
      </c>
      <c r="M432">
        <v>2178</v>
      </c>
      <c r="N432">
        <v>3098</v>
      </c>
      <c r="O432">
        <v>1703</v>
      </c>
      <c r="P432">
        <v>684</v>
      </c>
      <c r="Q432">
        <v>6729</v>
      </c>
      <c r="R432">
        <v>6283</v>
      </c>
      <c r="S432">
        <f t="shared" si="164"/>
        <v>35283</v>
      </c>
      <c r="T432" t="str">
        <f t="shared" si="165"/>
        <v>7:00 a.m. to 7:29 a.m.</v>
      </c>
      <c r="U432">
        <f t="shared" si="166"/>
        <v>420</v>
      </c>
      <c r="V432">
        <f t="shared" si="167"/>
        <v>70566</v>
      </c>
      <c r="W432">
        <f t="shared" si="168"/>
        <v>25652</v>
      </c>
      <c r="X432">
        <f t="shared" si="169"/>
        <v>9889</v>
      </c>
      <c r="Y432">
        <f t="shared" si="170"/>
        <v>29</v>
      </c>
      <c r="Z432">
        <f t="shared" si="171"/>
        <v>448.2434017595308</v>
      </c>
      <c r="AA432" s="9">
        <f t="shared" si="161"/>
        <v>0.31111111111111112</v>
      </c>
      <c r="AC432" s="6">
        <f t="shared" si="172"/>
        <v>70566</v>
      </c>
      <c r="AD432" s="6">
        <f t="shared" si="173"/>
        <v>17642</v>
      </c>
      <c r="AE432" s="6">
        <f t="shared" si="153"/>
        <v>360</v>
      </c>
      <c r="AF432" s="6">
        <f t="shared" si="154"/>
        <v>5497</v>
      </c>
      <c r="AG432" s="6">
        <f t="shared" si="155"/>
        <v>29</v>
      </c>
      <c r="AH432" s="6">
        <f t="shared" si="156"/>
        <v>12777</v>
      </c>
      <c r="AI432" s="6">
        <f t="shared" si="174"/>
        <v>385.66317991631797</v>
      </c>
      <c r="AJ432" s="9">
        <f t="shared" si="162"/>
        <v>0.2673611111111111</v>
      </c>
      <c r="AL432" s="6">
        <f t="shared" si="175"/>
        <v>70566</v>
      </c>
      <c r="AM432" s="6">
        <f t="shared" si="176"/>
        <v>52925</v>
      </c>
      <c r="AN432" s="6">
        <f t="shared" si="157"/>
        <v>540</v>
      </c>
      <c r="AO432" s="6">
        <f t="shared" si="158"/>
        <v>3098</v>
      </c>
      <c r="AP432" s="6">
        <f t="shared" si="159"/>
        <v>59</v>
      </c>
      <c r="AQ432" s="6">
        <f t="shared" si="160"/>
        <v>52069</v>
      </c>
      <c r="AR432" s="6">
        <f t="shared" si="177"/>
        <v>556.29260813428016</v>
      </c>
      <c r="AS432" s="9">
        <f t="shared" si="163"/>
        <v>0.38611111111111113</v>
      </c>
    </row>
    <row r="433" spans="1:45" x14ac:dyDescent="0.25">
      <c r="A433" t="s">
        <v>850</v>
      </c>
      <c r="B433">
        <v>27540</v>
      </c>
      <c r="C433" t="s">
        <v>851</v>
      </c>
      <c r="D433">
        <v>25909</v>
      </c>
      <c r="E433">
        <v>1318</v>
      </c>
      <c r="F433">
        <v>1670</v>
      </c>
      <c r="G433">
        <v>2537</v>
      </c>
      <c r="H433">
        <v>3093</v>
      </c>
      <c r="I433">
        <v>3202</v>
      </c>
      <c r="J433">
        <v>3317</v>
      </c>
      <c r="K433">
        <v>3772</v>
      </c>
      <c r="L433">
        <v>1309</v>
      </c>
      <c r="M433">
        <v>792</v>
      </c>
      <c r="N433">
        <v>828</v>
      </c>
      <c r="O433">
        <v>441</v>
      </c>
      <c r="P433">
        <v>186</v>
      </c>
      <c r="Q433">
        <v>1717</v>
      </c>
      <c r="R433">
        <v>1727</v>
      </c>
      <c r="S433">
        <f t="shared" si="164"/>
        <v>12954.5</v>
      </c>
      <c r="T433" t="str">
        <f t="shared" si="165"/>
        <v>7:00 a.m. to 7:29 a.m.</v>
      </c>
      <c r="U433">
        <f t="shared" si="166"/>
        <v>420</v>
      </c>
      <c r="V433">
        <f t="shared" si="167"/>
        <v>25909</v>
      </c>
      <c r="W433">
        <f t="shared" si="168"/>
        <v>11820</v>
      </c>
      <c r="X433">
        <f t="shared" si="169"/>
        <v>3317</v>
      </c>
      <c r="Y433">
        <f t="shared" si="170"/>
        <v>29</v>
      </c>
      <c r="Z433">
        <f t="shared" si="171"/>
        <v>429.91875188423273</v>
      </c>
      <c r="AA433" s="9">
        <f t="shared" si="161"/>
        <v>0.29791666666666666</v>
      </c>
      <c r="AC433" s="6">
        <f t="shared" si="172"/>
        <v>25909</v>
      </c>
      <c r="AD433" s="6">
        <f t="shared" si="173"/>
        <v>6478</v>
      </c>
      <c r="AE433" s="6">
        <f t="shared" si="153"/>
        <v>360</v>
      </c>
      <c r="AF433" s="6">
        <f t="shared" si="154"/>
        <v>3093</v>
      </c>
      <c r="AG433" s="6">
        <f t="shared" si="155"/>
        <v>29</v>
      </c>
      <c r="AH433" s="6">
        <f t="shared" si="156"/>
        <v>5525</v>
      </c>
      <c r="AI433" s="6">
        <f t="shared" si="174"/>
        <v>368.92830585192371</v>
      </c>
      <c r="AJ433" s="9">
        <f t="shared" si="162"/>
        <v>0.25555555555555559</v>
      </c>
      <c r="AL433" s="6">
        <f t="shared" si="175"/>
        <v>25909</v>
      </c>
      <c r="AM433" s="6">
        <f t="shared" si="176"/>
        <v>19432</v>
      </c>
      <c r="AN433" s="6">
        <f t="shared" si="157"/>
        <v>480</v>
      </c>
      <c r="AO433" s="6">
        <f t="shared" si="158"/>
        <v>1309</v>
      </c>
      <c r="AP433" s="6">
        <f t="shared" si="159"/>
        <v>29</v>
      </c>
      <c r="AQ433" s="6">
        <f t="shared" si="160"/>
        <v>18909</v>
      </c>
      <c r="AR433" s="6">
        <f t="shared" si="177"/>
        <v>491.58116883116884</v>
      </c>
      <c r="AS433" s="9">
        <f t="shared" si="163"/>
        <v>0.34097222222222223</v>
      </c>
    </row>
    <row r="434" spans="1:45" x14ac:dyDescent="0.25">
      <c r="A434" t="s">
        <v>852</v>
      </c>
      <c r="B434">
        <v>27580</v>
      </c>
      <c r="C434" t="s">
        <v>853</v>
      </c>
      <c r="D434">
        <v>4241</v>
      </c>
      <c r="E434">
        <v>309</v>
      </c>
      <c r="F434">
        <v>150</v>
      </c>
      <c r="G434">
        <v>322</v>
      </c>
      <c r="H434">
        <v>536</v>
      </c>
      <c r="I434">
        <v>582</v>
      </c>
      <c r="J434">
        <v>664</v>
      </c>
      <c r="K434">
        <v>485</v>
      </c>
      <c r="L434">
        <v>317</v>
      </c>
      <c r="M434">
        <v>54</v>
      </c>
      <c r="N434">
        <v>77</v>
      </c>
      <c r="O434">
        <v>60</v>
      </c>
      <c r="P434">
        <v>14</v>
      </c>
      <c r="Q434">
        <v>441</v>
      </c>
      <c r="R434">
        <v>230</v>
      </c>
      <c r="S434">
        <f t="shared" si="164"/>
        <v>2120.5</v>
      </c>
      <c r="T434" t="str">
        <f t="shared" si="165"/>
        <v>7:00 a.m. to 7:29 a.m.</v>
      </c>
      <c r="U434">
        <f t="shared" si="166"/>
        <v>420</v>
      </c>
      <c r="V434">
        <f t="shared" si="167"/>
        <v>4241</v>
      </c>
      <c r="W434">
        <f t="shared" si="168"/>
        <v>1899</v>
      </c>
      <c r="X434">
        <f t="shared" si="169"/>
        <v>664</v>
      </c>
      <c r="Y434">
        <f t="shared" si="170"/>
        <v>29</v>
      </c>
      <c r="Z434">
        <f t="shared" si="171"/>
        <v>429.67394578313252</v>
      </c>
      <c r="AA434" s="9">
        <f t="shared" si="161"/>
        <v>0.29791666666666666</v>
      </c>
      <c r="AC434" s="6">
        <f t="shared" si="172"/>
        <v>4241</v>
      </c>
      <c r="AD434" s="6">
        <f t="shared" si="173"/>
        <v>1061</v>
      </c>
      <c r="AE434" s="6">
        <f t="shared" si="153"/>
        <v>360</v>
      </c>
      <c r="AF434" s="6">
        <f t="shared" si="154"/>
        <v>536</v>
      </c>
      <c r="AG434" s="6">
        <f t="shared" si="155"/>
        <v>29</v>
      </c>
      <c r="AH434" s="6">
        <f t="shared" si="156"/>
        <v>781</v>
      </c>
      <c r="AI434" s="6">
        <f t="shared" si="174"/>
        <v>375.1086753731343</v>
      </c>
      <c r="AJ434" s="9">
        <f t="shared" si="162"/>
        <v>0.26041666666666669</v>
      </c>
      <c r="AL434" s="6">
        <f t="shared" si="175"/>
        <v>4241</v>
      </c>
      <c r="AM434" s="6">
        <f t="shared" si="176"/>
        <v>3181</v>
      </c>
      <c r="AN434" s="6">
        <f t="shared" si="157"/>
        <v>480</v>
      </c>
      <c r="AO434" s="6">
        <f t="shared" si="158"/>
        <v>317</v>
      </c>
      <c r="AP434" s="6">
        <f t="shared" si="159"/>
        <v>29</v>
      </c>
      <c r="AQ434" s="6">
        <f t="shared" si="160"/>
        <v>3048</v>
      </c>
      <c r="AR434" s="6">
        <f t="shared" si="177"/>
        <v>492.14432176656152</v>
      </c>
      <c r="AS434" s="9">
        <f t="shared" si="163"/>
        <v>0.34166666666666662</v>
      </c>
    </row>
    <row r="435" spans="1:45" x14ac:dyDescent="0.25">
      <c r="A435" t="s">
        <v>854</v>
      </c>
      <c r="B435">
        <v>27620</v>
      </c>
      <c r="C435" t="s">
        <v>855</v>
      </c>
      <c r="D435">
        <v>68536</v>
      </c>
      <c r="E435">
        <v>2029</v>
      </c>
      <c r="F435">
        <v>2236</v>
      </c>
      <c r="G435">
        <v>3732</v>
      </c>
      <c r="H435">
        <v>6628</v>
      </c>
      <c r="I435">
        <v>9869</v>
      </c>
      <c r="J435">
        <v>12885</v>
      </c>
      <c r="K435">
        <v>12563</v>
      </c>
      <c r="L435">
        <v>5205</v>
      </c>
      <c r="M435">
        <v>1810</v>
      </c>
      <c r="N435">
        <v>2258</v>
      </c>
      <c r="O435">
        <v>1023</v>
      </c>
      <c r="P435">
        <v>391</v>
      </c>
      <c r="Q435">
        <v>4044</v>
      </c>
      <c r="R435">
        <v>3863</v>
      </c>
      <c r="S435">
        <f t="shared" si="164"/>
        <v>34268</v>
      </c>
      <c r="T435" t="str">
        <f t="shared" si="165"/>
        <v>7:00 a.m. to 7:29 a.m.</v>
      </c>
      <c r="U435">
        <f t="shared" si="166"/>
        <v>420</v>
      </c>
      <c r="V435">
        <f t="shared" si="167"/>
        <v>68536</v>
      </c>
      <c r="W435">
        <f t="shared" si="168"/>
        <v>24494</v>
      </c>
      <c r="X435">
        <f t="shared" si="169"/>
        <v>12885</v>
      </c>
      <c r="Y435">
        <f t="shared" si="170"/>
        <v>29</v>
      </c>
      <c r="Z435">
        <f t="shared" si="171"/>
        <v>441.99813736903377</v>
      </c>
      <c r="AA435" s="9">
        <f t="shared" si="161"/>
        <v>0.30624999999999997</v>
      </c>
      <c r="AC435" s="6">
        <f t="shared" si="172"/>
        <v>68536</v>
      </c>
      <c r="AD435" s="6">
        <f t="shared" si="173"/>
        <v>17135</v>
      </c>
      <c r="AE435" s="6">
        <f t="shared" si="153"/>
        <v>390</v>
      </c>
      <c r="AF435" s="6">
        <f t="shared" si="154"/>
        <v>9869</v>
      </c>
      <c r="AG435" s="6">
        <f t="shared" si="155"/>
        <v>29</v>
      </c>
      <c r="AH435" s="6">
        <f t="shared" si="156"/>
        <v>14625</v>
      </c>
      <c r="AI435" s="6">
        <f t="shared" si="174"/>
        <v>397.37268213598134</v>
      </c>
      <c r="AJ435" s="9">
        <f t="shared" si="162"/>
        <v>0.27569444444444441</v>
      </c>
      <c r="AL435" s="6">
        <f t="shared" si="175"/>
        <v>68536</v>
      </c>
      <c r="AM435" s="6">
        <f t="shared" si="176"/>
        <v>51402</v>
      </c>
      <c r="AN435" s="6">
        <f t="shared" si="157"/>
        <v>480</v>
      </c>
      <c r="AO435" s="6">
        <f t="shared" si="158"/>
        <v>5205</v>
      </c>
      <c r="AP435" s="6">
        <f t="shared" si="159"/>
        <v>29</v>
      </c>
      <c r="AQ435" s="6">
        <f t="shared" si="160"/>
        <v>49942</v>
      </c>
      <c r="AR435" s="6">
        <f t="shared" si="177"/>
        <v>488.13448607108552</v>
      </c>
      <c r="AS435" s="9">
        <f t="shared" si="163"/>
        <v>0.33888888888888885</v>
      </c>
    </row>
    <row r="436" spans="1:45" x14ac:dyDescent="0.25">
      <c r="A436" t="s">
        <v>856</v>
      </c>
      <c r="B436">
        <v>27660</v>
      </c>
      <c r="C436" t="s">
        <v>857</v>
      </c>
      <c r="D436">
        <v>11580</v>
      </c>
      <c r="E436">
        <v>1010</v>
      </c>
      <c r="F436">
        <v>628</v>
      </c>
      <c r="G436">
        <v>854</v>
      </c>
      <c r="H436">
        <v>1235</v>
      </c>
      <c r="I436">
        <v>1126</v>
      </c>
      <c r="J436">
        <v>2277</v>
      </c>
      <c r="K436">
        <v>1226</v>
      </c>
      <c r="L436">
        <v>882</v>
      </c>
      <c r="M436">
        <v>284</v>
      </c>
      <c r="N436">
        <v>317</v>
      </c>
      <c r="O436">
        <v>196</v>
      </c>
      <c r="P436">
        <v>52</v>
      </c>
      <c r="Q436">
        <v>865</v>
      </c>
      <c r="R436">
        <v>628</v>
      </c>
      <c r="S436">
        <f t="shared" si="164"/>
        <v>5790</v>
      </c>
      <c r="T436" t="str">
        <f t="shared" si="165"/>
        <v>7:00 a.m. to 7:29 a.m.</v>
      </c>
      <c r="U436">
        <f t="shared" si="166"/>
        <v>420</v>
      </c>
      <c r="V436">
        <f t="shared" si="167"/>
        <v>11580</v>
      </c>
      <c r="W436">
        <f t="shared" si="168"/>
        <v>4853</v>
      </c>
      <c r="X436">
        <f t="shared" si="169"/>
        <v>2277</v>
      </c>
      <c r="Y436">
        <f t="shared" si="170"/>
        <v>29</v>
      </c>
      <c r="Z436">
        <f t="shared" si="171"/>
        <v>431.9336846728151</v>
      </c>
      <c r="AA436" s="9">
        <f t="shared" si="161"/>
        <v>0.29930555555555555</v>
      </c>
      <c r="AC436" s="6">
        <f t="shared" si="172"/>
        <v>11580</v>
      </c>
      <c r="AD436" s="6">
        <f t="shared" si="173"/>
        <v>2896</v>
      </c>
      <c r="AE436" s="6">
        <f t="shared" si="153"/>
        <v>360</v>
      </c>
      <c r="AF436" s="6">
        <f t="shared" si="154"/>
        <v>1235</v>
      </c>
      <c r="AG436" s="6">
        <f t="shared" si="155"/>
        <v>29</v>
      </c>
      <c r="AH436" s="6">
        <f t="shared" si="156"/>
        <v>2492</v>
      </c>
      <c r="AI436" s="6">
        <f t="shared" si="174"/>
        <v>369.46315789473687</v>
      </c>
      <c r="AJ436" s="9">
        <f t="shared" si="162"/>
        <v>0.25625000000000003</v>
      </c>
      <c r="AL436" s="6">
        <f t="shared" si="175"/>
        <v>11580</v>
      </c>
      <c r="AM436" s="6">
        <f t="shared" si="176"/>
        <v>8685</v>
      </c>
      <c r="AN436" s="6">
        <f t="shared" si="157"/>
        <v>480</v>
      </c>
      <c r="AO436" s="6">
        <f t="shared" si="158"/>
        <v>882</v>
      </c>
      <c r="AP436" s="6">
        <f t="shared" si="159"/>
        <v>29</v>
      </c>
      <c r="AQ436" s="6">
        <f t="shared" si="160"/>
        <v>8356</v>
      </c>
      <c r="AR436" s="6">
        <f t="shared" si="177"/>
        <v>490.8174603174603</v>
      </c>
      <c r="AS436" s="9">
        <f t="shared" si="163"/>
        <v>0.34027777777777773</v>
      </c>
    </row>
    <row r="437" spans="1:45" x14ac:dyDescent="0.25">
      <c r="A437" t="s">
        <v>858</v>
      </c>
      <c r="B437">
        <v>27700</v>
      </c>
      <c r="C437" t="s">
        <v>859</v>
      </c>
      <c r="D437">
        <v>10550</v>
      </c>
      <c r="E437">
        <v>652</v>
      </c>
      <c r="F437">
        <v>547</v>
      </c>
      <c r="G437">
        <v>604</v>
      </c>
      <c r="H437">
        <v>848</v>
      </c>
      <c r="I437">
        <v>1461</v>
      </c>
      <c r="J437">
        <v>2285</v>
      </c>
      <c r="K437">
        <v>1400</v>
      </c>
      <c r="L437">
        <v>944</v>
      </c>
      <c r="M437">
        <v>478</v>
      </c>
      <c r="N437">
        <v>443</v>
      </c>
      <c r="O437">
        <v>112</v>
      </c>
      <c r="P437">
        <v>35</v>
      </c>
      <c r="Q437">
        <v>282</v>
      </c>
      <c r="R437">
        <v>459</v>
      </c>
      <c r="S437">
        <f t="shared" si="164"/>
        <v>5275</v>
      </c>
      <c r="T437" t="str">
        <f t="shared" si="165"/>
        <v>7:00 a.m. to 7:29 a.m.</v>
      </c>
      <c r="U437">
        <f t="shared" si="166"/>
        <v>420</v>
      </c>
      <c r="V437">
        <f t="shared" si="167"/>
        <v>10550</v>
      </c>
      <c r="W437">
        <f t="shared" si="168"/>
        <v>4112</v>
      </c>
      <c r="X437">
        <f t="shared" si="169"/>
        <v>2285</v>
      </c>
      <c r="Y437">
        <f t="shared" si="170"/>
        <v>29</v>
      </c>
      <c r="Z437">
        <f t="shared" si="171"/>
        <v>434.76017505470458</v>
      </c>
      <c r="AA437" s="9">
        <f t="shared" si="161"/>
        <v>0.30138888888888887</v>
      </c>
      <c r="AC437" s="6">
        <f t="shared" si="172"/>
        <v>10550</v>
      </c>
      <c r="AD437" s="6">
        <f t="shared" si="173"/>
        <v>2638</v>
      </c>
      <c r="AE437" s="6">
        <f t="shared" si="153"/>
        <v>360</v>
      </c>
      <c r="AF437" s="6">
        <f t="shared" si="154"/>
        <v>848</v>
      </c>
      <c r="AG437" s="6">
        <f t="shared" si="155"/>
        <v>29</v>
      </c>
      <c r="AH437" s="6">
        <f t="shared" si="156"/>
        <v>1803</v>
      </c>
      <c r="AI437" s="6">
        <f t="shared" si="174"/>
        <v>388.5383254716981</v>
      </c>
      <c r="AJ437" s="9">
        <f t="shared" si="162"/>
        <v>0.26944444444444443</v>
      </c>
      <c r="AL437" s="6">
        <f t="shared" si="175"/>
        <v>10550</v>
      </c>
      <c r="AM437" s="6">
        <f t="shared" si="176"/>
        <v>7913</v>
      </c>
      <c r="AN437" s="6">
        <f t="shared" si="157"/>
        <v>480</v>
      </c>
      <c r="AO437" s="6">
        <f t="shared" si="158"/>
        <v>944</v>
      </c>
      <c r="AP437" s="6">
        <f t="shared" si="159"/>
        <v>29</v>
      </c>
      <c r="AQ437" s="6">
        <f t="shared" si="160"/>
        <v>7797</v>
      </c>
      <c r="AR437" s="6">
        <f t="shared" si="177"/>
        <v>483.5481991525424</v>
      </c>
      <c r="AS437" s="9">
        <f t="shared" si="163"/>
        <v>0.3354166666666667</v>
      </c>
    </row>
    <row r="438" spans="1:45" x14ac:dyDescent="0.25">
      <c r="A438" t="s">
        <v>860</v>
      </c>
      <c r="B438">
        <v>27740</v>
      </c>
      <c r="C438" t="s">
        <v>861</v>
      </c>
      <c r="D438">
        <v>81533</v>
      </c>
      <c r="E438">
        <v>2255</v>
      </c>
      <c r="F438">
        <v>2287</v>
      </c>
      <c r="G438">
        <v>3836</v>
      </c>
      <c r="H438">
        <v>6479</v>
      </c>
      <c r="I438">
        <v>7312</v>
      </c>
      <c r="J438">
        <v>13736</v>
      </c>
      <c r="K438">
        <v>11470</v>
      </c>
      <c r="L438">
        <v>9622</v>
      </c>
      <c r="M438">
        <v>3365</v>
      </c>
      <c r="N438">
        <v>4119</v>
      </c>
      <c r="O438">
        <v>2232</v>
      </c>
      <c r="P438">
        <v>1072</v>
      </c>
      <c r="Q438">
        <v>6681</v>
      </c>
      <c r="R438">
        <v>7067</v>
      </c>
      <c r="S438">
        <f t="shared" si="164"/>
        <v>40766.5</v>
      </c>
      <c r="T438" t="str">
        <f t="shared" si="165"/>
        <v>7:30 a.m. to 7:59 a.m.</v>
      </c>
      <c r="U438">
        <f t="shared" si="166"/>
        <v>450</v>
      </c>
      <c r="V438">
        <f t="shared" si="167"/>
        <v>81533</v>
      </c>
      <c r="W438">
        <f t="shared" si="168"/>
        <v>35905</v>
      </c>
      <c r="X438">
        <f t="shared" si="169"/>
        <v>11470</v>
      </c>
      <c r="Y438">
        <f t="shared" si="170"/>
        <v>29</v>
      </c>
      <c r="Z438">
        <f t="shared" si="171"/>
        <v>462.2914995640802</v>
      </c>
      <c r="AA438" s="9">
        <f t="shared" si="161"/>
        <v>0.32083333333333336</v>
      </c>
      <c r="AC438" s="6">
        <f t="shared" si="172"/>
        <v>81533</v>
      </c>
      <c r="AD438" s="6">
        <f t="shared" si="173"/>
        <v>20384</v>
      </c>
      <c r="AE438" s="6">
        <f t="shared" si="153"/>
        <v>390</v>
      </c>
      <c r="AF438" s="6">
        <f t="shared" si="154"/>
        <v>7312</v>
      </c>
      <c r="AG438" s="6">
        <f t="shared" si="155"/>
        <v>29</v>
      </c>
      <c r="AH438" s="6">
        <f t="shared" si="156"/>
        <v>14857</v>
      </c>
      <c r="AI438" s="6">
        <f t="shared" si="174"/>
        <v>411.91756701312909</v>
      </c>
      <c r="AJ438" s="9">
        <f t="shared" si="162"/>
        <v>0.28541666666666665</v>
      </c>
      <c r="AL438" s="6">
        <f t="shared" si="175"/>
        <v>81533</v>
      </c>
      <c r="AM438" s="6">
        <f t="shared" si="176"/>
        <v>61150</v>
      </c>
      <c r="AN438" s="6">
        <f t="shared" si="157"/>
        <v>540</v>
      </c>
      <c r="AO438" s="6">
        <f t="shared" si="158"/>
        <v>4119</v>
      </c>
      <c r="AP438" s="6">
        <f t="shared" si="159"/>
        <v>59</v>
      </c>
      <c r="AQ438" s="6">
        <f t="shared" si="160"/>
        <v>60362</v>
      </c>
      <c r="AR438" s="6">
        <f t="shared" si="177"/>
        <v>551.28362466618114</v>
      </c>
      <c r="AS438" s="9">
        <f t="shared" si="163"/>
        <v>0.38263888888888892</v>
      </c>
    </row>
    <row r="439" spans="1:45" x14ac:dyDescent="0.25">
      <c r="A439" t="s">
        <v>862</v>
      </c>
      <c r="B439">
        <v>27780</v>
      </c>
      <c r="C439" t="s">
        <v>863</v>
      </c>
      <c r="D439">
        <v>58087</v>
      </c>
      <c r="E439">
        <v>3443</v>
      </c>
      <c r="F439">
        <v>2166</v>
      </c>
      <c r="G439">
        <v>2702</v>
      </c>
      <c r="H439">
        <v>5242</v>
      </c>
      <c r="I439">
        <v>5960</v>
      </c>
      <c r="J439">
        <v>7405</v>
      </c>
      <c r="K439">
        <v>7105</v>
      </c>
      <c r="L439">
        <v>5850</v>
      </c>
      <c r="M439">
        <v>3034</v>
      </c>
      <c r="N439">
        <v>2880</v>
      </c>
      <c r="O439">
        <v>1202</v>
      </c>
      <c r="P439">
        <v>883</v>
      </c>
      <c r="Q439">
        <v>5464</v>
      </c>
      <c r="R439">
        <v>4751</v>
      </c>
      <c r="S439">
        <f t="shared" si="164"/>
        <v>29043.5</v>
      </c>
      <c r="T439" t="str">
        <f t="shared" si="165"/>
        <v>7:30 a.m. to 7:59 a.m.</v>
      </c>
      <c r="U439">
        <f t="shared" si="166"/>
        <v>450</v>
      </c>
      <c r="V439">
        <f t="shared" si="167"/>
        <v>58087</v>
      </c>
      <c r="W439">
        <f t="shared" si="168"/>
        <v>26918</v>
      </c>
      <c r="X439">
        <f t="shared" si="169"/>
        <v>7105</v>
      </c>
      <c r="Y439">
        <f t="shared" si="170"/>
        <v>29</v>
      </c>
      <c r="Z439">
        <f t="shared" si="171"/>
        <v>458.67551020408166</v>
      </c>
      <c r="AA439" s="9">
        <f t="shared" si="161"/>
        <v>0.31805555555555559</v>
      </c>
      <c r="AC439" s="6">
        <f t="shared" si="172"/>
        <v>58087</v>
      </c>
      <c r="AD439" s="6">
        <f t="shared" si="173"/>
        <v>14522</v>
      </c>
      <c r="AE439" s="6">
        <f t="shared" si="153"/>
        <v>390</v>
      </c>
      <c r="AF439" s="6">
        <f t="shared" si="154"/>
        <v>5960</v>
      </c>
      <c r="AG439" s="6">
        <f t="shared" si="155"/>
        <v>29</v>
      </c>
      <c r="AH439" s="6">
        <f t="shared" si="156"/>
        <v>13553</v>
      </c>
      <c r="AI439" s="6">
        <f t="shared" si="174"/>
        <v>394.713716442953</v>
      </c>
      <c r="AJ439" s="9">
        <f t="shared" si="162"/>
        <v>0.27361111111111108</v>
      </c>
      <c r="AL439" s="6">
        <f t="shared" si="175"/>
        <v>58087</v>
      </c>
      <c r="AM439" s="6">
        <f t="shared" si="176"/>
        <v>43566</v>
      </c>
      <c r="AN439" s="6">
        <f t="shared" si="157"/>
        <v>540</v>
      </c>
      <c r="AO439" s="6">
        <f t="shared" si="158"/>
        <v>2880</v>
      </c>
      <c r="AP439" s="6">
        <f t="shared" si="159"/>
        <v>59</v>
      </c>
      <c r="AQ439" s="6">
        <f t="shared" si="160"/>
        <v>42907</v>
      </c>
      <c r="AR439" s="6">
        <f t="shared" si="177"/>
        <v>553.48498263888894</v>
      </c>
      <c r="AS439" s="9">
        <f t="shared" si="163"/>
        <v>0.3840277777777778</v>
      </c>
    </row>
    <row r="440" spans="1:45" x14ac:dyDescent="0.25">
      <c r="A440" t="s">
        <v>864</v>
      </c>
      <c r="B440">
        <v>27860</v>
      </c>
      <c r="C440" t="s">
        <v>865</v>
      </c>
      <c r="D440">
        <v>49270</v>
      </c>
      <c r="E440">
        <v>2156</v>
      </c>
      <c r="F440">
        <v>1351</v>
      </c>
      <c r="G440">
        <v>2331</v>
      </c>
      <c r="H440">
        <v>3840</v>
      </c>
      <c r="I440">
        <v>6206</v>
      </c>
      <c r="J440">
        <v>7944</v>
      </c>
      <c r="K440">
        <v>8868</v>
      </c>
      <c r="L440">
        <v>3835</v>
      </c>
      <c r="M440">
        <v>1638</v>
      </c>
      <c r="N440">
        <v>2795</v>
      </c>
      <c r="O440">
        <v>1011</v>
      </c>
      <c r="P440">
        <v>302</v>
      </c>
      <c r="Q440">
        <v>3676</v>
      </c>
      <c r="R440">
        <v>3317</v>
      </c>
      <c r="S440">
        <f t="shared" si="164"/>
        <v>24635</v>
      </c>
      <c r="T440" t="str">
        <f t="shared" si="165"/>
        <v>7:30 a.m. to 7:59 a.m.</v>
      </c>
      <c r="U440">
        <f t="shared" si="166"/>
        <v>450</v>
      </c>
      <c r="V440">
        <f t="shared" si="167"/>
        <v>49270</v>
      </c>
      <c r="W440">
        <f t="shared" si="168"/>
        <v>23828</v>
      </c>
      <c r="X440">
        <f t="shared" si="169"/>
        <v>8868</v>
      </c>
      <c r="Y440">
        <f t="shared" si="170"/>
        <v>29</v>
      </c>
      <c r="Z440">
        <f t="shared" si="171"/>
        <v>452.63903924221921</v>
      </c>
      <c r="AA440" s="9">
        <f t="shared" si="161"/>
        <v>0.31388888888888888</v>
      </c>
      <c r="AC440" s="6">
        <f t="shared" si="172"/>
        <v>49270</v>
      </c>
      <c r="AD440" s="6">
        <f t="shared" si="173"/>
        <v>12318</v>
      </c>
      <c r="AE440" s="6">
        <f t="shared" si="153"/>
        <v>390</v>
      </c>
      <c r="AF440" s="6">
        <f t="shared" si="154"/>
        <v>6206</v>
      </c>
      <c r="AG440" s="6">
        <f t="shared" si="155"/>
        <v>29</v>
      </c>
      <c r="AH440" s="6">
        <f t="shared" si="156"/>
        <v>9678</v>
      </c>
      <c r="AI440" s="6">
        <f t="shared" si="174"/>
        <v>402.3341121495327</v>
      </c>
      <c r="AJ440" s="9">
        <f t="shared" si="162"/>
        <v>0.27916666666666667</v>
      </c>
      <c r="AL440" s="6">
        <f t="shared" si="175"/>
        <v>49270</v>
      </c>
      <c r="AM440" s="6">
        <f t="shared" si="176"/>
        <v>36953</v>
      </c>
      <c r="AN440" s="6">
        <f t="shared" si="157"/>
        <v>510</v>
      </c>
      <c r="AO440" s="6">
        <f t="shared" si="158"/>
        <v>1638</v>
      </c>
      <c r="AP440" s="6">
        <f t="shared" si="159"/>
        <v>29</v>
      </c>
      <c r="AQ440" s="6">
        <f t="shared" si="160"/>
        <v>36531</v>
      </c>
      <c r="AR440" s="6">
        <f t="shared" si="177"/>
        <v>517.46245421245419</v>
      </c>
      <c r="AS440" s="9">
        <f t="shared" si="163"/>
        <v>0.35902777777777778</v>
      </c>
    </row>
    <row r="441" spans="1:45" x14ac:dyDescent="0.25">
      <c r="A441" t="s">
        <v>866</v>
      </c>
      <c r="B441">
        <v>27900</v>
      </c>
      <c r="C441" t="s">
        <v>867</v>
      </c>
      <c r="D441">
        <v>74863</v>
      </c>
      <c r="E441">
        <v>3419</v>
      </c>
      <c r="F441">
        <v>2646</v>
      </c>
      <c r="G441">
        <v>3778</v>
      </c>
      <c r="H441">
        <v>5442</v>
      </c>
      <c r="I441">
        <v>8038</v>
      </c>
      <c r="J441">
        <v>10642</v>
      </c>
      <c r="K441">
        <v>12434</v>
      </c>
      <c r="L441">
        <v>5505</v>
      </c>
      <c r="M441">
        <v>3126</v>
      </c>
      <c r="N441">
        <v>3624</v>
      </c>
      <c r="O441">
        <v>1906</v>
      </c>
      <c r="P441">
        <v>914</v>
      </c>
      <c r="Q441">
        <v>6063</v>
      </c>
      <c r="R441">
        <v>7326</v>
      </c>
      <c r="S441">
        <f t="shared" si="164"/>
        <v>37431.5</v>
      </c>
      <c r="T441" t="str">
        <f t="shared" si="165"/>
        <v>7:30 a.m. to 7:59 a.m.</v>
      </c>
      <c r="U441">
        <f t="shared" si="166"/>
        <v>450</v>
      </c>
      <c r="V441">
        <f t="shared" si="167"/>
        <v>74863</v>
      </c>
      <c r="W441">
        <f t="shared" si="168"/>
        <v>33965</v>
      </c>
      <c r="X441">
        <f t="shared" si="169"/>
        <v>12434</v>
      </c>
      <c r="Y441">
        <f t="shared" si="170"/>
        <v>29</v>
      </c>
      <c r="Z441">
        <f t="shared" si="171"/>
        <v>458.08496863438955</v>
      </c>
      <c r="AA441" s="9">
        <f t="shared" si="161"/>
        <v>0.31805555555555559</v>
      </c>
      <c r="AC441" s="6">
        <f t="shared" si="172"/>
        <v>74863</v>
      </c>
      <c r="AD441" s="6">
        <f t="shared" si="173"/>
        <v>18716</v>
      </c>
      <c r="AE441" s="6">
        <f t="shared" si="153"/>
        <v>390</v>
      </c>
      <c r="AF441" s="6">
        <f t="shared" si="154"/>
        <v>8038</v>
      </c>
      <c r="AG441" s="6">
        <f t="shared" si="155"/>
        <v>29</v>
      </c>
      <c r="AH441" s="6">
        <f t="shared" si="156"/>
        <v>15285</v>
      </c>
      <c r="AI441" s="6">
        <f t="shared" si="174"/>
        <v>402.37767479472507</v>
      </c>
      <c r="AJ441" s="9">
        <f t="shared" si="162"/>
        <v>0.27916666666666667</v>
      </c>
      <c r="AL441" s="6">
        <f t="shared" si="175"/>
        <v>74863</v>
      </c>
      <c r="AM441" s="6">
        <f t="shared" si="176"/>
        <v>56148</v>
      </c>
      <c r="AN441" s="6">
        <f t="shared" si="157"/>
        <v>540</v>
      </c>
      <c r="AO441" s="6">
        <f t="shared" si="158"/>
        <v>3624</v>
      </c>
      <c r="AP441" s="6">
        <f t="shared" si="159"/>
        <v>59</v>
      </c>
      <c r="AQ441" s="6">
        <f t="shared" si="160"/>
        <v>55030</v>
      </c>
      <c r="AR441" s="6">
        <f t="shared" si="177"/>
        <v>558.18922461368652</v>
      </c>
      <c r="AS441" s="9">
        <f t="shared" si="163"/>
        <v>0.38750000000000001</v>
      </c>
    </row>
    <row r="442" spans="1:45" x14ac:dyDescent="0.25">
      <c r="A442" t="s">
        <v>868</v>
      </c>
      <c r="B442">
        <v>27940</v>
      </c>
      <c r="C442" t="s">
        <v>869</v>
      </c>
      <c r="D442">
        <v>16480</v>
      </c>
      <c r="E442">
        <v>430</v>
      </c>
      <c r="F442">
        <v>315</v>
      </c>
      <c r="G442">
        <v>398</v>
      </c>
      <c r="H442">
        <v>646</v>
      </c>
      <c r="I442">
        <v>1778</v>
      </c>
      <c r="J442">
        <v>2959</v>
      </c>
      <c r="K442">
        <v>3404</v>
      </c>
      <c r="L442">
        <v>2480</v>
      </c>
      <c r="M442">
        <v>845</v>
      </c>
      <c r="N442">
        <v>1085</v>
      </c>
      <c r="O442">
        <v>655</v>
      </c>
      <c r="P442">
        <v>234</v>
      </c>
      <c r="Q442">
        <v>755</v>
      </c>
      <c r="R442">
        <v>496</v>
      </c>
      <c r="S442">
        <f t="shared" si="164"/>
        <v>8240</v>
      </c>
      <c r="T442" t="str">
        <f t="shared" si="165"/>
        <v>7:30 a.m. to 7:59 a.m.</v>
      </c>
      <c r="U442">
        <f t="shared" si="166"/>
        <v>450</v>
      </c>
      <c r="V442">
        <f t="shared" si="167"/>
        <v>16480</v>
      </c>
      <c r="W442">
        <f t="shared" si="168"/>
        <v>6526</v>
      </c>
      <c r="X442">
        <f t="shared" si="169"/>
        <v>3404</v>
      </c>
      <c r="Y442">
        <f t="shared" si="170"/>
        <v>29</v>
      </c>
      <c r="Z442">
        <f t="shared" si="171"/>
        <v>464.60223266745004</v>
      </c>
      <c r="AA442" s="9">
        <f t="shared" si="161"/>
        <v>0.32222222222222224</v>
      </c>
      <c r="AC442" s="6">
        <f t="shared" si="172"/>
        <v>16480</v>
      </c>
      <c r="AD442" s="6">
        <f t="shared" si="173"/>
        <v>4121</v>
      </c>
      <c r="AE442" s="6">
        <f t="shared" si="153"/>
        <v>420</v>
      </c>
      <c r="AF442" s="6">
        <f t="shared" si="154"/>
        <v>2959</v>
      </c>
      <c r="AG442" s="6">
        <f t="shared" si="155"/>
        <v>29</v>
      </c>
      <c r="AH442" s="6">
        <f t="shared" si="156"/>
        <v>3567</v>
      </c>
      <c r="AI442" s="6">
        <f t="shared" si="174"/>
        <v>425.41973639743156</v>
      </c>
      <c r="AJ442" s="9">
        <f t="shared" si="162"/>
        <v>0.2951388888888889</v>
      </c>
      <c r="AL442" s="6">
        <f t="shared" si="175"/>
        <v>16480</v>
      </c>
      <c r="AM442" s="6">
        <f t="shared" si="176"/>
        <v>12360</v>
      </c>
      <c r="AN442" s="6">
        <f t="shared" si="157"/>
        <v>480</v>
      </c>
      <c r="AO442" s="6">
        <f t="shared" si="158"/>
        <v>2480</v>
      </c>
      <c r="AP442" s="6">
        <f t="shared" si="159"/>
        <v>29</v>
      </c>
      <c r="AQ442" s="6">
        <f t="shared" si="160"/>
        <v>9930</v>
      </c>
      <c r="AR442" s="6">
        <f t="shared" si="177"/>
        <v>508.41532258064518</v>
      </c>
      <c r="AS442" s="9">
        <f t="shared" si="163"/>
        <v>0.3527777777777778</v>
      </c>
    </row>
    <row r="443" spans="1:45" x14ac:dyDescent="0.25">
      <c r="A443" t="s">
        <v>870</v>
      </c>
      <c r="B443">
        <v>27980</v>
      </c>
      <c r="C443" t="s">
        <v>871</v>
      </c>
      <c r="D443">
        <v>70783</v>
      </c>
      <c r="E443">
        <v>3618</v>
      </c>
      <c r="F443">
        <v>2837</v>
      </c>
      <c r="G443">
        <v>3695</v>
      </c>
      <c r="H443">
        <v>6998</v>
      </c>
      <c r="I443">
        <v>9096</v>
      </c>
      <c r="J443">
        <v>11335</v>
      </c>
      <c r="K443">
        <v>6839</v>
      </c>
      <c r="L443">
        <v>5584</v>
      </c>
      <c r="M443">
        <v>3001</v>
      </c>
      <c r="N443">
        <v>3886</v>
      </c>
      <c r="O443">
        <v>2195</v>
      </c>
      <c r="P443">
        <v>908</v>
      </c>
      <c r="Q443">
        <v>6435</v>
      </c>
      <c r="R443">
        <v>4356</v>
      </c>
      <c r="S443">
        <f t="shared" si="164"/>
        <v>35391.5</v>
      </c>
      <c r="T443" t="str">
        <f t="shared" si="165"/>
        <v>7:00 a.m. to 7:29 a.m.</v>
      </c>
      <c r="U443">
        <f t="shared" si="166"/>
        <v>420</v>
      </c>
      <c r="V443">
        <f t="shared" si="167"/>
        <v>70783</v>
      </c>
      <c r="W443">
        <f t="shared" si="168"/>
        <v>26244</v>
      </c>
      <c r="X443">
        <f t="shared" si="169"/>
        <v>11335</v>
      </c>
      <c r="Y443">
        <f t="shared" si="170"/>
        <v>29</v>
      </c>
      <c r="Z443">
        <f t="shared" si="171"/>
        <v>443.40339655932951</v>
      </c>
      <c r="AA443" s="9">
        <f t="shared" si="161"/>
        <v>0.30763888888888891</v>
      </c>
      <c r="AC443" s="6">
        <f t="shared" si="172"/>
        <v>70783</v>
      </c>
      <c r="AD443" s="6">
        <f t="shared" si="173"/>
        <v>17696</v>
      </c>
      <c r="AE443" s="6">
        <f t="shared" si="153"/>
        <v>390</v>
      </c>
      <c r="AF443" s="6">
        <f t="shared" si="154"/>
        <v>9096</v>
      </c>
      <c r="AG443" s="6">
        <f t="shared" si="155"/>
        <v>29</v>
      </c>
      <c r="AH443" s="6">
        <f t="shared" si="156"/>
        <v>17148</v>
      </c>
      <c r="AI443" s="6">
        <f t="shared" si="174"/>
        <v>391.74634454705364</v>
      </c>
      <c r="AJ443" s="9">
        <f t="shared" si="162"/>
        <v>0.27152777777777776</v>
      </c>
      <c r="AL443" s="6">
        <f t="shared" si="175"/>
        <v>70783</v>
      </c>
      <c r="AM443" s="6">
        <f t="shared" si="176"/>
        <v>53088</v>
      </c>
      <c r="AN443" s="6">
        <f t="shared" si="157"/>
        <v>540</v>
      </c>
      <c r="AO443" s="6">
        <f t="shared" si="158"/>
        <v>3886</v>
      </c>
      <c r="AP443" s="6">
        <f t="shared" si="159"/>
        <v>59</v>
      </c>
      <c r="AQ443" s="6">
        <f t="shared" si="160"/>
        <v>53003</v>
      </c>
      <c r="AR443" s="6">
        <f t="shared" si="177"/>
        <v>541.27914307771482</v>
      </c>
      <c r="AS443" s="9">
        <f t="shared" si="163"/>
        <v>0.3756944444444445</v>
      </c>
    </row>
    <row r="444" spans="1:45" x14ac:dyDescent="0.25">
      <c r="A444" t="s">
        <v>872</v>
      </c>
      <c r="B444">
        <v>28020</v>
      </c>
      <c r="C444" t="s">
        <v>873</v>
      </c>
      <c r="D444">
        <v>141881</v>
      </c>
      <c r="E444">
        <v>4112</v>
      </c>
      <c r="F444">
        <v>3545</v>
      </c>
      <c r="G444">
        <v>5976</v>
      </c>
      <c r="H444">
        <v>10093</v>
      </c>
      <c r="I444">
        <v>14821</v>
      </c>
      <c r="J444">
        <v>21434</v>
      </c>
      <c r="K444">
        <v>23229</v>
      </c>
      <c r="L444">
        <v>12714</v>
      </c>
      <c r="M444">
        <v>7437</v>
      </c>
      <c r="N444">
        <v>7435</v>
      </c>
      <c r="O444">
        <v>3506</v>
      </c>
      <c r="P444">
        <v>2611</v>
      </c>
      <c r="Q444">
        <v>12044</v>
      </c>
      <c r="R444">
        <v>12924</v>
      </c>
      <c r="S444">
        <f t="shared" si="164"/>
        <v>70940.5</v>
      </c>
      <c r="T444" t="str">
        <f t="shared" si="165"/>
        <v>7:30 a.m. to 7:59 a.m.</v>
      </c>
      <c r="U444">
        <f t="shared" si="166"/>
        <v>450</v>
      </c>
      <c r="V444">
        <f t="shared" si="167"/>
        <v>141881</v>
      </c>
      <c r="W444">
        <f t="shared" si="168"/>
        <v>59981</v>
      </c>
      <c r="X444">
        <f t="shared" si="169"/>
        <v>23229</v>
      </c>
      <c r="Y444">
        <f t="shared" si="170"/>
        <v>29</v>
      </c>
      <c r="Z444">
        <f t="shared" si="171"/>
        <v>463.68227215980028</v>
      </c>
      <c r="AA444" s="9">
        <f t="shared" si="161"/>
        <v>0.3215277777777778</v>
      </c>
      <c r="AC444" s="6">
        <f t="shared" si="172"/>
        <v>141881</v>
      </c>
      <c r="AD444" s="6">
        <f t="shared" si="173"/>
        <v>35471</v>
      </c>
      <c r="AE444" s="6">
        <f t="shared" si="153"/>
        <v>390</v>
      </c>
      <c r="AF444" s="6">
        <f t="shared" si="154"/>
        <v>14821</v>
      </c>
      <c r="AG444" s="6">
        <f t="shared" si="155"/>
        <v>29</v>
      </c>
      <c r="AH444" s="6">
        <f t="shared" si="156"/>
        <v>23726</v>
      </c>
      <c r="AI444" s="6">
        <f t="shared" si="174"/>
        <v>412.9797753188044</v>
      </c>
      <c r="AJ444" s="9">
        <f t="shared" si="162"/>
        <v>0.28611111111111109</v>
      </c>
      <c r="AL444" s="6">
        <f t="shared" si="175"/>
        <v>141881</v>
      </c>
      <c r="AM444" s="6">
        <f t="shared" si="176"/>
        <v>106411</v>
      </c>
      <c r="AN444" s="6">
        <f t="shared" si="157"/>
        <v>540</v>
      </c>
      <c r="AO444" s="6">
        <f t="shared" si="158"/>
        <v>7435</v>
      </c>
      <c r="AP444" s="6">
        <f t="shared" si="159"/>
        <v>59</v>
      </c>
      <c r="AQ444" s="6">
        <f t="shared" si="160"/>
        <v>103361</v>
      </c>
      <c r="AR444" s="6">
        <f t="shared" si="177"/>
        <v>564.20110961667785</v>
      </c>
      <c r="AS444" s="9">
        <f t="shared" si="163"/>
        <v>0.39166666666666666</v>
      </c>
    </row>
    <row r="445" spans="1:45" x14ac:dyDescent="0.25">
      <c r="A445" t="s">
        <v>874</v>
      </c>
      <c r="B445">
        <v>28060</v>
      </c>
      <c r="C445" t="s">
        <v>875</v>
      </c>
      <c r="D445">
        <v>37817</v>
      </c>
      <c r="E445">
        <v>1254</v>
      </c>
      <c r="F445">
        <v>701</v>
      </c>
      <c r="G445">
        <v>1160</v>
      </c>
      <c r="H445">
        <v>1920</v>
      </c>
      <c r="I445">
        <v>3271</v>
      </c>
      <c r="J445">
        <v>4747</v>
      </c>
      <c r="K445">
        <v>8288</v>
      </c>
      <c r="L445">
        <v>4161</v>
      </c>
      <c r="M445">
        <v>3841</v>
      </c>
      <c r="N445">
        <v>2519</v>
      </c>
      <c r="O445">
        <v>973</v>
      </c>
      <c r="P445">
        <v>533</v>
      </c>
      <c r="Q445">
        <v>2343</v>
      </c>
      <c r="R445">
        <v>2106</v>
      </c>
      <c r="S445">
        <f t="shared" si="164"/>
        <v>18908.5</v>
      </c>
      <c r="T445" t="str">
        <f t="shared" si="165"/>
        <v>7:30 a.m. to 7:59 a.m.</v>
      </c>
      <c r="U445">
        <f t="shared" si="166"/>
        <v>450</v>
      </c>
      <c r="V445">
        <f t="shared" si="167"/>
        <v>37817</v>
      </c>
      <c r="W445">
        <f t="shared" si="168"/>
        <v>13053</v>
      </c>
      <c r="X445">
        <f t="shared" si="169"/>
        <v>8288</v>
      </c>
      <c r="Y445">
        <f t="shared" si="170"/>
        <v>29</v>
      </c>
      <c r="Z445">
        <f t="shared" si="171"/>
        <v>470.48859797297297</v>
      </c>
      <c r="AA445" s="9">
        <f t="shared" si="161"/>
        <v>0.3263888888888889</v>
      </c>
      <c r="AC445" s="6">
        <f t="shared" si="172"/>
        <v>37817</v>
      </c>
      <c r="AD445" s="6">
        <f t="shared" si="173"/>
        <v>9455</v>
      </c>
      <c r="AE445" s="6">
        <f t="shared" si="153"/>
        <v>420</v>
      </c>
      <c r="AF445" s="6">
        <f t="shared" si="154"/>
        <v>4747</v>
      </c>
      <c r="AG445" s="6">
        <f t="shared" si="155"/>
        <v>29</v>
      </c>
      <c r="AH445" s="6">
        <f t="shared" si="156"/>
        <v>8306</v>
      </c>
      <c r="AI445" s="6">
        <f t="shared" si="174"/>
        <v>427.01479882030759</v>
      </c>
      <c r="AJ445" s="9">
        <f t="shared" si="162"/>
        <v>0.29652777777777778</v>
      </c>
      <c r="AL445" s="6">
        <f t="shared" si="175"/>
        <v>37817</v>
      </c>
      <c r="AM445" s="6">
        <f t="shared" si="176"/>
        <v>28363</v>
      </c>
      <c r="AN445" s="6">
        <f t="shared" si="157"/>
        <v>510</v>
      </c>
      <c r="AO445" s="6">
        <f t="shared" si="158"/>
        <v>3841</v>
      </c>
      <c r="AP445" s="6">
        <f t="shared" si="159"/>
        <v>29</v>
      </c>
      <c r="AQ445" s="6">
        <f t="shared" si="160"/>
        <v>25502</v>
      </c>
      <c r="AR445" s="6">
        <f t="shared" si="177"/>
        <v>531.59899765686021</v>
      </c>
      <c r="AS445" s="9">
        <f t="shared" si="163"/>
        <v>0.36874999999999997</v>
      </c>
    </row>
    <row r="446" spans="1:45" x14ac:dyDescent="0.25">
      <c r="A446" t="s">
        <v>876</v>
      </c>
      <c r="B446">
        <v>28100</v>
      </c>
      <c r="C446" t="s">
        <v>877</v>
      </c>
      <c r="D446">
        <v>47234</v>
      </c>
      <c r="E446">
        <v>3567</v>
      </c>
      <c r="F446">
        <v>1812</v>
      </c>
      <c r="G446">
        <v>2781</v>
      </c>
      <c r="H446">
        <v>4752</v>
      </c>
      <c r="I446">
        <v>5285</v>
      </c>
      <c r="J446">
        <v>5704</v>
      </c>
      <c r="K446">
        <v>5672</v>
      </c>
      <c r="L446">
        <v>4051</v>
      </c>
      <c r="M446">
        <v>1839</v>
      </c>
      <c r="N446">
        <v>2276</v>
      </c>
      <c r="O446">
        <v>1164</v>
      </c>
      <c r="P446">
        <v>592</v>
      </c>
      <c r="Q446">
        <v>4400</v>
      </c>
      <c r="R446">
        <v>3339</v>
      </c>
      <c r="S446">
        <f t="shared" si="164"/>
        <v>23617</v>
      </c>
      <c r="T446" t="str">
        <f t="shared" si="165"/>
        <v>7:00 a.m. to 7:29 a.m.</v>
      </c>
      <c r="U446">
        <f t="shared" si="166"/>
        <v>420</v>
      </c>
      <c r="V446">
        <f t="shared" si="167"/>
        <v>47234</v>
      </c>
      <c r="W446">
        <f t="shared" si="168"/>
        <v>18197</v>
      </c>
      <c r="X446">
        <f t="shared" si="169"/>
        <v>5704</v>
      </c>
      <c r="Y446">
        <f t="shared" si="170"/>
        <v>29</v>
      </c>
      <c r="Z446">
        <f t="shared" si="171"/>
        <v>447.5561009817672</v>
      </c>
      <c r="AA446" s="9">
        <f t="shared" si="161"/>
        <v>0.31041666666666667</v>
      </c>
      <c r="AC446" s="6">
        <f t="shared" si="172"/>
        <v>47234</v>
      </c>
      <c r="AD446" s="6">
        <f t="shared" si="173"/>
        <v>11809</v>
      </c>
      <c r="AE446" s="6">
        <f t="shared" si="153"/>
        <v>360</v>
      </c>
      <c r="AF446" s="6">
        <f t="shared" si="154"/>
        <v>4752</v>
      </c>
      <c r="AG446" s="6">
        <f t="shared" si="155"/>
        <v>29</v>
      </c>
      <c r="AH446" s="6">
        <f t="shared" si="156"/>
        <v>8160</v>
      </c>
      <c r="AI446" s="6">
        <f t="shared" si="174"/>
        <v>382.2656776094276</v>
      </c>
      <c r="AJ446" s="9">
        <f t="shared" si="162"/>
        <v>0.26527777777777778</v>
      </c>
      <c r="AL446" s="6">
        <f t="shared" si="175"/>
        <v>47234</v>
      </c>
      <c r="AM446" s="6">
        <f t="shared" si="176"/>
        <v>35426</v>
      </c>
      <c r="AN446" s="6">
        <f t="shared" si="157"/>
        <v>510</v>
      </c>
      <c r="AO446" s="6">
        <f t="shared" si="158"/>
        <v>1839</v>
      </c>
      <c r="AP446" s="6">
        <f t="shared" si="159"/>
        <v>29</v>
      </c>
      <c r="AQ446" s="6">
        <f t="shared" si="160"/>
        <v>33624</v>
      </c>
      <c r="AR446" s="6">
        <f t="shared" si="177"/>
        <v>538.40864600326267</v>
      </c>
      <c r="AS446" s="9">
        <f t="shared" si="163"/>
        <v>0.37361111111111112</v>
      </c>
    </row>
    <row r="447" spans="1:45" x14ac:dyDescent="0.25">
      <c r="A447" t="s">
        <v>878</v>
      </c>
      <c r="B447">
        <v>28140</v>
      </c>
      <c r="C447" t="s">
        <v>879</v>
      </c>
      <c r="D447">
        <v>948731</v>
      </c>
      <c r="E447">
        <v>31979</v>
      </c>
      <c r="F447">
        <v>28261</v>
      </c>
      <c r="G447">
        <v>45568</v>
      </c>
      <c r="H447">
        <v>83540</v>
      </c>
      <c r="I447">
        <v>102796</v>
      </c>
      <c r="J447">
        <v>152579</v>
      </c>
      <c r="K447">
        <v>138555</v>
      </c>
      <c r="L447">
        <v>102356</v>
      </c>
      <c r="M447">
        <v>48641</v>
      </c>
      <c r="N447">
        <v>49834</v>
      </c>
      <c r="O447">
        <v>22218</v>
      </c>
      <c r="P447">
        <v>11075</v>
      </c>
      <c r="Q447">
        <v>62306</v>
      </c>
      <c r="R447">
        <v>69023</v>
      </c>
      <c r="S447">
        <f t="shared" si="164"/>
        <v>474365.5</v>
      </c>
      <c r="T447" t="str">
        <f t="shared" si="165"/>
        <v>7:30 a.m. to 7:59 a.m.</v>
      </c>
      <c r="U447">
        <f t="shared" si="166"/>
        <v>450</v>
      </c>
      <c r="V447">
        <f t="shared" si="167"/>
        <v>948731</v>
      </c>
      <c r="W447">
        <f t="shared" si="168"/>
        <v>444723</v>
      </c>
      <c r="X447">
        <f t="shared" si="169"/>
        <v>138555</v>
      </c>
      <c r="Y447">
        <f t="shared" si="170"/>
        <v>29</v>
      </c>
      <c r="Z447">
        <f t="shared" si="171"/>
        <v>456.20426906282705</v>
      </c>
      <c r="AA447" s="9">
        <f t="shared" si="161"/>
        <v>0.31666666666666665</v>
      </c>
      <c r="AC447" s="6">
        <f t="shared" si="172"/>
        <v>948731</v>
      </c>
      <c r="AD447" s="6">
        <f t="shared" si="173"/>
        <v>237183</v>
      </c>
      <c r="AE447" s="6">
        <f t="shared" si="153"/>
        <v>390</v>
      </c>
      <c r="AF447" s="6">
        <f t="shared" si="154"/>
        <v>102796</v>
      </c>
      <c r="AG447" s="6">
        <f t="shared" si="155"/>
        <v>29</v>
      </c>
      <c r="AH447" s="6">
        <f t="shared" si="156"/>
        <v>189348</v>
      </c>
      <c r="AI447" s="6">
        <f t="shared" si="174"/>
        <v>403.49476390131912</v>
      </c>
      <c r="AJ447" s="9">
        <f t="shared" si="162"/>
        <v>0.27986111111111112</v>
      </c>
      <c r="AL447" s="6">
        <f t="shared" si="175"/>
        <v>948731</v>
      </c>
      <c r="AM447" s="6">
        <f t="shared" si="176"/>
        <v>711549</v>
      </c>
      <c r="AN447" s="6">
        <f t="shared" si="157"/>
        <v>510</v>
      </c>
      <c r="AO447" s="6">
        <f t="shared" si="158"/>
        <v>48641</v>
      </c>
      <c r="AP447" s="6">
        <f t="shared" si="159"/>
        <v>29</v>
      </c>
      <c r="AQ447" s="6">
        <f t="shared" si="160"/>
        <v>685634</v>
      </c>
      <c r="AR447" s="6">
        <f t="shared" si="177"/>
        <v>525.45020147612092</v>
      </c>
      <c r="AS447" s="9">
        <f t="shared" si="163"/>
        <v>0.36458333333333331</v>
      </c>
    </row>
    <row r="448" spans="1:45" x14ac:dyDescent="0.25">
      <c r="A448" t="s">
        <v>880</v>
      </c>
      <c r="B448">
        <v>28180</v>
      </c>
      <c r="C448" t="s">
        <v>881</v>
      </c>
      <c r="D448">
        <v>29807</v>
      </c>
      <c r="E448">
        <v>1504</v>
      </c>
      <c r="F448">
        <v>909</v>
      </c>
      <c r="G448">
        <v>1353</v>
      </c>
      <c r="H448">
        <v>2783</v>
      </c>
      <c r="I448">
        <v>3631</v>
      </c>
      <c r="J448">
        <v>4900</v>
      </c>
      <c r="K448">
        <v>3248</v>
      </c>
      <c r="L448">
        <v>2654</v>
      </c>
      <c r="M448">
        <v>1613</v>
      </c>
      <c r="N448">
        <v>2211</v>
      </c>
      <c r="O448">
        <v>700</v>
      </c>
      <c r="P448">
        <v>330</v>
      </c>
      <c r="Q448">
        <v>1986</v>
      </c>
      <c r="R448">
        <v>1985</v>
      </c>
      <c r="S448">
        <f t="shared" si="164"/>
        <v>14903.5</v>
      </c>
      <c r="T448" t="str">
        <f t="shared" si="165"/>
        <v>7:00 a.m. to 7:29 a.m.</v>
      </c>
      <c r="U448">
        <f t="shared" si="166"/>
        <v>420</v>
      </c>
      <c r="V448">
        <f t="shared" si="167"/>
        <v>29807</v>
      </c>
      <c r="W448">
        <f t="shared" si="168"/>
        <v>10180</v>
      </c>
      <c r="X448">
        <f t="shared" si="169"/>
        <v>4900</v>
      </c>
      <c r="Y448">
        <f t="shared" si="170"/>
        <v>29</v>
      </c>
      <c r="Z448">
        <f t="shared" si="171"/>
        <v>447.9554081632653</v>
      </c>
      <c r="AA448" s="9">
        <f t="shared" si="161"/>
        <v>0.31041666666666667</v>
      </c>
      <c r="AC448" s="6">
        <f t="shared" si="172"/>
        <v>29807</v>
      </c>
      <c r="AD448" s="6">
        <f t="shared" si="173"/>
        <v>7452</v>
      </c>
      <c r="AE448" s="6">
        <f t="shared" si="153"/>
        <v>390</v>
      </c>
      <c r="AF448" s="6">
        <f t="shared" si="154"/>
        <v>3631</v>
      </c>
      <c r="AG448" s="6">
        <f t="shared" si="155"/>
        <v>29</v>
      </c>
      <c r="AH448" s="6">
        <f t="shared" si="156"/>
        <v>6549</v>
      </c>
      <c r="AI448" s="6">
        <f t="shared" si="174"/>
        <v>397.21006609749378</v>
      </c>
      <c r="AJ448" s="9">
        <f t="shared" si="162"/>
        <v>0.27569444444444441</v>
      </c>
      <c r="AL448" s="6">
        <f t="shared" si="175"/>
        <v>29807</v>
      </c>
      <c r="AM448" s="6">
        <f t="shared" si="176"/>
        <v>22356</v>
      </c>
      <c r="AN448" s="6">
        <f t="shared" si="157"/>
        <v>510</v>
      </c>
      <c r="AO448" s="6">
        <f t="shared" si="158"/>
        <v>1613</v>
      </c>
      <c r="AP448" s="6">
        <f t="shared" si="159"/>
        <v>29</v>
      </c>
      <c r="AQ448" s="6">
        <f t="shared" si="160"/>
        <v>20982</v>
      </c>
      <c r="AR448" s="6">
        <f t="shared" si="177"/>
        <v>534.68955362678241</v>
      </c>
      <c r="AS448" s="9">
        <f t="shared" si="163"/>
        <v>0.37083333333333335</v>
      </c>
    </row>
    <row r="449" spans="1:45" x14ac:dyDescent="0.25">
      <c r="A449" t="s">
        <v>882</v>
      </c>
      <c r="B449">
        <v>28260</v>
      </c>
      <c r="C449" t="s">
        <v>883</v>
      </c>
      <c r="D449">
        <v>27449</v>
      </c>
      <c r="E449">
        <v>678</v>
      </c>
      <c r="F449">
        <v>676</v>
      </c>
      <c r="G449">
        <v>1642</v>
      </c>
      <c r="H449">
        <v>1884</v>
      </c>
      <c r="I449">
        <v>2835</v>
      </c>
      <c r="J449">
        <v>3306</v>
      </c>
      <c r="K449">
        <v>5853</v>
      </c>
      <c r="L449">
        <v>2763</v>
      </c>
      <c r="M449">
        <v>1017</v>
      </c>
      <c r="N449">
        <v>1319</v>
      </c>
      <c r="O449">
        <v>493</v>
      </c>
      <c r="P449">
        <v>289</v>
      </c>
      <c r="Q449">
        <v>2275</v>
      </c>
      <c r="R449">
        <v>2419</v>
      </c>
      <c r="S449">
        <f t="shared" si="164"/>
        <v>13724.5</v>
      </c>
      <c r="T449" t="str">
        <f t="shared" si="165"/>
        <v>7:30 a.m. to 7:59 a.m.</v>
      </c>
      <c r="U449">
        <f t="shared" si="166"/>
        <v>450</v>
      </c>
      <c r="V449">
        <f t="shared" si="167"/>
        <v>27449</v>
      </c>
      <c r="W449">
        <f t="shared" si="168"/>
        <v>11021</v>
      </c>
      <c r="X449">
        <f t="shared" si="169"/>
        <v>5853</v>
      </c>
      <c r="Y449">
        <f t="shared" si="170"/>
        <v>29</v>
      </c>
      <c r="Z449">
        <f t="shared" si="171"/>
        <v>463.39509653169313</v>
      </c>
      <c r="AA449" s="9">
        <f t="shared" si="161"/>
        <v>0.3215277777777778</v>
      </c>
      <c r="AC449" s="6">
        <f t="shared" si="172"/>
        <v>27449</v>
      </c>
      <c r="AD449" s="6">
        <f t="shared" si="173"/>
        <v>6863</v>
      </c>
      <c r="AE449" s="6">
        <f t="shared" si="153"/>
        <v>390</v>
      </c>
      <c r="AF449" s="6">
        <f t="shared" si="154"/>
        <v>2835</v>
      </c>
      <c r="AG449" s="6">
        <f t="shared" si="155"/>
        <v>29</v>
      </c>
      <c r="AH449" s="6">
        <f t="shared" si="156"/>
        <v>4880</v>
      </c>
      <c r="AI449" s="6">
        <f t="shared" si="174"/>
        <v>410.27698412698413</v>
      </c>
      <c r="AJ449" s="9">
        <f t="shared" si="162"/>
        <v>0.28472222222222221</v>
      </c>
      <c r="AL449" s="6">
        <f t="shared" si="175"/>
        <v>27449</v>
      </c>
      <c r="AM449" s="6">
        <f t="shared" si="176"/>
        <v>20587</v>
      </c>
      <c r="AN449" s="6">
        <f t="shared" si="157"/>
        <v>510</v>
      </c>
      <c r="AO449" s="6">
        <f t="shared" si="158"/>
        <v>1017</v>
      </c>
      <c r="AP449" s="6">
        <f t="shared" si="159"/>
        <v>29</v>
      </c>
      <c r="AQ449" s="6">
        <f t="shared" si="160"/>
        <v>19637</v>
      </c>
      <c r="AR449" s="6">
        <f t="shared" si="177"/>
        <v>537.08235004916423</v>
      </c>
      <c r="AS449" s="9">
        <f t="shared" si="163"/>
        <v>0.37291666666666662</v>
      </c>
    </row>
    <row r="450" spans="1:45" x14ac:dyDescent="0.25">
      <c r="A450" t="s">
        <v>884</v>
      </c>
      <c r="B450">
        <v>28300</v>
      </c>
      <c r="C450" t="s">
        <v>885</v>
      </c>
      <c r="D450">
        <v>36402</v>
      </c>
      <c r="E450">
        <v>1596</v>
      </c>
      <c r="F450">
        <v>1012</v>
      </c>
      <c r="G450">
        <v>1758</v>
      </c>
      <c r="H450">
        <v>3153</v>
      </c>
      <c r="I450">
        <v>4555</v>
      </c>
      <c r="J450">
        <v>4615</v>
      </c>
      <c r="K450">
        <v>4878</v>
      </c>
      <c r="L450">
        <v>3913</v>
      </c>
      <c r="M450">
        <v>1839</v>
      </c>
      <c r="N450">
        <v>1873</v>
      </c>
      <c r="O450">
        <v>958</v>
      </c>
      <c r="P450">
        <v>665</v>
      </c>
      <c r="Q450">
        <v>3309</v>
      </c>
      <c r="R450">
        <v>2278</v>
      </c>
      <c r="S450">
        <f t="shared" si="164"/>
        <v>18201</v>
      </c>
      <c r="T450" t="str">
        <f t="shared" si="165"/>
        <v>7:30 a.m. to 7:59 a.m.</v>
      </c>
      <c r="U450">
        <f t="shared" si="166"/>
        <v>450</v>
      </c>
      <c r="V450">
        <f t="shared" si="167"/>
        <v>36402</v>
      </c>
      <c r="W450">
        <f t="shared" si="168"/>
        <v>16689</v>
      </c>
      <c r="X450">
        <f t="shared" si="169"/>
        <v>4878</v>
      </c>
      <c r="Y450">
        <f t="shared" si="170"/>
        <v>29</v>
      </c>
      <c r="Z450">
        <f t="shared" si="171"/>
        <v>458.9889298892989</v>
      </c>
      <c r="AA450" s="9">
        <f t="shared" si="161"/>
        <v>0.31805555555555559</v>
      </c>
      <c r="AC450" s="6">
        <f t="shared" si="172"/>
        <v>36402</v>
      </c>
      <c r="AD450" s="6">
        <f t="shared" si="173"/>
        <v>9101</v>
      </c>
      <c r="AE450" s="6">
        <f t="shared" si="153"/>
        <v>390</v>
      </c>
      <c r="AF450" s="6">
        <f t="shared" si="154"/>
        <v>4555</v>
      </c>
      <c r="AG450" s="6">
        <f t="shared" si="155"/>
        <v>29</v>
      </c>
      <c r="AH450" s="6">
        <f t="shared" si="156"/>
        <v>7519</v>
      </c>
      <c r="AI450" s="6">
        <f t="shared" si="174"/>
        <v>400.06882546652031</v>
      </c>
      <c r="AJ450" s="9">
        <f t="shared" si="162"/>
        <v>0.27777777777777779</v>
      </c>
      <c r="AL450" s="6">
        <f t="shared" si="175"/>
        <v>36402</v>
      </c>
      <c r="AM450" s="6">
        <f t="shared" si="176"/>
        <v>27302</v>
      </c>
      <c r="AN450" s="6">
        <f t="shared" si="157"/>
        <v>510</v>
      </c>
      <c r="AO450" s="6">
        <f t="shared" si="158"/>
        <v>1839</v>
      </c>
      <c r="AP450" s="6">
        <f t="shared" si="159"/>
        <v>29</v>
      </c>
      <c r="AQ450" s="6">
        <f t="shared" si="160"/>
        <v>25480</v>
      </c>
      <c r="AR450" s="6">
        <f t="shared" si="177"/>
        <v>538.72403480152252</v>
      </c>
      <c r="AS450" s="9">
        <f t="shared" si="163"/>
        <v>0.37361111111111112</v>
      </c>
    </row>
    <row r="451" spans="1:45" x14ac:dyDescent="0.25">
      <c r="A451" t="s">
        <v>886</v>
      </c>
      <c r="B451">
        <v>28340</v>
      </c>
      <c r="C451" t="s">
        <v>887</v>
      </c>
      <c r="D451">
        <v>20346</v>
      </c>
      <c r="E451">
        <v>2259</v>
      </c>
      <c r="F451">
        <v>1242</v>
      </c>
      <c r="G451">
        <v>1685</v>
      </c>
      <c r="H451">
        <v>1717</v>
      </c>
      <c r="I451">
        <v>2426</v>
      </c>
      <c r="J451">
        <v>2252</v>
      </c>
      <c r="K451">
        <v>2114</v>
      </c>
      <c r="L451">
        <v>1168</v>
      </c>
      <c r="M451">
        <v>505</v>
      </c>
      <c r="N451">
        <v>483</v>
      </c>
      <c r="O451">
        <v>332</v>
      </c>
      <c r="P451">
        <v>119</v>
      </c>
      <c r="Q451">
        <v>1754</v>
      </c>
      <c r="R451">
        <v>2290</v>
      </c>
      <c r="S451">
        <f t="shared" si="164"/>
        <v>10173</v>
      </c>
      <c r="T451" t="str">
        <f t="shared" si="165"/>
        <v>7:00 a.m. to 7:29 a.m.</v>
      </c>
      <c r="U451">
        <f t="shared" si="166"/>
        <v>420</v>
      </c>
      <c r="V451">
        <f t="shared" si="167"/>
        <v>20346</v>
      </c>
      <c r="W451">
        <f t="shared" si="168"/>
        <v>9329</v>
      </c>
      <c r="X451">
        <f t="shared" si="169"/>
        <v>2252</v>
      </c>
      <c r="Y451">
        <f t="shared" si="170"/>
        <v>29</v>
      </c>
      <c r="Z451">
        <f t="shared" si="171"/>
        <v>430.86856127886324</v>
      </c>
      <c r="AA451" s="9">
        <f t="shared" si="161"/>
        <v>0.2986111111111111</v>
      </c>
      <c r="AC451" s="6">
        <f t="shared" si="172"/>
        <v>20346</v>
      </c>
      <c r="AD451" s="6">
        <f t="shared" si="173"/>
        <v>5087</v>
      </c>
      <c r="AE451" s="6">
        <f t="shared" si="153"/>
        <v>330</v>
      </c>
      <c r="AF451" s="6">
        <f t="shared" si="154"/>
        <v>1685</v>
      </c>
      <c r="AG451" s="6">
        <f t="shared" si="155"/>
        <v>29</v>
      </c>
      <c r="AH451" s="6">
        <f t="shared" si="156"/>
        <v>5760</v>
      </c>
      <c r="AI451" s="6">
        <f t="shared" si="174"/>
        <v>318.4086053412463</v>
      </c>
      <c r="AJ451" s="9">
        <f t="shared" si="162"/>
        <v>0.22083333333333333</v>
      </c>
      <c r="AL451" s="6">
        <f t="shared" si="175"/>
        <v>20346</v>
      </c>
      <c r="AM451" s="6">
        <f t="shared" si="176"/>
        <v>15260</v>
      </c>
      <c r="AN451" s="6">
        <f t="shared" si="157"/>
        <v>510</v>
      </c>
      <c r="AO451" s="6">
        <f t="shared" si="158"/>
        <v>505</v>
      </c>
      <c r="AP451" s="6">
        <f t="shared" si="159"/>
        <v>29</v>
      </c>
      <c r="AQ451" s="6">
        <f t="shared" si="160"/>
        <v>14863</v>
      </c>
      <c r="AR451" s="6">
        <f t="shared" si="177"/>
        <v>532.76930693069312</v>
      </c>
      <c r="AS451" s="9">
        <f t="shared" si="163"/>
        <v>0.36944444444444446</v>
      </c>
    </row>
    <row r="452" spans="1:45" x14ac:dyDescent="0.25">
      <c r="A452" t="s">
        <v>888</v>
      </c>
      <c r="B452">
        <v>28380</v>
      </c>
      <c r="C452" t="s">
        <v>889</v>
      </c>
      <c r="D452">
        <v>10911</v>
      </c>
      <c r="E452">
        <v>666</v>
      </c>
      <c r="F452">
        <v>724</v>
      </c>
      <c r="G452">
        <v>522</v>
      </c>
      <c r="H452">
        <v>828</v>
      </c>
      <c r="I452">
        <v>1032</v>
      </c>
      <c r="J452">
        <v>1776</v>
      </c>
      <c r="K452">
        <v>1547</v>
      </c>
      <c r="L452">
        <v>1200</v>
      </c>
      <c r="M452">
        <v>346</v>
      </c>
      <c r="N452">
        <v>269</v>
      </c>
      <c r="O452">
        <v>121</v>
      </c>
      <c r="P452">
        <v>139</v>
      </c>
      <c r="Q452">
        <v>751</v>
      </c>
      <c r="R452">
        <v>990</v>
      </c>
      <c r="S452">
        <f t="shared" si="164"/>
        <v>5455.5</v>
      </c>
      <c r="T452" t="str">
        <f t="shared" si="165"/>
        <v>7:00 a.m. to 7:29 a.m.</v>
      </c>
      <c r="U452">
        <f t="shared" si="166"/>
        <v>420</v>
      </c>
      <c r="V452">
        <f t="shared" si="167"/>
        <v>10911</v>
      </c>
      <c r="W452">
        <f t="shared" si="168"/>
        <v>3772</v>
      </c>
      <c r="X452">
        <f t="shared" si="169"/>
        <v>1776</v>
      </c>
      <c r="Y452">
        <f t="shared" si="170"/>
        <v>29</v>
      </c>
      <c r="Z452">
        <f t="shared" si="171"/>
        <v>447.48958333333331</v>
      </c>
      <c r="AA452" s="9">
        <f t="shared" si="161"/>
        <v>0.31041666666666667</v>
      </c>
      <c r="AC452" s="6">
        <f t="shared" si="172"/>
        <v>10911</v>
      </c>
      <c r="AD452" s="6">
        <f t="shared" si="173"/>
        <v>2728</v>
      </c>
      <c r="AE452" s="6">
        <f t="shared" si="153"/>
        <v>360</v>
      </c>
      <c r="AF452" s="6">
        <f t="shared" si="154"/>
        <v>828</v>
      </c>
      <c r="AG452" s="6">
        <f t="shared" si="155"/>
        <v>29</v>
      </c>
      <c r="AH452" s="6">
        <f t="shared" si="156"/>
        <v>1912</v>
      </c>
      <c r="AI452" s="6">
        <f t="shared" si="174"/>
        <v>388.57095410628017</v>
      </c>
      <c r="AJ452" s="9">
        <f t="shared" si="162"/>
        <v>0.26944444444444443</v>
      </c>
      <c r="AL452" s="6">
        <f t="shared" si="175"/>
        <v>10911</v>
      </c>
      <c r="AM452" s="6">
        <f t="shared" si="176"/>
        <v>8184</v>
      </c>
      <c r="AN452" s="6">
        <f t="shared" si="157"/>
        <v>480</v>
      </c>
      <c r="AO452" s="6">
        <f t="shared" si="158"/>
        <v>1200</v>
      </c>
      <c r="AP452" s="6">
        <f t="shared" si="159"/>
        <v>29</v>
      </c>
      <c r="AQ452" s="6">
        <f t="shared" si="160"/>
        <v>7095</v>
      </c>
      <c r="AR452" s="6">
        <f t="shared" si="177"/>
        <v>506.299375</v>
      </c>
      <c r="AS452" s="9">
        <f t="shared" si="163"/>
        <v>0.35138888888888892</v>
      </c>
    </row>
    <row r="453" spans="1:45" x14ac:dyDescent="0.25">
      <c r="A453" t="s">
        <v>890</v>
      </c>
      <c r="B453">
        <v>28420</v>
      </c>
      <c r="C453" t="s">
        <v>891</v>
      </c>
      <c r="D453">
        <v>106382</v>
      </c>
      <c r="E453">
        <v>5859</v>
      </c>
      <c r="F453">
        <v>6706</v>
      </c>
      <c r="G453">
        <v>8614</v>
      </c>
      <c r="H453">
        <v>11791</v>
      </c>
      <c r="I453">
        <v>12988</v>
      </c>
      <c r="J453">
        <v>12687</v>
      </c>
      <c r="K453">
        <v>13383</v>
      </c>
      <c r="L453">
        <v>7635</v>
      </c>
      <c r="M453">
        <v>4290</v>
      </c>
      <c r="N453">
        <v>4949</v>
      </c>
      <c r="O453">
        <v>2663</v>
      </c>
      <c r="P453">
        <v>1536</v>
      </c>
      <c r="Q453">
        <v>6492</v>
      </c>
      <c r="R453">
        <v>6789</v>
      </c>
      <c r="S453">
        <f t="shared" si="164"/>
        <v>53191</v>
      </c>
      <c r="T453" t="str">
        <f t="shared" si="165"/>
        <v>7:00 a.m. to 7:29 a.m.</v>
      </c>
      <c r="U453">
        <f t="shared" si="166"/>
        <v>420</v>
      </c>
      <c r="V453">
        <f t="shared" si="167"/>
        <v>106382</v>
      </c>
      <c r="W453">
        <f t="shared" si="168"/>
        <v>45958</v>
      </c>
      <c r="X453">
        <f t="shared" si="169"/>
        <v>12687</v>
      </c>
      <c r="Y453">
        <f t="shared" si="170"/>
        <v>29</v>
      </c>
      <c r="Z453">
        <f t="shared" si="171"/>
        <v>436.53322298415702</v>
      </c>
      <c r="AA453" s="9">
        <f t="shared" si="161"/>
        <v>0.30277777777777776</v>
      </c>
      <c r="AC453" s="6">
        <f t="shared" si="172"/>
        <v>106382</v>
      </c>
      <c r="AD453" s="6">
        <f t="shared" si="173"/>
        <v>26596</v>
      </c>
      <c r="AE453" s="6">
        <f t="shared" si="153"/>
        <v>360</v>
      </c>
      <c r="AF453" s="6">
        <f t="shared" si="154"/>
        <v>11791</v>
      </c>
      <c r="AG453" s="6">
        <f t="shared" si="155"/>
        <v>29</v>
      </c>
      <c r="AH453" s="6">
        <f t="shared" si="156"/>
        <v>21179</v>
      </c>
      <c r="AI453" s="6">
        <f t="shared" si="174"/>
        <v>373.32189805784071</v>
      </c>
      <c r="AJ453" s="9">
        <f t="shared" si="162"/>
        <v>0.2590277777777778</v>
      </c>
      <c r="AL453" s="6">
        <f t="shared" si="175"/>
        <v>106382</v>
      </c>
      <c r="AM453" s="6">
        <f t="shared" si="176"/>
        <v>79787</v>
      </c>
      <c r="AN453" s="6">
        <f t="shared" si="157"/>
        <v>510</v>
      </c>
      <c r="AO453" s="6">
        <f t="shared" si="158"/>
        <v>4290</v>
      </c>
      <c r="AP453" s="6">
        <f t="shared" si="159"/>
        <v>29</v>
      </c>
      <c r="AQ453" s="6">
        <f t="shared" si="160"/>
        <v>79663</v>
      </c>
      <c r="AR453" s="6">
        <f t="shared" si="177"/>
        <v>510.83484848484846</v>
      </c>
      <c r="AS453" s="9">
        <f t="shared" si="163"/>
        <v>0.35416666666666669</v>
      </c>
    </row>
    <row r="454" spans="1:45" x14ac:dyDescent="0.25">
      <c r="A454" t="s">
        <v>892</v>
      </c>
      <c r="B454">
        <v>28500</v>
      </c>
      <c r="C454" t="s">
        <v>893</v>
      </c>
      <c r="D454">
        <v>19008</v>
      </c>
      <c r="E454">
        <v>506</v>
      </c>
      <c r="F454">
        <v>551</v>
      </c>
      <c r="G454">
        <v>693</v>
      </c>
      <c r="H454">
        <v>1216</v>
      </c>
      <c r="I454">
        <v>2288</v>
      </c>
      <c r="J454">
        <v>3363</v>
      </c>
      <c r="K454">
        <v>3618</v>
      </c>
      <c r="L454">
        <v>1714</v>
      </c>
      <c r="M454">
        <v>1034</v>
      </c>
      <c r="N454">
        <v>1136</v>
      </c>
      <c r="O454">
        <v>510</v>
      </c>
      <c r="P454">
        <v>277</v>
      </c>
      <c r="Q454">
        <v>1136</v>
      </c>
      <c r="R454">
        <v>966</v>
      </c>
      <c r="S454">
        <f t="shared" si="164"/>
        <v>9504</v>
      </c>
      <c r="T454" t="str">
        <f t="shared" si="165"/>
        <v>7:30 a.m. to 7:59 a.m.</v>
      </c>
      <c r="U454">
        <f t="shared" si="166"/>
        <v>450</v>
      </c>
      <c r="V454">
        <f t="shared" si="167"/>
        <v>19008</v>
      </c>
      <c r="W454">
        <f t="shared" si="168"/>
        <v>8617</v>
      </c>
      <c r="X454">
        <f t="shared" si="169"/>
        <v>3618</v>
      </c>
      <c r="Y454">
        <f t="shared" si="170"/>
        <v>29</v>
      </c>
      <c r="Z454">
        <f t="shared" si="171"/>
        <v>457.1097291321172</v>
      </c>
      <c r="AA454" s="9">
        <f t="shared" si="161"/>
        <v>0.31736111111111109</v>
      </c>
      <c r="AC454" s="6">
        <f t="shared" si="172"/>
        <v>19008</v>
      </c>
      <c r="AD454" s="6">
        <f t="shared" si="173"/>
        <v>4753</v>
      </c>
      <c r="AE454" s="6">
        <f t="shared" si="153"/>
        <v>390</v>
      </c>
      <c r="AF454" s="6">
        <f t="shared" si="154"/>
        <v>2288</v>
      </c>
      <c r="AG454" s="6">
        <f t="shared" si="155"/>
        <v>29</v>
      </c>
      <c r="AH454" s="6">
        <f t="shared" si="156"/>
        <v>2966</v>
      </c>
      <c r="AI454" s="6">
        <f t="shared" si="174"/>
        <v>412.63723776223776</v>
      </c>
      <c r="AJ454" s="9">
        <f t="shared" si="162"/>
        <v>0.28611111111111109</v>
      </c>
      <c r="AL454" s="6">
        <f t="shared" si="175"/>
        <v>19008</v>
      </c>
      <c r="AM454" s="6">
        <f t="shared" si="176"/>
        <v>14256</v>
      </c>
      <c r="AN454" s="6">
        <f t="shared" si="157"/>
        <v>510</v>
      </c>
      <c r="AO454" s="6">
        <f t="shared" si="158"/>
        <v>1034</v>
      </c>
      <c r="AP454" s="6">
        <f t="shared" si="159"/>
        <v>29</v>
      </c>
      <c r="AQ454" s="6">
        <f t="shared" si="160"/>
        <v>13949</v>
      </c>
      <c r="AR454" s="6">
        <f t="shared" si="177"/>
        <v>518.61025145067697</v>
      </c>
      <c r="AS454" s="9">
        <f t="shared" si="163"/>
        <v>0.35972222222222222</v>
      </c>
    </row>
    <row r="455" spans="1:45" x14ac:dyDescent="0.25">
      <c r="A455" t="s">
        <v>894</v>
      </c>
      <c r="B455">
        <v>28540</v>
      </c>
      <c r="C455" t="s">
        <v>895</v>
      </c>
      <c r="D455">
        <v>6524</v>
      </c>
      <c r="E455">
        <v>133</v>
      </c>
      <c r="F455">
        <v>169</v>
      </c>
      <c r="G455">
        <v>256</v>
      </c>
      <c r="H455">
        <v>731</v>
      </c>
      <c r="I455">
        <v>1008</v>
      </c>
      <c r="J455">
        <v>903</v>
      </c>
      <c r="K455">
        <v>1232</v>
      </c>
      <c r="L455">
        <v>628</v>
      </c>
      <c r="M455">
        <v>281</v>
      </c>
      <c r="N455">
        <v>262</v>
      </c>
      <c r="O455">
        <v>116</v>
      </c>
      <c r="P455">
        <v>59</v>
      </c>
      <c r="Q455">
        <v>228</v>
      </c>
      <c r="R455">
        <v>518</v>
      </c>
      <c r="S455">
        <f t="shared" si="164"/>
        <v>3262</v>
      </c>
      <c r="T455" t="str">
        <f t="shared" si="165"/>
        <v>7:30 a.m. to 7:59 a.m.</v>
      </c>
      <c r="U455">
        <f t="shared" si="166"/>
        <v>450</v>
      </c>
      <c r="V455">
        <f t="shared" si="167"/>
        <v>6524</v>
      </c>
      <c r="W455">
        <f t="shared" si="168"/>
        <v>3200</v>
      </c>
      <c r="X455">
        <f t="shared" si="169"/>
        <v>1232</v>
      </c>
      <c r="Y455">
        <f t="shared" si="170"/>
        <v>29</v>
      </c>
      <c r="Z455">
        <f t="shared" si="171"/>
        <v>451.45941558441558</v>
      </c>
      <c r="AA455" s="9">
        <f t="shared" si="161"/>
        <v>0.31319444444444444</v>
      </c>
      <c r="AC455" s="6">
        <f t="shared" si="172"/>
        <v>6524</v>
      </c>
      <c r="AD455" s="6">
        <f t="shared" si="173"/>
        <v>1632</v>
      </c>
      <c r="AE455" s="6">
        <f t="shared" si="153"/>
        <v>390</v>
      </c>
      <c r="AF455" s="6">
        <f t="shared" si="154"/>
        <v>1008</v>
      </c>
      <c r="AG455" s="6">
        <f t="shared" si="155"/>
        <v>29</v>
      </c>
      <c r="AH455" s="6">
        <f t="shared" si="156"/>
        <v>1289</v>
      </c>
      <c r="AI455" s="6">
        <f t="shared" si="174"/>
        <v>399.83928571428572</v>
      </c>
      <c r="AJ455" s="9">
        <f t="shared" si="162"/>
        <v>0.27708333333333335</v>
      </c>
      <c r="AL455" s="6">
        <f t="shared" si="175"/>
        <v>6524</v>
      </c>
      <c r="AM455" s="6">
        <f t="shared" si="176"/>
        <v>4893</v>
      </c>
      <c r="AN455" s="6">
        <f t="shared" si="157"/>
        <v>480</v>
      </c>
      <c r="AO455" s="6">
        <f t="shared" si="158"/>
        <v>628</v>
      </c>
      <c r="AP455" s="6">
        <f t="shared" si="159"/>
        <v>29</v>
      </c>
      <c r="AQ455" s="6">
        <f t="shared" si="160"/>
        <v>4432</v>
      </c>
      <c r="AR455" s="6">
        <f t="shared" si="177"/>
        <v>501.28821656050957</v>
      </c>
      <c r="AS455" s="9">
        <f t="shared" si="163"/>
        <v>0.34791666666666665</v>
      </c>
    </row>
    <row r="456" spans="1:45" x14ac:dyDescent="0.25">
      <c r="A456" t="s">
        <v>896</v>
      </c>
      <c r="B456">
        <v>28580</v>
      </c>
      <c r="C456" t="s">
        <v>897</v>
      </c>
      <c r="D456">
        <v>34799</v>
      </c>
      <c r="E456">
        <v>1034</v>
      </c>
      <c r="F456">
        <v>792</v>
      </c>
      <c r="G456">
        <v>867</v>
      </c>
      <c r="H456">
        <v>2062</v>
      </c>
      <c r="I456">
        <v>2660</v>
      </c>
      <c r="J456">
        <v>4807</v>
      </c>
      <c r="K456">
        <v>4925</v>
      </c>
      <c r="L456">
        <v>5809</v>
      </c>
      <c r="M456">
        <v>2023</v>
      </c>
      <c r="N456">
        <v>3252</v>
      </c>
      <c r="O456">
        <v>1425</v>
      </c>
      <c r="P456">
        <v>715</v>
      </c>
      <c r="Q456">
        <v>2111</v>
      </c>
      <c r="R456">
        <v>2317</v>
      </c>
      <c r="S456">
        <f t="shared" si="164"/>
        <v>17399.5</v>
      </c>
      <c r="T456" t="str">
        <f t="shared" si="165"/>
        <v>8:00 a.m. to 8:29 a.m.</v>
      </c>
      <c r="U456">
        <f t="shared" si="166"/>
        <v>480</v>
      </c>
      <c r="V456">
        <f t="shared" si="167"/>
        <v>34799</v>
      </c>
      <c r="W456">
        <f t="shared" si="168"/>
        <v>17147</v>
      </c>
      <c r="X456">
        <f t="shared" si="169"/>
        <v>5809</v>
      </c>
      <c r="Y456">
        <f t="shared" si="170"/>
        <v>29</v>
      </c>
      <c r="Z456">
        <f t="shared" si="171"/>
        <v>481.26054398347389</v>
      </c>
      <c r="AA456" s="9">
        <f t="shared" si="161"/>
        <v>0.33402777777777781</v>
      </c>
      <c r="AC456" s="6">
        <f t="shared" si="172"/>
        <v>34799</v>
      </c>
      <c r="AD456" s="6">
        <f t="shared" si="173"/>
        <v>8700</v>
      </c>
      <c r="AE456" s="6">
        <f t="shared" si="153"/>
        <v>420</v>
      </c>
      <c r="AF456" s="6">
        <f t="shared" si="154"/>
        <v>4807</v>
      </c>
      <c r="AG456" s="6">
        <f t="shared" si="155"/>
        <v>29</v>
      </c>
      <c r="AH456" s="6">
        <f t="shared" si="156"/>
        <v>7415</v>
      </c>
      <c r="AI456" s="6">
        <f t="shared" si="174"/>
        <v>427.7507281048471</v>
      </c>
      <c r="AJ456" s="9">
        <f t="shared" si="162"/>
        <v>0.29652777777777778</v>
      </c>
      <c r="AL456" s="6">
        <f t="shared" si="175"/>
        <v>34799</v>
      </c>
      <c r="AM456" s="6">
        <f t="shared" si="176"/>
        <v>26100</v>
      </c>
      <c r="AN456" s="6">
        <f t="shared" si="157"/>
        <v>540</v>
      </c>
      <c r="AO456" s="6">
        <f t="shared" si="158"/>
        <v>3252</v>
      </c>
      <c r="AP456" s="6">
        <f t="shared" si="159"/>
        <v>59</v>
      </c>
      <c r="AQ456" s="6">
        <f t="shared" si="160"/>
        <v>24979</v>
      </c>
      <c r="AR456" s="6">
        <f t="shared" si="177"/>
        <v>560.32433886838874</v>
      </c>
      <c r="AS456" s="9">
        <f t="shared" si="163"/>
        <v>0.3888888888888889</v>
      </c>
    </row>
    <row r="457" spans="1:45" x14ac:dyDescent="0.25">
      <c r="A457" t="s">
        <v>898</v>
      </c>
      <c r="B457">
        <v>28620</v>
      </c>
      <c r="C457" t="s">
        <v>899</v>
      </c>
      <c r="D457">
        <v>16619</v>
      </c>
      <c r="E457">
        <v>581</v>
      </c>
      <c r="F457">
        <v>385</v>
      </c>
      <c r="G457">
        <v>382</v>
      </c>
      <c r="H457">
        <v>1152</v>
      </c>
      <c r="I457">
        <v>1407</v>
      </c>
      <c r="J457">
        <v>1924</v>
      </c>
      <c r="K457">
        <v>2576</v>
      </c>
      <c r="L457">
        <v>2536</v>
      </c>
      <c r="M457">
        <v>1453</v>
      </c>
      <c r="N457">
        <v>1764</v>
      </c>
      <c r="O457">
        <v>640</v>
      </c>
      <c r="P457">
        <v>109</v>
      </c>
      <c r="Q457">
        <v>939</v>
      </c>
      <c r="R457">
        <v>771</v>
      </c>
      <c r="S457">
        <f t="shared" si="164"/>
        <v>8309.5</v>
      </c>
      <c r="T457" t="str">
        <f t="shared" si="165"/>
        <v>7:30 a.m. to 7:59 a.m.</v>
      </c>
      <c r="U457">
        <f t="shared" si="166"/>
        <v>450</v>
      </c>
      <c r="V457">
        <f t="shared" si="167"/>
        <v>16619</v>
      </c>
      <c r="W457">
        <f t="shared" si="168"/>
        <v>5831</v>
      </c>
      <c r="X457">
        <f t="shared" si="169"/>
        <v>2576</v>
      </c>
      <c r="Y457">
        <f t="shared" si="170"/>
        <v>29</v>
      </c>
      <c r="Z457">
        <f t="shared" si="171"/>
        <v>477.90236801242236</v>
      </c>
      <c r="AA457" s="9">
        <f t="shared" si="161"/>
        <v>0.33124999999999999</v>
      </c>
      <c r="AC457" s="6">
        <f t="shared" si="172"/>
        <v>16619</v>
      </c>
      <c r="AD457" s="6">
        <f t="shared" si="173"/>
        <v>4155</v>
      </c>
      <c r="AE457" s="6">
        <f t="shared" si="153"/>
        <v>420</v>
      </c>
      <c r="AF457" s="6">
        <f t="shared" si="154"/>
        <v>1924</v>
      </c>
      <c r="AG457" s="6">
        <f t="shared" si="155"/>
        <v>29</v>
      </c>
      <c r="AH457" s="6">
        <f t="shared" si="156"/>
        <v>3907</v>
      </c>
      <c r="AI457" s="6">
        <f t="shared" si="174"/>
        <v>423.73427754677755</v>
      </c>
      <c r="AJ457" s="9">
        <f t="shared" si="162"/>
        <v>0.29375000000000001</v>
      </c>
      <c r="AL457" s="6">
        <f t="shared" si="175"/>
        <v>16619</v>
      </c>
      <c r="AM457" s="6">
        <f t="shared" si="176"/>
        <v>12465</v>
      </c>
      <c r="AN457" s="6">
        <f t="shared" si="157"/>
        <v>540</v>
      </c>
      <c r="AO457" s="6">
        <f t="shared" si="158"/>
        <v>1764</v>
      </c>
      <c r="AP457" s="6">
        <f t="shared" si="159"/>
        <v>59</v>
      </c>
      <c r="AQ457" s="6">
        <f t="shared" si="160"/>
        <v>12396</v>
      </c>
      <c r="AR457" s="6">
        <f t="shared" si="177"/>
        <v>542.28273809523807</v>
      </c>
      <c r="AS457" s="9">
        <f t="shared" si="163"/>
        <v>0.37638888888888888</v>
      </c>
    </row>
    <row r="458" spans="1:45" x14ac:dyDescent="0.25">
      <c r="A458" t="s">
        <v>900</v>
      </c>
      <c r="B458">
        <v>28660</v>
      </c>
      <c r="C458" t="s">
        <v>901</v>
      </c>
      <c r="D458">
        <v>176160</v>
      </c>
      <c r="E458">
        <v>8445</v>
      </c>
      <c r="F458">
        <v>12440</v>
      </c>
      <c r="G458">
        <v>19081</v>
      </c>
      <c r="H458">
        <v>18957</v>
      </c>
      <c r="I458">
        <v>20136</v>
      </c>
      <c r="J458">
        <v>26042</v>
      </c>
      <c r="K458">
        <v>20824</v>
      </c>
      <c r="L458">
        <v>11261</v>
      </c>
      <c r="M458">
        <v>7955</v>
      </c>
      <c r="N458">
        <v>6610</v>
      </c>
      <c r="O458">
        <v>3466</v>
      </c>
      <c r="P458">
        <v>1767</v>
      </c>
      <c r="Q458">
        <v>8561</v>
      </c>
      <c r="R458">
        <v>10615</v>
      </c>
      <c r="S458">
        <f t="shared" si="164"/>
        <v>88080</v>
      </c>
      <c r="T458" t="str">
        <f t="shared" si="165"/>
        <v>7:00 a.m. to 7:29 a.m.</v>
      </c>
      <c r="U458">
        <f t="shared" si="166"/>
        <v>420</v>
      </c>
      <c r="V458">
        <f t="shared" si="167"/>
        <v>176160</v>
      </c>
      <c r="W458">
        <f t="shared" si="168"/>
        <v>79059</v>
      </c>
      <c r="X458">
        <f t="shared" si="169"/>
        <v>26042</v>
      </c>
      <c r="Y458">
        <f t="shared" si="170"/>
        <v>29</v>
      </c>
      <c r="Z458">
        <f t="shared" si="171"/>
        <v>430.04565701559022</v>
      </c>
      <c r="AA458" s="9">
        <f t="shared" si="161"/>
        <v>0.2986111111111111</v>
      </c>
      <c r="AC458" s="6">
        <f t="shared" si="172"/>
        <v>176160</v>
      </c>
      <c r="AD458" s="6">
        <f t="shared" si="173"/>
        <v>44041</v>
      </c>
      <c r="AE458" s="6">
        <f t="shared" ref="AE458:AE521" si="178">IF($AD458&gt;SUM($E458:$R458),"Q1 can't exceed the total", IF($AD458&gt;SUM($E458:$Q458),$R$2, IF($AD458&gt;SUM($E458:$P458),$Q$2, IF($AD458&gt;SUM($E458:$O458),$P$2, IF($AD458&gt;SUM($E458:$N458),$O$2, IF($AD458&gt;SUM($E458:$M458),$N$2, IF($AD458&gt;SUM($E458:$L458),$M$2, IF($AD458&gt;SUM($E458:$K458),$L$2, IF($AD458&gt;SUM($E458:$J458),$K$2, IF($AD458&gt;SUM($E458:$I458),$J$2, IF($AD458&gt;SUM($E458:$H458),$I$2, IF($AD458&gt;SUM($E458:$G458),$H$2, IF($AD458&gt;SUM($E458:$F458),$G$2, IF($AD458&gt;SUM($E458),$F$2,$E$2))))))))))))))</f>
        <v>360</v>
      </c>
      <c r="AF458" s="6">
        <f t="shared" ref="AF458:AF521" si="179">IF($AD458&gt;SUM($E458:$R458),"Q1 can't exceed the total", IF($AD458&gt;SUM($E458:$Q458),$R458, IF($AD458&gt;SUM($E458:$P458),$Q458, IF($AD458&gt;SUM($E458:$O458),$P458, IF($AD458&gt;SUM($E458:$N458),$O458, IF($AD458&gt;SUM($E458:$M458),$N458, IF($AD458&gt;SUM($E458:$L458),$M458, IF($AD458&gt;SUM($E458:$K458),$L458, IF($AD458&gt;SUM($E458:$J458),$K458, IF($AD458&gt;SUM($E458:$I458),$J458, IF($AD458&gt;SUM($E458:$H458),$I458, IF($AD458&gt;SUM($E458:$G458),$H458, IF($AD458&gt;SUM($E458:$F458),$G458, IF($AD458&gt;SUM($E458),$F458,$E458))))))))))))))</f>
        <v>18957</v>
      </c>
      <c r="AG458" s="6">
        <f t="shared" ref="AG458:AG521" si="180">IF($AD458&gt;SUM($E458:$R458),"median can't exceed the total", IF($AD458&gt;SUM($E458:$Q458),$R$1, IF($AD458&gt;SUM($E458:$P458),$Q$1, IF($AD458&gt;SUM($E458:$O458),$P$1, IF($AD458&gt;SUM($E458:$N458),$O$1, IF($AD458&gt;SUM($E458:$M458),$N$1, IF($AD458&gt;SUM($E458:$L458),$M$1, IF($AD458&gt;SUM($E458:$K458),$L$1, IF($AD458&gt;SUM($E458:$J458),$K$1, IF($AD458&gt;SUM($E458:$I458),$J$1, IF($AD458&gt;SUM($E458:$H458),$I$1, IF($AD458&gt;SUM($E458:$G458),$H$1, IF($AD458&gt;SUM($E458:$F458),$G$1, IF($AD458&gt;SUM($E458),$F$1,$E$1))))))))))))))</f>
        <v>29</v>
      </c>
      <c r="AH458" s="6">
        <f t="shared" ref="AH458:AH521" si="181">IF($AD458&gt;SUM($E458:$R458),"median can't exceed the total", IF($AD458&gt;SUM($E458:$Q458),SUM($E458:$Q458), IF($AD458&gt;SUM($E458:$P458),SUM($E458:$P458), IF($AD458&gt;SUM($E458:$O458),SUM($E458:$O458), IF($AD458&gt;SUM($E458:$N458),SUM($E458:$N458), IF($AD458&gt;SUM($E458:$M458),SUM($E458:$M458), IF($AD458&gt;SUM($E458:$L458),SUM($E458:$L458), IF($AD458&gt;SUM($E458:$K458),SUM($E458:$K458), IF($AD458&gt;SUM($E458:$J458),SUM($E458:$J458), IF($AD458&gt;SUM($E458:$I458),SUM($E458:$I458), IF($AD458&gt;SUM($E458:$H458),SUM($E458:$H458), IF($AD458&gt;SUM($E458:$G458),SUM($E458:$G458), IF($AD458&gt;SUM($E458:$F458),SUM($E458:$F458, IF($AD458&gt;SUM($E458),SUM($E458),0)))))))))))))))</f>
        <v>39966</v>
      </c>
      <c r="AI458" s="6">
        <f t="shared" si="174"/>
        <v>366.23231523975312</v>
      </c>
      <c r="AJ458" s="9">
        <f t="shared" si="162"/>
        <v>0.25416666666666665</v>
      </c>
      <c r="AL458" s="6">
        <f t="shared" si="175"/>
        <v>176160</v>
      </c>
      <c r="AM458" s="6">
        <f t="shared" si="176"/>
        <v>132120</v>
      </c>
      <c r="AN458" s="6">
        <f t="shared" ref="AN458:AN521" si="182">IF($AM458&gt;SUM($E458:$R458),"can't exceed the total", IF($AM458&gt;SUM($E458:$Q458),$R$2, IF($AM458&gt;SUM($E458:$P458),$Q$2, IF($AM458&gt;SUM($E458:$O458),$P$2, IF($AM458&gt;SUM($E458:$N458),$O$2, IF($AM458&gt;SUM($E458:$M458),$N$2, IF($AM458&gt;SUM($E458:$L458),$M$2, IF($AM458&gt;SUM($E458:$K458),$L$2, IF($AM458&gt;SUM($E458:$J458),$K$2, IF($AM458&gt;SUM($E458:$I458),$J$2, IF($AM458&gt;SUM($E458:$H458),$I$2, IF($AM458&gt;SUM($E458:$G458),$H$2, IF($AM458&gt;SUM($E458:$F458),$G$2, IF($AM458&gt;SUM($E458),$F$2,$E$2))))))))))))))</f>
        <v>480</v>
      </c>
      <c r="AO458" s="6">
        <f t="shared" ref="AO458:AO521" si="183">IF($AM458&gt;SUM($E458:$R458), "can't exceed the total", IF($AM458&gt;SUM($E458:$Q458),$R458, IF($AM458&gt;SUM($E458:$P458),$Q458, IF($AM458&gt;SUM($E458:$O458),$P458, IF($AM458&gt;SUM($E458:$N458),$O458, IF($AM458&gt;SUM($E458:$M458),$N458, IF($AM458&gt;SUM($E458:$L458),$M458, IF($AM458&gt;SUM($E458:$K458),$L458, IF($AM458&gt;SUM($E458:$J458),$K458, IF($AM458&gt;SUM($E458:$I458),$J458, IF($AM458&gt;SUM($E458:$H458),$I458, IF($AM458&gt;SUM($E458:$G458),$H458, IF($AM458&gt;SUM($E458:$F458),$G458, IF($AM458&gt;SUM($E458),$F458,$E458))))))))))))))</f>
        <v>11261</v>
      </c>
      <c r="AP458" s="6">
        <f t="shared" ref="AP458:AP521" si="184">IF($AM458&gt;SUM($E458:$R458),"can't exceed the total", IF($AM458&gt;SUM($E458:$Q458),$R$1, IF($AM458&gt;SUM($E458:$P458),$Q$1, IF($AM458&gt;SUM($E458:$O458),$P$1, IF($AM458&gt;SUM($E458:$N458),$O$1, IF($AM458&gt;SUM($E458:$M458),$N$1, IF($AM458&gt;SUM($E458:$L458),$M$1, IF($AM458&gt;SUM($E458:$K458),$L$1, IF($AM458&gt;SUM($E458:$J458),$K$1, IF($AM458&gt;SUM($E458:$I458),$J$1, IF($AM458&gt;SUM($E458:$H458),$I$1, IF($AM458&gt;SUM($E458:$G458),$H$1, IF($AM458&gt;SUM($E458:$F458),$G$1, IF($AM458&gt;SUM($E458),$F$1,$E$1))))))))))))))</f>
        <v>29</v>
      </c>
      <c r="AQ458" s="6">
        <f t="shared" ref="AQ458:AQ521" si="185">IF($AM458&gt;SUM($E458:$R458),"can't exceed the total", IF($AM458&gt;SUM($E458:$Q458),SUM($E458:$Q458), IF($AM458&gt;SUM($E458:$P458),SUM($E458:$P458), IF($AM458&gt;SUM($E458:$O458),SUM($E458:$O458), IF($AM458&gt;SUM($E458:$N458),SUM($E458:$N458), IF($AM458&gt;SUM($E458:$M458),SUM($E458:$M458), IF($AM458&gt;SUM($E458:$L458),SUM($E458:$L458), IF($AM458&gt;SUM($E458:$K458),SUM($E458:$K458), IF($AM458&gt;SUM($E458:$J458),SUM($E458:$J458), IF($AM458&gt;SUM($E458:$I458),SUM($E458:$I458), IF($AM458&gt;SUM($E458:$H458),SUM($E458:$H458), IF($AM458&gt;SUM($E458:$G458),SUM($E458:$G458), IF($AM458&gt;SUM($E458:$F458),SUM($E458:$F458, IF($AM458&gt;SUM($E458),SUM($E458),0)))))))))))))))</f>
        <v>125925</v>
      </c>
      <c r="AR458" s="6">
        <f t="shared" si="177"/>
        <v>495.95373412663173</v>
      </c>
      <c r="AS458" s="9">
        <f t="shared" si="163"/>
        <v>0.34375</v>
      </c>
    </row>
    <row r="459" spans="1:45" x14ac:dyDescent="0.25">
      <c r="A459" t="s">
        <v>902</v>
      </c>
      <c r="B459">
        <v>28700</v>
      </c>
      <c r="C459" t="s">
        <v>903</v>
      </c>
      <c r="D459">
        <v>122976</v>
      </c>
      <c r="E459">
        <v>4857</v>
      </c>
      <c r="F459">
        <v>4095</v>
      </c>
      <c r="G459">
        <v>7981</v>
      </c>
      <c r="H459">
        <v>10730</v>
      </c>
      <c r="I459">
        <v>12093</v>
      </c>
      <c r="J459">
        <v>18613</v>
      </c>
      <c r="K459">
        <v>18472</v>
      </c>
      <c r="L459">
        <v>11770</v>
      </c>
      <c r="M459">
        <v>5046</v>
      </c>
      <c r="N459">
        <v>6513</v>
      </c>
      <c r="O459">
        <v>2761</v>
      </c>
      <c r="P459">
        <v>1390</v>
      </c>
      <c r="Q459">
        <v>8825</v>
      </c>
      <c r="R459">
        <v>9830</v>
      </c>
      <c r="S459">
        <f t="shared" si="164"/>
        <v>61488</v>
      </c>
      <c r="T459" t="str">
        <f t="shared" si="165"/>
        <v>7:30 a.m. to 7:59 a.m.</v>
      </c>
      <c r="U459">
        <f t="shared" si="166"/>
        <v>450</v>
      </c>
      <c r="V459">
        <f t="shared" si="167"/>
        <v>122976</v>
      </c>
      <c r="W459">
        <f t="shared" si="168"/>
        <v>58369</v>
      </c>
      <c r="X459">
        <f t="shared" si="169"/>
        <v>18472</v>
      </c>
      <c r="Y459">
        <f t="shared" si="170"/>
        <v>29</v>
      </c>
      <c r="Z459">
        <f t="shared" si="171"/>
        <v>454.89665439584235</v>
      </c>
      <c r="AA459" s="9">
        <f t="shared" ref="AA459:AA522" si="186">TIME(0,Z459,0)</f>
        <v>0.31527777777777777</v>
      </c>
      <c r="AC459" s="6">
        <f t="shared" si="172"/>
        <v>122976</v>
      </c>
      <c r="AD459" s="6">
        <f t="shared" si="173"/>
        <v>30745</v>
      </c>
      <c r="AE459" s="6">
        <f t="shared" si="178"/>
        <v>390</v>
      </c>
      <c r="AF459" s="6">
        <f t="shared" si="179"/>
        <v>12093</v>
      </c>
      <c r="AG459" s="6">
        <f t="shared" si="180"/>
        <v>29</v>
      </c>
      <c r="AH459" s="6">
        <f t="shared" si="181"/>
        <v>27663</v>
      </c>
      <c r="AI459" s="6">
        <f t="shared" si="174"/>
        <v>397.38848920863308</v>
      </c>
      <c r="AJ459" s="9">
        <f t="shared" ref="AJ459:AJ522" si="187">TIME(0,AI459,0)</f>
        <v>0.27569444444444441</v>
      </c>
      <c r="AL459" s="6">
        <f t="shared" si="175"/>
        <v>122976</v>
      </c>
      <c r="AM459" s="6">
        <f t="shared" si="176"/>
        <v>92232</v>
      </c>
      <c r="AN459" s="6">
        <f t="shared" si="182"/>
        <v>510</v>
      </c>
      <c r="AO459" s="6">
        <f t="shared" si="183"/>
        <v>5046</v>
      </c>
      <c r="AP459" s="6">
        <f t="shared" si="184"/>
        <v>29</v>
      </c>
      <c r="AQ459" s="6">
        <f t="shared" si="185"/>
        <v>88611</v>
      </c>
      <c r="AR459" s="6">
        <f t="shared" si="177"/>
        <v>530.81034482758616</v>
      </c>
      <c r="AS459" s="9">
        <f t="shared" ref="AS459:AS522" si="188">TIME(0,AR459,0)</f>
        <v>0.36805555555555558</v>
      </c>
    </row>
    <row r="460" spans="1:45" x14ac:dyDescent="0.25">
      <c r="A460" t="s">
        <v>904</v>
      </c>
      <c r="B460">
        <v>28740</v>
      </c>
      <c r="C460" t="s">
        <v>905</v>
      </c>
      <c r="D460">
        <v>79403</v>
      </c>
      <c r="E460">
        <v>2721</v>
      </c>
      <c r="F460">
        <v>2089</v>
      </c>
      <c r="G460">
        <v>3207</v>
      </c>
      <c r="H460">
        <v>5711</v>
      </c>
      <c r="I460">
        <v>8063</v>
      </c>
      <c r="J460">
        <v>10612</v>
      </c>
      <c r="K460">
        <v>10083</v>
      </c>
      <c r="L460">
        <v>10319</v>
      </c>
      <c r="M460">
        <v>6952</v>
      </c>
      <c r="N460">
        <v>4598</v>
      </c>
      <c r="O460">
        <v>2611</v>
      </c>
      <c r="P460">
        <v>1275</v>
      </c>
      <c r="Q460">
        <v>5675</v>
      </c>
      <c r="R460">
        <v>5487</v>
      </c>
      <c r="S460">
        <f t="shared" ref="S460:S523" si="189">IF(MOD(D460,2)&gt;0,AVERAGE(ROUNDDOWN(D460/2,0),ROUNDUP(D460/2,0)),D460/2)</f>
        <v>39701.5</v>
      </c>
      <c r="T460" t="str">
        <f t="shared" ref="T460:T523" si="190">IF($S460&gt;SUM($E460:$R460),"median can't exceed the total",IF($S460&gt;SUM($E460:$Q460),$R$9,IF($S460&gt;SUM($E460:$P460),$Q$9,IF($S460&gt;SUM($E460:$O460),$P$9,IF($S460&gt;SUM($E460:$N460),$O$9,IF($S460&gt;SUM($E460:$M460),$N$9,IF($S460&gt;SUM($E460:$L460),$M$9,IF($S460&gt;SUM($E460:$K460),$L$9,IF($S460&gt;SUM($E460:$J460),$K$9,IF($S460&gt;SUM($E460:$I460),$J$9,IF($S460&gt;SUM($E460:$H460),$I$9,IF($S460&gt;SUM($E460:$G460),$H$9,IF($S460&gt;SUM($E460:$F460),$G$9,IF($S460&gt;SUM($E460),$F$9,$E$9))))))))))))))</f>
        <v>7:30 a.m. to 7:59 a.m.</v>
      </c>
      <c r="U460">
        <f t="shared" ref="U460:U523" si="191">IF($S460&gt;SUM($E460:$R460),"median can't exceed the total",IF($S460&gt;SUM($E460:$Q460),$R$2,IF($S460&gt;SUM($E460:$P460),$Q$2,IF($S460&gt;SUM($E460:$O460),$P$2,IF($S460&gt;SUM($E460:$N460),$O$2,IF($S460&gt;SUM($E460:$M460),$N$2,IF($S460&gt;SUM($E460:$L460),$M$2,IF($S460&gt;SUM($E460:$K460),$L$2,IF($S460&gt;SUM($E460:$J460),$K$2,IF($S460&gt;SUM($E460:$I460),$J$2,IF($S460&gt;SUM($E460:$H460),$I$2,IF($S460&gt;SUM($E460:$G460),$H$2,IF($S460&gt;SUM($E460:$F460),$G$2,IF($S460&gt;SUM($E460),$F$2,$E$2))))))))))))))</f>
        <v>450</v>
      </c>
      <c r="V460">
        <f t="shared" ref="V460:V523" si="192">D460</f>
        <v>79403</v>
      </c>
      <c r="W460">
        <f t="shared" ref="W460:W523" si="193">IF($S460&gt;SUM($E460:$R460),"median can't exceed the total", IF($S460&gt;SUM($E460:$Q460),SUM($E460:$Q460), IF($S460&gt;SUM($E460:$P460),SUM($E460:$P460), IF($S460&gt;SUM($E460:$O460),SUM($E460:$O460), IF($S460&gt;SUM($E460:$N460),SUM($E460:$N460), IF($S460&gt;SUM($E460:$M460),SUM($E460:$M460), IF($S460&gt;SUM($E460:$L460),SUM($E460:$L460), IF($S460&gt;SUM($E460:$K460),SUM($E460:$K460), IF($S460&gt;SUM($E460:$J460),SUM($E460:$J460), IF($S460&gt;SUM($E460:$I460),SUM($E460:$I460), IF($S460&gt;SUM($E460:$H460),SUM($E460:$H460), IF($S460&gt;SUM($E460:$G460),SUM($E460:$G460), IF($S460&gt;SUM($E460:$F460),SUM($E460:$F460, IF($S460&gt;SUM($E460),SUM($E460),0)))))))))))))))</f>
        <v>32403</v>
      </c>
      <c r="X460">
        <f t="shared" ref="X460:X523" si="194">IF($S460&gt;SUM($E460:$R460),"median can't exceed the total", IF($S460&gt;SUM($E460:$Q460),$R460, IF($S460&gt;SUM($E460:$P460),$Q460, IF($S460&gt;SUM($E460:$O460),$P460, IF($S460&gt;SUM($E460:$N460),$O460, IF($S460&gt;SUM($E460:$M460),$N460, IF($S460&gt;SUM($E460:$L460),$M460, IF($S460&gt;SUM($E460:$K460),$L460, IF($S460&gt;SUM($E460:$J460),$K460, IF($S460&gt;SUM($E460:$I460),$J460, IF($S460&gt;SUM($E460:$H460),$I460, IF($S460&gt;SUM($E460:$G460),$H460, IF($S460&gt;SUM($E460:$F460),$G460, IF($S460&gt;SUM($E460),$F460,$E460))))))))))))))</f>
        <v>10083</v>
      </c>
      <c r="Y460">
        <f t="shared" ref="Y460:Y523" si="195">IF($S460&gt;SUM($E460:$R460),"median can't exceed the total", IF($S460&gt;SUM($E460:$Q460),$R$1, IF($S460&gt;SUM($E460:$P460),$Q$1, IF($S460&gt;SUM($E460:$O460),$P$1, IF($S460&gt;SUM($E460:$N460),$O$1, IF($S460&gt;SUM($E460:$M460),$N$1, IF($S460&gt;SUM($E460:$L460),$M$1, IF($S460&gt;SUM($E460:$K460),$L$1, IF($S460&gt;SUM($E460:$J460),$K$1, IF($S460&gt;SUM($E460:$I460),$J$1, IF($S460&gt;SUM($E460:$H460),$I$1, IF($S460&gt;SUM($E460:$G460),$H$1, IF($S460&gt;SUM($E460:$F460),$G$1, IF($S460&gt;SUM($E460),$F$1,$E$1))))))))))))))</f>
        <v>29</v>
      </c>
      <c r="Z460">
        <f t="shared" ref="Z460:Z523" si="196">U460+(((V460/2)-W460)/X460)*Y460</f>
        <v>470.99142120400677</v>
      </c>
      <c r="AA460" s="9">
        <f t="shared" si="186"/>
        <v>0.3263888888888889</v>
      </c>
      <c r="AC460" s="6">
        <f t="shared" ref="AC460:AC523" si="197">$D460</f>
        <v>79403</v>
      </c>
      <c r="AD460" s="6">
        <f t="shared" ref="AD460:AD523" si="198">ROUNDUP(0.25*($AC460+1),0)</f>
        <v>19851</v>
      </c>
      <c r="AE460" s="6">
        <f t="shared" si="178"/>
        <v>390</v>
      </c>
      <c r="AF460" s="6">
        <f t="shared" si="179"/>
        <v>8063</v>
      </c>
      <c r="AG460" s="6">
        <f t="shared" si="180"/>
        <v>29</v>
      </c>
      <c r="AH460" s="6">
        <f t="shared" si="181"/>
        <v>13728</v>
      </c>
      <c r="AI460" s="6">
        <f t="shared" ref="AI460:AI523" si="199">AE460+(((AC460/4)-AH460)/AF460)*AG460</f>
        <v>412.02154905122165</v>
      </c>
      <c r="AJ460" s="9">
        <f t="shared" si="187"/>
        <v>0.28611111111111109</v>
      </c>
      <c r="AL460" s="6">
        <f t="shared" ref="AL460:AL523" si="200">$D460</f>
        <v>79403</v>
      </c>
      <c r="AM460" s="6">
        <f t="shared" ref="AM460:AM523" si="201">ROUNDDOWN(0.75*($AL460+1),0)</f>
        <v>59553</v>
      </c>
      <c r="AN460" s="6">
        <f t="shared" si="182"/>
        <v>510</v>
      </c>
      <c r="AO460" s="6">
        <f t="shared" si="183"/>
        <v>6952</v>
      </c>
      <c r="AP460" s="6">
        <f t="shared" si="184"/>
        <v>29</v>
      </c>
      <c r="AQ460" s="6">
        <f t="shared" si="185"/>
        <v>52805</v>
      </c>
      <c r="AR460" s="6">
        <f t="shared" ref="AR460:AR523" si="202">AN460+((((3*AL460)/4)-AQ460)/AO460)*AP460</f>
        <v>538.14589326812427</v>
      </c>
      <c r="AS460" s="9">
        <f t="shared" si="188"/>
        <v>0.37361111111111112</v>
      </c>
    </row>
    <row r="461" spans="1:45" x14ac:dyDescent="0.25">
      <c r="A461" t="s">
        <v>906</v>
      </c>
      <c r="B461">
        <v>28780</v>
      </c>
      <c r="C461" t="s">
        <v>907</v>
      </c>
      <c r="D461">
        <v>13329</v>
      </c>
      <c r="E461">
        <v>574</v>
      </c>
      <c r="F461">
        <v>472</v>
      </c>
      <c r="G461">
        <v>269</v>
      </c>
      <c r="H461">
        <v>1297</v>
      </c>
      <c r="I461">
        <v>1104</v>
      </c>
      <c r="J461">
        <v>2427</v>
      </c>
      <c r="K461">
        <v>2037</v>
      </c>
      <c r="L461">
        <v>1850</v>
      </c>
      <c r="M461">
        <v>333</v>
      </c>
      <c r="N461">
        <v>822</v>
      </c>
      <c r="O461">
        <v>331</v>
      </c>
      <c r="P461">
        <v>192</v>
      </c>
      <c r="Q461">
        <v>715</v>
      </c>
      <c r="R461">
        <v>906</v>
      </c>
      <c r="S461">
        <f t="shared" si="189"/>
        <v>6664.5</v>
      </c>
      <c r="T461" t="str">
        <f t="shared" si="190"/>
        <v>7:30 a.m. to 7:59 a.m.</v>
      </c>
      <c r="U461">
        <f t="shared" si="191"/>
        <v>450</v>
      </c>
      <c r="V461">
        <f t="shared" si="192"/>
        <v>13329</v>
      </c>
      <c r="W461">
        <f t="shared" si="193"/>
        <v>6143</v>
      </c>
      <c r="X461">
        <f t="shared" si="194"/>
        <v>2037</v>
      </c>
      <c r="Y461">
        <f t="shared" si="195"/>
        <v>29</v>
      </c>
      <c r="Z461">
        <f t="shared" si="196"/>
        <v>457.42439862542955</v>
      </c>
      <c r="AA461" s="9">
        <f t="shared" si="186"/>
        <v>0.31736111111111109</v>
      </c>
      <c r="AC461" s="6">
        <f t="shared" si="197"/>
        <v>13329</v>
      </c>
      <c r="AD461" s="6">
        <f t="shared" si="198"/>
        <v>3333</v>
      </c>
      <c r="AE461" s="6">
        <f t="shared" si="178"/>
        <v>390</v>
      </c>
      <c r="AF461" s="6">
        <f t="shared" si="179"/>
        <v>1104</v>
      </c>
      <c r="AG461" s="6">
        <f t="shared" si="180"/>
        <v>29</v>
      </c>
      <c r="AH461" s="6">
        <f t="shared" si="181"/>
        <v>2612</v>
      </c>
      <c r="AI461" s="6">
        <f t="shared" si="199"/>
        <v>408.91961050724638</v>
      </c>
      <c r="AJ461" s="9">
        <f t="shared" si="187"/>
        <v>0.28333333333333333</v>
      </c>
      <c r="AL461" s="6">
        <f t="shared" si="200"/>
        <v>13329</v>
      </c>
      <c r="AM461" s="6">
        <f t="shared" si="201"/>
        <v>9997</v>
      </c>
      <c r="AN461" s="6">
        <f t="shared" si="182"/>
        <v>480</v>
      </c>
      <c r="AO461" s="6">
        <f t="shared" si="183"/>
        <v>1850</v>
      </c>
      <c r="AP461" s="6">
        <f t="shared" si="184"/>
        <v>29</v>
      </c>
      <c r="AQ461" s="6">
        <f t="shared" si="185"/>
        <v>8180</v>
      </c>
      <c r="AR461" s="6">
        <f t="shared" si="202"/>
        <v>508.4787837837838</v>
      </c>
      <c r="AS461" s="9">
        <f t="shared" si="188"/>
        <v>0.3527777777777778</v>
      </c>
    </row>
    <row r="462" spans="1:45" x14ac:dyDescent="0.25">
      <c r="A462" t="s">
        <v>908</v>
      </c>
      <c r="B462">
        <v>28820</v>
      </c>
      <c r="C462" t="s">
        <v>909</v>
      </c>
      <c r="D462">
        <v>22947</v>
      </c>
      <c r="E462">
        <v>1088</v>
      </c>
      <c r="F462">
        <v>701</v>
      </c>
      <c r="G462">
        <v>1483</v>
      </c>
      <c r="H462">
        <v>2520</v>
      </c>
      <c r="I462">
        <v>3095</v>
      </c>
      <c r="J462">
        <v>3261</v>
      </c>
      <c r="K462">
        <v>3251</v>
      </c>
      <c r="L462">
        <v>1753</v>
      </c>
      <c r="M462">
        <v>759</v>
      </c>
      <c r="N462">
        <v>955</v>
      </c>
      <c r="O462">
        <v>449</v>
      </c>
      <c r="P462">
        <v>352</v>
      </c>
      <c r="Q462">
        <v>1822</v>
      </c>
      <c r="R462">
        <v>1458</v>
      </c>
      <c r="S462">
        <f t="shared" si="189"/>
        <v>11473.5</v>
      </c>
      <c r="T462" t="str">
        <f t="shared" si="190"/>
        <v>7:00 a.m. to 7:29 a.m.</v>
      </c>
      <c r="U462">
        <f t="shared" si="191"/>
        <v>420</v>
      </c>
      <c r="V462">
        <f t="shared" si="192"/>
        <v>22947</v>
      </c>
      <c r="W462">
        <f t="shared" si="193"/>
        <v>8887</v>
      </c>
      <c r="X462">
        <f t="shared" si="194"/>
        <v>3261</v>
      </c>
      <c r="Y462">
        <f t="shared" si="195"/>
        <v>29</v>
      </c>
      <c r="Z462">
        <f t="shared" si="196"/>
        <v>443.00168659920269</v>
      </c>
      <c r="AA462" s="9">
        <f t="shared" si="186"/>
        <v>0.30763888888888891</v>
      </c>
      <c r="AC462" s="6">
        <f t="shared" si="197"/>
        <v>22947</v>
      </c>
      <c r="AD462" s="6">
        <f t="shared" si="198"/>
        <v>5737</v>
      </c>
      <c r="AE462" s="6">
        <f t="shared" si="178"/>
        <v>360</v>
      </c>
      <c r="AF462" s="6">
        <f t="shared" si="179"/>
        <v>2520</v>
      </c>
      <c r="AG462" s="6">
        <f t="shared" si="180"/>
        <v>29</v>
      </c>
      <c r="AH462" s="6">
        <f t="shared" si="181"/>
        <v>3272</v>
      </c>
      <c r="AI462" s="6">
        <f t="shared" si="199"/>
        <v>388.36418650793649</v>
      </c>
      <c r="AJ462" s="9">
        <f t="shared" si="187"/>
        <v>0.26944444444444443</v>
      </c>
      <c r="AL462" s="6">
        <f t="shared" si="200"/>
        <v>22947</v>
      </c>
      <c r="AM462" s="6">
        <f t="shared" si="201"/>
        <v>17211</v>
      </c>
      <c r="AN462" s="6">
        <f t="shared" si="182"/>
        <v>510</v>
      </c>
      <c r="AO462" s="6">
        <f t="shared" si="183"/>
        <v>759</v>
      </c>
      <c r="AP462" s="6">
        <f t="shared" si="184"/>
        <v>29</v>
      </c>
      <c r="AQ462" s="6">
        <f t="shared" si="185"/>
        <v>17152</v>
      </c>
      <c r="AR462" s="6">
        <f t="shared" si="202"/>
        <v>512.22562582345188</v>
      </c>
      <c r="AS462" s="9">
        <f t="shared" si="188"/>
        <v>0.35555555555555557</v>
      </c>
    </row>
    <row r="463" spans="1:45" x14ac:dyDescent="0.25">
      <c r="A463" t="s">
        <v>910</v>
      </c>
      <c r="B463">
        <v>28860</v>
      </c>
      <c r="C463" t="s">
        <v>911</v>
      </c>
      <c r="D463">
        <v>12162</v>
      </c>
      <c r="E463">
        <v>597</v>
      </c>
      <c r="F463">
        <v>307</v>
      </c>
      <c r="G463">
        <v>332</v>
      </c>
      <c r="H463">
        <v>703</v>
      </c>
      <c r="I463">
        <v>1015</v>
      </c>
      <c r="J463">
        <v>1544</v>
      </c>
      <c r="K463">
        <v>2358</v>
      </c>
      <c r="L463">
        <v>998</v>
      </c>
      <c r="M463">
        <v>623</v>
      </c>
      <c r="N463">
        <v>736</v>
      </c>
      <c r="O463">
        <v>310</v>
      </c>
      <c r="P463">
        <v>239</v>
      </c>
      <c r="Q463">
        <v>1079</v>
      </c>
      <c r="R463">
        <v>1321</v>
      </c>
      <c r="S463">
        <f t="shared" si="189"/>
        <v>6081</v>
      </c>
      <c r="T463" t="str">
        <f t="shared" si="190"/>
        <v>7:30 a.m. to 7:59 a.m.</v>
      </c>
      <c r="U463">
        <f t="shared" si="191"/>
        <v>450</v>
      </c>
      <c r="V463">
        <f t="shared" si="192"/>
        <v>12162</v>
      </c>
      <c r="W463">
        <f t="shared" si="193"/>
        <v>4498</v>
      </c>
      <c r="X463">
        <f t="shared" si="194"/>
        <v>2358</v>
      </c>
      <c r="Y463">
        <f t="shared" si="195"/>
        <v>29</v>
      </c>
      <c r="Z463">
        <f t="shared" si="196"/>
        <v>469.46861747243429</v>
      </c>
      <c r="AA463" s="9">
        <f t="shared" si="186"/>
        <v>0.32569444444444445</v>
      </c>
      <c r="AC463" s="6">
        <f t="shared" si="197"/>
        <v>12162</v>
      </c>
      <c r="AD463" s="6">
        <f t="shared" si="198"/>
        <v>3041</v>
      </c>
      <c r="AE463" s="6">
        <f t="shared" si="178"/>
        <v>420</v>
      </c>
      <c r="AF463" s="6">
        <f t="shared" si="179"/>
        <v>1544</v>
      </c>
      <c r="AG463" s="6">
        <f t="shared" si="180"/>
        <v>29</v>
      </c>
      <c r="AH463" s="6">
        <f t="shared" si="181"/>
        <v>2954</v>
      </c>
      <c r="AI463" s="6">
        <f t="shared" si="199"/>
        <v>421.62467616580312</v>
      </c>
      <c r="AJ463" s="9">
        <f t="shared" si="187"/>
        <v>0.29236111111111113</v>
      </c>
      <c r="AL463" s="6">
        <f t="shared" si="200"/>
        <v>12162</v>
      </c>
      <c r="AM463" s="6">
        <f t="shared" si="201"/>
        <v>9122</v>
      </c>
      <c r="AN463" s="6">
        <f t="shared" si="182"/>
        <v>540</v>
      </c>
      <c r="AO463" s="6">
        <f t="shared" si="183"/>
        <v>736</v>
      </c>
      <c r="AP463" s="6">
        <f t="shared" si="184"/>
        <v>59</v>
      </c>
      <c r="AQ463" s="6">
        <f t="shared" si="185"/>
        <v>8477</v>
      </c>
      <c r="AR463" s="6">
        <f t="shared" si="202"/>
        <v>591.66508152173913</v>
      </c>
      <c r="AS463" s="9">
        <f t="shared" si="188"/>
        <v>0.41041666666666665</v>
      </c>
    </row>
    <row r="464" spans="1:45" x14ac:dyDescent="0.25">
      <c r="A464" t="s">
        <v>912</v>
      </c>
      <c r="B464">
        <v>28900</v>
      </c>
      <c r="C464" t="s">
        <v>913</v>
      </c>
      <c r="D464">
        <v>24856</v>
      </c>
      <c r="E464">
        <v>1156</v>
      </c>
      <c r="F464">
        <v>1256</v>
      </c>
      <c r="G464">
        <v>1522</v>
      </c>
      <c r="H464">
        <v>1800</v>
      </c>
      <c r="I464">
        <v>2480</v>
      </c>
      <c r="J464">
        <v>3359</v>
      </c>
      <c r="K464">
        <v>4199</v>
      </c>
      <c r="L464">
        <v>2093</v>
      </c>
      <c r="M464">
        <v>954</v>
      </c>
      <c r="N464">
        <v>1263</v>
      </c>
      <c r="O464">
        <v>690</v>
      </c>
      <c r="P464">
        <v>306</v>
      </c>
      <c r="Q464">
        <v>2247</v>
      </c>
      <c r="R464">
        <v>1531</v>
      </c>
      <c r="S464">
        <f t="shared" si="189"/>
        <v>12428</v>
      </c>
      <c r="T464" t="str">
        <f t="shared" si="190"/>
        <v>7:30 a.m. to 7:59 a.m.</v>
      </c>
      <c r="U464">
        <f t="shared" si="191"/>
        <v>450</v>
      </c>
      <c r="V464">
        <f t="shared" si="192"/>
        <v>24856</v>
      </c>
      <c r="W464">
        <f t="shared" si="193"/>
        <v>11573</v>
      </c>
      <c r="X464">
        <f t="shared" si="194"/>
        <v>4199</v>
      </c>
      <c r="Y464">
        <f t="shared" si="195"/>
        <v>29</v>
      </c>
      <c r="Z464">
        <f t="shared" si="196"/>
        <v>455.90497737556564</v>
      </c>
      <c r="AA464" s="9">
        <f t="shared" si="186"/>
        <v>0.31597222222222221</v>
      </c>
      <c r="AC464" s="6">
        <f t="shared" si="197"/>
        <v>24856</v>
      </c>
      <c r="AD464" s="6">
        <f t="shared" si="198"/>
        <v>6215</v>
      </c>
      <c r="AE464" s="6">
        <f t="shared" si="178"/>
        <v>390</v>
      </c>
      <c r="AF464" s="6">
        <f t="shared" si="179"/>
        <v>2480</v>
      </c>
      <c r="AG464" s="6">
        <f t="shared" si="180"/>
        <v>29</v>
      </c>
      <c r="AH464" s="6">
        <f t="shared" si="181"/>
        <v>5734</v>
      </c>
      <c r="AI464" s="6">
        <f t="shared" si="199"/>
        <v>395.61290322580646</v>
      </c>
      <c r="AJ464" s="9">
        <f t="shared" si="187"/>
        <v>0.27430555555555552</v>
      </c>
      <c r="AL464" s="6">
        <f t="shared" si="200"/>
        <v>24856</v>
      </c>
      <c r="AM464" s="6">
        <f t="shared" si="201"/>
        <v>18642</v>
      </c>
      <c r="AN464" s="6">
        <f t="shared" si="182"/>
        <v>510</v>
      </c>
      <c r="AO464" s="6">
        <f t="shared" si="183"/>
        <v>954</v>
      </c>
      <c r="AP464" s="6">
        <f t="shared" si="184"/>
        <v>29</v>
      </c>
      <c r="AQ464" s="6">
        <f t="shared" si="185"/>
        <v>17865</v>
      </c>
      <c r="AR464" s="6">
        <f t="shared" si="202"/>
        <v>533.61949685534591</v>
      </c>
      <c r="AS464" s="9">
        <f t="shared" si="188"/>
        <v>0.37013888888888885</v>
      </c>
    </row>
    <row r="465" spans="1:45" x14ac:dyDescent="0.25">
      <c r="A465" t="s">
        <v>914</v>
      </c>
      <c r="B465">
        <v>28940</v>
      </c>
      <c r="C465" t="s">
        <v>915</v>
      </c>
      <c r="D465">
        <v>307645</v>
      </c>
      <c r="E465">
        <v>9623</v>
      </c>
      <c r="F465">
        <v>8304</v>
      </c>
      <c r="G465">
        <v>13294</v>
      </c>
      <c r="H465">
        <v>22580</v>
      </c>
      <c r="I465">
        <v>29508</v>
      </c>
      <c r="J465">
        <v>51121</v>
      </c>
      <c r="K465">
        <v>51166</v>
      </c>
      <c r="L465">
        <v>33399</v>
      </c>
      <c r="M465">
        <v>16316</v>
      </c>
      <c r="N465">
        <v>17306</v>
      </c>
      <c r="O465">
        <v>8811</v>
      </c>
      <c r="P465">
        <v>2879</v>
      </c>
      <c r="Q465">
        <v>21042</v>
      </c>
      <c r="R465">
        <v>22296</v>
      </c>
      <c r="S465">
        <f t="shared" si="189"/>
        <v>153822.5</v>
      </c>
      <c r="T465" t="str">
        <f t="shared" si="190"/>
        <v>7:30 a.m. to 7:59 a.m.</v>
      </c>
      <c r="U465">
        <f t="shared" si="191"/>
        <v>450</v>
      </c>
      <c r="V465">
        <f t="shared" si="192"/>
        <v>307645</v>
      </c>
      <c r="W465">
        <f t="shared" si="193"/>
        <v>134430</v>
      </c>
      <c r="X465">
        <f t="shared" si="194"/>
        <v>51166</v>
      </c>
      <c r="Y465">
        <f t="shared" si="195"/>
        <v>29</v>
      </c>
      <c r="Z465">
        <f t="shared" si="196"/>
        <v>460.99133213462062</v>
      </c>
      <c r="AA465" s="9">
        <f t="shared" si="186"/>
        <v>0.31944444444444448</v>
      </c>
      <c r="AC465" s="6">
        <f t="shared" si="197"/>
        <v>307645</v>
      </c>
      <c r="AD465" s="6">
        <f t="shared" si="198"/>
        <v>76912</v>
      </c>
      <c r="AE465" s="6">
        <f t="shared" si="178"/>
        <v>390</v>
      </c>
      <c r="AF465" s="6">
        <f t="shared" si="179"/>
        <v>29508</v>
      </c>
      <c r="AG465" s="6">
        <f t="shared" si="180"/>
        <v>29</v>
      </c>
      <c r="AH465" s="6">
        <f t="shared" si="181"/>
        <v>53801</v>
      </c>
      <c r="AI465" s="6">
        <f t="shared" si="199"/>
        <v>412.71239155483261</v>
      </c>
      <c r="AJ465" s="9">
        <f t="shared" si="187"/>
        <v>0.28611111111111109</v>
      </c>
      <c r="AL465" s="6">
        <f t="shared" si="200"/>
        <v>307645</v>
      </c>
      <c r="AM465" s="6">
        <f t="shared" si="201"/>
        <v>230734</v>
      </c>
      <c r="AN465" s="6">
        <f t="shared" si="182"/>
        <v>510</v>
      </c>
      <c r="AO465" s="6">
        <f t="shared" si="183"/>
        <v>16316</v>
      </c>
      <c r="AP465" s="6">
        <f t="shared" si="184"/>
        <v>29</v>
      </c>
      <c r="AQ465" s="6">
        <f t="shared" si="185"/>
        <v>218995</v>
      </c>
      <c r="AR465" s="6">
        <f t="shared" si="202"/>
        <v>530.86441223339057</v>
      </c>
      <c r="AS465" s="9">
        <f t="shared" si="188"/>
        <v>0.36805555555555558</v>
      </c>
    </row>
    <row r="466" spans="1:45" x14ac:dyDescent="0.25">
      <c r="A466" t="s">
        <v>916</v>
      </c>
      <c r="B466">
        <v>28980</v>
      </c>
      <c r="C466" t="s">
        <v>917</v>
      </c>
      <c r="D466">
        <v>6871</v>
      </c>
      <c r="E466">
        <v>97</v>
      </c>
      <c r="F466">
        <v>101</v>
      </c>
      <c r="G466">
        <v>160</v>
      </c>
      <c r="H466">
        <v>568</v>
      </c>
      <c r="I466">
        <v>726</v>
      </c>
      <c r="J466">
        <v>1060</v>
      </c>
      <c r="K466">
        <v>1223</v>
      </c>
      <c r="L466">
        <v>784</v>
      </c>
      <c r="M466">
        <v>337</v>
      </c>
      <c r="N466">
        <v>360</v>
      </c>
      <c r="O466">
        <v>203</v>
      </c>
      <c r="P466">
        <v>55</v>
      </c>
      <c r="Q466">
        <v>433</v>
      </c>
      <c r="R466">
        <v>764</v>
      </c>
      <c r="S466">
        <f t="shared" si="189"/>
        <v>3435.5</v>
      </c>
      <c r="T466" t="str">
        <f t="shared" si="190"/>
        <v>7:30 a.m. to 7:59 a.m.</v>
      </c>
      <c r="U466">
        <f t="shared" si="191"/>
        <v>450</v>
      </c>
      <c r="V466">
        <f t="shared" si="192"/>
        <v>6871</v>
      </c>
      <c r="W466">
        <f t="shared" si="193"/>
        <v>2712</v>
      </c>
      <c r="X466">
        <f t="shared" si="194"/>
        <v>1223</v>
      </c>
      <c r="Y466">
        <f t="shared" si="195"/>
        <v>29</v>
      </c>
      <c r="Z466">
        <f t="shared" si="196"/>
        <v>467.15576451349142</v>
      </c>
      <c r="AA466" s="9">
        <f t="shared" si="186"/>
        <v>0.32430555555555557</v>
      </c>
      <c r="AC466" s="6">
        <f t="shared" si="197"/>
        <v>6871</v>
      </c>
      <c r="AD466" s="6">
        <f t="shared" si="198"/>
        <v>1718</v>
      </c>
      <c r="AE466" s="6">
        <f t="shared" si="178"/>
        <v>420</v>
      </c>
      <c r="AF466" s="6">
        <f t="shared" si="179"/>
        <v>1060</v>
      </c>
      <c r="AG466" s="6">
        <f t="shared" si="180"/>
        <v>29</v>
      </c>
      <c r="AH466" s="6">
        <f t="shared" si="181"/>
        <v>1652</v>
      </c>
      <c r="AI466" s="6">
        <f t="shared" si="199"/>
        <v>421.79882075471698</v>
      </c>
      <c r="AJ466" s="9">
        <f t="shared" si="187"/>
        <v>0.29236111111111113</v>
      </c>
      <c r="AL466" s="6">
        <f t="shared" si="200"/>
        <v>6871</v>
      </c>
      <c r="AM466" s="6">
        <f t="shared" si="201"/>
        <v>5154</v>
      </c>
      <c r="AN466" s="6">
        <f t="shared" si="182"/>
        <v>540</v>
      </c>
      <c r="AO466" s="6">
        <f t="shared" si="183"/>
        <v>360</v>
      </c>
      <c r="AP466" s="6">
        <f t="shared" si="184"/>
        <v>59</v>
      </c>
      <c r="AQ466" s="6">
        <f t="shared" si="185"/>
        <v>5056</v>
      </c>
      <c r="AR466" s="6">
        <f t="shared" si="202"/>
        <v>555.93819444444443</v>
      </c>
      <c r="AS466" s="9">
        <f t="shared" si="188"/>
        <v>0.38541666666666669</v>
      </c>
    </row>
    <row r="467" spans="1:45" x14ac:dyDescent="0.25">
      <c r="A467" t="s">
        <v>918</v>
      </c>
      <c r="B467">
        <v>29020</v>
      </c>
      <c r="C467" t="s">
        <v>919</v>
      </c>
      <c r="D467">
        <v>39475</v>
      </c>
      <c r="E467">
        <v>1752</v>
      </c>
      <c r="F467">
        <v>1149</v>
      </c>
      <c r="G467">
        <v>2240</v>
      </c>
      <c r="H467">
        <v>3316</v>
      </c>
      <c r="I467">
        <v>4125</v>
      </c>
      <c r="J467">
        <v>5147</v>
      </c>
      <c r="K467">
        <v>4941</v>
      </c>
      <c r="L467">
        <v>3425</v>
      </c>
      <c r="M467">
        <v>1863</v>
      </c>
      <c r="N467">
        <v>1921</v>
      </c>
      <c r="O467">
        <v>982</v>
      </c>
      <c r="P467">
        <v>450</v>
      </c>
      <c r="Q467">
        <v>4171</v>
      </c>
      <c r="R467">
        <v>3993</v>
      </c>
      <c r="S467">
        <f t="shared" si="189"/>
        <v>19737.5</v>
      </c>
      <c r="T467" t="str">
        <f t="shared" si="190"/>
        <v>7:30 a.m. to 7:59 a.m.</v>
      </c>
      <c r="U467">
        <f t="shared" si="191"/>
        <v>450</v>
      </c>
      <c r="V467">
        <f t="shared" si="192"/>
        <v>39475</v>
      </c>
      <c r="W467">
        <f t="shared" si="193"/>
        <v>17729</v>
      </c>
      <c r="X467">
        <f t="shared" si="194"/>
        <v>4941</v>
      </c>
      <c r="Y467">
        <f t="shared" si="195"/>
        <v>29</v>
      </c>
      <c r="Z467">
        <f t="shared" si="196"/>
        <v>461.78840315725563</v>
      </c>
      <c r="AA467" s="9">
        <f t="shared" si="186"/>
        <v>0.32013888888888892</v>
      </c>
      <c r="AC467" s="6">
        <f t="shared" si="197"/>
        <v>39475</v>
      </c>
      <c r="AD467" s="6">
        <f t="shared" si="198"/>
        <v>9869</v>
      </c>
      <c r="AE467" s="6">
        <f t="shared" si="178"/>
        <v>390</v>
      </c>
      <c r="AF467" s="6">
        <f t="shared" si="179"/>
        <v>4125</v>
      </c>
      <c r="AG467" s="6">
        <f t="shared" si="180"/>
        <v>29</v>
      </c>
      <c r="AH467" s="6">
        <f t="shared" si="181"/>
        <v>8457</v>
      </c>
      <c r="AI467" s="6">
        <f t="shared" si="199"/>
        <v>399.92503030303033</v>
      </c>
      <c r="AJ467" s="9">
        <f t="shared" si="187"/>
        <v>0.27708333333333335</v>
      </c>
      <c r="AL467" s="6">
        <f t="shared" si="200"/>
        <v>39475</v>
      </c>
      <c r="AM467" s="6">
        <f t="shared" si="201"/>
        <v>29607</v>
      </c>
      <c r="AN467" s="6">
        <f t="shared" si="182"/>
        <v>540</v>
      </c>
      <c r="AO467" s="6">
        <f t="shared" si="183"/>
        <v>1921</v>
      </c>
      <c r="AP467" s="6">
        <f t="shared" si="184"/>
        <v>59</v>
      </c>
      <c r="AQ467" s="6">
        <f t="shared" si="185"/>
        <v>27958</v>
      </c>
      <c r="AR467" s="6">
        <f t="shared" si="202"/>
        <v>590.62298282144718</v>
      </c>
      <c r="AS467" s="9">
        <f t="shared" si="188"/>
        <v>0.40972222222222227</v>
      </c>
    </row>
    <row r="468" spans="1:45" x14ac:dyDescent="0.25">
      <c r="A468" t="s">
        <v>920</v>
      </c>
      <c r="B468">
        <v>29060</v>
      </c>
      <c r="C468" t="s">
        <v>921</v>
      </c>
      <c r="D468">
        <v>28584</v>
      </c>
      <c r="E468">
        <v>938</v>
      </c>
      <c r="F468">
        <v>845</v>
      </c>
      <c r="G468">
        <v>1343</v>
      </c>
      <c r="H468">
        <v>2728</v>
      </c>
      <c r="I468">
        <v>3841</v>
      </c>
      <c r="J468">
        <v>4646</v>
      </c>
      <c r="K468">
        <v>3954</v>
      </c>
      <c r="L468">
        <v>2967</v>
      </c>
      <c r="M468">
        <v>1775</v>
      </c>
      <c r="N468">
        <v>1512</v>
      </c>
      <c r="O468">
        <v>605</v>
      </c>
      <c r="P468">
        <v>170</v>
      </c>
      <c r="Q468">
        <v>2011</v>
      </c>
      <c r="R468">
        <v>1249</v>
      </c>
      <c r="S468">
        <f t="shared" si="189"/>
        <v>14292</v>
      </c>
      <c r="T468" t="str">
        <f t="shared" si="190"/>
        <v>7:00 a.m. to 7:29 a.m.</v>
      </c>
      <c r="U468">
        <f t="shared" si="191"/>
        <v>420</v>
      </c>
      <c r="V468">
        <f t="shared" si="192"/>
        <v>28584</v>
      </c>
      <c r="W468">
        <f t="shared" si="193"/>
        <v>9695</v>
      </c>
      <c r="X468">
        <f t="shared" si="194"/>
        <v>4646</v>
      </c>
      <c r="Y468">
        <f t="shared" si="195"/>
        <v>29</v>
      </c>
      <c r="Z468">
        <f t="shared" si="196"/>
        <v>448.69414550150668</v>
      </c>
      <c r="AA468" s="9">
        <f t="shared" si="186"/>
        <v>0.31111111111111112</v>
      </c>
      <c r="AC468" s="6">
        <f t="shared" si="197"/>
        <v>28584</v>
      </c>
      <c r="AD468" s="6">
        <f t="shared" si="198"/>
        <v>7147</v>
      </c>
      <c r="AE468" s="6">
        <f t="shared" si="178"/>
        <v>390</v>
      </c>
      <c r="AF468" s="6">
        <f t="shared" si="179"/>
        <v>3841</v>
      </c>
      <c r="AG468" s="6">
        <f t="shared" si="180"/>
        <v>29</v>
      </c>
      <c r="AH468" s="6">
        <f t="shared" si="181"/>
        <v>5854</v>
      </c>
      <c r="AI468" s="6">
        <f t="shared" si="199"/>
        <v>399.75475136683156</v>
      </c>
      <c r="AJ468" s="9">
        <f t="shared" si="187"/>
        <v>0.27708333333333335</v>
      </c>
      <c r="AL468" s="6">
        <f t="shared" si="200"/>
        <v>28584</v>
      </c>
      <c r="AM468" s="6">
        <f t="shared" si="201"/>
        <v>21438</v>
      </c>
      <c r="AN468" s="6">
        <f t="shared" si="182"/>
        <v>510</v>
      </c>
      <c r="AO468" s="6">
        <f t="shared" si="183"/>
        <v>1775</v>
      </c>
      <c r="AP468" s="6">
        <f t="shared" si="184"/>
        <v>29</v>
      </c>
      <c r="AQ468" s="6">
        <f t="shared" si="185"/>
        <v>21262</v>
      </c>
      <c r="AR468" s="6">
        <f t="shared" si="202"/>
        <v>512.87549295774647</v>
      </c>
      <c r="AS468" s="9">
        <f t="shared" si="188"/>
        <v>0.35555555555555557</v>
      </c>
    </row>
    <row r="469" spans="1:45" x14ac:dyDescent="0.25">
      <c r="A469" t="s">
        <v>922</v>
      </c>
      <c r="B469">
        <v>29100</v>
      </c>
      <c r="C469" t="s">
        <v>923</v>
      </c>
      <c r="D469">
        <v>67534</v>
      </c>
      <c r="E469">
        <v>2865</v>
      </c>
      <c r="F469">
        <v>2325</v>
      </c>
      <c r="G469">
        <v>3818</v>
      </c>
      <c r="H469">
        <v>4892</v>
      </c>
      <c r="I469">
        <v>6901</v>
      </c>
      <c r="J469">
        <v>10322</v>
      </c>
      <c r="K469">
        <v>11034</v>
      </c>
      <c r="L469">
        <v>4840</v>
      </c>
      <c r="M469">
        <v>2424</v>
      </c>
      <c r="N469">
        <v>2771</v>
      </c>
      <c r="O469">
        <v>1413</v>
      </c>
      <c r="P469">
        <v>851</v>
      </c>
      <c r="Q469">
        <v>7071</v>
      </c>
      <c r="R469">
        <v>6007</v>
      </c>
      <c r="S469">
        <f t="shared" si="189"/>
        <v>33767</v>
      </c>
      <c r="T469" t="str">
        <f t="shared" si="190"/>
        <v>7:30 a.m. to 7:59 a.m.</v>
      </c>
      <c r="U469">
        <f t="shared" si="191"/>
        <v>450</v>
      </c>
      <c r="V469">
        <f t="shared" si="192"/>
        <v>67534</v>
      </c>
      <c r="W469">
        <f t="shared" si="193"/>
        <v>31123</v>
      </c>
      <c r="X469">
        <f t="shared" si="194"/>
        <v>11034</v>
      </c>
      <c r="Y469">
        <f t="shared" si="195"/>
        <v>29</v>
      </c>
      <c r="Z469">
        <f t="shared" si="196"/>
        <v>456.94906652166031</v>
      </c>
      <c r="AA469" s="9">
        <f t="shared" si="186"/>
        <v>0.31666666666666665</v>
      </c>
      <c r="AC469" s="6">
        <f t="shared" si="197"/>
        <v>67534</v>
      </c>
      <c r="AD469" s="6">
        <f t="shared" si="198"/>
        <v>16884</v>
      </c>
      <c r="AE469" s="6">
        <f t="shared" si="178"/>
        <v>390</v>
      </c>
      <c r="AF469" s="6">
        <f t="shared" si="179"/>
        <v>6901</v>
      </c>
      <c r="AG469" s="6">
        <f t="shared" si="180"/>
        <v>29</v>
      </c>
      <c r="AH469" s="6">
        <f t="shared" si="181"/>
        <v>13900</v>
      </c>
      <c r="AI469" s="6">
        <f t="shared" si="199"/>
        <v>402.53753079263873</v>
      </c>
      <c r="AJ469" s="9">
        <f t="shared" si="187"/>
        <v>0.27916666666666667</v>
      </c>
      <c r="AL469" s="6">
        <f t="shared" si="200"/>
        <v>67534</v>
      </c>
      <c r="AM469" s="6">
        <f t="shared" si="201"/>
        <v>50651</v>
      </c>
      <c r="AN469" s="6">
        <f t="shared" si="182"/>
        <v>540</v>
      </c>
      <c r="AO469" s="6">
        <f t="shared" si="183"/>
        <v>2771</v>
      </c>
      <c r="AP469" s="6">
        <f t="shared" si="184"/>
        <v>59</v>
      </c>
      <c r="AQ469" s="6">
        <f t="shared" si="185"/>
        <v>49421</v>
      </c>
      <c r="AR469" s="6">
        <f t="shared" si="202"/>
        <v>566.17845543125225</v>
      </c>
      <c r="AS469" s="9">
        <f t="shared" si="188"/>
        <v>0.39305555555555555</v>
      </c>
    </row>
    <row r="470" spans="1:45" x14ac:dyDescent="0.25">
      <c r="A470" t="s">
        <v>924</v>
      </c>
      <c r="B470">
        <v>29140</v>
      </c>
      <c r="C470" t="s">
        <v>925</v>
      </c>
      <c r="D470">
        <v>91317</v>
      </c>
      <c r="E470">
        <v>2635</v>
      </c>
      <c r="F470">
        <v>2838</v>
      </c>
      <c r="G470">
        <v>4425</v>
      </c>
      <c r="H470">
        <v>5352</v>
      </c>
      <c r="I470">
        <v>8506</v>
      </c>
      <c r="J470">
        <v>11548</v>
      </c>
      <c r="K470">
        <v>13603</v>
      </c>
      <c r="L470">
        <v>8460</v>
      </c>
      <c r="M470">
        <v>5048</v>
      </c>
      <c r="N470">
        <v>6665</v>
      </c>
      <c r="O470">
        <v>3452</v>
      </c>
      <c r="P470">
        <v>1698</v>
      </c>
      <c r="Q470">
        <v>8176</v>
      </c>
      <c r="R470">
        <v>8911</v>
      </c>
      <c r="S470">
        <f t="shared" si="189"/>
        <v>45658.5</v>
      </c>
      <c r="T470" t="str">
        <f t="shared" si="190"/>
        <v>7:30 a.m. to 7:59 a.m.</v>
      </c>
      <c r="U470">
        <f t="shared" si="191"/>
        <v>450</v>
      </c>
      <c r="V470">
        <f t="shared" si="192"/>
        <v>91317</v>
      </c>
      <c r="W470">
        <f t="shared" si="193"/>
        <v>35304</v>
      </c>
      <c r="X470">
        <f t="shared" si="194"/>
        <v>13603</v>
      </c>
      <c r="Y470">
        <f t="shared" si="195"/>
        <v>29</v>
      </c>
      <c r="Z470">
        <f t="shared" si="196"/>
        <v>472.07457913695509</v>
      </c>
      <c r="AA470" s="9">
        <f t="shared" si="186"/>
        <v>0.32777777777777778</v>
      </c>
      <c r="AC470" s="6">
        <f t="shared" si="197"/>
        <v>91317</v>
      </c>
      <c r="AD470" s="6">
        <f t="shared" si="198"/>
        <v>22830</v>
      </c>
      <c r="AE470" s="6">
        <f t="shared" si="178"/>
        <v>390</v>
      </c>
      <c r="AF470" s="6">
        <f t="shared" si="179"/>
        <v>8506</v>
      </c>
      <c r="AG470" s="6">
        <f t="shared" si="180"/>
        <v>29</v>
      </c>
      <c r="AH470" s="6">
        <f t="shared" si="181"/>
        <v>15250</v>
      </c>
      <c r="AI470" s="6">
        <f t="shared" si="199"/>
        <v>415.84037738067246</v>
      </c>
      <c r="AJ470" s="9">
        <f t="shared" si="187"/>
        <v>0.28819444444444448</v>
      </c>
      <c r="AL470" s="6">
        <f t="shared" si="200"/>
        <v>91317</v>
      </c>
      <c r="AM470" s="6">
        <f t="shared" si="201"/>
        <v>68488</v>
      </c>
      <c r="AN470" s="6">
        <f t="shared" si="182"/>
        <v>540</v>
      </c>
      <c r="AO470" s="6">
        <f t="shared" si="183"/>
        <v>6665</v>
      </c>
      <c r="AP470" s="6">
        <f t="shared" si="184"/>
        <v>59</v>
      </c>
      <c r="AQ470" s="6">
        <f t="shared" si="185"/>
        <v>62415</v>
      </c>
      <c r="AR470" s="6">
        <f t="shared" si="202"/>
        <v>593.75727681920478</v>
      </c>
      <c r="AS470" s="9">
        <f t="shared" si="188"/>
        <v>0.41180555555555554</v>
      </c>
    </row>
    <row r="471" spans="1:45" x14ac:dyDescent="0.25">
      <c r="A471" t="s">
        <v>926</v>
      </c>
      <c r="B471">
        <v>29180</v>
      </c>
      <c r="C471" t="s">
        <v>927</v>
      </c>
      <c r="D471">
        <v>128027</v>
      </c>
      <c r="E471">
        <v>6582</v>
      </c>
      <c r="F471">
        <v>4469</v>
      </c>
      <c r="G471">
        <v>5573</v>
      </c>
      <c r="H471">
        <v>11753</v>
      </c>
      <c r="I471">
        <v>14955</v>
      </c>
      <c r="J471">
        <v>24972</v>
      </c>
      <c r="K471">
        <v>17350</v>
      </c>
      <c r="L471">
        <v>11609</v>
      </c>
      <c r="M471">
        <v>5352</v>
      </c>
      <c r="N471">
        <v>5580</v>
      </c>
      <c r="O471">
        <v>3067</v>
      </c>
      <c r="P471">
        <v>1369</v>
      </c>
      <c r="Q471">
        <v>7387</v>
      </c>
      <c r="R471">
        <v>8009</v>
      </c>
      <c r="S471">
        <f t="shared" si="189"/>
        <v>64013.5</v>
      </c>
      <c r="T471" t="str">
        <f t="shared" si="190"/>
        <v>7:00 a.m. to 7:29 a.m.</v>
      </c>
      <c r="U471">
        <f t="shared" si="191"/>
        <v>420</v>
      </c>
      <c r="V471">
        <f t="shared" si="192"/>
        <v>128027</v>
      </c>
      <c r="W471">
        <f t="shared" si="193"/>
        <v>43332</v>
      </c>
      <c r="X471">
        <f t="shared" si="194"/>
        <v>24972</v>
      </c>
      <c r="Y471">
        <f t="shared" si="195"/>
        <v>29</v>
      </c>
      <c r="Z471">
        <f t="shared" si="196"/>
        <v>444.01743953227617</v>
      </c>
      <c r="AA471" s="9">
        <f t="shared" si="186"/>
        <v>0.30833333333333335</v>
      </c>
      <c r="AC471" s="6">
        <f t="shared" si="197"/>
        <v>128027</v>
      </c>
      <c r="AD471" s="6">
        <f t="shared" si="198"/>
        <v>32007</v>
      </c>
      <c r="AE471" s="6">
        <f t="shared" si="178"/>
        <v>390</v>
      </c>
      <c r="AF471" s="6">
        <f t="shared" si="179"/>
        <v>14955</v>
      </c>
      <c r="AG471" s="6">
        <f t="shared" si="180"/>
        <v>29</v>
      </c>
      <c r="AH471" s="6">
        <f t="shared" si="181"/>
        <v>28377</v>
      </c>
      <c r="AI471" s="6">
        <f t="shared" si="199"/>
        <v>397.03863256435977</v>
      </c>
      <c r="AJ471" s="9">
        <f t="shared" si="187"/>
        <v>0.27569444444444441</v>
      </c>
      <c r="AL471" s="6">
        <f t="shared" si="200"/>
        <v>128027</v>
      </c>
      <c r="AM471" s="6">
        <f t="shared" si="201"/>
        <v>96021</v>
      </c>
      <c r="AN471" s="6">
        <f t="shared" si="182"/>
        <v>480</v>
      </c>
      <c r="AO471" s="6">
        <f t="shared" si="183"/>
        <v>11609</v>
      </c>
      <c r="AP471" s="6">
        <f t="shared" si="184"/>
        <v>29</v>
      </c>
      <c r="AQ471" s="6">
        <f t="shared" si="185"/>
        <v>85654</v>
      </c>
      <c r="AR471" s="6">
        <f t="shared" si="202"/>
        <v>505.89553363769488</v>
      </c>
      <c r="AS471" s="9">
        <f t="shared" si="188"/>
        <v>0.35069444444444442</v>
      </c>
    </row>
    <row r="472" spans="1:45" x14ac:dyDescent="0.25">
      <c r="A472" t="s">
        <v>928</v>
      </c>
      <c r="B472">
        <v>29220</v>
      </c>
      <c r="C472" t="s">
        <v>929</v>
      </c>
      <c r="D472">
        <v>13188</v>
      </c>
      <c r="E472">
        <v>693</v>
      </c>
      <c r="F472">
        <v>611</v>
      </c>
      <c r="G472">
        <v>869</v>
      </c>
      <c r="H472">
        <v>1432</v>
      </c>
      <c r="I472">
        <v>1863</v>
      </c>
      <c r="J472">
        <v>1340</v>
      </c>
      <c r="K472">
        <v>1572</v>
      </c>
      <c r="L472">
        <v>1181</v>
      </c>
      <c r="M472">
        <v>426</v>
      </c>
      <c r="N472">
        <v>407</v>
      </c>
      <c r="O472">
        <v>343</v>
      </c>
      <c r="P472">
        <v>148</v>
      </c>
      <c r="Q472">
        <v>871</v>
      </c>
      <c r="R472">
        <v>1432</v>
      </c>
      <c r="S472">
        <f t="shared" si="189"/>
        <v>6594</v>
      </c>
      <c r="T472" t="str">
        <f t="shared" si="190"/>
        <v>7:00 a.m. to 7:29 a.m.</v>
      </c>
      <c r="U472">
        <f t="shared" si="191"/>
        <v>420</v>
      </c>
      <c r="V472">
        <f t="shared" si="192"/>
        <v>13188</v>
      </c>
      <c r="W472">
        <f t="shared" si="193"/>
        <v>5468</v>
      </c>
      <c r="X472">
        <f t="shared" si="194"/>
        <v>1340</v>
      </c>
      <c r="Y472">
        <f t="shared" si="195"/>
        <v>29</v>
      </c>
      <c r="Z472">
        <f t="shared" si="196"/>
        <v>444.36865671641789</v>
      </c>
      <c r="AA472" s="9">
        <f t="shared" si="186"/>
        <v>0.30833333333333335</v>
      </c>
      <c r="AC472" s="6">
        <f t="shared" si="197"/>
        <v>13188</v>
      </c>
      <c r="AD472" s="6">
        <f t="shared" si="198"/>
        <v>3298</v>
      </c>
      <c r="AE472" s="6">
        <f t="shared" si="178"/>
        <v>360</v>
      </c>
      <c r="AF472" s="6">
        <f t="shared" si="179"/>
        <v>1432</v>
      </c>
      <c r="AG472" s="6">
        <f t="shared" si="180"/>
        <v>29</v>
      </c>
      <c r="AH472" s="6">
        <f t="shared" si="181"/>
        <v>2173</v>
      </c>
      <c r="AI472" s="6">
        <f t="shared" si="199"/>
        <v>382.76256983240222</v>
      </c>
      <c r="AJ472" s="9">
        <f t="shared" si="187"/>
        <v>0.26527777777777778</v>
      </c>
      <c r="AL472" s="6">
        <f t="shared" si="200"/>
        <v>13188</v>
      </c>
      <c r="AM472" s="6">
        <f t="shared" si="201"/>
        <v>9891</v>
      </c>
      <c r="AN472" s="6">
        <f t="shared" si="182"/>
        <v>510</v>
      </c>
      <c r="AO472" s="6">
        <f t="shared" si="183"/>
        <v>426</v>
      </c>
      <c r="AP472" s="6">
        <f t="shared" si="184"/>
        <v>29</v>
      </c>
      <c r="AQ472" s="6">
        <f t="shared" si="185"/>
        <v>9561</v>
      </c>
      <c r="AR472" s="6">
        <f t="shared" si="202"/>
        <v>532.46478873239437</v>
      </c>
      <c r="AS472" s="9">
        <f t="shared" si="188"/>
        <v>0.36944444444444446</v>
      </c>
    </row>
    <row r="473" spans="1:45" x14ac:dyDescent="0.25">
      <c r="A473" t="s">
        <v>930</v>
      </c>
      <c r="B473">
        <v>29260</v>
      </c>
      <c r="C473" t="s">
        <v>931</v>
      </c>
      <c r="D473">
        <v>9975</v>
      </c>
      <c r="E473">
        <v>338</v>
      </c>
      <c r="F473">
        <v>362</v>
      </c>
      <c r="G473">
        <v>487</v>
      </c>
      <c r="H473">
        <v>892</v>
      </c>
      <c r="I473">
        <v>1248</v>
      </c>
      <c r="J473">
        <v>1172</v>
      </c>
      <c r="K473">
        <v>1610</v>
      </c>
      <c r="L473">
        <v>1151</v>
      </c>
      <c r="M473">
        <v>380</v>
      </c>
      <c r="N473">
        <v>505</v>
      </c>
      <c r="O473">
        <v>281</v>
      </c>
      <c r="P473">
        <v>113</v>
      </c>
      <c r="Q473">
        <v>887</v>
      </c>
      <c r="R473">
        <v>549</v>
      </c>
      <c r="S473">
        <f t="shared" si="189"/>
        <v>4987.5</v>
      </c>
      <c r="T473" t="str">
        <f t="shared" si="190"/>
        <v>7:30 a.m. to 7:59 a.m.</v>
      </c>
      <c r="U473">
        <f t="shared" si="191"/>
        <v>450</v>
      </c>
      <c r="V473">
        <f t="shared" si="192"/>
        <v>9975</v>
      </c>
      <c r="W473">
        <f t="shared" si="193"/>
        <v>4499</v>
      </c>
      <c r="X473">
        <f t="shared" si="194"/>
        <v>1610</v>
      </c>
      <c r="Y473">
        <f t="shared" si="195"/>
        <v>29</v>
      </c>
      <c r="Z473">
        <f t="shared" si="196"/>
        <v>458.79906832298138</v>
      </c>
      <c r="AA473" s="9">
        <f t="shared" si="186"/>
        <v>0.31805555555555559</v>
      </c>
      <c r="AC473" s="6">
        <f t="shared" si="197"/>
        <v>9975</v>
      </c>
      <c r="AD473" s="6">
        <f t="shared" si="198"/>
        <v>2494</v>
      </c>
      <c r="AE473" s="6">
        <f t="shared" si="178"/>
        <v>390</v>
      </c>
      <c r="AF473" s="6">
        <f t="shared" si="179"/>
        <v>1248</v>
      </c>
      <c r="AG473" s="6">
        <f t="shared" si="180"/>
        <v>29</v>
      </c>
      <c r="AH473" s="6">
        <f t="shared" si="181"/>
        <v>2079</v>
      </c>
      <c r="AI473" s="6">
        <f t="shared" si="199"/>
        <v>399.63762019230768</v>
      </c>
      <c r="AJ473" s="9">
        <f t="shared" si="187"/>
        <v>0.27708333333333335</v>
      </c>
      <c r="AL473" s="6">
        <f t="shared" si="200"/>
        <v>9975</v>
      </c>
      <c r="AM473" s="6">
        <f t="shared" si="201"/>
        <v>7482</v>
      </c>
      <c r="AN473" s="6">
        <f t="shared" si="182"/>
        <v>510</v>
      </c>
      <c r="AO473" s="6">
        <f t="shared" si="183"/>
        <v>380</v>
      </c>
      <c r="AP473" s="6">
        <f t="shared" si="184"/>
        <v>29</v>
      </c>
      <c r="AQ473" s="6">
        <f t="shared" si="185"/>
        <v>7260</v>
      </c>
      <c r="AR473" s="6">
        <f t="shared" si="202"/>
        <v>526.8848684210526</v>
      </c>
      <c r="AS473" s="9">
        <f t="shared" si="188"/>
        <v>0.36527777777777781</v>
      </c>
    </row>
    <row r="474" spans="1:45" x14ac:dyDescent="0.25">
      <c r="A474" t="s">
        <v>932</v>
      </c>
      <c r="B474">
        <v>29300</v>
      </c>
      <c r="C474" t="s">
        <v>933</v>
      </c>
      <c r="D474">
        <v>26567</v>
      </c>
      <c r="E474">
        <v>1192</v>
      </c>
      <c r="F474">
        <v>541</v>
      </c>
      <c r="G474">
        <v>1501</v>
      </c>
      <c r="H474">
        <v>2321</v>
      </c>
      <c r="I474">
        <v>3061</v>
      </c>
      <c r="J474">
        <v>4080</v>
      </c>
      <c r="K474">
        <v>3944</v>
      </c>
      <c r="L474">
        <v>2019</v>
      </c>
      <c r="M474">
        <v>1217</v>
      </c>
      <c r="N474">
        <v>1599</v>
      </c>
      <c r="O474">
        <v>637</v>
      </c>
      <c r="P474">
        <v>273</v>
      </c>
      <c r="Q474">
        <v>1786</v>
      </c>
      <c r="R474">
        <v>2396</v>
      </c>
      <c r="S474">
        <f t="shared" si="189"/>
        <v>13283.5</v>
      </c>
      <c r="T474" t="str">
        <f t="shared" si="190"/>
        <v>7:30 a.m. to 7:59 a.m.</v>
      </c>
      <c r="U474">
        <f t="shared" si="191"/>
        <v>450</v>
      </c>
      <c r="V474">
        <f t="shared" si="192"/>
        <v>26567</v>
      </c>
      <c r="W474">
        <f t="shared" si="193"/>
        <v>12696</v>
      </c>
      <c r="X474">
        <f t="shared" si="194"/>
        <v>3944</v>
      </c>
      <c r="Y474">
        <f t="shared" si="195"/>
        <v>29</v>
      </c>
      <c r="Z474">
        <f t="shared" si="196"/>
        <v>454.31985294117646</v>
      </c>
      <c r="AA474" s="9">
        <f t="shared" si="186"/>
        <v>0.31527777777777777</v>
      </c>
      <c r="AC474" s="6">
        <f t="shared" si="197"/>
        <v>26567</v>
      </c>
      <c r="AD474" s="6">
        <f t="shared" si="198"/>
        <v>6642</v>
      </c>
      <c r="AE474" s="6">
        <f t="shared" si="178"/>
        <v>390</v>
      </c>
      <c r="AF474" s="6">
        <f t="shared" si="179"/>
        <v>3061</v>
      </c>
      <c r="AG474" s="6">
        <f t="shared" si="180"/>
        <v>29</v>
      </c>
      <c r="AH474" s="6">
        <f t="shared" si="181"/>
        <v>5555</v>
      </c>
      <c r="AI474" s="6">
        <f t="shared" si="199"/>
        <v>400.29590003266907</v>
      </c>
      <c r="AJ474" s="9">
        <f t="shared" si="187"/>
        <v>0.27777777777777779</v>
      </c>
      <c r="AL474" s="6">
        <f t="shared" si="200"/>
        <v>26567</v>
      </c>
      <c r="AM474" s="6">
        <f t="shared" si="201"/>
        <v>19926</v>
      </c>
      <c r="AN474" s="6">
        <f t="shared" si="182"/>
        <v>540</v>
      </c>
      <c r="AO474" s="6">
        <f t="shared" si="183"/>
        <v>1599</v>
      </c>
      <c r="AP474" s="6">
        <f t="shared" si="184"/>
        <v>59</v>
      </c>
      <c r="AQ474" s="6">
        <f t="shared" si="185"/>
        <v>19876</v>
      </c>
      <c r="AR474" s="6">
        <f t="shared" si="202"/>
        <v>541.81722951844904</v>
      </c>
      <c r="AS474" s="9">
        <f t="shared" si="188"/>
        <v>0.3756944444444445</v>
      </c>
    </row>
    <row r="475" spans="1:45" x14ac:dyDescent="0.25">
      <c r="A475" t="s">
        <v>934</v>
      </c>
      <c r="B475">
        <v>29340</v>
      </c>
      <c r="C475" t="s">
        <v>935</v>
      </c>
      <c r="D475">
        <v>84285</v>
      </c>
      <c r="E475">
        <v>4897</v>
      </c>
      <c r="F475">
        <v>4687</v>
      </c>
      <c r="G475">
        <v>6181</v>
      </c>
      <c r="H475">
        <v>8175</v>
      </c>
      <c r="I475">
        <v>9921</v>
      </c>
      <c r="J475">
        <v>13258</v>
      </c>
      <c r="K475">
        <v>10350</v>
      </c>
      <c r="L475">
        <v>6421</v>
      </c>
      <c r="M475">
        <v>2099</v>
      </c>
      <c r="N475">
        <v>3891</v>
      </c>
      <c r="O475">
        <v>1669</v>
      </c>
      <c r="P475">
        <v>670</v>
      </c>
      <c r="Q475">
        <v>5346</v>
      </c>
      <c r="R475">
        <v>6720</v>
      </c>
      <c r="S475">
        <f t="shared" si="189"/>
        <v>42142.5</v>
      </c>
      <c r="T475" t="str">
        <f t="shared" si="190"/>
        <v>7:00 a.m. to 7:29 a.m.</v>
      </c>
      <c r="U475">
        <f t="shared" si="191"/>
        <v>420</v>
      </c>
      <c r="V475">
        <f t="shared" si="192"/>
        <v>84285</v>
      </c>
      <c r="W475">
        <f t="shared" si="193"/>
        <v>33861</v>
      </c>
      <c r="X475">
        <f t="shared" si="194"/>
        <v>13258</v>
      </c>
      <c r="Y475">
        <f t="shared" si="195"/>
        <v>29</v>
      </c>
      <c r="Z475">
        <f t="shared" si="196"/>
        <v>438.1146100467642</v>
      </c>
      <c r="AA475" s="9">
        <f t="shared" si="186"/>
        <v>0.30416666666666664</v>
      </c>
      <c r="AC475" s="6">
        <f t="shared" si="197"/>
        <v>84285</v>
      </c>
      <c r="AD475" s="6">
        <f t="shared" si="198"/>
        <v>21072</v>
      </c>
      <c r="AE475" s="6">
        <f t="shared" si="178"/>
        <v>360</v>
      </c>
      <c r="AF475" s="6">
        <f t="shared" si="179"/>
        <v>8175</v>
      </c>
      <c r="AG475" s="6">
        <f t="shared" si="180"/>
        <v>29</v>
      </c>
      <c r="AH475" s="6">
        <f t="shared" si="181"/>
        <v>15765</v>
      </c>
      <c r="AI475" s="6">
        <f t="shared" si="199"/>
        <v>378.82339449541286</v>
      </c>
      <c r="AJ475" s="9">
        <f t="shared" si="187"/>
        <v>0.26250000000000001</v>
      </c>
      <c r="AL475" s="6">
        <f t="shared" si="200"/>
        <v>84285</v>
      </c>
      <c r="AM475" s="6">
        <f t="shared" si="201"/>
        <v>63214</v>
      </c>
      <c r="AN475" s="6">
        <f t="shared" si="182"/>
        <v>480</v>
      </c>
      <c r="AO475" s="6">
        <f t="shared" si="183"/>
        <v>6421</v>
      </c>
      <c r="AP475" s="6">
        <f t="shared" si="184"/>
        <v>29</v>
      </c>
      <c r="AQ475" s="6">
        <f t="shared" si="185"/>
        <v>57469</v>
      </c>
      <c r="AR475" s="6">
        <f t="shared" si="202"/>
        <v>505.9457638997041</v>
      </c>
      <c r="AS475" s="9">
        <f t="shared" si="188"/>
        <v>0.35069444444444442</v>
      </c>
    </row>
    <row r="476" spans="1:45" x14ac:dyDescent="0.25">
      <c r="A476" t="s">
        <v>936</v>
      </c>
      <c r="B476">
        <v>29380</v>
      </c>
      <c r="C476" t="s">
        <v>937</v>
      </c>
      <c r="D476">
        <v>22617</v>
      </c>
      <c r="E476">
        <v>1184</v>
      </c>
      <c r="F476">
        <v>524</v>
      </c>
      <c r="G476">
        <v>1517</v>
      </c>
      <c r="H476">
        <v>2171</v>
      </c>
      <c r="I476">
        <v>2550</v>
      </c>
      <c r="J476">
        <v>3352</v>
      </c>
      <c r="K476">
        <v>3610</v>
      </c>
      <c r="L476">
        <v>1679</v>
      </c>
      <c r="M476">
        <v>1020</v>
      </c>
      <c r="N476">
        <v>1054</v>
      </c>
      <c r="O476">
        <v>306</v>
      </c>
      <c r="P476">
        <v>334</v>
      </c>
      <c r="Q476">
        <v>1868</v>
      </c>
      <c r="R476">
        <v>1448</v>
      </c>
      <c r="S476">
        <f t="shared" si="189"/>
        <v>11308.5</v>
      </c>
      <c r="T476" t="str">
        <f t="shared" si="190"/>
        <v>7:30 a.m. to 7:59 a.m.</v>
      </c>
      <c r="U476">
        <f t="shared" si="191"/>
        <v>450</v>
      </c>
      <c r="V476">
        <f t="shared" si="192"/>
        <v>22617</v>
      </c>
      <c r="W476">
        <f t="shared" si="193"/>
        <v>11298</v>
      </c>
      <c r="X476">
        <f t="shared" si="194"/>
        <v>3610</v>
      </c>
      <c r="Y476">
        <f t="shared" si="195"/>
        <v>29</v>
      </c>
      <c r="Z476">
        <f t="shared" si="196"/>
        <v>450.08434903047089</v>
      </c>
      <c r="AA476" s="9">
        <f t="shared" si="186"/>
        <v>0.3125</v>
      </c>
      <c r="AC476" s="6">
        <f t="shared" si="197"/>
        <v>22617</v>
      </c>
      <c r="AD476" s="6">
        <f t="shared" si="198"/>
        <v>5655</v>
      </c>
      <c r="AE476" s="6">
        <f t="shared" si="178"/>
        <v>390</v>
      </c>
      <c r="AF476" s="6">
        <f t="shared" si="179"/>
        <v>2550</v>
      </c>
      <c r="AG476" s="6">
        <f t="shared" si="180"/>
        <v>29</v>
      </c>
      <c r="AH476" s="6">
        <f t="shared" si="181"/>
        <v>5396</v>
      </c>
      <c r="AI476" s="6">
        <f t="shared" si="199"/>
        <v>392.93696078431373</v>
      </c>
      <c r="AJ476" s="9">
        <f t="shared" si="187"/>
        <v>0.2722222222222222</v>
      </c>
      <c r="AL476" s="6">
        <f t="shared" si="200"/>
        <v>22617</v>
      </c>
      <c r="AM476" s="6">
        <f t="shared" si="201"/>
        <v>16963</v>
      </c>
      <c r="AN476" s="6">
        <f t="shared" si="182"/>
        <v>510</v>
      </c>
      <c r="AO476" s="6">
        <f t="shared" si="183"/>
        <v>1020</v>
      </c>
      <c r="AP476" s="6">
        <f t="shared" si="184"/>
        <v>29</v>
      </c>
      <c r="AQ476" s="6">
        <f t="shared" si="185"/>
        <v>16587</v>
      </c>
      <c r="AR476" s="6">
        <f t="shared" si="202"/>
        <v>520.68308823529412</v>
      </c>
      <c r="AS476" s="9">
        <f t="shared" si="188"/>
        <v>0.3611111111111111</v>
      </c>
    </row>
    <row r="477" spans="1:45" x14ac:dyDescent="0.25">
      <c r="A477" t="s">
        <v>938</v>
      </c>
      <c r="B477">
        <v>29420</v>
      </c>
      <c r="C477" t="s">
        <v>939</v>
      </c>
      <c r="D477">
        <v>65651</v>
      </c>
      <c r="E477">
        <v>4583</v>
      </c>
      <c r="F477">
        <v>3373</v>
      </c>
      <c r="G477">
        <v>3967</v>
      </c>
      <c r="H477">
        <v>4267</v>
      </c>
      <c r="I477">
        <v>6531</v>
      </c>
      <c r="J477">
        <v>7047</v>
      </c>
      <c r="K477">
        <v>9580</v>
      </c>
      <c r="L477">
        <v>5412</v>
      </c>
      <c r="M477">
        <v>2728</v>
      </c>
      <c r="N477">
        <v>3396</v>
      </c>
      <c r="O477">
        <v>2181</v>
      </c>
      <c r="P477">
        <v>760</v>
      </c>
      <c r="Q477">
        <v>6017</v>
      </c>
      <c r="R477">
        <v>5809</v>
      </c>
      <c r="S477">
        <f t="shared" si="189"/>
        <v>32825.5</v>
      </c>
      <c r="T477" t="str">
        <f t="shared" si="190"/>
        <v>7:30 a.m. to 7:59 a.m.</v>
      </c>
      <c r="U477">
        <f t="shared" si="191"/>
        <v>450</v>
      </c>
      <c r="V477">
        <f t="shared" si="192"/>
        <v>65651</v>
      </c>
      <c r="W477">
        <f t="shared" si="193"/>
        <v>29768</v>
      </c>
      <c r="X477">
        <f t="shared" si="194"/>
        <v>9580</v>
      </c>
      <c r="Y477">
        <f t="shared" si="195"/>
        <v>29</v>
      </c>
      <c r="Z477">
        <f t="shared" si="196"/>
        <v>459.25548016701464</v>
      </c>
      <c r="AA477" s="9">
        <f t="shared" si="186"/>
        <v>0.31875000000000003</v>
      </c>
      <c r="AC477" s="6">
        <f t="shared" si="197"/>
        <v>65651</v>
      </c>
      <c r="AD477" s="6">
        <f t="shared" si="198"/>
        <v>16413</v>
      </c>
      <c r="AE477" s="6">
        <f t="shared" si="178"/>
        <v>390</v>
      </c>
      <c r="AF477" s="6">
        <f t="shared" si="179"/>
        <v>6531</v>
      </c>
      <c r="AG477" s="6">
        <f t="shared" si="180"/>
        <v>29</v>
      </c>
      <c r="AH477" s="6">
        <f t="shared" si="181"/>
        <v>16190</v>
      </c>
      <c r="AI477" s="6">
        <f t="shared" si="199"/>
        <v>390.98909049150205</v>
      </c>
      <c r="AJ477" s="9">
        <f t="shared" si="187"/>
        <v>0.27083333333333331</v>
      </c>
      <c r="AL477" s="6">
        <f t="shared" si="200"/>
        <v>65651</v>
      </c>
      <c r="AM477" s="6">
        <f t="shared" si="201"/>
        <v>49239</v>
      </c>
      <c r="AN477" s="6">
        <f t="shared" si="182"/>
        <v>540</v>
      </c>
      <c r="AO477" s="6">
        <f t="shared" si="183"/>
        <v>3396</v>
      </c>
      <c r="AP477" s="6">
        <f t="shared" si="184"/>
        <v>59</v>
      </c>
      <c r="AQ477" s="6">
        <f t="shared" si="185"/>
        <v>47488</v>
      </c>
      <c r="AR477" s="6">
        <f t="shared" si="202"/>
        <v>570.40775912838637</v>
      </c>
      <c r="AS477" s="9">
        <f t="shared" si="188"/>
        <v>0.39583333333333331</v>
      </c>
    </row>
    <row r="478" spans="1:45" x14ac:dyDescent="0.25">
      <c r="A478" t="s">
        <v>940</v>
      </c>
      <c r="B478">
        <v>29460</v>
      </c>
      <c r="C478" t="s">
        <v>941</v>
      </c>
      <c r="D478">
        <v>227694</v>
      </c>
      <c r="E478">
        <v>11404</v>
      </c>
      <c r="F478">
        <v>8922</v>
      </c>
      <c r="G478">
        <v>10797</v>
      </c>
      <c r="H478">
        <v>21795</v>
      </c>
      <c r="I478">
        <v>22764</v>
      </c>
      <c r="J478">
        <v>38149</v>
      </c>
      <c r="K478">
        <v>34876</v>
      </c>
      <c r="L478">
        <v>19930</v>
      </c>
      <c r="M478">
        <v>8720</v>
      </c>
      <c r="N478">
        <v>10707</v>
      </c>
      <c r="O478">
        <v>5697</v>
      </c>
      <c r="P478">
        <v>2268</v>
      </c>
      <c r="Q478">
        <v>15968</v>
      </c>
      <c r="R478">
        <v>15697</v>
      </c>
      <c r="S478">
        <f t="shared" si="189"/>
        <v>113847</v>
      </c>
      <c r="T478" t="str">
        <f t="shared" si="190"/>
        <v>7:30 a.m. to 7:59 a.m.</v>
      </c>
      <c r="U478">
        <f t="shared" si="191"/>
        <v>450</v>
      </c>
      <c r="V478">
        <f t="shared" si="192"/>
        <v>227694</v>
      </c>
      <c r="W478">
        <f t="shared" si="193"/>
        <v>113831</v>
      </c>
      <c r="X478">
        <f t="shared" si="194"/>
        <v>34876</v>
      </c>
      <c r="Y478">
        <f t="shared" si="195"/>
        <v>29</v>
      </c>
      <c r="Z478">
        <f t="shared" si="196"/>
        <v>450.01330427801355</v>
      </c>
      <c r="AA478" s="9">
        <f t="shared" si="186"/>
        <v>0.3125</v>
      </c>
      <c r="AC478" s="6">
        <f t="shared" si="197"/>
        <v>227694</v>
      </c>
      <c r="AD478" s="6">
        <f t="shared" si="198"/>
        <v>56924</v>
      </c>
      <c r="AE478" s="6">
        <f t="shared" si="178"/>
        <v>390</v>
      </c>
      <c r="AF478" s="6">
        <f t="shared" si="179"/>
        <v>22764</v>
      </c>
      <c r="AG478" s="6">
        <f t="shared" si="180"/>
        <v>29</v>
      </c>
      <c r="AH478" s="6">
        <f t="shared" si="181"/>
        <v>52918</v>
      </c>
      <c r="AI478" s="6">
        <f t="shared" si="199"/>
        <v>395.10277192057634</v>
      </c>
      <c r="AJ478" s="9">
        <f t="shared" si="187"/>
        <v>0.27430555555555552</v>
      </c>
      <c r="AL478" s="6">
        <f t="shared" si="200"/>
        <v>227694</v>
      </c>
      <c r="AM478" s="6">
        <f t="shared" si="201"/>
        <v>170771</v>
      </c>
      <c r="AN478" s="6">
        <f t="shared" si="182"/>
        <v>510</v>
      </c>
      <c r="AO478" s="6">
        <f t="shared" si="183"/>
        <v>8720</v>
      </c>
      <c r="AP478" s="6">
        <f t="shared" si="184"/>
        <v>29</v>
      </c>
      <c r="AQ478" s="6">
        <f t="shared" si="185"/>
        <v>168637</v>
      </c>
      <c r="AR478" s="6">
        <f t="shared" si="202"/>
        <v>517.09535550458713</v>
      </c>
      <c r="AS478" s="9">
        <f t="shared" si="188"/>
        <v>0.35902777777777778</v>
      </c>
    </row>
    <row r="479" spans="1:45" x14ac:dyDescent="0.25">
      <c r="A479" t="s">
        <v>942</v>
      </c>
      <c r="B479">
        <v>29500</v>
      </c>
      <c r="C479" t="s">
        <v>943</v>
      </c>
      <c r="D479">
        <v>4645</v>
      </c>
      <c r="E479">
        <v>127</v>
      </c>
      <c r="F479">
        <v>289</v>
      </c>
      <c r="G479">
        <v>345</v>
      </c>
      <c r="H479">
        <v>257</v>
      </c>
      <c r="I479">
        <v>528</v>
      </c>
      <c r="J479">
        <v>519</v>
      </c>
      <c r="K479">
        <v>936</v>
      </c>
      <c r="L479">
        <v>574</v>
      </c>
      <c r="M479">
        <v>266</v>
      </c>
      <c r="N479">
        <v>179</v>
      </c>
      <c r="O479">
        <v>99</v>
      </c>
      <c r="P479">
        <v>13</v>
      </c>
      <c r="Q479">
        <v>111</v>
      </c>
      <c r="R479">
        <v>402</v>
      </c>
      <c r="S479">
        <f t="shared" si="189"/>
        <v>2322.5</v>
      </c>
      <c r="T479" t="str">
        <f t="shared" si="190"/>
        <v>7:30 a.m. to 7:59 a.m.</v>
      </c>
      <c r="U479">
        <f t="shared" si="191"/>
        <v>450</v>
      </c>
      <c r="V479">
        <f t="shared" si="192"/>
        <v>4645</v>
      </c>
      <c r="W479">
        <f t="shared" si="193"/>
        <v>2065</v>
      </c>
      <c r="X479">
        <f t="shared" si="194"/>
        <v>936</v>
      </c>
      <c r="Y479">
        <f t="shared" si="195"/>
        <v>29</v>
      </c>
      <c r="Z479">
        <f t="shared" si="196"/>
        <v>457.97809829059827</v>
      </c>
      <c r="AA479" s="9">
        <f t="shared" si="186"/>
        <v>0.31736111111111109</v>
      </c>
      <c r="AC479" s="6">
        <f t="shared" si="197"/>
        <v>4645</v>
      </c>
      <c r="AD479" s="6">
        <f t="shared" si="198"/>
        <v>1162</v>
      </c>
      <c r="AE479" s="6">
        <f t="shared" si="178"/>
        <v>390</v>
      </c>
      <c r="AF479" s="6">
        <f t="shared" si="179"/>
        <v>528</v>
      </c>
      <c r="AG479" s="6">
        <f t="shared" si="180"/>
        <v>29</v>
      </c>
      <c r="AH479" s="6">
        <f t="shared" si="181"/>
        <v>1018</v>
      </c>
      <c r="AI479" s="6">
        <f t="shared" si="199"/>
        <v>397.86789772727275</v>
      </c>
      <c r="AJ479" s="9">
        <f t="shared" si="187"/>
        <v>0.27569444444444441</v>
      </c>
      <c r="AL479" s="6">
        <f t="shared" si="200"/>
        <v>4645</v>
      </c>
      <c r="AM479" s="6">
        <f t="shared" si="201"/>
        <v>3484</v>
      </c>
      <c r="AN479" s="6">
        <f t="shared" si="182"/>
        <v>480</v>
      </c>
      <c r="AO479" s="6">
        <f t="shared" si="183"/>
        <v>574</v>
      </c>
      <c r="AP479" s="6">
        <f t="shared" si="184"/>
        <v>29</v>
      </c>
      <c r="AQ479" s="6">
        <f t="shared" si="185"/>
        <v>3001</v>
      </c>
      <c r="AR479" s="6">
        <f t="shared" si="202"/>
        <v>504.38980836236931</v>
      </c>
      <c r="AS479" s="9">
        <f t="shared" si="188"/>
        <v>0.35000000000000003</v>
      </c>
    </row>
    <row r="480" spans="1:45" x14ac:dyDescent="0.25">
      <c r="A480" t="s">
        <v>944</v>
      </c>
      <c r="B480">
        <v>29540</v>
      </c>
      <c r="C480" t="s">
        <v>945</v>
      </c>
      <c r="D480">
        <v>235654</v>
      </c>
      <c r="E480">
        <v>11929</v>
      </c>
      <c r="F480">
        <v>9430</v>
      </c>
      <c r="G480">
        <v>14795</v>
      </c>
      <c r="H480">
        <v>24027</v>
      </c>
      <c r="I480">
        <v>28188</v>
      </c>
      <c r="J480">
        <v>32908</v>
      </c>
      <c r="K480">
        <v>30302</v>
      </c>
      <c r="L480">
        <v>19928</v>
      </c>
      <c r="M480">
        <v>10568</v>
      </c>
      <c r="N480">
        <v>9043</v>
      </c>
      <c r="O480">
        <v>5144</v>
      </c>
      <c r="P480">
        <v>2852</v>
      </c>
      <c r="Q480">
        <v>18123</v>
      </c>
      <c r="R480">
        <v>18417</v>
      </c>
      <c r="S480">
        <f t="shared" si="189"/>
        <v>117827</v>
      </c>
      <c r="T480" t="str">
        <f t="shared" si="190"/>
        <v>7:00 a.m. to 7:29 a.m.</v>
      </c>
      <c r="U480">
        <f t="shared" si="191"/>
        <v>420</v>
      </c>
      <c r="V480">
        <f t="shared" si="192"/>
        <v>235654</v>
      </c>
      <c r="W480">
        <f t="shared" si="193"/>
        <v>88369</v>
      </c>
      <c r="X480">
        <f t="shared" si="194"/>
        <v>32908</v>
      </c>
      <c r="Y480">
        <f t="shared" si="195"/>
        <v>29</v>
      </c>
      <c r="Z480">
        <f t="shared" si="196"/>
        <v>445.95970584660267</v>
      </c>
      <c r="AA480" s="9">
        <f t="shared" si="186"/>
        <v>0.30902777777777779</v>
      </c>
      <c r="AC480" s="6">
        <f t="shared" si="197"/>
        <v>235654</v>
      </c>
      <c r="AD480" s="6">
        <f t="shared" si="198"/>
        <v>58914</v>
      </c>
      <c r="AE480" s="6">
        <f t="shared" si="178"/>
        <v>360</v>
      </c>
      <c r="AF480" s="6">
        <f t="shared" si="179"/>
        <v>24027</v>
      </c>
      <c r="AG480" s="6">
        <f t="shared" si="180"/>
        <v>29</v>
      </c>
      <c r="AH480" s="6">
        <f t="shared" si="181"/>
        <v>36154</v>
      </c>
      <c r="AI480" s="6">
        <f t="shared" si="199"/>
        <v>387.47015857160693</v>
      </c>
      <c r="AJ480" s="9">
        <f t="shared" si="187"/>
        <v>0.26874999999999999</v>
      </c>
      <c r="AL480" s="6">
        <f t="shared" si="200"/>
        <v>235654</v>
      </c>
      <c r="AM480" s="6">
        <f t="shared" si="201"/>
        <v>176741</v>
      </c>
      <c r="AN480" s="6">
        <f t="shared" si="182"/>
        <v>510</v>
      </c>
      <c r="AO480" s="6">
        <f t="shared" si="183"/>
        <v>10568</v>
      </c>
      <c r="AP480" s="6">
        <f t="shared" si="184"/>
        <v>29</v>
      </c>
      <c r="AQ480" s="6">
        <f t="shared" si="185"/>
        <v>171507</v>
      </c>
      <c r="AR480" s="6">
        <f t="shared" si="202"/>
        <v>524.36142127176379</v>
      </c>
      <c r="AS480" s="9">
        <f t="shared" si="188"/>
        <v>0.36388888888888887</v>
      </c>
    </row>
    <row r="481" spans="1:45" x14ac:dyDescent="0.25">
      <c r="A481" t="s">
        <v>946</v>
      </c>
      <c r="B481">
        <v>29580</v>
      </c>
      <c r="C481" t="s">
        <v>947</v>
      </c>
      <c r="D481">
        <v>28884</v>
      </c>
      <c r="E481">
        <v>1068</v>
      </c>
      <c r="F481">
        <v>1449</v>
      </c>
      <c r="G481">
        <v>1368</v>
      </c>
      <c r="H481">
        <v>2755</v>
      </c>
      <c r="I481">
        <v>2772</v>
      </c>
      <c r="J481">
        <v>4528</v>
      </c>
      <c r="K481">
        <v>4075</v>
      </c>
      <c r="L481">
        <v>2792</v>
      </c>
      <c r="M481">
        <v>1313</v>
      </c>
      <c r="N481">
        <v>1569</v>
      </c>
      <c r="O481">
        <v>724</v>
      </c>
      <c r="P481">
        <v>132</v>
      </c>
      <c r="Q481">
        <v>2419</v>
      </c>
      <c r="R481">
        <v>1920</v>
      </c>
      <c r="S481">
        <f t="shared" si="189"/>
        <v>14442</v>
      </c>
      <c r="T481" t="str">
        <f t="shared" si="190"/>
        <v>7:30 a.m. to 7:59 a.m.</v>
      </c>
      <c r="U481">
        <f t="shared" si="191"/>
        <v>450</v>
      </c>
      <c r="V481">
        <f t="shared" si="192"/>
        <v>28884</v>
      </c>
      <c r="W481">
        <f t="shared" si="193"/>
        <v>13940</v>
      </c>
      <c r="X481">
        <f t="shared" si="194"/>
        <v>4075</v>
      </c>
      <c r="Y481">
        <f t="shared" si="195"/>
        <v>29</v>
      </c>
      <c r="Z481">
        <f t="shared" si="196"/>
        <v>453.57251533742334</v>
      </c>
      <c r="AA481" s="9">
        <f t="shared" si="186"/>
        <v>0.31458333333333333</v>
      </c>
      <c r="AC481" s="6">
        <f t="shared" si="197"/>
        <v>28884</v>
      </c>
      <c r="AD481" s="6">
        <f t="shared" si="198"/>
        <v>7222</v>
      </c>
      <c r="AE481" s="6">
        <f t="shared" si="178"/>
        <v>390</v>
      </c>
      <c r="AF481" s="6">
        <f t="shared" si="179"/>
        <v>2772</v>
      </c>
      <c r="AG481" s="6">
        <f t="shared" si="180"/>
        <v>29</v>
      </c>
      <c r="AH481" s="6">
        <f t="shared" si="181"/>
        <v>6640</v>
      </c>
      <c r="AI481" s="6">
        <f t="shared" si="199"/>
        <v>396.07828282828285</v>
      </c>
      <c r="AJ481" s="9">
        <f t="shared" si="187"/>
        <v>0.27499999999999997</v>
      </c>
      <c r="AL481" s="6">
        <f t="shared" si="200"/>
        <v>28884</v>
      </c>
      <c r="AM481" s="6">
        <f t="shared" si="201"/>
        <v>21663</v>
      </c>
      <c r="AN481" s="6">
        <f t="shared" si="182"/>
        <v>510</v>
      </c>
      <c r="AO481" s="6">
        <f t="shared" si="183"/>
        <v>1313</v>
      </c>
      <c r="AP481" s="6">
        <f t="shared" si="184"/>
        <v>29</v>
      </c>
      <c r="AQ481" s="6">
        <f t="shared" si="185"/>
        <v>20807</v>
      </c>
      <c r="AR481" s="6">
        <f t="shared" si="202"/>
        <v>528.90632140137086</v>
      </c>
      <c r="AS481" s="9">
        <f t="shared" si="188"/>
        <v>0.3666666666666667</v>
      </c>
    </row>
    <row r="482" spans="1:45" x14ac:dyDescent="0.25">
      <c r="A482" t="s">
        <v>948</v>
      </c>
      <c r="B482">
        <v>29620</v>
      </c>
      <c r="C482" t="s">
        <v>949</v>
      </c>
      <c r="D482">
        <v>204787</v>
      </c>
      <c r="E482">
        <v>6541</v>
      </c>
      <c r="F482">
        <v>5464</v>
      </c>
      <c r="G482">
        <v>8994</v>
      </c>
      <c r="H482">
        <v>13192</v>
      </c>
      <c r="I482">
        <v>17583</v>
      </c>
      <c r="J482">
        <v>27859</v>
      </c>
      <c r="K482">
        <v>32289</v>
      </c>
      <c r="L482">
        <v>21571</v>
      </c>
      <c r="M482">
        <v>13279</v>
      </c>
      <c r="N482">
        <v>12014</v>
      </c>
      <c r="O482">
        <v>7122</v>
      </c>
      <c r="P482">
        <v>3070</v>
      </c>
      <c r="Q482">
        <v>17856</v>
      </c>
      <c r="R482">
        <v>17953</v>
      </c>
      <c r="S482">
        <f t="shared" si="189"/>
        <v>102393.5</v>
      </c>
      <c r="T482" t="str">
        <f t="shared" si="190"/>
        <v>7:30 a.m. to 7:59 a.m.</v>
      </c>
      <c r="U482">
        <f t="shared" si="191"/>
        <v>450</v>
      </c>
      <c r="V482">
        <f t="shared" si="192"/>
        <v>204787</v>
      </c>
      <c r="W482">
        <f t="shared" si="193"/>
        <v>79633</v>
      </c>
      <c r="X482">
        <f t="shared" si="194"/>
        <v>32289</v>
      </c>
      <c r="Y482">
        <f t="shared" si="195"/>
        <v>29</v>
      </c>
      <c r="Z482">
        <f t="shared" si="196"/>
        <v>470.4420855399672</v>
      </c>
      <c r="AA482" s="9">
        <f t="shared" si="186"/>
        <v>0.3263888888888889</v>
      </c>
      <c r="AC482" s="6">
        <f t="shared" si="197"/>
        <v>204787</v>
      </c>
      <c r="AD482" s="6">
        <f t="shared" si="198"/>
        <v>51197</v>
      </c>
      <c r="AE482" s="6">
        <f t="shared" si="178"/>
        <v>390</v>
      </c>
      <c r="AF482" s="6">
        <f t="shared" si="179"/>
        <v>17583</v>
      </c>
      <c r="AG482" s="6">
        <f t="shared" si="180"/>
        <v>29</v>
      </c>
      <c r="AH482" s="6">
        <f t="shared" si="181"/>
        <v>34191</v>
      </c>
      <c r="AI482" s="6">
        <f t="shared" si="199"/>
        <v>418.04792981857474</v>
      </c>
      <c r="AJ482" s="9">
        <f t="shared" si="187"/>
        <v>0.2902777777777778</v>
      </c>
      <c r="AL482" s="6">
        <f t="shared" si="200"/>
        <v>204787</v>
      </c>
      <c r="AM482" s="6">
        <f t="shared" si="201"/>
        <v>153591</v>
      </c>
      <c r="AN482" s="6">
        <f t="shared" si="182"/>
        <v>540</v>
      </c>
      <c r="AO482" s="6">
        <f t="shared" si="183"/>
        <v>12014</v>
      </c>
      <c r="AP482" s="6">
        <f t="shared" si="184"/>
        <v>59</v>
      </c>
      <c r="AQ482" s="6">
        <f t="shared" si="185"/>
        <v>146772</v>
      </c>
      <c r="AR482" s="6">
        <f t="shared" si="202"/>
        <v>573.48399783585819</v>
      </c>
      <c r="AS482" s="9">
        <f t="shared" si="188"/>
        <v>0.3979166666666667</v>
      </c>
    </row>
    <row r="483" spans="1:45" x14ac:dyDescent="0.25">
      <c r="A483" t="s">
        <v>950</v>
      </c>
      <c r="B483">
        <v>29660</v>
      </c>
      <c r="C483" t="s">
        <v>951</v>
      </c>
      <c r="D483">
        <v>18123</v>
      </c>
      <c r="E483">
        <v>407</v>
      </c>
      <c r="F483">
        <v>382</v>
      </c>
      <c r="G483">
        <v>581</v>
      </c>
      <c r="H483">
        <v>1089</v>
      </c>
      <c r="I483">
        <v>1708</v>
      </c>
      <c r="J483">
        <v>2232</v>
      </c>
      <c r="K483">
        <v>4009</v>
      </c>
      <c r="L483">
        <v>1739</v>
      </c>
      <c r="M483">
        <v>911</v>
      </c>
      <c r="N483">
        <v>1268</v>
      </c>
      <c r="O483">
        <v>596</v>
      </c>
      <c r="P483">
        <v>347</v>
      </c>
      <c r="Q483">
        <v>1447</v>
      </c>
      <c r="R483">
        <v>1407</v>
      </c>
      <c r="S483">
        <f t="shared" si="189"/>
        <v>9061.5</v>
      </c>
      <c r="T483" t="str">
        <f t="shared" si="190"/>
        <v>7:30 a.m. to 7:59 a.m.</v>
      </c>
      <c r="U483">
        <f t="shared" si="191"/>
        <v>450</v>
      </c>
      <c r="V483">
        <f t="shared" si="192"/>
        <v>18123</v>
      </c>
      <c r="W483">
        <f t="shared" si="193"/>
        <v>6399</v>
      </c>
      <c r="X483">
        <f t="shared" si="194"/>
        <v>4009</v>
      </c>
      <c r="Y483">
        <f t="shared" si="195"/>
        <v>29</v>
      </c>
      <c r="Z483">
        <f t="shared" si="196"/>
        <v>469.25979047143926</v>
      </c>
      <c r="AA483" s="9">
        <f t="shared" si="186"/>
        <v>0.32569444444444445</v>
      </c>
      <c r="AC483" s="6">
        <f t="shared" si="197"/>
        <v>18123</v>
      </c>
      <c r="AD483" s="6">
        <f t="shared" si="198"/>
        <v>4531</v>
      </c>
      <c r="AE483" s="6">
        <f t="shared" si="178"/>
        <v>420</v>
      </c>
      <c r="AF483" s="6">
        <f t="shared" si="179"/>
        <v>2232</v>
      </c>
      <c r="AG483" s="6">
        <f t="shared" si="180"/>
        <v>29</v>
      </c>
      <c r="AH483" s="6">
        <f t="shared" si="181"/>
        <v>4167</v>
      </c>
      <c r="AI483" s="6">
        <f t="shared" si="199"/>
        <v>424.72614247311827</v>
      </c>
      <c r="AJ483" s="9">
        <f t="shared" si="187"/>
        <v>0.29444444444444445</v>
      </c>
      <c r="AL483" s="6">
        <f t="shared" si="200"/>
        <v>18123</v>
      </c>
      <c r="AM483" s="6">
        <f t="shared" si="201"/>
        <v>13593</v>
      </c>
      <c r="AN483" s="6">
        <f t="shared" si="182"/>
        <v>540</v>
      </c>
      <c r="AO483" s="6">
        <f t="shared" si="183"/>
        <v>1268</v>
      </c>
      <c r="AP483" s="6">
        <f t="shared" si="184"/>
        <v>59</v>
      </c>
      <c r="AQ483" s="6">
        <f t="shared" si="185"/>
        <v>13058</v>
      </c>
      <c r="AR483" s="6">
        <f t="shared" si="202"/>
        <v>564.85863564668773</v>
      </c>
      <c r="AS483" s="9">
        <f t="shared" si="188"/>
        <v>0.39166666666666666</v>
      </c>
    </row>
    <row r="484" spans="1:45" x14ac:dyDescent="0.25">
      <c r="A484" t="s">
        <v>952</v>
      </c>
      <c r="B484">
        <v>29700</v>
      </c>
      <c r="C484" t="s">
        <v>953</v>
      </c>
      <c r="D484">
        <v>90861</v>
      </c>
      <c r="E484">
        <v>3417</v>
      </c>
      <c r="F484">
        <v>2177</v>
      </c>
      <c r="G484">
        <v>2159</v>
      </c>
      <c r="H484">
        <v>3953</v>
      </c>
      <c r="I484">
        <v>5838</v>
      </c>
      <c r="J484">
        <v>14502</v>
      </c>
      <c r="K484">
        <v>15242</v>
      </c>
      <c r="L484">
        <v>11859</v>
      </c>
      <c r="M484">
        <v>7344</v>
      </c>
      <c r="N484">
        <v>7968</v>
      </c>
      <c r="O484">
        <v>3089</v>
      </c>
      <c r="P484">
        <v>1180</v>
      </c>
      <c r="Q484">
        <v>6173</v>
      </c>
      <c r="R484">
        <v>5960</v>
      </c>
      <c r="S484">
        <f t="shared" si="189"/>
        <v>45430.5</v>
      </c>
      <c r="T484" t="str">
        <f t="shared" si="190"/>
        <v>7:30 a.m. to 7:59 a.m.</v>
      </c>
      <c r="U484">
        <f t="shared" si="191"/>
        <v>450</v>
      </c>
      <c r="V484">
        <f t="shared" si="192"/>
        <v>90861</v>
      </c>
      <c r="W484">
        <f t="shared" si="193"/>
        <v>32046</v>
      </c>
      <c r="X484">
        <f t="shared" si="194"/>
        <v>15242</v>
      </c>
      <c r="Y484">
        <f t="shared" si="195"/>
        <v>29</v>
      </c>
      <c r="Z484">
        <f t="shared" si="196"/>
        <v>475.46585093819709</v>
      </c>
      <c r="AA484" s="9">
        <f t="shared" si="186"/>
        <v>0.3298611111111111</v>
      </c>
      <c r="AC484" s="6">
        <f t="shared" si="197"/>
        <v>90861</v>
      </c>
      <c r="AD484" s="6">
        <f t="shared" si="198"/>
        <v>22716</v>
      </c>
      <c r="AE484" s="6">
        <f t="shared" si="178"/>
        <v>420</v>
      </c>
      <c r="AF484" s="6">
        <f t="shared" si="179"/>
        <v>14502</v>
      </c>
      <c r="AG484" s="6">
        <f t="shared" si="180"/>
        <v>29</v>
      </c>
      <c r="AH484" s="6">
        <f t="shared" si="181"/>
        <v>17544</v>
      </c>
      <c r="AI484" s="6">
        <f t="shared" si="199"/>
        <v>430.34107364501449</v>
      </c>
      <c r="AJ484" s="9">
        <f t="shared" si="187"/>
        <v>0.2986111111111111</v>
      </c>
      <c r="AL484" s="6">
        <f t="shared" si="200"/>
        <v>90861</v>
      </c>
      <c r="AM484" s="6">
        <f t="shared" si="201"/>
        <v>68146</v>
      </c>
      <c r="AN484" s="6">
        <f t="shared" si="182"/>
        <v>540</v>
      </c>
      <c r="AO484" s="6">
        <f t="shared" si="183"/>
        <v>7968</v>
      </c>
      <c r="AP484" s="6">
        <f t="shared" si="184"/>
        <v>59</v>
      </c>
      <c r="AQ484" s="6">
        <f t="shared" si="185"/>
        <v>66491</v>
      </c>
      <c r="AR484" s="6">
        <f t="shared" si="202"/>
        <v>552.25279241967871</v>
      </c>
      <c r="AS484" s="9">
        <f t="shared" si="188"/>
        <v>0.3833333333333333</v>
      </c>
    </row>
    <row r="485" spans="1:45" x14ac:dyDescent="0.25">
      <c r="A485" t="s">
        <v>954</v>
      </c>
      <c r="B485">
        <v>29740</v>
      </c>
      <c r="C485" t="s">
        <v>955</v>
      </c>
      <c r="D485">
        <v>82379</v>
      </c>
      <c r="E485">
        <v>2591</v>
      </c>
      <c r="F485">
        <v>2875</v>
      </c>
      <c r="G485">
        <v>3615</v>
      </c>
      <c r="H485">
        <v>6636</v>
      </c>
      <c r="I485">
        <v>7156</v>
      </c>
      <c r="J485">
        <v>11724</v>
      </c>
      <c r="K485">
        <v>14737</v>
      </c>
      <c r="L485">
        <v>10773</v>
      </c>
      <c r="M485">
        <v>3570</v>
      </c>
      <c r="N485">
        <v>4660</v>
      </c>
      <c r="O485">
        <v>2031</v>
      </c>
      <c r="P485">
        <v>1021</v>
      </c>
      <c r="Q485">
        <v>5680</v>
      </c>
      <c r="R485">
        <v>5310</v>
      </c>
      <c r="S485">
        <f t="shared" si="189"/>
        <v>41189.5</v>
      </c>
      <c r="T485" t="str">
        <f t="shared" si="190"/>
        <v>7:30 a.m. to 7:59 a.m.</v>
      </c>
      <c r="U485">
        <f t="shared" si="191"/>
        <v>450</v>
      </c>
      <c r="V485">
        <f t="shared" si="192"/>
        <v>82379</v>
      </c>
      <c r="W485">
        <f t="shared" si="193"/>
        <v>34597</v>
      </c>
      <c r="X485">
        <f t="shared" si="194"/>
        <v>14737</v>
      </c>
      <c r="Y485">
        <f t="shared" si="195"/>
        <v>29</v>
      </c>
      <c r="Z485">
        <f t="shared" si="196"/>
        <v>462.97295921829408</v>
      </c>
      <c r="AA485" s="9">
        <f t="shared" si="186"/>
        <v>0.32083333333333336</v>
      </c>
      <c r="AC485" s="6">
        <f t="shared" si="197"/>
        <v>82379</v>
      </c>
      <c r="AD485" s="6">
        <f t="shared" si="198"/>
        <v>20595</v>
      </c>
      <c r="AE485" s="6">
        <f t="shared" si="178"/>
        <v>390</v>
      </c>
      <c r="AF485" s="6">
        <f t="shared" si="179"/>
        <v>7156</v>
      </c>
      <c r="AG485" s="6">
        <f t="shared" si="180"/>
        <v>29</v>
      </c>
      <c r="AH485" s="6">
        <f t="shared" si="181"/>
        <v>15717</v>
      </c>
      <c r="AI485" s="6">
        <f t="shared" si="199"/>
        <v>409.76729318054777</v>
      </c>
      <c r="AJ485" s="9">
        <f t="shared" si="187"/>
        <v>0.28402777777777777</v>
      </c>
      <c r="AL485" s="6">
        <f t="shared" si="200"/>
        <v>82379</v>
      </c>
      <c r="AM485" s="6">
        <f t="shared" si="201"/>
        <v>61785</v>
      </c>
      <c r="AN485" s="6">
        <f t="shared" si="182"/>
        <v>510</v>
      </c>
      <c r="AO485" s="6">
        <f t="shared" si="183"/>
        <v>3570</v>
      </c>
      <c r="AP485" s="6">
        <f t="shared" si="184"/>
        <v>29</v>
      </c>
      <c r="AQ485" s="6">
        <f t="shared" si="185"/>
        <v>60107</v>
      </c>
      <c r="AR485" s="6">
        <f t="shared" si="202"/>
        <v>523.62471988795517</v>
      </c>
      <c r="AS485" s="9">
        <f t="shared" si="188"/>
        <v>0.36319444444444443</v>
      </c>
    </row>
    <row r="486" spans="1:45" x14ac:dyDescent="0.25">
      <c r="A486" t="s">
        <v>956</v>
      </c>
      <c r="B486">
        <v>29780</v>
      </c>
      <c r="C486" t="s">
        <v>957</v>
      </c>
      <c r="D486">
        <v>10259</v>
      </c>
      <c r="E486">
        <v>125</v>
      </c>
      <c r="F486">
        <v>177</v>
      </c>
      <c r="G486">
        <v>551</v>
      </c>
      <c r="H486">
        <v>838</v>
      </c>
      <c r="I486">
        <v>1031</v>
      </c>
      <c r="J486">
        <v>1780</v>
      </c>
      <c r="K486">
        <v>2399</v>
      </c>
      <c r="L486">
        <v>1108</v>
      </c>
      <c r="M486">
        <v>343</v>
      </c>
      <c r="N486">
        <v>594</v>
      </c>
      <c r="O486">
        <v>95</v>
      </c>
      <c r="P486">
        <v>119</v>
      </c>
      <c r="Q486">
        <v>695</v>
      </c>
      <c r="R486">
        <v>404</v>
      </c>
      <c r="S486">
        <f t="shared" si="189"/>
        <v>5129.5</v>
      </c>
      <c r="T486" t="str">
        <f t="shared" si="190"/>
        <v>7:30 a.m. to 7:59 a.m.</v>
      </c>
      <c r="U486">
        <f t="shared" si="191"/>
        <v>450</v>
      </c>
      <c r="V486">
        <f t="shared" si="192"/>
        <v>10259</v>
      </c>
      <c r="W486">
        <f t="shared" si="193"/>
        <v>4502</v>
      </c>
      <c r="X486">
        <f t="shared" si="194"/>
        <v>2399</v>
      </c>
      <c r="Y486">
        <f t="shared" si="195"/>
        <v>29</v>
      </c>
      <c r="Z486">
        <f t="shared" si="196"/>
        <v>457.5854522717799</v>
      </c>
      <c r="AA486" s="9">
        <f t="shared" si="186"/>
        <v>0.31736111111111109</v>
      </c>
      <c r="AC486" s="6">
        <f t="shared" si="197"/>
        <v>10259</v>
      </c>
      <c r="AD486" s="6">
        <f t="shared" si="198"/>
        <v>2565</v>
      </c>
      <c r="AE486" s="6">
        <f t="shared" si="178"/>
        <v>390</v>
      </c>
      <c r="AF486" s="6">
        <f t="shared" si="179"/>
        <v>1031</v>
      </c>
      <c r="AG486" s="6">
        <f t="shared" si="180"/>
        <v>29</v>
      </c>
      <c r="AH486" s="6">
        <f t="shared" si="181"/>
        <v>1691</v>
      </c>
      <c r="AI486" s="6">
        <f t="shared" si="199"/>
        <v>414.57686711930165</v>
      </c>
      <c r="AJ486" s="9">
        <f t="shared" si="187"/>
        <v>0.28750000000000003</v>
      </c>
      <c r="AL486" s="6">
        <f t="shared" si="200"/>
        <v>10259</v>
      </c>
      <c r="AM486" s="6">
        <f t="shared" si="201"/>
        <v>7695</v>
      </c>
      <c r="AN486" s="6">
        <f t="shared" si="182"/>
        <v>480</v>
      </c>
      <c r="AO486" s="6">
        <f t="shared" si="183"/>
        <v>1108</v>
      </c>
      <c r="AP486" s="6">
        <f t="shared" si="184"/>
        <v>29</v>
      </c>
      <c r="AQ486" s="6">
        <f t="shared" si="185"/>
        <v>6901</v>
      </c>
      <c r="AR486" s="6">
        <f t="shared" si="202"/>
        <v>500.76195848375448</v>
      </c>
      <c r="AS486" s="9">
        <f t="shared" si="188"/>
        <v>0.34722222222222227</v>
      </c>
    </row>
    <row r="487" spans="1:45" x14ac:dyDescent="0.25">
      <c r="A487" t="s">
        <v>958</v>
      </c>
      <c r="B487">
        <v>29820</v>
      </c>
      <c r="C487" t="s">
        <v>959</v>
      </c>
      <c r="D487">
        <v>863545</v>
      </c>
      <c r="E487">
        <v>62076</v>
      </c>
      <c r="F487">
        <v>38478</v>
      </c>
      <c r="G487">
        <v>39772</v>
      </c>
      <c r="H487">
        <v>72476</v>
      </c>
      <c r="I487">
        <v>67973</v>
      </c>
      <c r="J487">
        <v>100600</v>
      </c>
      <c r="K487">
        <v>81993</v>
      </c>
      <c r="L487">
        <v>79366</v>
      </c>
      <c r="M487">
        <v>37211</v>
      </c>
      <c r="N487">
        <v>54547</v>
      </c>
      <c r="O487">
        <v>28053</v>
      </c>
      <c r="P487">
        <v>16954</v>
      </c>
      <c r="Q487">
        <v>88645</v>
      </c>
      <c r="R487">
        <v>95401</v>
      </c>
      <c r="S487">
        <f t="shared" si="189"/>
        <v>431772.5</v>
      </c>
      <c r="T487" t="str">
        <f t="shared" si="190"/>
        <v>7:30 a.m. to 7:59 a.m.</v>
      </c>
      <c r="U487">
        <f t="shared" si="191"/>
        <v>450</v>
      </c>
      <c r="V487">
        <f t="shared" si="192"/>
        <v>863545</v>
      </c>
      <c r="W487">
        <f t="shared" si="193"/>
        <v>381375</v>
      </c>
      <c r="X487">
        <f t="shared" si="194"/>
        <v>81993</v>
      </c>
      <c r="Y487">
        <f t="shared" si="195"/>
        <v>29</v>
      </c>
      <c r="Z487">
        <f t="shared" si="196"/>
        <v>467.82502774627102</v>
      </c>
      <c r="AA487" s="9">
        <f t="shared" si="186"/>
        <v>0.32430555555555557</v>
      </c>
      <c r="AC487" s="6">
        <f t="shared" si="197"/>
        <v>863545</v>
      </c>
      <c r="AD487" s="6">
        <f t="shared" si="198"/>
        <v>215887</v>
      </c>
      <c r="AE487" s="6">
        <f t="shared" si="178"/>
        <v>390</v>
      </c>
      <c r="AF487" s="6">
        <f t="shared" si="179"/>
        <v>67973</v>
      </c>
      <c r="AG487" s="6">
        <f t="shared" si="180"/>
        <v>29</v>
      </c>
      <c r="AH487" s="6">
        <f t="shared" si="181"/>
        <v>212802</v>
      </c>
      <c r="AI487" s="6">
        <f t="shared" si="199"/>
        <v>391.31586438733024</v>
      </c>
      <c r="AJ487" s="9">
        <f t="shared" si="187"/>
        <v>0.27152777777777776</v>
      </c>
      <c r="AL487" s="6">
        <f t="shared" si="200"/>
        <v>863545</v>
      </c>
      <c r="AM487" s="6">
        <f t="shared" si="201"/>
        <v>647659</v>
      </c>
      <c r="AN487" s="6">
        <f t="shared" si="182"/>
        <v>600</v>
      </c>
      <c r="AO487" s="6">
        <f t="shared" si="183"/>
        <v>28053</v>
      </c>
      <c r="AP487" s="6">
        <f t="shared" si="184"/>
        <v>59</v>
      </c>
      <c r="AQ487" s="6">
        <f t="shared" si="185"/>
        <v>634492</v>
      </c>
      <c r="AR487" s="6">
        <f t="shared" si="202"/>
        <v>627.69180658040136</v>
      </c>
      <c r="AS487" s="9">
        <f t="shared" si="188"/>
        <v>0.43541666666666662</v>
      </c>
    </row>
    <row r="488" spans="1:45" x14ac:dyDescent="0.25">
      <c r="A488" t="s">
        <v>960</v>
      </c>
      <c r="B488">
        <v>29860</v>
      </c>
      <c r="C488" t="s">
        <v>961</v>
      </c>
      <c r="D488">
        <v>32303</v>
      </c>
      <c r="E488">
        <v>2254</v>
      </c>
      <c r="F488">
        <v>2107</v>
      </c>
      <c r="G488">
        <v>2616</v>
      </c>
      <c r="H488">
        <v>3265</v>
      </c>
      <c r="I488">
        <v>4517</v>
      </c>
      <c r="J488">
        <v>5193</v>
      </c>
      <c r="K488">
        <v>4255</v>
      </c>
      <c r="L488">
        <v>1661</v>
      </c>
      <c r="M488">
        <v>527</v>
      </c>
      <c r="N488">
        <v>1045</v>
      </c>
      <c r="O488">
        <v>581</v>
      </c>
      <c r="P488">
        <v>145</v>
      </c>
      <c r="Q488">
        <v>2030</v>
      </c>
      <c r="R488">
        <v>2107</v>
      </c>
      <c r="S488">
        <f t="shared" si="189"/>
        <v>16151.5</v>
      </c>
      <c r="T488" t="str">
        <f t="shared" si="190"/>
        <v>7:00 a.m. to 7:29 a.m.</v>
      </c>
      <c r="U488">
        <f t="shared" si="191"/>
        <v>420</v>
      </c>
      <c r="V488">
        <f t="shared" si="192"/>
        <v>32303</v>
      </c>
      <c r="W488">
        <f t="shared" si="193"/>
        <v>14759</v>
      </c>
      <c r="X488">
        <f t="shared" si="194"/>
        <v>5193</v>
      </c>
      <c r="Y488">
        <f t="shared" si="195"/>
        <v>29</v>
      </c>
      <c r="Z488">
        <f t="shared" si="196"/>
        <v>427.77633352590027</v>
      </c>
      <c r="AA488" s="9">
        <f t="shared" si="186"/>
        <v>0.29652777777777778</v>
      </c>
      <c r="AC488" s="6">
        <f t="shared" si="197"/>
        <v>32303</v>
      </c>
      <c r="AD488" s="6">
        <f t="shared" si="198"/>
        <v>8076</v>
      </c>
      <c r="AE488" s="6">
        <f t="shared" si="178"/>
        <v>360</v>
      </c>
      <c r="AF488" s="6">
        <f t="shared" si="179"/>
        <v>3265</v>
      </c>
      <c r="AG488" s="6">
        <f t="shared" si="180"/>
        <v>29</v>
      </c>
      <c r="AH488" s="6">
        <f t="shared" si="181"/>
        <v>6977</v>
      </c>
      <c r="AI488" s="6">
        <f t="shared" si="199"/>
        <v>369.75918836140886</v>
      </c>
      <c r="AJ488" s="9">
        <f t="shared" si="187"/>
        <v>0.25625000000000003</v>
      </c>
      <c r="AL488" s="6">
        <f t="shared" si="200"/>
        <v>32303</v>
      </c>
      <c r="AM488" s="6">
        <f t="shared" si="201"/>
        <v>24228</v>
      </c>
      <c r="AN488" s="6">
        <f t="shared" si="182"/>
        <v>480</v>
      </c>
      <c r="AO488" s="6">
        <f t="shared" si="183"/>
        <v>1661</v>
      </c>
      <c r="AP488" s="6">
        <f t="shared" si="184"/>
        <v>29</v>
      </c>
      <c r="AQ488" s="6">
        <f t="shared" si="185"/>
        <v>24207</v>
      </c>
      <c r="AR488" s="6">
        <f t="shared" si="202"/>
        <v>480.35355207706203</v>
      </c>
      <c r="AS488" s="9">
        <f t="shared" si="188"/>
        <v>0.33333333333333331</v>
      </c>
    </row>
    <row r="489" spans="1:45" x14ac:dyDescent="0.25">
      <c r="A489" t="s">
        <v>962</v>
      </c>
      <c r="B489">
        <v>29900</v>
      </c>
      <c r="C489" t="s">
        <v>963</v>
      </c>
      <c r="D489">
        <v>11089</v>
      </c>
      <c r="E489">
        <v>283</v>
      </c>
      <c r="F489">
        <v>257</v>
      </c>
      <c r="G489">
        <v>414</v>
      </c>
      <c r="H489">
        <v>1122</v>
      </c>
      <c r="I489">
        <v>1316</v>
      </c>
      <c r="J489">
        <v>2156</v>
      </c>
      <c r="K489">
        <v>1724</v>
      </c>
      <c r="L489">
        <v>1210</v>
      </c>
      <c r="M489">
        <v>316</v>
      </c>
      <c r="N489">
        <v>396</v>
      </c>
      <c r="O489">
        <v>228</v>
      </c>
      <c r="P489">
        <v>57</v>
      </c>
      <c r="Q489">
        <v>842</v>
      </c>
      <c r="R489">
        <v>768</v>
      </c>
      <c r="S489">
        <f t="shared" si="189"/>
        <v>5544.5</v>
      </c>
      <c r="T489" t="str">
        <f t="shared" si="190"/>
        <v>7:00 a.m. to 7:29 a.m.</v>
      </c>
      <c r="U489">
        <f t="shared" si="191"/>
        <v>420</v>
      </c>
      <c r="V489">
        <f t="shared" si="192"/>
        <v>11089</v>
      </c>
      <c r="W489">
        <f t="shared" si="193"/>
        <v>3392</v>
      </c>
      <c r="X489">
        <f t="shared" si="194"/>
        <v>2156</v>
      </c>
      <c r="Y489">
        <f t="shared" si="195"/>
        <v>29</v>
      </c>
      <c r="Z489">
        <f t="shared" si="196"/>
        <v>448.9529220779221</v>
      </c>
      <c r="AA489" s="9">
        <f t="shared" si="186"/>
        <v>0.31111111111111112</v>
      </c>
      <c r="AC489" s="6">
        <f t="shared" si="197"/>
        <v>11089</v>
      </c>
      <c r="AD489" s="6">
        <f t="shared" si="198"/>
        <v>2773</v>
      </c>
      <c r="AE489" s="6">
        <f t="shared" si="178"/>
        <v>390</v>
      </c>
      <c r="AF489" s="6">
        <f t="shared" si="179"/>
        <v>1316</v>
      </c>
      <c r="AG489" s="6">
        <f t="shared" si="180"/>
        <v>29</v>
      </c>
      <c r="AH489" s="6">
        <f t="shared" si="181"/>
        <v>2076</v>
      </c>
      <c r="AI489" s="6">
        <f t="shared" si="199"/>
        <v>405.34289513677811</v>
      </c>
      <c r="AJ489" s="9">
        <f t="shared" si="187"/>
        <v>0.28125</v>
      </c>
      <c r="AL489" s="6">
        <f t="shared" si="200"/>
        <v>11089</v>
      </c>
      <c r="AM489" s="6">
        <f t="shared" si="201"/>
        <v>8317</v>
      </c>
      <c r="AN489" s="6">
        <f t="shared" si="182"/>
        <v>480</v>
      </c>
      <c r="AO489" s="6">
        <f t="shared" si="183"/>
        <v>1210</v>
      </c>
      <c r="AP489" s="6">
        <f t="shared" si="184"/>
        <v>29</v>
      </c>
      <c r="AQ489" s="6">
        <f t="shared" si="185"/>
        <v>7272</v>
      </c>
      <c r="AR489" s="6">
        <f t="shared" si="202"/>
        <v>505.03946280991738</v>
      </c>
      <c r="AS489" s="9">
        <f t="shared" si="188"/>
        <v>0.35069444444444442</v>
      </c>
    </row>
    <row r="490" spans="1:45" x14ac:dyDescent="0.25">
      <c r="A490" t="s">
        <v>964</v>
      </c>
      <c r="B490">
        <v>29940</v>
      </c>
      <c r="C490" t="s">
        <v>965</v>
      </c>
      <c r="D490">
        <v>57133</v>
      </c>
      <c r="E490">
        <v>1558</v>
      </c>
      <c r="F490">
        <v>1003</v>
      </c>
      <c r="G490">
        <v>1822</v>
      </c>
      <c r="H490">
        <v>2772</v>
      </c>
      <c r="I490">
        <v>4528</v>
      </c>
      <c r="J490">
        <v>7701</v>
      </c>
      <c r="K490">
        <v>8929</v>
      </c>
      <c r="L490">
        <v>6368</v>
      </c>
      <c r="M490">
        <v>3118</v>
      </c>
      <c r="N490">
        <v>3954</v>
      </c>
      <c r="O490">
        <v>2353</v>
      </c>
      <c r="P490">
        <v>1098</v>
      </c>
      <c r="Q490">
        <v>6523</v>
      </c>
      <c r="R490">
        <v>5406</v>
      </c>
      <c r="S490">
        <f t="shared" si="189"/>
        <v>28566.5</v>
      </c>
      <c r="T490" t="str">
        <f t="shared" si="190"/>
        <v>8:00 a.m. to 8:29 a.m.</v>
      </c>
      <c r="U490">
        <f t="shared" si="191"/>
        <v>480</v>
      </c>
      <c r="V490">
        <f t="shared" si="192"/>
        <v>57133</v>
      </c>
      <c r="W490">
        <f t="shared" si="193"/>
        <v>28313</v>
      </c>
      <c r="X490">
        <f t="shared" si="194"/>
        <v>6368</v>
      </c>
      <c r="Y490">
        <f t="shared" si="195"/>
        <v>29</v>
      </c>
      <c r="Z490">
        <f t="shared" si="196"/>
        <v>481.1544440954774</v>
      </c>
      <c r="AA490" s="9">
        <f t="shared" si="186"/>
        <v>0.33402777777777781</v>
      </c>
      <c r="AC490" s="6">
        <f t="shared" si="197"/>
        <v>57133</v>
      </c>
      <c r="AD490" s="6">
        <f t="shared" si="198"/>
        <v>14284</v>
      </c>
      <c r="AE490" s="6">
        <f t="shared" si="178"/>
        <v>420</v>
      </c>
      <c r="AF490" s="6">
        <f t="shared" si="179"/>
        <v>7701</v>
      </c>
      <c r="AG490" s="6">
        <f t="shared" si="180"/>
        <v>29</v>
      </c>
      <c r="AH490" s="6">
        <f t="shared" si="181"/>
        <v>11683</v>
      </c>
      <c r="AI490" s="6">
        <f t="shared" si="199"/>
        <v>429.79187767822361</v>
      </c>
      <c r="AJ490" s="9">
        <f t="shared" si="187"/>
        <v>0.29791666666666666</v>
      </c>
      <c r="AL490" s="6">
        <f t="shared" si="200"/>
        <v>57133</v>
      </c>
      <c r="AM490" s="6">
        <f t="shared" si="201"/>
        <v>42850</v>
      </c>
      <c r="AN490" s="6">
        <f t="shared" si="182"/>
        <v>600</v>
      </c>
      <c r="AO490" s="6">
        <f t="shared" si="183"/>
        <v>2353</v>
      </c>
      <c r="AP490" s="6">
        <f t="shared" si="184"/>
        <v>59</v>
      </c>
      <c r="AQ490" s="6">
        <f t="shared" si="185"/>
        <v>41753</v>
      </c>
      <c r="AR490" s="6">
        <f t="shared" si="202"/>
        <v>627.50031874203148</v>
      </c>
      <c r="AS490" s="9">
        <f t="shared" si="188"/>
        <v>0.43541666666666662</v>
      </c>
    </row>
    <row r="491" spans="1:45" x14ac:dyDescent="0.25">
      <c r="A491" t="s">
        <v>966</v>
      </c>
      <c r="B491">
        <v>29980</v>
      </c>
      <c r="C491" t="s">
        <v>967</v>
      </c>
      <c r="D491">
        <v>16105</v>
      </c>
      <c r="E491">
        <v>1128</v>
      </c>
      <c r="F491">
        <v>822</v>
      </c>
      <c r="G491">
        <v>1107</v>
      </c>
      <c r="H491">
        <v>2280</v>
      </c>
      <c r="I491">
        <v>2397</v>
      </c>
      <c r="J491">
        <v>2422</v>
      </c>
      <c r="K491">
        <v>1860</v>
      </c>
      <c r="L491">
        <v>889</v>
      </c>
      <c r="M491">
        <v>364</v>
      </c>
      <c r="N491">
        <v>482</v>
      </c>
      <c r="O491">
        <v>312</v>
      </c>
      <c r="P491">
        <v>203</v>
      </c>
      <c r="Q491">
        <v>1051</v>
      </c>
      <c r="R491">
        <v>788</v>
      </c>
      <c r="S491">
        <f t="shared" si="189"/>
        <v>8052.5</v>
      </c>
      <c r="T491" t="str">
        <f t="shared" si="190"/>
        <v>7:00 a.m. to 7:29 a.m.</v>
      </c>
      <c r="U491">
        <f t="shared" si="191"/>
        <v>420</v>
      </c>
      <c r="V491">
        <f t="shared" si="192"/>
        <v>16105</v>
      </c>
      <c r="W491">
        <f t="shared" si="193"/>
        <v>7734</v>
      </c>
      <c r="X491">
        <f t="shared" si="194"/>
        <v>2422</v>
      </c>
      <c r="Y491">
        <f t="shared" si="195"/>
        <v>29</v>
      </c>
      <c r="Z491">
        <f t="shared" si="196"/>
        <v>423.81358381502889</v>
      </c>
      <c r="AA491" s="9">
        <f t="shared" si="186"/>
        <v>0.29375000000000001</v>
      </c>
      <c r="AC491" s="6">
        <f t="shared" si="197"/>
        <v>16105</v>
      </c>
      <c r="AD491" s="6">
        <f t="shared" si="198"/>
        <v>4027</v>
      </c>
      <c r="AE491" s="6">
        <f t="shared" si="178"/>
        <v>360</v>
      </c>
      <c r="AF491" s="6">
        <f t="shared" si="179"/>
        <v>2280</v>
      </c>
      <c r="AG491" s="6">
        <f t="shared" si="180"/>
        <v>29</v>
      </c>
      <c r="AH491" s="6">
        <f t="shared" si="181"/>
        <v>3057</v>
      </c>
      <c r="AI491" s="6">
        <f t="shared" si="199"/>
        <v>372.3281798245614</v>
      </c>
      <c r="AJ491" s="9">
        <f t="shared" si="187"/>
        <v>0.25833333333333336</v>
      </c>
      <c r="AL491" s="6">
        <f t="shared" si="200"/>
        <v>16105</v>
      </c>
      <c r="AM491" s="6">
        <f t="shared" si="201"/>
        <v>12079</v>
      </c>
      <c r="AN491" s="6">
        <f t="shared" si="182"/>
        <v>480</v>
      </c>
      <c r="AO491" s="6">
        <f t="shared" si="183"/>
        <v>889</v>
      </c>
      <c r="AP491" s="6">
        <f t="shared" si="184"/>
        <v>29</v>
      </c>
      <c r="AQ491" s="6">
        <f t="shared" si="185"/>
        <v>12016</v>
      </c>
      <c r="AR491" s="6">
        <f t="shared" si="202"/>
        <v>482.04696287964003</v>
      </c>
      <c r="AS491" s="9">
        <f t="shared" si="188"/>
        <v>0.3347222222222222</v>
      </c>
    </row>
    <row r="492" spans="1:45" x14ac:dyDescent="0.25">
      <c r="A492" t="s">
        <v>968</v>
      </c>
      <c r="B492">
        <v>30020</v>
      </c>
      <c r="C492" t="s">
        <v>969</v>
      </c>
      <c r="D492">
        <v>53621</v>
      </c>
      <c r="E492">
        <v>3609</v>
      </c>
      <c r="F492">
        <v>3636</v>
      </c>
      <c r="G492">
        <v>3347</v>
      </c>
      <c r="H492">
        <v>4735</v>
      </c>
      <c r="I492">
        <v>5242</v>
      </c>
      <c r="J492">
        <v>7672</v>
      </c>
      <c r="K492">
        <v>6889</v>
      </c>
      <c r="L492">
        <v>4493</v>
      </c>
      <c r="M492">
        <v>2531</v>
      </c>
      <c r="N492">
        <v>2494</v>
      </c>
      <c r="O492">
        <v>1071</v>
      </c>
      <c r="P492">
        <v>532</v>
      </c>
      <c r="Q492">
        <v>3311</v>
      </c>
      <c r="R492">
        <v>4059</v>
      </c>
      <c r="S492">
        <f t="shared" si="189"/>
        <v>26810.5</v>
      </c>
      <c r="T492" t="str">
        <f t="shared" si="190"/>
        <v>7:00 a.m. to 7:29 a.m.</v>
      </c>
      <c r="U492">
        <f t="shared" si="191"/>
        <v>420</v>
      </c>
      <c r="V492">
        <f t="shared" si="192"/>
        <v>53621</v>
      </c>
      <c r="W492">
        <f t="shared" si="193"/>
        <v>20569</v>
      </c>
      <c r="X492">
        <f t="shared" si="194"/>
        <v>7672</v>
      </c>
      <c r="Y492">
        <f t="shared" si="195"/>
        <v>29</v>
      </c>
      <c r="Z492">
        <f t="shared" si="196"/>
        <v>443.59273983315956</v>
      </c>
      <c r="AA492" s="9">
        <f t="shared" si="186"/>
        <v>0.30763888888888891</v>
      </c>
      <c r="AC492" s="6">
        <f t="shared" si="197"/>
        <v>53621</v>
      </c>
      <c r="AD492" s="6">
        <f t="shared" si="198"/>
        <v>13406</v>
      </c>
      <c r="AE492" s="6">
        <f t="shared" si="178"/>
        <v>360</v>
      </c>
      <c r="AF492" s="6">
        <f t="shared" si="179"/>
        <v>4735</v>
      </c>
      <c r="AG492" s="6">
        <f t="shared" si="180"/>
        <v>29</v>
      </c>
      <c r="AH492" s="6">
        <f t="shared" si="181"/>
        <v>10592</v>
      </c>
      <c r="AI492" s="6">
        <f t="shared" si="199"/>
        <v>377.23004223864837</v>
      </c>
      <c r="AJ492" s="9">
        <f t="shared" si="187"/>
        <v>0.26180555555555557</v>
      </c>
      <c r="AL492" s="6">
        <f t="shared" si="200"/>
        <v>53621</v>
      </c>
      <c r="AM492" s="6">
        <f t="shared" si="201"/>
        <v>40216</v>
      </c>
      <c r="AN492" s="6">
        <f t="shared" si="182"/>
        <v>510</v>
      </c>
      <c r="AO492" s="6">
        <f t="shared" si="183"/>
        <v>2531</v>
      </c>
      <c r="AP492" s="6">
        <f t="shared" si="184"/>
        <v>29</v>
      </c>
      <c r="AQ492" s="6">
        <f t="shared" si="185"/>
        <v>39623</v>
      </c>
      <c r="AR492" s="6">
        <f t="shared" si="202"/>
        <v>516.79168312919796</v>
      </c>
      <c r="AS492" s="9">
        <f t="shared" si="188"/>
        <v>0.35833333333333334</v>
      </c>
    </row>
    <row r="493" spans="1:45" x14ac:dyDescent="0.25">
      <c r="A493" t="s">
        <v>970</v>
      </c>
      <c r="B493">
        <v>30060</v>
      </c>
      <c r="C493" t="s">
        <v>971</v>
      </c>
      <c r="D493">
        <v>14731</v>
      </c>
      <c r="E493">
        <v>1178</v>
      </c>
      <c r="F493">
        <v>1162</v>
      </c>
      <c r="G493">
        <v>1540</v>
      </c>
      <c r="H493">
        <v>1124</v>
      </c>
      <c r="I493">
        <v>1580</v>
      </c>
      <c r="J493">
        <v>1724</v>
      </c>
      <c r="K493">
        <v>2135</v>
      </c>
      <c r="L493">
        <v>920</v>
      </c>
      <c r="M493">
        <v>452</v>
      </c>
      <c r="N493">
        <v>434</v>
      </c>
      <c r="O493">
        <v>297</v>
      </c>
      <c r="P493">
        <v>119</v>
      </c>
      <c r="Q493">
        <v>1340</v>
      </c>
      <c r="R493">
        <v>726</v>
      </c>
      <c r="S493">
        <f t="shared" si="189"/>
        <v>7365.5</v>
      </c>
      <c r="T493" t="str">
        <f t="shared" si="190"/>
        <v>7:00 a.m. to 7:29 a.m.</v>
      </c>
      <c r="U493">
        <f t="shared" si="191"/>
        <v>420</v>
      </c>
      <c r="V493">
        <f t="shared" si="192"/>
        <v>14731</v>
      </c>
      <c r="W493">
        <f t="shared" si="193"/>
        <v>6584</v>
      </c>
      <c r="X493">
        <f t="shared" si="194"/>
        <v>1724</v>
      </c>
      <c r="Y493">
        <f t="shared" si="195"/>
        <v>29</v>
      </c>
      <c r="Z493">
        <f t="shared" si="196"/>
        <v>433.14588167053364</v>
      </c>
      <c r="AA493" s="9">
        <f t="shared" si="186"/>
        <v>0.30069444444444443</v>
      </c>
      <c r="AC493" s="6">
        <f t="shared" si="197"/>
        <v>14731</v>
      </c>
      <c r="AD493" s="6">
        <f t="shared" si="198"/>
        <v>3683</v>
      </c>
      <c r="AE493" s="6">
        <f t="shared" si="178"/>
        <v>330</v>
      </c>
      <c r="AF493" s="6">
        <f t="shared" si="179"/>
        <v>1540</v>
      </c>
      <c r="AG493" s="6">
        <f t="shared" si="180"/>
        <v>29</v>
      </c>
      <c r="AH493" s="6">
        <f t="shared" si="181"/>
        <v>3518</v>
      </c>
      <c r="AI493" s="6">
        <f t="shared" si="199"/>
        <v>333.10243506493509</v>
      </c>
      <c r="AJ493" s="9">
        <f t="shared" si="187"/>
        <v>0.23124999999999998</v>
      </c>
      <c r="AL493" s="6">
        <f t="shared" si="200"/>
        <v>14731</v>
      </c>
      <c r="AM493" s="6">
        <f t="shared" si="201"/>
        <v>11049</v>
      </c>
      <c r="AN493" s="6">
        <f t="shared" si="182"/>
        <v>480</v>
      </c>
      <c r="AO493" s="6">
        <f t="shared" si="183"/>
        <v>920</v>
      </c>
      <c r="AP493" s="6">
        <f t="shared" si="184"/>
        <v>29</v>
      </c>
      <c r="AQ493" s="6">
        <f t="shared" si="185"/>
        <v>10443</v>
      </c>
      <c r="AR493" s="6">
        <f t="shared" si="202"/>
        <v>499.07853260869564</v>
      </c>
      <c r="AS493" s="9">
        <f t="shared" si="188"/>
        <v>0.34652777777777777</v>
      </c>
    </row>
    <row r="494" spans="1:45" x14ac:dyDescent="0.25">
      <c r="A494" t="s">
        <v>972</v>
      </c>
      <c r="B494">
        <v>30100</v>
      </c>
      <c r="C494" t="s">
        <v>973</v>
      </c>
      <c r="D494">
        <v>82002</v>
      </c>
      <c r="E494">
        <v>2811</v>
      </c>
      <c r="F494">
        <v>2155</v>
      </c>
      <c r="G494">
        <v>3889</v>
      </c>
      <c r="H494">
        <v>7189</v>
      </c>
      <c r="I494">
        <v>10857</v>
      </c>
      <c r="J494">
        <v>13758</v>
      </c>
      <c r="K494">
        <v>11734</v>
      </c>
      <c r="L494">
        <v>8784</v>
      </c>
      <c r="M494">
        <v>3657</v>
      </c>
      <c r="N494">
        <v>4452</v>
      </c>
      <c r="O494">
        <v>1792</v>
      </c>
      <c r="P494">
        <v>811</v>
      </c>
      <c r="Q494">
        <v>5801</v>
      </c>
      <c r="R494">
        <v>4312</v>
      </c>
      <c r="S494">
        <f t="shared" si="189"/>
        <v>41001</v>
      </c>
      <c r="T494" t="str">
        <f t="shared" si="190"/>
        <v>7:30 a.m. to 7:59 a.m.</v>
      </c>
      <c r="U494">
        <f t="shared" si="191"/>
        <v>450</v>
      </c>
      <c r="V494">
        <f t="shared" si="192"/>
        <v>82002</v>
      </c>
      <c r="W494">
        <f t="shared" si="193"/>
        <v>40659</v>
      </c>
      <c r="X494">
        <f t="shared" si="194"/>
        <v>11734</v>
      </c>
      <c r="Y494">
        <f t="shared" si="195"/>
        <v>29</v>
      </c>
      <c r="Z494">
        <f t="shared" si="196"/>
        <v>450.8452360661326</v>
      </c>
      <c r="AA494" s="9">
        <f t="shared" si="186"/>
        <v>0.3125</v>
      </c>
      <c r="AC494" s="6">
        <f t="shared" si="197"/>
        <v>82002</v>
      </c>
      <c r="AD494" s="6">
        <f t="shared" si="198"/>
        <v>20501</v>
      </c>
      <c r="AE494" s="6">
        <f t="shared" si="178"/>
        <v>390</v>
      </c>
      <c r="AF494" s="6">
        <f t="shared" si="179"/>
        <v>10857</v>
      </c>
      <c r="AG494" s="6">
        <f t="shared" si="180"/>
        <v>29</v>
      </c>
      <c r="AH494" s="6">
        <f t="shared" si="181"/>
        <v>16044</v>
      </c>
      <c r="AI494" s="6">
        <f t="shared" si="199"/>
        <v>401.90370268029841</v>
      </c>
      <c r="AJ494" s="9">
        <f t="shared" si="187"/>
        <v>0.27847222222222223</v>
      </c>
      <c r="AL494" s="6">
        <f t="shared" si="200"/>
        <v>82002</v>
      </c>
      <c r="AM494" s="6">
        <f t="shared" si="201"/>
        <v>61502</v>
      </c>
      <c r="AN494" s="6">
        <f t="shared" si="182"/>
        <v>510</v>
      </c>
      <c r="AO494" s="6">
        <f t="shared" si="183"/>
        <v>3657</v>
      </c>
      <c r="AP494" s="6">
        <f t="shared" si="184"/>
        <v>29</v>
      </c>
      <c r="AQ494" s="6">
        <f t="shared" si="185"/>
        <v>61177</v>
      </c>
      <c r="AR494" s="6">
        <f t="shared" si="202"/>
        <v>512.57328411266064</v>
      </c>
      <c r="AS494" s="9">
        <f t="shared" si="188"/>
        <v>0.35555555555555557</v>
      </c>
    </row>
    <row r="495" spans="1:45" x14ac:dyDescent="0.25">
      <c r="A495" t="s">
        <v>974</v>
      </c>
      <c r="B495">
        <v>30140</v>
      </c>
      <c r="C495" t="s">
        <v>975</v>
      </c>
      <c r="D495">
        <v>61173</v>
      </c>
      <c r="E495">
        <v>3631</v>
      </c>
      <c r="F495">
        <v>2890</v>
      </c>
      <c r="G495">
        <v>3806</v>
      </c>
      <c r="H495">
        <v>5142</v>
      </c>
      <c r="I495">
        <v>7563</v>
      </c>
      <c r="J495">
        <v>8294</v>
      </c>
      <c r="K495">
        <v>7309</v>
      </c>
      <c r="L495">
        <v>4699</v>
      </c>
      <c r="M495">
        <v>2877</v>
      </c>
      <c r="N495">
        <v>2264</v>
      </c>
      <c r="O495">
        <v>1315</v>
      </c>
      <c r="P495">
        <v>832</v>
      </c>
      <c r="Q495">
        <v>5551</v>
      </c>
      <c r="R495">
        <v>5000</v>
      </c>
      <c r="S495">
        <f t="shared" si="189"/>
        <v>30586.5</v>
      </c>
      <c r="T495" t="str">
        <f t="shared" si="190"/>
        <v>7:00 a.m. to 7:29 a.m.</v>
      </c>
      <c r="U495">
        <f t="shared" si="191"/>
        <v>420</v>
      </c>
      <c r="V495">
        <f t="shared" si="192"/>
        <v>61173</v>
      </c>
      <c r="W495">
        <f t="shared" si="193"/>
        <v>23032</v>
      </c>
      <c r="X495">
        <f t="shared" si="194"/>
        <v>8294</v>
      </c>
      <c r="Y495">
        <f t="shared" si="195"/>
        <v>29</v>
      </c>
      <c r="Z495">
        <f t="shared" si="196"/>
        <v>446.41433566433568</v>
      </c>
      <c r="AA495" s="9">
        <f t="shared" si="186"/>
        <v>0.30972222222222223</v>
      </c>
      <c r="AC495" s="6">
        <f t="shared" si="197"/>
        <v>61173</v>
      </c>
      <c r="AD495" s="6">
        <f t="shared" si="198"/>
        <v>15294</v>
      </c>
      <c r="AE495" s="6">
        <f t="shared" si="178"/>
        <v>360</v>
      </c>
      <c r="AF495" s="6">
        <f t="shared" si="179"/>
        <v>5142</v>
      </c>
      <c r="AG495" s="6">
        <f t="shared" si="180"/>
        <v>29</v>
      </c>
      <c r="AH495" s="6">
        <f t="shared" si="181"/>
        <v>10327</v>
      </c>
      <c r="AI495" s="6">
        <f t="shared" si="199"/>
        <v>388.00880007779074</v>
      </c>
      <c r="AJ495" s="9">
        <f t="shared" si="187"/>
        <v>0.26944444444444443</v>
      </c>
      <c r="AL495" s="6">
        <f t="shared" si="200"/>
        <v>61173</v>
      </c>
      <c r="AM495" s="6">
        <f t="shared" si="201"/>
        <v>45880</v>
      </c>
      <c r="AN495" s="6">
        <f t="shared" si="182"/>
        <v>510</v>
      </c>
      <c r="AO495" s="6">
        <f t="shared" si="183"/>
        <v>2877</v>
      </c>
      <c r="AP495" s="6">
        <f t="shared" si="184"/>
        <v>29</v>
      </c>
      <c r="AQ495" s="6">
        <f t="shared" si="185"/>
        <v>43334</v>
      </c>
      <c r="AR495" s="6">
        <f t="shared" si="202"/>
        <v>535.66101842196736</v>
      </c>
      <c r="AS495" s="9">
        <f t="shared" si="188"/>
        <v>0.37152777777777773</v>
      </c>
    </row>
    <row r="496" spans="1:45" x14ac:dyDescent="0.25">
      <c r="A496" t="s">
        <v>976</v>
      </c>
      <c r="B496">
        <v>30220</v>
      </c>
      <c r="C496" t="s">
        <v>977</v>
      </c>
      <c r="D496">
        <v>9883</v>
      </c>
      <c r="E496">
        <v>343</v>
      </c>
      <c r="F496">
        <v>175</v>
      </c>
      <c r="G496">
        <v>505</v>
      </c>
      <c r="H496">
        <v>846</v>
      </c>
      <c r="I496">
        <v>966</v>
      </c>
      <c r="J496">
        <v>1605</v>
      </c>
      <c r="K496">
        <v>1938</v>
      </c>
      <c r="L496">
        <v>918</v>
      </c>
      <c r="M496">
        <v>353</v>
      </c>
      <c r="N496">
        <v>574</v>
      </c>
      <c r="O496">
        <v>285</v>
      </c>
      <c r="P496">
        <v>159</v>
      </c>
      <c r="Q496">
        <v>477</v>
      </c>
      <c r="R496">
        <v>739</v>
      </c>
      <c r="S496">
        <f t="shared" si="189"/>
        <v>4941.5</v>
      </c>
      <c r="T496" t="str">
        <f t="shared" si="190"/>
        <v>7:30 a.m. to 7:59 a.m.</v>
      </c>
      <c r="U496">
        <f t="shared" si="191"/>
        <v>450</v>
      </c>
      <c r="V496">
        <f t="shared" si="192"/>
        <v>9883</v>
      </c>
      <c r="W496">
        <f t="shared" si="193"/>
        <v>4440</v>
      </c>
      <c r="X496">
        <f t="shared" si="194"/>
        <v>1938</v>
      </c>
      <c r="Y496">
        <f t="shared" si="195"/>
        <v>29</v>
      </c>
      <c r="Z496">
        <f t="shared" si="196"/>
        <v>457.50438596491227</v>
      </c>
      <c r="AA496" s="9">
        <f t="shared" si="186"/>
        <v>0.31736111111111109</v>
      </c>
      <c r="AC496" s="6">
        <f t="shared" si="197"/>
        <v>9883</v>
      </c>
      <c r="AD496" s="6">
        <f t="shared" si="198"/>
        <v>2471</v>
      </c>
      <c r="AE496" s="6">
        <f t="shared" si="178"/>
        <v>390</v>
      </c>
      <c r="AF496" s="6">
        <f t="shared" si="179"/>
        <v>966</v>
      </c>
      <c r="AG496" s="6">
        <f t="shared" si="180"/>
        <v>29</v>
      </c>
      <c r="AH496" s="6">
        <f t="shared" si="181"/>
        <v>1869</v>
      </c>
      <c r="AI496" s="6">
        <f t="shared" si="199"/>
        <v>408.06495859213248</v>
      </c>
      <c r="AJ496" s="9">
        <f t="shared" si="187"/>
        <v>0.28333333333333333</v>
      </c>
      <c r="AL496" s="6">
        <f t="shared" si="200"/>
        <v>9883</v>
      </c>
      <c r="AM496" s="6">
        <f t="shared" si="201"/>
        <v>7413</v>
      </c>
      <c r="AN496" s="6">
        <f t="shared" si="182"/>
        <v>510</v>
      </c>
      <c r="AO496" s="6">
        <f t="shared" si="183"/>
        <v>353</v>
      </c>
      <c r="AP496" s="6">
        <f t="shared" si="184"/>
        <v>29</v>
      </c>
      <c r="AQ496" s="6">
        <f t="shared" si="185"/>
        <v>7296</v>
      </c>
      <c r="AR496" s="6">
        <f t="shared" si="202"/>
        <v>519.550283286119</v>
      </c>
      <c r="AS496" s="9">
        <f t="shared" si="188"/>
        <v>0.36041666666666666</v>
      </c>
    </row>
    <row r="497" spans="1:45" x14ac:dyDescent="0.25">
      <c r="A497" t="s">
        <v>978</v>
      </c>
      <c r="B497">
        <v>30260</v>
      </c>
      <c r="C497" t="s">
        <v>979</v>
      </c>
      <c r="D497">
        <v>15764</v>
      </c>
      <c r="E497">
        <v>785</v>
      </c>
      <c r="F497">
        <v>529</v>
      </c>
      <c r="G497">
        <v>871</v>
      </c>
      <c r="H497">
        <v>1474</v>
      </c>
      <c r="I497">
        <v>1624</v>
      </c>
      <c r="J497">
        <v>2197</v>
      </c>
      <c r="K497">
        <v>2474</v>
      </c>
      <c r="L497">
        <v>1380</v>
      </c>
      <c r="M497">
        <v>631</v>
      </c>
      <c r="N497">
        <v>712</v>
      </c>
      <c r="O497">
        <v>344</v>
      </c>
      <c r="P497">
        <v>148</v>
      </c>
      <c r="Q497">
        <v>1219</v>
      </c>
      <c r="R497">
        <v>1376</v>
      </c>
      <c r="S497">
        <f t="shared" si="189"/>
        <v>7882</v>
      </c>
      <c r="T497" t="str">
        <f t="shared" si="190"/>
        <v>7:30 a.m. to 7:59 a.m.</v>
      </c>
      <c r="U497">
        <f t="shared" si="191"/>
        <v>450</v>
      </c>
      <c r="V497">
        <f t="shared" si="192"/>
        <v>15764</v>
      </c>
      <c r="W497">
        <f t="shared" si="193"/>
        <v>7480</v>
      </c>
      <c r="X497">
        <f t="shared" si="194"/>
        <v>2474</v>
      </c>
      <c r="Y497">
        <f t="shared" si="195"/>
        <v>29</v>
      </c>
      <c r="Z497">
        <f t="shared" si="196"/>
        <v>454.71220695230397</v>
      </c>
      <c r="AA497" s="9">
        <f t="shared" si="186"/>
        <v>0.31527777777777777</v>
      </c>
      <c r="AC497" s="6">
        <f t="shared" si="197"/>
        <v>15764</v>
      </c>
      <c r="AD497" s="6">
        <f t="shared" si="198"/>
        <v>3942</v>
      </c>
      <c r="AE497" s="6">
        <f t="shared" si="178"/>
        <v>390</v>
      </c>
      <c r="AF497" s="6">
        <f t="shared" si="179"/>
        <v>1624</v>
      </c>
      <c r="AG497" s="6">
        <f t="shared" si="180"/>
        <v>29</v>
      </c>
      <c r="AH497" s="6">
        <f t="shared" si="181"/>
        <v>3659</v>
      </c>
      <c r="AI497" s="6">
        <f t="shared" si="199"/>
        <v>395.03571428571428</v>
      </c>
      <c r="AJ497" s="9">
        <f t="shared" si="187"/>
        <v>0.27430555555555552</v>
      </c>
      <c r="AL497" s="6">
        <f t="shared" si="200"/>
        <v>15764</v>
      </c>
      <c r="AM497" s="6">
        <f t="shared" si="201"/>
        <v>11823</v>
      </c>
      <c r="AN497" s="6">
        <f t="shared" si="182"/>
        <v>510</v>
      </c>
      <c r="AO497" s="6">
        <f t="shared" si="183"/>
        <v>631</v>
      </c>
      <c r="AP497" s="6">
        <f t="shared" si="184"/>
        <v>29</v>
      </c>
      <c r="AQ497" s="6">
        <f t="shared" si="185"/>
        <v>11334</v>
      </c>
      <c r="AR497" s="6">
        <f t="shared" si="202"/>
        <v>532.47385103011095</v>
      </c>
      <c r="AS497" s="9">
        <f t="shared" si="188"/>
        <v>0.36944444444444446</v>
      </c>
    </row>
    <row r="498" spans="1:45" x14ac:dyDescent="0.25">
      <c r="A498" t="s">
        <v>980</v>
      </c>
      <c r="B498">
        <v>30280</v>
      </c>
      <c r="C498" t="s">
        <v>981</v>
      </c>
      <c r="D498">
        <v>12731</v>
      </c>
      <c r="E498">
        <v>595</v>
      </c>
      <c r="F498">
        <v>682</v>
      </c>
      <c r="G498">
        <v>923</v>
      </c>
      <c r="H498">
        <v>1799</v>
      </c>
      <c r="I498">
        <v>1595</v>
      </c>
      <c r="J498">
        <v>1859</v>
      </c>
      <c r="K498">
        <v>1288</v>
      </c>
      <c r="L498">
        <v>835</v>
      </c>
      <c r="M498">
        <v>213</v>
      </c>
      <c r="N498">
        <v>467</v>
      </c>
      <c r="O498">
        <v>181</v>
      </c>
      <c r="P498">
        <v>56</v>
      </c>
      <c r="Q498">
        <v>1141</v>
      </c>
      <c r="R498">
        <v>1097</v>
      </c>
      <c r="S498">
        <f t="shared" si="189"/>
        <v>6365.5</v>
      </c>
      <c r="T498" t="str">
        <f t="shared" si="190"/>
        <v>7:00 a.m. to 7:29 a.m.</v>
      </c>
      <c r="U498">
        <f t="shared" si="191"/>
        <v>420</v>
      </c>
      <c r="V498">
        <f t="shared" si="192"/>
        <v>12731</v>
      </c>
      <c r="W498">
        <f t="shared" si="193"/>
        <v>5594</v>
      </c>
      <c r="X498">
        <f t="shared" si="194"/>
        <v>1859</v>
      </c>
      <c r="Y498">
        <f t="shared" si="195"/>
        <v>29</v>
      </c>
      <c r="Z498">
        <f t="shared" si="196"/>
        <v>432.03523399677243</v>
      </c>
      <c r="AA498" s="9">
        <f t="shared" si="186"/>
        <v>0.3</v>
      </c>
      <c r="AC498" s="6">
        <f t="shared" si="197"/>
        <v>12731</v>
      </c>
      <c r="AD498" s="6">
        <f t="shared" si="198"/>
        <v>3183</v>
      </c>
      <c r="AE498" s="6">
        <f t="shared" si="178"/>
        <v>360</v>
      </c>
      <c r="AF498" s="6">
        <f t="shared" si="179"/>
        <v>1799</v>
      </c>
      <c r="AG498" s="6">
        <f t="shared" si="180"/>
        <v>29</v>
      </c>
      <c r="AH498" s="6">
        <f t="shared" si="181"/>
        <v>2200</v>
      </c>
      <c r="AI498" s="6">
        <f t="shared" si="199"/>
        <v>375.84199555308504</v>
      </c>
      <c r="AJ498" s="9">
        <f t="shared" si="187"/>
        <v>0.26041666666666669</v>
      </c>
      <c r="AL498" s="6">
        <f t="shared" si="200"/>
        <v>12731</v>
      </c>
      <c r="AM498" s="6">
        <f t="shared" si="201"/>
        <v>9549</v>
      </c>
      <c r="AN498" s="6">
        <f t="shared" si="182"/>
        <v>480</v>
      </c>
      <c r="AO498" s="6">
        <f t="shared" si="183"/>
        <v>835</v>
      </c>
      <c r="AP498" s="6">
        <f t="shared" si="184"/>
        <v>29</v>
      </c>
      <c r="AQ498" s="6">
        <f t="shared" si="185"/>
        <v>8741</v>
      </c>
      <c r="AR498" s="6">
        <f t="shared" si="202"/>
        <v>508.03622754491016</v>
      </c>
      <c r="AS498" s="9">
        <f t="shared" si="188"/>
        <v>0.3527777777777778</v>
      </c>
    </row>
    <row r="499" spans="1:45" x14ac:dyDescent="0.25">
      <c r="A499" t="s">
        <v>982</v>
      </c>
      <c r="B499">
        <v>30300</v>
      </c>
      <c r="C499" t="s">
        <v>983</v>
      </c>
      <c r="D499">
        <v>26156</v>
      </c>
      <c r="E499">
        <v>1821</v>
      </c>
      <c r="F499">
        <v>963</v>
      </c>
      <c r="G499">
        <v>1396</v>
      </c>
      <c r="H499">
        <v>2008</v>
      </c>
      <c r="I499">
        <v>2590</v>
      </c>
      <c r="J499">
        <v>3155</v>
      </c>
      <c r="K499">
        <v>4216</v>
      </c>
      <c r="L499">
        <v>2454</v>
      </c>
      <c r="M499">
        <v>1567</v>
      </c>
      <c r="N499">
        <v>1223</v>
      </c>
      <c r="O499">
        <v>563</v>
      </c>
      <c r="P499">
        <v>533</v>
      </c>
      <c r="Q499">
        <v>1810</v>
      </c>
      <c r="R499">
        <v>1857</v>
      </c>
      <c r="S499">
        <f t="shared" si="189"/>
        <v>13078</v>
      </c>
      <c r="T499" t="str">
        <f t="shared" si="190"/>
        <v>7:30 a.m. to 7:59 a.m.</v>
      </c>
      <c r="U499">
        <f t="shared" si="191"/>
        <v>450</v>
      </c>
      <c r="V499">
        <f t="shared" si="192"/>
        <v>26156</v>
      </c>
      <c r="W499">
        <f t="shared" si="193"/>
        <v>11933</v>
      </c>
      <c r="X499">
        <f t="shared" si="194"/>
        <v>4216</v>
      </c>
      <c r="Y499">
        <f t="shared" si="195"/>
        <v>29</v>
      </c>
      <c r="Z499">
        <f t="shared" si="196"/>
        <v>457.87594876660341</v>
      </c>
      <c r="AA499" s="9">
        <f t="shared" si="186"/>
        <v>0.31736111111111109</v>
      </c>
      <c r="AC499" s="6">
        <f t="shared" si="197"/>
        <v>26156</v>
      </c>
      <c r="AD499" s="6">
        <f t="shared" si="198"/>
        <v>6540</v>
      </c>
      <c r="AE499" s="6">
        <f t="shared" si="178"/>
        <v>390</v>
      </c>
      <c r="AF499" s="6">
        <f t="shared" si="179"/>
        <v>2590</v>
      </c>
      <c r="AG499" s="6">
        <f t="shared" si="180"/>
        <v>29</v>
      </c>
      <c r="AH499" s="6">
        <f t="shared" si="181"/>
        <v>6188</v>
      </c>
      <c r="AI499" s="6">
        <f t="shared" si="199"/>
        <v>393.93011583011582</v>
      </c>
      <c r="AJ499" s="9">
        <f t="shared" si="187"/>
        <v>0.27291666666666664</v>
      </c>
      <c r="AL499" s="6">
        <f t="shared" si="200"/>
        <v>26156</v>
      </c>
      <c r="AM499" s="6">
        <f t="shared" si="201"/>
        <v>19617</v>
      </c>
      <c r="AN499" s="6">
        <f t="shared" si="182"/>
        <v>510</v>
      </c>
      <c r="AO499" s="6">
        <f t="shared" si="183"/>
        <v>1567</v>
      </c>
      <c r="AP499" s="6">
        <f t="shared" si="184"/>
        <v>29</v>
      </c>
      <c r="AQ499" s="6">
        <f t="shared" si="185"/>
        <v>18603</v>
      </c>
      <c r="AR499" s="6">
        <f t="shared" si="202"/>
        <v>528.76579451180601</v>
      </c>
      <c r="AS499" s="9">
        <f t="shared" si="188"/>
        <v>0.3666666666666667</v>
      </c>
    </row>
    <row r="500" spans="1:45" x14ac:dyDescent="0.25">
      <c r="A500" t="s">
        <v>984</v>
      </c>
      <c r="B500">
        <v>30340</v>
      </c>
      <c r="C500" t="s">
        <v>985</v>
      </c>
      <c r="D500">
        <v>49712</v>
      </c>
      <c r="E500">
        <v>2760</v>
      </c>
      <c r="F500">
        <v>2406</v>
      </c>
      <c r="G500">
        <v>3163</v>
      </c>
      <c r="H500">
        <v>4554</v>
      </c>
      <c r="I500">
        <v>5402</v>
      </c>
      <c r="J500">
        <v>7885</v>
      </c>
      <c r="K500">
        <v>6371</v>
      </c>
      <c r="L500">
        <v>4349</v>
      </c>
      <c r="M500">
        <v>1811</v>
      </c>
      <c r="N500">
        <v>2134</v>
      </c>
      <c r="O500">
        <v>1001</v>
      </c>
      <c r="P500">
        <v>504</v>
      </c>
      <c r="Q500">
        <v>4073</v>
      </c>
      <c r="R500">
        <v>3299</v>
      </c>
      <c r="S500">
        <f t="shared" si="189"/>
        <v>24856</v>
      </c>
      <c r="T500" t="str">
        <f t="shared" si="190"/>
        <v>7:00 a.m. to 7:29 a.m.</v>
      </c>
      <c r="U500">
        <f t="shared" si="191"/>
        <v>420</v>
      </c>
      <c r="V500">
        <f t="shared" si="192"/>
        <v>49712</v>
      </c>
      <c r="W500">
        <f t="shared" si="193"/>
        <v>18285</v>
      </c>
      <c r="X500">
        <f t="shared" si="194"/>
        <v>7885</v>
      </c>
      <c r="Y500">
        <f t="shared" si="195"/>
        <v>29</v>
      </c>
      <c r="Z500">
        <f t="shared" si="196"/>
        <v>444.16727964489536</v>
      </c>
      <c r="AA500" s="9">
        <f t="shared" si="186"/>
        <v>0.30833333333333335</v>
      </c>
      <c r="AC500" s="6">
        <f t="shared" si="197"/>
        <v>49712</v>
      </c>
      <c r="AD500" s="6">
        <f t="shared" si="198"/>
        <v>12429</v>
      </c>
      <c r="AE500" s="6">
        <f t="shared" si="178"/>
        <v>360</v>
      </c>
      <c r="AF500" s="6">
        <f t="shared" si="179"/>
        <v>4554</v>
      </c>
      <c r="AG500" s="6">
        <f t="shared" si="180"/>
        <v>29</v>
      </c>
      <c r="AH500" s="6">
        <f t="shared" si="181"/>
        <v>8329</v>
      </c>
      <c r="AI500" s="6">
        <f t="shared" si="199"/>
        <v>386.10254721124284</v>
      </c>
      <c r="AJ500" s="9">
        <f t="shared" si="187"/>
        <v>0.26805555555555555</v>
      </c>
      <c r="AL500" s="6">
        <f t="shared" si="200"/>
        <v>49712</v>
      </c>
      <c r="AM500" s="6">
        <f t="shared" si="201"/>
        <v>37284</v>
      </c>
      <c r="AN500" s="6">
        <f t="shared" si="182"/>
        <v>510</v>
      </c>
      <c r="AO500" s="6">
        <f t="shared" si="183"/>
        <v>1811</v>
      </c>
      <c r="AP500" s="6">
        <f t="shared" si="184"/>
        <v>29</v>
      </c>
      <c r="AQ500" s="6">
        <f t="shared" si="185"/>
        <v>36890</v>
      </c>
      <c r="AR500" s="6">
        <f t="shared" si="202"/>
        <v>516.30922142462725</v>
      </c>
      <c r="AS500" s="9">
        <f t="shared" si="188"/>
        <v>0.35833333333333334</v>
      </c>
    </row>
    <row r="501" spans="1:45" x14ac:dyDescent="0.25">
      <c r="A501" t="s">
        <v>986</v>
      </c>
      <c r="B501">
        <v>30380</v>
      </c>
      <c r="C501" t="s">
        <v>987</v>
      </c>
      <c r="D501">
        <v>18380</v>
      </c>
      <c r="E501">
        <v>909</v>
      </c>
      <c r="F501">
        <v>1015</v>
      </c>
      <c r="G501">
        <v>1455</v>
      </c>
      <c r="H501">
        <v>1835</v>
      </c>
      <c r="I501">
        <v>2383</v>
      </c>
      <c r="J501">
        <v>2074</v>
      </c>
      <c r="K501">
        <v>2274</v>
      </c>
      <c r="L501">
        <v>1192</v>
      </c>
      <c r="M501">
        <v>452</v>
      </c>
      <c r="N501">
        <v>737</v>
      </c>
      <c r="O501">
        <v>362</v>
      </c>
      <c r="P501">
        <v>135</v>
      </c>
      <c r="Q501">
        <v>1888</v>
      </c>
      <c r="R501">
        <v>1669</v>
      </c>
      <c r="S501">
        <f t="shared" si="189"/>
        <v>9190</v>
      </c>
      <c r="T501" t="str">
        <f t="shared" si="190"/>
        <v>7:00 a.m. to 7:29 a.m.</v>
      </c>
      <c r="U501">
        <f t="shared" si="191"/>
        <v>420</v>
      </c>
      <c r="V501">
        <f t="shared" si="192"/>
        <v>18380</v>
      </c>
      <c r="W501">
        <f t="shared" si="193"/>
        <v>7597</v>
      </c>
      <c r="X501">
        <f t="shared" si="194"/>
        <v>2074</v>
      </c>
      <c r="Y501">
        <f t="shared" si="195"/>
        <v>29</v>
      </c>
      <c r="Z501">
        <f t="shared" si="196"/>
        <v>442.27434908389586</v>
      </c>
      <c r="AA501" s="9">
        <f t="shared" si="186"/>
        <v>0.30694444444444441</v>
      </c>
      <c r="AC501" s="6">
        <f t="shared" si="197"/>
        <v>18380</v>
      </c>
      <c r="AD501" s="6">
        <f t="shared" si="198"/>
        <v>4596</v>
      </c>
      <c r="AE501" s="6">
        <f t="shared" si="178"/>
        <v>360</v>
      </c>
      <c r="AF501" s="6">
        <f t="shared" si="179"/>
        <v>1835</v>
      </c>
      <c r="AG501" s="6">
        <f t="shared" si="180"/>
        <v>29</v>
      </c>
      <c r="AH501" s="6">
        <f t="shared" si="181"/>
        <v>3379</v>
      </c>
      <c r="AI501" s="6">
        <f t="shared" si="199"/>
        <v>379.21743869209809</v>
      </c>
      <c r="AJ501" s="9">
        <f t="shared" si="187"/>
        <v>0.26319444444444445</v>
      </c>
      <c r="AL501" s="6">
        <f t="shared" si="200"/>
        <v>18380</v>
      </c>
      <c r="AM501" s="6">
        <f t="shared" si="201"/>
        <v>13785</v>
      </c>
      <c r="AN501" s="6">
        <f t="shared" si="182"/>
        <v>540</v>
      </c>
      <c r="AO501" s="6">
        <f t="shared" si="183"/>
        <v>737</v>
      </c>
      <c r="AP501" s="6">
        <f t="shared" si="184"/>
        <v>59</v>
      </c>
      <c r="AQ501" s="6">
        <f t="shared" si="185"/>
        <v>13589</v>
      </c>
      <c r="AR501" s="6">
        <f t="shared" si="202"/>
        <v>555.69063772048844</v>
      </c>
      <c r="AS501" s="9">
        <f t="shared" si="188"/>
        <v>0.38541666666666669</v>
      </c>
    </row>
    <row r="502" spans="1:45" x14ac:dyDescent="0.25">
      <c r="A502" t="s">
        <v>988</v>
      </c>
      <c r="B502">
        <v>30420</v>
      </c>
      <c r="C502" t="s">
        <v>989</v>
      </c>
      <c r="D502">
        <v>12251</v>
      </c>
      <c r="E502">
        <v>511</v>
      </c>
      <c r="F502">
        <v>673</v>
      </c>
      <c r="G502">
        <v>609</v>
      </c>
      <c r="H502">
        <v>1175</v>
      </c>
      <c r="I502">
        <v>1217</v>
      </c>
      <c r="J502">
        <v>1550</v>
      </c>
      <c r="K502">
        <v>2037</v>
      </c>
      <c r="L502">
        <v>1099</v>
      </c>
      <c r="M502">
        <v>385</v>
      </c>
      <c r="N502">
        <v>228</v>
      </c>
      <c r="O502">
        <v>113</v>
      </c>
      <c r="P502">
        <v>149</v>
      </c>
      <c r="Q502">
        <v>1437</v>
      </c>
      <c r="R502">
        <v>1068</v>
      </c>
      <c r="S502">
        <f t="shared" si="189"/>
        <v>6125.5</v>
      </c>
      <c r="T502" t="str">
        <f t="shared" si="190"/>
        <v>7:30 a.m. to 7:59 a.m.</v>
      </c>
      <c r="U502">
        <f t="shared" si="191"/>
        <v>450</v>
      </c>
      <c r="V502">
        <f t="shared" si="192"/>
        <v>12251</v>
      </c>
      <c r="W502">
        <f t="shared" si="193"/>
        <v>5735</v>
      </c>
      <c r="X502">
        <f t="shared" si="194"/>
        <v>2037</v>
      </c>
      <c r="Y502">
        <f t="shared" si="195"/>
        <v>29</v>
      </c>
      <c r="Z502">
        <f t="shared" si="196"/>
        <v>455.55940108001965</v>
      </c>
      <c r="AA502" s="9">
        <f t="shared" si="186"/>
        <v>0.31597222222222221</v>
      </c>
      <c r="AC502" s="6">
        <f t="shared" si="197"/>
        <v>12251</v>
      </c>
      <c r="AD502" s="6">
        <f t="shared" si="198"/>
        <v>3063</v>
      </c>
      <c r="AE502" s="6">
        <f t="shared" si="178"/>
        <v>390</v>
      </c>
      <c r="AF502" s="6">
        <f t="shared" si="179"/>
        <v>1217</v>
      </c>
      <c r="AG502" s="6">
        <f t="shared" si="180"/>
        <v>29</v>
      </c>
      <c r="AH502" s="6">
        <f t="shared" si="181"/>
        <v>2968</v>
      </c>
      <c r="AI502" s="6">
        <f t="shared" si="199"/>
        <v>392.25780608052588</v>
      </c>
      <c r="AJ502" s="9">
        <f t="shared" si="187"/>
        <v>0.2722222222222222</v>
      </c>
      <c r="AL502" s="6">
        <f t="shared" si="200"/>
        <v>12251</v>
      </c>
      <c r="AM502" s="6">
        <f t="shared" si="201"/>
        <v>9189</v>
      </c>
      <c r="AN502" s="6">
        <f t="shared" si="182"/>
        <v>510</v>
      </c>
      <c r="AO502" s="6">
        <f t="shared" si="183"/>
        <v>385</v>
      </c>
      <c r="AP502" s="6">
        <f t="shared" si="184"/>
        <v>29</v>
      </c>
      <c r="AQ502" s="6">
        <f t="shared" si="185"/>
        <v>8871</v>
      </c>
      <c r="AR502" s="6">
        <f t="shared" si="202"/>
        <v>533.89675324675329</v>
      </c>
      <c r="AS502" s="9">
        <f t="shared" si="188"/>
        <v>0.37013888888888885</v>
      </c>
    </row>
    <row r="503" spans="1:45" x14ac:dyDescent="0.25">
      <c r="A503" t="s">
        <v>990</v>
      </c>
      <c r="B503">
        <v>30460</v>
      </c>
      <c r="C503" t="s">
        <v>991</v>
      </c>
      <c r="D503">
        <v>223360</v>
      </c>
      <c r="E503">
        <v>5341</v>
      </c>
      <c r="F503">
        <v>4751</v>
      </c>
      <c r="G503">
        <v>7495</v>
      </c>
      <c r="H503">
        <v>14657</v>
      </c>
      <c r="I503">
        <v>23507</v>
      </c>
      <c r="J503">
        <v>35259</v>
      </c>
      <c r="K503">
        <v>33126</v>
      </c>
      <c r="L503">
        <v>24326</v>
      </c>
      <c r="M503">
        <v>13130</v>
      </c>
      <c r="N503">
        <v>14796</v>
      </c>
      <c r="O503">
        <v>7226</v>
      </c>
      <c r="P503">
        <v>3699</v>
      </c>
      <c r="Q503">
        <v>15697</v>
      </c>
      <c r="R503">
        <v>20350</v>
      </c>
      <c r="S503">
        <f t="shared" si="189"/>
        <v>111680</v>
      </c>
      <c r="T503" t="str">
        <f t="shared" si="190"/>
        <v>7:30 a.m. to 7:59 a.m.</v>
      </c>
      <c r="U503">
        <f t="shared" si="191"/>
        <v>450</v>
      </c>
      <c r="V503">
        <f t="shared" si="192"/>
        <v>223360</v>
      </c>
      <c r="W503">
        <f t="shared" si="193"/>
        <v>91010</v>
      </c>
      <c r="X503">
        <f t="shared" si="194"/>
        <v>33126</v>
      </c>
      <c r="Y503">
        <f t="shared" si="195"/>
        <v>29</v>
      </c>
      <c r="Z503">
        <f t="shared" si="196"/>
        <v>468.09545372215177</v>
      </c>
      <c r="AA503" s="9">
        <f t="shared" si="186"/>
        <v>0.32500000000000001</v>
      </c>
      <c r="AC503" s="6">
        <f t="shared" si="197"/>
        <v>223360</v>
      </c>
      <c r="AD503" s="6">
        <f t="shared" si="198"/>
        <v>55841</v>
      </c>
      <c r="AE503" s="6">
        <f t="shared" si="178"/>
        <v>420</v>
      </c>
      <c r="AF503" s="6">
        <f t="shared" si="179"/>
        <v>35259</v>
      </c>
      <c r="AG503" s="6">
        <f t="shared" si="180"/>
        <v>29</v>
      </c>
      <c r="AH503" s="6">
        <f t="shared" si="181"/>
        <v>55751</v>
      </c>
      <c r="AI503" s="6">
        <f t="shared" si="199"/>
        <v>420.07320116849598</v>
      </c>
      <c r="AJ503" s="9">
        <f t="shared" si="187"/>
        <v>0.29166666666666669</v>
      </c>
      <c r="AL503" s="6">
        <f t="shared" si="200"/>
        <v>223360</v>
      </c>
      <c r="AM503" s="6">
        <f t="shared" si="201"/>
        <v>167520</v>
      </c>
      <c r="AN503" s="6">
        <f t="shared" si="182"/>
        <v>540</v>
      </c>
      <c r="AO503" s="6">
        <f t="shared" si="183"/>
        <v>14796</v>
      </c>
      <c r="AP503" s="6">
        <f t="shared" si="184"/>
        <v>59</v>
      </c>
      <c r="AQ503" s="6">
        <f t="shared" si="185"/>
        <v>161592</v>
      </c>
      <c r="AR503" s="6">
        <f t="shared" si="202"/>
        <v>563.63828061638276</v>
      </c>
      <c r="AS503" s="9">
        <f t="shared" si="188"/>
        <v>0.39097222222222222</v>
      </c>
    </row>
    <row r="504" spans="1:45" x14ac:dyDescent="0.25">
      <c r="A504" t="s">
        <v>992</v>
      </c>
      <c r="B504">
        <v>30500</v>
      </c>
      <c r="C504" t="s">
        <v>993</v>
      </c>
      <c r="D504">
        <v>51771</v>
      </c>
      <c r="E504">
        <v>3014</v>
      </c>
      <c r="F504">
        <v>2629</v>
      </c>
      <c r="G504">
        <v>3717</v>
      </c>
      <c r="H504">
        <v>6540</v>
      </c>
      <c r="I504">
        <v>7239</v>
      </c>
      <c r="J504">
        <v>8941</v>
      </c>
      <c r="K504">
        <v>5457</v>
      </c>
      <c r="L504">
        <v>4247</v>
      </c>
      <c r="M504">
        <v>2055</v>
      </c>
      <c r="N504">
        <v>1862</v>
      </c>
      <c r="O504">
        <v>574</v>
      </c>
      <c r="P504">
        <v>432</v>
      </c>
      <c r="Q504">
        <v>2765</v>
      </c>
      <c r="R504">
        <v>2299</v>
      </c>
      <c r="S504">
        <f t="shared" si="189"/>
        <v>25885.5</v>
      </c>
      <c r="T504" t="str">
        <f t="shared" si="190"/>
        <v>7:00 a.m. to 7:29 a.m.</v>
      </c>
      <c r="U504">
        <f t="shared" si="191"/>
        <v>420</v>
      </c>
      <c r="V504">
        <f t="shared" si="192"/>
        <v>51771</v>
      </c>
      <c r="W504">
        <f t="shared" si="193"/>
        <v>23139</v>
      </c>
      <c r="X504">
        <f t="shared" si="194"/>
        <v>8941</v>
      </c>
      <c r="Y504">
        <f t="shared" si="195"/>
        <v>29</v>
      </c>
      <c r="Z504">
        <f t="shared" si="196"/>
        <v>428.90823174141593</v>
      </c>
      <c r="AA504" s="9">
        <f t="shared" si="186"/>
        <v>0.29722222222222222</v>
      </c>
      <c r="AC504" s="6">
        <f t="shared" si="197"/>
        <v>51771</v>
      </c>
      <c r="AD504" s="6">
        <f t="shared" si="198"/>
        <v>12943</v>
      </c>
      <c r="AE504" s="6">
        <f t="shared" si="178"/>
        <v>360</v>
      </c>
      <c r="AF504" s="6">
        <f t="shared" si="179"/>
        <v>6540</v>
      </c>
      <c r="AG504" s="6">
        <f t="shared" si="180"/>
        <v>29</v>
      </c>
      <c r="AH504" s="6">
        <f t="shared" si="181"/>
        <v>9360</v>
      </c>
      <c r="AI504" s="6">
        <f t="shared" si="199"/>
        <v>375.8868119266055</v>
      </c>
      <c r="AJ504" s="9">
        <f t="shared" si="187"/>
        <v>0.26041666666666669</v>
      </c>
      <c r="AL504" s="6">
        <f t="shared" si="200"/>
        <v>51771</v>
      </c>
      <c r="AM504" s="6">
        <f t="shared" si="201"/>
        <v>38829</v>
      </c>
      <c r="AN504" s="6">
        <f t="shared" si="182"/>
        <v>480</v>
      </c>
      <c r="AO504" s="6">
        <f t="shared" si="183"/>
        <v>4247</v>
      </c>
      <c r="AP504" s="6">
        <f t="shared" si="184"/>
        <v>29</v>
      </c>
      <c r="AQ504" s="6">
        <f t="shared" si="185"/>
        <v>37537</v>
      </c>
      <c r="AR504" s="6">
        <f t="shared" si="202"/>
        <v>488.81710619260656</v>
      </c>
      <c r="AS504" s="9">
        <f t="shared" si="188"/>
        <v>0.33888888888888885</v>
      </c>
    </row>
    <row r="505" spans="1:45" x14ac:dyDescent="0.25">
      <c r="A505" t="s">
        <v>994</v>
      </c>
      <c r="B505">
        <v>30580</v>
      </c>
      <c r="C505" t="s">
        <v>995</v>
      </c>
      <c r="D505">
        <v>9904</v>
      </c>
      <c r="E505">
        <v>526</v>
      </c>
      <c r="F505">
        <v>569</v>
      </c>
      <c r="G505">
        <v>532</v>
      </c>
      <c r="H505">
        <v>886</v>
      </c>
      <c r="I505">
        <v>1010</v>
      </c>
      <c r="J505">
        <v>1146</v>
      </c>
      <c r="K505">
        <v>1224</v>
      </c>
      <c r="L505">
        <v>767</v>
      </c>
      <c r="M505">
        <v>332</v>
      </c>
      <c r="N505">
        <v>477</v>
      </c>
      <c r="O505">
        <v>164</v>
      </c>
      <c r="P505">
        <v>52</v>
      </c>
      <c r="Q505">
        <v>1192</v>
      </c>
      <c r="R505">
        <v>1027</v>
      </c>
      <c r="S505">
        <f t="shared" si="189"/>
        <v>4952</v>
      </c>
      <c r="T505" t="str">
        <f t="shared" si="190"/>
        <v>7:30 a.m. to 7:59 a.m.</v>
      </c>
      <c r="U505">
        <f t="shared" si="191"/>
        <v>450</v>
      </c>
      <c r="V505">
        <f t="shared" si="192"/>
        <v>9904</v>
      </c>
      <c r="W505">
        <f t="shared" si="193"/>
        <v>4669</v>
      </c>
      <c r="X505">
        <f t="shared" si="194"/>
        <v>1224</v>
      </c>
      <c r="Y505">
        <f t="shared" si="195"/>
        <v>29</v>
      </c>
      <c r="Z505">
        <f t="shared" si="196"/>
        <v>456.70506535947715</v>
      </c>
      <c r="AA505" s="9">
        <f t="shared" si="186"/>
        <v>0.31666666666666665</v>
      </c>
      <c r="AC505" s="6">
        <f t="shared" si="197"/>
        <v>9904</v>
      </c>
      <c r="AD505" s="6">
        <f t="shared" si="198"/>
        <v>2477</v>
      </c>
      <c r="AE505" s="6">
        <f t="shared" si="178"/>
        <v>360</v>
      </c>
      <c r="AF505" s="6">
        <f t="shared" si="179"/>
        <v>886</v>
      </c>
      <c r="AG505" s="6">
        <f t="shared" si="180"/>
        <v>29</v>
      </c>
      <c r="AH505" s="6">
        <f t="shared" si="181"/>
        <v>1627</v>
      </c>
      <c r="AI505" s="6">
        <f t="shared" si="199"/>
        <v>387.78893905191876</v>
      </c>
      <c r="AJ505" s="9">
        <f t="shared" si="187"/>
        <v>0.26874999999999999</v>
      </c>
      <c r="AL505" s="6">
        <f t="shared" si="200"/>
        <v>9904</v>
      </c>
      <c r="AM505" s="6">
        <f t="shared" si="201"/>
        <v>7428</v>
      </c>
      <c r="AN505" s="6">
        <f t="shared" si="182"/>
        <v>540</v>
      </c>
      <c r="AO505" s="6">
        <f t="shared" si="183"/>
        <v>477</v>
      </c>
      <c r="AP505" s="6">
        <f t="shared" si="184"/>
        <v>59</v>
      </c>
      <c r="AQ505" s="6">
        <f t="shared" si="185"/>
        <v>6992</v>
      </c>
      <c r="AR505" s="6">
        <f t="shared" si="202"/>
        <v>593.92872117400418</v>
      </c>
      <c r="AS505" s="9">
        <f t="shared" si="188"/>
        <v>0.41180555555555554</v>
      </c>
    </row>
    <row r="506" spans="1:45" x14ac:dyDescent="0.25">
      <c r="A506" t="s">
        <v>996</v>
      </c>
      <c r="B506">
        <v>30620</v>
      </c>
      <c r="C506" t="s">
        <v>997</v>
      </c>
      <c r="D506">
        <v>44729</v>
      </c>
      <c r="E506">
        <v>2076</v>
      </c>
      <c r="F506">
        <v>1357</v>
      </c>
      <c r="G506">
        <v>2381</v>
      </c>
      <c r="H506">
        <v>3213</v>
      </c>
      <c r="I506">
        <v>5734</v>
      </c>
      <c r="J506">
        <v>5158</v>
      </c>
      <c r="K506">
        <v>6214</v>
      </c>
      <c r="L506">
        <v>3449</v>
      </c>
      <c r="M506">
        <v>1917</v>
      </c>
      <c r="N506">
        <v>1782</v>
      </c>
      <c r="O506">
        <v>777</v>
      </c>
      <c r="P506">
        <v>372</v>
      </c>
      <c r="Q506">
        <v>5258</v>
      </c>
      <c r="R506">
        <v>5041</v>
      </c>
      <c r="S506">
        <f t="shared" si="189"/>
        <v>22364.5</v>
      </c>
      <c r="T506" t="str">
        <f t="shared" si="190"/>
        <v>7:30 a.m. to 7:59 a.m.</v>
      </c>
      <c r="U506">
        <f t="shared" si="191"/>
        <v>450</v>
      </c>
      <c r="V506">
        <f t="shared" si="192"/>
        <v>44729</v>
      </c>
      <c r="W506">
        <f t="shared" si="193"/>
        <v>19919</v>
      </c>
      <c r="X506">
        <f t="shared" si="194"/>
        <v>6214</v>
      </c>
      <c r="Y506">
        <f t="shared" si="195"/>
        <v>29</v>
      </c>
      <c r="Z506">
        <f t="shared" si="196"/>
        <v>461.41285806243962</v>
      </c>
      <c r="AA506" s="9">
        <f t="shared" si="186"/>
        <v>0.32013888888888892</v>
      </c>
      <c r="AC506" s="6">
        <f t="shared" si="197"/>
        <v>44729</v>
      </c>
      <c r="AD506" s="6">
        <f t="shared" si="198"/>
        <v>11183</v>
      </c>
      <c r="AE506" s="6">
        <f t="shared" si="178"/>
        <v>390</v>
      </c>
      <c r="AF506" s="6">
        <f t="shared" si="179"/>
        <v>5734</v>
      </c>
      <c r="AG506" s="6">
        <f t="shared" si="180"/>
        <v>29</v>
      </c>
      <c r="AH506" s="6">
        <f t="shared" si="181"/>
        <v>9027</v>
      </c>
      <c r="AI506" s="6">
        <f t="shared" si="199"/>
        <v>400.90028775723755</v>
      </c>
      <c r="AJ506" s="9">
        <f t="shared" si="187"/>
        <v>0.27777777777777779</v>
      </c>
      <c r="AL506" s="6">
        <f t="shared" si="200"/>
        <v>44729</v>
      </c>
      <c r="AM506" s="6">
        <f t="shared" si="201"/>
        <v>33547</v>
      </c>
      <c r="AN506" s="6">
        <f t="shared" si="182"/>
        <v>600</v>
      </c>
      <c r="AO506" s="6">
        <f t="shared" si="183"/>
        <v>777</v>
      </c>
      <c r="AP506" s="6">
        <f t="shared" si="184"/>
        <v>59</v>
      </c>
      <c r="AQ506" s="6">
        <f t="shared" si="185"/>
        <v>33281</v>
      </c>
      <c r="AR506" s="6">
        <f t="shared" si="202"/>
        <v>620.17921492921494</v>
      </c>
      <c r="AS506" s="9">
        <f t="shared" si="188"/>
        <v>0.43055555555555558</v>
      </c>
    </row>
    <row r="507" spans="1:45" x14ac:dyDescent="0.25">
      <c r="A507" t="s">
        <v>998</v>
      </c>
      <c r="B507">
        <v>30660</v>
      </c>
      <c r="C507" t="s">
        <v>999</v>
      </c>
      <c r="D507">
        <v>10967</v>
      </c>
      <c r="E507">
        <v>346</v>
      </c>
      <c r="F507">
        <v>223</v>
      </c>
      <c r="G507">
        <v>564</v>
      </c>
      <c r="H507">
        <v>990</v>
      </c>
      <c r="I507">
        <v>1279</v>
      </c>
      <c r="J507">
        <v>1735</v>
      </c>
      <c r="K507">
        <v>1887</v>
      </c>
      <c r="L507">
        <v>821</v>
      </c>
      <c r="M507">
        <v>505</v>
      </c>
      <c r="N507">
        <v>513</v>
      </c>
      <c r="O507">
        <v>213</v>
      </c>
      <c r="P507">
        <v>198</v>
      </c>
      <c r="Q507">
        <v>839</v>
      </c>
      <c r="R507">
        <v>854</v>
      </c>
      <c r="S507">
        <f t="shared" si="189"/>
        <v>5483.5</v>
      </c>
      <c r="T507" t="str">
        <f t="shared" si="190"/>
        <v>7:30 a.m. to 7:59 a.m.</v>
      </c>
      <c r="U507">
        <f t="shared" si="191"/>
        <v>450</v>
      </c>
      <c r="V507">
        <f t="shared" si="192"/>
        <v>10967</v>
      </c>
      <c r="W507">
        <f t="shared" si="193"/>
        <v>5137</v>
      </c>
      <c r="X507">
        <f t="shared" si="194"/>
        <v>1887</v>
      </c>
      <c r="Y507">
        <f t="shared" si="195"/>
        <v>29</v>
      </c>
      <c r="Z507">
        <f t="shared" si="196"/>
        <v>455.32511923688395</v>
      </c>
      <c r="AA507" s="9">
        <f t="shared" si="186"/>
        <v>0.31597222222222221</v>
      </c>
      <c r="AC507" s="6">
        <f t="shared" si="197"/>
        <v>10967</v>
      </c>
      <c r="AD507" s="6">
        <f t="shared" si="198"/>
        <v>2742</v>
      </c>
      <c r="AE507" s="6">
        <f t="shared" si="178"/>
        <v>390</v>
      </c>
      <c r="AF507" s="6">
        <f t="shared" si="179"/>
        <v>1279</v>
      </c>
      <c r="AG507" s="6">
        <f t="shared" si="180"/>
        <v>29</v>
      </c>
      <c r="AH507" s="6">
        <f t="shared" si="181"/>
        <v>2123</v>
      </c>
      <c r="AI507" s="6">
        <f t="shared" si="199"/>
        <v>404.02951524628617</v>
      </c>
      <c r="AJ507" s="9">
        <f t="shared" si="187"/>
        <v>0.28055555555555556</v>
      </c>
      <c r="AL507" s="6">
        <f t="shared" si="200"/>
        <v>10967</v>
      </c>
      <c r="AM507" s="6">
        <f t="shared" si="201"/>
        <v>8226</v>
      </c>
      <c r="AN507" s="6">
        <f t="shared" si="182"/>
        <v>510</v>
      </c>
      <c r="AO507" s="6">
        <f t="shared" si="183"/>
        <v>505</v>
      </c>
      <c r="AP507" s="6">
        <f t="shared" si="184"/>
        <v>29</v>
      </c>
      <c r="AQ507" s="6">
        <f t="shared" si="185"/>
        <v>7845</v>
      </c>
      <c r="AR507" s="6">
        <f t="shared" si="202"/>
        <v>531.83613861386141</v>
      </c>
      <c r="AS507" s="9">
        <f t="shared" si="188"/>
        <v>0.36874999999999997</v>
      </c>
    </row>
    <row r="508" spans="1:45" x14ac:dyDescent="0.25">
      <c r="A508" t="s">
        <v>1000</v>
      </c>
      <c r="B508">
        <v>30700</v>
      </c>
      <c r="C508" t="s">
        <v>1001</v>
      </c>
      <c r="D508">
        <v>155595</v>
      </c>
      <c r="E508">
        <v>4805</v>
      </c>
      <c r="F508">
        <v>3324</v>
      </c>
      <c r="G508">
        <v>5837</v>
      </c>
      <c r="H508">
        <v>10548</v>
      </c>
      <c r="I508">
        <v>16632</v>
      </c>
      <c r="J508">
        <v>23279</v>
      </c>
      <c r="K508">
        <v>28723</v>
      </c>
      <c r="L508">
        <v>14463</v>
      </c>
      <c r="M508">
        <v>7750</v>
      </c>
      <c r="N508">
        <v>7754</v>
      </c>
      <c r="O508">
        <v>3852</v>
      </c>
      <c r="P508">
        <v>2146</v>
      </c>
      <c r="Q508">
        <v>13946</v>
      </c>
      <c r="R508">
        <v>12536</v>
      </c>
      <c r="S508">
        <f t="shared" si="189"/>
        <v>77797.5</v>
      </c>
      <c r="T508" t="str">
        <f t="shared" si="190"/>
        <v>7:30 a.m. to 7:59 a.m.</v>
      </c>
      <c r="U508">
        <f t="shared" si="191"/>
        <v>450</v>
      </c>
      <c r="V508">
        <f t="shared" si="192"/>
        <v>155595</v>
      </c>
      <c r="W508">
        <f t="shared" si="193"/>
        <v>64425</v>
      </c>
      <c r="X508">
        <f t="shared" si="194"/>
        <v>28723</v>
      </c>
      <c r="Y508">
        <f t="shared" si="195"/>
        <v>29</v>
      </c>
      <c r="Z508">
        <f t="shared" si="196"/>
        <v>463.50146224280195</v>
      </c>
      <c r="AA508" s="9">
        <f t="shared" si="186"/>
        <v>0.3215277777777778</v>
      </c>
      <c r="AC508" s="6">
        <f t="shared" si="197"/>
        <v>155595</v>
      </c>
      <c r="AD508" s="6">
        <f t="shared" si="198"/>
        <v>38899</v>
      </c>
      <c r="AE508" s="6">
        <f t="shared" si="178"/>
        <v>390</v>
      </c>
      <c r="AF508" s="6">
        <f t="shared" si="179"/>
        <v>16632</v>
      </c>
      <c r="AG508" s="6">
        <f t="shared" si="180"/>
        <v>29</v>
      </c>
      <c r="AH508" s="6">
        <f t="shared" si="181"/>
        <v>24514</v>
      </c>
      <c r="AI508" s="6">
        <f t="shared" si="199"/>
        <v>415.08163480038479</v>
      </c>
      <c r="AJ508" s="9">
        <f t="shared" si="187"/>
        <v>0.28819444444444448</v>
      </c>
      <c r="AL508" s="6">
        <f t="shared" si="200"/>
        <v>155595</v>
      </c>
      <c r="AM508" s="6">
        <f t="shared" si="201"/>
        <v>116697</v>
      </c>
      <c r="AN508" s="6">
        <f t="shared" si="182"/>
        <v>540</v>
      </c>
      <c r="AO508" s="6">
        <f t="shared" si="183"/>
        <v>7754</v>
      </c>
      <c r="AP508" s="6">
        <f t="shared" si="184"/>
        <v>59</v>
      </c>
      <c r="AQ508" s="6">
        <f t="shared" si="185"/>
        <v>115361</v>
      </c>
      <c r="AR508" s="6">
        <f t="shared" si="202"/>
        <v>550.15988522053135</v>
      </c>
      <c r="AS508" s="9">
        <f t="shared" si="188"/>
        <v>0.38194444444444442</v>
      </c>
    </row>
    <row r="509" spans="1:45" x14ac:dyDescent="0.25">
      <c r="A509" t="s">
        <v>1002</v>
      </c>
      <c r="B509">
        <v>30740</v>
      </c>
      <c r="C509" t="s">
        <v>1003</v>
      </c>
      <c r="D509">
        <v>33551</v>
      </c>
      <c r="E509">
        <v>1271</v>
      </c>
      <c r="F509">
        <v>1355</v>
      </c>
      <c r="G509">
        <v>2230</v>
      </c>
      <c r="H509">
        <v>4014</v>
      </c>
      <c r="I509">
        <v>4049</v>
      </c>
      <c r="J509">
        <v>6253</v>
      </c>
      <c r="K509">
        <v>3795</v>
      </c>
      <c r="L509">
        <v>2339</v>
      </c>
      <c r="M509">
        <v>1430</v>
      </c>
      <c r="N509">
        <v>1238</v>
      </c>
      <c r="O509">
        <v>758</v>
      </c>
      <c r="P509">
        <v>385</v>
      </c>
      <c r="Q509">
        <v>2149</v>
      </c>
      <c r="R509">
        <v>2285</v>
      </c>
      <c r="S509">
        <f t="shared" si="189"/>
        <v>16775.5</v>
      </c>
      <c r="T509" t="str">
        <f t="shared" si="190"/>
        <v>7:00 a.m. to 7:29 a.m.</v>
      </c>
      <c r="U509">
        <f t="shared" si="191"/>
        <v>420</v>
      </c>
      <c r="V509">
        <f t="shared" si="192"/>
        <v>33551</v>
      </c>
      <c r="W509">
        <f t="shared" si="193"/>
        <v>12919</v>
      </c>
      <c r="X509">
        <f t="shared" si="194"/>
        <v>6253</v>
      </c>
      <c r="Y509">
        <f t="shared" si="195"/>
        <v>29</v>
      </c>
      <c r="Z509">
        <f t="shared" si="196"/>
        <v>437.88557492403646</v>
      </c>
      <c r="AA509" s="9">
        <f t="shared" si="186"/>
        <v>0.3034722222222222</v>
      </c>
      <c r="AC509" s="6">
        <f t="shared" si="197"/>
        <v>33551</v>
      </c>
      <c r="AD509" s="6">
        <f t="shared" si="198"/>
        <v>8388</v>
      </c>
      <c r="AE509" s="6">
        <f t="shared" si="178"/>
        <v>360</v>
      </c>
      <c r="AF509" s="6">
        <f t="shared" si="179"/>
        <v>4014</v>
      </c>
      <c r="AG509" s="6">
        <f t="shared" si="180"/>
        <v>29</v>
      </c>
      <c r="AH509" s="6">
        <f t="shared" si="181"/>
        <v>4856</v>
      </c>
      <c r="AI509" s="6">
        <f t="shared" si="199"/>
        <v>385.51588191330342</v>
      </c>
      <c r="AJ509" s="9">
        <f t="shared" si="187"/>
        <v>0.2673611111111111</v>
      </c>
      <c r="AL509" s="6">
        <f t="shared" si="200"/>
        <v>33551</v>
      </c>
      <c r="AM509" s="6">
        <f t="shared" si="201"/>
        <v>25164</v>
      </c>
      <c r="AN509" s="6">
        <f t="shared" si="182"/>
        <v>480</v>
      </c>
      <c r="AO509" s="6">
        <f t="shared" si="183"/>
        <v>2339</v>
      </c>
      <c r="AP509" s="6">
        <f t="shared" si="184"/>
        <v>29</v>
      </c>
      <c r="AQ509" s="6">
        <f t="shared" si="185"/>
        <v>22967</v>
      </c>
      <c r="AR509" s="6">
        <f t="shared" si="202"/>
        <v>507.23011970927746</v>
      </c>
      <c r="AS509" s="9">
        <f t="shared" si="188"/>
        <v>0.3520833333333333</v>
      </c>
    </row>
    <row r="510" spans="1:45" x14ac:dyDescent="0.25">
      <c r="A510" t="s">
        <v>1004</v>
      </c>
      <c r="B510">
        <v>30780</v>
      </c>
      <c r="C510" t="s">
        <v>1005</v>
      </c>
      <c r="D510">
        <v>318607</v>
      </c>
      <c r="E510">
        <v>10992</v>
      </c>
      <c r="F510">
        <v>8956</v>
      </c>
      <c r="G510">
        <v>14272</v>
      </c>
      <c r="H510">
        <v>31234</v>
      </c>
      <c r="I510">
        <v>38521</v>
      </c>
      <c r="J510">
        <v>60056</v>
      </c>
      <c r="K510">
        <v>45986</v>
      </c>
      <c r="L510">
        <v>31103</v>
      </c>
      <c r="M510">
        <v>13463</v>
      </c>
      <c r="N510">
        <v>14691</v>
      </c>
      <c r="O510">
        <v>7411</v>
      </c>
      <c r="P510">
        <v>3147</v>
      </c>
      <c r="Q510">
        <v>17357</v>
      </c>
      <c r="R510">
        <v>21418</v>
      </c>
      <c r="S510">
        <f t="shared" si="189"/>
        <v>159303.5</v>
      </c>
      <c r="T510" t="str">
        <f t="shared" si="190"/>
        <v>7:00 a.m. to 7:29 a.m.</v>
      </c>
      <c r="U510">
        <f t="shared" si="191"/>
        <v>420</v>
      </c>
      <c r="V510">
        <f t="shared" si="192"/>
        <v>318607</v>
      </c>
      <c r="W510">
        <f t="shared" si="193"/>
        <v>103975</v>
      </c>
      <c r="X510">
        <f t="shared" si="194"/>
        <v>60056</v>
      </c>
      <c r="Y510">
        <f t="shared" si="195"/>
        <v>29</v>
      </c>
      <c r="Z510">
        <f t="shared" si="196"/>
        <v>446.7171723058479</v>
      </c>
      <c r="AA510" s="9">
        <f t="shared" si="186"/>
        <v>0.30972222222222223</v>
      </c>
      <c r="AC510" s="6">
        <f t="shared" si="197"/>
        <v>318607</v>
      </c>
      <c r="AD510" s="6">
        <f t="shared" si="198"/>
        <v>79652</v>
      </c>
      <c r="AE510" s="6">
        <f t="shared" si="178"/>
        <v>390</v>
      </c>
      <c r="AF510" s="6">
        <f t="shared" si="179"/>
        <v>38521</v>
      </c>
      <c r="AG510" s="6">
        <f t="shared" si="180"/>
        <v>29</v>
      </c>
      <c r="AH510" s="6">
        <f t="shared" si="181"/>
        <v>65454</v>
      </c>
      <c r="AI510" s="6">
        <f t="shared" si="199"/>
        <v>400.68857895693259</v>
      </c>
      <c r="AJ510" s="9">
        <f t="shared" si="187"/>
        <v>0.27777777777777779</v>
      </c>
      <c r="AL510" s="6">
        <f t="shared" si="200"/>
        <v>318607</v>
      </c>
      <c r="AM510" s="6">
        <f t="shared" si="201"/>
        <v>238956</v>
      </c>
      <c r="AN510" s="6">
        <f t="shared" si="182"/>
        <v>480</v>
      </c>
      <c r="AO510" s="6">
        <f t="shared" si="183"/>
        <v>31103</v>
      </c>
      <c r="AP510" s="6">
        <f t="shared" si="184"/>
        <v>29</v>
      </c>
      <c r="AQ510" s="6">
        <f t="shared" si="185"/>
        <v>210017</v>
      </c>
      <c r="AR510" s="6">
        <f t="shared" si="202"/>
        <v>506.98161752885574</v>
      </c>
      <c r="AS510" s="9">
        <f t="shared" si="188"/>
        <v>0.35138888888888892</v>
      </c>
    </row>
    <row r="511" spans="1:45" x14ac:dyDescent="0.25">
      <c r="A511" t="s">
        <v>1006</v>
      </c>
      <c r="B511">
        <v>30820</v>
      </c>
      <c r="C511" t="s">
        <v>1007</v>
      </c>
      <c r="D511">
        <v>16023</v>
      </c>
      <c r="E511">
        <v>1055</v>
      </c>
      <c r="F511">
        <v>887</v>
      </c>
      <c r="G511">
        <v>996</v>
      </c>
      <c r="H511">
        <v>1823</v>
      </c>
      <c r="I511">
        <v>1997</v>
      </c>
      <c r="J511">
        <v>1883</v>
      </c>
      <c r="K511">
        <v>2022</v>
      </c>
      <c r="L511">
        <v>952</v>
      </c>
      <c r="M511">
        <v>471</v>
      </c>
      <c r="N511">
        <v>481</v>
      </c>
      <c r="O511">
        <v>405</v>
      </c>
      <c r="P511">
        <v>275</v>
      </c>
      <c r="Q511">
        <v>1234</v>
      </c>
      <c r="R511">
        <v>1542</v>
      </c>
      <c r="S511">
        <f t="shared" si="189"/>
        <v>8011.5</v>
      </c>
      <c r="T511" t="str">
        <f t="shared" si="190"/>
        <v>7:00 a.m. to 7:29 a.m.</v>
      </c>
      <c r="U511">
        <f t="shared" si="191"/>
        <v>420</v>
      </c>
      <c r="V511">
        <f t="shared" si="192"/>
        <v>16023</v>
      </c>
      <c r="W511">
        <f t="shared" si="193"/>
        <v>6758</v>
      </c>
      <c r="X511">
        <f t="shared" si="194"/>
        <v>1883</v>
      </c>
      <c r="Y511">
        <f t="shared" si="195"/>
        <v>29</v>
      </c>
      <c r="Z511">
        <f t="shared" si="196"/>
        <v>439.30509824747742</v>
      </c>
      <c r="AA511" s="9">
        <f t="shared" si="186"/>
        <v>0.30486111111111108</v>
      </c>
      <c r="AC511" s="6">
        <f t="shared" si="197"/>
        <v>16023</v>
      </c>
      <c r="AD511" s="6">
        <f t="shared" si="198"/>
        <v>4006</v>
      </c>
      <c r="AE511" s="6">
        <f t="shared" si="178"/>
        <v>360</v>
      </c>
      <c r="AF511" s="6">
        <f t="shared" si="179"/>
        <v>1823</v>
      </c>
      <c r="AG511" s="6">
        <f t="shared" si="180"/>
        <v>29</v>
      </c>
      <c r="AH511" s="6">
        <f t="shared" si="181"/>
        <v>2938</v>
      </c>
      <c r="AI511" s="6">
        <f t="shared" si="199"/>
        <v>376.98560065825563</v>
      </c>
      <c r="AJ511" s="9">
        <f t="shared" si="187"/>
        <v>0.26111111111111113</v>
      </c>
      <c r="AL511" s="6">
        <f t="shared" si="200"/>
        <v>16023</v>
      </c>
      <c r="AM511" s="6">
        <f t="shared" si="201"/>
        <v>12018</v>
      </c>
      <c r="AN511" s="6">
        <f t="shared" si="182"/>
        <v>510</v>
      </c>
      <c r="AO511" s="6">
        <f t="shared" si="183"/>
        <v>471</v>
      </c>
      <c r="AP511" s="6">
        <f t="shared" si="184"/>
        <v>29</v>
      </c>
      <c r="AQ511" s="6">
        <f t="shared" si="185"/>
        <v>11615</v>
      </c>
      <c r="AR511" s="6">
        <f t="shared" si="202"/>
        <v>534.7669851380042</v>
      </c>
      <c r="AS511" s="9">
        <f t="shared" si="188"/>
        <v>0.37083333333333335</v>
      </c>
    </row>
    <row r="512" spans="1:45" x14ac:dyDescent="0.25">
      <c r="A512" t="s">
        <v>1008</v>
      </c>
      <c r="B512">
        <v>30860</v>
      </c>
      <c r="C512" t="s">
        <v>1009</v>
      </c>
      <c r="D512">
        <v>54554</v>
      </c>
      <c r="E512">
        <v>2639</v>
      </c>
      <c r="F512">
        <v>1855</v>
      </c>
      <c r="G512">
        <v>2700</v>
      </c>
      <c r="H512">
        <v>3278</v>
      </c>
      <c r="I512">
        <v>4247</v>
      </c>
      <c r="J512">
        <v>5129</v>
      </c>
      <c r="K512">
        <v>7767</v>
      </c>
      <c r="L512">
        <v>5728</v>
      </c>
      <c r="M512">
        <v>3909</v>
      </c>
      <c r="N512">
        <v>4453</v>
      </c>
      <c r="O512">
        <v>1508</v>
      </c>
      <c r="P512">
        <v>936</v>
      </c>
      <c r="Q512">
        <v>5407</v>
      </c>
      <c r="R512">
        <v>4998</v>
      </c>
      <c r="S512">
        <f t="shared" si="189"/>
        <v>27277</v>
      </c>
      <c r="T512" t="str">
        <f t="shared" si="190"/>
        <v>7:30 a.m. to 7:59 a.m.</v>
      </c>
      <c r="U512">
        <f t="shared" si="191"/>
        <v>450</v>
      </c>
      <c r="V512">
        <f t="shared" si="192"/>
        <v>54554</v>
      </c>
      <c r="W512">
        <f t="shared" si="193"/>
        <v>19848</v>
      </c>
      <c r="X512">
        <f t="shared" si="194"/>
        <v>7767</v>
      </c>
      <c r="Y512">
        <f t="shared" si="195"/>
        <v>29</v>
      </c>
      <c r="Z512">
        <f t="shared" si="196"/>
        <v>477.73799407750738</v>
      </c>
      <c r="AA512" s="9">
        <f t="shared" si="186"/>
        <v>0.33124999999999999</v>
      </c>
      <c r="AC512" s="6">
        <f t="shared" si="197"/>
        <v>54554</v>
      </c>
      <c r="AD512" s="6">
        <f t="shared" si="198"/>
        <v>13639</v>
      </c>
      <c r="AE512" s="6">
        <f t="shared" si="178"/>
        <v>390</v>
      </c>
      <c r="AF512" s="6">
        <f t="shared" si="179"/>
        <v>4247</v>
      </c>
      <c r="AG512" s="6">
        <f t="shared" si="180"/>
        <v>29</v>
      </c>
      <c r="AH512" s="6">
        <f t="shared" si="181"/>
        <v>10472</v>
      </c>
      <c r="AI512" s="6">
        <f t="shared" si="199"/>
        <v>411.62196844831647</v>
      </c>
      <c r="AJ512" s="9">
        <f t="shared" si="187"/>
        <v>0.28541666666666665</v>
      </c>
      <c r="AL512" s="6">
        <f t="shared" si="200"/>
        <v>54554</v>
      </c>
      <c r="AM512" s="6">
        <f t="shared" si="201"/>
        <v>40916</v>
      </c>
      <c r="AN512" s="6">
        <f t="shared" si="182"/>
        <v>540</v>
      </c>
      <c r="AO512" s="6">
        <f t="shared" si="183"/>
        <v>4453</v>
      </c>
      <c r="AP512" s="6">
        <f t="shared" si="184"/>
        <v>59</v>
      </c>
      <c r="AQ512" s="6">
        <f t="shared" si="185"/>
        <v>37252</v>
      </c>
      <c r="AR512" s="6">
        <f t="shared" si="202"/>
        <v>588.53952391646078</v>
      </c>
      <c r="AS512" s="9">
        <f t="shared" si="188"/>
        <v>0.40833333333333338</v>
      </c>
    </row>
    <row r="513" spans="1:45" x14ac:dyDescent="0.25">
      <c r="A513" t="s">
        <v>1010</v>
      </c>
      <c r="B513">
        <v>30900</v>
      </c>
      <c r="C513" t="s">
        <v>1011</v>
      </c>
      <c r="D513">
        <v>16700</v>
      </c>
      <c r="E513">
        <v>991</v>
      </c>
      <c r="F513">
        <v>871</v>
      </c>
      <c r="G513">
        <v>1298</v>
      </c>
      <c r="H513">
        <v>1445</v>
      </c>
      <c r="I513">
        <v>1856</v>
      </c>
      <c r="J513">
        <v>1997</v>
      </c>
      <c r="K513">
        <v>2165</v>
      </c>
      <c r="L513">
        <v>1022</v>
      </c>
      <c r="M513">
        <v>385</v>
      </c>
      <c r="N513">
        <v>508</v>
      </c>
      <c r="O513">
        <v>397</v>
      </c>
      <c r="P513">
        <v>85</v>
      </c>
      <c r="Q513">
        <v>2053</v>
      </c>
      <c r="R513">
        <v>1627</v>
      </c>
      <c r="S513">
        <f t="shared" si="189"/>
        <v>8350</v>
      </c>
      <c r="T513" t="str">
        <f t="shared" si="190"/>
        <v>7:00 a.m. to 7:29 a.m.</v>
      </c>
      <c r="U513">
        <f t="shared" si="191"/>
        <v>420</v>
      </c>
      <c r="V513">
        <f t="shared" si="192"/>
        <v>16700</v>
      </c>
      <c r="W513">
        <f t="shared" si="193"/>
        <v>6461</v>
      </c>
      <c r="X513">
        <f t="shared" si="194"/>
        <v>1997</v>
      </c>
      <c r="Y513">
        <f t="shared" si="195"/>
        <v>29</v>
      </c>
      <c r="Z513">
        <f t="shared" si="196"/>
        <v>447.43164747120682</v>
      </c>
      <c r="AA513" s="9">
        <f t="shared" si="186"/>
        <v>0.31041666666666667</v>
      </c>
      <c r="AC513" s="6">
        <f t="shared" si="197"/>
        <v>16700</v>
      </c>
      <c r="AD513" s="6">
        <f t="shared" si="198"/>
        <v>4176</v>
      </c>
      <c r="AE513" s="6">
        <f t="shared" si="178"/>
        <v>360</v>
      </c>
      <c r="AF513" s="6">
        <f t="shared" si="179"/>
        <v>1445</v>
      </c>
      <c r="AG513" s="6">
        <f t="shared" si="180"/>
        <v>29</v>
      </c>
      <c r="AH513" s="6">
        <f t="shared" si="181"/>
        <v>3160</v>
      </c>
      <c r="AI513" s="6">
        <f t="shared" si="199"/>
        <v>380.37024221453288</v>
      </c>
      <c r="AJ513" s="9">
        <f t="shared" si="187"/>
        <v>0.2638888888888889</v>
      </c>
      <c r="AL513" s="6">
        <f t="shared" si="200"/>
        <v>16700</v>
      </c>
      <c r="AM513" s="6">
        <f t="shared" si="201"/>
        <v>12525</v>
      </c>
      <c r="AN513" s="6">
        <f t="shared" si="182"/>
        <v>540</v>
      </c>
      <c r="AO513" s="6">
        <f t="shared" si="183"/>
        <v>508</v>
      </c>
      <c r="AP513" s="6">
        <f t="shared" si="184"/>
        <v>59</v>
      </c>
      <c r="AQ513" s="6">
        <f t="shared" si="185"/>
        <v>12030</v>
      </c>
      <c r="AR513" s="6">
        <f t="shared" si="202"/>
        <v>597.49015748031502</v>
      </c>
      <c r="AS513" s="9">
        <f t="shared" si="188"/>
        <v>0.4145833333333333</v>
      </c>
    </row>
    <row r="514" spans="1:45" x14ac:dyDescent="0.25">
      <c r="A514" t="s">
        <v>1012</v>
      </c>
      <c r="B514">
        <v>30940</v>
      </c>
      <c r="C514" t="s">
        <v>1013</v>
      </c>
      <c r="D514">
        <v>21226</v>
      </c>
      <c r="E514">
        <v>846</v>
      </c>
      <c r="F514">
        <v>515</v>
      </c>
      <c r="G514">
        <v>1021</v>
      </c>
      <c r="H514">
        <v>1468</v>
      </c>
      <c r="I514">
        <v>2074</v>
      </c>
      <c r="J514">
        <v>3088</v>
      </c>
      <c r="K514">
        <v>3422</v>
      </c>
      <c r="L514">
        <v>2210</v>
      </c>
      <c r="M514">
        <v>972</v>
      </c>
      <c r="N514">
        <v>1145</v>
      </c>
      <c r="O514">
        <v>551</v>
      </c>
      <c r="P514">
        <v>143</v>
      </c>
      <c r="Q514">
        <v>2111</v>
      </c>
      <c r="R514">
        <v>1660</v>
      </c>
      <c r="S514">
        <f t="shared" si="189"/>
        <v>10613</v>
      </c>
      <c r="T514" t="str">
        <f t="shared" si="190"/>
        <v>7:30 a.m. to 7:59 a.m.</v>
      </c>
      <c r="U514">
        <f t="shared" si="191"/>
        <v>450</v>
      </c>
      <c r="V514">
        <f t="shared" si="192"/>
        <v>21226</v>
      </c>
      <c r="W514">
        <f t="shared" si="193"/>
        <v>9012</v>
      </c>
      <c r="X514">
        <f t="shared" si="194"/>
        <v>3422</v>
      </c>
      <c r="Y514">
        <f t="shared" si="195"/>
        <v>29</v>
      </c>
      <c r="Z514">
        <f t="shared" si="196"/>
        <v>463.56779661016947</v>
      </c>
      <c r="AA514" s="9">
        <f t="shared" si="186"/>
        <v>0.3215277777777778</v>
      </c>
      <c r="AC514" s="6">
        <f t="shared" si="197"/>
        <v>21226</v>
      </c>
      <c r="AD514" s="6">
        <f t="shared" si="198"/>
        <v>5307</v>
      </c>
      <c r="AE514" s="6">
        <f t="shared" si="178"/>
        <v>390</v>
      </c>
      <c r="AF514" s="6">
        <f t="shared" si="179"/>
        <v>2074</v>
      </c>
      <c r="AG514" s="6">
        <f t="shared" si="180"/>
        <v>29</v>
      </c>
      <c r="AH514" s="6">
        <f t="shared" si="181"/>
        <v>3850</v>
      </c>
      <c r="AI514" s="6">
        <f t="shared" si="199"/>
        <v>410.36571841851497</v>
      </c>
      <c r="AJ514" s="9">
        <f t="shared" si="187"/>
        <v>0.28472222222222221</v>
      </c>
      <c r="AL514" s="6">
        <f t="shared" si="200"/>
        <v>21226</v>
      </c>
      <c r="AM514" s="6">
        <f t="shared" si="201"/>
        <v>15920</v>
      </c>
      <c r="AN514" s="6">
        <f t="shared" si="182"/>
        <v>540</v>
      </c>
      <c r="AO514" s="6">
        <f t="shared" si="183"/>
        <v>1145</v>
      </c>
      <c r="AP514" s="6">
        <f t="shared" si="184"/>
        <v>59</v>
      </c>
      <c r="AQ514" s="6">
        <f t="shared" si="185"/>
        <v>15616</v>
      </c>
      <c r="AR514" s="6">
        <f t="shared" si="202"/>
        <v>555.63886462882101</v>
      </c>
      <c r="AS514" s="9">
        <f t="shared" si="188"/>
        <v>0.38541666666666669</v>
      </c>
    </row>
    <row r="515" spans="1:45" x14ac:dyDescent="0.25">
      <c r="A515" t="s">
        <v>1014</v>
      </c>
      <c r="B515">
        <v>30980</v>
      </c>
      <c r="C515" t="s">
        <v>1015</v>
      </c>
      <c r="D515">
        <v>88672</v>
      </c>
      <c r="E515">
        <v>5690</v>
      </c>
      <c r="F515">
        <v>3684</v>
      </c>
      <c r="G515">
        <v>5528</v>
      </c>
      <c r="H515">
        <v>7966</v>
      </c>
      <c r="I515">
        <v>9320</v>
      </c>
      <c r="J515">
        <v>14307</v>
      </c>
      <c r="K515">
        <v>13290</v>
      </c>
      <c r="L515">
        <v>7573</v>
      </c>
      <c r="M515">
        <v>3449</v>
      </c>
      <c r="N515">
        <v>3618</v>
      </c>
      <c r="O515">
        <v>2311</v>
      </c>
      <c r="P515">
        <v>782</v>
      </c>
      <c r="Q515">
        <v>4912</v>
      </c>
      <c r="R515">
        <v>6242</v>
      </c>
      <c r="S515">
        <f t="shared" si="189"/>
        <v>44336</v>
      </c>
      <c r="T515" t="str">
        <f t="shared" si="190"/>
        <v>7:00 a.m. to 7:29 a.m.</v>
      </c>
      <c r="U515">
        <f t="shared" si="191"/>
        <v>420</v>
      </c>
      <c r="V515">
        <f t="shared" si="192"/>
        <v>88672</v>
      </c>
      <c r="W515">
        <f t="shared" si="193"/>
        <v>32188</v>
      </c>
      <c r="X515">
        <f t="shared" si="194"/>
        <v>14307</v>
      </c>
      <c r="Y515">
        <f t="shared" si="195"/>
        <v>29</v>
      </c>
      <c r="Z515">
        <f t="shared" si="196"/>
        <v>444.62375061158872</v>
      </c>
      <c r="AA515" s="9">
        <f t="shared" si="186"/>
        <v>0.30833333333333335</v>
      </c>
      <c r="AC515" s="6">
        <f t="shared" si="197"/>
        <v>88672</v>
      </c>
      <c r="AD515" s="6">
        <f t="shared" si="198"/>
        <v>22169</v>
      </c>
      <c r="AE515" s="6">
        <f t="shared" si="178"/>
        <v>360</v>
      </c>
      <c r="AF515" s="6">
        <f t="shared" si="179"/>
        <v>7966</v>
      </c>
      <c r="AG515" s="6">
        <f t="shared" si="180"/>
        <v>29</v>
      </c>
      <c r="AH515" s="6">
        <f t="shared" si="181"/>
        <v>14902</v>
      </c>
      <c r="AI515" s="6">
        <f t="shared" si="199"/>
        <v>386.45166959578205</v>
      </c>
      <c r="AJ515" s="9">
        <f t="shared" si="187"/>
        <v>0.26805555555555555</v>
      </c>
      <c r="AL515" s="6">
        <f t="shared" si="200"/>
        <v>88672</v>
      </c>
      <c r="AM515" s="6">
        <f t="shared" si="201"/>
        <v>66504</v>
      </c>
      <c r="AN515" s="6">
        <f t="shared" si="182"/>
        <v>480</v>
      </c>
      <c r="AO515" s="6">
        <f t="shared" si="183"/>
        <v>7573</v>
      </c>
      <c r="AP515" s="6">
        <f t="shared" si="184"/>
        <v>29</v>
      </c>
      <c r="AQ515" s="6">
        <f t="shared" si="185"/>
        <v>59785</v>
      </c>
      <c r="AR515" s="6">
        <f t="shared" si="202"/>
        <v>505.72969760992999</v>
      </c>
      <c r="AS515" s="9">
        <f t="shared" si="188"/>
        <v>0.35069444444444442</v>
      </c>
    </row>
    <row r="516" spans="1:45" x14ac:dyDescent="0.25">
      <c r="A516" t="s">
        <v>1016</v>
      </c>
      <c r="B516">
        <v>31020</v>
      </c>
      <c r="C516" t="s">
        <v>1017</v>
      </c>
      <c r="D516">
        <v>37948</v>
      </c>
      <c r="E516">
        <v>2933</v>
      </c>
      <c r="F516">
        <v>2054</v>
      </c>
      <c r="G516">
        <v>2098</v>
      </c>
      <c r="H516">
        <v>3238</v>
      </c>
      <c r="I516">
        <v>4057</v>
      </c>
      <c r="J516">
        <v>4058</v>
      </c>
      <c r="K516">
        <v>4776</v>
      </c>
      <c r="L516">
        <v>3507</v>
      </c>
      <c r="M516">
        <v>1891</v>
      </c>
      <c r="N516">
        <v>1707</v>
      </c>
      <c r="O516">
        <v>1211</v>
      </c>
      <c r="P516">
        <v>592</v>
      </c>
      <c r="Q516">
        <v>2690</v>
      </c>
      <c r="R516">
        <v>3136</v>
      </c>
      <c r="S516">
        <f t="shared" si="189"/>
        <v>18974</v>
      </c>
      <c r="T516" t="str">
        <f t="shared" si="190"/>
        <v>7:30 a.m. to 7:59 a.m.</v>
      </c>
      <c r="U516">
        <f t="shared" si="191"/>
        <v>450</v>
      </c>
      <c r="V516">
        <f t="shared" si="192"/>
        <v>37948</v>
      </c>
      <c r="W516">
        <f t="shared" si="193"/>
        <v>18438</v>
      </c>
      <c r="X516">
        <f t="shared" si="194"/>
        <v>4776</v>
      </c>
      <c r="Y516">
        <f t="shared" si="195"/>
        <v>29</v>
      </c>
      <c r="Z516">
        <f t="shared" si="196"/>
        <v>453.25460636515913</v>
      </c>
      <c r="AA516" s="9">
        <f t="shared" si="186"/>
        <v>0.31458333333333333</v>
      </c>
      <c r="AC516" s="6">
        <f t="shared" si="197"/>
        <v>37948</v>
      </c>
      <c r="AD516" s="6">
        <f t="shared" si="198"/>
        <v>9488</v>
      </c>
      <c r="AE516" s="6">
        <f t="shared" si="178"/>
        <v>360</v>
      </c>
      <c r="AF516" s="6">
        <f t="shared" si="179"/>
        <v>3238</v>
      </c>
      <c r="AG516" s="6">
        <f t="shared" si="180"/>
        <v>29</v>
      </c>
      <c r="AH516" s="6">
        <f t="shared" si="181"/>
        <v>7085</v>
      </c>
      <c r="AI516" s="6">
        <f t="shared" si="199"/>
        <v>381.51266213712165</v>
      </c>
      <c r="AJ516" s="9">
        <f t="shared" si="187"/>
        <v>0.26458333333333334</v>
      </c>
      <c r="AL516" s="6">
        <f t="shared" si="200"/>
        <v>37948</v>
      </c>
      <c r="AM516" s="6">
        <f t="shared" si="201"/>
        <v>28461</v>
      </c>
      <c r="AN516" s="6">
        <f t="shared" si="182"/>
        <v>510</v>
      </c>
      <c r="AO516" s="6">
        <f t="shared" si="183"/>
        <v>1891</v>
      </c>
      <c r="AP516" s="6">
        <f t="shared" si="184"/>
        <v>29</v>
      </c>
      <c r="AQ516" s="6">
        <f t="shared" si="185"/>
        <v>26721</v>
      </c>
      <c r="AR516" s="6">
        <f t="shared" si="202"/>
        <v>536.68429402432571</v>
      </c>
      <c r="AS516" s="9">
        <f t="shared" si="188"/>
        <v>0.37222222222222223</v>
      </c>
    </row>
    <row r="517" spans="1:45" x14ac:dyDescent="0.25">
      <c r="A517" t="s">
        <v>1018</v>
      </c>
      <c r="B517">
        <v>31060</v>
      </c>
      <c r="C517" t="s">
        <v>1019</v>
      </c>
      <c r="D517">
        <v>8586</v>
      </c>
      <c r="E517">
        <v>30</v>
      </c>
      <c r="F517">
        <v>141</v>
      </c>
      <c r="G517">
        <v>112</v>
      </c>
      <c r="H517">
        <v>594</v>
      </c>
      <c r="I517">
        <v>1014</v>
      </c>
      <c r="J517">
        <v>1582</v>
      </c>
      <c r="K517">
        <v>1883</v>
      </c>
      <c r="L517">
        <v>1448</v>
      </c>
      <c r="M517">
        <v>576</v>
      </c>
      <c r="N517">
        <v>476</v>
      </c>
      <c r="O517">
        <v>150</v>
      </c>
      <c r="P517">
        <v>27</v>
      </c>
      <c r="Q517">
        <v>330</v>
      </c>
      <c r="R517">
        <v>223</v>
      </c>
      <c r="S517">
        <f t="shared" si="189"/>
        <v>4293</v>
      </c>
      <c r="T517" t="str">
        <f t="shared" si="190"/>
        <v>7:30 a.m. to 7:59 a.m.</v>
      </c>
      <c r="U517">
        <f t="shared" si="191"/>
        <v>450</v>
      </c>
      <c r="V517">
        <f t="shared" si="192"/>
        <v>8586</v>
      </c>
      <c r="W517">
        <f t="shared" si="193"/>
        <v>3473</v>
      </c>
      <c r="X517">
        <f t="shared" si="194"/>
        <v>1883</v>
      </c>
      <c r="Y517">
        <f t="shared" si="195"/>
        <v>29</v>
      </c>
      <c r="Z517">
        <f t="shared" si="196"/>
        <v>462.62878385554967</v>
      </c>
      <c r="AA517" s="9">
        <f t="shared" si="186"/>
        <v>0.32083333333333336</v>
      </c>
      <c r="AC517" s="6">
        <f t="shared" si="197"/>
        <v>8586</v>
      </c>
      <c r="AD517" s="6">
        <f t="shared" si="198"/>
        <v>2147</v>
      </c>
      <c r="AE517" s="6">
        <f t="shared" si="178"/>
        <v>420</v>
      </c>
      <c r="AF517" s="6">
        <f t="shared" si="179"/>
        <v>1582</v>
      </c>
      <c r="AG517" s="6">
        <f t="shared" si="180"/>
        <v>29</v>
      </c>
      <c r="AH517" s="6">
        <f t="shared" si="181"/>
        <v>1891</v>
      </c>
      <c r="AI517" s="6">
        <f t="shared" si="199"/>
        <v>424.68362831858406</v>
      </c>
      <c r="AJ517" s="9">
        <f t="shared" si="187"/>
        <v>0.29444444444444445</v>
      </c>
      <c r="AL517" s="6">
        <f t="shared" si="200"/>
        <v>8586</v>
      </c>
      <c r="AM517" s="6">
        <f t="shared" si="201"/>
        <v>6440</v>
      </c>
      <c r="AN517" s="6">
        <f t="shared" si="182"/>
        <v>480</v>
      </c>
      <c r="AO517" s="6">
        <f t="shared" si="183"/>
        <v>1448</v>
      </c>
      <c r="AP517" s="6">
        <f t="shared" si="184"/>
        <v>29</v>
      </c>
      <c r="AQ517" s="6">
        <f t="shared" si="185"/>
        <v>5356</v>
      </c>
      <c r="AR517" s="6">
        <f t="shared" si="202"/>
        <v>501.69993093922653</v>
      </c>
      <c r="AS517" s="9">
        <f t="shared" si="188"/>
        <v>0.34791666666666665</v>
      </c>
    </row>
    <row r="518" spans="1:45" x14ac:dyDescent="0.25">
      <c r="A518" t="s">
        <v>1020</v>
      </c>
      <c r="B518">
        <v>31100</v>
      </c>
      <c r="C518" t="s">
        <v>1021</v>
      </c>
      <c r="D518">
        <v>5523693</v>
      </c>
      <c r="E518">
        <v>263282</v>
      </c>
      <c r="F518">
        <v>225873</v>
      </c>
      <c r="G518">
        <v>245853</v>
      </c>
      <c r="H518">
        <v>485079</v>
      </c>
      <c r="I518">
        <v>452797</v>
      </c>
      <c r="J518">
        <v>789689</v>
      </c>
      <c r="K518">
        <v>576031</v>
      </c>
      <c r="L518">
        <v>688095</v>
      </c>
      <c r="M518">
        <v>340490</v>
      </c>
      <c r="N518">
        <v>486984</v>
      </c>
      <c r="O518">
        <v>211956</v>
      </c>
      <c r="P518">
        <v>88416</v>
      </c>
      <c r="Q518">
        <v>357187</v>
      </c>
      <c r="R518">
        <v>311961</v>
      </c>
      <c r="S518">
        <f t="shared" si="189"/>
        <v>2761846.5</v>
      </c>
      <c r="T518" t="str">
        <f t="shared" si="190"/>
        <v>7:30 a.m. to 7:59 a.m.</v>
      </c>
      <c r="U518">
        <f t="shared" si="191"/>
        <v>450</v>
      </c>
      <c r="V518">
        <f t="shared" si="192"/>
        <v>5523693</v>
      </c>
      <c r="W518">
        <f t="shared" si="193"/>
        <v>2462573</v>
      </c>
      <c r="X518">
        <f t="shared" si="194"/>
        <v>576031</v>
      </c>
      <c r="Y518">
        <f t="shared" si="195"/>
        <v>29</v>
      </c>
      <c r="Z518">
        <f t="shared" si="196"/>
        <v>465.0667785240725</v>
      </c>
      <c r="AA518" s="9">
        <f t="shared" si="186"/>
        <v>0.32291666666666669</v>
      </c>
      <c r="AC518" s="6">
        <f t="shared" si="197"/>
        <v>5523693</v>
      </c>
      <c r="AD518" s="6">
        <f t="shared" si="198"/>
        <v>1380924</v>
      </c>
      <c r="AE518" s="6">
        <f t="shared" si="178"/>
        <v>390</v>
      </c>
      <c r="AF518" s="6">
        <f t="shared" si="179"/>
        <v>452797</v>
      </c>
      <c r="AG518" s="6">
        <f t="shared" si="180"/>
        <v>29</v>
      </c>
      <c r="AH518" s="6">
        <f t="shared" si="181"/>
        <v>1220087</v>
      </c>
      <c r="AI518" s="6">
        <f t="shared" si="199"/>
        <v>400.30097648615163</v>
      </c>
      <c r="AJ518" s="9">
        <f t="shared" si="187"/>
        <v>0.27777777777777779</v>
      </c>
      <c r="AL518" s="6">
        <f t="shared" si="200"/>
        <v>5523693</v>
      </c>
      <c r="AM518" s="6">
        <f t="shared" si="201"/>
        <v>4142770</v>
      </c>
      <c r="AN518" s="6">
        <f t="shared" si="182"/>
        <v>540</v>
      </c>
      <c r="AO518" s="6">
        <f t="shared" si="183"/>
        <v>486984</v>
      </c>
      <c r="AP518" s="6">
        <f t="shared" si="184"/>
        <v>59</v>
      </c>
      <c r="AQ518" s="6">
        <f t="shared" si="185"/>
        <v>4067189</v>
      </c>
      <c r="AR518" s="6">
        <f t="shared" si="202"/>
        <v>549.15690094541094</v>
      </c>
      <c r="AS518" s="9">
        <f t="shared" si="188"/>
        <v>0.38125000000000003</v>
      </c>
    </row>
    <row r="519" spans="1:45" x14ac:dyDescent="0.25">
      <c r="A519" t="s">
        <v>1022</v>
      </c>
      <c r="B519">
        <v>31140</v>
      </c>
      <c r="C519" t="s">
        <v>1023</v>
      </c>
      <c r="D519">
        <v>573279</v>
      </c>
      <c r="E519">
        <v>21800</v>
      </c>
      <c r="F519">
        <v>19153</v>
      </c>
      <c r="G519">
        <v>27451</v>
      </c>
      <c r="H519">
        <v>47242</v>
      </c>
      <c r="I519">
        <v>56846</v>
      </c>
      <c r="J519">
        <v>83309</v>
      </c>
      <c r="K519">
        <v>74726</v>
      </c>
      <c r="L519">
        <v>60333</v>
      </c>
      <c r="M519">
        <v>32441</v>
      </c>
      <c r="N519">
        <v>32105</v>
      </c>
      <c r="O519">
        <v>14418</v>
      </c>
      <c r="P519">
        <v>7298</v>
      </c>
      <c r="Q519">
        <v>46381</v>
      </c>
      <c r="R519">
        <v>49776</v>
      </c>
      <c r="S519">
        <f t="shared" si="189"/>
        <v>286639.5</v>
      </c>
      <c r="T519" t="str">
        <f t="shared" si="190"/>
        <v>7:30 a.m. to 7:59 a.m.</v>
      </c>
      <c r="U519">
        <f t="shared" si="191"/>
        <v>450</v>
      </c>
      <c r="V519">
        <f t="shared" si="192"/>
        <v>573279</v>
      </c>
      <c r="W519">
        <f t="shared" si="193"/>
        <v>255801</v>
      </c>
      <c r="X519">
        <f t="shared" si="194"/>
        <v>74726</v>
      </c>
      <c r="Y519">
        <f t="shared" si="195"/>
        <v>29</v>
      </c>
      <c r="Z519">
        <f t="shared" si="196"/>
        <v>461.96794288467203</v>
      </c>
      <c r="AA519" s="9">
        <f t="shared" si="186"/>
        <v>0.32013888888888892</v>
      </c>
      <c r="AC519" s="6">
        <f t="shared" si="197"/>
        <v>573279</v>
      </c>
      <c r="AD519" s="6">
        <f t="shared" si="198"/>
        <v>143320</v>
      </c>
      <c r="AE519" s="6">
        <f t="shared" si="178"/>
        <v>390</v>
      </c>
      <c r="AF519" s="6">
        <f t="shared" si="179"/>
        <v>56846</v>
      </c>
      <c r="AG519" s="6">
        <f t="shared" si="180"/>
        <v>29</v>
      </c>
      <c r="AH519" s="6">
        <f t="shared" si="181"/>
        <v>115646</v>
      </c>
      <c r="AI519" s="6">
        <f t="shared" si="199"/>
        <v>404.11776993983744</v>
      </c>
      <c r="AJ519" s="9">
        <f t="shared" si="187"/>
        <v>0.28055555555555556</v>
      </c>
      <c r="AL519" s="6">
        <f t="shared" si="200"/>
        <v>573279</v>
      </c>
      <c r="AM519" s="6">
        <f t="shared" si="201"/>
        <v>429960</v>
      </c>
      <c r="AN519" s="6">
        <f t="shared" si="182"/>
        <v>540</v>
      </c>
      <c r="AO519" s="6">
        <f t="shared" si="183"/>
        <v>32105</v>
      </c>
      <c r="AP519" s="6">
        <f t="shared" si="184"/>
        <v>59</v>
      </c>
      <c r="AQ519" s="6">
        <f t="shared" si="185"/>
        <v>423301</v>
      </c>
      <c r="AR519" s="6">
        <f t="shared" si="202"/>
        <v>552.23599906556615</v>
      </c>
      <c r="AS519" s="9">
        <f t="shared" si="188"/>
        <v>0.3833333333333333</v>
      </c>
    </row>
    <row r="520" spans="1:45" x14ac:dyDescent="0.25">
      <c r="A520" t="s">
        <v>1024</v>
      </c>
      <c r="B520">
        <v>31180</v>
      </c>
      <c r="C520" t="s">
        <v>1025</v>
      </c>
      <c r="D520">
        <v>130437</v>
      </c>
      <c r="E520">
        <v>3730</v>
      </c>
      <c r="F520">
        <v>1777</v>
      </c>
      <c r="G520">
        <v>4768</v>
      </c>
      <c r="H520">
        <v>6490</v>
      </c>
      <c r="I520">
        <v>10237</v>
      </c>
      <c r="J520">
        <v>18801</v>
      </c>
      <c r="K520">
        <v>27616</v>
      </c>
      <c r="L520">
        <v>15304</v>
      </c>
      <c r="M520">
        <v>6766</v>
      </c>
      <c r="N520">
        <v>8132</v>
      </c>
      <c r="O520">
        <v>3801</v>
      </c>
      <c r="P520">
        <v>1873</v>
      </c>
      <c r="Q520">
        <v>8943</v>
      </c>
      <c r="R520">
        <v>12199</v>
      </c>
      <c r="S520">
        <f t="shared" si="189"/>
        <v>65218.5</v>
      </c>
      <c r="T520" t="str">
        <f t="shared" si="190"/>
        <v>7:30 a.m. to 7:59 a.m.</v>
      </c>
      <c r="U520">
        <f t="shared" si="191"/>
        <v>450</v>
      </c>
      <c r="V520">
        <f t="shared" si="192"/>
        <v>130437</v>
      </c>
      <c r="W520">
        <f t="shared" si="193"/>
        <v>45803</v>
      </c>
      <c r="X520">
        <f t="shared" si="194"/>
        <v>27616</v>
      </c>
      <c r="Y520">
        <f t="shared" si="195"/>
        <v>29</v>
      </c>
      <c r="Z520">
        <f t="shared" si="196"/>
        <v>470.38852476825031</v>
      </c>
      <c r="AA520" s="9">
        <f t="shared" si="186"/>
        <v>0.3263888888888889</v>
      </c>
      <c r="AC520" s="6">
        <f t="shared" si="197"/>
        <v>130437</v>
      </c>
      <c r="AD520" s="6">
        <f t="shared" si="198"/>
        <v>32610</v>
      </c>
      <c r="AE520" s="6">
        <f t="shared" si="178"/>
        <v>420</v>
      </c>
      <c r="AF520" s="6">
        <f t="shared" si="179"/>
        <v>18801</v>
      </c>
      <c r="AG520" s="6">
        <f t="shared" si="180"/>
        <v>29</v>
      </c>
      <c r="AH520" s="6">
        <f t="shared" si="181"/>
        <v>27002</v>
      </c>
      <c r="AI520" s="6">
        <f t="shared" si="199"/>
        <v>428.64902132865274</v>
      </c>
      <c r="AJ520" s="9">
        <f t="shared" si="187"/>
        <v>0.29722222222222222</v>
      </c>
      <c r="AL520" s="6">
        <f t="shared" si="200"/>
        <v>130437</v>
      </c>
      <c r="AM520" s="6">
        <f t="shared" si="201"/>
        <v>97828</v>
      </c>
      <c r="AN520" s="6">
        <f t="shared" si="182"/>
        <v>540</v>
      </c>
      <c r="AO520" s="6">
        <f t="shared" si="183"/>
        <v>8132</v>
      </c>
      <c r="AP520" s="6">
        <f t="shared" si="184"/>
        <v>59</v>
      </c>
      <c r="AQ520" s="6">
        <f t="shared" si="185"/>
        <v>95489</v>
      </c>
      <c r="AR520" s="6">
        <f t="shared" si="202"/>
        <v>556.96830423020162</v>
      </c>
      <c r="AS520" s="9">
        <f t="shared" si="188"/>
        <v>0.38611111111111113</v>
      </c>
    </row>
    <row r="521" spans="1:45" x14ac:dyDescent="0.25">
      <c r="A521" t="s">
        <v>1026</v>
      </c>
      <c r="B521">
        <v>31260</v>
      </c>
      <c r="C521" t="s">
        <v>1027</v>
      </c>
      <c r="D521">
        <v>34230</v>
      </c>
      <c r="E521">
        <v>1404</v>
      </c>
      <c r="F521">
        <v>1769</v>
      </c>
      <c r="G521">
        <v>1679</v>
      </c>
      <c r="H521">
        <v>2012</v>
      </c>
      <c r="I521">
        <v>3445</v>
      </c>
      <c r="J521">
        <v>5982</v>
      </c>
      <c r="K521">
        <v>6532</v>
      </c>
      <c r="L521">
        <v>2086</v>
      </c>
      <c r="M521">
        <v>1124</v>
      </c>
      <c r="N521">
        <v>1267</v>
      </c>
      <c r="O521">
        <v>552</v>
      </c>
      <c r="P521">
        <v>271</v>
      </c>
      <c r="Q521">
        <v>2621</v>
      </c>
      <c r="R521">
        <v>3486</v>
      </c>
      <c r="S521">
        <f t="shared" si="189"/>
        <v>17115</v>
      </c>
      <c r="T521" t="str">
        <f t="shared" si="190"/>
        <v>7:30 a.m. to 7:59 a.m.</v>
      </c>
      <c r="U521">
        <f t="shared" si="191"/>
        <v>450</v>
      </c>
      <c r="V521">
        <f t="shared" si="192"/>
        <v>34230</v>
      </c>
      <c r="W521">
        <f t="shared" si="193"/>
        <v>16291</v>
      </c>
      <c r="X521">
        <f t="shared" si="194"/>
        <v>6532</v>
      </c>
      <c r="Y521">
        <f t="shared" si="195"/>
        <v>29</v>
      </c>
      <c r="Z521">
        <f t="shared" si="196"/>
        <v>453.65829761175752</v>
      </c>
      <c r="AA521" s="9">
        <f t="shared" si="186"/>
        <v>0.31458333333333333</v>
      </c>
      <c r="AC521" s="6">
        <f t="shared" si="197"/>
        <v>34230</v>
      </c>
      <c r="AD521" s="6">
        <f t="shared" si="198"/>
        <v>8558</v>
      </c>
      <c r="AE521" s="6">
        <f t="shared" si="178"/>
        <v>390</v>
      </c>
      <c r="AF521" s="6">
        <f t="shared" si="179"/>
        <v>3445</v>
      </c>
      <c r="AG521" s="6">
        <f t="shared" si="180"/>
        <v>29</v>
      </c>
      <c r="AH521" s="6">
        <f t="shared" si="181"/>
        <v>6864</v>
      </c>
      <c r="AI521" s="6">
        <f t="shared" si="199"/>
        <v>404.25587808417998</v>
      </c>
      <c r="AJ521" s="9">
        <f t="shared" si="187"/>
        <v>0.28055555555555556</v>
      </c>
      <c r="AL521" s="6">
        <f t="shared" si="200"/>
        <v>34230</v>
      </c>
      <c r="AM521" s="6">
        <f t="shared" si="201"/>
        <v>25673</v>
      </c>
      <c r="AN521" s="6">
        <f t="shared" si="182"/>
        <v>510</v>
      </c>
      <c r="AO521" s="6">
        <f t="shared" si="183"/>
        <v>1124</v>
      </c>
      <c r="AP521" s="6">
        <f t="shared" si="184"/>
        <v>29</v>
      </c>
      <c r="AQ521" s="6">
        <f t="shared" si="185"/>
        <v>24909</v>
      </c>
      <c r="AR521" s="6">
        <f t="shared" si="202"/>
        <v>529.6988434163701</v>
      </c>
      <c r="AS521" s="9">
        <f t="shared" si="188"/>
        <v>0.36736111111111108</v>
      </c>
    </row>
    <row r="522" spans="1:45" x14ac:dyDescent="0.25">
      <c r="A522" t="s">
        <v>1028</v>
      </c>
      <c r="B522">
        <v>31300</v>
      </c>
      <c r="C522" t="s">
        <v>1029</v>
      </c>
      <c r="D522">
        <v>46272</v>
      </c>
      <c r="E522">
        <v>2159</v>
      </c>
      <c r="F522">
        <v>1501</v>
      </c>
      <c r="G522">
        <v>1840</v>
      </c>
      <c r="H522">
        <v>3713</v>
      </c>
      <c r="I522">
        <v>4366</v>
      </c>
      <c r="J522">
        <v>9985</v>
      </c>
      <c r="K522">
        <v>5642</v>
      </c>
      <c r="L522">
        <v>5327</v>
      </c>
      <c r="M522">
        <v>1716</v>
      </c>
      <c r="N522">
        <v>1904</v>
      </c>
      <c r="O522">
        <v>616</v>
      </c>
      <c r="P522">
        <v>391</v>
      </c>
      <c r="Q522">
        <v>3608</v>
      </c>
      <c r="R522">
        <v>3504</v>
      </c>
      <c r="S522">
        <f t="shared" si="189"/>
        <v>23136</v>
      </c>
      <c r="T522" t="str">
        <f t="shared" si="190"/>
        <v>7:00 a.m. to 7:29 a.m.</v>
      </c>
      <c r="U522">
        <f t="shared" si="191"/>
        <v>420</v>
      </c>
      <c r="V522">
        <f t="shared" si="192"/>
        <v>46272</v>
      </c>
      <c r="W522">
        <f t="shared" si="193"/>
        <v>13579</v>
      </c>
      <c r="X522">
        <f t="shared" si="194"/>
        <v>9985</v>
      </c>
      <c r="Y522">
        <f t="shared" si="195"/>
        <v>29</v>
      </c>
      <c r="Z522">
        <f t="shared" si="196"/>
        <v>447.75693540310465</v>
      </c>
      <c r="AA522" s="9">
        <f t="shared" si="186"/>
        <v>0.31041666666666667</v>
      </c>
      <c r="AC522" s="6">
        <f t="shared" si="197"/>
        <v>46272</v>
      </c>
      <c r="AD522" s="6">
        <f t="shared" si="198"/>
        <v>11569</v>
      </c>
      <c r="AE522" s="6">
        <f t="shared" ref="AE522:AE585" si="203">IF($AD522&gt;SUM($E522:$R522),"Q1 can't exceed the total", IF($AD522&gt;SUM($E522:$Q522),$R$2, IF($AD522&gt;SUM($E522:$P522),$Q$2, IF($AD522&gt;SUM($E522:$O522),$P$2, IF($AD522&gt;SUM($E522:$N522),$O$2, IF($AD522&gt;SUM($E522:$M522),$N$2, IF($AD522&gt;SUM($E522:$L522),$M$2, IF($AD522&gt;SUM($E522:$K522),$L$2, IF($AD522&gt;SUM($E522:$J522),$K$2, IF($AD522&gt;SUM($E522:$I522),$J$2, IF($AD522&gt;SUM($E522:$H522),$I$2, IF($AD522&gt;SUM($E522:$G522),$H$2, IF($AD522&gt;SUM($E522:$F522),$G$2, IF($AD522&gt;SUM($E522),$F$2,$E$2))))))))))))))</f>
        <v>390</v>
      </c>
      <c r="AF522" s="6">
        <f t="shared" ref="AF522:AF585" si="204">IF($AD522&gt;SUM($E522:$R522),"Q1 can't exceed the total", IF($AD522&gt;SUM($E522:$Q522),$R522, IF($AD522&gt;SUM($E522:$P522),$Q522, IF($AD522&gt;SUM($E522:$O522),$P522, IF($AD522&gt;SUM($E522:$N522),$O522, IF($AD522&gt;SUM($E522:$M522),$N522, IF($AD522&gt;SUM($E522:$L522),$M522, IF($AD522&gt;SUM($E522:$K522),$L522, IF($AD522&gt;SUM($E522:$J522),$K522, IF($AD522&gt;SUM($E522:$I522),$J522, IF($AD522&gt;SUM($E522:$H522),$I522, IF($AD522&gt;SUM($E522:$G522),$H522, IF($AD522&gt;SUM($E522:$F522),$G522, IF($AD522&gt;SUM($E522),$F522,$E522))))))))))))))</f>
        <v>4366</v>
      </c>
      <c r="AG522" s="6">
        <f t="shared" ref="AG522:AG585" si="205">IF($AD522&gt;SUM($E522:$R522),"median can't exceed the total", IF($AD522&gt;SUM($E522:$Q522),$R$1, IF($AD522&gt;SUM($E522:$P522),$Q$1, IF($AD522&gt;SUM($E522:$O522),$P$1, IF($AD522&gt;SUM($E522:$N522),$O$1, IF($AD522&gt;SUM($E522:$M522),$N$1, IF($AD522&gt;SUM($E522:$L522),$M$1, IF($AD522&gt;SUM($E522:$K522),$L$1, IF($AD522&gt;SUM($E522:$J522),$K$1, IF($AD522&gt;SUM($E522:$I522),$J$1, IF($AD522&gt;SUM($E522:$H522),$I$1, IF($AD522&gt;SUM($E522:$G522),$H$1, IF($AD522&gt;SUM($E522:$F522),$G$1, IF($AD522&gt;SUM($E522),$F$1,$E$1))))))))))))))</f>
        <v>29</v>
      </c>
      <c r="AH522" s="6">
        <f t="shared" ref="AH522:AH585" si="206">IF($AD522&gt;SUM($E522:$R522),"median can't exceed the total", IF($AD522&gt;SUM($E522:$Q522),SUM($E522:$Q522), IF($AD522&gt;SUM($E522:$P522),SUM($E522:$P522), IF($AD522&gt;SUM($E522:$O522),SUM($E522:$O522), IF($AD522&gt;SUM($E522:$N522),SUM($E522:$N522), IF($AD522&gt;SUM($E522:$M522),SUM($E522:$M522), IF($AD522&gt;SUM($E522:$L522),SUM($E522:$L522), IF($AD522&gt;SUM($E522:$K522),SUM($E522:$K522), IF($AD522&gt;SUM($E522:$J522),SUM($E522:$J522), IF($AD522&gt;SUM($E522:$I522),SUM($E522:$I522), IF($AD522&gt;SUM($E522:$H522),SUM($E522:$H522), IF($AD522&gt;SUM($E522:$G522),SUM($E522:$G522), IF($AD522&gt;SUM($E522:$F522),SUM($E522:$F522, IF($AD522&gt;SUM($E522),SUM($E522),0)))))))))))))))</f>
        <v>9213</v>
      </c>
      <c r="AI522" s="6">
        <f t="shared" si="199"/>
        <v>405.64246449839669</v>
      </c>
      <c r="AJ522" s="9">
        <f t="shared" si="187"/>
        <v>0.28125</v>
      </c>
      <c r="AL522" s="6">
        <f t="shared" si="200"/>
        <v>46272</v>
      </c>
      <c r="AM522" s="6">
        <f t="shared" si="201"/>
        <v>34704</v>
      </c>
      <c r="AN522" s="6">
        <f t="shared" ref="AN522:AN585" si="207">IF($AM522&gt;SUM($E522:$R522),"can't exceed the total", IF($AM522&gt;SUM($E522:$Q522),$R$2, IF($AM522&gt;SUM($E522:$P522),$Q$2, IF($AM522&gt;SUM($E522:$O522),$P$2, IF($AM522&gt;SUM($E522:$N522),$O$2, IF($AM522&gt;SUM($E522:$M522),$N$2, IF($AM522&gt;SUM($E522:$L522),$M$2, IF($AM522&gt;SUM($E522:$K522),$L$2, IF($AM522&gt;SUM($E522:$J522),$K$2, IF($AM522&gt;SUM($E522:$I522),$J$2, IF($AM522&gt;SUM($E522:$H522),$I$2, IF($AM522&gt;SUM($E522:$G522),$H$2, IF($AM522&gt;SUM($E522:$F522),$G$2, IF($AM522&gt;SUM($E522),$F$2,$E$2))))))))))))))</f>
        <v>510</v>
      </c>
      <c r="AO522" s="6">
        <f t="shared" ref="AO522:AO585" si="208">IF($AM522&gt;SUM($E522:$R522), "can't exceed the total", IF($AM522&gt;SUM($E522:$Q522),$R522, IF($AM522&gt;SUM($E522:$P522),$Q522, IF($AM522&gt;SUM($E522:$O522),$P522, IF($AM522&gt;SUM($E522:$N522),$O522, IF($AM522&gt;SUM($E522:$M522),$N522, IF($AM522&gt;SUM($E522:$L522),$M522, IF($AM522&gt;SUM($E522:$K522),$L522, IF($AM522&gt;SUM($E522:$J522),$K522, IF($AM522&gt;SUM($E522:$I522),$J522, IF($AM522&gt;SUM($E522:$H522),$I522, IF($AM522&gt;SUM($E522:$G522),$H522, IF($AM522&gt;SUM($E522:$F522),$G522, IF($AM522&gt;SUM($E522),$F522,$E522))))))))))))))</f>
        <v>1716</v>
      </c>
      <c r="AP522" s="6">
        <f t="shared" ref="AP522:AP585" si="209">IF($AM522&gt;SUM($E522:$R522),"can't exceed the total", IF($AM522&gt;SUM($E522:$Q522),$R$1, IF($AM522&gt;SUM($E522:$P522),$Q$1, IF($AM522&gt;SUM($E522:$O522),$P$1, IF($AM522&gt;SUM($E522:$N522),$O$1, IF($AM522&gt;SUM($E522:$M522),$N$1, IF($AM522&gt;SUM($E522:$L522),$M$1, IF($AM522&gt;SUM($E522:$K522),$L$1, IF($AM522&gt;SUM($E522:$J522),$K$1, IF($AM522&gt;SUM($E522:$I522),$J$1, IF($AM522&gt;SUM($E522:$H522),$I$1, IF($AM522&gt;SUM($E522:$G522),$H$1, IF($AM522&gt;SUM($E522:$F522),$G$1, IF($AM522&gt;SUM($E522),$F$1,$E$1))))))))))))))</f>
        <v>29</v>
      </c>
      <c r="AQ522" s="6">
        <f t="shared" ref="AQ522:AQ585" si="210">IF($AM522&gt;SUM($E522:$R522),"can't exceed the total", IF($AM522&gt;SUM($E522:$Q522),SUM($E522:$Q522), IF($AM522&gt;SUM($E522:$P522),SUM($E522:$P522), IF($AM522&gt;SUM($E522:$O522),SUM($E522:$O522), IF($AM522&gt;SUM($E522:$N522),SUM($E522:$N522), IF($AM522&gt;SUM($E522:$M522),SUM($E522:$M522), IF($AM522&gt;SUM($E522:$L522),SUM($E522:$L522), IF($AM522&gt;SUM($E522:$K522),SUM($E522:$K522), IF($AM522&gt;SUM($E522:$J522),SUM($E522:$J522), IF($AM522&gt;SUM($E522:$I522),SUM($E522:$I522), IF($AM522&gt;SUM($E522:$H522),SUM($E522:$H522), IF($AM522&gt;SUM($E522:$G522),SUM($E522:$G522), IF($AM522&gt;SUM($E522:$F522),SUM($E522:$F522, IF($AM522&gt;SUM($E522),SUM($E522),0)))))))))))))))</f>
        <v>34533</v>
      </c>
      <c r="AR522" s="6">
        <f t="shared" si="202"/>
        <v>512.88986013986016</v>
      </c>
      <c r="AS522" s="9">
        <f t="shared" si="188"/>
        <v>0.35555555555555557</v>
      </c>
    </row>
    <row r="523" spans="1:45" x14ac:dyDescent="0.25">
      <c r="A523" t="s">
        <v>1030</v>
      </c>
      <c r="B523">
        <v>31340</v>
      </c>
      <c r="C523" t="s">
        <v>1031</v>
      </c>
      <c r="D523">
        <v>110131</v>
      </c>
      <c r="E523">
        <v>3791</v>
      </c>
      <c r="F523">
        <v>3000</v>
      </c>
      <c r="G523">
        <v>4793</v>
      </c>
      <c r="H523">
        <v>9925</v>
      </c>
      <c r="I523">
        <v>11738</v>
      </c>
      <c r="J523">
        <v>16260</v>
      </c>
      <c r="K523">
        <v>15494</v>
      </c>
      <c r="L523">
        <v>11290</v>
      </c>
      <c r="M523">
        <v>5682</v>
      </c>
      <c r="N523">
        <v>5908</v>
      </c>
      <c r="O523">
        <v>2538</v>
      </c>
      <c r="P523">
        <v>993</v>
      </c>
      <c r="Q523">
        <v>8959</v>
      </c>
      <c r="R523">
        <v>9760</v>
      </c>
      <c r="S523">
        <f t="shared" si="189"/>
        <v>55065.5</v>
      </c>
      <c r="T523" t="str">
        <f t="shared" si="190"/>
        <v>7:30 a.m. to 7:59 a.m.</v>
      </c>
      <c r="U523">
        <f t="shared" si="191"/>
        <v>450</v>
      </c>
      <c r="V523">
        <f t="shared" si="192"/>
        <v>110131</v>
      </c>
      <c r="W523">
        <f t="shared" si="193"/>
        <v>49507</v>
      </c>
      <c r="X523">
        <f t="shared" si="194"/>
        <v>15494</v>
      </c>
      <c r="Y523">
        <f t="shared" si="195"/>
        <v>29</v>
      </c>
      <c r="Z523">
        <f t="shared" si="196"/>
        <v>460.40380147153735</v>
      </c>
      <c r="AA523" s="9">
        <f t="shared" ref="AA523:AA586" si="211">TIME(0,Z523,0)</f>
        <v>0.31944444444444448</v>
      </c>
      <c r="AC523" s="6">
        <f t="shared" si="197"/>
        <v>110131</v>
      </c>
      <c r="AD523" s="6">
        <f t="shared" si="198"/>
        <v>27533</v>
      </c>
      <c r="AE523" s="6">
        <f t="shared" si="203"/>
        <v>390</v>
      </c>
      <c r="AF523" s="6">
        <f t="shared" si="204"/>
        <v>11738</v>
      </c>
      <c r="AG523" s="6">
        <f t="shared" si="205"/>
        <v>29</v>
      </c>
      <c r="AH523" s="6">
        <f t="shared" si="206"/>
        <v>21509</v>
      </c>
      <c r="AI523" s="6">
        <f t="shared" si="199"/>
        <v>404.8823266314534</v>
      </c>
      <c r="AJ523" s="9">
        <f t="shared" ref="AJ523:AJ586" si="212">TIME(0,AI523,0)</f>
        <v>0.28055555555555556</v>
      </c>
      <c r="AL523" s="6">
        <f t="shared" si="200"/>
        <v>110131</v>
      </c>
      <c r="AM523" s="6">
        <f t="shared" si="201"/>
        <v>82599</v>
      </c>
      <c r="AN523" s="6">
        <f t="shared" si="207"/>
        <v>540</v>
      </c>
      <c r="AO523" s="6">
        <f t="shared" si="208"/>
        <v>5908</v>
      </c>
      <c r="AP523" s="6">
        <f t="shared" si="209"/>
        <v>59</v>
      </c>
      <c r="AQ523" s="6">
        <f t="shared" si="210"/>
        <v>81973</v>
      </c>
      <c r="AR523" s="6">
        <f t="shared" si="202"/>
        <v>546.24403351387946</v>
      </c>
      <c r="AS523" s="9">
        <f t="shared" ref="AS523:AS586" si="213">TIME(0,AR523,0)</f>
        <v>0.37916666666666665</v>
      </c>
    </row>
    <row r="524" spans="1:45" x14ac:dyDescent="0.25">
      <c r="A524" t="s">
        <v>1032</v>
      </c>
      <c r="B524">
        <v>31380</v>
      </c>
      <c r="C524" t="s">
        <v>1033</v>
      </c>
      <c r="D524">
        <v>13953</v>
      </c>
      <c r="E524">
        <v>528</v>
      </c>
      <c r="F524">
        <v>276</v>
      </c>
      <c r="G524">
        <v>620</v>
      </c>
      <c r="H524">
        <v>915</v>
      </c>
      <c r="I524">
        <v>1479</v>
      </c>
      <c r="J524">
        <v>1519</v>
      </c>
      <c r="K524">
        <v>2431</v>
      </c>
      <c r="L524">
        <v>1171</v>
      </c>
      <c r="M524">
        <v>705</v>
      </c>
      <c r="N524">
        <v>890</v>
      </c>
      <c r="O524">
        <v>375</v>
      </c>
      <c r="P524">
        <v>288</v>
      </c>
      <c r="Q524">
        <v>1308</v>
      </c>
      <c r="R524">
        <v>1448</v>
      </c>
      <c r="S524">
        <f t="shared" ref="S524:S587" si="214">IF(MOD(D524,2)&gt;0,AVERAGE(ROUNDDOWN(D524/2,0),ROUNDUP(D524/2,0)),D524/2)</f>
        <v>6976.5</v>
      </c>
      <c r="T524" t="str">
        <f t="shared" ref="T524:T587" si="215">IF($S524&gt;SUM($E524:$R524),"median can't exceed the total",IF($S524&gt;SUM($E524:$Q524),$R$9,IF($S524&gt;SUM($E524:$P524),$Q$9,IF($S524&gt;SUM($E524:$O524),$P$9,IF($S524&gt;SUM($E524:$N524),$O$9,IF($S524&gt;SUM($E524:$M524),$N$9,IF($S524&gt;SUM($E524:$L524),$M$9,IF($S524&gt;SUM($E524:$K524),$L$9,IF($S524&gt;SUM($E524:$J524),$K$9,IF($S524&gt;SUM($E524:$I524),$J$9,IF($S524&gt;SUM($E524:$H524),$I$9,IF($S524&gt;SUM($E524:$G524),$H$9,IF($S524&gt;SUM($E524:$F524),$G$9,IF($S524&gt;SUM($E524),$F$9,$E$9))))))))))))))</f>
        <v>7:30 a.m. to 7:59 a.m.</v>
      </c>
      <c r="U524">
        <f t="shared" ref="U524:U587" si="216">IF($S524&gt;SUM($E524:$R524),"median can't exceed the total",IF($S524&gt;SUM($E524:$Q524),$R$2,IF($S524&gt;SUM($E524:$P524),$Q$2,IF($S524&gt;SUM($E524:$O524),$P$2,IF($S524&gt;SUM($E524:$N524),$O$2,IF($S524&gt;SUM($E524:$M524),$N$2,IF($S524&gt;SUM($E524:$L524),$M$2,IF($S524&gt;SUM($E524:$K524),$L$2,IF($S524&gt;SUM($E524:$J524),$K$2,IF($S524&gt;SUM($E524:$I524),$J$2,IF($S524&gt;SUM($E524:$H524),$I$2,IF($S524&gt;SUM($E524:$G524),$H$2,IF($S524&gt;SUM($E524:$F524),$G$2,IF($S524&gt;SUM($E524),$F$2,$E$2))))))))))))))</f>
        <v>450</v>
      </c>
      <c r="V524">
        <f t="shared" ref="V524:V587" si="217">D524</f>
        <v>13953</v>
      </c>
      <c r="W524">
        <f t="shared" ref="W524:W587" si="218">IF($S524&gt;SUM($E524:$R524),"median can't exceed the total", IF($S524&gt;SUM($E524:$Q524),SUM($E524:$Q524), IF($S524&gt;SUM($E524:$P524),SUM($E524:$P524), IF($S524&gt;SUM($E524:$O524),SUM($E524:$O524), IF($S524&gt;SUM($E524:$N524),SUM($E524:$N524), IF($S524&gt;SUM($E524:$M524),SUM($E524:$M524), IF($S524&gt;SUM($E524:$L524),SUM($E524:$L524), IF($S524&gt;SUM($E524:$K524),SUM($E524:$K524), IF($S524&gt;SUM($E524:$J524),SUM($E524:$J524), IF($S524&gt;SUM($E524:$I524),SUM($E524:$I524), IF($S524&gt;SUM($E524:$H524),SUM($E524:$H524), IF($S524&gt;SUM($E524:$G524),SUM($E524:$G524), IF($S524&gt;SUM($E524:$F524),SUM($E524:$F524, IF($S524&gt;SUM($E524),SUM($E524),0)))))))))))))))</f>
        <v>5337</v>
      </c>
      <c r="X524">
        <f t="shared" ref="X524:X587" si="219">IF($S524&gt;SUM($E524:$R524),"median can't exceed the total", IF($S524&gt;SUM($E524:$Q524),$R524, IF($S524&gt;SUM($E524:$P524),$Q524, IF($S524&gt;SUM($E524:$O524),$P524, IF($S524&gt;SUM($E524:$N524),$O524, IF($S524&gt;SUM($E524:$M524),$N524, IF($S524&gt;SUM($E524:$L524),$M524, IF($S524&gt;SUM($E524:$K524),$L524, IF($S524&gt;SUM($E524:$J524),$K524, IF($S524&gt;SUM($E524:$I524),$J524, IF($S524&gt;SUM($E524:$H524),$I524, IF($S524&gt;SUM($E524:$G524),$H524, IF($S524&gt;SUM($E524:$F524),$G524, IF($S524&gt;SUM($E524),$F524,$E524))))))))))))))</f>
        <v>2431</v>
      </c>
      <c r="Y524">
        <f t="shared" ref="Y524:Y587" si="220">IF($S524&gt;SUM($E524:$R524),"median can't exceed the total", IF($S524&gt;SUM($E524:$Q524),$R$1, IF($S524&gt;SUM($E524:$P524),$Q$1, IF($S524&gt;SUM($E524:$O524),$P$1, IF($S524&gt;SUM($E524:$N524),$O$1, IF($S524&gt;SUM($E524:$M524),$N$1, IF($S524&gt;SUM($E524:$L524),$M$1, IF($S524&gt;SUM($E524:$K524),$L$1, IF($S524&gt;SUM($E524:$J524),$K$1, IF($S524&gt;SUM($E524:$I524),$J$1, IF($S524&gt;SUM($E524:$H524),$I$1, IF($S524&gt;SUM($E524:$G524),$H$1, IF($S524&gt;SUM($E524:$F524),$G$1, IF($S524&gt;SUM($E524),$F$1,$E$1))))))))))))))</f>
        <v>29</v>
      </c>
      <c r="Z524">
        <f t="shared" ref="Z524:Z587" si="221">U524+(((V524/2)-W524)/X524)*Y524</f>
        <v>469.55800082270673</v>
      </c>
      <c r="AA524" s="9">
        <f t="shared" si="211"/>
        <v>0.32569444444444445</v>
      </c>
      <c r="AC524" s="6">
        <f t="shared" ref="AC524:AC587" si="222">$D524</f>
        <v>13953</v>
      </c>
      <c r="AD524" s="6">
        <f t="shared" ref="AD524:AD587" si="223">ROUNDUP(0.25*($AC524+1),0)</f>
        <v>3489</v>
      </c>
      <c r="AE524" s="6">
        <f t="shared" si="203"/>
        <v>390</v>
      </c>
      <c r="AF524" s="6">
        <f t="shared" si="204"/>
        <v>1479</v>
      </c>
      <c r="AG524" s="6">
        <f t="shared" si="205"/>
        <v>29</v>
      </c>
      <c r="AH524" s="6">
        <f t="shared" si="206"/>
        <v>2339</v>
      </c>
      <c r="AI524" s="6">
        <f t="shared" ref="AI524:AI587" si="224">AE524+(((AC524/4)-AH524)/AF524)*AG524</f>
        <v>412.53431372549022</v>
      </c>
      <c r="AJ524" s="9">
        <f t="shared" si="212"/>
        <v>0.28611111111111109</v>
      </c>
      <c r="AL524" s="6">
        <f t="shared" ref="AL524:AL587" si="225">$D524</f>
        <v>13953</v>
      </c>
      <c r="AM524" s="6">
        <f t="shared" ref="AM524:AM587" si="226">ROUNDDOWN(0.75*($AL524+1),0)</f>
        <v>10465</v>
      </c>
      <c r="AN524" s="6">
        <f t="shared" si="207"/>
        <v>540</v>
      </c>
      <c r="AO524" s="6">
        <f t="shared" si="208"/>
        <v>890</v>
      </c>
      <c r="AP524" s="6">
        <f t="shared" si="209"/>
        <v>59</v>
      </c>
      <c r="AQ524" s="6">
        <f t="shared" si="210"/>
        <v>9644</v>
      </c>
      <c r="AR524" s="6">
        <f t="shared" ref="AR524:AR587" si="227">AN524+((((3*AL524)/4)-AQ524)/AO524)*AP524</f>
        <v>594.40926966292136</v>
      </c>
      <c r="AS524" s="9">
        <f t="shared" si="213"/>
        <v>0.41250000000000003</v>
      </c>
    </row>
    <row r="525" spans="1:45" x14ac:dyDescent="0.25">
      <c r="A525" t="s">
        <v>1034</v>
      </c>
      <c r="B525">
        <v>31420</v>
      </c>
      <c r="C525" t="s">
        <v>1035</v>
      </c>
      <c r="D525">
        <v>90342</v>
      </c>
      <c r="E525">
        <v>2761</v>
      </c>
      <c r="F525">
        <v>2660</v>
      </c>
      <c r="G525">
        <v>3901</v>
      </c>
      <c r="H525">
        <v>7673</v>
      </c>
      <c r="I525">
        <v>8081</v>
      </c>
      <c r="J525">
        <v>12639</v>
      </c>
      <c r="K525">
        <v>15497</v>
      </c>
      <c r="L525">
        <v>9752</v>
      </c>
      <c r="M525">
        <v>5039</v>
      </c>
      <c r="N525">
        <v>5564</v>
      </c>
      <c r="O525">
        <v>2027</v>
      </c>
      <c r="P525">
        <v>1410</v>
      </c>
      <c r="Q525">
        <v>6656</v>
      </c>
      <c r="R525">
        <v>6682</v>
      </c>
      <c r="S525">
        <f t="shared" si="214"/>
        <v>45171</v>
      </c>
      <c r="T525" t="str">
        <f t="shared" si="215"/>
        <v>7:30 a.m. to 7:59 a.m.</v>
      </c>
      <c r="U525">
        <f t="shared" si="216"/>
        <v>450</v>
      </c>
      <c r="V525">
        <f t="shared" si="217"/>
        <v>90342</v>
      </c>
      <c r="W525">
        <f t="shared" si="218"/>
        <v>37715</v>
      </c>
      <c r="X525">
        <f t="shared" si="219"/>
        <v>15497</v>
      </c>
      <c r="Y525">
        <f t="shared" si="220"/>
        <v>29</v>
      </c>
      <c r="Z525">
        <f t="shared" si="221"/>
        <v>463.95263599406337</v>
      </c>
      <c r="AA525" s="9">
        <f t="shared" si="211"/>
        <v>0.3215277777777778</v>
      </c>
      <c r="AC525" s="6">
        <f t="shared" si="222"/>
        <v>90342</v>
      </c>
      <c r="AD525" s="6">
        <f t="shared" si="223"/>
        <v>22586</v>
      </c>
      <c r="AE525" s="6">
        <f t="shared" si="203"/>
        <v>390</v>
      </c>
      <c r="AF525" s="6">
        <f t="shared" si="204"/>
        <v>8081</v>
      </c>
      <c r="AG525" s="6">
        <f t="shared" si="205"/>
        <v>29</v>
      </c>
      <c r="AH525" s="6">
        <f t="shared" si="206"/>
        <v>16995</v>
      </c>
      <c r="AI525" s="6">
        <f t="shared" si="224"/>
        <v>410.0624303922782</v>
      </c>
      <c r="AJ525" s="9">
        <f t="shared" si="212"/>
        <v>0.28472222222222221</v>
      </c>
      <c r="AL525" s="6">
        <f t="shared" si="225"/>
        <v>90342</v>
      </c>
      <c r="AM525" s="6">
        <f t="shared" si="226"/>
        <v>67757</v>
      </c>
      <c r="AN525" s="6">
        <f t="shared" si="207"/>
        <v>510</v>
      </c>
      <c r="AO525" s="6">
        <f t="shared" si="208"/>
        <v>5039</v>
      </c>
      <c r="AP525" s="6">
        <f t="shared" si="209"/>
        <v>29</v>
      </c>
      <c r="AQ525" s="6">
        <f t="shared" si="210"/>
        <v>62964</v>
      </c>
      <c r="AR525" s="6">
        <f t="shared" si="227"/>
        <v>537.5813653502679</v>
      </c>
      <c r="AS525" s="9">
        <f t="shared" si="213"/>
        <v>0.37291666666666662</v>
      </c>
    </row>
    <row r="526" spans="1:45" x14ac:dyDescent="0.25">
      <c r="A526" t="s">
        <v>1036</v>
      </c>
      <c r="B526">
        <v>31460</v>
      </c>
      <c r="C526" t="s">
        <v>1037</v>
      </c>
      <c r="D526">
        <v>39895</v>
      </c>
      <c r="E526">
        <v>3369</v>
      </c>
      <c r="F526">
        <v>2461</v>
      </c>
      <c r="G526">
        <v>2768</v>
      </c>
      <c r="H526">
        <v>4581</v>
      </c>
      <c r="I526">
        <v>3639</v>
      </c>
      <c r="J526">
        <v>5935</v>
      </c>
      <c r="K526">
        <v>5544</v>
      </c>
      <c r="L526">
        <v>3327</v>
      </c>
      <c r="M526">
        <v>991</v>
      </c>
      <c r="N526">
        <v>1822</v>
      </c>
      <c r="O526">
        <v>857</v>
      </c>
      <c r="P526">
        <v>363</v>
      </c>
      <c r="Q526">
        <v>2184</v>
      </c>
      <c r="R526">
        <v>2054</v>
      </c>
      <c r="S526">
        <f t="shared" si="214"/>
        <v>19947.5</v>
      </c>
      <c r="T526" t="str">
        <f t="shared" si="215"/>
        <v>7:00 a.m. to 7:29 a.m.</v>
      </c>
      <c r="U526">
        <f t="shared" si="216"/>
        <v>420</v>
      </c>
      <c r="V526">
        <f t="shared" si="217"/>
        <v>39895</v>
      </c>
      <c r="W526">
        <f t="shared" si="218"/>
        <v>16818</v>
      </c>
      <c r="X526">
        <f t="shared" si="219"/>
        <v>5935</v>
      </c>
      <c r="Y526">
        <f t="shared" si="220"/>
        <v>29</v>
      </c>
      <c r="Z526">
        <f t="shared" si="221"/>
        <v>435.29157540016848</v>
      </c>
      <c r="AA526" s="9">
        <f t="shared" si="211"/>
        <v>0.30208333333333331</v>
      </c>
      <c r="AC526" s="6">
        <f t="shared" si="222"/>
        <v>39895</v>
      </c>
      <c r="AD526" s="6">
        <f t="shared" si="223"/>
        <v>9974</v>
      </c>
      <c r="AE526" s="6">
        <f t="shared" si="203"/>
        <v>360</v>
      </c>
      <c r="AF526" s="6">
        <f t="shared" si="204"/>
        <v>4581</v>
      </c>
      <c r="AG526" s="6">
        <f t="shared" si="205"/>
        <v>29</v>
      </c>
      <c r="AH526" s="6">
        <f t="shared" si="206"/>
        <v>8598</v>
      </c>
      <c r="AI526" s="6">
        <f t="shared" si="224"/>
        <v>368.70917921851122</v>
      </c>
      <c r="AJ526" s="9">
        <f t="shared" si="212"/>
        <v>0.25555555555555559</v>
      </c>
      <c r="AL526" s="6">
        <f t="shared" si="225"/>
        <v>39895</v>
      </c>
      <c r="AM526" s="6">
        <f t="shared" si="226"/>
        <v>29922</v>
      </c>
      <c r="AN526" s="6">
        <f t="shared" si="207"/>
        <v>480</v>
      </c>
      <c r="AO526" s="6">
        <f t="shared" si="208"/>
        <v>3327</v>
      </c>
      <c r="AP526" s="6">
        <f t="shared" si="209"/>
        <v>29</v>
      </c>
      <c r="AQ526" s="6">
        <f t="shared" si="210"/>
        <v>28297</v>
      </c>
      <c r="AR526" s="6">
        <f t="shared" si="227"/>
        <v>494.15787496242859</v>
      </c>
      <c r="AS526" s="9">
        <f t="shared" si="213"/>
        <v>0.3430555555555555</v>
      </c>
    </row>
    <row r="527" spans="1:45" x14ac:dyDescent="0.25">
      <c r="A527" t="s">
        <v>1038</v>
      </c>
      <c r="B527">
        <v>31500</v>
      </c>
      <c r="C527" t="s">
        <v>1039</v>
      </c>
      <c r="D527">
        <v>13672</v>
      </c>
      <c r="E527">
        <v>627</v>
      </c>
      <c r="F527">
        <v>512</v>
      </c>
      <c r="G527">
        <v>1306</v>
      </c>
      <c r="H527">
        <v>1044</v>
      </c>
      <c r="I527">
        <v>1488</v>
      </c>
      <c r="J527">
        <v>1499</v>
      </c>
      <c r="K527">
        <v>1942</v>
      </c>
      <c r="L527">
        <v>870</v>
      </c>
      <c r="M527">
        <v>456</v>
      </c>
      <c r="N527">
        <v>449</v>
      </c>
      <c r="O527">
        <v>359</v>
      </c>
      <c r="P527">
        <v>298</v>
      </c>
      <c r="Q527">
        <v>1454</v>
      </c>
      <c r="R527">
        <v>1368</v>
      </c>
      <c r="S527">
        <f t="shared" si="214"/>
        <v>6836</v>
      </c>
      <c r="T527" t="str">
        <f t="shared" si="215"/>
        <v>7:30 a.m. to 7:59 a.m.</v>
      </c>
      <c r="U527">
        <f t="shared" si="216"/>
        <v>450</v>
      </c>
      <c r="V527">
        <f t="shared" si="217"/>
        <v>13672</v>
      </c>
      <c r="W527">
        <f t="shared" si="218"/>
        <v>6476</v>
      </c>
      <c r="X527">
        <f t="shared" si="219"/>
        <v>1942</v>
      </c>
      <c r="Y527">
        <f t="shared" si="220"/>
        <v>29</v>
      </c>
      <c r="Z527">
        <f t="shared" si="221"/>
        <v>455.37590113285273</v>
      </c>
      <c r="AA527" s="9">
        <f t="shared" si="211"/>
        <v>0.31597222222222221</v>
      </c>
      <c r="AC527" s="6">
        <f t="shared" si="222"/>
        <v>13672</v>
      </c>
      <c r="AD527" s="6">
        <f t="shared" si="223"/>
        <v>3419</v>
      </c>
      <c r="AE527" s="6">
        <f t="shared" si="203"/>
        <v>360</v>
      </c>
      <c r="AF527" s="6">
        <f t="shared" si="204"/>
        <v>1044</v>
      </c>
      <c r="AG527" s="6">
        <f t="shared" si="205"/>
        <v>29</v>
      </c>
      <c r="AH527" s="6">
        <f t="shared" si="206"/>
        <v>2445</v>
      </c>
      <c r="AI527" s="6">
        <f t="shared" si="224"/>
        <v>387.02777777777777</v>
      </c>
      <c r="AJ527" s="9">
        <f t="shared" si="212"/>
        <v>0.26874999999999999</v>
      </c>
      <c r="AL527" s="6">
        <f t="shared" si="225"/>
        <v>13672</v>
      </c>
      <c r="AM527" s="6">
        <f t="shared" si="226"/>
        <v>10254</v>
      </c>
      <c r="AN527" s="6">
        <f t="shared" si="207"/>
        <v>600</v>
      </c>
      <c r="AO527" s="6">
        <f t="shared" si="208"/>
        <v>359</v>
      </c>
      <c r="AP527" s="6">
        <f t="shared" si="209"/>
        <v>59</v>
      </c>
      <c r="AQ527" s="6">
        <f t="shared" si="210"/>
        <v>10193</v>
      </c>
      <c r="AR527" s="6">
        <f t="shared" si="227"/>
        <v>610.02506963788301</v>
      </c>
      <c r="AS527" s="9">
        <f t="shared" si="213"/>
        <v>0.4236111111111111</v>
      </c>
    </row>
    <row r="528" spans="1:45" x14ac:dyDescent="0.25">
      <c r="A528" t="s">
        <v>1040</v>
      </c>
      <c r="B528">
        <v>31540</v>
      </c>
      <c r="C528" t="s">
        <v>1041</v>
      </c>
      <c r="D528">
        <v>299816</v>
      </c>
      <c r="E528">
        <v>9208</v>
      </c>
      <c r="F528">
        <v>7483</v>
      </c>
      <c r="G528">
        <v>13442</v>
      </c>
      <c r="H528">
        <v>23034</v>
      </c>
      <c r="I528">
        <v>31287</v>
      </c>
      <c r="J528">
        <v>47114</v>
      </c>
      <c r="K528">
        <v>48173</v>
      </c>
      <c r="L528">
        <v>30729</v>
      </c>
      <c r="M528">
        <v>17639</v>
      </c>
      <c r="N528">
        <v>17595</v>
      </c>
      <c r="O528">
        <v>7840</v>
      </c>
      <c r="P528">
        <v>4551</v>
      </c>
      <c r="Q528">
        <v>22029</v>
      </c>
      <c r="R528">
        <v>19692</v>
      </c>
      <c r="S528">
        <f t="shared" si="214"/>
        <v>149908</v>
      </c>
      <c r="T528" t="str">
        <f t="shared" si="215"/>
        <v>7:30 a.m. to 7:59 a.m.</v>
      </c>
      <c r="U528">
        <f t="shared" si="216"/>
        <v>450</v>
      </c>
      <c r="V528">
        <f t="shared" si="217"/>
        <v>299816</v>
      </c>
      <c r="W528">
        <f t="shared" si="218"/>
        <v>131568</v>
      </c>
      <c r="X528">
        <f t="shared" si="219"/>
        <v>48173</v>
      </c>
      <c r="Y528">
        <f t="shared" si="220"/>
        <v>29</v>
      </c>
      <c r="Z528">
        <f t="shared" si="221"/>
        <v>461.04062441616674</v>
      </c>
      <c r="AA528" s="9">
        <f t="shared" si="211"/>
        <v>0.32013888888888892</v>
      </c>
      <c r="AC528" s="6">
        <f t="shared" si="222"/>
        <v>299816</v>
      </c>
      <c r="AD528" s="6">
        <f t="shared" si="223"/>
        <v>74955</v>
      </c>
      <c r="AE528" s="6">
        <f t="shared" si="203"/>
        <v>390</v>
      </c>
      <c r="AF528" s="6">
        <f t="shared" si="204"/>
        <v>31287</v>
      </c>
      <c r="AG528" s="6">
        <f t="shared" si="205"/>
        <v>29</v>
      </c>
      <c r="AH528" s="6">
        <f t="shared" si="206"/>
        <v>53167</v>
      </c>
      <c r="AI528" s="6">
        <f t="shared" si="224"/>
        <v>410.19442579985298</v>
      </c>
      <c r="AJ528" s="9">
        <f t="shared" si="212"/>
        <v>0.28472222222222221</v>
      </c>
      <c r="AL528" s="6">
        <f t="shared" si="225"/>
        <v>299816</v>
      </c>
      <c r="AM528" s="6">
        <f t="shared" si="226"/>
        <v>224862</v>
      </c>
      <c r="AN528" s="6">
        <f t="shared" si="207"/>
        <v>510</v>
      </c>
      <c r="AO528" s="6">
        <f t="shared" si="208"/>
        <v>17639</v>
      </c>
      <c r="AP528" s="6">
        <f t="shared" si="209"/>
        <v>29</v>
      </c>
      <c r="AQ528" s="6">
        <f t="shared" si="210"/>
        <v>210470</v>
      </c>
      <c r="AR528" s="6">
        <f t="shared" si="227"/>
        <v>533.66165882419637</v>
      </c>
      <c r="AS528" s="9">
        <f t="shared" si="213"/>
        <v>0.37013888888888885</v>
      </c>
    </row>
    <row r="529" spans="1:45" x14ac:dyDescent="0.25">
      <c r="A529" t="s">
        <v>1042</v>
      </c>
      <c r="B529">
        <v>31580</v>
      </c>
      <c r="C529" t="s">
        <v>1043</v>
      </c>
      <c r="D529">
        <v>19104</v>
      </c>
      <c r="E529">
        <v>1337</v>
      </c>
      <c r="F529">
        <v>695</v>
      </c>
      <c r="G529">
        <v>1191</v>
      </c>
      <c r="H529">
        <v>1497</v>
      </c>
      <c r="I529">
        <v>2274</v>
      </c>
      <c r="J529">
        <v>2505</v>
      </c>
      <c r="K529">
        <v>2359</v>
      </c>
      <c r="L529">
        <v>1253</v>
      </c>
      <c r="M529">
        <v>598</v>
      </c>
      <c r="N529">
        <v>723</v>
      </c>
      <c r="O529">
        <v>159</v>
      </c>
      <c r="P529">
        <v>241</v>
      </c>
      <c r="Q529">
        <v>2146</v>
      </c>
      <c r="R529">
        <v>2126</v>
      </c>
      <c r="S529">
        <f t="shared" si="214"/>
        <v>9552</v>
      </c>
      <c r="T529" t="str">
        <f t="shared" si="215"/>
        <v>7:30 a.m. to 7:59 a.m.</v>
      </c>
      <c r="U529">
        <f t="shared" si="216"/>
        <v>450</v>
      </c>
      <c r="V529">
        <f t="shared" si="217"/>
        <v>19104</v>
      </c>
      <c r="W529">
        <f t="shared" si="218"/>
        <v>9499</v>
      </c>
      <c r="X529">
        <f t="shared" si="219"/>
        <v>2359</v>
      </c>
      <c r="Y529">
        <f t="shared" si="220"/>
        <v>29</v>
      </c>
      <c r="Z529">
        <f t="shared" si="221"/>
        <v>450.65154726579061</v>
      </c>
      <c r="AA529" s="9">
        <f t="shared" si="211"/>
        <v>0.3125</v>
      </c>
      <c r="AC529" s="6">
        <f t="shared" si="222"/>
        <v>19104</v>
      </c>
      <c r="AD529" s="6">
        <f t="shared" si="223"/>
        <v>4777</v>
      </c>
      <c r="AE529" s="6">
        <f t="shared" si="203"/>
        <v>390</v>
      </c>
      <c r="AF529" s="6">
        <f t="shared" si="204"/>
        <v>2274</v>
      </c>
      <c r="AG529" s="6">
        <f t="shared" si="205"/>
        <v>29</v>
      </c>
      <c r="AH529" s="6">
        <f t="shared" si="206"/>
        <v>4720</v>
      </c>
      <c r="AI529" s="6">
        <f t="shared" si="224"/>
        <v>390.71416007036061</v>
      </c>
      <c r="AJ529" s="9">
        <f t="shared" si="212"/>
        <v>0.27083333333333331</v>
      </c>
      <c r="AL529" s="6">
        <f t="shared" si="225"/>
        <v>19104</v>
      </c>
      <c r="AM529" s="6">
        <f t="shared" si="226"/>
        <v>14328</v>
      </c>
      <c r="AN529" s="6">
        <f t="shared" si="207"/>
        <v>540</v>
      </c>
      <c r="AO529" s="6">
        <f t="shared" si="208"/>
        <v>723</v>
      </c>
      <c r="AP529" s="6">
        <f t="shared" si="209"/>
        <v>59</v>
      </c>
      <c r="AQ529" s="6">
        <f t="shared" si="210"/>
        <v>13709</v>
      </c>
      <c r="AR529" s="6">
        <f t="shared" si="227"/>
        <v>590.51313969571231</v>
      </c>
      <c r="AS529" s="9">
        <f t="shared" si="213"/>
        <v>0.40972222222222227</v>
      </c>
    </row>
    <row r="530" spans="1:45" x14ac:dyDescent="0.25">
      <c r="A530" t="s">
        <v>1044</v>
      </c>
      <c r="B530">
        <v>31620</v>
      </c>
      <c r="C530" t="s">
        <v>1045</v>
      </c>
      <c r="D530">
        <v>9020</v>
      </c>
      <c r="E530">
        <v>656</v>
      </c>
      <c r="F530">
        <v>325</v>
      </c>
      <c r="G530">
        <v>451</v>
      </c>
      <c r="H530">
        <v>450</v>
      </c>
      <c r="I530">
        <v>998</v>
      </c>
      <c r="J530">
        <v>1070</v>
      </c>
      <c r="K530">
        <v>2008</v>
      </c>
      <c r="L530">
        <v>1097</v>
      </c>
      <c r="M530">
        <v>226</v>
      </c>
      <c r="N530">
        <v>220</v>
      </c>
      <c r="O530">
        <v>308</v>
      </c>
      <c r="P530">
        <v>21</v>
      </c>
      <c r="Q530">
        <v>732</v>
      </c>
      <c r="R530">
        <v>458</v>
      </c>
      <c r="S530">
        <f t="shared" si="214"/>
        <v>4510</v>
      </c>
      <c r="T530" t="str">
        <f t="shared" si="215"/>
        <v>7:30 a.m. to 7:59 a.m.</v>
      </c>
      <c r="U530">
        <f t="shared" si="216"/>
        <v>450</v>
      </c>
      <c r="V530">
        <f t="shared" si="217"/>
        <v>9020</v>
      </c>
      <c r="W530">
        <f t="shared" si="218"/>
        <v>3950</v>
      </c>
      <c r="X530">
        <f t="shared" si="219"/>
        <v>2008</v>
      </c>
      <c r="Y530">
        <f t="shared" si="220"/>
        <v>29</v>
      </c>
      <c r="Z530">
        <f t="shared" si="221"/>
        <v>458.08764940239041</v>
      </c>
      <c r="AA530" s="9">
        <f t="shared" si="211"/>
        <v>0.31805555555555559</v>
      </c>
      <c r="AC530" s="6">
        <f t="shared" si="222"/>
        <v>9020</v>
      </c>
      <c r="AD530" s="6">
        <f t="shared" si="223"/>
        <v>2256</v>
      </c>
      <c r="AE530" s="6">
        <f t="shared" si="203"/>
        <v>390</v>
      </c>
      <c r="AF530" s="6">
        <f t="shared" si="204"/>
        <v>998</v>
      </c>
      <c r="AG530" s="6">
        <f t="shared" si="205"/>
        <v>29</v>
      </c>
      <c r="AH530" s="6">
        <f t="shared" si="206"/>
        <v>1882</v>
      </c>
      <c r="AI530" s="6">
        <f t="shared" si="224"/>
        <v>400.83867735470943</v>
      </c>
      <c r="AJ530" s="9">
        <f t="shared" si="212"/>
        <v>0.27777777777777779</v>
      </c>
      <c r="AL530" s="6">
        <f t="shared" si="225"/>
        <v>9020</v>
      </c>
      <c r="AM530" s="6">
        <f t="shared" si="226"/>
        <v>6765</v>
      </c>
      <c r="AN530" s="6">
        <f t="shared" si="207"/>
        <v>480</v>
      </c>
      <c r="AO530" s="6">
        <f t="shared" si="208"/>
        <v>1097</v>
      </c>
      <c r="AP530" s="6">
        <f t="shared" si="209"/>
        <v>29</v>
      </c>
      <c r="AQ530" s="6">
        <f t="shared" si="210"/>
        <v>5958</v>
      </c>
      <c r="AR530" s="6">
        <f t="shared" si="227"/>
        <v>501.33363719234274</v>
      </c>
      <c r="AS530" s="9">
        <f t="shared" si="213"/>
        <v>0.34791666666666665</v>
      </c>
    </row>
    <row r="531" spans="1:45" x14ac:dyDescent="0.25">
      <c r="A531" t="s">
        <v>1046</v>
      </c>
      <c r="B531">
        <v>31660</v>
      </c>
      <c r="C531" t="s">
        <v>1047</v>
      </c>
      <c r="D531">
        <v>18969</v>
      </c>
      <c r="E531">
        <v>678</v>
      </c>
      <c r="F531">
        <v>496</v>
      </c>
      <c r="G531">
        <v>1459</v>
      </c>
      <c r="H531">
        <v>1434</v>
      </c>
      <c r="I531">
        <v>1942</v>
      </c>
      <c r="J531">
        <v>3207</v>
      </c>
      <c r="K531">
        <v>2836</v>
      </c>
      <c r="L531">
        <v>1639</v>
      </c>
      <c r="M531">
        <v>941</v>
      </c>
      <c r="N531">
        <v>571</v>
      </c>
      <c r="O531">
        <v>431</v>
      </c>
      <c r="P531">
        <v>227</v>
      </c>
      <c r="Q531">
        <v>1625</v>
      </c>
      <c r="R531">
        <v>1483</v>
      </c>
      <c r="S531">
        <f t="shared" si="214"/>
        <v>9484.5</v>
      </c>
      <c r="T531" t="str">
        <f t="shared" si="215"/>
        <v>7:30 a.m. to 7:59 a.m.</v>
      </c>
      <c r="U531">
        <f t="shared" si="216"/>
        <v>450</v>
      </c>
      <c r="V531">
        <f t="shared" si="217"/>
        <v>18969</v>
      </c>
      <c r="W531">
        <f t="shared" si="218"/>
        <v>9216</v>
      </c>
      <c r="X531">
        <f t="shared" si="219"/>
        <v>2836</v>
      </c>
      <c r="Y531">
        <f t="shared" si="220"/>
        <v>29</v>
      </c>
      <c r="Z531">
        <f t="shared" si="221"/>
        <v>452.74559238363895</v>
      </c>
      <c r="AA531" s="9">
        <f t="shared" si="211"/>
        <v>0.31388888888888888</v>
      </c>
      <c r="AC531" s="6">
        <f t="shared" si="222"/>
        <v>18969</v>
      </c>
      <c r="AD531" s="6">
        <f t="shared" si="223"/>
        <v>4743</v>
      </c>
      <c r="AE531" s="6">
        <f t="shared" si="203"/>
        <v>390</v>
      </c>
      <c r="AF531" s="6">
        <f t="shared" si="204"/>
        <v>1942</v>
      </c>
      <c r="AG531" s="6">
        <f t="shared" si="205"/>
        <v>29</v>
      </c>
      <c r="AH531" s="6">
        <f t="shared" si="206"/>
        <v>4067</v>
      </c>
      <c r="AI531" s="6">
        <f t="shared" si="224"/>
        <v>400.08354788877443</v>
      </c>
      <c r="AJ531" s="9">
        <f t="shared" si="212"/>
        <v>0.27777777777777779</v>
      </c>
      <c r="AL531" s="6">
        <f t="shared" si="225"/>
        <v>18969</v>
      </c>
      <c r="AM531" s="6">
        <f t="shared" si="226"/>
        <v>14227</v>
      </c>
      <c r="AN531" s="6">
        <f t="shared" si="207"/>
        <v>510</v>
      </c>
      <c r="AO531" s="6">
        <f t="shared" si="208"/>
        <v>941</v>
      </c>
      <c r="AP531" s="6">
        <f t="shared" si="209"/>
        <v>29</v>
      </c>
      <c r="AQ531" s="6">
        <f t="shared" si="210"/>
        <v>13691</v>
      </c>
      <c r="AR531" s="6">
        <f t="shared" si="227"/>
        <v>526.51089266737517</v>
      </c>
      <c r="AS531" s="9">
        <f t="shared" si="213"/>
        <v>0.36527777777777781</v>
      </c>
    </row>
    <row r="532" spans="1:45" x14ac:dyDescent="0.25">
      <c r="A532" t="s">
        <v>1048</v>
      </c>
      <c r="B532">
        <v>31700</v>
      </c>
      <c r="C532" t="s">
        <v>1049</v>
      </c>
      <c r="D532">
        <v>198272</v>
      </c>
      <c r="E532">
        <v>7483</v>
      </c>
      <c r="F532">
        <v>6773</v>
      </c>
      <c r="G532">
        <v>10155</v>
      </c>
      <c r="H532">
        <v>17240</v>
      </c>
      <c r="I532">
        <v>23731</v>
      </c>
      <c r="J532">
        <v>29706</v>
      </c>
      <c r="K532">
        <v>27547</v>
      </c>
      <c r="L532">
        <v>22652</v>
      </c>
      <c r="M532">
        <v>11269</v>
      </c>
      <c r="N532">
        <v>10294</v>
      </c>
      <c r="O532">
        <v>4575</v>
      </c>
      <c r="P532">
        <v>1934</v>
      </c>
      <c r="Q532">
        <v>13553</v>
      </c>
      <c r="R532">
        <v>11360</v>
      </c>
      <c r="S532">
        <f t="shared" si="214"/>
        <v>99136</v>
      </c>
      <c r="T532" t="str">
        <f t="shared" si="215"/>
        <v>7:30 a.m. to 7:59 a.m.</v>
      </c>
      <c r="U532">
        <f t="shared" si="216"/>
        <v>450</v>
      </c>
      <c r="V532">
        <f t="shared" si="217"/>
        <v>198272</v>
      </c>
      <c r="W532">
        <f t="shared" si="218"/>
        <v>95088</v>
      </c>
      <c r="X532">
        <f t="shared" si="219"/>
        <v>27547</v>
      </c>
      <c r="Y532">
        <f t="shared" si="220"/>
        <v>29</v>
      </c>
      <c r="Z532">
        <f t="shared" si="221"/>
        <v>454.2615166805823</v>
      </c>
      <c r="AA532" s="9">
        <f t="shared" si="211"/>
        <v>0.31527777777777777</v>
      </c>
      <c r="AC532" s="6">
        <f t="shared" si="222"/>
        <v>198272</v>
      </c>
      <c r="AD532" s="6">
        <f t="shared" si="223"/>
        <v>49569</v>
      </c>
      <c r="AE532" s="6">
        <f t="shared" si="203"/>
        <v>390</v>
      </c>
      <c r="AF532" s="6">
        <f t="shared" si="204"/>
        <v>23731</v>
      </c>
      <c r="AG532" s="6">
        <f t="shared" si="205"/>
        <v>29</v>
      </c>
      <c r="AH532" s="6">
        <f t="shared" si="206"/>
        <v>41651</v>
      </c>
      <c r="AI532" s="6">
        <f t="shared" si="224"/>
        <v>399.67481353503854</v>
      </c>
      <c r="AJ532" s="9">
        <f t="shared" si="212"/>
        <v>0.27708333333333335</v>
      </c>
      <c r="AL532" s="6">
        <f t="shared" si="225"/>
        <v>198272</v>
      </c>
      <c r="AM532" s="6">
        <f t="shared" si="226"/>
        <v>148704</v>
      </c>
      <c r="AN532" s="6">
        <f t="shared" si="207"/>
        <v>510</v>
      </c>
      <c r="AO532" s="6">
        <f t="shared" si="208"/>
        <v>11269</v>
      </c>
      <c r="AP532" s="6">
        <f t="shared" si="209"/>
        <v>29</v>
      </c>
      <c r="AQ532" s="6">
        <f t="shared" si="210"/>
        <v>145287</v>
      </c>
      <c r="AR532" s="6">
        <f t="shared" si="227"/>
        <v>518.79341556482382</v>
      </c>
      <c r="AS532" s="9">
        <f t="shared" si="213"/>
        <v>0.35972222222222222</v>
      </c>
    </row>
    <row r="533" spans="1:45" x14ac:dyDescent="0.25">
      <c r="A533" t="s">
        <v>1050</v>
      </c>
      <c r="B533">
        <v>31740</v>
      </c>
      <c r="C533" t="s">
        <v>1051</v>
      </c>
      <c r="D533">
        <v>61024</v>
      </c>
      <c r="E533">
        <v>2148</v>
      </c>
      <c r="F533">
        <v>2567</v>
      </c>
      <c r="G533">
        <v>3757</v>
      </c>
      <c r="H533">
        <v>4832</v>
      </c>
      <c r="I533">
        <v>6725</v>
      </c>
      <c r="J533">
        <v>9236</v>
      </c>
      <c r="K533">
        <v>10502</v>
      </c>
      <c r="L533">
        <v>4892</v>
      </c>
      <c r="M533">
        <v>2349</v>
      </c>
      <c r="N533">
        <v>2178</v>
      </c>
      <c r="O533">
        <v>993</v>
      </c>
      <c r="P533">
        <v>779</v>
      </c>
      <c r="Q533">
        <v>3370</v>
      </c>
      <c r="R533">
        <v>6696</v>
      </c>
      <c r="S533">
        <f t="shared" si="214"/>
        <v>30512</v>
      </c>
      <c r="T533" t="str">
        <f t="shared" si="215"/>
        <v>7:30 a.m. to 7:59 a.m.</v>
      </c>
      <c r="U533">
        <f t="shared" si="216"/>
        <v>450</v>
      </c>
      <c r="V533">
        <f t="shared" si="217"/>
        <v>61024</v>
      </c>
      <c r="W533">
        <f t="shared" si="218"/>
        <v>29265</v>
      </c>
      <c r="X533">
        <f t="shared" si="219"/>
        <v>10502</v>
      </c>
      <c r="Y533">
        <f t="shared" si="220"/>
        <v>29</v>
      </c>
      <c r="Z533">
        <f t="shared" si="221"/>
        <v>453.44343934488671</v>
      </c>
      <c r="AA533" s="9">
        <f t="shared" si="211"/>
        <v>0.31458333333333333</v>
      </c>
      <c r="AC533" s="6">
        <f t="shared" si="222"/>
        <v>61024</v>
      </c>
      <c r="AD533" s="6">
        <f t="shared" si="223"/>
        <v>15257</v>
      </c>
      <c r="AE533" s="6">
        <f t="shared" si="203"/>
        <v>390</v>
      </c>
      <c r="AF533" s="6">
        <f t="shared" si="204"/>
        <v>6725</v>
      </c>
      <c r="AG533" s="6">
        <f t="shared" si="205"/>
        <v>29</v>
      </c>
      <c r="AH533" s="6">
        <f t="shared" si="206"/>
        <v>13304</v>
      </c>
      <c r="AI533" s="6">
        <f t="shared" si="224"/>
        <v>398.4175464684015</v>
      </c>
      <c r="AJ533" s="9">
        <f t="shared" si="212"/>
        <v>0.27638888888888891</v>
      </c>
      <c r="AL533" s="6">
        <f t="shared" si="225"/>
        <v>61024</v>
      </c>
      <c r="AM533" s="6">
        <f t="shared" si="226"/>
        <v>45768</v>
      </c>
      <c r="AN533" s="6">
        <f t="shared" si="207"/>
        <v>510</v>
      </c>
      <c r="AO533" s="6">
        <f t="shared" si="208"/>
        <v>2349</v>
      </c>
      <c r="AP533" s="6">
        <f t="shared" si="209"/>
        <v>29</v>
      </c>
      <c r="AQ533" s="6">
        <f t="shared" si="210"/>
        <v>44659</v>
      </c>
      <c r="AR533" s="6">
        <f t="shared" si="227"/>
        <v>523.69135802469134</v>
      </c>
      <c r="AS533" s="9">
        <f t="shared" si="213"/>
        <v>0.36319444444444443</v>
      </c>
    </row>
    <row r="534" spans="1:45" x14ac:dyDescent="0.25">
      <c r="A534" t="s">
        <v>1052</v>
      </c>
      <c r="B534">
        <v>31820</v>
      </c>
      <c r="C534" t="s">
        <v>1053</v>
      </c>
      <c r="D534">
        <v>39325</v>
      </c>
      <c r="E534">
        <v>3523</v>
      </c>
      <c r="F534">
        <v>2351</v>
      </c>
      <c r="G534">
        <v>3658</v>
      </c>
      <c r="H534">
        <v>3279</v>
      </c>
      <c r="I534">
        <v>4507</v>
      </c>
      <c r="J534">
        <v>4261</v>
      </c>
      <c r="K534">
        <v>4196</v>
      </c>
      <c r="L534">
        <v>2296</v>
      </c>
      <c r="M534">
        <v>1168</v>
      </c>
      <c r="N534">
        <v>1026</v>
      </c>
      <c r="O534">
        <v>534</v>
      </c>
      <c r="P534">
        <v>496</v>
      </c>
      <c r="Q534">
        <v>4614</v>
      </c>
      <c r="R534">
        <v>3416</v>
      </c>
      <c r="S534">
        <f t="shared" si="214"/>
        <v>19662.5</v>
      </c>
      <c r="T534" t="str">
        <f t="shared" si="215"/>
        <v>7:00 a.m. to 7:29 a.m.</v>
      </c>
      <c r="U534">
        <f t="shared" si="216"/>
        <v>420</v>
      </c>
      <c r="V534">
        <f t="shared" si="217"/>
        <v>39325</v>
      </c>
      <c r="W534">
        <f t="shared" si="218"/>
        <v>17318</v>
      </c>
      <c r="X534">
        <f t="shared" si="219"/>
        <v>4261</v>
      </c>
      <c r="Y534">
        <f t="shared" si="220"/>
        <v>29</v>
      </c>
      <c r="Z534">
        <f t="shared" si="221"/>
        <v>435.95646561839942</v>
      </c>
      <c r="AA534" s="9">
        <f t="shared" si="211"/>
        <v>0.30208333333333331</v>
      </c>
      <c r="AC534" s="6">
        <f t="shared" si="222"/>
        <v>39325</v>
      </c>
      <c r="AD534" s="6">
        <f t="shared" si="223"/>
        <v>9832</v>
      </c>
      <c r="AE534" s="6">
        <f t="shared" si="203"/>
        <v>360</v>
      </c>
      <c r="AF534" s="6">
        <f t="shared" si="204"/>
        <v>3279</v>
      </c>
      <c r="AG534" s="6">
        <f t="shared" si="205"/>
        <v>29</v>
      </c>
      <c r="AH534" s="6">
        <f t="shared" si="206"/>
        <v>9532</v>
      </c>
      <c r="AI534" s="6">
        <f t="shared" si="224"/>
        <v>362.64661482159192</v>
      </c>
      <c r="AJ534" s="9">
        <f t="shared" si="212"/>
        <v>0.25138888888888888</v>
      </c>
      <c r="AL534" s="6">
        <f t="shared" si="225"/>
        <v>39325</v>
      </c>
      <c r="AM534" s="6">
        <f t="shared" si="226"/>
        <v>29494</v>
      </c>
      <c r="AN534" s="6">
        <f t="shared" si="207"/>
        <v>540</v>
      </c>
      <c r="AO534" s="6">
        <f t="shared" si="208"/>
        <v>1026</v>
      </c>
      <c r="AP534" s="6">
        <f t="shared" si="209"/>
        <v>59</v>
      </c>
      <c r="AQ534" s="6">
        <f t="shared" si="210"/>
        <v>29239</v>
      </c>
      <c r="AR534" s="6">
        <f t="shared" si="227"/>
        <v>554.64936647173488</v>
      </c>
      <c r="AS534" s="9">
        <f t="shared" si="213"/>
        <v>0.38472222222222219</v>
      </c>
    </row>
    <row r="535" spans="1:45" x14ac:dyDescent="0.25">
      <c r="A535" t="s">
        <v>1054</v>
      </c>
      <c r="B535">
        <v>31860</v>
      </c>
      <c r="C535" t="s">
        <v>1055</v>
      </c>
      <c r="D535">
        <v>50921</v>
      </c>
      <c r="E535">
        <v>1354</v>
      </c>
      <c r="F535">
        <v>1143</v>
      </c>
      <c r="G535">
        <v>2634</v>
      </c>
      <c r="H535">
        <v>3018</v>
      </c>
      <c r="I535">
        <v>5373</v>
      </c>
      <c r="J535">
        <v>6445</v>
      </c>
      <c r="K535">
        <v>9814</v>
      </c>
      <c r="L535">
        <v>4127</v>
      </c>
      <c r="M535">
        <v>2130</v>
      </c>
      <c r="N535">
        <v>2364</v>
      </c>
      <c r="O535">
        <v>1607</v>
      </c>
      <c r="P535">
        <v>817</v>
      </c>
      <c r="Q535">
        <v>5134</v>
      </c>
      <c r="R535">
        <v>4961</v>
      </c>
      <c r="S535">
        <f t="shared" si="214"/>
        <v>25460.5</v>
      </c>
      <c r="T535" t="str">
        <f t="shared" si="215"/>
        <v>7:30 a.m. to 7:59 a.m.</v>
      </c>
      <c r="U535">
        <f t="shared" si="216"/>
        <v>450</v>
      </c>
      <c r="V535">
        <f t="shared" si="217"/>
        <v>50921</v>
      </c>
      <c r="W535">
        <f t="shared" si="218"/>
        <v>19967</v>
      </c>
      <c r="X535">
        <f t="shared" si="219"/>
        <v>9814</v>
      </c>
      <c r="Y535">
        <f t="shared" si="220"/>
        <v>29</v>
      </c>
      <c r="Z535">
        <f t="shared" si="221"/>
        <v>466.2330853882209</v>
      </c>
      <c r="AA535" s="9">
        <f t="shared" si="211"/>
        <v>0.32361111111111113</v>
      </c>
      <c r="AC535" s="6">
        <f t="shared" si="222"/>
        <v>50921</v>
      </c>
      <c r="AD535" s="6">
        <f t="shared" si="223"/>
        <v>12731</v>
      </c>
      <c r="AE535" s="6">
        <f t="shared" si="203"/>
        <v>390</v>
      </c>
      <c r="AF535" s="6">
        <f t="shared" si="204"/>
        <v>5373</v>
      </c>
      <c r="AG535" s="6">
        <f t="shared" si="205"/>
        <v>29</v>
      </c>
      <c r="AH535" s="6">
        <f t="shared" si="206"/>
        <v>8149</v>
      </c>
      <c r="AI535" s="6">
        <f t="shared" si="224"/>
        <v>414.72664247161737</v>
      </c>
      <c r="AJ535" s="9">
        <f t="shared" si="212"/>
        <v>0.28750000000000003</v>
      </c>
      <c r="AL535" s="6">
        <f t="shared" si="225"/>
        <v>50921</v>
      </c>
      <c r="AM535" s="6">
        <f t="shared" si="226"/>
        <v>38191</v>
      </c>
      <c r="AN535" s="6">
        <f t="shared" si="207"/>
        <v>540</v>
      </c>
      <c r="AO535" s="6">
        <f t="shared" si="208"/>
        <v>2364</v>
      </c>
      <c r="AP535" s="6">
        <f t="shared" si="209"/>
        <v>59</v>
      </c>
      <c r="AQ535" s="6">
        <f t="shared" si="210"/>
        <v>36038</v>
      </c>
      <c r="AR535" s="6">
        <f t="shared" si="227"/>
        <v>593.72768612521145</v>
      </c>
      <c r="AS535" s="9">
        <f t="shared" si="213"/>
        <v>0.41180555555555554</v>
      </c>
    </row>
    <row r="536" spans="1:45" x14ac:dyDescent="0.25">
      <c r="A536" t="s">
        <v>1056</v>
      </c>
      <c r="B536">
        <v>31900</v>
      </c>
      <c r="C536" t="s">
        <v>1057</v>
      </c>
      <c r="D536">
        <v>50546</v>
      </c>
      <c r="E536">
        <v>2735</v>
      </c>
      <c r="F536">
        <v>1998</v>
      </c>
      <c r="G536">
        <v>3100</v>
      </c>
      <c r="H536">
        <v>3385</v>
      </c>
      <c r="I536">
        <v>5509</v>
      </c>
      <c r="J536">
        <v>6478</v>
      </c>
      <c r="K536">
        <v>6790</v>
      </c>
      <c r="L536">
        <v>3905</v>
      </c>
      <c r="M536">
        <v>2520</v>
      </c>
      <c r="N536">
        <v>2170</v>
      </c>
      <c r="O536">
        <v>1244</v>
      </c>
      <c r="P536">
        <v>729</v>
      </c>
      <c r="Q536">
        <v>5185</v>
      </c>
      <c r="R536">
        <v>4798</v>
      </c>
      <c r="S536">
        <f t="shared" si="214"/>
        <v>25273</v>
      </c>
      <c r="T536" t="str">
        <f t="shared" si="215"/>
        <v>7:30 a.m. to 7:59 a.m.</v>
      </c>
      <c r="U536">
        <f t="shared" si="216"/>
        <v>450</v>
      </c>
      <c r="V536">
        <f t="shared" si="217"/>
        <v>50546</v>
      </c>
      <c r="W536">
        <f t="shared" si="218"/>
        <v>23205</v>
      </c>
      <c r="X536">
        <f t="shared" si="219"/>
        <v>6790</v>
      </c>
      <c r="Y536">
        <f t="shared" si="220"/>
        <v>29</v>
      </c>
      <c r="Z536">
        <f t="shared" si="221"/>
        <v>458.83240058910161</v>
      </c>
      <c r="AA536" s="9">
        <f t="shared" si="211"/>
        <v>0.31805555555555559</v>
      </c>
      <c r="AC536" s="6">
        <f t="shared" si="222"/>
        <v>50546</v>
      </c>
      <c r="AD536" s="6">
        <f t="shared" si="223"/>
        <v>12637</v>
      </c>
      <c r="AE536" s="6">
        <f t="shared" si="203"/>
        <v>390</v>
      </c>
      <c r="AF536" s="6">
        <f t="shared" si="204"/>
        <v>5509</v>
      </c>
      <c r="AG536" s="6">
        <f t="shared" si="205"/>
        <v>29</v>
      </c>
      <c r="AH536" s="6">
        <f t="shared" si="206"/>
        <v>11218</v>
      </c>
      <c r="AI536" s="6">
        <f t="shared" si="224"/>
        <v>397.46714467235432</v>
      </c>
      <c r="AJ536" s="9">
        <f t="shared" si="212"/>
        <v>0.27569444444444441</v>
      </c>
      <c r="AL536" s="6">
        <f t="shared" si="225"/>
        <v>50546</v>
      </c>
      <c r="AM536" s="6">
        <f t="shared" si="226"/>
        <v>37910</v>
      </c>
      <c r="AN536" s="6">
        <f t="shared" si="207"/>
        <v>540</v>
      </c>
      <c r="AO536" s="6">
        <f t="shared" si="208"/>
        <v>2170</v>
      </c>
      <c r="AP536" s="6">
        <f t="shared" si="209"/>
        <v>59</v>
      </c>
      <c r="AQ536" s="6">
        <f t="shared" si="210"/>
        <v>36420</v>
      </c>
      <c r="AR536" s="6">
        <f t="shared" si="227"/>
        <v>580.49792626728106</v>
      </c>
      <c r="AS536" s="9">
        <f t="shared" si="213"/>
        <v>0.40277777777777773</v>
      </c>
    </row>
    <row r="537" spans="1:45" x14ac:dyDescent="0.25">
      <c r="A537" t="s">
        <v>1058</v>
      </c>
      <c r="B537">
        <v>31920</v>
      </c>
      <c r="C537" t="s">
        <v>1059</v>
      </c>
      <c r="D537">
        <v>16496</v>
      </c>
      <c r="E537">
        <v>672</v>
      </c>
      <c r="F537">
        <v>848</v>
      </c>
      <c r="G537">
        <v>511</v>
      </c>
      <c r="H537">
        <v>1902</v>
      </c>
      <c r="I537">
        <v>1381</v>
      </c>
      <c r="J537">
        <v>3307</v>
      </c>
      <c r="K537">
        <v>1995</v>
      </c>
      <c r="L537">
        <v>1661</v>
      </c>
      <c r="M537">
        <v>711</v>
      </c>
      <c r="N537">
        <v>1003</v>
      </c>
      <c r="O537">
        <v>393</v>
      </c>
      <c r="P537">
        <v>212</v>
      </c>
      <c r="Q537">
        <v>687</v>
      </c>
      <c r="R537">
        <v>1213</v>
      </c>
      <c r="S537">
        <f t="shared" si="214"/>
        <v>8248</v>
      </c>
      <c r="T537" t="str">
        <f t="shared" si="215"/>
        <v>7:00 a.m. to 7:29 a.m.</v>
      </c>
      <c r="U537">
        <f t="shared" si="216"/>
        <v>420</v>
      </c>
      <c r="V537">
        <f t="shared" si="217"/>
        <v>16496</v>
      </c>
      <c r="W537">
        <f t="shared" si="218"/>
        <v>5314</v>
      </c>
      <c r="X537">
        <f t="shared" si="219"/>
        <v>3307</v>
      </c>
      <c r="Y537">
        <f t="shared" si="220"/>
        <v>29</v>
      </c>
      <c r="Z537">
        <f t="shared" si="221"/>
        <v>445.72905957060777</v>
      </c>
      <c r="AA537" s="9">
        <f t="shared" si="211"/>
        <v>0.30902777777777779</v>
      </c>
      <c r="AC537" s="6">
        <f t="shared" si="222"/>
        <v>16496</v>
      </c>
      <c r="AD537" s="6">
        <f t="shared" si="223"/>
        <v>4125</v>
      </c>
      <c r="AE537" s="6">
        <f t="shared" si="203"/>
        <v>390</v>
      </c>
      <c r="AF537" s="6">
        <f t="shared" si="204"/>
        <v>1381</v>
      </c>
      <c r="AG537" s="6">
        <f t="shared" si="205"/>
        <v>29</v>
      </c>
      <c r="AH537" s="6">
        <f t="shared" si="206"/>
        <v>3933</v>
      </c>
      <c r="AI537" s="6">
        <f t="shared" si="224"/>
        <v>394.01086169442431</v>
      </c>
      <c r="AJ537" s="9">
        <f t="shared" si="212"/>
        <v>0.27361111111111108</v>
      </c>
      <c r="AL537" s="6">
        <f t="shared" si="225"/>
        <v>16496</v>
      </c>
      <c r="AM537" s="6">
        <f t="shared" si="226"/>
        <v>12372</v>
      </c>
      <c r="AN537" s="6">
        <f t="shared" si="207"/>
        <v>510</v>
      </c>
      <c r="AO537" s="6">
        <f t="shared" si="208"/>
        <v>711</v>
      </c>
      <c r="AP537" s="6">
        <f t="shared" si="209"/>
        <v>29</v>
      </c>
      <c r="AQ537" s="6">
        <f t="shared" si="210"/>
        <v>12277</v>
      </c>
      <c r="AR537" s="6">
        <f t="shared" si="227"/>
        <v>513.87482419127991</v>
      </c>
      <c r="AS537" s="9">
        <f t="shared" si="213"/>
        <v>0.35625000000000001</v>
      </c>
    </row>
    <row r="538" spans="1:45" x14ac:dyDescent="0.25">
      <c r="A538" t="s">
        <v>1060</v>
      </c>
      <c r="B538">
        <v>31940</v>
      </c>
      <c r="C538" t="s">
        <v>1061</v>
      </c>
      <c r="D538">
        <v>27674</v>
      </c>
      <c r="E538">
        <v>2480</v>
      </c>
      <c r="F538">
        <v>1627</v>
      </c>
      <c r="G538">
        <v>2503</v>
      </c>
      <c r="H538">
        <v>2488</v>
      </c>
      <c r="I538">
        <v>2810</v>
      </c>
      <c r="J538">
        <v>2674</v>
      </c>
      <c r="K538">
        <v>3309</v>
      </c>
      <c r="L538">
        <v>1700</v>
      </c>
      <c r="M538">
        <v>943</v>
      </c>
      <c r="N538">
        <v>719</v>
      </c>
      <c r="O538">
        <v>572</v>
      </c>
      <c r="P538">
        <v>286</v>
      </c>
      <c r="Q538">
        <v>2560</v>
      </c>
      <c r="R538">
        <v>3003</v>
      </c>
      <c r="S538">
        <f t="shared" si="214"/>
        <v>13837</v>
      </c>
      <c r="T538" t="str">
        <f t="shared" si="215"/>
        <v>7:00 a.m. to 7:29 a.m.</v>
      </c>
      <c r="U538">
        <f t="shared" si="216"/>
        <v>420</v>
      </c>
      <c r="V538">
        <f t="shared" si="217"/>
        <v>27674</v>
      </c>
      <c r="W538">
        <f t="shared" si="218"/>
        <v>11908</v>
      </c>
      <c r="X538">
        <f t="shared" si="219"/>
        <v>2674</v>
      </c>
      <c r="Y538">
        <f t="shared" si="220"/>
        <v>29</v>
      </c>
      <c r="Z538">
        <f t="shared" si="221"/>
        <v>440.92034405385192</v>
      </c>
      <c r="AA538" s="9">
        <f t="shared" si="211"/>
        <v>0.30555555555555552</v>
      </c>
      <c r="AC538" s="6">
        <f t="shared" si="222"/>
        <v>27674</v>
      </c>
      <c r="AD538" s="6">
        <f t="shared" si="223"/>
        <v>6919</v>
      </c>
      <c r="AE538" s="6">
        <f t="shared" si="203"/>
        <v>360</v>
      </c>
      <c r="AF538" s="6">
        <f t="shared" si="204"/>
        <v>2488</v>
      </c>
      <c r="AG538" s="6">
        <f t="shared" si="205"/>
        <v>29</v>
      </c>
      <c r="AH538" s="6">
        <f t="shared" si="206"/>
        <v>6610</v>
      </c>
      <c r="AI538" s="6">
        <f t="shared" si="224"/>
        <v>363.59586012861735</v>
      </c>
      <c r="AJ538" s="9">
        <f t="shared" si="212"/>
        <v>0.25208333333333333</v>
      </c>
      <c r="AL538" s="6">
        <f t="shared" si="225"/>
        <v>27674</v>
      </c>
      <c r="AM538" s="6">
        <f t="shared" si="226"/>
        <v>20756</v>
      </c>
      <c r="AN538" s="6">
        <f t="shared" si="207"/>
        <v>540</v>
      </c>
      <c r="AO538" s="6">
        <f t="shared" si="208"/>
        <v>719</v>
      </c>
      <c r="AP538" s="6">
        <f t="shared" si="209"/>
        <v>59</v>
      </c>
      <c r="AQ538" s="6">
        <f t="shared" si="210"/>
        <v>20534</v>
      </c>
      <c r="AR538" s="6">
        <f t="shared" si="227"/>
        <v>558.17593880389427</v>
      </c>
      <c r="AS538" s="9">
        <f t="shared" si="213"/>
        <v>0.38750000000000001</v>
      </c>
    </row>
    <row r="539" spans="1:45" x14ac:dyDescent="0.25">
      <c r="A539" t="s">
        <v>1062</v>
      </c>
      <c r="B539">
        <v>31980</v>
      </c>
      <c r="C539" t="s">
        <v>1063</v>
      </c>
      <c r="D539">
        <v>26616</v>
      </c>
      <c r="E539">
        <v>1818</v>
      </c>
      <c r="F539">
        <v>692</v>
      </c>
      <c r="G539">
        <v>1706</v>
      </c>
      <c r="H539">
        <v>1660</v>
      </c>
      <c r="I539">
        <v>3003</v>
      </c>
      <c r="J539">
        <v>2520</v>
      </c>
      <c r="K539">
        <v>4033</v>
      </c>
      <c r="L539">
        <v>1963</v>
      </c>
      <c r="M539">
        <v>1120</v>
      </c>
      <c r="N539">
        <v>1370</v>
      </c>
      <c r="O539">
        <v>770</v>
      </c>
      <c r="P539">
        <v>306</v>
      </c>
      <c r="Q539">
        <v>2545</v>
      </c>
      <c r="R539">
        <v>3110</v>
      </c>
      <c r="S539">
        <f t="shared" si="214"/>
        <v>13308</v>
      </c>
      <c r="T539" t="str">
        <f t="shared" si="215"/>
        <v>7:30 a.m. to 7:59 a.m.</v>
      </c>
      <c r="U539">
        <f t="shared" si="216"/>
        <v>450</v>
      </c>
      <c r="V539">
        <f t="shared" si="217"/>
        <v>26616</v>
      </c>
      <c r="W539">
        <f t="shared" si="218"/>
        <v>11399</v>
      </c>
      <c r="X539">
        <f t="shared" si="219"/>
        <v>4033</v>
      </c>
      <c r="Y539">
        <f t="shared" si="220"/>
        <v>29</v>
      </c>
      <c r="Z539">
        <f t="shared" si="221"/>
        <v>463.72700223158938</v>
      </c>
      <c r="AA539" s="9">
        <f t="shared" si="211"/>
        <v>0.3215277777777778</v>
      </c>
      <c r="AC539" s="6">
        <f t="shared" si="222"/>
        <v>26616</v>
      </c>
      <c r="AD539" s="6">
        <f t="shared" si="223"/>
        <v>6655</v>
      </c>
      <c r="AE539" s="6">
        <f t="shared" si="203"/>
        <v>390</v>
      </c>
      <c r="AF539" s="6">
        <f t="shared" si="204"/>
        <v>3003</v>
      </c>
      <c r="AG539" s="6">
        <f t="shared" si="205"/>
        <v>29</v>
      </c>
      <c r="AH539" s="6">
        <f t="shared" si="206"/>
        <v>5876</v>
      </c>
      <c r="AI539" s="6">
        <f t="shared" si="224"/>
        <v>397.5131535131535</v>
      </c>
      <c r="AJ539" s="9">
        <f t="shared" si="212"/>
        <v>0.27569444444444441</v>
      </c>
      <c r="AL539" s="6">
        <f t="shared" si="225"/>
        <v>26616</v>
      </c>
      <c r="AM539" s="6">
        <f t="shared" si="226"/>
        <v>19962</v>
      </c>
      <c r="AN539" s="6">
        <f t="shared" si="207"/>
        <v>600</v>
      </c>
      <c r="AO539" s="6">
        <f t="shared" si="208"/>
        <v>770</v>
      </c>
      <c r="AP539" s="6">
        <f t="shared" si="209"/>
        <v>59</v>
      </c>
      <c r="AQ539" s="6">
        <f t="shared" si="210"/>
        <v>19885</v>
      </c>
      <c r="AR539" s="6">
        <f t="shared" si="227"/>
        <v>605.9</v>
      </c>
      <c r="AS539" s="9">
        <f t="shared" si="213"/>
        <v>0.4201388888888889</v>
      </c>
    </row>
    <row r="540" spans="1:45" x14ac:dyDescent="0.25">
      <c r="A540" t="s">
        <v>1064</v>
      </c>
      <c r="B540">
        <v>32020</v>
      </c>
      <c r="C540" t="s">
        <v>1065</v>
      </c>
      <c r="D540">
        <v>25939</v>
      </c>
      <c r="E540">
        <v>1053</v>
      </c>
      <c r="F540">
        <v>1277</v>
      </c>
      <c r="G540">
        <v>1471</v>
      </c>
      <c r="H540">
        <v>2518</v>
      </c>
      <c r="I540">
        <v>3109</v>
      </c>
      <c r="J540">
        <v>2394</v>
      </c>
      <c r="K540">
        <v>3291</v>
      </c>
      <c r="L540">
        <v>2199</v>
      </c>
      <c r="M540">
        <v>986</v>
      </c>
      <c r="N540">
        <v>1127</v>
      </c>
      <c r="O540">
        <v>627</v>
      </c>
      <c r="P540">
        <v>258</v>
      </c>
      <c r="Q540">
        <v>2726</v>
      </c>
      <c r="R540">
        <v>2903</v>
      </c>
      <c r="S540">
        <f t="shared" si="214"/>
        <v>12969.5</v>
      </c>
      <c r="T540" t="str">
        <f t="shared" si="215"/>
        <v>7:30 a.m. to 7:59 a.m.</v>
      </c>
      <c r="U540">
        <f t="shared" si="216"/>
        <v>450</v>
      </c>
      <c r="V540">
        <f t="shared" si="217"/>
        <v>25939</v>
      </c>
      <c r="W540">
        <f t="shared" si="218"/>
        <v>11822</v>
      </c>
      <c r="X540">
        <f t="shared" si="219"/>
        <v>3291</v>
      </c>
      <c r="Y540">
        <f t="shared" si="220"/>
        <v>29</v>
      </c>
      <c r="Z540">
        <f t="shared" si="221"/>
        <v>460.11166818596172</v>
      </c>
      <c r="AA540" s="9">
        <f t="shared" si="211"/>
        <v>0.31944444444444448</v>
      </c>
      <c r="AC540" s="6">
        <f t="shared" si="222"/>
        <v>25939</v>
      </c>
      <c r="AD540" s="6">
        <f t="shared" si="223"/>
        <v>6485</v>
      </c>
      <c r="AE540" s="6">
        <f t="shared" si="203"/>
        <v>390</v>
      </c>
      <c r="AF540" s="6">
        <f t="shared" si="204"/>
        <v>3109</v>
      </c>
      <c r="AG540" s="6">
        <f t="shared" si="205"/>
        <v>29</v>
      </c>
      <c r="AH540" s="6">
        <f t="shared" si="206"/>
        <v>6319</v>
      </c>
      <c r="AI540" s="6">
        <f t="shared" si="224"/>
        <v>391.54607590865231</v>
      </c>
      <c r="AJ540" s="9">
        <f t="shared" si="212"/>
        <v>0.27152777777777776</v>
      </c>
      <c r="AL540" s="6">
        <f t="shared" si="225"/>
        <v>25939</v>
      </c>
      <c r="AM540" s="6">
        <f t="shared" si="226"/>
        <v>19455</v>
      </c>
      <c r="AN540" s="6">
        <f t="shared" si="207"/>
        <v>600</v>
      </c>
      <c r="AO540" s="6">
        <f t="shared" si="208"/>
        <v>627</v>
      </c>
      <c r="AP540" s="6">
        <f t="shared" si="209"/>
        <v>59</v>
      </c>
      <c r="AQ540" s="6">
        <f t="shared" si="210"/>
        <v>19425</v>
      </c>
      <c r="AR540" s="6">
        <f t="shared" si="227"/>
        <v>602.75239234449759</v>
      </c>
      <c r="AS540" s="9">
        <f t="shared" si="213"/>
        <v>0.41805555555555557</v>
      </c>
    </row>
    <row r="541" spans="1:45" x14ac:dyDescent="0.25">
      <c r="A541" t="s">
        <v>1066</v>
      </c>
      <c r="B541">
        <v>32060</v>
      </c>
      <c r="C541" t="s">
        <v>1067</v>
      </c>
      <c r="D541">
        <v>27463</v>
      </c>
      <c r="E541">
        <v>1183</v>
      </c>
      <c r="F541">
        <v>779</v>
      </c>
      <c r="G541">
        <v>1142</v>
      </c>
      <c r="H541">
        <v>1948</v>
      </c>
      <c r="I541">
        <v>2781</v>
      </c>
      <c r="J541">
        <v>3866</v>
      </c>
      <c r="K541">
        <v>5768</v>
      </c>
      <c r="L541">
        <v>2738</v>
      </c>
      <c r="M541">
        <v>830</v>
      </c>
      <c r="N541">
        <v>1360</v>
      </c>
      <c r="O541">
        <v>685</v>
      </c>
      <c r="P541">
        <v>279</v>
      </c>
      <c r="Q541">
        <v>2190</v>
      </c>
      <c r="R541">
        <v>1914</v>
      </c>
      <c r="S541">
        <f t="shared" si="214"/>
        <v>13731.5</v>
      </c>
      <c r="T541" t="str">
        <f t="shared" si="215"/>
        <v>7:30 a.m. to 7:59 a.m.</v>
      </c>
      <c r="U541">
        <f t="shared" si="216"/>
        <v>450</v>
      </c>
      <c r="V541">
        <f t="shared" si="217"/>
        <v>27463</v>
      </c>
      <c r="W541">
        <f t="shared" si="218"/>
        <v>11699</v>
      </c>
      <c r="X541">
        <f t="shared" si="219"/>
        <v>5768</v>
      </c>
      <c r="Y541">
        <f t="shared" si="220"/>
        <v>29</v>
      </c>
      <c r="Z541">
        <f t="shared" si="221"/>
        <v>460.21888002773926</v>
      </c>
      <c r="AA541" s="9">
        <f t="shared" si="211"/>
        <v>0.31944444444444448</v>
      </c>
      <c r="AC541" s="6">
        <f t="shared" si="222"/>
        <v>27463</v>
      </c>
      <c r="AD541" s="6">
        <f t="shared" si="223"/>
        <v>6866</v>
      </c>
      <c r="AE541" s="6">
        <f t="shared" si="203"/>
        <v>390</v>
      </c>
      <c r="AF541" s="6">
        <f t="shared" si="204"/>
        <v>2781</v>
      </c>
      <c r="AG541" s="6">
        <f t="shared" si="205"/>
        <v>29</v>
      </c>
      <c r="AH541" s="6">
        <f t="shared" si="206"/>
        <v>5052</v>
      </c>
      <c r="AI541" s="6">
        <f t="shared" si="224"/>
        <v>408.91361021215391</v>
      </c>
      <c r="AJ541" s="9">
        <f t="shared" si="212"/>
        <v>0.28333333333333333</v>
      </c>
      <c r="AL541" s="6">
        <f t="shared" si="225"/>
        <v>27463</v>
      </c>
      <c r="AM541" s="6">
        <f t="shared" si="226"/>
        <v>20598</v>
      </c>
      <c r="AN541" s="6">
        <f t="shared" si="207"/>
        <v>510</v>
      </c>
      <c r="AO541" s="6">
        <f t="shared" si="208"/>
        <v>830</v>
      </c>
      <c r="AP541" s="6">
        <f t="shared" si="209"/>
        <v>29</v>
      </c>
      <c r="AQ541" s="6">
        <f t="shared" si="210"/>
        <v>20205</v>
      </c>
      <c r="AR541" s="6">
        <f t="shared" si="227"/>
        <v>523.70512048192768</v>
      </c>
      <c r="AS541" s="9">
        <f t="shared" si="213"/>
        <v>0.36319444444444443</v>
      </c>
    </row>
    <row r="542" spans="1:45" x14ac:dyDescent="0.25">
      <c r="A542" t="s">
        <v>1068</v>
      </c>
      <c r="B542">
        <v>32100</v>
      </c>
      <c r="C542" t="s">
        <v>1069</v>
      </c>
      <c r="D542">
        <v>29389</v>
      </c>
      <c r="E542">
        <v>1083</v>
      </c>
      <c r="F542">
        <v>1078</v>
      </c>
      <c r="G542">
        <v>1559</v>
      </c>
      <c r="H542">
        <v>1849</v>
      </c>
      <c r="I542">
        <v>2876</v>
      </c>
      <c r="J542">
        <v>3425</v>
      </c>
      <c r="K542">
        <v>4294</v>
      </c>
      <c r="L542">
        <v>2750</v>
      </c>
      <c r="M542">
        <v>1675</v>
      </c>
      <c r="N542">
        <v>1882</v>
      </c>
      <c r="O542">
        <v>970</v>
      </c>
      <c r="P542">
        <v>318</v>
      </c>
      <c r="Q542">
        <v>3161</v>
      </c>
      <c r="R542">
        <v>2469</v>
      </c>
      <c r="S542">
        <f t="shared" si="214"/>
        <v>14694.5</v>
      </c>
      <c r="T542" t="str">
        <f t="shared" si="215"/>
        <v>7:30 a.m. to 7:59 a.m.</v>
      </c>
      <c r="U542">
        <f t="shared" si="216"/>
        <v>450</v>
      </c>
      <c r="V542">
        <f t="shared" si="217"/>
        <v>29389</v>
      </c>
      <c r="W542">
        <f t="shared" si="218"/>
        <v>11870</v>
      </c>
      <c r="X542">
        <f t="shared" si="219"/>
        <v>4294</v>
      </c>
      <c r="Y542">
        <f t="shared" si="220"/>
        <v>29</v>
      </c>
      <c r="Z542">
        <f t="shared" si="221"/>
        <v>469.07557056357706</v>
      </c>
      <c r="AA542" s="9">
        <f t="shared" si="211"/>
        <v>0.32569444444444445</v>
      </c>
      <c r="AC542" s="6">
        <f t="shared" si="222"/>
        <v>29389</v>
      </c>
      <c r="AD542" s="6">
        <f t="shared" si="223"/>
        <v>7348</v>
      </c>
      <c r="AE542" s="6">
        <f t="shared" si="203"/>
        <v>390</v>
      </c>
      <c r="AF542" s="6">
        <f t="shared" si="204"/>
        <v>2876</v>
      </c>
      <c r="AG542" s="6">
        <f t="shared" si="205"/>
        <v>29</v>
      </c>
      <c r="AH542" s="6">
        <f t="shared" si="206"/>
        <v>5569</v>
      </c>
      <c r="AI542" s="6">
        <f t="shared" si="224"/>
        <v>407.9308936022253</v>
      </c>
      <c r="AJ542" s="9">
        <f t="shared" si="212"/>
        <v>0.28263888888888888</v>
      </c>
      <c r="AL542" s="6">
        <f t="shared" si="225"/>
        <v>29389</v>
      </c>
      <c r="AM542" s="6">
        <f t="shared" si="226"/>
        <v>22042</v>
      </c>
      <c r="AN542" s="6">
        <f t="shared" si="207"/>
        <v>540</v>
      </c>
      <c r="AO542" s="6">
        <f t="shared" si="208"/>
        <v>1882</v>
      </c>
      <c r="AP542" s="6">
        <f t="shared" si="209"/>
        <v>59</v>
      </c>
      <c r="AQ542" s="6">
        <f t="shared" si="210"/>
        <v>20589</v>
      </c>
      <c r="AR542" s="6">
        <f t="shared" si="227"/>
        <v>585.54317215727951</v>
      </c>
      <c r="AS542" s="9">
        <f t="shared" si="213"/>
        <v>0.40625</v>
      </c>
    </row>
    <row r="543" spans="1:45" x14ac:dyDescent="0.25">
      <c r="A543" t="s">
        <v>1070</v>
      </c>
      <c r="B543">
        <v>32140</v>
      </c>
      <c r="C543" t="s">
        <v>1071</v>
      </c>
      <c r="D543">
        <v>12969</v>
      </c>
      <c r="E543">
        <v>435</v>
      </c>
      <c r="F543">
        <v>370</v>
      </c>
      <c r="G543">
        <v>484</v>
      </c>
      <c r="H543">
        <v>803</v>
      </c>
      <c r="I543">
        <v>1548</v>
      </c>
      <c r="J543">
        <v>2128</v>
      </c>
      <c r="K543">
        <v>3038</v>
      </c>
      <c r="L543">
        <v>956</v>
      </c>
      <c r="M543">
        <v>463</v>
      </c>
      <c r="N543">
        <v>295</v>
      </c>
      <c r="O543">
        <v>225</v>
      </c>
      <c r="P543">
        <v>178</v>
      </c>
      <c r="Q543">
        <v>1117</v>
      </c>
      <c r="R543">
        <v>929</v>
      </c>
      <c r="S543">
        <f t="shared" si="214"/>
        <v>6484.5</v>
      </c>
      <c r="T543" t="str">
        <f t="shared" si="215"/>
        <v>7:30 a.m. to 7:59 a.m.</v>
      </c>
      <c r="U543">
        <f t="shared" si="216"/>
        <v>450</v>
      </c>
      <c r="V543">
        <f t="shared" si="217"/>
        <v>12969</v>
      </c>
      <c r="W543">
        <f t="shared" si="218"/>
        <v>5768</v>
      </c>
      <c r="X543">
        <f t="shared" si="219"/>
        <v>3038</v>
      </c>
      <c r="Y543">
        <f t="shared" si="220"/>
        <v>29</v>
      </c>
      <c r="Z543">
        <f t="shared" si="221"/>
        <v>456.83953258722846</v>
      </c>
      <c r="AA543" s="9">
        <f t="shared" si="211"/>
        <v>0.31666666666666665</v>
      </c>
      <c r="AC543" s="6">
        <f t="shared" si="222"/>
        <v>12969</v>
      </c>
      <c r="AD543" s="6">
        <f t="shared" si="223"/>
        <v>3243</v>
      </c>
      <c r="AE543" s="6">
        <f t="shared" si="203"/>
        <v>390</v>
      </c>
      <c r="AF543" s="6">
        <f t="shared" si="204"/>
        <v>1548</v>
      </c>
      <c r="AG543" s="6">
        <f t="shared" si="205"/>
        <v>29</v>
      </c>
      <c r="AH543" s="6">
        <f t="shared" si="206"/>
        <v>2092</v>
      </c>
      <c r="AI543" s="6">
        <f t="shared" si="224"/>
        <v>411.54861111111109</v>
      </c>
      <c r="AJ543" s="9">
        <f t="shared" si="212"/>
        <v>0.28541666666666665</v>
      </c>
      <c r="AL543" s="6">
        <f t="shared" si="225"/>
        <v>12969</v>
      </c>
      <c r="AM543" s="6">
        <f t="shared" si="226"/>
        <v>9727</v>
      </c>
      <c r="AN543" s="6">
        <f t="shared" si="207"/>
        <v>480</v>
      </c>
      <c r="AO543" s="6">
        <f t="shared" si="208"/>
        <v>956</v>
      </c>
      <c r="AP543" s="6">
        <f t="shared" si="209"/>
        <v>29</v>
      </c>
      <c r="AQ543" s="6">
        <f t="shared" si="210"/>
        <v>8806</v>
      </c>
      <c r="AR543" s="6">
        <f t="shared" si="227"/>
        <v>507.93070083682011</v>
      </c>
      <c r="AS543" s="9">
        <f t="shared" si="213"/>
        <v>0.3520833333333333</v>
      </c>
    </row>
    <row r="544" spans="1:45" x14ac:dyDescent="0.25">
      <c r="A544" t="s">
        <v>1072</v>
      </c>
      <c r="B544">
        <v>32180</v>
      </c>
      <c r="C544" t="s">
        <v>1073</v>
      </c>
      <c r="D544">
        <v>9718</v>
      </c>
      <c r="E544">
        <v>843</v>
      </c>
      <c r="F544">
        <v>462</v>
      </c>
      <c r="G544">
        <v>496</v>
      </c>
      <c r="H544">
        <v>694</v>
      </c>
      <c r="I544">
        <v>1008</v>
      </c>
      <c r="J544">
        <v>1379</v>
      </c>
      <c r="K544">
        <v>1275</v>
      </c>
      <c r="L544">
        <v>812</v>
      </c>
      <c r="M544">
        <v>157</v>
      </c>
      <c r="N544">
        <v>246</v>
      </c>
      <c r="O544">
        <v>129</v>
      </c>
      <c r="P544">
        <v>211</v>
      </c>
      <c r="Q544">
        <v>1250</v>
      </c>
      <c r="R544">
        <v>756</v>
      </c>
      <c r="S544">
        <f t="shared" si="214"/>
        <v>4859</v>
      </c>
      <c r="T544" t="str">
        <f t="shared" si="215"/>
        <v>7:00 a.m. to 7:29 a.m.</v>
      </c>
      <c r="U544">
        <f t="shared" si="216"/>
        <v>420</v>
      </c>
      <c r="V544">
        <f t="shared" si="217"/>
        <v>9718</v>
      </c>
      <c r="W544">
        <f t="shared" si="218"/>
        <v>3503</v>
      </c>
      <c r="X544">
        <f t="shared" si="219"/>
        <v>1379</v>
      </c>
      <c r="Y544">
        <f t="shared" si="220"/>
        <v>29</v>
      </c>
      <c r="Z544">
        <f t="shared" si="221"/>
        <v>448.5163161711385</v>
      </c>
      <c r="AA544" s="9">
        <f t="shared" si="211"/>
        <v>0.31111111111111112</v>
      </c>
      <c r="AC544" s="6">
        <f t="shared" si="222"/>
        <v>9718</v>
      </c>
      <c r="AD544" s="6">
        <f t="shared" si="223"/>
        <v>2430</v>
      </c>
      <c r="AE544" s="6">
        <f t="shared" si="203"/>
        <v>360</v>
      </c>
      <c r="AF544" s="6">
        <f t="shared" si="204"/>
        <v>694</v>
      </c>
      <c r="AG544" s="6">
        <f t="shared" si="205"/>
        <v>29</v>
      </c>
      <c r="AH544" s="6">
        <f t="shared" si="206"/>
        <v>1801</v>
      </c>
      <c r="AI544" s="6">
        <f t="shared" si="224"/>
        <v>386.26296829971182</v>
      </c>
      <c r="AJ544" s="9">
        <f t="shared" si="212"/>
        <v>0.26805555555555555</v>
      </c>
      <c r="AL544" s="6">
        <f t="shared" si="225"/>
        <v>9718</v>
      </c>
      <c r="AM544" s="6">
        <f t="shared" si="226"/>
        <v>7289</v>
      </c>
      <c r="AN544" s="6">
        <f t="shared" si="207"/>
        <v>540</v>
      </c>
      <c r="AO544" s="6">
        <f t="shared" si="208"/>
        <v>246</v>
      </c>
      <c r="AP544" s="6">
        <f t="shared" si="209"/>
        <v>59</v>
      </c>
      <c r="AQ544" s="6">
        <f t="shared" si="210"/>
        <v>7126</v>
      </c>
      <c r="AR544" s="6">
        <f t="shared" si="227"/>
        <v>578.97357723577238</v>
      </c>
      <c r="AS544" s="9">
        <f t="shared" si="213"/>
        <v>0.40138888888888885</v>
      </c>
    </row>
    <row r="545" spans="1:45" x14ac:dyDescent="0.25">
      <c r="A545" t="s">
        <v>1074</v>
      </c>
      <c r="B545">
        <v>32220</v>
      </c>
      <c r="C545" t="s">
        <v>1075</v>
      </c>
      <c r="D545">
        <v>27489</v>
      </c>
      <c r="E545">
        <v>1866</v>
      </c>
      <c r="F545">
        <v>1681</v>
      </c>
      <c r="G545">
        <v>1389</v>
      </c>
      <c r="H545">
        <v>2415</v>
      </c>
      <c r="I545">
        <v>2959</v>
      </c>
      <c r="J545">
        <v>4708</v>
      </c>
      <c r="K545">
        <v>4029</v>
      </c>
      <c r="L545">
        <v>1436</v>
      </c>
      <c r="M545">
        <v>786</v>
      </c>
      <c r="N545">
        <v>1371</v>
      </c>
      <c r="O545">
        <v>702</v>
      </c>
      <c r="P545">
        <v>251</v>
      </c>
      <c r="Q545">
        <v>1722</v>
      </c>
      <c r="R545">
        <v>2174</v>
      </c>
      <c r="S545">
        <f t="shared" si="214"/>
        <v>13744.5</v>
      </c>
      <c r="T545" t="str">
        <f t="shared" si="215"/>
        <v>7:00 a.m. to 7:29 a.m.</v>
      </c>
      <c r="U545">
        <f t="shared" si="216"/>
        <v>420</v>
      </c>
      <c r="V545">
        <f t="shared" si="217"/>
        <v>27489</v>
      </c>
      <c r="W545">
        <f t="shared" si="218"/>
        <v>10310</v>
      </c>
      <c r="X545">
        <f t="shared" si="219"/>
        <v>4708</v>
      </c>
      <c r="Y545">
        <f t="shared" si="220"/>
        <v>29</v>
      </c>
      <c r="Z545">
        <f t="shared" si="221"/>
        <v>441.1555862361937</v>
      </c>
      <c r="AA545" s="9">
        <f t="shared" si="211"/>
        <v>0.30624999999999997</v>
      </c>
      <c r="AC545" s="6">
        <f t="shared" si="222"/>
        <v>27489</v>
      </c>
      <c r="AD545" s="6">
        <f t="shared" si="223"/>
        <v>6873</v>
      </c>
      <c r="AE545" s="6">
        <f t="shared" si="203"/>
        <v>360</v>
      </c>
      <c r="AF545" s="6">
        <f t="shared" si="204"/>
        <v>2415</v>
      </c>
      <c r="AG545" s="6">
        <f t="shared" si="205"/>
        <v>29</v>
      </c>
      <c r="AH545" s="6">
        <f t="shared" si="206"/>
        <v>4936</v>
      </c>
      <c r="AI545" s="6">
        <f t="shared" si="224"/>
        <v>383.25103519668738</v>
      </c>
      <c r="AJ545" s="9">
        <f t="shared" si="212"/>
        <v>0.26597222222222222</v>
      </c>
      <c r="AL545" s="6">
        <f t="shared" si="225"/>
        <v>27489</v>
      </c>
      <c r="AM545" s="6">
        <f t="shared" si="226"/>
        <v>20617</v>
      </c>
      <c r="AN545" s="6">
        <f t="shared" si="207"/>
        <v>510</v>
      </c>
      <c r="AO545" s="6">
        <f t="shared" si="208"/>
        <v>786</v>
      </c>
      <c r="AP545" s="6">
        <f t="shared" si="209"/>
        <v>29</v>
      </c>
      <c r="AQ545" s="6">
        <f t="shared" si="210"/>
        <v>20483</v>
      </c>
      <c r="AR545" s="6">
        <f t="shared" si="227"/>
        <v>514.93479643765909</v>
      </c>
      <c r="AS545" s="9">
        <f t="shared" si="213"/>
        <v>0.35694444444444445</v>
      </c>
    </row>
    <row r="546" spans="1:45" x14ac:dyDescent="0.25">
      <c r="A546" t="s">
        <v>1076</v>
      </c>
      <c r="B546">
        <v>32260</v>
      </c>
      <c r="C546" t="s">
        <v>1077</v>
      </c>
      <c r="D546">
        <v>18102</v>
      </c>
      <c r="E546">
        <v>933</v>
      </c>
      <c r="F546">
        <v>707</v>
      </c>
      <c r="G546">
        <v>877</v>
      </c>
      <c r="H546">
        <v>1487</v>
      </c>
      <c r="I546">
        <v>1958</v>
      </c>
      <c r="J546">
        <v>2440</v>
      </c>
      <c r="K546">
        <v>2901</v>
      </c>
      <c r="L546">
        <v>1191</v>
      </c>
      <c r="M546">
        <v>456</v>
      </c>
      <c r="N546">
        <v>756</v>
      </c>
      <c r="O546">
        <v>167</v>
      </c>
      <c r="P546">
        <v>190</v>
      </c>
      <c r="Q546">
        <v>2832</v>
      </c>
      <c r="R546">
        <v>1207</v>
      </c>
      <c r="S546">
        <f t="shared" si="214"/>
        <v>9051</v>
      </c>
      <c r="T546" t="str">
        <f t="shared" si="215"/>
        <v>7:30 a.m. to 7:59 a.m.</v>
      </c>
      <c r="U546">
        <f t="shared" si="216"/>
        <v>450</v>
      </c>
      <c r="V546">
        <f t="shared" si="217"/>
        <v>18102</v>
      </c>
      <c r="W546">
        <f t="shared" si="218"/>
        <v>8402</v>
      </c>
      <c r="X546">
        <f t="shared" si="219"/>
        <v>2901</v>
      </c>
      <c r="Y546">
        <f t="shared" si="220"/>
        <v>29</v>
      </c>
      <c r="Z546">
        <f t="shared" si="221"/>
        <v>456.48776284039985</v>
      </c>
      <c r="AA546" s="9">
        <f t="shared" si="211"/>
        <v>0.31666666666666665</v>
      </c>
      <c r="AC546" s="6">
        <f t="shared" si="222"/>
        <v>18102</v>
      </c>
      <c r="AD546" s="6">
        <f t="shared" si="223"/>
        <v>4526</v>
      </c>
      <c r="AE546" s="6">
        <f t="shared" si="203"/>
        <v>390</v>
      </c>
      <c r="AF546" s="6">
        <f t="shared" si="204"/>
        <v>1958</v>
      </c>
      <c r="AG546" s="6">
        <f t="shared" si="205"/>
        <v>29</v>
      </c>
      <c r="AH546" s="6">
        <f t="shared" si="206"/>
        <v>4004</v>
      </c>
      <c r="AI546" s="6">
        <f t="shared" si="224"/>
        <v>397.72395301327884</v>
      </c>
      <c r="AJ546" s="9">
        <f t="shared" si="212"/>
        <v>0.27569444444444441</v>
      </c>
      <c r="AL546" s="6">
        <f t="shared" si="225"/>
        <v>18102</v>
      </c>
      <c r="AM546" s="6">
        <f t="shared" si="226"/>
        <v>13577</v>
      </c>
      <c r="AN546" s="6">
        <f t="shared" si="207"/>
        <v>540</v>
      </c>
      <c r="AO546" s="6">
        <f t="shared" si="208"/>
        <v>756</v>
      </c>
      <c r="AP546" s="6">
        <f t="shared" si="209"/>
        <v>59</v>
      </c>
      <c r="AQ546" s="6">
        <f t="shared" si="210"/>
        <v>12950</v>
      </c>
      <c r="AR546" s="6">
        <f t="shared" si="227"/>
        <v>588.89351851851848</v>
      </c>
      <c r="AS546" s="9">
        <f t="shared" si="213"/>
        <v>0.40833333333333338</v>
      </c>
    </row>
    <row r="547" spans="1:45" x14ac:dyDescent="0.25">
      <c r="A547" t="s">
        <v>1078</v>
      </c>
      <c r="B547">
        <v>32270</v>
      </c>
      <c r="C547" t="s">
        <v>1079</v>
      </c>
      <c r="D547">
        <v>34639</v>
      </c>
      <c r="E547">
        <v>1644</v>
      </c>
      <c r="F547">
        <v>1432</v>
      </c>
      <c r="G547">
        <v>2280</v>
      </c>
      <c r="H547">
        <v>3249</v>
      </c>
      <c r="I547">
        <v>4563</v>
      </c>
      <c r="J547">
        <v>5140</v>
      </c>
      <c r="K547">
        <v>5078</v>
      </c>
      <c r="L547">
        <v>2114</v>
      </c>
      <c r="M547">
        <v>951</v>
      </c>
      <c r="N547">
        <v>1100</v>
      </c>
      <c r="O547">
        <v>715</v>
      </c>
      <c r="P547">
        <v>272</v>
      </c>
      <c r="Q547">
        <v>3392</v>
      </c>
      <c r="R547">
        <v>2709</v>
      </c>
      <c r="S547">
        <f t="shared" si="214"/>
        <v>17319.5</v>
      </c>
      <c r="T547" t="str">
        <f t="shared" si="215"/>
        <v>7:00 a.m. to 7:29 a.m.</v>
      </c>
      <c r="U547">
        <f t="shared" si="216"/>
        <v>420</v>
      </c>
      <c r="V547">
        <f t="shared" si="217"/>
        <v>34639</v>
      </c>
      <c r="W547">
        <f t="shared" si="218"/>
        <v>13168</v>
      </c>
      <c r="X547">
        <f t="shared" si="219"/>
        <v>5140</v>
      </c>
      <c r="Y547">
        <f t="shared" si="220"/>
        <v>29</v>
      </c>
      <c r="Z547">
        <f t="shared" si="221"/>
        <v>443.42285992217899</v>
      </c>
      <c r="AA547" s="9">
        <f t="shared" si="211"/>
        <v>0.30763888888888891</v>
      </c>
      <c r="AC547" s="6">
        <f t="shared" si="222"/>
        <v>34639</v>
      </c>
      <c r="AD547" s="6">
        <f t="shared" si="223"/>
        <v>8660</v>
      </c>
      <c r="AE547" s="6">
        <f t="shared" si="203"/>
        <v>390</v>
      </c>
      <c r="AF547" s="6">
        <f t="shared" si="204"/>
        <v>4563</v>
      </c>
      <c r="AG547" s="6">
        <f t="shared" si="205"/>
        <v>29</v>
      </c>
      <c r="AH547" s="6">
        <f t="shared" si="206"/>
        <v>8605</v>
      </c>
      <c r="AI547" s="6">
        <f t="shared" si="224"/>
        <v>390.34796186719262</v>
      </c>
      <c r="AJ547" s="9">
        <f t="shared" si="212"/>
        <v>0.27083333333333331</v>
      </c>
      <c r="AL547" s="6">
        <f t="shared" si="225"/>
        <v>34639</v>
      </c>
      <c r="AM547" s="6">
        <f t="shared" si="226"/>
        <v>25980</v>
      </c>
      <c r="AN547" s="6">
        <f t="shared" si="207"/>
        <v>510</v>
      </c>
      <c r="AO547" s="6">
        <f t="shared" si="208"/>
        <v>951</v>
      </c>
      <c r="AP547" s="6">
        <f t="shared" si="209"/>
        <v>29</v>
      </c>
      <c r="AQ547" s="6">
        <f t="shared" si="210"/>
        <v>25500</v>
      </c>
      <c r="AR547" s="6">
        <f t="shared" si="227"/>
        <v>524.6143533123028</v>
      </c>
      <c r="AS547" s="9">
        <f t="shared" si="213"/>
        <v>0.36388888888888887</v>
      </c>
    </row>
    <row r="548" spans="1:45" x14ac:dyDescent="0.25">
      <c r="A548" t="s">
        <v>1080</v>
      </c>
      <c r="B548">
        <v>32280</v>
      </c>
      <c r="C548" t="s">
        <v>1081</v>
      </c>
      <c r="D548">
        <v>14167</v>
      </c>
      <c r="E548">
        <v>406</v>
      </c>
      <c r="F548">
        <v>412</v>
      </c>
      <c r="G548">
        <v>1066</v>
      </c>
      <c r="H548">
        <v>1745</v>
      </c>
      <c r="I548">
        <v>1799</v>
      </c>
      <c r="J548">
        <v>2067</v>
      </c>
      <c r="K548">
        <v>2109</v>
      </c>
      <c r="L548">
        <v>1147</v>
      </c>
      <c r="M548">
        <v>362</v>
      </c>
      <c r="N548">
        <v>592</v>
      </c>
      <c r="O548">
        <v>321</v>
      </c>
      <c r="P548">
        <v>148</v>
      </c>
      <c r="Q548">
        <v>1234</v>
      </c>
      <c r="R548">
        <v>759</v>
      </c>
      <c r="S548">
        <f t="shared" si="214"/>
        <v>7083.5</v>
      </c>
      <c r="T548" t="str">
        <f t="shared" si="215"/>
        <v>7:00 a.m. to 7:29 a.m.</v>
      </c>
      <c r="U548">
        <f t="shared" si="216"/>
        <v>420</v>
      </c>
      <c r="V548">
        <f t="shared" si="217"/>
        <v>14167</v>
      </c>
      <c r="W548">
        <f t="shared" si="218"/>
        <v>5428</v>
      </c>
      <c r="X548">
        <f t="shared" si="219"/>
        <v>2067</v>
      </c>
      <c r="Y548">
        <f t="shared" si="220"/>
        <v>29</v>
      </c>
      <c r="Z548">
        <f t="shared" si="221"/>
        <v>443.22665699080795</v>
      </c>
      <c r="AA548" s="9">
        <f t="shared" si="211"/>
        <v>0.30763888888888891</v>
      </c>
      <c r="AC548" s="6">
        <f t="shared" si="222"/>
        <v>14167</v>
      </c>
      <c r="AD548" s="6">
        <f t="shared" si="223"/>
        <v>3542</v>
      </c>
      <c r="AE548" s="6">
        <f t="shared" si="203"/>
        <v>360</v>
      </c>
      <c r="AF548" s="6">
        <f t="shared" si="204"/>
        <v>1745</v>
      </c>
      <c r="AG548" s="6">
        <f t="shared" si="205"/>
        <v>29</v>
      </c>
      <c r="AH548" s="6">
        <f t="shared" si="206"/>
        <v>1884</v>
      </c>
      <c r="AI548" s="6">
        <f t="shared" si="224"/>
        <v>387.55</v>
      </c>
      <c r="AJ548" s="9">
        <f t="shared" si="212"/>
        <v>0.26874999999999999</v>
      </c>
      <c r="AL548" s="6">
        <f t="shared" si="225"/>
        <v>14167</v>
      </c>
      <c r="AM548" s="6">
        <f t="shared" si="226"/>
        <v>10626</v>
      </c>
      <c r="AN548" s="6">
        <f t="shared" si="207"/>
        <v>480</v>
      </c>
      <c r="AO548" s="6">
        <f t="shared" si="208"/>
        <v>1147</v>
      </c>
      <c r="AP548" s="6">
        <f t="shared" si="209"/>
        <v>29</v>
      </c>
      <c r="AQ548" s="6">
        <f t="shared" si="210"/>
        <v>9604</v>
      </c>
      <c r="AR548" s="6">
        <f t="shared" si="227"/>
        <v>505.8206190061029</v>
      </c>
      <c r="AS548" s="9">
        <f t="shared" si="213"/>
        <v>0.35069444444444442</v>
      </c>
    </row>
    <row r="549" spans="1:45" x14ac:dyDescent="0.25">
      <c r="A549" t="s">
        <v>1082</v>
      </c>
      <c r="B549">
        <v>32300</v>
      </c>
      <c r="C549" t="s">
        <v>1083</v>
      </c>
      <c r="D549">
        <v>25859</v>
      </c>
      <c r="E549">
        <v>824</v>
      </c>
      <c r="F549">
        <v>887</v>
      </c>
      <c r="G549">
        <v>1406</v>
      </c>
      <c r="H549">
        <v>2565</v>
      </c>
      <c r="I549">
        <v>3913</v>
      </c>
      <c r="J549">
        <v>3053</v>
      </c>
      <c r="K549">
        <v>3869</v>
      </c>
      <c r="L549">
        <v>2153</v>
      </c>
      <c r="M549">
        <v>1135</v>
      </c>
      <c r="N549">
        <v>1096</v>
      </c>
      <c r="O549">
        <v>371</v>
      </c>
      <c r="P549">
        <v>232</v>
      </c>
      <c r="Q549">
        <v>2098</v>
      </c>
      <c r="R549">
        <v>2257</v>
      </c>
      <c r="S549">
        <f t="shared" si="214"/>
        <v>12929.5</v>
      </c>
      <c r="T549" t="str">
        <f t="shared" si="215"/>
        <v>7:30 a.m. to 7:59 a.m.</v>
      </c>
      <c r="U549">
        <f t="shared" si="216"/>
        <v>450</v>
      </c>
      <c r="V549">
        <f t="shared" si="217"/>
        <v>25859</v>
      </c>
      <c r="W549">
        <f t="shared" si="218"/>
        <v>12648</v>
      </c>
      <c r="X549">
        <f t="shared" si="219"/>
        <v>3869</v>
      </c>
      <c r="Y549">
        <f t="shared" si="220"/>
        <v>29</v>
      </c>
      <c r="Z549">
        <f t="shared" si="221"/>
        <v>452.10997673817525</v>
      </c>
      <c r="AA549" s="9">
        <f t="shared" si="211"/>
        <v>0.31388888888888888</v>
      </c>
      <c r="AC549" s="6">
        <f t="shared" si="222"/>
        <v>25859</v>
      </c>
      <c r="AD549" s="6">
        <f t="shared" si="223"/>
        <v>6465</v>
      </c>
      <c r="AE549" s="6">
        <f t="shared" si="203"/>
        <v>390</v>
      </c>
      <c r="AF549" s="6">
        <f t="shared" si="204"/>
        <v>3913</v>
      </c>
      <c r="AG549" s="6">
        <f t="shared" si="205"/>
        <v>29</v>
      </c>
      <c r="AH549" s="6">
        <f t="shared" si="206"/>
        <v>5682</v>
      </c>
      <c r="AI549" s="6">
        <f t="shared" si="224"/>
        <v>395.80111167901867</v>
      </c>
      <c r="AJ549" s="9">
        <f t="shared" si="212"/>
        <v>0.27430555555555552</v>
      </c>
      <c r="AL549" s="6">
        <f t="shared" si="225"/>
        <v>25859</v>
      </c>
      <c r="AM549" s="6">
        <f t="shared" si="226"/>
        <v>19395</v>
      </c>
      <c r="AN549" s="6">
        <f t="shared" si="207"/>
        <v>510</v>
      </c>
      <c r="AO549" s="6">
        <f t="shared" si="208"/>
        <v>1135</v>
      </c>
      <c r="AP549" s="6">
        <f t="shared" si="209"/>
        <v>29</v>
      </c>
      <c r="AQ549" s="6">
        <f t="shared" si="210"/>
        <v>18670</v>
      </c>
      <c r="AR549" s="6">
        <f t="shared" si="227"/>
        <v>528.50506607929515</v>
      </c>
      <c r="AS549" s="9">
        <f t="shared" si="213"/>
        <v>0.3666666666666667</v>
      </c>
    </row>
    <row r="550" spans="1:45" x14ac:dyDescent="0.25">
      <c r="A550" t="s">
        <v>1084</v>
      </c>
      <c r="B550">
        <v>32340</v>
      </c>
      <c r="C550" t="s">
        <v>1085</v>
      </c>
      <c r="D550">
        <v>10779</v>
      </c>
      <c r="E550">
        <v>314</v>
      </c>
      <c r="F550">
        <v>251</v>
      </c>
      <c r="G550">
        <v>527</v>
      </c>
      <c r="H550">
        <v>981</v>
      </c>
      <c r="I550">
        <v>1128</v>
      </c>
      <c r="J550">
        <v>1366</v>
      </c>
      <c r="K550">
        <v>1598</v>
      </c>
      <c r="L550">
        <v>551</v>
      </c>
      <c r="M550">
        <v>405</v>
      </c>
      <c r="N550">
        <v>495</v>
      </c>
      <c r="O550">
        <v>346</v>
      </c>
      <c r="P550">
        <v>310</v>
      </c>
      <c r="Q550">
        <v>1000</v>
      </c>
      <c r="R550">
        <v>1507</v>
      </c>
      <c r="S550">
        <f t="shared" si="214"/>
        <v>5389.5</v>
      </c>
      <c r="T550" t="str">
        <f t="shared" si="215"/>
        <v>7:30 a.m. to 7:59 a.m.</v>
      </c>
      <c r="U550">
        <f t="shared" si="216"/>
        <v>450</v>
      </c>
      <c r="V550">
        <f t="shared" si="217"/>
        <v>10779</v>
      </c>
      <c r="W550">
        <f t="shared" si="218"/>
        <v>4567</v>
      </c>
      <c r="X550">
        <f t="shared" si="219"/>
        <v>1598</v>
      </c>
      <c r="Y550">
        <f t="shared" si="220"/>
        <v>29</v>
      </c>
      <c r="Z550">
        <f t="shared" si="221"/>
        <v>464.9264705882353</v>
      </c>
      <c r="AA550" s="9">
        <f t="shared" si="211"/>
        <v>0.32222222222222224</v>
      </c>
      <c r="AC550" s="6">
        <f t="shared" si="222"/>
        <v>10779</v>
      </c>
      <c r="AD550" s="6">
        <f t="shared" si="223"/>
        <v>2695</v>
      </c>
      <c r="AE550" s="6">
        <f t="shared" si="203"/>
        <v>390</v>
      </c>
      <c r="AF550" s="6">
        <f t="shared" si="204"/>
        <v>1128</v>
      </c>
      <c r="AG550" s="6">
        <f t="shared" si="205"/>
        <v>29</v>
      </c>
      <c r="AH550" s="6">
        <f t="shared" si="206"/>
        <v>2073</v>
      </c>
      <c r="AI550" s="6">
        <f t="shared" si="224"/>
        <v>405.9847074468085</v>
      </c>
      <c r="AJ550" s="9">
        <f t="shared" si="212"/>
        <v>0.28125</v>
      </c>
      <c r="AL550" s="6">
        <f t="shared" si="225"/>
        <v>10779</v>
      </c>
      <c r="AM550" s="6">
        <f t="shared" si="226"/>
        <v>8085</v>
      </c>
      <c r="AN550" s="6">
        <f t="shared" si="207"/>
        <v>660</v>
      </c>
      <c r="AO550" s="6">
        <f t="shared" si="208"/>
        <v>310</v>
      </c>
      <c r="AP550" s="6">
        <f t="shared" si="209"/>
        <v>59</v>
      </c>
      <c r="AQ550" s="6">
        <f t="shared" si="210"/>
        <v>7962</v>
      </c>
      <c r="AR550" s="6">
        <f t="shared" si="227"/>
        <v>683.26693548387095</v>
      </c>
      <c r="AS550" s="9">
        <f t="shared" si="213"/>
        <v>0.47430555555555554</v>
      </c>
    </row>
    <row r="551" spans="1:45" x14ac:dyDescent="0.25">
      <c r="A551" t="s">
        <v>1086</v>
      </c>
      <c r="B551">
        <v>32380</v>
      </c>
      <c r="C551" t="s">
        <v>1087</v>
      </c>
      <c r="D551">
        <v>25462</v>
      </c>
      <c r="E551">
        <v>1340</v>
      </c>
      <c r="F551">
        <v>686</v>
      </c>
      <c r="G551">
        <v>1784</v>
      </c>
      <c r="H551">
        <v>2011</v>
      </c>
      <c r="I551">
        <v>3325</v>
      </c>
      <c r="J551">
        <v>3176</v>
      </c>
      <c r="K551">
        <v>4200</v>
      </c>
      <c r="L551">
        <v>2146</v>
      </c>
      <c r="M551">
        <v>809</v>
      </c>
      <c r="N551">
        <v>1042</v>
      </c>
      <c r="O551">
        <v>472</v>
      </c>
      <c r="P551">
        <v>342</v>
      </c>
      <c r="Q551">
        <v>1986</v>
      </c>
      <c r="R551">
        <v>2143</v>
      </c>
      <c r="S551">
        <f t="shared" si="214"/>
        <v>12731</v>
      </c>
      <c r="T551" t="str">
        <f t="shared" si="215"/>
        <v>7:30 a.m. to 7:59 a.m.</v>
      </c>
      <c r="U551">
        <f t="shared" si="216"/>
        <v>450</v>
      </c>
      <c r="V551">
        <f t="shared" si="217"/>
        <v>25462</v>
      </c>
      <c r="W551">
        <f t="shared" si="218"/>
        <v>12322</v>
      </c>
      <c r="X551">
        <f t="shared" si="219"/>
        <v>4200</v>
      </c>
      <c r="Y551">
        <f t="shared" si="220"/>
        <v>29</v>
      </c>
      <c r="Z551">
        <f t="shared" si="221"/>
        <v>452.82404761904763</v>
      </c>
      <c r="AA551" s="9">
        <f t="shared" si="211"/>
        <v>0.31388888888888888</v>
      </c>
      <c r="AC551" s="6">
        <f t="shared" si="222"/>
        <v>25462</v>
      </c>
      <c r="AD551" s="6">
        <f t="shared" si="223"/>
        <v>6366</v>
      </c>
      <c r="AE551" s="6">
        <f t="shared" si="203"/>
        <v>390</v>
      </c>
      <c r="AF551" s="6">
        <f t="shared" si="204"/>
        <v>3325</v>
      </c>
      <c r="AG551" s="6">
        <f t="shared" si="205"/>
        <v>29</v>
      </c>
      <c r="AH551" s="6">
        <f t="shared" si="206"/>
        <v>5821</v>
      </c>
      <c r="AI551" s="6">
        <f t="shared" si="224"/>
        <v>394.74902255639097</v>
      </c>
      <c r="AJ551" s="9">
        <f t="shared" si="212"/>
        <v>0.27361111111111108</v>
      </c>
      <c r="AL551" s="6">
        <f t="shared" si="225"/>
        <v>25462</v>
      </c>
      <c r="AM551" s="6">
        <f t="shared" si="226"/>
        <v>19097</v>
      </c>
      <c r="AN551" s="6">
        <f t="shared" si="207"/>
        <v>510</v>
      </c>
      <c r="AO551" s="6">
        <f t="shared" si="208"/>
        <v>809</v>
      </c>
      <c r="AP551" s="6">
        <f t="shared" si="209"/>
        <v>29</v>
      </c>
      <c r="AQ551" s="6">
        <f t="shared" si="210"/>
        <v>18668</v>
      </c>
      <c r="AR551" s="6">
        <f t="shared" si="227"/>
        <v>525.36032138442522</v>
      </c>
      <c r="AS551" s="9">
        <f t="shared" si="213"/>
        <v>0.36458333333333331</v>
      </c>
    </row>
    <row r="552" spans="1:45" x14ac:dyDescent="0.25">
      <c r="A552" t="s">
        <v>1088</v>
      </c>
      <c r="B552">
        <v>32420</v>
      </c>
      <c r="C552" t="s">
        <v>1089</v>
      </c>
      <c r="D552">
        <v>26645</v>
      </c>
      <c r="E552">
        <v>991</v>
      </c>
      <c r="F552">
        <v>569</v>
      </c>
      <c r="G552">
        <v>994</v>
      </c>
      <c r="H552">
        <v>2303</v>
      </c>
      <c r="I552">
        <v>2662</v>
      </c>
      <c r="J552">
        <v>7461</v>
      </c>
      <c r="K552">
        <v>2786</v>
      </c>
      <c r="L552">
        <v>2253</v>
      </c>
      <c r="M552">
        <v>819</v>
      </c>
      <c r="N552">
        <v>1041</v>
      </c>
      <c r="O552">
        <v>561</v>
      </c>
      <c r="P552">
        <v>525</v>
      </c>
      <c r="Q552">
        <v>2005</v>
      </c>
      <c r="R552">
        <v>1675</v>
      </c>
      <c r="S552">
        <f t="shared" si="214"/>
        <v>13322.5</v>
      </c>
      <c r="T552" t="str">
        <f t="shared" si="215"/>
        <v>7:00 a.m. to 7:29 a.m.</v>
      </c>
      <c r="U552">
        <f t="shared" si="216"/>
        <v>420</v>
      </c>
      <c r="V552">
        <f t="shared" si="217"/>
        <v>26645</v>
      </c>
      <c r="W552">
        <f t="shared" si="218"/>
        <v>7519</v>
      </c>
      <c r="X552">
        <f t="shared" si="219"/>
        <v>7461</v>
      </c>
      <c r="Y552">
        <f t="shared" si="220"/>
        <v>29</v>
      </c>
      <c r="Z552">
        <f t="shared" si="221"/>
        <v>442.5574989947728</v>
      </c>
      <c r="AA552" s="9">
        <f t="shared" si="211"/>
        <v>0.30694444444444441</v>
      </c>
      <c r="AC552" s="6">
        <f t="shared" si="222"/>
        <v>26645</v>
      </c>
      <c r="AD552" s="6">
        <f t="shared" si="223"/>
        <v>6662</v>
      </c>
      <c r="AE552" s="6">
        <f t="shared" si="203"/>
        <v>390</v>
      </c>
      <c r="AF552" s="6">
        <f t="shared" si="204"/>
        <v>2662</v>
      </c>
      <c r="AG552" s="6">
        <f t="shared" si="205"/>
        <v>29</v>
      </c>
      <c r="AH552" s="6">
        <f t="shared" si="206"/>
        <v>4857</v>
      </c>
      <c r="AI552" s="6">
        <f t="shared" si="224"/>
        <v>409.65561607813675</v>
      </c>
      <c r="AJ552" s="9">
        <f t="shared" si="212"/>
        <v>0.28402777777777777</v>
      </c>
      <c r="AL552" s="6">
        <f t="shared" si="225"/>
        <v>26645</v>
      </c>
      <c r="AM552" s="6">
        <f t="shared" si="226"/>
        <v>19984</v>
      </c>
      <c r="AN552" s="6">
        <f t="shared" si="207"/>
        <v>480</v>
      </c>
      <c r="AO552" s="6">
        <f t="shared" si="208"/>
        <v>2253</v>
      </c>
      <c r="AP552" s="6">
        <f t="shared" si="209"/>
        <v>29</v>
      </c>
      <c r="AQ552" s="6">
        <f t="shared" si="210"/>
        <v>17766</v>
      </c>
      <c r="AR552" s="6">
        <f t="shared" si="227"/>
        <v>508.54627163781623</v>
      </c>
      <c r="AS552" s="9">
        <f t="shared" si="213"/>
        <v>0.3527777777777778</v>
      </c>
    </row>
    <row r="553" spans="1:45" x14ac:dyDescent="0.25">
      <c r="A553" t="s">
        <v>1090</v>
      </c>
      <c r="B553">
        <v>32460</v>
      </c>
      <c r="C553" t="s">
        <v>1091</v>
      </c>
      <c r="D553">
        <v>13933</v>
      </c>
      <c r="E553">
        <v>641</v>
      </c>
      <c r="F553">
        <v>430</v>
      </c>
      <c r="G553">
        <v>584</v>
      </c>
      <c r="H553">
        <v>1454</v>
      </c>
      <c r="I553">
        <v>2165</v>
      </c>
      <c r="J553">
        <v>2445</v>
      </c>
      <c r="K553">
        <v>1808</v>
      </c>
      <c r="L553">
        <v>817</v>
      </c>
      <c r="M553">
        <v>441</v>
      </c>
      <c r="N553">
        <v>493</v>
      </c>
      <c r="O553">
        <v>243</v>
      </c>
      <c r="P553">
        <v>170</v>
      </c>
      <c r="Q553">
        <v>1053</v>
      </c>
      <c r="R553">
        <v>1189</v>
      </c>
      <c r="S553">
        <f t="shared" si="214"/>
        <v>6966.5</v>
      </c>
      <c r="T553" t="str">
        <f t="shared" si="215"/>
        <v>7:00 a.m. to 7:29 a.m.</v>
      </c>
      <c r="U553">
        <f t="shared" si="216"/>
        <v>420</v>
      </c>
      <c r="V553">
        <f t="shared" si="217"/>
        <v>13933</v>
      </c>
      <c r="W553">
        <f t="shared" si="218"/>
        <v>5274</v>
      </c>
      <c r="X553">
        <f t="shared" si="219"/>
        <v>2445</v>
      </c>
      <c r="Y553">
        <f t="shared" si="220"/>
        <v>29</v>
      </c>
      <c r="Z553">
        <f t="shared" si="221"/>
        <v>440.07464212678934</v>
      </c>
      <c r="AA553" s="9">
        <f t="shared" si="211"/>
        <v>0.30555555555555552</v>
      </c>
      <c r="AC553" s="6">
        <f t="shared" si="222"/>
        <v>13933</v>
      </c>
      <c r="AD553" s="6">
        <f t="shared" si="223"/>
        <v>3484</v>
      </c>
      <c r="AE553" s="6">
        <f t="shared" si="203"/>
        <v>390</v>
      </c>
      <c r="AF553" s="6">
        <f t="shared" si="204"/>
        <v>2165</v>
      </c>
      <c r="AG553" s="6">
        <f t="shared" si="205"/>
        <v>29</v>
      </c>
      <c r="AH553" s="6">
        <f t="shared" si="206"/>
        <v>3109</v>
      </c>
      <c r="AI553" s="6">
        <f t="shared" si="224"/>
        <v>395.01304849884525</v>
      </c>
      <c r="AJ553" s="9">
        <f t="shared" si="212"/>
        <v>0.27430555555555552</v>
      </c>
      <c r="AL553" s="6">
        <f t="shared" si="225"/>
        <v>13933</v>
      </c>
      <c r="AM553" s="6">
        <f t="shared" si="226"/>
        <v>10450</v>
      </c>
      <c r="AN553" s="6">
        <f t="shared" si="207"/>
        <v>510</v>
      </c>
      <c r="AO553" s="6">
        <f t="shared" si="208"/>
        <v>441</v>
      </c>
      <c r="AP553" s="6">
        <f t="shared" si="209"/>
        <v>29</v>
      </c>
      <c r="AQ553" s="6">
        <f t="shared" si="210"/>
        <v>10344</v>
      </c>
      <c r="AR553" s="6">
        <f t="shared" si="227"/>
        <v>516.95408163265301</v>
      </c>
      <c r="AS553" s="9">
        <f t="shared" si="213"/>
        <v>0.35833333333333334</v>
      </c>
    </row>
    <row r="554" spans="1:45" x14ac:dyDescent="0.25">
      <c r="A554" t="s">
        <v>1092</v>
      </c>
      <c r="B554">
        <v>32500</v>
      </c>
      <c r="C554" t="s">
        <v>1093</v>
      </c>
      <c r="D554">
        <v>11556</v>
      </c>
      <c r="E554">
        <v>593</v>
      </c>
      <c r="F554">
        <v>460</v>
      </c>
      <c r="G554">
        <v>607</v>
      </c>
      <c r="H554">
        <v>1043</v>
      </c>
      <c r="I554">
        <v>1184</v>
      </c>
      <c r="J554">
        <v>1780</v>
      </c>
      <c r="K554">
        <v>1351</v>
      </c>
      <c r="L554">
        <v>1256</v>
      </c>
      <c r="M554">
        <v>426</v>
      </c>
      <c r="N554">
        <v>532</v>
      </c>
      <c r="O554">
        <v>316</v>
      </c>
      <c r="P554">
        <v>223</v>
      </c>
      <c r="Q554">
        <v>629</v>
      </c>
      <c r="R554">
        <v>1156</v>
      </c>
      <c r="S554">
        <f t="shared" si="214"/>
        <v>5778</v>
      </c>
      <c r="T554" t="str">
        <f t="shared" si="215"/>
        <v>7:30 a.m. to 7:59 a.m.</v>
      </c>
      <c r="U554">
        <f t="shared" si="216"/>
        <v>450</v>
      </c>
      <c r="V554">
        <f t="shared" si="217"/>
        <v>11556</v>
      </c>
      <c r="W554">
        <f t="shared" si="218"/>
        <v>5667</v>
      </c>
      <c r="X554">
        <f t="shared" si="219"/>
        <v>1351</v>
      </c>
      <c r="Y554">
        <f t="shared" si="220"/>
        <v>29</v>
      </c>
      <c r="Z554">
        <f t="shared" si="221"/>
        <v>452.38267949666914</v>
      </c>
      <c r="AA554" s="9">
        <f t="shared" si="211"/>
        <v>0.31388888888888888</v>
      </c>
      <c r="AC554" s="6">
        <f t="shared" si="222"/>
        <v>11556</v>
      </c>
      <c r="AD554" s="6">
        <f t="shared" si="223"/>
        <v>2890</v>
      </c>
      <c r="AE554" s="6">
        <f t="shared" si="203"/>
        <v>390</v>
      </c>
      <c r="AF554" s="6">
        <f t="shared" si="204"/>
        <v>1184</v>
      </c>
      <c r="AG554" s="6">
        <f t="shared" si="205"/>
        <v>29</v>
      </c>
      <c r="AH554" s="6">
        <f t="shared" si="206"/>
        <v>2703</v>
      </c>
      <c r="AI554" s="6">
        <f t="shared" si="224"/>
        <v>394.55574324324323</v>
      </c>
      <c r="AJ554" s="9">
        <f t="shared" si="212"/>
        <v>0.27361111111111108</v>
      </c>
      <c r="AL554" s="6">
        <f t="shared" si="225"/>
        <v>11556</v>
      </c>
      <c r="AM554" s="6">
        <f t="shared" si="226"/>
        <v>8667</v>
      </c>
      <c r="AN554" s="6">
        <f t="shared" si="207"/>
        <v>510</v>
      </c>
      <c r="AO554" s="6">
        <f t="shared" si="208"/>
        <v>426</v>
      </c>
      <c r="AP554" s="6">
        <f t="shared" si="209"/>
        <v>29</v>
      </c>
      <c r="AQ554" s="6">
        <f t="shared" si="210"/>
        <v>8274</v>
      </c>
      <c r="AR554" s="6">
        <f t="shared" si="227"/>
        <v>536.75352112676057</v>
      </c>
      <c r="AS554" s="9">
        <f t="shared" si="213"/>
        <v>0.37222222222222223</v>
      </c>
    </row>
    <row r="555" spans="1:45" x14ac:dyDescent="0.25">
      <c r="A555" t="s">
        <v>1094</v>
      </c>
      <c r="B555">
        <v>32540</v>
      </c>
      <c r="C555" t="s">
        <v>1095</v>
      </c>
      <c r="D555">
        <v>17386</v>
      </c>
      <c r="E555">
        <v>927</v>
      </c>
      <c r="F555">
        <v>846</v>
      </c>
      <c r="G555">
        <v>1473</v>
      </c>
      <c r="H555">
        <v>1775</v>
      </c>
      <c r="I555">
        <v>1503</v>
      </c>
      <c r="J555">
        <v>2148</v>
      </c>
      <c r="K555">
        <v>3111</v>
      </c>
      <c r="L555">
        <v>1722</v>
      </c>
      <c r="M555">
        <v>685</v>
      </c>
      <c r="N555">
        <v>636</v>
      </c>
      <c r="O555">
        <v>282</v>
      </c>
      <c r="P555">
        <v>269</v>
      </c>
      <c r="Q555">
        <v>904</v>
      </c>
      <c r="R555">
        <v>1105</v>
      </c>
      <c r="S555">
        <f t="shared" si="214"/>
        <v>8693</v>
      </c>
      <c r="T555" t="str">
        <f t="shared" si="215"/>
        <v>7:30 a.m. to 7:59 a.m.</v>
      </c>
      <c r="U555">
        <f t="shared" si="216"/>
        <v>450</v>
      </c>
      <c r="V555">
        <f t="shared" si="217"/>
        <v>17386</v>
      </c>
      <c r="W555">
        <f t="shared" si="218"/>
        <v>8672</v>
      </c>
      <c r="X555">
        <f t="shared" si="219"/>
        <v>3111</v>
      </c>
      <c r="Y555">
        <f t="shared" si="220"/>
        <v>29</v>
      </c>
      <c r="Z555">
        <f t="shared" si="221"/>
        <v>450.1957569913211</v>
      </c>
      <c r="AA555" s="9">
        <f t="shared" si="211"/>
        <v>0.3125</v>
      </c>
      <c r="AC555" s="6">
        <f t="shared" si="222"/>
        <v>17386</v>
      </c>
      <c r="AD555" s="6">
        <f t="shared" si="223"/>
        <v>4347</v>
      </c>
      <c r="AE555" s="6">
        <f t="shared" si="203"/>
        <v>360</v>
      </c>
      <c r="AF555" s="6">
        <f t="shared" si="204"/>
        <v>1775</v>
      </c>
      <c r="AG555" s="6">
        <f t="shared" si="205"/>
        <v>29</v>
      </c>
      <c r="AH555" s="6">
        <f t="shared" si="206"/>
        <v>3246</v>
      </c>
      <c r="AI555" s="6">
        <f t="shared" si="224"/>
        <v>377.98</v>
      </c>
      <c r="AJ555" s="9">
        <f t="shared" si="212"/>
        <v>0.26180555555555557</v>
      </c>
      <c r="AL555" s="6">
        <f t="shared" si="225"/>
        <v>17386</v>
      </c>
      <c r="AM555" s="6">
        <f t="shared" si="226"/>
        <v>13040</v>
      </c>
      <c r="AN555" s="6">
        <f t="shared" si="207"/>
        <v>480</v>
      </c>
      <c r="AO555" s="6">
        <f t="shared" si="208"/>
        <v>1722</v>
      </c>
      <c r="AP555" s="6">
        <f t="shared" si="209"/>
        <v>29</v>
      </c>
      <c r="AQ555" s="6">
        <f t="shared" si="210"/>
        <v>11783</v>
      </c>
      <c r="AR555" s="6">
        <f t="shared" si="227"/>
        <v>501.16056910569108</v>
      </c>
      <c r="AS555" s="9">
        <f t="shared" si="213"/>
        <v>0.34791666666666665</v>
      </c>
    </row>
    <row r="556" spans="1:45" x14ac:dyDescent="0.25">
      <c r="A556" t="s">
        <v>1096</v>
      </c>
      <c r="B556">
        <v>32580</v>
      </c>
      <c r="C556" t="s">
        <v>1097</v>
      </c>
      <c r="D556">
        <v>263532</v>
      </c>
      <c r="E556">
        <v>8770</v>
      </c>
      <c r="F556">
        <v>5893</v>
      </c>
      <c r="G556">
        <v>8270</v>
      </c>
      <c r="H556">
        <v>16087</v>
      </c>
      <c r="I556">
        <v>23909</v>
      </c>
      <c r="J556">
        <v>48516</v>
      </c>
      <c r="K556">
        <v>42432</v>
      </c>
      <c r="L556">
        <v>33572</v>
      </c>
      <c r="M556">
        <v>12283</v>
      </c>
      <c r="N556">
        <v>17427</v>
      </c>
      <c r="O556">
        <v>8181</v>
      </c>
      <c r="P556">
        <v>3547</v>
      </c>
      <c r="Q556">
        <v>17427</v>
      </c>
      <c r="R556">
        <v>17218</v>
      </c>
      <c r="S556">
        <f t="shared" si="214"/>
        <v>131766</v>
      </c>
      <c r="T556" t="str">
        <f t="shared" si="215"/>
        <v>7:30 a.m. to 7:59 a.m.</v>
      </c>
      <c r="U556">
        <f t="shared" si="216"/>
        <v>450</v>
      </c>
      <c r="V556">
        <f t="shared" si="217"/>
        <v>263532</v>
      </c>
      <c r="W556">
        <f t="shared" si="218"/>
        <v>111445</v>
      </c>
      <c r="X556">
        <f t="shared" si="219"/>
        <v>42432</v>
      </c>
      <c r="Y556">
        <f t="shared" si="220"/>
        <v>29</v>
      </c>
      <c r="Z556">
        <f t="shared" si="221"/>
        <v>463.88831542232276</v>
      </c>
      <c r="AA556" s="9">
        <f t="shared" si="211"/>
        <v>0.3215277777777778</v>
      </c>
      <c r="AC556" s="6">
        <f t="shared" si="222"/>
        <v>263532</v>
      </c>
      <c r="AD556" s="6">
        <f t="shared" si="223"/>
        <v>65884</v>
      </c>
      <c r="AE556" s="6">
        <f t="shared" si="203"/>
        <v>420</v>
      </c>
      <c r="AF556" s="6">
        <f t="shared" si="204"/>
        <v>48516</v>
      </c>
      <c r="AG556" s="6">
        <f t="shared" si="205"/>
        <v>29</v>
      </c>
      <c r="AH556" s="6">
        <f t="shared" si="206"/>
        <v>62929</v>
      </c>
      <c r="AI556" s="6">
        <f t="shared" si="224"/>
        <v>421.76572677054992</v>
      </c>
      <c r="AJ556" s="9">
        <f t="shared" si="212"/>
        <v>0.29236111111111113</v>
      </c>
      <c r="AL556" s="6">
        <f t="shared" si="225"/>
        <v>263532</v>
      </c>
      <c r="AM556" s="6">
        <f t="shared" si="226"/>
        <v>197649</v>
      </c>
      <c r="AN556" s="6">
        <f t="shared" si="207"/>
        <v>510</v>
      </c>
      <c r="AO556" s="6">
        <f t="shared" si="208"/>
        <v>12283</v>
      </c>
      <c r="AP556" s="6">
        <f t="shared" si="209"/>
        <v>29</v>
      </c>
      <c r="AQ556" s="6">
        <f t="shared" si="210"/>
        <v>187449</v>
      </c>
      <c r="AR556" s="6">
        <f t="shared" si="227"/>
        <v>534.08206464218836</v>
      </c>
      <c r="AS556" s="9">
        <f t="shared" si="213"/>
        <v>0.37083333333333335</v>
      </c>
    </row>
    <row r="557" spans="1:45" x14ac:dyDescent="0.25">
      <c r="A557" t="s">
        <v>1098</v>
      </c>
      <c r="B557">
        <v>32620</v>
      </c>
      <c r="C557" t="s">
        <v>1099</v>
      </c>
      <c r="D557">
        <v>19031</v>
      </c>
      <c r="E557">
        <v>1819</v>
      </c>
      <c r="F557">
        <v>595</v>
      </c>
      <c r="G557">
        <v>647</v>
      </c>
      <c r="H557">
        <v>1754</v>
      </c>
      <c r="I557">
        <v>2750</v>
      </c>
      <c r="J557">
        <v>2953</v>
      </c>
      <c r="K557">
        <v>2456</v>
      </c>
      <c r="L557">
        <v>1047</v>
      </c>
      <c r="M557">
        <v>474</v>
      </c>
      <c r="N557">
        <v>768</v>
      </c>
      <c r="O557">
        <v>396</v>
      </c>
      <c r="P557">
        <v>148</v>
      </c>
      <c r="Q557">
        <v>1736</v>
      </c>
      <c r="R557">
        <v>1488</v>
      </c>
      <c r="S557">
        <f t="shared" si="214"/>
        <v>9515.5</v>
      </c>
      <c r="T557" t="str">
        <f t="shared" si="215"/>
        <v>7:00 a.m. to 7:29 a.m.</v>
      </c>
      <c r="U557">
        <f t="shared" si="216"/>
        <v>420</v>
      </c>
      <c r="V557">
        <f t="shared" si="217"/>
        <v>19031</v>
      </c>
      <c r="W557">
        <f t="shared" si="218"/>
        <v>7565</v>
      </c>
      <c r="X557">
        <f t="shared" si="219"/>
        <v>2953</v>
      </c>
      <c r="Y557">
        <f t="shared" si="220"/>
        <v>29</v>
      </c>
      <c r="Z557">
        <f t="shared" si="221"/>
        <v>439.15492719268542</v>
      </c>
      <c r="AA557" s="9">
        <f t="shared" si="211"/>
        <v>0.30486111111111108</v>
      </c>
      <c r="AC557" s="6">
        <f t="shared" si="222"/>
        <v>19031</v>
      </c>
      <c r="AD557" s="6">
        <f t="shared" si="223"/>
        <v>4758</v>
      </c>
      <c r="AE557" s="6">
        <f t="shared" si="203"/>
        <v>360</v>
      </c>
      <c r="AF557" s="6">
        <f t="shared" si="204"/>
        <v>1754</v>
      </c>
      <c r="AG557" s="6">
        <f t="shared" si="205"/>
        <v>29</v>
      </c>
      <c r="AH557" s="6">
        <f t="shared" si="206"/>
        <v>3061</v>
      </c>
      <c r="AI557" s="6">
        <f t="shared" si="224"/>
        <v>388.05344925883696</v>
      </c>
      <c r="AJ557" s="9">
        <f t="shared" si="212"/>
        <v>0.26944444444444443</v>
      </c>
      <c r="AL557" s="6">
        <f t="shared" si="225"/>
        <v>19031</v>
      </c>
      <c r="AM557" s="6">
        <f t="shared" si="226"/>
        <v>14274</v>
      </c>
      <c r="AN557" s="6">
        <f t="shared" si="207"/>
        <v>510</v>
      </c>
      <c r="AO557" s="6">
        <f t="shared" si="208"/>
        <v>474</v>
      </c>
      <c r="AP557" s="6">
        <f t="shared" si="209"/>
        <v>29</v>
      </c>
      <c r="AQ557" s="6">
        <f t="shared" si="210"/>
        <v>14021</v>
      </c>
      <c r="AR557" s="6">
        <f t="shared" si="227"/>
        <v>525.4330168776371</v>
      </c>
      <c r="AS557" s="9">
        <f t="shared" si="213"/>
        <v>0.36458333333333331</v>
      </c>
    </row>
    <row r="558" spans="1:45" x14ac:dyDescent="0.25">
      <c r="A558" t="s">
        <v>1100</v>
      </c>
      <c r="B558">
        <v>32660</v>
      </c>
      <c r="C558" t="s">
        <v>1101</v>
      </c>
      <c r="D558">
        <v>14876</v>
      </c>
      <c r="E558">
        <v>1176</v>
      </c>
      <c r="F558">
        <v>989</v>
      </c>
      <c r="G558">
        <v>941</v>
      </c>
      <c r="H558">
        <v>1722</v>
      </c>
      <c r="I558">
        <v>2137</v>
      </c>
      <c r="J558">
        <v>2244</v>
      </c>
      <c r="K558">
        <v>1435</v>
      </c>
      <c r="L558">
        <v>872</v>
      </c>
      <c r="M558">
        <v>383</v>
      </c>
      <c r="N558">
        <v>566</v>
      </c>
      <c r="O558">
        <v>119</v>
      </c>
      <c r="P558">
        <v>95</v>
      </c>
      <c r="Q558">
        <v>974</v>
      </c>
      <c r="R558">
        <v>1223</v>
      </c>
      <c r="S558">
        <f t="shared" si="214"/>
        <v>7438</v>
      </c>
      <c r="T558" t="str">
        <f t="shared" si="215"/>
        <v>7:00 a.m. to 7:29 a.m.</v>
      </c>
      <c r="U558">
        <f t="shared" si="216"/>
        <v>420</v>
      </c>
      <c r="V558">
        <f t="shared" si="217"/>
        <v>14876</v>
      </c>
      <c r="W558">
        <f t="shared" si="218"/>
        <v>6965</v>
      </c>
      <c r="X558">
        <f t="shared" si="219"/>
        <v>2244</v>
      </c>
      <c r="Y558">
        <f t="shared" si="220"/>
        <v>29</v>
      </c>
      <c r="Z558">
        <f t="shared" si="221"/>
        <v>426.11274509803923</v>
      </c>
      <c r="AA558" s="9">
        <f t="shared" si="211"/>
        <v>0.29583333333333334</v>
      </c>
      <c r="AC558" s="6">
        <f t="shared" si="222"/>
        <v>14876</v>
      </c>
      <c r="AD558" s="6">
        <f t="shared" si="223"/>
        <v>3720</v>
      </c>
      <c r="AE558" s="6">
        <f t="shared" si="203"/>
        <v>360</v>
      </c>
      <c r="AF558" s="6">
        <f t="shared" si="204"/>
        <v>1722</v>
      </c>
      <c r="AG558" s="6">
        <f t="shared" si="205"/>
        <v>29</v>
      </c>
      <c r="AH558" s="6">
        <f t="shared" si="206"/>
        <v>3106</v>
      </c>
      <c r="AI558" s="6">
        <f t="shared" si="224"/>
        <v>370.32346109175376</v>
      </c>
      <c r="AJ558" s="9">
        <f t="shared" si="212"/>
        <v>0.25694444444444448</v>
      </c>
      <c r="AL558" s="6">
        <f t="shared" si="225"/>
        <v>14876</v>
      </c>
      <c r="AM558" s="6">
        <f t="shared" si="226"/>
        <v>11157</v>
      </c>
      <c r="AN558" s="6">
        <f t="shared" si="207"/>
        <v>480</v>
      </c>
      <c r="AO558" s="6">
        <f t="shared" si="208"/>
        <v>872</v>
      </c>
      <c r="AP558" s="6">
        <f t="shared" si="209"/>
        <v>29</v>
      </c>
      <c r="AQ558" s="6">
        <f t="shared" si="210"/>
        <v>10644</v>
      </c>
      <c r="AR558" s="6">
        <f t="shared" si="227"/>
        <v>497.06077981651379</v>
      </c>
      <c r="AS558" s="9">
        <f t="shared" si="213"/>
        <v>0.34513888888888888</v>
      </c>
    </row>
    <row r="559" spans="1:45" x14ac:dyDescent="0.25">
      <c r="A559" t="s">
        <v>1102</v>
      </c>
      <c r="B559">
        <v>32700</v>
      </c>
      <c r="C559" t="s">
        <v>1103</v>
      </c>
      <c r="D559">
        <v>14056</v>
      </c>
      <c r="E559">
        <v>512</v>
      </c>
      <c r="F559">
        <v>485</v>
      </c>
      <c r="G559">
        <v>753</v>
      </c>
      <c r="H559">
        <v>1064</v>
      </c>
      <c r="I559">
        <v>1486</v>
      </c>
      <c r="J559">
        <v>1982</v>
      </c>
      <c r="K559">
        <v>2846</v>
      </c>
      <c r="L559">
        <v>1269</v>
      </c>
      <c r="M559">
        <v>591</v>
      </c>
      <c r="N559">
        <v>649</v>
      </c>
      <c r="O559">
        <v>224</v>
      </c>
      <c r="P559">
        <v>128</v>
      </c>
      <c r="Q559">
        <v>774</v>
      </c>
      <c r="R559">
        <v>1293</v>
      </c>
      <c r="S559">
        <f t="shared" si="214"/>
        <v>7028</v>
      </c>
      <c r="T559" t="str">
        <f t="shared" si="215"/>
        <v>7:30 a.m. to 7:59 a.m.</v>
      </c>
      <c r="U559">
        <f t="shared" si="216"/>
        <v>450</v>
      </c>
      <c r="V559">
        <f t="shared" si="217"/>
        <v>14056</v>
      </c>
      <c r="W559">
        <f t="shared" si="218"/>
        <v>6282</v>
      </c>
      <c r="X559">
        <f t="shared" si="219"/>
        <v>2846</v>
      </c>
      <c r="Y559">
        <f t="shared" si="220"/>
        <v>29</v>
      </c>
      <c r="Z559">
        <f t="shared" si="221"/>
        <v>457.60154602951513</v>
      </c>
      <c r="AA559" s="9">
        <f t="shared" si="211"/>
        <v>0.31736111111111109</v>
      </c>
      <c r="AC559" s="6">
        <f t="shared" si="222"/>
        <v>14056</v>
      </c>
      <c r="AD559" s="6">
        <f t="shared" si="223"/>
        <v>3515</v>
      </c>
      <c r="AE559" s="6">
        <f t="shared" si="203"/>
        <v>390</v>
      </c>
      <c r="AF559" s="6">
        <f t="shared" si="204"/>
        <v>1486</v>
      </c>
      <c r="AG559" s="6">
        <f t="shared" si="205"/>
        <v>29</v>
      </c>
      <c r="AH559" s="6">
        <f t="shared" si="206"/>
        <v>2814</v>
      </c>
      <c r="AI559" s="6">
        <f t="shared" si="224"/>
        <v>403.6608344549125</v>
      </c>
      <c r="AJ559" s="9">
        <f t="shared" si="212"/>
        <v>0.27986111111111112</v>
      </c>
      <c r="AL559" s="6">
        <f t="shared" si="225"/>
        <v>14056</v>
      </c>
      <c r="AM559" s="6">
        <f t="shared" si="226"/>
        <v>10542</v>
      </c>
      <c r="AN559" s="6">
        <f t="shared" si="207"/>
        <v>510</v>
      </c>
      <c r="AO559" s="6">
        <f t="shared" si="208"/>
        <v>591</v>
      </c>
      <c r="AP559" s="6">
        <f t="shared" si="209"/>
        <v>29</v>
      </c>
      <c r="AQ559" s="6">
        <f t="shared" si="210"/>
        <v>10397</v>
      </c>
      <c r="AR559" s="6">
        <f t="shared" si="227"/>
        <v>517.11505922165816</v>
      </c>
      <c r="AS559" s="9">
        <f t="shared" si="213"/>
        <v>0.35902777777777778</v>
      </c>
    </row>
    <row r="560" spans="1:45" x14ac:dyDescent="0.25">
      <c r="A560" t="s">
        <v>1104</v>
      </c>
      <c r="B560">
        <v>32740</v>
      </c>
      <c r="C560" t="s">
        <v>1105</v>
      </c>
      <c r="D560">
        <v>35346</v>
      </c>
      <c r="E560">
        <v>1780</v>
      </c>
      <c r="F560">
        <v>1423</v>
      </c>
      <c r="G560">
        <v>2191</v>
      </c>
      <c r="H560">
        <v>2823</v>
      </c>
      <c r="I560">
        <v>3972</v>
      </c>
      <c r="J560">
        <v>4950</v>
      </c>
      <c r="K560">
        <v>4977</v>
      </c>
      <c r="L560">
        <v>3126</v>
      </c>
      <c r="M560">
        <v>1480</v>
      </c>
      <c r="N560">
        <v>1369</v>
      </c>
      <c r="O560">
        <v>1157</v>
      </c>
      <c r="P560">
        <v>615</v>
      </c>
      <c r="Q560">
        <v>2904</v>
      </c>
      <c r="R560">
        <v>2579</v>
      </c>
      <c r="S560">
        <f t="shared" si="214"/>
        <v>17673</v>
      </c>
      <c r="T560" t="str">
        <f t="shared" si="215"/>
        <v>7:30 a.m. to 7:59 a.m.</v>
      </c>
      <c r="U560">
        <f t="shared" si="216"/>
        <v>450</v>
      </c>
      <c r="V560">
        <f t="shared" si="217"/>
        <v>35346</v>
      </c>
      <c r="W560">
        <f t="shared" si="218"/>
        <v>17139</v>
      </c>
      <c r="X560">
        <f t="shared" si="219"/>
        <v>4977</v>
      </c>
      <c r="Y560">
        <f t="shared" si="220"/>
        <v>29</v>
      </c>
      <c r="Z560">
        <f t="shared" si="221"/>
        <v>453.11151295961423</v>
      </c>
      <c r="AA560" s="9">
        <f t="shared" si="211"/>
        <v>0.31458333333333333</v>
      </c>
      <c r="AC560" s="6">
        <f t="shared" si="222"/>
        <v>35346</v>
      </c>
      <c r="AD560" s="6">
        <f t="shared" si="223"/>
        <v>8837</v>
      </c>
      <c r="AE560" s="6">
        <f t="shared" si="203"/>
        <v>390</v>
      </c>
      <c r="AF560" s="6">
        <f t="shared" si="204"/>
        <v>3972</v>
      </c>
      <c r="AG560" s="6">
        <f t="shared" si="205"/>
        <v>29</v>
      </c>
      <c r="AH560" s="6">
        <f t="shared" si="206"/>
        <v>8217</v>
      </c>
      <c r="AI560" s="6">
        <f t="shared" si="224"/>
        <v>394.52303625377641</v>
      </c>
      <c r="AJ560" s="9">
        <f t="shared" si="212"/>
        <v>0.27361111111111108</v>
      </c>
      <c r="AL560" s="6">
        <f t="shared" si="225"/>
        <v>35346</v>
      </c>
      <c r="AM560" s="6">
        <f t="shared" si="226"/>
        <v>26510</v>
      </c>
      <c r="AN560" s="6">
        <f t="shared" si="207"/>
        <v>510</v>
      </c>
      <c r="AO560" s="6">
        <f t="shared" si="208"/>
        <v>1480</v>
      </c>
      <c r="AP560" s="6">
        <f t="shared" si="209"/>
        <v>29</v>
      </c>
      <c r="AQ560" s="6">
        <f t="shared" si="210"/>
        <v>25242</v>
      </c>
      <c r="AR560" s="6">
        <f t="shared" si="227"/>
        <v>534.83614864864865</v>
      </c>
      <c r="AS560" s="9">
        <f t="shared" si="213"/>
        <v>0.37083333333333335</v>
      </c>
    </row>
    <row r="561" spans="1:45" x14ac:dyDescent="0.25">
      <c r="A561" t="s">
        <v>1106</v>
      </c>
      <c r="B561">
        <v>32780</v>
      </c>
      <c r="C561" t="s">
        <v>1107</v>
      </c>
      <c r="D561">
        <v>78100</v>
      </c>
      <c r="E561">
        <v>3665</v>
      </c>
      <c r="F561">
        <v>2195</v>
      </c>
      <c r="G561">
        <v>3790</v>
      </c>
      <c r="H561">
        <v>5382</v>
      </c>
      <c r="I561">
        <v>7318</v>
      </c>
      <c r="J561">
        <v>10235</v>
      </c>
      <c r="K561">
        <v>12576</v>
      </c>
      <c r="L561">
        <v>7611</v>
      </c>
      <c r="M561">
        <v>4028</v>
      </c>
      <c r="N561">
        <v>5644</v>
      </c>
      <c r="O561">
        <v>2932</v>
      </c>
      <c r="P561">
        <v>1475</v>
      </c>
      <c r="Q561">
        <v>6454</v>
      </c>
      <c r="R561">
        <v>4795</v>
      </c>
      <c r="S561">
        <f t="shared" si="214"/>
        <v>39050</v>
      </c>
      <c r="T561" t="str">
        <f t="shared" si="215"/>
        <v>7:30 a.m. to 7:59 a.m.</v>
      </c>
      <c r="U561">
        <f t="shared" si="216"/>
        <v>450</v>
      </c>
      <c r="V561">
        <f t="shared" si="217"/>
        <v>78100</v>
      </c>
      <c r="W561">
        <f t="shared" si="218"/>
        <v>32585</v>
      </c>
      <c r="X561">
        <f t="shared" si="219"/>
        <v>12576</v>
      </c>
      <c r="Y561">
        <f t="shared" si="220"/>
        <v>29</v>
      </c>
      <c r="Z561">
        <f t="shared" si="221"/>
        <v>464.90815839694659</v>
      </c>
      <c r="AA561" s="9">
        <f t="shared" si="211"/>
        <v>0.32222222222222224</v>
      </c>
      <c r="AC561" s="6">
        <f t="shared" si="222"/>
        <v>78100</v>
      </c>
      <c r="AD561" s="6">
        <f t="shared" si="223"/>
        <v>19526</v>
      </c>
      <c r="AE561" s="6">
        <f t="shared" si="203"/>
        <v>390</v>
      </c>
      <c r="AF561" s="6">
        <f t="shared" si="204"/>
        <v>7318</v>
      </c>
      <c r="AG561" s="6">
        <f t="shared" si="205"/>
        <v>29</v>
      </c>
      <c r="AH561" s="6">
        <f t="shared" si="206"/>
        <v>15032</v>
      </c>
      <c r="AI561" s="6">
        <f t="shared" si="224"/>
        <v>407.80500136649357</v>
      </c>
      <c r="AJ561" s="9">
        <f t="shared" si="212"/>
        <v>0.28263888888888888</v>
      </c>
      <c r="AL561" s="6">
        <f t="shared" si="225"/>
        <v>78100</v>
      </c>
      <c r="AM561" s="6">
        <f t="shared" si="226"/>
        <v>58575</v>
      </c>
      <c r="AN561" s="6">
        <f t="shared" si="207"/>
        <v>540</v>
      </c>
      <c r="AO561" s="6">
        <f t="shared" si="208"/>
        <v>5644</v>
      </c>
      <c r="AP561" s="6">
        <f t="shared" si="209"/>
        <v>59</v>
      </c>
      <c r="AQ561" s="6">
        <f t="shared" si="210"/>
        <v>56800</v>
      </c>
      <c r="AR561" s="6">
        <f t="shared" si="227"/>
        <v>558.55510276399718</v>
      </c>
      <c r="AS561" s="9">
        <f t="shared" si="213"/>
        <v>0.38750000000000001</v>
      </c>
    </row>
    <row r="562" spans="1:45" x14ac:dyDescent="0.25">
      <c r="A562" t="s">
        <v>1108</v>
      </c>
      <c r="B562">
        <v>32820</v>
      </c>
      <c r="C562" t="s">
        <v>1109</v>
      </c>
      <c r="D562">
        <v>562500</v>
      </c>
      <c r="E562">
        <v>22702</v>
      </c>
      <c r="F562">
        <v>19052</v>
      </c>
      <c r="G562">
        <v>22659</v>
      </c>
      <c r="H562">
        <v>52702</v>
      </c>
      <c r="I562">
        <v>60534</v>
      </c>
      <c r="J562">
        <v>90345</v>
      </c>
      <c r="K562">
        <v>70661</v>
      </c>
      <c r="L562">
        <v>56926</v>
      </c>
      <c r="M562">
        <v>24976</v>
      </c>
      <c r="N562">
        <v>30166</v>
      </c>
      <c r="O562">
        <v>14730</v>
      </c>
      <c r="P562">
        <v>6860</v>
      </c>
      <c r="Q562">
        <v>42192</v>
      </c>
      <c r="R562">
        <v>47995</v>
      </c>
      <c r="S562">
        <f t="shared" si="214"/>
        <v>281250</v>
      </c>
      <c r="T562" t="str">
        <f t="shared" si="215"/>
        <v>7:30 a.m. to 7:59 a.m.</v>
      </c>
      <c r="U562">
        <f t="shared" si="216"/>
        <v>450</v>
      </c>
      <c r="V562">
        <f t="shared" si="217"/>
        <v>562500</v>
      </c>
      <c r="W562">
        <f t="shared" si="218"/>
        <v>267994</v>
      </c>
      <c r="X562">
        <f t="shared" si="219"/>
        <v>70661</v>
      </c>
      <c r="Y562">
        <f t="shared" si="220"/>
        <v>29</v>
      </c>
      <c r="Z562">
        <f t="shared" si="221"/>
        <v>455.44039852252303</v>
      </c>
      <c r="AA562" s="9">
        <f t="shared" si="211"/>
        <v>0.31597222222222221</v>
      </c>
      <c r="AC562" s="6">
        <f t="shared" si="222"/>
        <v>562500</v>
      </c>
      <c r="AD562" s="6">
        <f t="shared" si="223"/>
        <v>140626</v>
      </c>
      <c r="AE562" s="6">
        <f t="shared" si="203"/>
        <v>390</v>
      </c>
      <c r="AF562" s="6">
        <f t="shared" si="204"/>
        <v>60534</v>
      </c>
      <c r="AG562" s="6">
        <f t="shared" si="205"/>
        <v>29</v>
      </c>
      <c r="AH562" s="6">
        <f t="shared" si="206"/>
        <v>117115</v>
      </c>
      <c r="AI562" s="6">
        <f t="shared" si="224"/>
        <v>401.26292661975089</v>
      </c>
      <c r="AJ562" s="9">
        <f t="shared" si="212"/>
        <v>0.27847222222222223</v>
      </c>
      <c r="AL562" s="6">
        <f t="shared" si="225"/>
        <v>562500</v>
      </c>
      <c r="AM562" s="6">
        <f t="shared" si="226"/>
        <v>421875</v>
      </c>
      <c r="AN562" s="6">
        <f t="shared" si="207"/>
        <v>540</v>
      </c>
      <c r="AO562" s="6">
        <f t="shared" si="208"/>
        <v>30166</v>
      </c>
      <c r="AP562" s="6">
        <f t="shared" si="209"/>
        <v>59</v>
      </c>
      <c r="AQ562" s="6">
        <f t="shared" si="210"/>
        <v>420557</v>
      </c>
      <c r="AR562" s="6">
        <f t="shared" si="227"/>
        <v>542.57780282437182</v>
      </c>
      <c r="AS562" s="9">
        <f t="shared" si="213"/>
        <v>0.37638888888888888</v>
      </c>
    </row>
    <row r="563" spans="1:45" x14ac:dyDescent="0.25">
      <c r="A563" t="s">
        <v>1110</v>
      </c>
      <c r="B563">
        <v>32860</v>
      </c>
      <c r="C563" t="s">
        <v>1111</v>
      </c>
      <c r="D563">
        <v>20700</v>
      </c>
      <c r="E563">
        <v>1223</v>
      </c>
      <c r="F563">
        <v>1203</v>
      </c>
      <c r="G563">
        <v>1298</v>
      </c>
      <c r="H563">
        <v>1950</v>
      </c>
      <c r="I563">
        <v>2054</v>
      </c>
      <c r="J563">
        <v>2458</v>
      </c>
      <c r="K563">
        <v>2666</v>
      </c>
      <c r="L563">
        <v>1297</v>
      </c>
      <c r="M563">
        <v>516</v>
      </c>
      <c r="N563">
        <v>778</v>
      </c>
      <c r="O563">
        <v>641</v>
      </c>
      <c r="P563">
        <v>278</v>
      </c>
      <c r="Q563">
        <v>2659</v>
      </c>
      <c r="R563">
        <v>1679</v>
      </c>
      <c r="S563">
        <f t="shared" si="214"/>
        <v>10350</v>
      </c>
      <c r="T563" t="str">
        <f t="shared" si="215"/>
        <v>7:30 a.m. to 7:59 a.m.</v>
      </c>
      <c r="U563">
        <f t="shared" si="216"/>
        <v>450</v>
      </c>
      <c r="V563">
        <f t="shared" si="217"/>
        <v>20700</v>
      </c>
      <c r="W563">
        <f t="shared" si="218"/>
        <v>10186</v>
      </c>
      <c r="X563">
        <f t="shared" si="219"/>
        <v>2666</v>
      </c>
      <c r="Y563">
        <f t="shared" si="220"/>
        <v>29</v>
      </c>
      <c r="Z563">
        <f t="shared" si="221"/>
        <v>451.78394598649663</v>
      </c>
      <c r="AA563" s="9">
        <f t="shared" si="211"/>
        <v>0.31319444444444444</v>
      </c>
      <c r="AC563" s="6">
        <f t="shared" si="222"/>
        <v>20700</v>
      </c>
      <c r="AD563" s="6">
        <f t="shared" si="223"/>
        <v>5176</v>
      </c>
      <c r="AE563" s="6">
        <f t="shared" si="203"/>
        <v>360</v>
      </c>
      <c r="AF563" s="6">
        <f t="shared" si="204"/>
        <v>1950</v>
      </c>
      <c r="AG563" s="6">
        <f t="shared" si="205"/>
        <v>29</v>
      </c>
      <c r="AH563" s="6">
        <f t="shared" si="206"/>
        <v>3724</v>
      </c>
      <c r="AI563" s="6">
        <f t="shared" si="224"/>
        <v>381.57897435897434</v>
      </c>
      <c r="AJ563" s="9">
        <f t="shared" si="212"/>
        <v>0.26458333333333334</v>
      </c>
      <c r="AL563" s="6">
        <f t="shared" si="225"/>
        <v>20700</v>
      </c>
      <c r="AM563" s="6">
        <f t="shared" si="226"/>
        <v>15525</v>
      </c>
      <c r="AN563" s="6">
        <f t="shared" si="207"/>
        <v>600</v>
      </c>
      <c r="AO563" s="6">
        <f t="shared" si="208"/>
        <v>641</v>
      </c>
      <c r="AP563" s="6">
        <f t="shared" si="209"/>
        <v>59</v>
      </c>
      <c r="AQ563" s="6">
        <f t="shared" si="210"/>
        <v>15443</v>
      </c>
      <c r="AR563" s="6">
        <f t="shared" si="227"/>
        <v>607.54758190327618</v>
      </c>
      <c r="AS563" s="9">
        <f t="shared" si="213"/>
        <v>0.42152777777777778</v>
      </c>
    </row>
    <row r="564" spans="1:45" x14ac:dyDescent="0.25">
      <c r="A564" t="s">
        <v>1112</v>
      </c>
      <c r="B564">
        <v>32900</v>
      </c>
      <c r="C564" t="s">
        <v>1113</v>
      </c>
      <c r="D564">
        <v>87842</v>
      </c>
      <c r="E564">
        <v>8421</v>
      </c>
      <c r="F564">
        <v>6171</v>
      </c>
      <c r="G564">
        <v>5222</v>
      </c>
      <c r="H564">
        <v>7940</v>
      </c>
      <c r="I564">
        <v>8130</v>
      </c>
      <c r="J564">
        <v>9807</v>
      </c>
      <c r="K564">
        <v>12303</v>
      </c>
      <c r="L564">
        <v>5926</v>
      </c>
      <c r="M564">
        <v>3325</v>
      </c>
      <c r="N564">
        <v>3970</v>
      </c>
      <c r="O564">
        <v>2400</v>
      </c>
      <c r="P564">
        <v>1456</v>
      </c>
      <c r="Q564">
        <v>6417</v>
      </c>
      <c r="R564">
        <v>6354</v>
      </c>
      <c r="S564">
        <f t="shared" si="214"/>
        <v>43921</v>
      </c>
      <c r="T564" t="str">
        <f t="shared" si="215"/>
        <v>7:00 a.m. to 7:29 a.m.</v>
      </c>
      <c r="U564">
        <f t="shared" si="216"/>
        <v>420</v>
      </c>
      <c r="V564">
        <f t="shared" si="217"/>
        <v>87842</v>
      </c>
      <c r="W564">
        <f t="shared" si="218"/>
        <v>35884</v>
      </c>
      <c r="X564">
        <f t="shared" si="219"/>
        <v>9807</v>
      </c>
      <c r="Y564">
        <f t="shared" si="220"/>
        <v>29</v>
      </c>
      <c r="Z564">
        <f t="shared" si="221"/>
        <v>443.76598348118694</v>
      </c>
      <c r="AA564" s="9">
        <f t="shared" si="211"/>
        <v>0.30763888888888891</v>
      </c>
      <c r="AC564" s="6">
        <f t="shared" si="222"/>
        <v>87842</v>
      </c>
      <c r="AD564" s="6">
        <f t="shared" si="223"/>
        <v>21961</v>
      </c>
      <c r="AE564" s="6">
        <f t="shared" si="203"/>
        <v>360</v>
      </c>
      <c r="AF564" s="6">
        <f t="shared" si="204"/>
        <v>7940</v>
      </c>
      <c r="AG564" s="6">
        <f t="shared" si="205"/>
        <v>29</v>
      </c>
      <c r="AH564" s="6">
        <f t="shared" si="206"/>
        <v>19814</v>
      </c>
      <c r="AI564" s="6">
        <f t="shared" si="224"/>
        <v>367.8398614609572</v>
      </c>
      <c r="AJ564" s="9">
        <f t="shared" si="212"/>
        <v>0.25486111111111109</v>
      </c>
      <c r="AL564" s="6">
        <f t="shared" si="225"/>
        <v>87842</v>
      </c>
      <c r="AM564" s="6">
        <f t="shared" si="226"/>
        <v>65882</v>
      </c>
      <c r="AN564" s="6">
        <f t="shared" si="207"/>
        <v>510</v>
      </c>
      <c r="AO564" s="6">
        <f t="shared" si="208"/>
        <v>3325</v>
      </c>
      <c r="AP564" s="6">
        <f t="shared" si="209"/>
        <v>29</v>
      </c>
      <c r="AQ564" s="6">
        <f t="shared" si="210"/>
        <v>63920</v>
      </c>
      <c r="AR564" s="6">
        <f t="shared" si="227"/>
        <v>527.10781954887216</v>
      </c>
      <c r="AS564" s="9">
        <f t="shared" si="213"/>
        <v>0.3659722222222222</v>
      </c>
    </row>
    <row r="565" spans="1:45" x14ac:dyDescent="0.25">
      <c r="A565" t="s">
        <v>1114</v>
      </c>
      <c r="B565">
        <v>32940</v>
      </c>
      <c r="C565" t="s">
        <v>1115</v>
      </c>
      <c r="D565">
        <v>41182</v>
      </c>
      <c r="E565">
        <v>1597</v>
      </c>
      <c r="F565">
        <v>1837</v>
      </c>
      <c r="G565">
        <v>1848</v>
      </c>
      <c r="H565">
        <v>4512</v>
      </c>
      <c r="I565">
        <v>6597</v>
      </c>
      <c r="J565">
        <v>5461</v>
      </c>
      <c r="K565">
        <v>6096</v>
      </c>
      <c r="L565">
        <v>3027</v>
      </c>
      <c r="M565">
        <v>1205</v>
      </c>
      <c r="N565">
        <v>1654</v>
      </c>
      <c r="O565">
        <v>964</v>
      </c>
      <c r="P565">
        <v>318</v>
      </c>
      <c r="Q565">
        <v>2933</v>
      </c>
      <c r="R565">
        <v>3133</v>
      </c>
      <c r="S565">
        <f t="shared" si="214"/>
        <v>20591</v>
      </c>
      <c r="T565" t="str">
        <f t="shared" si="215"/>
        <v>7:00 a.m. to 7:29 a.m.</v>
      </c>
      <c r="U565">
        <f t="shared" si="216"/>
        <v>420</v>
      </c>
      <c r="V565">
        <f t="shared" si="217"/>
        <v>41182</v>
      </c>
      <c r="W565">
        <f t="shared" si="218"/>
        <v>16391</v>
      </c>
      <c r="X565">
        <f t="shared" si="219"/>
        <v>5461</v>
      </c>
      <c r="Y565">
        <f t="shared" si="220"/>
        <v>29</v>
      </c>
      <c r="Z565">
        <f t="shared" si="221"/>
        <v>442.30360739791246</v>
      </c>
      <c r="AA565" s="9">
        <f t="shared" si="211"/>
        <v>0.30694444444444441</v>
      </c>
      <c r="AC565" s="6">
        <f t="shared" si="222"/>
        <v>41182</v>
      </c>
      <c r="AD565" s="6">
        <f t="shared" si="223"/>
        <v>10296</v>
      </c>
      <c r="AE565" s="6">
        <f t="shared" si="203"/>
        <v>390</v>
      </c>
      <c r="AF565" s="6">
        <f t="shared" si="204"/>
        <v>6597</v>
      </c>
      <c r="AG565" s="6">
        <f t="shared" si="205"/>
        <v>29</v>
      </c>
      <c r="AH565" s="6">
        <f t="shared" si="206"/>
        <v>9794</v>
      </c>
      <c r="AI565" s="6">
        <f t="shared" si="224"/>
        <v>392.20456268000606</v>
      </c>
      <c r="AJ565" s="9">
        <f t="shared" si="212"/>
        <v>0.2722222222222222</v>
      </c>
      <c r="AL565" s="6">
        <f t="shared" si="225"/>
        <v>41182</v>
      </c>
      <c r="AM565" s="6">
        <f t="shared" si="226"/>
        <v>30887</v>
      </c>
      <c r="AN565" s="6">
        <f t="shared" si="207"/>
        <v>480</v>
      </c>
      <c r="AO565" s="6">
        <f t="shared" si="208"/>
        <v>3027</v>
      </c>
      <c r="AP565" s="6">
        <f t="shared" si="209"/>
        <v>29</v>
      </c>
      <c r="AQ565" s="6">
        <f t="shared" si="210"/>
        <v>27948</v>
      </c>
      <c r="AR565" s="6">
        <f t="shared" si="227"/>
        <v>508.15213082259663</v>
      </c>
      <c r="AS565" s="9">
        <f t="shared" si="213"/>
        <v>0.3527777777777778</v>
      </c>
    </row>
    <row r="566" spans="1:45" x14ac:dyDescent="0.25">
      <c r="A566" t="s">
        <v>1116</v>
      </c>
      <c r="B566">
        <v>32980</v>
      </c>
      <c r="C566" t="s">
        <v>1117</v>
      </c>
      <c r="D566">
        <v>13297</v>
      </c>
      <c r="E566">
        <v>972</v>
      </c>
      <c r="F566">
        <v>783</v>
      </c>
      <c r="G566">
        <v>1321</v>
      </c>
      <c r="H566">
        <v>1396</v>
      </c>
      <c r="I566">
        <v>1694</v>
      </c>
      <c r="J566">
        <v>1610</v>
      </c>
      <c r="K566">
        <v>1616</v>
      </c>
      <c r="L566">
        <v>836</v>
      </c>
      <c r="M566">
        <v>251</v>
      </c>
      <c r="N566">
        <v>442</v>
      </c>
      <c r="O566">
        <v>234</v>
      </c>
      <c r="P566">
        <v>89</v>
      </c>
      <c r="Q566">
        <v>1160</v>
      </c>
      <c r="R566">
        <v>893</v>
      </c>
      <c r="S566">
        <f t="shared" si="214"/>
        <v>6648.5</v>
      </c>
      <c r="T566" t="str">
        <f t="shared" si="215"/>
        <v>7:00 a.m. to 7:29 a.m.</v>
      </c>
      <c r="U566">
        <f t="shared" si="216"/>
        <v>420</v>
      </c>
      <c r="V566">
        <f t="shared" si="217"/>
        <v>13297</v>
      </c>
      <c r="W566">
        <f t="shared" si="218"/>
        <v>6166</v>
      </c>
      <c r="X566">
        <f t="shared" si="219"/>
        <v>1610</v>
      </c>
      <c r="Y566">
        <f t="shared" si="220"/>
        <v>29</v>
      </c>
      <c r="Z566">
        <f t="shared" si="221"/>
        <v>428.69099378881987</v>
      </c>
      <c r="AA566" s="9">
        <f t="shared" si="211"/>
        <v>0.29722222222222222</v>
      </c>
      <c r="AC566" s="6">
        <f t="shared" si="222"/>
        <v>13297</v>
      </c>
      <c r="AD566" s="6">
        <f t="shared" si="223"/>
        <v>3325</v>
      </c>
      <c r="AE566" s="6">
        <f t="shared" si="203"/>
        <v>360</v>
      </c>
      <c r="AF566" s="6">
        <f t="shared" si="204"/>
        <v>1396</v>
      </c>
      <c r="AG566" s="6">
        <f t="shared" si="205"/>
        <v>29</v>
      </c>
      <c r="AH566" s="6">
        <f t="shared" si="206"/>
        <v>3076</v>
      </c>
      <c r="AI566" s="6">
        <f t="shared" si="224"/>
        <v>365.15705587392551</v>
      </c>
      <c r="AJ566" s="9">
        <f t="shared" si="212"/>
        <v>0.25347222222222221</v>
      </c>
      <c r="AL566" s="6">
        <f t="shared" si="225"/>
        <v>13297</v>
      </c>
      <c r="AM566" s="6">
        <f t="shared" si="226"/>
        <v>9973</v>
      </c>
      <c r="AN566" s="6">
        <f t="shared" si="207"/>
        <v>480</v>
      </c>
      <c r="AO566" s="6">
        <f t="shared" si="208"/>
        <v>836</v>
      </c>
      <c r="AP566" s="6">
        <f t="shared" si="209"/>
        <v>29</v>
      </c>
      <c r="AQ566" s="6">
        <f t="shared" si="210"/>
        <v>9392</v>
      </c>
      <c r="AR566" s="6">
        <f t="shared" si="227"/>
        <v>500.14563397129189</v>
      </c>
      <c r="AS566" s="9">
        <f t="shared" si="213"/>
        <v>0.34722222222222227</v>
      </c>
    </row>
    <row r="567" spans="1:45" x14ac:dyDescent="0.25">
      <c r="A567" t="s">
        <v>1118</v>
      </c>
      <c r="B567">
        <v>33020</v>
      </c>
      <c r="C567" t="s">
        <v>1119</v>
      </c>
      <c r="D567">
        <v>9852</v>
      </c>
      <c r="E567">
        <v>233</v>
      </c>
      <c r="F567">
        <v>472</v>
      </c>
      <c r="G567">
        <v>576</v>
      </c>
      <c r="H567">
        <v>804</v>
      </c>
      <c r="I567">
        <v>1588</v>
      </c>
      <c r="J567">
        <v>1469</v>
      </c>
      <c r="K567">
        <v>1507</v>
      </c>
      <c r="L567">
        <v>654</v>
      </c>
      <c r="M567">
        <v>255</v>
      </c>
      <c r="N567">
        <v>359</v>
      </c>
      <c r="O567">
        <v>302</v>
      </c>
      <c r="P567">
        <v>75</v>
      </c>
      <c r="Q567">
        <v>751</v>
      </c>
      <c r="R567">
        <v>807</v>
      </c>
      <c r="S567">
        <f t="shared" si="214"/>
        <v>4926</v>
      </c>
      <c r="T567" t="str">
        <f t="shared" si="215"/>
        <v>7:00 a.m. to 7:29 a.m.</v>
      </c>
      <c r="U567">
        <f t="shared" si="216"/>
        <v>420</v>
      </c>
      <c r="V567">
        <f t="shared" si="217"/>
        <v>9852</v>
      </c>
      <c r="W567">
        <f t="shared" si="218"/>
        <v>3673</v>
      </c>
      <c r="X567">
        <f t="shared" si="219"/>
        <v>1469</v>
      </c>
      <c r="Y567">
        <f t="shared" si="220"/>
        <v>29</v>
      </c>
      <c r="Z567">
        <f t="shared" si="221"/>
        <v>444.7358747447243</v>
      </c>
      <c r="AA567" s="9">
        <f t="shared" si="211"/>
        <v>0.30833333333333335</v>
      </c>
      <c r="AC567" s="6">
        <f t="shared" si="222"/>
        <v>9852</v>
      </c>
      <c r="AD567" s="6">
        <f t="shared" si="223"/>
        <v>2464</v>
      </c>
      <c r="AE567" s="6">
        <f t="shared" si="203"/>
        <v>390</v>
      </c>
      <c r="AF567" s="6">
        <f t="shared" si="204"/>
        <v>1588</v>
      </c>
      <c r="AG567" s="6">
        <f t="shared" si="205"/>
        <v>29</v>
      </c>
      <c r="AH567" s="6">
        <f t="shared" si="206"/>
        <v>2085</v>
      </c>
      <c r="AI567" s="6">
        <f t="shared" si="224"/>
        <v>396.90302267002517</v>
      </c>
      <c r="AJ567" s="9">
        <f t="shared" si="212"/>
        <v>0.27499999999999997</v>
      </c>
      <c r="AL567" s="6">
        <f t="shared" si="225"/>
        <v>9852</v>
      </c>
      <c r="AM567" s="6">
        <f t="shared" si="226"/>
        <v>7389</v>
      </c>
      <c r="AN567" s="6">
        <f t="shared" si="207"/>
        <v>510</v>
      </c>
      <c r="AO567" s="6">
        <f t="shared" si="208"/>
        <v>255</v>
      </c>
      <c r="AP567" s="6">
        <f t="shared" si="209"/>
        <v>29</v>
      </c>
      <c r="AQ567" s="6">
        <f t="shared" si="210"/>
        <v>7303</v>
      </c>
      <c r="AR567" s="6">
        <f t="shared" si="227"/>
        <v>519.78039215686272</v>
      </c>
      <c r="AS567" s="9">
        <f t="shared" si="213"/>
        <v>0.36041666666666666</v>
      </c>
    </row>
    <row r="568" spans="1:45" x14ac:dyDescent="0.25">
      <c r="A568" t="s">
        <v>1120</v>
      </c>
      <c r="B568">
        <v>33060</v>
      </c>
      <c r="C568" t="s">
        <v>1121</v>
      </c>
      <c r="D568">
        <v>12678</v>
      </c>
      <c r="E568">
        <v>564</v>
      </c>
      <c r="F568">
        <v>350</v>
      </c>
      <c r="G568">
        <v>583</v>
      </c>
      <c r="H568">
        <v>1095</v>
      </c>
      <c r="I568">
        <v>1509</v>
      </c>
      <c r="J568">
        <v>1697</v>
      </c>
      <c r="K568">
        <v>1997</v>
      </c>
      <c r="L568">
        <v>1168</v>
      </c>
      <c r="M568">
        <v>563</v>
      </c>
      <c r="N568">
        <v>561</v>
      </c>
      <c r="O568">
        <v>229</v>
      </c>
      <c r="P568">
        <v>95</v>
      </c>
      <c r="Q568">
        <v>1161</v>
      </c>
      <c r="R568">
        <v>1106</v>
      </c>
      <c r="S568">
        <f t="shared" si="214"/>
        <v>6339</v>
      </c>
      <c r="T568" t="str">
        <f t="shared" si="215"/>
        <v>7:30 a.m. to 7:59 a.m.</v>
      </c>
      <c r="U568">
        <f t="shared" si="216"/>
        <v>450</v>
      </c>
      <c r="V568">
        <f t="shared" si="217"/>
        <v>12678</v>
      </c>
      <c r="W568">
        <f t="shared" si="218"/>
        <v>5798</v>
      </c>
      <c r="X568">
        <f t="shared" si="219"/>
        <v>1997</v>
      </c>
      <c r="Y568">
        <f t="shared" si="220"/>
        <v>29</v>
      </c>
      <c r="Z568">
        <f t="shared" si="221"/>
        <v>457.85628442663995</v>
      </c>
      <c r="AA568" s="9">
        <f t="shared" si="211"/>
        <v>0.31736111111111109</v>
      </c>
      <c r="AC568" s="6">
        <f t="shared" si="222"/>
        <v>12678</v>
      </c>
      <c r="AD568" s="6">
        <f t="shared" si="223"/>
        <v>3170</v>
      </c>
      <c r="AE568" s="6">
        <f t="shared" si="203"/>
        <v>390</v>
      </c>
      <c r="AF568" s="6">
        <f t="shared" si="204"/>
        <v>1509</v>
      </c>
      <c r="AG568" s="6">
        <f t="shared" si="205"/>
        <v>29</v>
      </c>
      <c r="AH568" s="6">
        <f t="shared" si="206"/>
        <v>2592</v>
      </c>
      <c r="AI568" s="6">
        <f t="shared" si="224"/>
        <v>401.09840954274352</v>
      </c>
      <c r="AJ568" s="9">
        <f t="shared" si="212"/>
        <v>0.27847222222222223</v>
      </c>
      <c r="AL568" s="6">
        <f t="shared" si="225"/>
        <v>12678</v>
      </c>
      <c r="AM568" s="6">
        <f t="shared" si="226"/>
        <v>9509</v>
      </c>
      <c r="AN568" s="6">
        <f t="shared" si="207"/>
        <v>510</v>
      </c>
      <c r="AO568" s="6">
        <f t="shared" si="208"/>
        <v>563</v>
      </c>
      <c r="AP568" s="6">
        <f t="shared" si="209"/>
        <v>29</v>
      </c>
      <c r="AQ568" s="6">
        <f t="shared" si="210"/>
        <v>8963</v>
      </c>
      <c r="AR568" s="6">
        <f t="shared" si="227"/>
        <v>538.09857904085254</v>
      </c>
      <c r="AS568" s="9">
        <f t="shared" si="213"/>
        <v>0.37361111111111112</v>
      </c>
    </row>
    <row r="569" spans="1:45" x14ac:dyDescent="0.25">
      <c r="A569" t="s">
        <v>1122</v>
      </c>
      <c r="B569">
        <v>33100</v>
      </c>
      <c r="C569" t="s">
        <v>1123</v>
      </c>
      <c r="D569">
        <v>2404564</v>
      </c>
      <c r="E569">
        <v>71284</v>
      </c>
      <c r="F569">
        <v>58173</v>
      </c>
      <c r="G569">
        <v>67816</v>
      </c>
      <c r="H569">
        <v>180252</v>
      </c>
      <c r="I569">
        <v>203458</v>
      </c>
      <c r="J569">
        <v>374927</v>
      </c>
      <c r="K569">
        <v>282616</v>
      </c>
      <c r="L569">
        <v>361001</v>
      </c>
      <c r="M569">
        <v>169641</v>
      </c>
      <c r="N569">
        <v>212788</v>
      </c>
      <c r="O569">
        <v>87250</v>
      </c>
      <c r="P569">
        <v>35444</v>
      </c>
      <c r="Q569">
        <v>152413</v>
      </c>
      <c r="R569">
        <v>147501</v>
      </c>
      <c r="S569">
        <f t="shared" si="214"/>
        <v>1202282</v>
      </c>
      <c r="T569" t="str">
        <f t="shared" si="215"/>
        <v>7:30 a.m. to 7:59 a.m.</v>
      </c>
      <c r="U569">
        <f t="shared" si="216"/>
        <v>450</v>
      </c>
      <c r="V569">
        <f t="shared" si="217"/>
        <v>2404564</v>
      </c>
      <c r="W569">
        <f t="shared" si="218"/>
        <v>955910</v>
      </c>
      <c r="X569">
        <f t="shared" si="219"/>
        <v>282616</v>
      </c>
      <c r="Y569">
        <f t="shared" si="220"/>
        <v>29</v>
      </c>
      <c r="Z569">
        <f t="shared" si="221"/>
        <v>475.28090412432419</v>
      </c>
      <c r="AA569" s="9">
        <f t="shared" si="211"/>
        <v>0.3298611111111111</v>
      </c>
      <c r="AC569" s="6">
        <f t="shared" si="222"/>
        <v>2404564</v>
      </c>
      <c r="AD569" s="6">
        <f t="shared" si="223"/>
        <v>601142</v>
      </c>
      <c r="AE569" s="6">
        <f t="shared" si="203"/>
        <v>420</v>
      </c>
      <c r="AF569" s="6">
        <f t="shared" si="204"/>
        <v>374927</v>
      </c>
      <c r="AG569" s="6">
        <f t="shared" si="205"/>
        <v>29</v>
      </c>
      <c r="AH569" s="6">
        <f t="shared" si="206"/>
        <v>580983</v>
      </c>
      <c r="AI569" s="6">
        <f t="shared" si="224"/>
        <v>421.55918885543053</v>
      </c>
      <c r="AJ569" s="9">
        <f t="shared" si="212"/>
        <v>0.29236111111111113</v>
      </c>
      <c r="AL569" s="6">
        <f t="shared" si="225"/>
        <v>2404564</v>
      </c>
      <c r="AM569" s="6">
        <f t="shared" si="226"/>
        <v>1803423</v>
      </c>
      <c r="AN569" s="6">
        <f t="shared" si="207"/>
        <v>540</v>
      </c>
      <c r="AO569" s="6">
        <f t="shared" si="208"/>
        <v>212788</v>
      </c>
      <c r="AP569" s="6">
        <f t="shared" si="209"/>
        <v>59</v>
      </c>
      <c r="AQ569" s="6">
        <f t="shared" si="210"/>
        <v>1769168</v>
      </c>
      <c r="AR569" s="6">
        <f t="shared" si="227"/>
        <v>549.49792751470943</v>
      </c>
      <c r="AS569" s="9">
        <f t="shared" si="213"/>
        <v>0.38125000000000003</v>
      </c>
    </row>
    <row r="570" spans="1:45" x14ac:dyDescent="0.25">
      <c r="A570" t="s">
        <v>1124</v>
      </c>
      <c r="B570">
        <v>33140</v>
      </c>
      <c r="C570" t="s">
        <v>1125</v>
      </c>
      <c r="D570">
        <v>45200</v>
      </c>
      <c r="E570">
        <v>3171</v>
      </c>
      <c r="F570">
        <v>2529</v>
      </c>
      <c r="G570">
        <v>3373</v>
      </c>
      <c r="H570">
        <v>4399</v>
      </c>
      <c r="I570">
        <v>4884</v>
      </c>
      <c r="J570">
        <v>5291</v>
      </c>
      <c r="K570">
        <v>5078</v>
      </c>
      <c r="L570">
        <v>3499</v>
      </c>
      <c r="M570">
        <v>1700</v>
      </c>
      <c r="N570">
        <v>1921</v>
      </c>
      <c r="O570">
        <v>1035</v>
      </c>
      <c r="P570">
        <v>589</v>
      </c>
      <c r="Q570">
        <v>4235</v>
      </c>
      <c r="R570">
        <v>3496</v>
      </c>
      <c r="S570">
        <f t="shared" si="214"/>
        <v>22600</v>
      </c>
      <c r="T570" t="str">
        <f t="shared" si="215"/>
        <v>7:00 a.m. to 7:29 a.m.</v>
      </c>
      <c r="U570">
        <f t="shared" si="216"/>
        <v>420</v>
      </c>
      <c r="V570">
        <f t="shared" si="217"/>
        <v>45200</v>
      </c>
      <c r="W570">
        <f t="shared" si="218"/>
        <v>18356</v>
      </c>
      <c r="X570">
        <f t="shared" si="219"/>
        <v>5291</v>
      </c>
      <c r="Y570">
        <f t="shared" si="220"/>
        <v>29</v>
      </c>
      <c r="Z570">
        <f t="shared" si="221"/>
        <v>443.26138726138726</v>
      </c>
      <c r="AA570" s="9">
        <f t="shared" si="211"/>
        <v>0.30763888888888891</v>
      </c>
      <c r="AC570" s="6">
        <f t="shared" si="222"/>
        <v>45200</v>
      </c>
      <c r="AD570" s="6">
        <f t="shared" si="223"/>
        <v>11301</v>
      </c>
      <c r="AE570" s="6">
        <f t="shared" si="203"/>
        <v>360</v>
      </c>
      <c r="AF570" s="6">
        <f t="shared" si="204"/>
        <v>4399</v>
      </c>
      <c r="AG570" s="6">
        <f t="shared" si="205"/>
        <v>29</v>
      </c>
      <c r="AH570" s="6">
        <f t="shared" si="206"/>
        <v>9073</v>
      </c>
      <c r="AI570" s="6">
        <f t="shared" si="224"/>
        <v>374.68129120254605</v>
      </c>
      <c r="AJ570" s="9">
        <f t="shared" si="212"/>
        <v>0.25972222222222224</v>
      </c>
      <c r="AL570" s="6">
        <f t="shared" si="225"/>
        <v>45200</v>
      </c>
      <c r="AM570" s="6">
        <f t="shared" si="226"/>
        <v>33900</v>
      </c>
      <c r="AN570" s="6">
        <f t="shared" si="207"/>
        <v>510</v>
      </c>
      <c r="AO570" s="6">
        <f t="shared" si="208"/>
        <v>1700</v>
      </c>
      <c r="AP570" s="6">
        <f t="shared" si="209"/>
        <v>29</v>
      </c>
      <c r="AQ570" s="6">
        <f t="shared" si="210"/>
        <v>32224</v>
      </c>
      <c r="AR570" s="6">
        <f t="shared" si="227"/>
        <v>538.59058823529415</v>
      </c>
      <c r="AS570" s="9">
        <f t="shared" si="213"/>
        <v>0.37361111111111112</v>
      </c>
    </row>
    <row r="571" spans="1:45" x14ac:dyDescent="0.25">
      <c r="A571" t="s">
        <v>1126</v>
      </c>
      <c r="B571">
        <v>33180</v>
      </c>
      <c r="C571" t="s">
        <v>1127</v>
      </c>
      <c r="D571">
        <v>8636</v>
      </c>
      <c r="E571">
        <v>409</v>
      </c>
      <c r="F571">
        <v>296</v>
      </c>
      <c r="G571">
        <v>420</v>
      </c>
      <c r="H571">
        <v>864</v>
      </c>
      <c r="I571">
        <v>915</v>
      </c>
      <c r="J571">
        <v>1214</v>
      </c>
      <c r="K571">
        <v>1382</v>
      </c>
      <c r="L571">
        <v>875</v>
      </c>
      <c r="M571">
        <v>229</v>
      </c>
      <c r="N571">
        <v>239</v>
      </c>
      <c r="O571">
        <v>170</v>
      </c>
      <c r="P571">
        <v>134</v>
      </c>
      <c r="Q571">
        <v>760</v>
      </c>
      <c r="R571">
        <v>729</v>
      </c>
      <c r="S571">
        <f t="shared" si="214"/>
        <v>4318</v>
      </c>
      <c r="T571" t="str">
        <f t="shared" si="215"/>
        <v>7:30 a.m. to 7:59 a.m.</v>
      </c>
      <c r="U571">
        <f t="shared" si="216"/>
        <v>450</v>
      </c>
      <c r="V571">
        <f t="shared" si="217"/>
        <v>8636</v>
      </c>
      <c r="W571">
        <f t="shared" si="218"/>
        <v>4118</v>
      </c>
      <c r="X571">
        <f t="shared" si="219"/>
        <v>1382</v>
      </c>
      <c r="Y571">
        <f t="shared" si="220"/>
        <v>29</v>
      </c>
      <c r="Z571">
        <f t="shared" si="221"/>
        <v>454.19681620839361</v>
      </c>
      <c r="AA571" s="9">
        <f t="shared" si="211"/>
        <v>0.31527777777777777</v>
      </c>
      <c r="AC571" s="6">
        <f t="shared" si="222"/>
        <v>8636</v>
      </c>
      <c r="AD571" s="6">
        <f t="shared" si="223"/>
        <v>2160</v>
      </c>
      <c r="AE571" s="6">
        <f t="shared" si="203"/>
        <v>390</v>
      </c>
      <c r="AF571" s="6">
        <f t="shared" si="204"/>
        <v>915</v>
      </c>
      <c r="AG571" s="6">
        <f t="shared" si="205"/>
        <v>29</v>
      </c>
      <c r="AH571" s="6">
        <f t="shared" si="206"/>
        <v>1989</v>
      </c>
      <c r="AI571" s="6">
        <f t="shared" si="224"/>
        <v>395.38797814207652</v>
      </c>
      <c r="AJ571" s="9">
        <f t="shared" si="212"/>
        <v>0.27430555555555552</v>
      </c>
      <c r="AL571" s="6">
        <f t="shared" si="225"/>
        <v>8636</v>
      </c>
      <c r="AM571" s="6">
        <f t="shared" si="226"/>
        <v>6477</v>
      </c>
      <c r="AN571" s="6">
        <f t="shared" si="207"/>
        <v>510</v>
      </c>
      <c r="AO571" s="6">
        <f t="shared" si="208"/>
        <v>229</v>
      </c>
      <c r="AP571" s="6">
        <f t="shared" si="209"/>
        <v>29</v>
      </c>
      <c r="AQ571" s="6">
        <f t="shared" si="210"/>
        <v>6375</v>
      </c>
      <c r="AR571" s="6">
        <f t="shared" si="227"/>
        <v>522.91703056768563</v>
      </c>
      <c r="AS571" s="9">
        <f t="shared" si="213"/>
        <v>0.36249999999999999</v>
      </c>
    </row>
    <row r="572" spans="1:45" x14ac:dyDescent="0.25">
      <c r="A572" t="s">
        <v>1128</v>
      </c>
      <c r="B572">
        <v>33220</v>
      </c>
      <c r="C572" t="s">
        <v>1129</v>
      </c>
      <c r="D572">
        <v>35201</v>
      </c>
      <c r="E572">
        <v>1128</v>
      </c>
      <c r="F572">
        <v>752</v>
      </c>
      <c r="G572">
        <v>1526</v>
      </c>
      <c r="H572">
        <v>3034</v>
      </c>
      <c r="I572">
        <v>3591</v>
      </c>
      <c r="J572">
        <v>5608</v>
      </c>
      <c r="K572">
        <v>7031</v>
      </c>
      <c r="L572">
        <v>3058</v>
      </c>
      <c r="M572">
        <v>1790</v>
      </c>
      <c r="N572">
        <v>1907</v>
      </c>
      <c r="O572">
        <v>962</v>
      </c>
      <c r="P572">
        <v>498</v>
      </c>
      <c r="Q572">
        <v>2278</v>
      </c>
      <c r="R572">
        <v>2038</v>
      </c>
      <c r="S572">
        <f t="shared" si="214"/>
        <v>17600.5</v>
      </c>
      <c r="T572" t="str">
        <f t="shared" si="215"/>
        <v>7:30 a.m. to 7:59 a.m.</v>
      </c>
      <c r="U572">
        <f t="shared" si="216"/>
        <v>450</v>
      </c>
      <c r="V572">
        <f t="shared" si="217"/>
        <v>35201</v>
      </c>
      <c r="W572">
        <f t="shared" si="218"/>
        <v>15639</v>
      </c>
      <c r="X572">
        <f t="shared" si="219"/>
        <v>7031</v>
      </c>
      <c r="Y572">
        <f t="shared" si="220"/>
        <v>29</v>
      </c>
      <c r="Z572">
        <f t="shared" si="221"/>
        <v>458.09038543592663</v>
      </c>
      <c r="AA572" s="9">
        <f t="shared" si="211"/>
        <v>0.31805555555555559</v>
      </c>
      <c r="AC572" s="6">
        <f t="shared" si="222"/>
        <v>35201</v>
      </c>
      <c r="AD572" s="6">
        <f t="shared" si="223"/>
        <v>8801</v>
      </c>
      <c r="AE572" s="6">
        <f t="shared" si="203"/>
        <v>390</v>
      </c>
      <c r="AF572" s="6">
        <f t="shared" si="204"/>
        <v>3591</v>
      </c>
      <c r="AG572" s="6">
        <f t="shared" si="205"/>
        <v>29</v>
      </c>
      <c r="AH572" s="6">
        <f t="shared" si="206"/>
        <v>6440</v>
      </c>
      <c r="AI572" s="6">
        <f t="shared" si="224"/>
        <v>409.06077694235591</v>
      </c>
      <c r="AJ572" s="9">
        <f t="shared" si="212"/>
        <v>0.28402777777777777</v>
      </c>
      <c r="AL572" s="6">
        <f t="shared" si="225"/>
        <v>35201</v>
      </c>
      <c r="AM572" s="6">
        <f t="shared" si="226"/>
        <v>26401</v>
      </c>
      <c r="AN572" s="6">
        <f t="shared" si="207"/>
        <v>510</v>
      </c>
      <c r="AO572" s="6">
        <f t="shared" si="208"/>
        <v>1790</v>
      </c>
      <c r="AP572" s="6">
        <f t="shared" si="209"/>
        <v>29</v>
      </c>
      <c r="AQ572" s="6">
        <f t="shared" si="210"/>
        <v>25728</v>
      </c>
      <c r="AR572" s="6">
        <f t="shared" si="227"/>
        <v>520.89930167597765</v>
      </c>
      <c r="AS572" s="9">
        <f t="shared" si="213"/>
        <v>0.3611111111111111</v>
      </c>
    </row>
    <row r="573" spans="1:45" x14ac:dyDescent="0.25">
      <c r="A573" t="s">
        <v>1130</v>
      </c>
      <c r="B573">
        <v>33260</v>
      </c>
      <c r="C573" t="s">
        <v>1131</v>
      </c>
      <c r="D573">
        <v>65884</v>
      </c>
      <c r="E573">
        <v>2400</v>
      </c>
      <c r="F573">
        <v>1448</v>
      </c>
      <c r="G573">
        <v>2727</v>
      </c>
      <c r="H573">
        <v>4464</v>
      </c>
      <c r="I573">
        <v>6942</v>
      </c>
      <c r="J573">
        <v>10361</v>
      </c>
      <c r="K573">
        <v>13529</v>
      </c>
      <c r="L573">
        <v>7468</v>
      </c>
      <c r="M573">
        <v>3264</v>
      </c>
      <c r="N573">
        <v>4246</v>
      </c>
      <c r="O573">
        <v>1724</v>
      </c>
      <c r="P573">
        <v>567</v>
      </c>
      <c r="Q573">
        <v>2887</v>
      </c>
      <c r="R573">
        <v>3857</v>
      </c>
      <c r="S573">
        <f t="shared" si="214"/>
        <v>32942</v>
      </c>
      <c r="T573" t="str">
        <f t="shared" si="215"/>
        <v>7:30 a.m. to 7:59 a.m.</v>
      </c>
      <c r="U573">
        <f t="shared" si="216"/>
        <v>450</v>
      </c>
      <c r="V573">
        <f t="shared" si="217"/>
        <v>65884</v>
      </c>
      <c r="W573">
        <f t="shared" si="218"/>
        <v>28342</v>
      </c>
      <c r="X573">
        <f t="shared" si="219"/>
        <v>13529</v>
      </c>
      <c r="Y573">
        <f t="shared" si="220"/>
        <v>29</v>
      </c>
      <c r="Z573">
        <f t="shared" si="221"/>
        <v>459.86030009608987</v>
      </c>
      <c r="AA573" s="9">
        <f t="shared" si="211"/>
        <v>0.31875000000000003</v>
      </c>
      <c r="AC573" s="6">
        <f t="shared" si="222"/>
        <v>65884</v>
      </c>
      <c r="AD573" s="6">
        <f t="shared" si="223"/>
        <v>16472</v>
      </c>
      <c r="AE573" s="6">
        <f t="shared" si="203"/>
        <v>390</v>
      </c>
      <c r="AF573" s="6">
        <f t="shared" si="204"/>
        <v>6942</v>
      </c>
      <c r="AG573" s="6">
        <f t="shared" si="205"/>
        <v>29</v>
      </c>
      <c r="AH573" s="6">
        <f t="shared" si="206"/>
        <v>11039</v>
      </c>
      <c r="AI573" s="6">
        <f t="shared" si="224"/>
        <v>412.692019590896</v>
      </c>
      <c r="AJ573" s="9">
        <f t="shared" si="212"/>
        <v>0.28611111111111109</v>
      </c>
      <c r="AL573" s="6">
        <f t="shared" si="225"/>
        <v>65884</v>
      </c>
      <c r="AM573" s="6">
        <f t="shared" si="226"/>
        <v>49413</v>
      </c>
      <c r="AN573" s="6">
        <f t="shared" si="207"/>
        <v>510</v>
      </c>
      <c r="AO573" s="6">
        <f t="shared" si="208"/>
        <v>3264</v>
      </c>
      <c r="AP573" s="6">
        <f t="shared" si="209"/>
        <v>29</v>
      </c>
      <c r="AQ573" s="6">
        <f t="shared" si="210"/>
        <v>49339</v>
      </c>
      <c r="AR573" s="6">
        <f t="shared" si="227"/>
        <v>510.65747549019608</v>
      </c>
      <c r="AS573" s="9">
        <f t="shared" si="213"/>
        <v>0.35416666666666669</v>
      </c>
    </row>
    <row r="574" spans="1:45" x14ac:dyDescent="0.25">
      <c r="A574" t="s">
        <v>1132</v>
      </c>
      <c r="B574">
        <v>33300</v>
      </c>
      <c r="C574" t="s">
        <v>1133</v>
      </c>
      <c r="D574">
        <v>18364</v>
      </c>
      <c r="E574">
        <v>729</v>
      </c>
      <c r="F574">
        <v>914</v>
      </c>
      <c r="G574">
        <v>799</v>
      </c>
      <c r="H574">
        <v>1093</v>
      </c>
      <c r="I574">
        <v>2109</v>
      </c>
      <c r="J574">
        <v>2890</v>
      </c>
      <c r="K574">
        <v>2990</v>
      </c>
      <c r="L574">
        <v>961</v>
      </c>
      <c r="M574">
        <v>740</v>
      </c>
      <c r="N574">
        <v>885</v>
      </c>
      <c r="O574">
        <v>724</v>
      </c>
      <c r="P574">
        <v>160</v>
      </c>
      <c r="Q574">
        <v>1710</v>
      </c>
      <c r="R574">
        <v>1660</v>
      </c>
      <c r="S574">
        <f t="shared" si="214"/>
        <v>9182</v>
      </c>
      <c r="T574" t="str">
        <f t="shared" si="215"/>
        <v>7:30 a.m. to 7:59 a.m.</v>
      </c>
      <c r="U574">
        <f t="shared" si="216"/>
        <v>450</v>
      </c>
      <c r="V574">
        <f t="shared" si="217"/>
        <v>18364</v>
      </c>
      <c r="W574">
        <f t="shared" si="218"/>
        <v>8534</v>
      </c>
      <c r="X574">
        <f t="shared" si="219"/>
        <v>2990</v>
      </c>
      <c r="Y574">
        <f t="shared" si="220"/>
        <v>29</v>
      </c>
      <c r="Z574">
        <f t="shared" si="221"/>
        <v>456.28494983277591</v>
      </c>
      <c r="AA574" s="9">
        <f t="shared" si="211"/>
        <v>0.31666666666666665</v>
      </c>
      <c r="AC574" s="6">
        <f t="shared" si="222"/>
        <v>18364</v>
      </c>
      <c r="AD574" s="6">
        <f t="shared" si="223"/>
        <v>4592</v>
      </c>
      <c r="AE574" s="6">
        <f t="shared" si="203"/>
        <v>390</v>
      </c>
      <c r="AF574" s="6">
        <f t="shared" si="204"/>
        <v>2109</v>
      </c>
      <c r="AG574" s="6">
        <f t="shared" si="205"/>
        <v>29</v>
      </c>
      <c r="AH574" s="6">
        <f t="shared" si="206"/>
        <v>3535</v>
      </c>
      <c r="AI574" s="6">
        <f t="shared" si="224"/>
        <v>404.52062588904693</v>
      </c>
      <c r="AJ574" s="9">
        <f t="shared" si="212"/>
        <v>0.28055555555555556</v>
      </c>
      <c r="AL574" s="6">
        <f t="shared" si="225"/>
        <v>18364</v>
      </c>
      <c r="AM574" s="6">
        <f t="shared" si="226"/>
        <v>13773</v>
      </c>
      <c r="AN574" s="6">
        <f t="shared" si="207"/>
        <v>540</v>
      </c>
      <c r="AO574" s="6">
        <f t="shared" si="208"/>
        <v>885</v>
      </c>
      <c r="AP574" s="6">
        <f t="shared" si="209"/>
        <v>59</v>
      </c>
      <c r="AQ574" s="6">
        <f t="shared" si="210"/>
        <v>13225</v>
      </c>
      <c r="AR574" s="6">
        <f t="shared" si="227"/>
        <v>576.5333333333333</v>
      </c>
      <c r="AS574" s="9">
        <f t="shared" si="213"/>
        <v>0.39999999999999997</v>
      </c>
    </row>
    <row r="575" spans="1:45" x14ac:dyDescent="0.25">
      <c r="A575" t="s">
        <v>1134</v>
      </c>
      <c r="B575">
        <v>33340</v>
      </c>
      <c r="C575" t="s">
        <v>1135</v>
      </c>
      <c r="D575">
        <v>724288</v>
      </c>
      <c r="E575">
        <v>24942</v>
      </c>
      <c r="F575">
        <v>25357</v>
      </c>
      <c r="G575">
        <v>36878</v>
      </c>
      <c r="H575">
        <v>63405</v>
      </c>
      <c r="I575">
        <v>77813</v>
      </c>
      <c r="J575">
        <v>112019</v>
      </c>
      <c r="K575">
        <v>95176</v>
      </c>
      <c r="L575">
        <v>71679</v>
      </c>
      <c r="M575">
        <v>33465</v>
      </c>
      <c r="N575">
        <v>35510</v>
      </c>
      <c r="O575">
        <v>18266</v>
      </c>
      <c r="P575">
        <v>10044</v>
      </c>
      <c r="Q575">
        <v>66553</v>
      </c>
      <c r="R575">
        <v>53181</v>
      </c>
      <c r="S575">
        <f t="shared" si="214"/>
        <v>362144</v>
      </c>
      <c r="T575" t="str">
        <f t="shared" si="215"/>
        <v>7:30 a.m. to 7:59 a.m.</v>
      </c>
      <c r="U575">
        <f t="shared" si="216"/>
        <v>450</v>
      </c>
      <c r="V575">
        <f t="shared" si="217"/>
        <v>724288</v>
      </c>
      <c r="W575">
        <f t="shared" si="218"/>
        <v>340414</v>
      </c>
      <c r="X575">
        <f t="shared" si="219"/>
        <v>95176</v>
      </c>
      <c r="Y575">
        <f t="shared" si="220"/>
        <v>29</v>
      </c>
      <c r="Z575">
        <f t="shared" si="221"/>
        <v>456.62110195847691</v>
      </c>
      <c r="AA575" s="9">
        <f t="shared" si="211"/>
        <v>0.31666666666666665</v>
      </c>
      <c r="AC575" s="6">
        <f t="shared" si="222"/>
        <v>724288</v>
      </c>
      <c r="AD575" s="6">
        <f t="shared" si="223"/>
        <v>181073</v>
      </c>
      <c r="AE575" s="6">
        <f t="shared" si="203"/>
        <v>390</v>
      </c>
      <c r="AF575" s="6">
        <f t="shared" si="204"/>
        <v>77813</v>
      </c>
      <c r="AG575" s="6">
        <f t="shared" si="205"/>
        <v>29</v>
      </c>
      <c r="AH575" s="6">
        <f t="shared" si="206"/>
        <v>150582</v>
      </c>
      <c r="AI575" s="6">
        <f t="shared" si="224"/>
        <v>401.36326834847648</v>
      </c>
      <c r="AJ575" s="9">
        <f t="shared" si="212"/>
        <v>0.27847222222222223</v>
      </c>
      <c r="AL575" s="6">
        <f t="shared" si="225"/>
        <v>724288</v>
      </c>
      <c r="AM575" s="6">
        <f t="shared" si="226"/>
        <v>543216</v>
      </c>
      <c r="AN575" s="6">
        <f t="shared" si="207"/>
        <v>540</v>
      </c>
      <c r="AO575" s="6">
        <f t="shared" si="208"/>
        <v>35510</v>
      </c>
      <c r="AP575" s="6">
        <f t="shared" si="209"/>
        <v>59</v>
      </c>
      <c r="AQ575" s="6">
        <f t="shared" si="210"/>
        <v>540734</v>
      </c>
      <c r="AR575" s="6">
        <f t="shared" si="227"/>
        <v>544.12385243593349</v>
      </c>
      <c r="AS575" s="9">
        <f t="shared" si="213"/>
        <v>0.37777777777777777</v>
      </c>
    </row>
    <row r="576" spans="1:45" x14ac:dyDescent="0.25">
      <c r="A576" t="s">
        <v>1136</v>
      </c>
      <c r="B576">
        <v>33380</v>
      </c>
      <c r="C576" t="s">
        <v>1137</v>
      </c>
      <c r="D576">
        <v>15348</v>
      </c>
      <c r="E576">
        <v>1222</v>
      </c>
      <c r="F576">
        <v>898</v>
      </c>
      <c r="G576">
        <v>1082</v>
      </c>
      <c r="H576">
        <v>1325</v>
      </c>
      <c r="I576">
        <v>2192</v>
      </c>
      <c r="J576">
        <v>2502</v>
      </c>
      <c r="K576">
        <v>1670</v>
      </c>
      <c r="L576">
        <v>922</v>
      </c>
      <c r="M576">
        <v>360</v>
      </c>
      <c r="N576">
        <v>544</v>
      </c>
      <c r="O576">
        <v>176</v>
      </c>
      <c r="P576">
        <v>96</v>
      </c>
      <c r="Q576">
        <v>1068</v>
      </c>
      <c r="R576">
        <v>1291</v>
      </c>
      <c r="S576">
        <f t="shared" si="214"/>
        <v>7674</v>
      </c>
      <c r="T576" t="str">
        <f t="shared" si="215"/>
        <v>7:00 a.m. to 7:29 a.m.</v>
      </c>
      <c r="U576">
        <f t="shared" si="216"/>
        <v>420</v>
      </c>
      <c r="V576">
        <f t="shared" si="217"/>
        <v>15348</v>
      </c>
      <c r="W576">
        <f t="shared" si="218"/>
        <v>6719</v>
      </c>
      <c r="X576">
        <f t="shared" si="219"/>
        <v>2502</v>
      </c>
      <c r="Y576">
        <f t="shared" si="220"/>
        <v>29</v>
      </c>
      <c r="Z576">
        <f t="shared" si="221"/>
        <v>431.06914468425259</v>
      </c>
      <c r="AA576" s="9">
        <f t="shared" si="211"/>
        <v>0.29930555555555555</v>
      </c>
      <c r="AC576" s="6">
        <f t="shared" si="222"/>
        <v>15348</v>
      </c>
      <c r="AD576" s="6">
        <f t="shared" si="223"/>
        <v>3838</v>
      </c>
      <c r="AE576" s="6">
        <f t="shared" si="203"/>
        <v>360</v>
      </c>
      <c r="AF576" s="6">
        <f t="shared" si="204"/>
        <v>1325</v>
      </c>
      <c r="AG576" s="6">
        <f t="shared" si="205"/>
        <v>29</v>
      </c>
      <c r="AH576" s="6">
        <f t="shared" si="206"/>
        <v>3202</v>
      </c>
      <c r="AI576" s="6">
        <f t="shared" si="224"/>
        <v>373.89811320754717</v>
      </c>
      <c r="AJ576" s="9">
        <f t="shared" si="212"/>
        <v>0.2590277777777778</v>
      </c>
      <c r="AL576" s="6">
        <f t="shared" si="225"/>
        <v>15348</v>
      </c>
      <c r="AM576" s="6">
        <f t="shared" si="226"/>
        <v>11511</v>
      </c>
      <c r="AN576" s="6">
        <f t="shared" si="207"/>
        <v>480</v>
      </c>
      <c r="AO576" s="6">
        <f t="shared" si="208"/>
        <v>922</v>
      </c>
      <c r="AP576" s="6">
        <f t="shared" si="209"/>
        <v>29</v>
      </c>
      <c r="AQ576" s="6">
        <f t="shared" si="210"/>
        <v>10891</v>
      </c>
      <c r="AR576" s="6">
        <f t="shared" si="227"/>
        <v>499.50108459869847</v>
      </c>
      <c r="AS576" s="9">
        <f t="shared" si="213"/>
        <v>0.34652777777777777</v>
      </c>
    </row>
    <row r="577" spans="1:45" x14ac:dyDescent="0.25">
      <c r="A577" t="s">
        <v>1138</v>
      </c>
      <c r="B577">
        <v>33420</v>
      </c>
      <c r="C577" t="s">
        <v>1139</v>
      </c>
      <c r="D577">
        <v>11407</v>
      </c>
      <c r="E577">
        <v>572</v>
      </c>
      <c r="F577">
        <v>576</v>
      </c>
      <c r="G577">
        <v>760</v>
      </c>
      <c r="H577">
        <v>1081</v>
      </c>
      <c r="I577">
        <v>1188</v>
      </c>
      <c r="J577">
        <v>1740</v>
      </c>
      <c r="K577">
        <v>1837</v>
      </c>
      <c r="L577">
        <v>1105</v>
      </c>
      <c r="M577">
        <v>509</v>
      </c>
      <c r="N577">
        <v>541</v>
      </c>
      <c r="O577">
        <v>165</v>
      </c>
      <c r="P577">
        <v>127</v>
      </c>
      <c r="Q577">
        <v>592</v>
      </c>
      <c r="R577">
        <v>614</v>
      </c>
      <c r="S577">
        <f t="shared" si="214"/>
        <v>5703.5</v>
      </c>
      <c r="T577" t="str">
        <f t="shared" si="215"/>
        <v>7:00 a.m. to 7:29 a.m.</v>
      </c>
      <c r="U577">
        <f t="shared" si="216"/>
        <v>420</v>
      </c>
      <c r="V577">
        <f t="shared" si="217"/>
        <v>11407</v>
      </c>
      <c r="W577">
        <f t="shared" si="218"/>
        <v>4177</v>
      </c>
      <c r="X577">
        <f t="shared" si="219"/>
        <v>1740</v>
      </c>
      <c r="Y577">
        <f t="shared" si="220"/>
        <v>29</v>
      </c>
      <c r="Z577">
        <f t="shared" si="221"/>
        <v>445.44166666666666</v>
      </c>
      <c r="AA577" s="9">
        <f t="shared" si="211"/>
        <v>0.30902777777777779</v>
      </c>
      <c r="AC577" s="6">
        <f t="shared" si="222"/>
        <v>11407</v>
      </c>
      <c r="AD577" s="6">
        <f t="shared" si="223"/>
        <v>2852</v>
      </c>
      <c r="AE577" s="6">
        <f t="shared" si="203"/>
        <v>360</v>
      </c>
      <c r="AF577" s="6">
        <f t="shared" si="204"/>
        <v>1081</v>
      </c>
      <c r="AG577" s="6">
        <f t="shared" si="205"/>
        <v>29</v>
      </c>
      <c r="AH577" s="6">
        <f t="shared" si="206"/>
        <v>1908</v>
      </c>
      <c r="AI577" s="6">
        <f t="shared" si="224"/>
        <v>385.31799259944495</v>
      </c>
      <c r="AJ577" s="9">
        <f t="shared" si="212"/>
        <v>0.2673611111111111</v>
      </c>
      <c r="AL577" s="6">
        <f t="shared" si="225"/>
        <v>11407</v>
      </c>
      <c r="AM577" s="6">
        <f t="shared" si="226"/>
        <v>8556</v>
      </c>
      <c r="AN577" s="6">
        <f t="shared" si="207"/>
        <v>480</v>
      </c>
      <c r="AO577" s="6">
        <f t="shared" si="208"/>
        <v>1105</v>
      </c>
      <c r="AP577" s="6">
        <f t="shared" si="209"/>
        <v>29</v>
      </c>
      <c r="AQ577" s="6">
        <f t="shared" si="210"/>
        <v>7754</v>
      </c>
      <c r="AR577" s="6">
        <f t="shared" si="227"/>
        <v>501.02828054298641</v>
      </c>
      <c r="AS577" s="9">
        <f t="shared" si="213"/>
        <v>0.34791666666666665</v>
      </c>
    </row>
    <row r="578" spans="1:45" x14ac:dyDescent="0.25">
      <c r="A578" t="s">
        <v>1140</v>
      </c>
      <c r="B578">
        <v>33460</v>
      </c>
      <c r="C578" t="s">
        <v>1141</v>
      </c>
      <c r="D578">
        <v>1625481</v>
      </c>
      <c r="E578">
        <v>54449</v>
      </c>
      <c r="F578">
        <v>51393</v>
      </c>
      <c r="G578">
        <v>77093</v>
      </c>
      <c r="H578">
        <v>144331</v>
      </c>
      <c r="I578">
        <v>179767</v>
      </c>
      <c r="J578">
        <v>245787</v>
      </c>
      <c r="K578">
        <v>218854</v>
      </c>
      <c r="L578">
        <v>172221</v>
      </c>
      <c r="M578">
        <v>90265</v>
      </c>
      <c r="N578">
        <v>98507</v>
      </c>
      <c r="O578">
        <v>42200</v>
      </c>
      <c r="P578">
        <v>19985</v>
      </c>
      <c r="Q578">
        <v>127015</v>
      </c>
      <c r="R578">
        <v>103614</v>
      </c>
      <c r="S578">
        <f t="shared" si="214"/>
        <v>812740.5</v>
      </c>
      <c r="T578" t="str">
        <f t="shared" si="215"/>
        <v>7:30 a.m. to 7:59 a.m.</v>
      </c>
      <c r="U578">
        <f t="shared" si="216"/>
        <v>450</v>
      </c>
      <c r="V578">
        <f t="shared" si="217"/>
        <v>1625481</v>
      </c>
      <c r="W578">
        <f t="shared" si="218"/>
        <v>752820</v>
      </c>
      <c r="X578">
        <f t="shared" si="219"/>
        <v>218854</v>
      </c>
      <c r="Y578">
        <f t="shared" si="220"/>
        <v>29</v>
      </c>
      <c r="Z578">
        <f t="shared" si="221"/>
        <v>457.93997139645609</v>
      </c>
      <c r="AA578" s="9">
        <f t="shared" si="211"/>
        <v>0.31736111111111109</v>
      </c>
      <c r="AC578" s="6">
        <f t="shared" si="222"/>
        <v>1625481</v>
      </c>
      <c r="AD578" s="6">
        <f t="shared" si="223"/>
        <v>406371</v>
      </c>
      <c r="AE578" s="6">
        <f t="shared" si="203"/>
        <v>390</v>
      </c>
      <c r="AF578" s="6">
        <f t="shared" si="204"/>
        <v>179767</v>
      </c>
      <c r="AG578" s="6">
        <f t="shared" si="205"/>
        <v>29</v>
      </c>
      <c r="AH578" s="6">
        <f t="shared" si="206"/>
        <v>327266</v>
      </c>
      <c r="AI578" s="6">
        <f t="shared" si="224"/>
        <v>402.76109213593151</v>
      </c>
      <c r="AJ578" s="9">
        <f t="shared" si="212"/>
        <v>0.27916666666666667</v>
      </c>
      <c r="AL578" s="6">
        <f t="shared" si="225"/>
        <v>1625481</v>
      </c>
      <c r="AM578" s="6">
        <f t="shared" si="226"/>
        <v>1219111</v>
      </c>
      <c r="AN578" s="6">
        <f t="shared" si="207"/>
        <v>510</v>
      </c>
      <c r="AO578" s="6">
        <f t="shared" si="208"/>
        <v>90265</v>
      </c>
      <c r="AP578" s="6">
        <f t="shared" si="209"/>
        <v>29</v>
      </c>
      <c r="AQ578" s="6">
        <f t="shared" si="210"/>
        <v>1143895</v>
      </c>
      <c r="AR578" s="6">
        <f t="shared" si="227"/>
        <v>534.16503351243557</v>
      </c>
      <c r="AS578" s="9">
        <f t="shared" si="213"/>
        <v>0.37083333333333335</v>
      </c>
    </row>
    <row r="579" spans="1:45" x14ac:dyDescent="0.25">
      <c r="A579" t="s">
        <v>1142</v>
      </c>
      <c r="B579">
        <v>33500</v>
      </c>
      <c r="C579" t="s">
        <v>1143</v>
      </c>
      <c r="D579">
        <v>36635</v>
      </c>
      <c r="E579">
        <v>1433</v>
      </c>
      <c r="F579">
        <v>845</v>
      </c>
      <c r="G579">
        <v>1883</v>
      </c>
      <c r="H579">
        <v>2348</v>
      </c>
      <c r="I579">
        <v>4654</v>
      </c>
      <c r="J579">
        <v>5436</v>
      </c>
      <c r="K579">
        <v>7841</v>
      </c>
      <c r="L579">
        <v>2854</v>
      </c>
      <c r="M579">
        <v>1623</v>
      </c>
      <c r="N579">
        <v>1530</v>
      </c>
      <c r="O579">
        <v>608</v>
      </c>
      <c r="P579">
        <v>410</v>
      </c>
      <c r="Q579">
        <v>2361</v>
      </c>
      <c r="R579">
        <v>2809</v>
      </c>
      <c r="S579">
        <f t="shared" si="214"/>
        <v>18317.5</v>
      </c>
      <c r="T579" t="str">
        <f t="shared" si="215"/>
        <v>7:30 a.m. to 7:59 a.m.</v>
      </c>
      <c r="U579">
        <f t="shared" si="216"/>
        <v>450</v>
      </c>
      <c r="V579">
        <f t="shared" si="217"/>
        <v>36635</v>
      </c>
      <c r="W579">
        <f t="shared" si="218"/>
        <v>16599</v>
      </c>
      <c r="X579">
        <f t="shared" si="219"/>
        <v>7841</v>
      </c>
      <c r="Y579">
        <f t="shared" si="220"/>
        <v>29</v>
      </c>
      <c r="Z579">
        <f t="shared" si="221"/>
        <v>456.3558857288611</v>
      </c>
      <c r="AA579" s="9">
        <f t="shared" si="211"/>
        <v>0.31666666666666665</v>
      </c>
      <c r="AC579" s="6">
        <f t="shared" si="222"/>
        <v>36635</v>
      </c>
      <c r="AD579" s="6">
        <f t="shared" si="223"/>
        <v>9159</v>
      </c>
      <c r="AE579" s="6">
        <f t="shared" si="203"/>
        <v>390</v>
      </c>
      <c r="AF579" s="6">
        <f t="shared" si="204"/>
        <v>4654</v>
      </c>
      <c r="AG579" s="6">
        <f t="shared" si="205"/>
        <v>29</v>
      </c>
      <c r="AH579" s="6">
        <f t="shared" si="206"/>
        <v>6509</v>
      </c>
      <c r="AI579" s="6">
        <f t="shared" si="224"/>
        <v>406.51111946712507</v>
      </c>
      <c r="AJ579" s="9">
        <f t="shared" si="212"/>
        <v>0.28194444444444444</v>
      </c>
      <c r="AL579" s="6">
        <f t="shared" si="225"/>
        <v>36635</v>
      </c>
      <c r="AM579" s="6">
        <f t="shared" si="226"/>
        <v>27477</v>
      </c>
      <c r="AN579" s="6">
        <f t="shared" si="207"/>
        <v>510</v>
      </c>
      <c r="AO579" s="6">
        <f t="shared" si="208"/>
        <v>1623</v>
      </c>
      <c r="AP579" s="6">
        <f t="shared" si="209"/>
        <v>29</v>
      </c>
      <c r="AQ579" s="6">
        <f t="shared" si="210"/>
        <v>27294</v>
      </c>
      <c r="AR579" s="6">
        <f t="shared" si="227"/>
        <v>513.25646950092425</v>
      </c>
      <c r="AS579" s="9">
        <f t="shared" si="213"/>
        <v>0.35625000000000001</v>
      </c>
    </row>
    <row r="580" spans="1:45" x14ac:dyDescent="0.25">
      <c r="A580" t="s">
        <v>1144</v>
      </c>
      <c r="B580">
        <v>33540</v>
      </c>
      <c r="C580" t="s">
        <v>1145</v>
      </c>
      <c r="D580">
        <v>52759</v>
      </c>
      <c r="E580">
        <v>1778</v>
      </c>
      <c r="F580">
        <v>890</v>
      </c>
      <c r="G580">
        <v>1861</v>
      </c>
      <c r="H580">
        <v>2888</v>
      </c>
      <c r="I580">
        <v>4192</v>
      </c>
      <c r="J580">
        <v>6201</v>
      </c>
      <c r="K580">
        <v>10025</v>
      </c>
      <c r="L580">
        <v>5641</v>
      </c>
      <c r="M580">
        <v>3999</v>
      </c>
      <c r="N580">
        <v>3973</v>
      </c>
      <c r="O580">
        <v>1827</v>
      </c>
      <c r="P580">
        <v>935</v>
      </c>
      <c r="Q580">
        <v>4144</v>
      </c>
      <c r="R580">
        <v>4405</v>
      </c>
      <c r="S580">
        <f t="shared" si="214"/>
        <v>26379.5</v>
      </c>
      <c r="T580" t="str">
        <f t="shared" si="215"/>
        <v>7:30 a.m. to 7:59 a.m.</v>
      </c>
      <c r="U580">
        <f t="shared" si="216"/>
        <v>450</v>
      </c>
      <c r="V580">
        <f t="shared" si="217"/>
        <v>52759</v>
      </c>
      <c r="W580">
        <f t="shared" si="218"/>
        <v>17810</v>
      </c>
      <c r="X580">
        <f t="shared" si="219"/>
        <v>10025</v>
      </c>
      <c r="Y580">
        <f t="shared" si="220"/>
        <v>29</v>
      </c>
      <c r="Z580">
        <f t="shared" si="221"/>
        <v>474.78957605985039</v>
      </c>
      <c r="AA580" s="9">
        <f t="shared" si="211"/>
        <v>0.32916666666666666</v>
      </c>
      <c r="AC580" s="6">
        <f t="shared" si="222"/>
        <v>52759</v>
      </c>
      <c r="AD580" s="6">
        <f t="shared" si="223"/>
        <v>13190</v>
      </c>
      <c r="AE580" s="6">
        <f t="shared" si="203"/>
        <v>420</v>
      </c>
      <c r="AF580" s="6">
        <f t="shared" si="204"/>
        <v>6201</v>
      </c>
      <c r="AG580" s="6">
        <f t="shared" si="205"/>
        <v>29</v>
      </c>
      <c r="AH580" s="6">
        <f t="shared" si="206"/>
        <v>11609</v>
      </c>
      <c r="AI580" s="6">
        <f t="shared" si="224"/>
        <v>427.39263828414772</v>
      </c>
      <c r="AJ580" s="9">
        <f t="shared" si="212"/>
        <v>0.29652777777777778</v>
      </c>
      <c r="AL580" s="6">
        <f t="shared" si="225"/>
        <v>52759</v>
      </c>
      <c r="AM580" s="6">
        <f t="shared" si="226"/>
        <v>39570</v>
      </c>
      <c r="AN580" s="6">
        <f t="shared" si="207"/>
        <v>540</v>
      </c>
      <c r="AO580" s="6">
        <f t="shared" si="208"/>
        <v>3973</v>
      </c>
      <c r="AP580" s="6">
        <f t="shared" si="209"/>
        <v>59</v>
      </c>
      <c r="AQ580" s="6">
        <f t="shared" si="210"/>
        <v>37475</v>
      </c>
      <c r="AR580" s="6">
        <f t="shared" si="227"/>
        <v>571.10011326453559</v>
      </c>
      <c r="AS580" s="9">
        <f t="shared" si="213"/>
        <v>0.39652777777777781</v>
      </c>
    </row>
    <row r="581" spans="1:45" x14ac:dyDescent="0.25">
      <c r="A581" t="s">
        <v>1146</v>
      </c>
      <c r="B581">
        <v>33580</v>
      </c>
      <c r="C581" t="s">
        <v>1147</v>
      </c>
      <c r="D581">
        <v>11329</v>
      </c>
      <c r="E581">
        <v>250</v>
      </c>
      <c r="F581">
        <v>198</v>
      </c>
      <c r="G581">
        <v>802</v>
      </c>
      <c r="H581">
        <v>733</v>
      </c>
      <c r="I581">
        <v>1058</v>
      </c>
      <c r="J581">
        <v>1488</v>
      </c>
      <c r="K581">
        <v>2273</v>
      </c>
      <c r="L581">
        <v>1399</v>
      </c>
      <c r="M581">
        <v>632</v>
      </c>
      <c r="N581">
        <v>360</v>
      </c>
      <c r="O581">
        <v>177</v>
      </c>
      <c r="P581">
        <v>123</v>
      </c>
      <c r="Q581">
        <v>1070</v>
      </c>
      <c r="R581">
        <v>766</v>
      </c>
      <c r="S581">
        <f t="shared" si="214"/>
        <v>5664.5</v>
      </c>
      <c r="T581" t="str">
        <f t="shared" si="215"/>
        <v>7:30 a.m. to 7:59 a.m.</v>
      </c>
      <c r="U581">
        <f t="shared" si="216"/>
        <v>450</v>
      </c>
      <c r="V581">
        <f t="shared" si="217"/>
        <v>11329</v>
      </c>
      <c r="W581">
        <f t="shared" si="218"/>
        <v>4529</v>
      </c>
      <c r="X581">
        <f t="shared" si="219"/>
        <v>2273</v>
      </c>
      <c r="Y581">
        <f t="shared" si="220"/>
        <v>29</v>
      </c>
      <c r="Z581">
        <f t="shared" si="221"/>
        <v>464.48724153101625</v>
      </c>
      <c r="AA581" s="9">
        <f t="shared" si="211"/>
        <v>0.32222222222222224</v>
      </c>
      <c r="AC581" s="6">
        <f t="shared" si="222"/>
        <v>11329</v>
      </c>
      <c r="AD581" s="6">
        <f t="shared" si="223"/>
        <v>2833</v>
      </c>
      <c r="AE581" s="6">
        <f t="shared" si="203"/>
        <v>390</v>
      </c>
      <c r="AF581" s="6">
        <f t="shared" si="204"/>
        <v>1058</v>
      </c>
      <c r="AG581" s="6">
        <f t="shared" si="205"/>
        <v>29</v>
      </c>
      <c r="AH581" s="6">
        <f t="shared" si="206"/>
        <v>1983</v>
      </c>
      <c r="AI581" s="6">
        <f t="shared" si="224"/>
        <v>413.27811909262761</v>
      </c>
      <c r="AJ581" s="9">
        <f t="shared" si="212"/>
        <v>0.28680555555555559</v>
      </c>
      <c r="AL581" s="6">
        <f t="shared" si="225"/>
        <v>11329</v>
      </c>
      <c r="AM581" s="6">
        <f t="shared" si="226"/>
        <v>8497</v>
      </c>
      <c r="AN581" s="6">
        <f t="shared" si="207"/>
        <v>510</v>
      </c>
      <c r="AO581" s="6">
        <f t="shared" si="208"/>
        <v>632</v>
      </c>
      <c r="AP581" s="6">
        <f t="shared" si="209"/>
        <v>29</v>
      </c>
      <c r="AQ581" s="6">
        <f t="shared" si="210"/>
        <v>8201</v>
      </c>
      <c r="AR581" s="6">
        <f t="shared" si="227"/>
        <v>523.57080696202536</v>
      </c>
      <c r="AS581" s="9">
        <f t="shared" si="213"/>
        <v>0.36319444444444443</v>
      </c>
    </row>
    <row r="582" spans="1:45" x14ac:dyDescent="0.25">
      <c r="A582" t="s">
        <v>1148</v>
      </c>
      <c r="B582">
        <v>33620</v>
      </c>
      <c r="C582" t="s">
        <v>1149</v>
      </c>
      <c r="D582">
        <v>9443</v>
      </c>
      <c r="E582">
        <v>452</v>
      </c>
      <c r="F582">
        <v>266</v>
      </c>
      <c r="G582">
        <v>569</v>
      </c>
      <c r="H582">
        <v>924</v>
      </c>
      <c r="I582">
        <v>1313</v>
      </c>
      <c r="J582">
        <v>1561</v>
      </c>
      <c r="K582">
        <v>1587</v>
      </c>
      <c r="L582">
        <v>592</v>
      </c>
      <c r="M582">
        <v>253</v>
      </c>
      <c r="N582">
        <v>277</v>
      </c>
      <c r="O582">
        <v>211</v>
      </c>
      <c r="P582">
        <v>107</v>
      </c>
      <c r="Q582">
        <v>597</v>
      </c>
      <c r="R582">
        <v>734</v>
      </c>
      <c r="S582">
        <f t="shared" si="214"/>
        <v>4721.5</v>
      </c>
      <c r="T582" t="str">
        <f t="shared" si="215"/>
        <v>7:00 a.m. to 7:29 a.m.</v>
      </c>
      <c r="U582">
        <f t="shared" si="216"/>
        <v>420</v>
      </c>
      <c r="V582">
        <f t="shared" si="217"/>
        <v>9443</v>
      </c>
      <c r="W582">
        <f t="shared" si="218"/>
        <v>3524</v>
      </c>
      <c r="X582">
        <f t="shared" si="219"/>
        <v>1561</v>
      </c>
      <c r="Y582">
        <f t="shared" si="220"/>
        <v>29</v>
      </c>
      <c r="Z582">
        <f t="shared" si="221"/>
        <v>442.24695707879562</v>
      </c>
      <c r="AA582" s="9">
        <f t="shared" si="211"/>
        <v>0.30694444444444441</v>
      </c>
      <c r="AC582" s="6">
        <f t="shared" si="222"/>
        <v>9443</v>
      </c>
      <c r="AD582" s="6">
        <f t="shared" si="223"/>
        <v>2361</v>
      </c>
      <c r="AE582" s="6">
        <f t="shared" si="203"/>
        <v>390</v>
      </c>
      <c r="AF582" s="6">
        <f t="shared" si="204"/>
        <v>1313</v>
      </c>
      <c r="AG582" s="6">
        <f t="shared" si="205"/>
        <v>29</v>
      </c>
      <c r="AH582" s="6">
        <f t="shared" si="206"/>
        <v>2211</v>
      </c>
      <c r="AI582" s="6">
        <f t="shared" si="224"/>
        <v>393.30750190403654</v>
      </c>
      <c r="AJ582" s="9">
        <f t="shared" si="212"/>
        <v>0.27291666666666664</v>
      </c>
      <c r="AL582" s="6">
        <f t="shared" si="225"/>
        <v>9443</v>
      </c>
      <c r="AM582" s="6">
        <f t="shared" si="226"/>
        <v>7083</v>
      </c>
      <c r="AN582" s="6">
        <f t="shared" si="207"/>
        <v>480</v>
      </c>
      <c r="AO582" s="6">
        <f t="shared" si="208"/>
        <v>592</v>
      </c>
      <c r="AP582" s="6">
        <f t="shared" si="209"/>
        <v>29</v>
      </c>
      <c r="AQ582" s="6">
        <f t="shared" si="210"/>
        <v>6672</v>
      </c>
      <c r="AR582" s="6">
        <f t="shared" si="227"/>
        <v>500.09670608108109</v>
      </c>
      <c r="AS582" s="9">
        <f t="shared" si="213"/>
        <v>0.34722222222222227</v>
      </c>
    </row>
    <row r="583" spans="1:45" x14ac:dyDescent="0.25">
      <c r="A583" t="s">
        <v>1150</v>
      </c>
      <c r="B583">
        <v>33660</v>
      </c>
      <c r="C583" t="s">
        <v>1151</v>
      </c>
      <c r="D583">
        <v>165065</v>
      </c>
      <c r="E583">
        <v>10705</v>
      </c>
      <c r="F583">
        <v>7683</v>
      </c>
      <c r="G583">
        <v>10584</v>
      </c>
      <c r="H583">
        <v>17502</v>
      </c>
      <c r="I583">
        <v>21362</v>
      </c>
      <c r="J583">
        <v>24483</v>
      </c>
      <c r="K583">
        <v>21525</v>
      </c>
      <c r="L583">
        <v>12364</v>
      </c>
      <c r="M583">
        <v>5630</v>
      </c>
      <c r="N583">
        <v>7985</v>
      </c>
      <c r="O583">
        <v>3635</v>
      </c>
      <c r="P583">
        <v>1662</v>
      </c>
      <c r="Q583">
        <v>9090</v>
      </c>
      <c r="R583">
        <v>10855</v>
      </c>
      <c r="S583">
        <f t="shared" si="214"/>
        <v>82532.5</v>
      </c>
      <c r="T583" t="str">
        <f t="shared" si="215"/>
        <v>7:00 a.m. to 7:29 a.m.</v>
      </c>
      <c r="U583">
        <f t="shared" si="216"/>
        <v>420</v>
      </c>
      <c r="V583">
        <f t="shared" si="217"/>
        <v>165065</v>
      </c>
      <c r="W583">
        <f t="shared" si="218"/>
        <v>67836</v>
      </c>
      <c r="X583">
        <f t="shared" si="219"/>
        <v>24483</v>
      </c>
      <c r="Y583">
        <f t="shared" si="220"/>
        <v>29</v>
      </c>
      <c r="Z583">
        <f t="shared" si="221"/>
        <v>437.40793611893969</v>
      </c>
      <c r="AA583" s="9">
        <f t="shared" si="211"/>
        <v>0.3034722222222222</v>
      </c>
      <c r="AC583" s="6">
        <f t="shared" si="222"/>
        <v>165065</v>
      </c>
      <c r="AD583" s="6">
        <f t="shared" si="223"/>
        <v>41267</v>
      </c>
      <c r="AE583" s="6">
        <f t="shared" si="203"/>
        <v>360</v>
      </c>
      <c r="AF583" s="6">
        <f t="shared" si="204"/>
        <v>17502</v>
      </c>
      <c r="AG583" s="6">
        <f t="shared" si="205"/>
        <v>29</v>
      </c>
      <c r="AH583" s="6">
        <f t="shared" si="206"/>
        <v>28972</v>
      </c>
      <c r="AI583" s="6">
        <f t="shared" si="224"/>
        <v>380.37100045709064</v>
      </c>
      <c r="AJ583" s="9">
        <f t="shared" si="212"/>
        <v>0.2638888888888889</v>
      </c>
      <c r="AL583" s="6">
        <f t="shared" si="225"/>
        <v>165065</v>
      </c>
      <c r="AM583" s="6">
        <f t="shared" si="226"/>
        <v>123799</v>
      </c>
      <c r="AN583" s="6">
        <f t="shared" si="207"/>
        <v>480</v>
      </c>
      <c r="AO583" s="6">
        <f t="shared" si="208"/>
        <v>12364</v>
      </c>
      <c r="AP583" s="6">
        <f t="shared" si="209"/>
        <v>29</v>
      </c>
      <c r="AQ583" s="6">
        <f t="shared" si="210"/>
        <v>113844</v>
      </c>
      <c r="AR583" s="6">
        <f t="shared" si="227"/>
        <v>503.3490577483015</v>
      </c>
      <c r="AS583" s="9">
        <f t="shared" si="213"/>
        <v>0.34930555555555554</v>
      </c>
    </row>
    <row r="584" spans="1:45" x14ac:dyDescent="0.25">
      <c r="A584" t="s">
        <v>1152</v>
      </c>
      <c r="B584">
        <v>33700</v>
      </c>
      <c r="C584" t="s">
        <v>1153</v>
      </c>
      <c r="D584">
        <v>189351</v>
      </c>
      <c r="E584">
        <v>17518</v>
      </c>
      <c r="F584">
        <v>11360</v>
      </c>
      <c r="G584">
        <v>9179</v>
      </c>
      <c r="H584">
        <v>16965</v>
      </c>
      <c r="I584">
        <v>15650</v>
      </c>
      <c r="J584">
        <v>23591</v>
      </c>
      <c r="K584">
        <v>23363</v>
      </c>
      <c r="L584">
        <v>16264</v>
      </c>
      <c r="M584">
        <v>7255</v>
      </c>
      <c r="N584">
        <v>9741</v>
      </c>
      <c r="O584">
        <v>5300</v>
      </c>
      <c r="P584">
        <v>2822</v>
      </c>
      <c r="Q584">
        <v>15448</v>
      </c>
      <c r="R584">
        <v>14895</v>
      </c>
      <c r="S584">
        <f t="shared" si="214"/>
        <v>94675.5</v>
      </c>
      <c r="T584" t="str">
        <f t="shared" si="215"/>
        <v>7:30 a.m. to 7:59 a.m.</v>
      </c>
      <c r="U584">
        <f t="shared" si="216"/>
        <v>450</v>
      </c>
      <c r="V584">
        <f t="shared" si="217"/>
        <v>189351</v>
      </c>
      <c r="W584">
        <f t="shared" si="218"/>
        <v>94263</v>
      </c>
      <c r="X584">
        <f t="shared" si="219"/>
        <v>23363</v>
      </c>
      <c r="Y584">
        <f t="shared" si="220"/>
        <v>29</v>
      </c>
      <c r="Z584">
        <f t="shared" si="221"/>
        <v>450.51202756495314</v>
      </c>
      <c r="AA584" s="9">
        <f t="shared" si="211"/>
        <v>0.3125</v>
      </c>
      <c r="AC584" s="6">
        <f t="shared" si="222"/>
        <v>189351</v>
      </c>
      <c r="AD584" s="6">
        <f t="shared" si="223"/>
        <v>47338</v>
      </c>
      <c r="AE584" s="6">
        <f t="shared" si="203"/>
        <v>360</v>
      </c>
      <c r="AF584" s="6">
        <f t="shared" si="204"/>
        <v>16965</v>
      </c>
      <c r="AG584" s="6">
        <f t="shared" si="205"/>
        <v>29</v>
      </c>
      <c r="AH584" s="6">
        <f t="shared" si="206"/>
        <v>38057</v>
      </c>
      <c r="AI584" s="6">
        <f t="shared" si="224"/>
        <v>375.8645299145299</v>
      </c>
      <c r="AJ584" s="9">
        <f t="shared" si="212"/>
        <v>0.26041666666666669</v>
      </c>
      <c r="AL584" s="6">
        <f t="shared" si="225"/>
        <v>189351</v>
      </c>
      <c r="AM584" s="6">
        <f t="shared" si="226"/>
        <v>142014</v>
      </c>
      <c r="AN584" s="6">
        <f t="shared" si="207"/>
        <v>540</v>
      </c>
      <c r="AO584" s="6">
        <f t="shared" si="208"/>
        <v>9741</v>
      </c>
      <c r="AP584" s="6">
        <f t="shared" si="209"/>
        <v>59</v>
      </c>
      <c r="AQ584" s="6">
        <f t="shared" si="210"/>
        <v>141145</v>
      </c>
      <c r="AR584" s="6">
        <f t="shared" si="227"/>
        <v>545.25887999178724</v>
      </c>
      <c r="AS584" s="9">
        <f t="shared" si="213"/>
        <v>0.37847222222222227</v>
      </c>
    </row>
    <row r="585" spans="1:45" x14ac:dyDescent="0.25">
      <c r="A585" t="s">
        <v>1154</v>
      </c>
      <c r="B585">
        <v>33740</v>
      </c>
      <c r="C585" t="s">
        <v>1155</v>
      </c>
      <c r="D585">
        <v>72682</v>
      </c>
      <c r="E585">
        <v>3322</v>
      </c>
      <c r="F585">
        <v>2249</v>
      </c>
      <c r="G585">
        <v>2469</v>
      </c>
      <c r="H585">
        <v>5942</v>
      </c>
      <c r="I585">
        <v>7296</v>
      </c>
      <c r="J585">
        <v>14762</v>
      </c>
      <c r="K585">
        <v>11446</v>
      </c>
      <c r="L585">
        <v>8348</v>
      </c>
      <c r="M585">
        <v>2711</v>
      </c>
      <c r="N585">
        <v>3685</v>
      </c>
      <c r="O585">
        <v>1721</v>
      </c>
      <c r="P585">
        <v>576</v>
      </c>
      <c r="Q585">
        <v>3904</v>
      </c>
      <c r="R585">
        <v>4251</v>
      </c>
      <c r="S585">
        <f t="shared" si="214"/>
        <v>36341</v>
      </c>
      <c r="T585" t="str">
        <f t="shared" si="215"/>
        <v>7:30 a.m. to 7:59 a.m.</v>
      </c>
      <c r="U585">
        <f t="shared" si="216"/>
        <v>450</v>
      </c>
      <c r="V585">
        <f t="shared" si="217"/>
        <v>72682</v>
      </c>
      <c r="W585">
        <f t="shared" si="218"/>
        <v>36040</v>
      </c>
      <c r="X585">
        <f t="shared" si="219"/>
        <v>11446</v>
      </c>
      <c r="Y585">
        <f t="shared" si="220"/>
        <v>29</v>
      </c>
      <c r="Z585">
        <f t="shared" si="221"/>
        <v>450.76262449764107</v>
      </c>
      <c r="AA585" s="9">
        <f t="shared" si="211"/>
        <v>0.3125</v>
      </c>
      <c r="AC585" s="6">
        <f t="shared" si="222"/>
        <v>72682</v>
      </c>
      <c r="AD585" s="6">
        <f t="shared" si="223"/>
        <v>18171</v>
      </c>
      <c r="AE585" s="6">
        <f t="shared" si="203"/>
        <v>390</v>
      </c>
      <c r="AF585" s="6">
        <f t="shared" si="204"/>
        <v>7296</v>
      </c>
      <c r="AG585" s="6">
        <f t="shared" si="205"/>
        <v>29</v>
      </c>
      <c r="AH585" s="6">
        <f t="shared" si="206"/>
        <v>13982</v>
      </c>
      <c r="AI585" s="6">
        <f t="shared" si="224"/>
        <v>406.64836896929825</v>
      </c>
      <c r="AJ585" s="9">
        <f t="shared" si="212"/>
        <v>0.28194444444444444</v>
      </c>
      <c r="AL585" s="6">
        <f t="shared" si="225"/>
        <v>72682</v>
      </c>
      <c r="AM585" s="6">
        <f t="shared" si="226"/>
        <v>54512</v>
      </c>
      <c r="AN585" s="6">
        <f t="shared" si="207"/>
        <v>480</v>
      </c>
      <c r="AO585" s="6">
        <f t="shared" si="208"/>
        <v>8348</v>
      </c>
      <c r="AP585" s="6">
        <f t="shared" si="209"/>
        <v>29</v>
      </c>
      <c r="AQ585" s="6">
        <f t="shared" si="210"/>
        <v>47486</v>
      </c>
      <c r="AR585" s="6">
        <f t="shared" si="227"/>
        <v>504.40578581696212</v>
      </c>
      <c r="AS585" s="9">
        <f t="shared" si="213"/>
        <v>0.35000000000000003</v>
      </c>
    </row>
    <row r="586" spans="1:45" x14ac:dyDescent="0.25">
      <c r="A586" t="s">
        <v>1156</v>
      </c>
      <c r="B586">
        <v>33780</v>
      </c>
      <c r="C586" t="s">
        <v>1157</v>
      </c>
      <c r="D586">
        <v>64153</v>
      </c>
      <c r="E586">
        <v>3172</v>
      </c>
      <c r="F586">
        <v>3196</v>
      </c>
      <c r="G586">
        <v>3741</v>
      </c>
      <c r="H586">
        <v>6091</v>
      </c>
      <c r="I586">
        <v>6872</v>
      </c>
      <c r="J586">
        <v>7906</v>
      </c>
      <c r="K586">
        <v>7422</v>
      </c>
      <c r="L586">
        <v>5965</v>
      </c>
      <c r="M586">
        <v>2995</v>
      </c>
      <c r="N586">
        <v>3053</v>
      </c>
      <c r="O586">
        <v>1363</v>
      </c>
      <c r="P586">
        <v>1009</v>
      </c>
      <c r="Q586">
        <v>5814</v>
      </c>
      <c r="R586">
        <v>5554</v>
      </c>
      <c r="S586">
        <f t="shared" si="214"/>
        <v>32076.5</v>
      </c>
      <c r="T586" t="str">
        <f t="shared" si="215"/>
        <v>7:30 a.m. to 7:59 a.m.</v>
      </c>
      <c r="U586">
        <f t="shared" si="216"/>
        <v>450</v>
      </c>
      <c r="V586">
        <f t="shared" si="217"/>
        <v>64153</v>
      </c>
      <c r="W586">
        <f t="shared" si="218"/>
        <v>30978</v>
      </c>
      <c r="X586">
        <f t="shared" si="219"/>
        <v>7422</v>
      </c>
      <c r="Y586">
        <f t="shared" si="220"/>
        <v>29</v>
      </c>
      <c r="Z586">
        <f t="shared" si="221"/>
        <v>454.292171921315</v>
      </c>
      <c r="AA586" s="9">
        <f t="shared" si="211"/>
        <v>0.31527777777777777</v>
      </c>
      <c r="AC586" s="6">
        <f t="shared" si="222"/>
        <v>64153</v>
      </c>
      <c r="AD586" s="6">
        <f t="shared" si="223"/>
        <v>16039</v>
      </c>
      <c r="AE586" s="6">
        <f t="shared" ref="AE586:AE649" si="228">IF($AD586&gt;SUM($E586:$R586),"Q1 can't exceed the total", IF($AD586&gt;SUM($E586:$Q586),$R$2, IF($AD586&gt;SUM($E586:$P586),$Q$2, IF($AD586&gt;SUM($E586:$O586),$P$2, IF($AD586&gt;SUM($E586:$N586),$O$2, IF($AD586&gt;SUM($E586:$M586),$N$2, IF($AD586&gt;SUM($E586:$L586),$M$2, IF($AD586&gt;SUM($E586:$K586),$L$2, IF($AD586&gt;SUM($E586:$J586),$K$2, IF($AD586&gt;SUM($E586:$I586),$J$2, IF($AD586&gt;SUM($E586:$H586),$I$2, IF($AD586&gt;SUM($E586:$G586),$H$2, IF($AD586&gt;SUM($E586:$F586),$G$2, IF($AD586&gt;SUM($E586),$F$2,$E$2))))))))))))))</f>
        <v>360</v>
      </c>
      <c r="AF586" s="6">
        <f t="shared" ref="AF586:AF649" si="229">IF($AD586&gt;SUM($E586:$R586),"Q1 can't exceed the total", IF($AD586&gt;SUM($E586:$Q586),$R586, IF($AD586&gt;SUM($E586:$P586),$Q586, IF($AD586&gt;SUM($E586:$O586),$P586, IF($AD586&gt;SUM($E586:$N586),$O586, IF($AD586&gt;SUM($E586:$M586),$N586, IF($AD586&gt;SUM($E586:$L586),$M586, IF($AD586&gt;SUM($E586:$K586),$L586, IF($AD586&gt;SUM($E586:$J586),$K586, IF($AD586&gt;SUM($E586:$I586),$J586, IF($AD586&gt;SUM($E586:$H586),$I586, IF($AD586&gt;SUM($E586:$G586),$H586, IF($AD586&gt;SUM($E586:$F586),$G586, IF($AD586&gt;SUM($E586),$F586,$E586))))))))))))))</f>
        <v>6091</v>
      </c>
      <c r="AG586" s="6">
        <f t="shared" ref="AG586:AG649" si="230">IF($AD586&gt;SUM($E586:$R586),"median can't exceed the total", IF($AD586&gt;SUM($E586:$Q586),$R$1, IF($AD586&gt;SUM($E586:$P586),$Q$1, IF($AD586&gt;SUM($E586:$O586),$P$1, IF($AD586&gt;SUM($E586:$N586),$O$1, IF($AD586&gt;SUM($E586:$M586),$N$1, IF($AD586&gt;SUM($E586:$L586),$M$1, IF($AD586&gt;SUM($E586:$K586),$L$1, IF($AD586&gt;SUM($E586:$J586),$K$1, IF($AD586&gt;SUM($E586:$I586),$J$1, IF($AD586&gt;SUM($E586:$H586),$I$1, IF($AD586&gt;SUM($E586:$G586),$H$1, IF($AD586&gt;SUM($E586:$F586),$G$1, IF($AD586&gt;SUM($E586),$F$1,$E$1))))))))))))))</f>
        <v>29</v>
      </c>
      <c r="AH586" s="6">
        <f t="shared" ref="AH586:AH649" si="231">IF($AD586&gt;SUM($E586:$R586),"median can't exceed the total", IF($AD586&gt;SUM($E586:$Q586),SUM($E586:$Q586), IF($AD586&gt;SUM($E586:$P586),SUM($E586:$P586), IF($AD586&gt;SUM($E586:$O586),SUM($E586:$O586), IF($AD586&gt;SUM($E586:$N586),SUM($E586:$N586), IF($AD586&gt;SUM($E586:$M586),SUM($E586:$M586), IF($AD586&gt;SUM($E586:$L586),SUM($E586:$L586), IF($AD586&gt;SUM($E586:$K586),SUM($E586:$K586), IF($AD586&gt;SUM($E586:$J586),SUM($E586:$J586), IF($AD586&gt;SUM($E586:$I586),SUM($E586:$I586), IF($AD586&gt;SUM($E586:$H586),SUM($E586:$H586), IF($AD586&gt;SUM($E586:$G586),SUM($E586:$G586), IF($AD586&gt;SUM($E586:$F586),SUM($E586:$F586, IF($AD586&gt;SUM($E586),SUM($E586),0)))))))))))))))</f>
        <v>10109</v>
      </c>
      <c r="AI586" s="6">
        <f t="shared" si="224"/>
        <v>388.22988835987525</v>
      </c>
      <c r="AJ586" s="9">
        <f t="shared" si="212"/>
        <v>0.26944444444444443</v>
      </c>
      <c r="AL586" s="6">
        <f t="shared" si="225"/>
        <v>64153</v>
      </c>
      <c r="AM586" s="6">
        <f t="shared" si="226"/>
        <v>48115</v>
      </c>
      <c r="AN586" s="6">
        <f t="shared" ref="AN586:AN649" si="232">IF($AM586&gt;SUM($E586:$R586),"can't exceed the total", IF($AM586&gt;SUM($E586:$Q586),$R$2, IF($AM586&gt;SUM($E586:$P586),$Q$2, IF($AM586&gt;SUM($E586:$O586),$P$2, IF($AM586&gt;SUM($E586:$N586),$O$2, IF($AM586&gt;SUM($E586:$M586),$N$2, IF($AM586&gt;SUM($E586:$L586),$M$2, IF($AM586&gt;SUM($E586:$K586),$L$2, IF($AM586&gt;SUM($E586:$J586),$K$2, IF($AM586&gt;SUM($E586:$I586),$J$2, IF($AM586&gt;SUM($E586:$H586),$I$2, IF($AM586&gt;SUM($E586:$G586),$H$2, IF($AM586&gt;SUM($E586:$F586),$G$2, IF($AM586&gt;SUM($E586),$F$2,$E$2))))))))))))))</f>
        <v>540</v>
      </c>
      <c r="AO586" s="6">
        <f t="shared" ref="AO586:AO649" si="233">IF($AM586&gt;SUM($E586:$R586), "can't exceed the total", IF($AM586&gt;SUM($E586:$Q586),$R586, IF($AM586&gt;SUM($E586:$P586),$Q586, IF($AM586&gt;SUM($E586:$O586),$P586, IF($AM586&gt;SUM($E586:$N586),$O586, IF($AM586&gt;SUM($E586:$M586),$N586, IF($AM586&gt;SUM($E586:$L586),$M586, IF($AM586&gt;SUM($E586:$K586),$L586, IF($AM586&gt;SUM($E586:$J586),$K586, IF($AM586&gt;SUM($E586:$I586),$J586, IF($AM586&gt;SUM($E586:$H586),$I586, IF($AM586&gt;SUM($E586:$G586),$H586, IF($AM586&gt;SUM($E586:$F586),$G586, IF($AM586&gt;SUM($E586),$F586,$E586))))))))))))))</f>
        <v>3053</v>
      </c>
      <c r="AP586" s="6">
        <f t="shared" ref="AP586:AP649" si="234">IF($AM586&gt;SUM($E586:$R586),"can't exceed the total", IF($AM586&gt;SUM($E586:$Q586),$R$1, IF($AM586&gt;SUM($E586:$P586),$Q$1, IF($AM586&gt;SUM($E586:$O586),$P$1, IF($AM586&gt;SUM($E586:$N586),$O$1, IF($AM586&gt;SUM($E586:$M586),$N$1, IF($AM586&gt;SUM($E586:$L586),$M$1, IF($AM586&gt;SUM($E586:$K586),$L$1, IF($AM586&gt;SUM($E586:$J586),$K$1, IF($AM586&gt;SUM($E586:$I586),$J$1, IF($AM586&gt;SUM($E586:$H586),$I$1, IF($AM586&gt;SUM($E586:$G586),$H$1, IF($AM586&gt;SUM($E586:$F586),$G$1, IF($AM586&gt;SUM($E586),$F$1,$E$1))))))))))))))</f>
        <v>59</v>
      </c>
      <c r="AQ586" s="6">
        <f t="shared" ref="AQ586:AQ649" si="235">IF($AM586&gt;SUM($E586:$R586),"can't exceed the total", IF($AM586&gt;SUM($E586:$Q586),SUM($E586:$Q586), IF($AM586&gt;SUM($E586:$P586),SUM($E586:$P586), IF($AM586&gt;SUM($E586:$O586),SUM($E586:$O586), IF($AM586&gt;SUM($E586:$N586),SUM($E586:$N586), IF($AM586&gt;SUM($E586:$M586),SUM($E586:$M586), IF($AM586&gt;SUM($E586:$L586),SUM($E586:$L586), IF($AM586&gt;SUM($E586:$K586),SUM($E586:$K586), IF($AM586&gt;SUM($E586:$J586),SUM($E586:$J586), IF($AM586&gt;SUM($E586:$I586),SUM($E586:$I586), IF($AM586&gt;SUM($E586:$H586),SUM($E586:$H586), IF($AM586&gt;SUM($E586:$G586),SUM($E586:$G586), IF($AM586&gt;SUM($E586:$F586),SUM($E586:$F586, IF($AM586&gt;SUM($E586),SUM($E586),0)))))))))))))))</f>
        <v>47360</v>
      </c>
      <c r="AR586" s="6">
        <f t="shared" si="227"/>
        <v>554.58573534228628</v>
      </c>
      <c r="AS586" s="9">
        <f t="shared" si="213"/>
        <v>0.38472222222222219</v>
      </c>
    </row>
    <row r="587" spans="1:45" x14ac:dyDescent="0.25">
      <c r="A587" t="s">
        <v>1158</v>
      </c>
      <c r="B587">
        <v>33820</v>
      </c>
      <c r="C587" t="s">
        <v>1159</v>
      </c>
      <c r="D587">
        <v>18202</v>
      </c>
      <c r="E587">
        <v>1400</v>
      </c>
      <c r="F587">
        <v>898</v>
      </c>
      <c r="G587">
        <v>1083</v>
      </c>
      <c r="H587">
        <v>1977</v>
      </c>
      <c r="I587">
        <v>2163</v>
      </c>
      <c r="J587">
        <v>2932</v>
      </c>
      <c r="K587">
        <v>2299</v>
      </c>
      <c r="L587">
        <v>1257</v>
      </c>
      <c r="M587">
        <v>510</v>
      </c>
      <c r="N587">
        <v>491</v>
      </c>
      <c r="O587">
        <v>357</v>
      </c>
      <c r="P587">
        <v>178</v>
      </c>
      <c r="Q587">
        <v>1383</v>
      </c>
      <c r="R587">
        <v>1274</v>
      </c>
      <c r="S587">
        <f t="shared" si="214"/>
        <v>9101</v>
      </c>
      <c r="T587" t="str">
        <f t="shared" si="215"/>
        <v>7:00 a.m. to 7:29 a.m.</v>
      </c>
      <c r="U587">
        <f t="shared" si="216"/>
        <v>420</v>
      </c>
      <c r="V587">
        <f t="shared" si="217"/>
        <v>18202</v>
      </c>
      <c r="W587">
        <f t="shared" si="218"/>
        <v>7521</v>
      </c>
      <c r="X587">
        <f t="shared" si="219"/>
        <v>2932</v>
      </c>
      <c r="Y587">
        <f t="shared" si="220"/>
        <v>29</v>
      </c>
      <c r="Z587">
        <f t="shared" si="221"/>
        <v>435.62755798090041</v>
      </c>
      <c r="AA587" s="9">
        <f t="shared" ref="AA587:AA650" si="236">TIME(0,Z587,0)</f>
        <v>0.30208333333333331</v>
      </c>
      <c r="AC587" s="6">
        <f t="shared" si="222"/>
        <v>18202</v>
      </c>
      <c r="AD587" s="6">
        <f t="shared" si="223"/>
        <v>4551</v>
      </c>
      <c r="AE587" s="6">
        <f t="shared" si="228"/>
        <v>360</v>
      </c>
      <c r="AF587" s="6">
        <f t="shared" si="229"/>
        <v>1977</v>
      </c>
      <c r="AG587" s="6">
        <f t="shared" si="230"/>
        <v>29</v>
      </c>
      <c r="AH587" s="6">
        <f t="shared" si="231"/>
        <v>3381</v>
      </c>
      <c r="AI587" s="6">
        <f t="shared" si="224"/>
        <v>377.15503287809815</v>
      </c>
      <c r="AJ587" s="9">
        <f t="shared" ref="AJ587:AJ650" si="237">TIME(0,AI587,0)</f>
        <v>0.26180555555555557</v>
      </c>
      <c r="AL587" s="6">
        <f t="shared" si="225"/>
        <v>18202</v>
      </c>
      <c r="AM587" s="6">
        <f t="shared" si="226"/>
        <v>13652</v>
      </c>
      <c r="AN587" s="6">
        <f t="shared" si="232"/>
        <v>480</v>
      </c>
      <c r="AO587" s="6">
        <f t="shared" si="233"/>
        <v>1257</v>
      </c>
      <c r="AP587" s="6">
        <f t="shared" si="234"/>
        <v>29</v>
      </c>
      <c r="AQ587" s="6">
        <f t="shared" si="235"/>
        <v>12752</v>
      </c>
      <c r="AR587" s="6">
        <f t="shared" si="227"/>
        <v>500.75218774860781</v>
      </c>
      <c r="AS587" s="9">
        <f t="shared" ref="AS587:AS650" si="238">TIME(0,AR587,0)</f>
        <v>0.34722222222222227</v>
      </c>
    </row>
    <row r="588" spans="1:45" x14ac:dyDescent="0.25">
      <c r="A588" t="s">
        <v>1160</v>
      </c>
      <c r="B588">
        <v>33860</v>
      </c>
      <c r="C588" t="s">
        <v>1161</v>
      </c>
      <c r="D588">
        <v>157723</v>
      </c>
      <c r="E588">
        <v>7163</v>
      </c>
      <c r="F588">
        <v>5362</v>
      </c>
      <c r="G588">
        <v>8186</v>
      </c>
      <c r="H588">
        <v>14988</v>
      </c>
      <c r="I588">
        <v>21108</v>
      </c>
      <c r="J588">
        <v>29724</v>
      </c>
      <c r="K588">
        <v>21349</v>
      </c>
      <c r="L588">
        <v>11672</v>
      </c>
      <c r="M588">
        <v>5487</v>
      </c>
      <c r="N588">
        <v>6157</v>
      </c>
      <c r="O588">
        <v>3169</v>
      </c>
      <c r="P588">
        <v>1413</v>
      </c>
      <c r="Q588">
        <v>10386</v>
      </c>
      <c r="R588">
        <v>11559</v>
      </c>
      <c r="S588">
        <f t="shared" ref="S588:S651" si="239">IF(MOD(D588,2)&gt;0,AVERAGE(ROUNDDOWN(D588/2,0),ROUNDUP(D588/2,0)),D588/2)</f>
        <v>78861.5</v>
      </c>
      <c r="T588" t="str">
        <f t="shared" ref="T588:T651" si="240">IF($S588&gt;SUM($E588:$R588),"median can't exceed the total",IF($S588&gt;SUM($E588:$Q588),$R$9,IF($S588&gt;SUM($E588:$P588),$Q$9,IF($S588&gt;SUM($E588:$O588),$P$9,IF($S588&gt;SUM($E588:$N588),$O$9,IF($S588&gt;SUM($E588:$M588),$N$9,IF($S588&gt;SUM($E588:$L588),$M$9,IF($S588&gt;SUM($E588:$K588),$L$9,IF($S588&gt;SUM($E588:$J588),$K$9,IF($S588&gt;SUM($E588:$I588),$J$9,IF($S588&gt;SUM($E588:$H588),$I$9,IF($S588&gt;SUM($E588:$G588),$H$9,IF($S588&gt;SUM($E588:$F588),$G$9,IF($S588&gt;SUM($E588),$F$9,$E$9))))))))))))))</f>
        <v>7:00 a.m. to 7:29 a.m.</v>
      </c>
      <c r="U588">
        <f t="shared" ref="U588:U651" si="241">IF($S588&gt;SUM($E588:$R588),"median can't exceed the total",IF($S588&gt;SUM($E588:$Q588),$R$2,IF($S588&gt;SUM($E588:$P588),$Q$2,IF($S588&gt;SUM($E588:$O588),$P$2,IF($S588&gt;SUM($E588:$N588),$O$2,IF($S588&gt;SUM($E588:$M588),$N$2,IF($S588&gt;SUM($E588:$L588),$M$2,IF($S588&gt;SUM($E588:$K588),$L$2,IF($S588&gt;SUM($E588:$J588),$K$2,IF($S588&gt;SUM($E588:$I588),$J$2,IF($S588&gt;SUM($E588:$H588),$I$2,IF($S588&gt;SUM($E588:$G588),$H$2,IF($S588&gt;SUM($E588:$F588),$G$2,IF($S588&gt;SUM($E588),$F$2,$E$2))))))))))))))</f>
        <v>420</v>
      </c>
      <c r="V588">
        <f t="shared" ref="V588:V651" si="242">D588</f>
        <v>157723</v>
      </c>
      <c r="W588">
        <f t="shared" ref="W588:W651" si="243">IF($S588&gt;SUM($E588:$R588),"median can't exceed the total", IF($S588&gt;SUM($E588:$Q588),SUM($E588:$Q588), IF($S588&gt;SUM($E588:$P588),SUM($E588:$P588), IF($S588&gt;SUM($E588:$O588),SUM($E588:$O588), IF($S588&gt;SUM($E588:$N588),SUM($E588:$N588), IF($S588&gt;SUM($E588:$M588),SUM($E588:$M588), IF($S588&gt;SUM($E588:$L588),SUM($E588:$L588), IF($S588&gt;SUM($E588:$K588),SUM($E588:$K588), IF($S588&gt;SUM($E588:$J588),SUM($E588:$J588), IF($S588&gt;SUM($E588:$I588),SUM($E588:$I588), IF($S588&gt;SUM($E588:$H588),SUM($E588:$H588), IF($S588&gt;SUM($E588:$G588),SUM($E588:$G588), IF($S588&gt;SUM($E588:$F588),SUM($E588:$F588, IF($S588&gt;SUM($E588),SUM($E588),0)))))))))))))))</f>
        <v>56807</v>
      </c>
      <c r="X588">
        <f t="shared" ref="X588:X651" si="244">IF($S588&gt;SUM($E588:$R588),"median can't exceed the total", IF($S588&gt;SUM($E588:$Q588),$R588, IF($S588&gt;SUM($E588:$P588),$Q588, IF($S588&gt;SUM($E588:$O588),$P588, IF($S588&gt;SUM($E588:$N588),$O588, IF($S588&gt;SUM($E588:$M588),$N588, IF($S588&gt;SUM($E588:$L588),$M588, IF($S588&gt;SUM($E588:$K588),$L588, IF($S588&gt;SUM($E588:$J588),$K588, IF($S588&gt;SUM($E588:$I588),$J588, IF($S588&gt;SUM($E588:$H588),$I588, IF($S588&gt;SUM($E588:$G588),$H588, IF($S588&gt;SUM($E588:$F588),$G588, IF($S588&gt;SUM($E588),$F588,$E588))))))))))))))</f>
        <v>29724</v>
      </c>
      <c r="Y588">
        <f t="shared" ref="Y588:Y651" si="245">IF($S588&gt;SUM($E588:$R588),"median can't exceed the total", IF($S588&gt;SUM($E588:$Q588),$R$1, IF($S588&gt;SUM($E588:$P588),$Q$1, IF($S588&gt;SUM($E588:$O588),$P$1, IF($S588&gt;SUM($E588:$N588),$O$1, IF($S588&gt;SUM($E588:$M588),$N$1, IF($S588&gt;SUM($E588:$L588),$M$1, IF($S588&gt;SUM($E588:$K588),$L$1, IF($S588&gt;SUM($E588:$J588),$K$1, IF($S588&gt;SUM($E588:$I588),$J$1, IF($S588&gt;SUM($E588:$H588),$I$1, IF($S588&gt;SUM($E588:$G588),$H$1, IF($S588&gt;SUM($E588:$F588),$G$1, IF($S588&gt;SUM($E588),$F$1,$E$1))))))))))))))</f>
        <v>29</v>
      </c>
      <c r="Z588">
        <f t="shared" ref="Z588:Z651" si="246">U588+(((V588/2)-W588)/X588)*Y588</f>
        <v>441.51730924505449</v>
      </c>
      <c r="AA588" s="9">
        <f t="shared" si="236"/>
        <v>0.30624999999999997</v>
      </c>
      <c r="AC588" s="6">
        <f t="shared" ref="AC588:AC651" si="247">$D588</f>
        <v>157723</v>
      </c>
      <c r="AD588" s="6">
        <f t="shared" ref="AD588:AD651" si="248">ROUNDUP(0.25*($AC588+1),0)</f>
        <v>39431</v>
      </c>
      <c r="AE588" s="6">
        <f t="shared" si="228"/>
        <v>390</v>
      </c>
      <c r="AF588" s="6">
        <f t="shared" si="229"/>
        <v>21108</v>
      </c>
      <c r="AG588" s="6">
        <f t="shared" si="230"/>
        <v>29</v>
      </c>
      <c r="AH588" s="6">
        <f t="shared" si="231"/>
        <v>35699</v>
      </c>
      <c r="AI588" s="6">
        <f t="shared" ref="AI588:AI651" si="249">AE588+(((AC588/4)-AH588)/AF588)*AG588</f>
        <v>395.12700161076367</v>
      </c>
      <c r="AJ588" s="9">
        <f t="shared" si="237"/>
        <v>0.27430555555555552</v>
      </c>
      <c r="AL588" s="6">
        <f t="shared" ref="AL588:AL651" si="250">$D588</f>
        <v>157723</v>
      </c>
      <c r="AM588" s="6">
        <f t="shared" ref="AM588:AM651" si="251">ROUNDDOWN(0.75*($AL588+1),0)</f>
        <v>118293</v>
      </c>
      <c r="AN588" s="6">
        <f t="shared" si="232"/>
        <v>480</v>
      </c>
      <c r="AO588" s="6">
        <f t="shared" si="233"/>
        <v>11672</v>
      </c>
      <c r="AP588" s="6">
        <f t="shared" si="234"/>
        <v>29</v>
      </c>
      <c r="AQ588" s="6">
        <f t="shared" si="235"/>
        <v>107880</v>
      </c>
      <c r="AR588" s="6">
        <f t="shared" ref="AR588:AR651" si="252">AN588+((((3*AL588)/4)-AQ588)/AO588)*AP588</f>
        <v>505.87005226182316</v>
      </c>
      <c r="AS588" s="9">
        <f t="shared" si="238"/>
        <v>0.35069444444444442</v>
      </c>
    </row>
    <row r="589" spans="1:45" x14ac:dyDescent="0.25">
      <c r="A589" t="s">
        <v>1162</v>
      </c>
      <c r="B589">
        <v>33940</v>
      </c>
      <c r="C589" t="s">
        <v>1163</v>
      </c>
      <c r="D589">
        <v>16590</v>
      </c>
      <c r="E589">
        <v>838</v>
      </c>
      <c r="F589">
        <v>494</v>
      </c>
      <c r="G589">
        <v>891</v>
      </c>
      <c r="H589">
        <v>1329</v>
      </c>
      <c r="I589">
        <v>2143</v>
      </c>
      <c r="J589">
        <v>2474</v>
      </c>
      <c r="K589">
        <v>3147</v>
      </c>
      <c r="L589">
        <v>1764</v>
      </c>
      <c r="M589">
        <v>511</v>
      </c>
      <c r="N589">
        <v>615</v>
      </c>
      <c r="O589">
        <v>260</v>
      </c>
      <c r="P589">
        <v>238</v>
      </c>
      <c r="Q589">
        <v>833</v>
      </c>
      <c r="R589">
        <v>1053</v>
      </c>
      <c r="S589">
        <f t="shared" si="239"/>
        <v>8295</v>
      </c>
      <c r="T589" t="str">
        <f t="shared" si="240"/>
        <v>7:30 a.m. to 7:59 a.m.</v>
      </c>
      <c r="U589">
        <f t="shared" si="241"/>
        <v>450</v>
      </c>
      <c r="V589">
        <f t="shared" si="242"/>
        <v>16590</v>
      </c>
      <c r="W589">
        <f t="shared" si="243"/>
        <v>8169</v>
      </c>
      <c r="X589">
        <f t="shared" si="244"/>
        <v>3147</v>
      </c>
      <c r="Y589">
        <f t="shared" si="245"/>
        <v>29</v>
      </c>
      <c r="Z589">
        <f t="shared" si="246"/>
        <v>451.16110581506194</v>
      </c>
      <c r="AA589" s="9">
        <f t="shared" si="236"/>
        <v>0.31319444444444444</v>
      </c>
      <c r="AC589" s="6">
        <f t="shared" si="247"/>
        <v>16590</v>
      </c>
      <c r="AD589" s="6">
        <f t="shared" si="248"/>
        <v>4148</v>
      </c>
      <c r="AE589" s="6">
        <f t="shared" si="228"/>
        <v>390</v>
      </c>
      <c r="AF589" s="6">
        <f t="shared" si="229"/>
        <v>2143</v>
      </c>
      <c r="AG589" s="6">
        <f t="shared" si="230"/>
        <v>29</v>
      </c>
      <c r="AH589" s="6">
        <f t="shared" si="231"/>
        <v>3552</v>
      </c>
      <c r="AI589" s="6">
        <f t="shared" si="249"/>
        <v>398.0585627624825</v>
      </c>
      <c r="AJ589" s="9">
        <f t="shared" si="237"/>
        <v>0.27638888888888891</v>
      </c>
      <c r="AL589" s="6">
        <f t="shared" si="250"/>
        <v>16590</v>
      </c>
      <c r="AM589" s="6">
        <f t="shared" si="251"/>
        <v>12443</v>
      </c>
      <c r="AN589" s="6">
        <f t="shared" si="232"/>
        <v>480</v>
      </c>
      <c r="AO589" s="6">
        <f t="shared" si="233"/>
        <v>1764</v>
      </c>
      <c r="AP589" s="6">
        <f t="shared" si="234"/>
        <v>29</v>
      </c>
      <c r="AQ589" s="6">
        <f t="shared" si="235"/>
        <v>11316</v>
      </c>
      <c r="AR589" s="6">
        <f t="shared" si="252"/>
        <v>498.51955782312928</v>
      </c>
      <c r="AS589" s="9">
        <f t="shared" si="238"/>
        <v>0.34583333333333338</v>
      </c>
    </row>
    <row r="590" spans="1:45" x14ac:dyDescent="0.25">
      <c r="A590" t="s">
        <v>1164</v>
      </c>
      <c r="B590">
        <v>33980</v>
      </c>
      <c r="C590" t="s">
        <v>1165</v>
      </c>
      <c r="D590">
        <v>29072</v>
      </c>
      <c r="E590">
        <v>835</v>
      </c>
      <c r="F590">
        <v>906</v>
      </c>
      <c r="G590">
        <v>1422</v>
      </c>
      <c r="H590">
        <v>2822</v>
      </c>
      <c r="I590">
        <v>3349</v>
      </c>
      <c r="J590">
        <v>4747</v>
      </c>
      <c r="K590">
        <v>4048</v>
      </c>
      <c r="L590">
        <v>2916</v>
      </c>
      <c r="M590">
        <v>1569</v>
      </c>
      <c r="N590">
        <v>1839</v>
      </c>
      <c r="O590">
        <v>993</v>
      </c>
      <c r="P590">
        <v>360</v>
      </c>
      <c r="Q590">
        <v>1690</v>
      </c>
      <c r="R590">
        <v>1576</v>
      </c>
      <c r="S590">
        <f t="shared" si="239"/>
        <v>14536</v>
      </c>
      <c r="T590" t="str">
        <f t="shared" si="240"/>
        <v>7:30 a.m. to 7:59 a.m.</v>
      </c>
      <c r="U590">
        <f t="shared" si="241"/>
        <v>450</v>
      </c>
      <c r="V590">
        <f t="shared" si="242"/>
        <v>29072</v>
      </c>
      <c r="W590">
        <f t="shared" si="243"/>
        <v>14081</v>
      </c>
      <c r="X590">
        <f t="shared" si="244"/>
        <v>4048</v>
      </c>
      <c r="Y590">
        <f t="shared" si="245"/>
        <v>29</v>
      </c>
      <c r="Z590">
        <f t="shared" si="246"/>
        <v>453.25963438735175</v>
      </c>
      <c r="AA590" s="9">
        <f t="shared" si="236"/>
        <v>0.31458333333333333</v>
      </c>
      <c r="AC590" s="6">
        <f t="shared" si="247"/>
        <v>29072</v>
      </c>
      <c r="AD590" s="6">
        <f t="shared" si="248"/>
        <v>7269</v>
      </c>
      <c r="AE590" s="6">
        <f t="shared" si="228"/>
        <v>390</v>
      </c>
      <c r="AF590" s="6">
        <f t="shared" si="229"/>
        <v>3349</v>
      </c>
      <c r="AG590" s="6">
        <f t="shared" si="230"/>
        <v>29</v>
      </c>
      <c r="AH590" s="6">
        <f t="shared" si="231"/>
        <v>5985</v>
      </c>
      <c r="AI590" s="6">
        <f t="shared" si="249"/>
        <v>401.10988354732757</v>
      </c>
      <c r="AJ590" s="9">
        <f t="shared" si="237"/>
        <v>0.27847222222222223</v>
      </c>
      <c r="AL590" s="6">
        <f t="shared" si="250"/>
        <v>29072</v>
      </c>
      <c r="AM590" s="6">
        <f t="shared" si="251"/>
        <v>21804</v>
      </c>
      <c r="AN590" s="6">
        <f t="shared" si="232"/>
        <v>510</v>
      </c>
      <c r="AO590" s="6">
        <f t="shared" si="233"/>
        <v>1569</v>
      </c>
      <c r="AP590" s="6">
        <f t="shared" si="234"/>
        <v>29</v>
      </c>
      <c r="AQ590" s="6">
        <f t="shared" si="235"/>
        <v>21045</v>
      </c>
      <c r="AR590" s="6">
        <f t="shared" si="252"/>
        <v>524.02868068833652</v>
      </c>
      <c r="AS590" s="9">
        <f t="shared" si="238"/>
        <v>0.36388888888888887</v>
      </c>
    </row>
    <row r="591" spans="1:45" x14ac:dyDescent="0.25">
      <c r="A591" t="s">
        <v>1166</v>
      </c>
      <c r="B591">
        <v>34020</v>
      </c>
      <c r="C591" t="s">
        <v>1167</v>
      </c>
      <c r="D591">
        <v>21056</v>
      </c>
      <c r="E591">
        <v>1719</v>
      </c>
      <c r="F591">
        <v>1101</v>
      </c>
      <c r="G591">
        <v>1360</v>
      </c>
      <c r="H591">
        <v>1953</v>
      </c>
      <c r="I591">
        <v>2674</v>
      </c>
      <c r="J591">
        <v>3047</v>
      </c>
      <c r="K591">
        <v>3460</v>
      </c>
      <c r="L591">
        <v>1218</v>
      </c>
      <c r="M591">
        <v>573</v>
      </c>
      <c r="N591">
        <v>627</v>
      </c>
      <c r="O591">
        <v>335</v>
      </c>
      <c r="P591">
        <v>82</v>
      </c>
      <c r="Q591">
        <v>1139</v>
      </c>
      <c r="R591">
        <v>1768</v>
      </c>
      <c r="S591">
        <f t="shared" si="239"/>
        <v>10528</v>
      </c>
      <c r="T591" t="str">
        <f t="shared" si="240"/>
        <v>7:00 a.m. to 7:29 a.m.</v>
      </c>
      <c r="U591">
        <f t="shared" si="241"/>
        <v>420</v>
      </c>
      <c r="V591">
        <f t="shared" si="242"/>
        <v>21056</v>
      </c>
      <c r="W591">
        <f t="shared" si="243"/>
        <v>8807</v>
      </c>
      <c r="X591">
        <f t="shared" si="244"/>
        <v>3047</v>
      </c>
      <c r="Y591">
        <f t="shared" si="245"/>
        <v>29</v>
      </c>
      <c r="Z591">
        <f t="shared" si="246"/>
        <v>436.379717755169</v>
      </c>
      <c r="AA591" s="9">
        <f t="shared" si="236"/>
        <v>0.30277777777777776</v>
      </c>
      <c r="AC591" s="6">
        <f t="shared" si="247"/>
        <v>21056</v>
      </c>
      <c r="AD591" s="6">
        <f t="shared" si="248"/>
        <v>5265</v>
      </c>
      <c r="AE591" s="6">
        <f t="shared" si="228"/>
        <v>360</v>
      </c>
      <c r="AF591" s="6">
        <f t="shared" si="229"/>
        <v>1953</v>
      </c>
      <c r="AG591" s="6">
        <f t="shared" si="230"/>
        <v>29</v>
      </c>
      <c r="AH591" s="6">
        <f t="shared" si="231"/>
        <v>4180</v>
      </c>
      <c r="AI591" s="6">
        <f t="shared" si="249"/>
        <v>376.09626216077828</v>
      </c>
      <c r="AJ591" s="9">
        <f t="shared" si="237"/>
        <v>0.26111111111111113</v>
      </c>
      <c r="AL591" s="6">
        <f t="shared" si="250"/>
        <v>21056</v>
      </c>
      <c r="AM591" s="6">
        <f t="shared" si="251"/>
        <v>15792</v>
      </c>
      <c r="AN591" s="6">
        <f t="shared" si="232"/>
        <v>480</v>
      </c>
      <c r="AO591" s="6">
        <f t="shared" si="233"/>
        <v>1218</v>
      </c>
      <c r="AP591" s="6">
        <f t="shared" si="234"/>
        <v>29</v>
      </c>
      <c r="AQ591" s="6">
        <f t="shared" si="235"/>
        <v>15314</v>
      </c>
      <c r="AR591" s="6">
        <f t="shared" si="252"/>
        <v>491.38095238095241</v>
      </c>
      <c r="AS591" s="9">
        <f t="shared" si="238"/>
        <v>0.34097222222222223</v>
      </c>
    </row>
    <row r="592" spans="1:45" x14ac:dyDescent="0.25">
      <c r="A592" t="s">
        <v>1168</v>
      </c>
      <c r="B592">
        <v>34060</v>
      </c>
      <c r="C592" t="s">
        <v>1169</v>
      </c>
      <c r="D592">
        <v>57020</v>
      </c>
      <c r="E592">
        <v>2105</v>
      </c>
      <c r="F592">
        <v>2039</v>
      </c>
      <c r="G592">
        <v>2811</v>
      </c>
      <c r="H592">
        <v>4564</v>
      </c>
      <c r="I592">
        <v>5323</v>
      </c>
      <c r="J592">
        <v>7438</v>
      </c>
      <c r="K592">
        <v>7072</v>
      </c>
      <c r="L592">
        <v>6217</v>
      </c>
      <c r="M592">
        <v>3124</v>
      </c>
      <c r="N592">
        <v>3334</v>
      </c>
      <c r="O592">
        <v>1422</v>
      </c>
      <c r="P592">
        <v>853</v>
      </c>
      <c r="Q592">
        <v>5319</v>
      </c>
      <c r="R592">
        <v>5399</v>
      </c>
      <c r="S592">
        <f t="shared" si="239"/>
        <v>28510</v>
      </c>
      <c r="T592" t="str">
        <f t="shared" si="240"/>
        <v>7:30 a.m. to 7:59 a.m.</v>
      </c>
      <c r="U592">
        <f t="shared" si="241"/>
        <v>450</v>
      </c>
      <c r="V592">
        <f t="shared" si="242"/>
        <v>57020</v>
      </c>
      <c r="W592">
        <f t="shared" si="243"/>
        <v>24280</v>
      </c>
      <c r="X592">
        <f t="shared" si="244"/>
        <v>7072</v>
      </c>
      <c r="Y592">
        <f t="shared" si="245"/>
        <v>29</v>
      </c>
      <c r="Z592">
        <f t="shared" si="246"/>
        <v>467.34587104072398</v>
      </c>
      <c r="AA592" s="9">
        <f t="shared" si="236"/>
        <v>0.32430555555555557</v>
      </c>
      <c r="AC592" s="6">
        <f t="shared" si="247"/>
        <v>57020</v>
      </c>
      <c r="AD592" s="6">
        <f t="shared" si="248"/>
        <v>14256</v>
      </c>
      <c r="AE592" s="6">
        <f t="shared" si="228"/>
        <v>390</v>
      </c>
      <c r="AF592" s="6">
        <f t="shared" si="229"/>
        <v>5323</v>
      </c>
      <c r="AG592" s="6">
        <f t="shared" si="230"/>
        <v>29</v>
      </c>
      <c r="AH592" s="6">
        <f t="shared" si="231"/>
        <v>11519</v>
      </c>
      <c r="AI592" s="6">
        <f t="shared" si="249"/>
        <v>404.90588014277665</v>
      </c>
      <c r="AJ592" s="9">
        <f t="shared" si="237"/>
        <v>0.28055555555555556</v>
      </c>
      <c r="AL592" s="6">
        <f t="shared" si="250"/>
        <v>57020</v>
      </c>
      <c r="AM592" s="6">
        <f t="shared" si="251"/>
        <v>42765</v>
      </c>
      <c r="AN592" s="6">
        <f t="shared" si="232"/>
        <v>540</v>
      </c>
      <c r="AO592" s="6">
        <f t="shared" si="233"/>
        <v>3334</v>
      </c>
      <c r="AP592" s="6">
        <f t="shared" si="234"/>
        <v>59</v>
      </c>
      <c r="AQ592" s="6">
        <f t="shared" si="235"/>
        <v>40693</v>
      </c>
      <c r="AR592" s="6">
        <f t="shared" si="252"/>
        <v>576.66706658668261</v>
      </c>
      <c r="AS592" s="9">
        <f t="shared" si="238"/>
        <v>0.39999999999999997</v>
      </c>
    </row>
    <row r="593" spans="1:45" x14ac:dyDescent="0.25">
      <c r="A593" t="s">
        <v>1170</v>
      </c>
      <c r="B593">
        <v>34100</v>
      </c>
      <c r="C593" t="s">
        <v>1171</v>
      </c>
      <c r="D593">
        <v>53860</v>
      </c>
      <c r="E593">
        <v>2287</v>
      </c>
      <c r="F593">
        <v>2332</v>
      </c>
      <c r="G593">
        <v>3077</v>
      </c>
      <c r="H593">
        <v>4815</v>
      </c>
      <c r="I593">
        <v>5490</v>
      </c>
      <c r="J593">
        <v>8349</v>
      </c>
      <c r="K593">
        <v>7255</v>
      </c>
      <c r="L593">
        <v>4809</v>
      </c>
      <c r="M593">
        <v>1940</v>
      </c>
      <c r="N593">
        <v>2045</v>
      </c>
      <c r="O593">
        <v>1019</v>
      </c>
      <c r="P593">
        <v>962</v>
      </c>
      <c r="Q593">
        <v>3987</v>
      </c>
      <c r="R593">
        <v>5493</v>
      </c>
      <c r="S593">
        <f t="shared" si="239"/>
        <v>26930</v>
      </c>
      <c r="T593" t="str">
        <f t="shared" si="240"/>
        <v>7:30 a.m. to 7:59 a.m.</v>
      </c>
      <c r="U593">
        <f t="shared" si="241"/>
        <v>450</v>
      </c>
      <c r="V593">
        <f t="shared" si="242"/>
        <v>53860</v>
      </c>
      <c r="W593">
        <f t="shared" si="243"/>
        <v>26350</v>
      </c>
      <c r="X593">
        <f t="shared" si="244"/>
        <v>7255</v>
      </c>
      <c r="Y593">
        <f t="shared" si="245"/>
        <v>29</v>
      </c>
      <c r="Z593">
        <f t="shared" si="246"/>
        <v>452.3184011026878</v>
      </c>
      <c r="AA593" s="9">
        <f t="shared" si="236"/>
        <v>0.31388888888888888</v>
      </c>
      <c r="AC593" s="6">
        <f t="shared" si="247"/>
        <v>53860</v>
      </c>
      <c r="AD593" s="6">
        <f t="shared" si="248"/>
        <v>13466</v>
      </c>
      <c r="AE593" s="6">
        <f t="shared" si="228"/>
        <v>390</v>
      </c>
      <c r="AF593" s="6">
        <f t="shared" si="229"/>
        <v>5490</v>
      </c>
      <c r="AG593" s="6">
        <f t="shared" si="230"/>
        <v>29</v>
      </c>
      <c r="AH593" s="6">
        <f t="shared" si="231"/>
        <v>12511</v>
      </c>
      <c r="AI593" s="6">
        <f t="shared" si="249"/>
        <v>395.03934426229506</v>
      </c>
      <c r="AJ593" s="9">
        <f t="shared" si="237"/>
        <v>0.27430555555555552</v>
      </c>
      <c r="AL593" s="6">
        <f t="shared" si="250"/>
        <v>53860</v>
      </c>
      <c r="AM593" s="6">
        <f t="shared" si="251"/>
        <v>40395</v>
      </c>
      <c r="AN593" s="6">
        <f t="shared" si="232"/>
        <v>540</v>
      </c>
      <c r="AO593" s="6">
        <f t="shared" si="233"/>
        <v>2045</v>
      </c>
      <c r="AP593" s="6">
        <f t="shared" si="234"/>
        <v>59</v>
      </c>
      <c r="AQ593" s="6">
        <f t="shared" si="235"/>
        <v>40354</v>
      </c>
      <c r="AR593" s="6">
        <f t="shared" si="252"/>
        <v>541.18288508557453</v>
      </c>
      <c r="AS593" s="9">
        <f t="shared" si="238"/>
        <v>0.3756944444444445</v>
      </c>
    </row>
    <row r="594" spans="1:45" x14ac:dyDescent="0.25">
      <c r="A594" t="s">
        <v>1172</v>
      </c>
      <c r="B594">
        <v>34140</v>
      </c>
      <c r="C594" t="s">
        <v>1173</v>
      </c>
      <c r="D594">
        <v>17158</v>
      </c>
      <c r="E594">
        <v>727</v>
      </c>
      <c r="F594">
        <v>314</v>
      </c>
      <c r="G594">
        <v>822</v>
      </c>
      <c r="H594">
        <v>920</v>
      </c>
      <c r="I594">
        <v>1543</v>
      </c>
      <c r="J594">
        <v>2149</v>
      </c>
      <c r="K594">
        <v>3159</v>
      </c>
      <c r="L594">
        <v>1992</v>
      </c>
      <c r="M594">
        <v>753</v>
      </c>
      <c r="N594">
        <v>1038</v>
      </c>
      <c r="O594">
        <v>504</v>
      </c>
      <c r="P594">
        <v>417</v>
      </c>
      <c r="Q594">
        <v>1568</v>
      </c>
      <c r="R594">
        <v>1252</v>
      </c>
      <c r="S594">
        <f t="shared" si="239"/>
        <v>8579</v>
      </c>
      <c r="T594" t="str">
        <f t="shared" si="240"/>
        <v>7:30 a.m. to 7:59 a.m.</v>
      </c>
      <c r="U594">
        <f t="shared" si="241"/>
        <v>450</v>
      </c>
      <c r="V594">
        <f t="shared" si="242"/>
        <v>17158</v>
      </c>
      <c r="W594">
        <f t="shared" si="243"/>
        <v>6475</v>
      </c>
      <c r="X594">
        <f t="shared" si="244"/>
        <v>3159</v>
      </c>
      <c r="Y594">
        <f t="shared" si="245"/>
        <v>29</v>
      </c>
      <c r="Z594">
        <f t="shared" si="246"/>
        <v>469.31497309275085</v>
      </c>
      <c r="AA594" s="9">
        <f t="shared" si="236"/>
        <v>0.32569444444444445</v>
      </c>
      <c r="AC594" s="6">
        <f t="shared" si="247"/>
        <v>17158</v>
      </c>
      <c r="AD594" s="6">
        <f t="shared" si="248"/>
        <v>4290</v>
      </c>
      <c r="AE594" s="6">
        <f t="shared" si="228"/>
        <v>390</v>
      </c>
      <c r="AF594" s="6">
        <f t="shared" si="229"/>
        <v>1543</v>
      </c>
      <c r="AG594" s="6">
        <f t="shared" si="230"/>
        <v>29</v>
      </c>
      <c r="AH594" s="6">
        <f t="shared" si="231"/>
        <v>2783</v>
      </c>
      <c r="AI594" s="6">
        <f t="shared" si="249"/>
        <v>418.3139987038237</v>
      </c>
      <c r="AJ594" s="9">
        <f t="shared" si="237"/>
        <v>0.2902777777777778</v>
      </c>
      <c r="AL594" s="6">
        <f t="shared" si="250"/>
        <v>17158</v>
      </c>
      <c r="AM594" s="6">
        <f t="shared" si="251"/>
        <v>12869</v>
      </c>
      <c r="AN594" s="6">
        <f t="shared" si="232"/>
        <v>540</v>
      </c>
      <c r="AO594" s="6">
        <f t="shared" si="233"/>
        <v>1038</v>
      </c>
      <c r="AP594" s="6">
        <f t="shared" si="234"/>
        <v>59</v>
      </c>
      <c r="AQ594" s="6">
        <f t="shared" si="235"/>
        <v>12379</v>
      </c>
      <c r="AR594" s="6">
        <f t="shared" si="252"/>
        <v>567.82321772639693</v>
      </c>
      <c r="AS594" s="9">
        <f t="shared" si="238"/>
        <v>0.39374999999999999</v>
      </c>
    </row>
    <row r="595" spans="1:45" x14ac:dyDescent="0.25">
      <c r="A595" t="s">
        <v>1174</v>
      </c>
      <c r="B595">
        <v>34180</v>
      </c>
      <c r="C595" t="s">
        <v>1175</v>
      </c>
      <c r="D595">
        <v>33892</v>
      </c>
      <c r="E595">
        <v>1693</v>
      </c>
      <c r="F595">
        <v>2286</v>
      </c>
      <c r="G595">
        <v>2799</v>
      </c>
      <c r="H595">
        <v>3499</v>
      </c>
      <c r="I595">
        <v>4324</v>
      </c>
      <c r="J595">
        <v>4583</v>
      </c>
      <c r="K595">
        <v>4755</v>
      </c>
      <c r="L595">
        <v>2882</v>
      </c>
      <c r="M595">
        <v>895</v>
      </c>
      <c r="N595">
        <v>1001</v>
      </c>
      <c r="O595">
        <v>796</v>
      </c>
      <c r="P595">
        <v>354</v>
      </c>
      <c r="Q595">
        <v>2079</v>
      </c>
      <c r="R595">
        <v>1946</v>
      </c>
      <c r="S595">
        <f t="shared" si="239"/>
        <v>16946</v>
      </c>
      <c r="T595" t="str">
        <f t="shared" si="240"/>
        <v>7:00 a.m. to 7:29 a.m.</v>
      </c>
      <c r="U595">
        <f t="shared" si="241"/>
        <v>420</v>
      </c>
      <c r="V595">
        <f t="shared" si="242"/>
        <v>33892</v>
      </c>
      <c r="W595">
        <f t="shared" si="243"/>
        <v>14601</v>
      </c>
      <c r="X595">
        <f t="shared" si="244"/>
        <v>4583</v>
      </c>
      <c r="Y595">
        <f t="shared" si="245"/>
        <v>29</v>
      </c>
      <c r="Z595">
        <f t="shared" si="246"/>
        <v>434.83853371154265</v>
      </c>
      <c r="AA595" s="9">
        <f t="shared" si="236"/>
        <v>0.30138888888888887</v>
      </c>
      <c r="AC595" s="6">
        <f t="shared" si="247"/>
        <v>33892</v>
      </c>
      <c r="AD595" s="6">
        <f t="shared" si="248"/>
        <v>8474</v>
      </c>
      <c r="AE595" s="6">
        <f t="shared" si="228"/>
        <v>360</v>
      </c>
      <c r="AF595" s="6">
        <f t="shared" si="229"/>
        <v>3499</v>
      </c>
      <c r="AG595" s="6">
        <f t="shared" si="230"/>
        <v>29</v>
      </c>
      <c r="AH595" s="6">
        <f t="shared" si="231"/>
        <v>6778</v>
      </c>
      <c r="AI595" s="6">
        <f t="shared" si="249"/>
        <v>374.04829951414689</v>
      </c>
      <c r="AJ595" s="9">
        <f t="shared" si="237"/>
        <v>0.25972222222222224</v>
      </c>
      <c r="AL595" s="6">
        <f t="shared" si="250"/>
        <v>33892</v>
      </c>
      <c r="AM595" s="6">
        <f t="shared" si="251"/>
        <v>25419</v>
      </c>
      <c r="AN595" s="6">
        <f t="shared" si="232"/>
        <v>480</v>
      </c>
      <c r="AO595" s="6">
        <f t="shared" si="233"/>
        <v>2882</v>
      </c>
      <c r="AP595" s="6">
        <f t="shared" si="234"/>
        <v>29</v>
      </c>
      <c r="AQ595" s="6">
        <f t="shared" si="235"/>
        <v>23939</v>
      </c>
      <c r="AR595" s="6">
        <f t="shared" si="252"/>
        <v>494.89243580846636</v>
      </c>
      <c r="AS595" s="9">
        <f t="shared" si="238"/>
        <v>0.3430555555555555</v>
      </c>
    </row>
    <row r="596" spans="1:45" x14ac:dyDescent="0.25">
      <c r="A596" t="s">
        <v>1176</v>
      </c>
      <c r="B596">
        <v>34220</v>
      </c>
      <c r="C596" t="s">
        <v>1177</v>
      </c>
      <c r="D596">
        <v>17841</v>
      </c>
      <c r="E596">
        <v>585</v>
      </c>
      <c r="F596">
        <v>848</v>
      </c>
      <c r="G596">
        <v>884</v>
      </c>
      <c r="H596">
        <v>1488</v>
      </c>
      <c r="I596">
        <v>2010</v>
      </c>
      <c r="J596">
        <v>3801</v>
      </c>
      <c r="K596">
        <v>2615</v>
      </c>
      <c r="L596">
        <v>1379</v>
      </c>
      <c r="M596">
        <v>885</v>
      </c>
      <c r="N596">
        <v>605</v>
      </c>
      <c r="O596">
        <v>324</v>
      </c>
      <c r="P596">
        <v>81</v>
      </c>
      <c r="Q596">
        <v>1207</v>
      </c>
      <c r="R596">
        <v>1129</v>
      </c>
      <c r="S596">
        <f t="shared" si="239"/>
        <v>8920.5</v>
      </c>
      <c r="T596" t="str">
        <f t="shared" si="240"/>
        <v>7:00 a.m. to 7:29 a.m.</v>
      </c>
      <c r="U596">
        <f t="shared" si="241"/>
        <v>420</v>
      </c>
      <c r="V596">
        <f t="shared" si="242"/>
        <v>17841</v>
      </c>
      <c r="W596">
        <f t="shared" si="243"/>
        <v>5815</v>
      </c>
      <c r="X596">
        <f t="shared" si="244"/>
        <v>3801</v>
      </c>
      <c r="Y596">
        <f t="shared" si="245"/>
        <v>29</v>
      </c>
      <c r="Z596">
        <f t="shared" si="246"/>
        <v>443.69363325440673</v>
      </c>
      <c r="AA596" s="9">
        <f t="shared" si="236"/>
        <v>0.30763888888888891</v>
      </c>
      <c r="AC596" s="6">
        <f t="shared" si="247"/>
        <v>17841</v>
      </c>
      <c r="AD596" s="6">
        <f t="shared" si="248"/>
        <v>4461</v>
      </c>
      <c r="AE596" s="6">
        <f t="shared" si="228"/>
        <v>390</v>
      </c>
      <c r="AF596" s="6">
        <f t="shared" si="229"/>
        <v>2010</v>
      </c>
      <c r="AG596" s="6">
        <f t="shared" si="230"/>
        <v>29</v>
      </c>
      <c r="AH596" s="6">
        <f t="shared" si="231"/>
        <v>3805</v>
      </c>
      <c r="AI596" s="6">
        <f t="shared" si="249"/>
        <v>399.45385572139304</v>
      </c>
      <c r="AJ596" s="9">
        <f t="shared" si="237"/>
        <v>0.27708333333333335</v>
      </c>
      <c r="AL596" s="6">
        <f t="shared" si="250"/>
        <v>17841</v>
      </c>
      <c r="AM596" s="6">
        <f t="shared" si="251"/>
        <v>13381</v>
      </c>
      <c r="AN596" s="6">
        <f t="shared" si="232"/>
        <v>480</v>
      </c>
      <c r="AO596" s="6">
        <f t="shared" si="233"/>
        <v>1379</v>
      </c>
      <c r="AP596" s="6">
        <f t="shared" si="234"/>
        <v>29</v>
      </c>
      <c r="AQ596" s="6">
        <f t="shared" si="235"/>
        <v>12231</v>
      </c>
      <c r="AR596" s="6">
        <f t="shared" si="252"/>
        <v>504.17893401015226</v>
      </c>
      <c r="AS596" s="9">
        <f t="shared" si="238"/>
        <v>0.35000000000000003</v>
      </c>
    </row>
    <row r="597" spans="1:45" x14ac:dyDescent="0.25">
      <c r="A597" t="s">
        <v>1178</v>
      </c>
      <c r="B597">
        <v>34260</v>
      </c>
      <c r="C597" t="s">
        <v>1179</v>
      </c>
      <c r="D597">
        <v>13920</v>
      </c>
      <c r="E597">
        <v>458</v>
      </c>
      <c r="F597">
        <v>471</v>
      </c>
      <c r="G597">
        <v>665</v>
      </c>
      <c r="H597">
        <v>973</v>
      </c>
      <c r="I597">
        <v>1533</v>
      </c>
      <c r="J597">
        <v>1845</v>
      </c>
      <c r="K597">
        <v>2629</v>
      </c>
      <c r="L597">
        <v>1026</v>
      </c>
      <c r="M597">
        <v>576</v>
      </c>
      <c r="N597">
        <v>963</v>
      </c>
      <c r="O597">
        <v>442</v>
      </c>
      <c r="P597">
        <v>143</v>
      </c>
      <c r="Q597">
        <v>1120</v>
      </c>
      <c r="R597">
        <v>1076</v>
      </c>
      <c r="S597">
        <f t="shared" si="239"/>
        <v>6960</v>
      </c>
      <c r="T597" t="str">
        <f t="shared" si="240"/>
        <v>7:30 a.m. to 7:59 a.m.</v>
      </c>
      <c r="U597">
        <f t="shared" si="241"/>
        <v>450</v>
      </c>
      <c r="V597">
        <f t="shared" si="242"/>
        <v>13920</v>
      </c>
      <c r="W597">
        <f t="shared" si="243"/>
        <v>5945</v>
      </c>
      <c r="X597">
        <f t="shared" si="244"/>
        <v>2629</v>
      </c>
      <c r="Y597">
        <f t="shared" si="245"/>
        <v>29</v>
      </c>
      <c r="Z597">
        <f t="shared" si="246"/>
        <v>461.19627234689995</v>
      </c>
      <c r="AA597" s="9">
        <f t="shared" si="236"/>
        <v>0.32013888888888892</v>
      </c>
      <c r="AC597" s="6">
        <f t="shared" si="247"/>
        <v>13920</v>
      </c>
      <c r="AD597" s="6">
        <f t="shared" si="248"/>
        <v>3481</v>
      </c>
      <c r="AE597" s="6">
        <f t="shared" si="228"/>
        <v>390</v>
      </c>
      <c r="AF597" s="6">
        <f t="shared" si="229"/>
        <v>1533</v>
      </c>
      <c r="AG597" s="6">
        <f t="shared" si="230"/>
        <v>29</v>
      </c>
      <c r="AH597" s="6">
        <f t="shared" si="231"/>
        <v>2567</v>
      </c>
      <c r="AI597" s="6">
        <f t="shared" si="249"/>
        <v>407.27136333985652</v>
      </c>
      <c r="AJ597" s="9">
        <f t="shared" si="237"/>
        <v>0.28263888888888888</v>
      </c>
      <c r="AL597" s="6">
        <f t="shared" si="250"/>
        <v>13920</v>
      </c>
      <c r="AM597" s="6">
        <f t="shared" si="251"/>
        <v>10440</v>
      </c>
      <c r="AN597" s="6">
        <f t="shared" si="232"/>
        <v>540</v>
      </c>
      <c r="AO597" s="6">
        <f t="shared" si="233"/>
        <v>963</v>
      </c>
      <c r="AP597" s="6">
        <f t="shared" si="234"/>
        <v>59</v>
      </c>
      <c r="AQ597" s="6">
        <f t="shared" si="235"/>
        <v>10176</v>
      </c>
      <c r="AR597" s="6">
        <f t="shared" si="252"/>
        <v>556.17445482866049</v>
      </c>
      <c r="AS597" s="9">
        <f t="shared" si="238"/>
        <v>0.38611111111111113</v>
      </c>
    </row>
    <row r="598" spans="1:45" x14ac:dyDescent="0.25">
      <c r="A598" t="s">
        <v>1180</v>
      </c>
      <c r="B598">
        <v>34300</v>
      </c>
      <c r="C598" t="s">
        <v>1181</v>
      </c>
      <c r="D598">
        <v>11581</v>
      </c>
      <c r="E598">
        <v>394</v>
      </c>
      <c r="F598">
        <v>510</v>
      </c>
      <c r="G598">
        <v>814</v>
      </c>
      <c r="H598">
        <v>1629</v>
      </c>
      <c r="I598">
        <v>1642</v>
      </c>
      <c r="J598">
        <v>1904</v>
      </c>
      <c r="K598">
        <v>1169</v>
      </c>
      <c r="L598">
        <v>855</v>
      </c>
      <c r="M598">
        <v>238</v>
      </c>
      <c r="N598">
        <v>321</v>
      </c>
      <c r="O598">
        <v>362</v>
      </c>
      <c r="P598">
        <v>107</v>
      </c>
      <c r="Q598">
        <v>647</v>
      </c>
      <c r="R598">
        <v>989</v>
      </c>
      <c r="S598">
        <f t="shared" si="239"/>
        <v>5790.5</v>
      </c>
      <c r="T598" t="str">
        <f t="shared" si="240"/>
        <v>7:00 a.m. to 7:29 a.m.</v>
      </c>
      <c r="U598">
        <f t="shared" si="241"/>
        <v>420</v>
      </c>
      <c r="V598">
        <f t="shared" si="242"/>
        <v>11581</v>
      </c>
      <c r="W598">
        <f t="shared" si="243"/>
        <v>4989</v>
      </c>
      <c r="X598">
        <f t="shared" si="244"/>
        <v>1904</v>
      </c>
      <c r="Y598">
        <f t="shared" si="245"/>
        <v>29</v>
      </c>
      <c r="Z598">
        <f t="shared" si="246"/>
        <v>432.2077205882353</v>
      </c>
      <c r="AA598" s="9">
        <f t="shared" si="236"/>
        <v>0.3</v>
      </c>
      <c r="AC598" s="6">
        <f t="shared" si="247"/>
        <v>11581</v>
      </c>
      <c r="AD598" s="6">
        <f t="shared" si="248"/>
        <v>2896</v>
      </c>
      <c r="AE598" s="6">
        <f t="shared" si="228"/>
        <v>360</v>
      </c>
      <c r="AF598" s="6">
        <f t="shared" si="229"/>
        <v>1629</v>
      </c>
      <c r="AG598" s="6">
        <f t="shared" si="230"/>
        <v>29</v>
      </c>
      <c r="AH598" s="6">
        <f t="shared" si="231"/>
        <v>1718</v>
      </c>
      <c r="AI598" s="6">
        <f t="shared" si="249"/>
        <v>380.95779619398405</v>
      </c>
      <c r="AJ598" s="9">
        <f t="shared" si="237"/>
        <v>0.2638888888888889</v>
      </c>
      <c r="AL598" s="6">
        <f t="shared" si="250"/>
        <v>11581</v>
      </c>
      <c r="AM598" s="6">
        <f t="shared" si="251"/>
        <v>8686</v>
      </c>
      <c r="AN598" s="6">
        <f t="shared" si="232"/>
        <v>480</v>
      </c>
      <c r="AO598" s="6">
        <f t="shared" si="233"/>
        <v>855</v>
      </c>
      <c r="AP598" s="6">
        <f t="shared" si="234"/>
        <v>29</v>
      </c>
      <c r="AQ598" s="6">
        <f t="shared" si="235"/>
        <v>8062</v>
      </c>
      <c r="AR598" s="6">
        <f t="shared" si="252"/>
        <v>501.15643274853801</v>
      </c>
      <c r="AS598" s="9">
        <f t="shared" si="238"/>
        <v>0.34791666666666665</v>
      </c>
    </row>
    <row r="599" spans="1:45" x14ac:dyDescent="0.25">
      <c r="A599" t="s">
        <v>1182</v>
      </c>
      <c r="B599">
        <v>34340</v>
      </c>
      <c r="C599" t="s">
        <v>1183</v>
      </c>
      <c r="D599">
        <v>30107</v>
      </c>
      <c r="E599">
        <v>1482</v>
      </c>
      <c r="F599">
        <v>1129</v>
      </c>
      <c r="G599">
        <v>1514</v>
      </c>
      <c r="H599">
        <v>2453</v>
      </c>
      <c r="I599">
        <v>3154</v>
      </c>
      <c r="J599">
        <v>4837</v>
      </c>
      <c r="K599">
        <v>5173</v>
      </c>
      <c r="L599">
        <v>2983</v>
      </c>
      <c r="M599">
        <v>1063</v>
      </c>
      <c r="N599">
        <v>1314</v>
      </c>
      <c r="O599">
        <v>540</v>
      </c>
      <c r="P599">
        <v>317</v>
      </c>
      <c r="Q599">
        <v>1872</v>
      </c>
      <c r="R599">
        <v>2276</v>
      </c>
      <c r="S599">
        <f t="shared" si="239"/>
        <v>15053.5</v>
      </c>
      <c r="T599" t="str">
        <f t="shared" si="240"/>
        <v>7:30 a.m. to 7:59 a.m.</v>
      </c>
      <c r="U599">
        <f t="shared" si="241"/>
        <v>450</v>
      </c>
      <c r="V599">
        <f t="shared" si="242"/>
        <v>30107</v>
      </c>
      <c r="W599">
        <f t="shared" si="243"/>
        <v>14569</v>
      </c>
      <c r="X599">
        <f t="shared" si="244"/>
        <v>5173</v>
      </c>
      <c r="Y599">
        <f t="shared" si="245"/>
        <v>29</v>
      </c>
      <c r="Z599">
        <f t="shared" si="246"/>
        <v>452.71612217282041</v>
      </c>
      <c r="AA599" s="9">
        <f t="shared" si="236"/>
        <v>0.31388888888888888</v>
      </c>
      <c r="AC599" s="6">
        <f t="shared" si="247"/>
        <v>30107</v>
      </c>
      <c r="AD599" s="6">
        <f t="shared" si="248"/>
        <v>7527</v>
      </c>
      <c r="AE599" s="6">
        <f t="shared" si="228"/>
        <v>390</v>
      </c>
      <c r="AF599" s="6">
        <f t="shared" si="229"/>
        <v>3154</v>
      </c>
      <c r="AG599" s="6">
        <f t="shared" si="230"/>
        <v>29</v>
      </c>
      <c r="AH599" s="6">
        <f t="shared" si="231"/>
        <v>6578</v>
      </c>
      <c r="AI599" s="6">
        <f t="shared" si="249"/>
        <v>398.72344641724794</v>
      </c>
      <c r="AJ599" s="9">
        <f t="shared" si="237"/>
        <v>0.27638888888888891</v>
      </c>
      <c r="AL599" s="6">
        <f t="shared" si="250"/>
        <v>30107</v>
      </c>
      <c r="AM599" s="6">
        <f t="shared" si="251"/>
        <v>22581</v>
      </c>
      <c r="AN599" s="6">
        <f t="shared" si="232"/>
        <v>480</v>
      </c>
      <c r="AO599" s="6">
        <f t="shared" si="233"/>
        <v>2983</v>
      </c>
      <c r="AP599" s="6">
        <f t="shared" si="234"/>
        <v>29</v>
      </c>
      <c r="AQ599" s="6">
        <f t="shared" si="235"/>
        <v>19742</v>
      </c>
      <c r="AR599" s="6">
        <f t="shared" si="252"/>
        <v>507.59277572913174</v>
      </c>
      <c r="AS599" s="9">
        <f t="shared" si="238"/>
        <v>0.3520833333333333</v>
      </c>
    </row>
    <row r="600" spans="1:45" x14ac:dyDescent="0.25">
      <c r="A600" t="s">
        <v>1184</v>
      </c>
      <c r="B600">
        <v>34380</v>
      </c>
      <c r="C600" t="s">
        <v>1185</v>
      </c>
      <c r="D600">
        <v>29367</v>
      </c>
      <c r="E600">
        <v>1122</v>
      </c>
      <c r="F600">
        <v>677</v>
      </c>
      <c r="G600">
        <v>1058</v>
      </c>
      <c r="H600">
        <v>1559</v>
      </c>
      <c r="I600">
        <v>2173</v>
      </c>
      <c r="J600">
        <v>3129</v>
      </c>
      <c r="K600">
        <v>4696</v>
      </c>
      <c r="L600">
        <v>2118</v>
      </c>
      <c r="M600">
        <v>1592</v>
      </c>
      <c r="N600">
        <v>1855</v>
      </c>
      <c r="O600">
        <v>1161</v>
      </c>
      <c r="P600">
        <v>554</v>
      </c>
      <c r="Q600">
        <v>4230</v>
      </c>
      <c r="R600">
        <v>3443</v>
      </c>
      <c r="S600">
        <f t="shared" si="239"/>
        <v>14683.5</v>
      </c>
      <c r="T600" t="str">
        <f t="shared" si="240"/>
        <v>8:00 a.m. to 8:29 a.m.</v>
      </c>
      <c r="U600">
        <f t="shared" si="241"/>
        <v>480</v>
      </c>
      <c r="V600">
        <f t="shared" si="242"/>
        <v>29367</v>
      </c>
      <c r="W600">
        <f t="shared" si="243"/>
        <v>14414</v>
      </c>
      <c r="X600">
        <f t="shared" si="244"/>
        <v>2118</v>
      </c>
      <c r="Y600">
        <f t="shared" si="245"/>
        <v>29</v>
      </c>
      <c r="Z600">
        <f t="shared" si="246"/>
        <v>483.69003777148254</v>
      </c>
      <c r="AA600" s="9">
        <f t="shared" si="236"/>
        <v>0.3354166666666667</v>
      </c>
      <c r="AC600" s="6">
        <f t="shared" si="247"/>
        <v>29367</v>
      </c>
      <c r="AD600" s="6">
        <f t="shared" si="248"/>
        <v>7342</v>
      </c>
      <c r="AE600" s="6">
        <f t="shared" si="228"/>
        <v>420</v>
      </c>
      <c r="AF600" s="6">
        <f t="shared" si="229"/>
        <v>3129</v>
      </c>
      <c r="AG600" s="6">
        <f t="shared" si="230"/>
        <v>29</v>
      </c>
      <c r="AH600" s="6">
        <f t="shared" si="231"/>
        <v>6589</v>
      </c>
      <c r="AI600" s="6">
        <f t="shared" si="249"/>
        <v>426.976589964845</v>
      </c>
      <c r="AJ600" s="9">
        <f t="shared" si="237"/>
        <v>0.29583333333333334</v>
      </c>
      <c r="AL600" s="6">
        <f t="shared" si="250"/>
        <v>29367</v>
      </c>
      <c r="AM600" s="6">
        <f t="shared" si="251"/>
        <v>22026</v>
      </c>
      <c r="AN600" s="6">
        <f t="shared" si="232"/>
        <v>720</v>
      </c>
      <c r="AO600" s="6">
        <f t="shared" si="233"/>
        <v>4230</v>
      </c>
      <c r="AP600" s="6">
        <f t="shared" si="234"/>
        <v>239</v>
      </c>
      <c r="AQ600" s="6">
        <f t="shared" si="235"/>
        <v>21694</v>
      </c>
      <c r="AR600" s="6">
        <f t="shared" si="252"/>
        <v>738.71601654846336</v>
      </c>
      <c r="AS600" s="9">
        <f t="shared" si="238"/>
        <v>0.51250000000000007</v>
      </c>
    </row>
    <row r="601" spans="1:45" x14ac:dyDescent="0.25">
      <c r="A601" t="s">
        <v>1186</v>
      </c>
      <c r="B601">
        <v>34420</v>
      </c>
      <c r="C601" t="s">
        <v>1187</v>
      </c>
      <c r="D601">
        <v>12718</v>
      </c>
      <c r="E601">
        <v>658</v>
      </c>
      <c r="F601">
        <v>653</v>
      </c>
      <c r="G601">
        <v>656</v>
      </c>
      <c r="H601">
        <v>1167</v>
      </c>
      <c r="I601">
        <v>1584</v>
      </c>
      <c r="J601">
        <v>1830</v>
      </c>
      <c r="K601">
        <v>2057</v>
      </c>
      <c r="L601">
        <v>772</v>
      </c>
      <c r="M601">
        <v>320</v>
      </c>
      <c r="N601">
        <v>413</v>
      </c>
      <c r="O601">
        <v>228</v>
      </c>
      <c r="P601">
        <v>188</v>
      </c>
      <c r="Q601">
        <v>1007</v>
      </c>
      <c r="R601">
        <v>1185</v>
      </c>
      <c r="S601">
        <f t="shared" si="239"/>
        <v>6359</v>
      </c>
      <c r="T601" t="str">
        <f t="shared" si="240"/>
        <v>7:00 a.m. to 7:29 a.m.</v>
      </c>
      <c r="U601">
        <f t="shared" si="241"/>
        <v>420</v>
      </c>
      <c r="V601">
        <f t="shared" si="242"/>
        <v>12718</v>
      </c>
      <c r="W601">
        <f t="shared" si="243"/>
        <v>4718</v>
      </c>
      <c r="X601">
        <f t="shared" si="244"/>
        <v>1830</v>
      </c>
      <c r="Y601">
        <f t="shared" si="245"/>
        <v>29</v>
      </c>
      <c r="Z601">
        <f t="shared" si="246"/>
        <v>446.00491803278686</v>
      </c>
      <c r="AA601" s="9">
        <f t="shared" si="236"/>
        <v>0.30972222222222223</v>
      </c>
      <c r="AC601" s="6">
        <f t="shared" si="247"/>
        <v>12718</v>
      </c>
      <c r="AD601" s="6">
        <f t="shared" si="248"/>
        <v>3180</v>
      </c>
      <c r="AE601" s="6">
        <f t="shared" si="228"/>
        <v>390</v>
      </c>
      <c r="AF601" s="6">
        <f t="shared" si="229"/>
        <v>1584</v>
      </c>
      <c r="AG601" s="6">
        <f t="shared" si="230"/>
        <v>29</v>
      </c>
      <c r="AH601" s="6">
        <f t="shared" si="231"/>
        <v>3134</v>
      </c>
      <c r="AI601" s="6">
        <f t="shared" si="249"/>
        <v>390.83301767676767</v>
      </c>
      <c r="AJ601" s="9">
        <f t="shared" si="237"/>
        <v>0.27083333333333331</v>
      </c>
      <c r="AL601" s="6">
        <f t="shared" si="250"/>
        <v>12718</v>
      </c>
      <c r="AM601" s="6">
        <f t="shared" si="251"/>
        <v>9539</v>
      </c>
      <c r="AN601" s="6">
        <f t="shared" si="232"/>
        <v>510</v>
      </c>
      <c r="AO601" s="6">
        <f t="shared" si="233"/>
        <v>320</v>
      </c>
      <c r="AP601" s="6">
        <f t="shared" si="234"/>
        <v>29</v>
      </c>
      <c r="AQ601" s="6">
        <f t="shared" si="235"/>
        <v>9377</v>
      </c>
      <c r="AR601" s="6">
        <f t="shared" si="252"/>
        <v>524.63593749999995</v>
      </c>
      <c r="AS601" s="9">
        <f t="shared" si="238"/>
        <v>0.36388888888888887</v>
      </c>
    </row>
    <row r="602" spans="1:45" x14ac:dyDescent="0.25">
      <c r="A602" t="s">
        <v>1188</v>
      </c>
      <c r="B602">
        <v>34460</v>
      </c>
      <c r="C602" t="s">
        <v>1189</v>
      </c>
      <c r="D602">
        <v>15692</v>
      </c>
      <c r="E602">
        <v>1067</v>
      </c>
      <c r="F602">
        <v>744</v>
      </c>
      <c r="G602">
        <v>1147</v>
      </c>
      <c r="H602">
        <v>1809</v>
      </c>
      <c r="I602">
        <v>1850</v>
      </c>
      <c r="J602">
        <v>2101</v>
      </c>
      <c r="K602">
        <v>2034</v>
      </c>
      <c r="L602">
        <v>1176</v>
      </c>
      <c r="M602">
        <v>424</v>
      </c>
      <c r="N602">
        <v>547</v>
      </c>
      <c r="O602">
        <v>340</v>
      </c>
      <c r="P602">
        <v>215</v>
      </c>
      <c r="Q602">
        <v>856</v>
      </c>
      <c r="R602">
        <v>1382</v>
      </c>
      <c r="S602">
        <f t="shared" si="239"/>
        <v>7846</v>
      </c>
      <c r="T602" t="str">
        <f t="shared" si="240"/>
        <v>7:00 a.m. to 7:29 a.m.</v>
      </c>
      <c r="U602">
        <f t="shared" si="241"/>
        <v>420</v>
      </c>
      <c r="V602">
        <f t="shared" si="242"/>
        <v>15692</v>
      </c>
      <c r="W602">
        <f t="shared" si="243"/>
        <v>6617</v>
      </c>
      <c r="X602">
        <f t="shared" si="244"/>
        <v>2101</v>
      </c>
      <c r="Y602">
        <f t="shared" si="245"/>
        <v>29</v>
      </c>
      <c r="Z602">
        <f t="shared" si="246"/>
        <v>436.96382674916708</v>
      </c>
      <c r="AA602" s="9">
        <f t="shared" si="236"/>
        <v>0.30277777777777776</v>
      </c>
      <c r="AC602" s="6">
        <f t="shared" si="247"/>
        <v>15692</v>
      </c>
      <c r="AD602" s="6">
        <f t="shared" si="248"/>
        <v>3924</v>
      </c>
      <c r="AE602" s="6">
        <f t="shared" si="228"/>
        <v>360</v>
      </c>
      <c r="AF602" s="6">
        <f t="shared" si="229"/>
        <v>1809</v>
      </c>
      <c r="AG602" s="6">
        <f t="shared" si="230"/>
        <v>29</v>
      </c>
      <c r="AH602" s="6">
        <f t="shared" si="231"/>
        <v>2958</v>
      </c>
      <c r="AI602" s="6">
        <f t="shared" si="249"/>
        <v>375.46987285793256</v>
      </c>
      <c r="AJ602" s="9">
        <f t="shared" si="237"/>
        <v>0.26041666666666669</v>
      </c>
      <c r="AL602" s="6">
        <f t="shared" si="250"/>
        <v>15692</v>
      </c>
      <c r="AM602" s="6">
        <f t="shared" si="251"/>
        <v>11769</v>
      </c>
      <c r="AN602" s="6">
        <f t="shared" si="232"/>
        <v>480</v>
      </c>
      <c r="AO602" s="6">
        <f t="shared" si="233"/>
        <v>1176</v>
      </c>
      <c r="AP602" s="6">
        <f t="shared" si="234"/>
        <v>29</v>
      </c>
      <c r="AQ602" s="6">
        <f t="shared" si="235"/>
        <v>10752</v>
      </c>
      <c r="AR602" s="6">
        <f t="shared" si="252"/>
        <v>505.07908163265307</v>
      </c>
      <c r="AS602" s="9">
        <f t="shared" si="238"/>
        <v>0.35069444444444442</v>
      </c>
    </row>
    <row r="603" spans="1:45" x14ac:dyDescent="0.25">
      <c r="A603" t="s">
        <v>1190</v>
      </c>
      <c r="B603">
        <v>34500</v>
      </c>
      <c r="C603" t="s">
        <v>1191</v>
      </c>
      <c r="D603">
        <v>19014</v>
      </c>
      <c r="E603">
        <v>634</v>
      </c>
      <c r="F603">
        <v>664</v>
      </c>
      <c r="G603">
        <v>1070</v>
      </c>
      <c r="H603">
        <v>1582</v>
      </c>
      <c r="I603">
        <v>1960</v>
      </c>
      <c r="J603">
        <v>1934</v>
      </c>
      <c r="K603">
        <v>3118</v>
      </c>
      <c r="L603">
        <v>1798</v>
      </c>
      <c r="M603">
        <v>762</v>
      </c>
      <c r="N603">
        <v>816</v>
      </c>
      <c r="O603">
        <v>494</v>
      </c>
      <c r="P603">
        <v>95</v>
      </c>
      <c r="Q603">
        <v>2117</v>
      </c>
      <c r="R603">
        <v>1970</v>
      </c>
      <c r="S603">
        <f t="shared" si="239"/>
        <v>9507</v>
      </c>
      <c r="T603" t="str">
        <f t="shared" si="240"/>
        <v>7:30 a.m. to 7:59 a.m.</v>
      </c>
      <c r="U603">
        <f t="shared" si="241"/>
        <v>450</v>
      </c>
      <c r="V603">
        <f t="shared" si="242"/>
        <v>19014</v>
      </c>
      <c r="W603">
        <f t="shared" si="243"/>
        <v>7844</v>
      </c>
      <c r="X603">
        <f t="shared" si="244"/>
        <v>3118</v>
      </c>
      <c r="Y603">
        <f t="shared" si="245"/>
        <v>29</v>
      </c>
      <c r="Z603">
        <f t="shared" si="246"/>
        <v>465.46728672225788</v>
      </c>
      <c r="AA603" s="9">
        <f t="shared" si="236"/>
        <v>0.32291666666666669</v>
      </c>
      <c r="AC603" s="6">
        <f t="shared" si="247"/>
        <v>19014</v>
      </c>
      <c r="AD603" s="6">
        <f t="shared" si="248"/>
        <v>4754</v>
      </c>
      <c r="AE603" s="6">
        <f t="shared" si="228"/>
        <v>390</v>
      </c>
      <c r="AF603" s="6">
        <f t="shared" si="229"/>
        <v>1960</v>
      </c>
      <c r="AG603" s="6">
        <f t="shared" si="230"/>
        <v>29</v>
      </c>
      <c r="AH603" s="6">
        <f t="shared" si="231"/>
        <v>3950</v>
      </c>
      <c r="AI603" s="6">
        <f t="shared" si="249"/>
        <v>401.88852040816329</v>
      </c>
      <c r="AJ603" s="9">
        <f t="shared" si="237"/>
        <v>0.27847222222222223</v>
      </c>
      <c r="AL603" s="6">
        <f t="shared" si="250"/>
        <v>19014</v>
      </c>
      <c r="AM603" s="6">
        <f t="shared" si="251"/>
        <v>14261</v>
      </c>
      <c r="AN603" s="6">
        <f t="shared" si="232"/>
        <v>540</v>
      </c>
      <c r="AO603" s="6">
        <f t="shared" si="233"/>
        <v>816</v>
      </c>
      <c r="AP603" s="6">
        <f t="shared" si="234"/>
        <v>59</v>
      </c>
      <c r="AQ603" s="6">
        <f t="shared" si="235"/>
        <v>13522</v>
      </c>
      <c r="AR603" s="6">
        <f t="shared" si="252"/>
        <v>593.39644607843138</v>
      </c>
      <c r="AS603" s="9">
        <f t="shared" si="238"/>
        <v>0.41180555555555554</v>
      </c>
    </row>
    <row r="604" spans="1:45" x14ac:dyDescent="0.25">
      <c r="A604" t="s">
        <v>1192</v>
      </c>
      <c r="B604">
        <v>34540</v>
      </c>
      <c r="C604" t="s">
        <v>1193</v>
      </c>
      <c r="D604">
        <v>25484</v>
      </c>
      <c r="E604">
        <v>1676</v>
      </c>
      <c r="F604">
        <v>947</v>
      </c>
      <c r="G604">
        <v>1368</v>
      </c>
      <c r="H604">
        <v>2521</v>
      </c>
      <c r="I604">
        <v>3085</v>
      </c>
      <c r="J604">
        <v>3415</v>
      </c>
      <c r="K604">
        <v>3181</v>
      </c>
      <c r="L604">
        <v>2164</v>
      </c>
      <c r="M604">
        <v>1190</v>
      </c>
      <c r="N604">
        <v>1089</v>
      </c>
      <c r="O604">
        <v>539</v>
      </c>
      <c r="P604">
        <v>364</v>
      </c>
      <c r="Q604">
        <v>2097</v>
      </c>
      <c r="R604">
        <v>1848</v>
      </c>
      <c r="S604">
        <f t="shared" si="239"/>
        <v>12742</v>
      </c>
      <c r="T604" t="str">
        <f t="shared" si="240"/>
        <v>7:00 a.m. to 7:29 a.m.</v>
      </c>
      <c r="U604">
        <f t="shared" si="241"/>
        <v>420</v>
      </c>
      <c r="V604">
        <f t="shared" si="242"/>
        <v>25484</v>
      </c>
      <c r="W604">
        <f t="shared" si="243"/>
        <v>9597</v>
      </c>
      <c r="X604">
        <f t="shared" si="244"/>
        <v>3415</v>
      </c>
      <c r="Y604">
        <f t="shared" si="245"/>
        <v>29</v>
      </c>
      <c r="Z604">
        <f t="shared" si="246"/>
        <v>446.70717423133237</v>
      </c>
      <c r="AA604" s="9">
        <f t="shared" si="236"/>
        <v>0.30972222222222223</v>
      </c>
      <c r="AC604" s="6">
        <f t="shared" si="247"/>
        <v>25484</v>
      </c>
      <c r="AD604" s="6">
        <f t="shared" si="248"/>
        <v>6372</v>
      </c>
      <c r="AE604" s="6">
        <f t="shared" si="228"/>
        <v>360</v>
      </c>
      <c r="AF604" s="6">
        <f t="shared" si="229"/>
        <v>2521</v>
      </c>
      <c r="AG604" s="6">
        <f t="shared" si="230"/>
        <v>29</v>
      </c>
      <c r="AH604" s="6">
        <f t="shared" si="231"/>
        <v>3991</v>
      </c>
      <c r="AI604" s="6">
        <f t="shared" si="249"/>
        <v>387.37802459341532</v>
      </c>
      <c r="AJ604" s="9">
        <f t="shared" si="237"/>
        <v>0.26874999999999999</v>
      </c>
      <c r="AL604" s="6">
        <f t="shared" si="250"/>
        <v>25484</v>
      </c>
      <c r="AM604" s="6">
        <f t="shared" si="251"/>
        <v>19113</v>
      </c>
      <c r="AN604" s="6">
        <f t="shared" si="232"/>
        <v>510</v>
      </c>
      <c r="AO604" s="6">
        <f t="shared" si="233"/>
        <v>1190</v>
      </c>
      <c r="AP604" s="6">
        <f t="shared" si="234"/>
        <v>29</v>
      </c>
      <c r="AQ604" s="6">
        <f t="shared" si="235"/>
        <v>18357</v>
      </c>
      <c r="AR604" s="6">
        <f t="shared" si="252"/>
        <v>528.42352941176466</v>
      </c>
      <c r="AS604" s="9">
        <f t="shared" si="238"/>
        <v>0.3666666666666667</v>
      </c>
    </row>
    <row r="605" spans="1:45" x14ac:dyDescent="0.25">
      <c r="A605" t="s">
        <v>1194</v>
      </c>
      <c r="B605">
        <v>34580</v>
      </c>
      <c r="C605" t="s">
        <v>1195</v>
      </c>
      <c r="D605">
        <v>48280</v>
      </c>
      <c r="E605">
        <v>3082</v>
      </c>
      <c r="F605">
        <v>2219</v>
      </c>
      <c r="G605">
        <v>2801</v>
      </c>
      <c r="H605">
        <v>3999</v>
      </c>
      <c r="I605">
        <v>4114</v>
      </c>
      <c r="J605">
        <v>7261</v>
      </c>
      <c r="K605">
        <v>6348</v>
      </c>
      <c r="L605">
        <v>4568</v>
      </c>
      <c r="M605">
        <v>2379</v>
      </c>
      <c r="N605">
        <v>2906</v>
      </c>
      <c r="O605">
        <v>1431</v>
      </c>
      <c r="P605">
        <v>787</v>
      </c>
      <c r="Q605">
        <v>3511</v>
      </c>
      <c r="R605">
        <v>2874</v>
      </c>
      <c r="S605">
        <f t="shared" si="239"/>
        <v>24140</v>
      </c>
      <c r="T605" t="str">
        <f t="shared" si="240"/>
        <v>7:30 a.m. to 7:59 a.m.</v>
      </c>
      <c r="U605">
        <f t="shared" si="241"/>
        <v>450</v>
      </c>
      <c r="V605">
        <f t="shared" si="242"/>
        <v>48280</v>
      </c>
      <c r="W605">
        <f t="shared" si="243"/>
        <v>23476</v>
      </c>
      <c r="X605">
        <f t="shared" si="244"/>
        <v>6348</v>
      </c>
      <c r="Y605">
        <f t="shared" si="245"/>
        <v>29</v>
      </c>
      <c r="Z605">
        <f t="shared" si="246"/>
        <v>453.03339634530562</v>
      </c>
      <c r="AA605" s="9">
        <f t="shared" si="236"/>
        <v>0.31458333333333333</v>
      </c>
      <c r="AC605" s="6">
        <f t="shared" si="247"/>
        <v>48280</v>
      </c>
      <c r="AD605" s="6">
        <f t="shared" si="248"/>
        <v>12071</v>
      </c>
      <c r="AE605" s="6">
        <f t="shared" si="228"/>
        <v>360</v>
      </c>
      <c r="AF605" s="6">
        <f t="shared" si="229"/>
        <v>3999</v>
      </c>
      <c r="AG605" s="6">
        <f t="shared" si="230"/>
        <v>29</v>
      </c>
      <c r="AH605" s="6">
        <f t="shared" si="231"/>
        <v>8102</v>
      </c>
      <c r="AI605" s="6">
        <f t="shared" si="249"/>
        <v>388.77519379844961</v>
      </c>
      <c r="AJ605" s="9">
        <f t="shared" si="237"/>
        <v>0.26944444444444443</v>
      </c>
      <c r="AL605" s="6">
        <f t="shared" si="250"/>
        <v>48280</v>
      </c>
      <c r="AM605" s="6">
        <f t="shared" si="251"/>
        <v>36210</v>
      </c>
      <c r="AN605" s="6">
        <f t="shared" si="232"/>
        <v>510</v>
      </c>
      <c r="AO605" s="6">
        <f t="shared" si="233"/>
        <v>2379</v>
      </c>
      <c r="AP605" s="6">
        <f t="shared" si="234"/>
        <v>29</v>
      </c>
      <c r="AQ605" s="6">
        <f t="shared" si="235"/>
        <v>34392</v>
      </c>
      <c r="AR605" s="6">
        <f t="shared" si="252"/>
        <v>532.1614123581337</v>
      </c>
      <c r="AS605" s="9">
        <f t="shared" si="238"/>
        <v>0.36944444444444446</v>
      </c>
    </row>
    <row r="606" spans="1:45" x14ac:dyDescent="0.25">
      <c r="A606" t="s">
        <v>1196</v>
      </c>
      <c r="B606">
        <v>34620</v>
      </c>
      <c r="C606" t="s">
        <v>1197</v>
      </c>
      <c r="D606">
        <v>47612</v>
      </c>
      <c r="E606">
        <v>2008</v>
      </c>
      <c r="F606">
        <v>1290</v>
      </c>
      <c r="G606">
        <v>2060</v>
      </c>
      <c r="H606">
        <v>2933</v>
      </c>
      <c r="I606">
        <v>4634</v>
      </c>
      <c r="J606">
        <v>5143</v>
      </c>
      <c r="K606">
        <v>7146</v>
      </c>
      <c r="L606">
        <v>3832</v>
      </c>
      <c r="M606">
        <v>2336</v>
      </c>
      <c r="N606">
        <v>2890</v>
      </c>
      <c r="O606">
        <v>1675</v>
      </c>
      <c r="P606">
        <v>886</v>
      </c>
      <c r="Q606">
        <v>4990</v>
      </c>
      <c r="R606">
        <v>5789</v>
      </c>
      <c r="S606">
        <f t="shared" si="239"/>
        <v>23806</v>
      </c>
      <c r="T606" t="str">
        <f t="shared" si="240"/>
        <v>7:30 a.m. to 7:59 a.m.</v>
      </c>
      <c r="U606">
        <f t="shared" si="241"/>
        <v>450</v>
      </c>
      <c r="V606">
        <f t="shared" si="242"/>
        <v>47612</v>
      </c>
      <c r="W606">
        <f t="shared" si="243"/>
        <v>18068</v>
      </c>
      <c r="X606">
        <f t="shared" si="244"/>
        <v>7146</v>
      </c>
      <c r="Y606">
        <f t="shared" si="245"/>
        <v>29</v>
      </c>
      <c r="Z606">
        <f t="shared" si="246"/>
        <v>473.28603414497621</v>
      </c>
      <c r="AA606" s="9">
        <f t="shared" si="236"/>
        <v>0.32847222222222222</v>
      </c>
      <c r="AC606" s="6">
        <f t="shared" si="247"/>
        <v>47612</v>
      </c>
      <c r="AD606" s="6">
        <f t="shared" si="248"/>
        <v>11904</v>
      </c>
      <c r="AE606" s="6">
        <f t="shared" si="228"/>
        <v>390</v>
      </c>
      <c r="AF606" s="6">
        <f t="shared" si="229"/>
        <v>4634</v>
      </c>
      <c r="AG606" s="6">
        <f t="shared" si="230"/>
        <v>29</v>
      </c>
      <c r="AH606" s="6">
        <f t="shared" si="231"/>
        <v>8291</v>
      </c>
      <c r="AI606" s="6">
        <f t="shared" si="249"/>
        <v>412.60422960725077</v>
      </c>
      <c r="AJ606" s="9">
        <f t="shared" si="237"/>
        <v>0.28611111111111109</v>
      </c>
      <c r="AL606" s="6">
        <f t="shared" si="250"/>
        <v>47612</v>
      </c>
      <c r="AM606" s="6">
        <f t="shared" si="251"/>
        <v>35709</v>
      </c>
      <c r="AN606" s="6">
        <f t="shared" si="232"/>
        <v>600</v>
      </c>
      <c r="AO606" s="6">
        <f t="shared" si="233"/>
        <v>1675</v>
      </c>
      <c r="AP606" s="6">
        <f t="shared" si="234"/>
        <v>59</v>
      </c>
      <c r="AQ606" s="6">
        <f t="shared" si="235"/>
        <v>34272</v>
      </c>
      <c r="AR606" s="6">
        <f t="shared" si="252"/>
        <v>650.61671641791042</v>
      </c>
      <c r="AS606" s="9">
        <f t="shared" si="238"/>
        <v>0.4513888888888889</v>
      </c>
    </row>
    <row r="607" spans="1:45" x14ac:dyDescent="0.25">
      <c r="A607" t="s">
        <v>1198</v>
      </c>
      <c r="B607">
        <v>34660</v>
      </c>
      <c r="C607" t="s">
        <v>1199</v>
      </c>
      <c r="D607">
        <v>16606</v>
      </c>
      <c r="E607">
        <v>627</v>
      </c>
      <c r="F607">
        <v>462</v>
      </c>
      <c r="G607">
        <v>745</v>
      </c>
      <c r="H607">
        <v>1466</v>
      </c>
      <c r="I607">
        <v>2152</v>
      </c>
      <c r="J607">
        <v>2724</v>
      </c>
      <c r="K607">
        <v>2577</v>
      </c>
      <c r="L607">
        <v>1154</v>
      </c>
      <c r="M607">
        <v>458</v>
      </c>
      <c r="N607">
        <v>747</v>
      </c>
      <c r="O607">
        <v>456</v>
      </c>
      <c r="P607">
        <v>231</v>
      </c>
      <c r="Q607">
        <v>1211</v>
      </c>
      <c r="R607">
        <v>1596</v>
      </c>
      <c r="S607">
        <f t="shared" si="239"/>
        <v>8303</v>
      </c>
      <c r="T607" t="str">
        <f t="shared" si="240"/>
        <v>7:30 a.m. to 7:59 a.m.</v>
      </c>
      <c r="U607">
        <f t="shared" si="241"/>
        <v>450</v>
      </c>
      <c r="V607">
        <f t="shared" si="242"/>
        <v>16606</v>
      </c>
      <c r="W607">
        <f t="shared" si="243"/>
        <v>8176</v>
      </c>
      <c r="X607">
        <f t="shared" si="244"/>
        <v>2577</v>
      </c>
      <c r="Y607">
        <f t="shared" si="245"/>
        <v>29</v>
      </c>
      <c r="Z607">
        <f t="shared" si="246"/>
        <v>451.42918121847111</v>
      </c>
      <c r="AA607" s="9">
        <f t="shared" si="236"/>
        <v>0.31319444444444444</v>
      </c>
      <c r="AC607" s="6">
        <f t="shared" si="247"/>
        <v>16606</v>
      </c>
      <c r="AD607" s="6">
        <f t="shared" si="248"/>
        <v>4152</v>
      </c>
      <c r="AE607" s="6">
        <f t="shared" si="228"/>
        <v>390</v>
      </c>
      <c r="AF607" s="6">
        <f t="shared" si="229"/>
        <v>2152</v>
      </c>
      <c r="AG607" s="6">
        <f t="shared" si="230"/>
        <v>29</v>
      </c>
      <c r="AH607" s="6">
        <f t="shared" si="231"/>
        <v>3300</v>
      </c>
      <c r="AI607" s="6">
        <f t="shared" si="249"/>
        <v>401.47467472118961</v>
      </c>
      <c r="AJ607" s="9">
        <f t="shared" si="237"/>
        <v>0.27847222222222223</v>
      </c>
      <c r="AL607" s="6">
        <f t="shared" si="250"/>
        <v>16606</v>
      </c>
      <c r="AM607" s="6">
        <f t="shared" si="251"/>
        <v>12455</v>
      </c>
      <c r="AN607" s="6">
        <f t="shared" si="232"/>
        <v>540</v>
      </c>
      <c r="AO607" s="6">
        <f t="shared" si="233"/>
        <v>747</v>
      </c>
      <c r="AP607" s="6">
        <f t="shared" si="234"/>
        <v>59</v>
      </c>
      <c r="AQ607" s="6">
        <f t="shared" si="235"/>
        <v>12365</v>
      </c>
      <c r="AR607" s="6">
        <f t="shared" si="252"/>
        <v>547.06894243641227</v>
      </c>
      <c r="AS607" s="9">
        <f t="shared" si="238"/>
        <v>0.37986111111111115</v>
      </c>
    </row>
    <row r="608" spans="1:45" x14ac:dyDescent="0.25">
      <c r="A608" t="s">
        <v>1200</v>
      </c>
      <c r="B608">
        <v>34700</v>
      </c>
      <c r="C608" t="s">
        <v>1201</v>
      </c>
      <c r="D608">
        <v>25197</v>
      </c>
      <c r="E608">
        <v>2506</v>
      </c>
      <c r="F608">
        <v>1176</v>
      </c>
      <c r="G608">
        <v>1577</v>
      </c>
      <c r="H608">
        <v>2448</v>
      </c>
      <c r="I608">
        <v>3002</v>
      </c>
      <c r="J608">
        <v>2808</v>
      </c>
      <c r="K608">
        <v>3301</v>
      </c>
      <c r="L608">
        <v>1421</v>
      </c>
      <c r="M608">
        <v>738</v>
      </c>
      <c r="N608">
        <v>555</v>
      </c>
      <c r="O608">
        <v>515</v>
      </c>
      <c r="P608">
        <v>239</v>
      </c>
      <c r="Q608">
        <v>2569</v>
      </c>
      <c r="R608">
        <v>2342</v>
      </c>
      <c r="S608">
        <f t="shared" si="239"/>
        <v>12598.5</v>
      </c>
      <c r="T608" t="str">
        <f t="shared" si="240"/>
        <v>7:00 a.m. to 7:29 a.m.</v>
      </c>
      <c r="U608">
        <f t="shared" si="241"/>
        <v>420</v>
      </c>
      <c r="V608">
        <f t="shared" si="242"/>
        <v>25197</v>
      </c>
      <c r="W608">
        <f t="shared" si="243"/>
        <v>10709</v>
      </c>
      <c r="X608">
        <f t="shared" si="244"/>
        <v>2808</v>
      </c>
      <c r="Y608">
        <f t="shared" si="245"/>
        <v>29</v>
      </c>
      <c r="Z608">
        <f t="shared" si="246"/>
        <v>439.51406695156697</v>
      </c>
      <c r="AA608" s="9">
        <f t="shared" si="236"/>
        <v>0.30486111111111108</v>
      </c>
      <c r="AC608" s="6">
        <f t="shared" si="247"/>
        <v>25197</v>
      </c>
      <c r="AD608" s="6">
        <f t="shared" si="248"/>
        <v>6300</v>
      </c>
      <c r="AE608" s="6">
        <f t="shared" si="228"/>
        <v>360</v>
      </c>
      <c r="AF608" s="6">
        <f t="shared" si="229"/>
        <v>2448</v>
      </c>
      <c r="AG608" s="6">
        <f t="shared" si="230"/>
        <v>29</v>
      </c>
      <c r="AH608" s="6">
        <f t="shared" si="231"/>
        <v>5259</v>
      </c>
      <c r="AI608" s="6">
        <f t="shared" si="249"/>
        <v>372.32322303921569</v>
      </c>
      <c r="AJ608" s="9">
        <f t="shared" si="237"/>
        <v>0.25833333333333336</v>
      </c>
      <c r="AL608" s="6">
        <f t="shared" si="250"/>
        <v>25197</v>
      </c>
      <c r="AM608" s="6">
        <f t="shared" si="251"/>
        <v>18898</v>
      </c>
      <c r="AN608" s="6">
        <f t="shared" si="232"/>
        <v>510</v>
      </c>
      <c r="AO608" s="6">
        <f t="shared" si="233"/>
        <v>738</v>
      </c>
      <c r="AP608" s="6">
        <f t="shared" si="234"/>
        <v>29</v>
      </c>
      <c r="AQ608" s="6">
        <f t="shared" si="235"/>
        <v>18239</v>
      </c>
      <c r="AR608" s="6">
        <f t="shared" si="252"/>
        <v>535.88584010840111</v>
      </c>
      <c r="AS608" s="9">
        <f t="shared" si="238"/>
        <v>0.37152777777777773</v>
      </c>
    </row>
    <row r="609" spans="1:45" x14ac:dyDescent="0.25">
      <c r="A609" t="s">
        <v>1202</v>
      </c>
      <c r="B609">
        <v>34740</v>
      </c>
      <c r="C609" t="s">
        <v>1203</v>
      </c>
      <c r="D609">
        <v>64247</v>
      </c>
      <c r="E609">
        <v>2974</v>
      </c>
      <c r="F609">
        <v>2806</v>
      </c>
      <c r="G609">
        <v>3620</v>
      </c>
      <c r="H609">
        <v>4746</v>
      </c>
      <c r="I609">
        <v>6601</v>
      </c>
      <c r="J609">
        <v>6996</v>
      </c>
      <c r="K609">
        <v>8345</v>
      </c>
      <c r="L609">
        <v>5756</v>
      </c>
      <c r="M609">
        <v>3152</v>
      </c>
      <c r="N609">
        <v>3219</v>
      </c>
      <c r="O609">
        <v>1689</v>
      </c>
      <c r="P609">
        <v>1028</v>
      </c>
      <c r="Q609">
        <v>7141</v>
      </c>
      <c r="R609">
        <v>6174</v>
      </c>
      <c r="S609">
        <f t="shared" si="239"/>
        <v>32123.5</v>
      </c>
      <c r="T609" t="str">
        <f t="shared" si="240"/>
        <v>7:30 a.m. to 7:59 a.m.</v>
      </c>
      <c r="U609">
        <f t="shared" si="241"/>
        <v>450</v>
      </c>
      <c r="V609">
        <f t="shared" si="242"/>
        <v>64247</v>
      </c>
      <c r="W609">
        <f t="shared" si="243"/>
        <v>27743</v>
      </c>
      <c r="X609">
        <f t="shared" si="244"/>
        <v>8345</v>
      </c>
      <c r="Y609">
        <f t="shared" si="245"/>
        <v>29</v>
      </c>
      <c r="Z609">
        <f t="shared" si="246"/>
        <v>465.22282804074297</v>
      </c>
      <c r="AA609" s="9">
        <f t="shared" si="236"/>
        <v>0.32291666666666669</v>
      </c>
      <c r="AC609" s="6">
        <f t="shared" si="247"/>
        <v>64247</v>
      </c>
      <c r="AD609" s="6">
        <f t="shared" si="248"/>
        <v>16062</v>
      </c>
      <c r="AE609" s="6">
        <f t="shared" si="228"/>
        <v>390</v>
      </c>
      <c r="AF609" s="6">
        <f t="shared" si="229"/>
        <v>6601</v>
      </c>
      <c r="AG609" s="6">
        <f t="shared" si="230"/>
        <v>29</v>
      </c>
      <c r="AH609" s="6">
        <f t="shared" si="231"/>
        <v>14146</v>
      </c>
      <c r="AI609" s="6">
        <f t="shared" si="249"/>
        <v>398.41641417966974</v>
      </c>
      <c r="AJ609" s="9">
        <f t="shared" si="237"/>
        <v>0.27638888888888891</v>
      </c>
      <c r="AL609" s="6">
        <f t="shared" si="250"/>
        <v>64247</v>
      </c>
      <c r="AM609" s="6">
        <f t="shared" si="251"/>
        <v>48186</v>
      </c>
      <c r="AN609" s="6">
        <f t="shared" si="232"/>
        <v>540</v>
      </c>
      <c r="AO609" s="6">
        <f t="shared" si="233"/>
        <v>3219</v>
      </c>
      <c r="AP609" s="6">
        <f t="shared" si="234"/>
        <v>59</v>
      </c>
      <c r="AQ609" s="6">
        <f t="shared" si="235"/>
        <v>44996</v>
      </c>
      <c r="AR609" s="6">
        <f t="shared" si="252"/>
        <v>598.45472196334265</v>
      </c>
      <c r="AS609" s="9">
        <f t="shared" si="238"/>
        <v>0.4152777777777778</v>
      </c>
    </row>
    <row r="610" spans="1:45" x14ac:dyDescent="0.25">
      <c r="A610" t="s">
        <v>1204</v>
      </c>
      <c r="B610">
        <v>34780</v>
      </c>
      <c r="C610" t="s">
        <v>1205</v>
      </c>
      <c r="D610">
        <v>26585</v>
      </c>
      <c r="E610">
        <v>1340</v>
      </c>
      <c r="F610">
        <v>996</v>
      </c>
      <c r="G610">
        <v>1230</v>
      </c>
      <c r="H610">
        <v>2561</v>
      </c>
      <c r="I610">
        <v>2499</v>
      </c>
      <c r="J610">
        <v>3891</v>
      </c>
      <c r="K610">
        <v>4597</v>
      </c>
      <c r="L610">
        <v>2671</v>
      </c>
      <c r="M610">
        <v>1001</v>
      </c>
      <c r="N610">
        <v>1239</v>
      </c>
      <c r="O610">
        <v>457</v>
      </c>
      <c r="P610">
        <v>352</v>
      </c>
      <c r="Q610">
        <v>1894</v>
      </c>
      <c r="R610">
        <v>1857</v>
      </c>
      <c r="S610">
        <f t="shared" si="239"/>
        <v>13292.5</v>
      </c>
      <c r="T610" t="str">
        <f t="shared" si="240"/>
        <v>7:30 a.m. to 7:59 a.m.</v>
      </c>
      <c r="U610">
        <f t="shared" si="241"/>
        <v>450</v>
      </c>
      <c r="V610">
        <f t="shared" si="242"/>
        <v>26585</v>
      </c>
      <c r="W610">
        <f t="shared" si="243"/>
        <v>12517</v>
      </c>
      <c r="X610">
        <f t="shared" si="244"/>
        <v>4597</v>
      </c>
      <c r="Y610">
        <f t="shared" si="245"/>
        <v>29</v>
      </c>
      <c r="Z610">
        <f t="shared" si="246"/>
        <v>454.89221231237764</v>
      </c>
      <c r="AA610" s="9">
        <f t="shared" si="236"/>
        <v>0.31527777777777777</v>
      </c>
      <c r="AC610" s="6">
        <f t="shared" si="247"/>
        <v>26585</v>
      </c>
      <c r="AD610" s="6">
        <f t="shared" si="248"/>
        <v>6647</v>
      </c>
      <c r="AE610" s="6">
        <f t="shared" si="228"/>
        <v>390</v>
      </c>
      <c r="AF610" s="6">
        <f t="shared" si="229"/>
        <v>2499</v>
      </c>
      <c r="AG610" s="6">
        <f t="shared" si="230"/>
        <v>29</v>
      </c>
      <c r="AH610" s="6">
        <f t="shared" si="231"/>
        <v>6127</v>
      </c>
      <c r="AI610" s="6">
        <f t="shared" si="249"/>
        <v>396.02571028411364</v>
      </c>
      <c r="AJ610" s="9">
        <f t="shared" si="237"/>
        <v>0.27499999999999997</v>
      </c>
      <c r="AL610" s="6">
        <f t="shared" si="250"/>
        <v>26585</v>
      </c>
      <c r="AM610" s="6">
        <f t="shared" si="251"/>
        <v>19939</v>
      </c>
      <c r="AN610" s="6">
        <f t="shared" si="232"/>
        <v>510</v>
      </c>
      <c r="AO610" s="6">
        <f t="shared" si="233"/>
        <v>1001</v>
      </c>
      <c r="AP610" s="6">
        <f t="shared" si="234"/>
        <v>29</v>
      </c>
      <c r="AQ610" s="6">
        <f t="shared" si="235"/>
        <v>19785</v>
      </c>
      <c r="AR610" s="6">
        <f t="shared" si="252"/>
        <v>514.45429570429576</v>
      </c>
      <c r="AS610" s="9">
        <f t="shared" si="238"/>
        <v>0.35694444444444445</v>
      </c>
    </row>
    <row r="611" spans="1:45" x14ac:dyDescent="0.25">
      <c r="A611" t="s">
        <v>1206</v>
      </c>
      <c r="B611">
        <v>34820</v>
      </c>
      <c r="C611" t="s">
        <v>1207</v>
      </c>
      <c r="D611">
        <v>115146</v>
      </c>
      <c r="E611">
        <v>2893</v>
      </c>
      <c r="F611">
        <v>2425</v>
      </c>
      <c r="G611">
        <v>3599</v>
      </c>
      <c r="H611">
        <v>8423</v>
      </c>
      <c r="I611">
        <v>10017</v>
      </c>
      <c r="J611">
        <v>17364</v>
      </c>
      <c r="K611">
        <v>15826</v>
      </c>
      <c r="L611">
        <v>13512</v>
      </c>
      <c r="M611">
        <v>6559</v>
      </c>
      <c r="N611">
        <v>8380</v>
      </c>
      <c r="O611">
        <v>4237</v>
      </c>
      <c r="P611">
        <v>2436</v>
      </c>
      <c r="Q611">
        <v>10288</v>
      </c>
      <c r="R611">
        <v>9187</v>
      </c>
      <c r="S611">
        <f t="shared" si="239"/>
        <v>57573</v>
      </c>
      <c r="T611" t="str">
        <f t="shared" si="240"/>
        <v>7:30 a.m. to 7:59 a.m.</v>
      </c>
      <c r="U611">
        <f t="shared" si="241"/>
        <v>450</v>
      </c>
      <c r="V611">
        <f t="shared" si="242"/>
        <v>115146</v>
      </c>
      <c r="W611">
        <f t="shared" si="243"/>
        <v>44721</v>
      </c>
      <c r="X611">
        <f t="shared" si="244"/>
        <v>15826</v>
      </c>
      <c r="Y611">
        <f t="shared" si="245"/>
        <v>29</v>
      </c>
      <c r="Z611">
        <f t="shared" si="246"/>
        <v>473.55036016681413</v>
      </c>
      <c r="AA611" s="9">
        <f t="shared" si="236"/>
        <v>0.32847222222222222</v>
      </c>
      <c r="AC611" s="6">
        <f t="shared" si="247"/>
        <v>115146</v>
      </c>
      <c r="AD611" s="6">
        <f t="shared" si="248"/>
        <v>28787</v>
      </c>
      <c r="AE611" s="6">
        <f t="shared" si="228"/>
        <v>420</v>
      </c>
      <c r="AF611" s="6">
        <f t="shared" si="229"/>
        <v>17364</v>
      </c>
      <c r="AG611" s="6">
        <f t="shared" si="230"/>
        <v>29</v>
      </c>
      <c r="AH611" s="6">
        <f t="shared" si="231"/>
        <v>27357</v>
      </c>
      <c r="AI611" s="6">
        <f t="shared" si="249"/>
        <v>422.38743953006218</v>
      </c>
      <c r="AJ611" s="9">
        <f t="shared" si="237"/>
        <v>0.29305555555555557</v>
      </c>
      <c r="AL611" s="6">
        <f t="shared" si="250"/>
        <v>115146</v>
      </c>
      <c r="AM611" s="6">
        <f t="shared" si="251"/>
        <v>86360</v>
      </c>
      <c r="AN611" s="6">
        <f t="shared" si="232"/>
        <v>540</v>
      </c>
      <c r="AO611" s="6">
        <f t="shared" si="233"/>
        <v>8380</v>
      </c>
      <c r="AP611" s="6">
        <f t="shared" si="234"/>
        <v>59</v>
      </c>
      <c r="AQ611" s="6">
        <f t="shared" si="235"/>
        <v>80618</v>
      </c>
      <c r="AR611" s="6">
        <f t="shared" si="252"/>
        <v>580.42344868735086</v>
      </c>
      <c r="AS611" s="9">
        <f t="shared" si="238"/>
        <v>0.40277777777777773</v>
      </c>
    </row>
    <row r="612" spans="1:45" x14ac:dyDescent="0.25">
      <c r="A612" t="s">
        <v>1208</v>
      </c>
      <c r="B612">
        <v>34860</v>
      </c>
      <c r="C612" t="s">
        <v>1209</v>
      </c>
      <c r="D612">
        <v>25780</v>
      </c>
      <c r="E612">
        <v>873</v>
      </c>
      <c r="F612">
        <v>960</v>
      </c>
      <c r="G612">
        <v>826</v>
      </c>
      <c r="H612">
        <v>2525</v>
      </c>
      <c r="I612">
        <v>2077</v>
      </c>
      <c r="J612">
        <v>4127</v>
      </c>
      <c r="K612">
        <v>3898</v>
      </c>
      <c r="L612">
        <v>2439</v>
      </c>
      <c r="M612">
        <v>724</v>
      </c>
      <c r="N612">
        <v>1316</v>
      </c>
      <c r="O612">
        <v>659</v>
      </c>
      <c r="P612">
        <v>380</v>
      </c>
      <c r="Q612">
        <v>2515</v>
      </c>
      <c r="R612">
        <v>2461</v>
      </c>
      <c r="S612">
        <f t="shared" si="239"/>
        <v>12890</v>
      </c>
      <c r="T612" t="str">
        <f t="shared" si="240"/>
        <v>7:30 a.m. to 7:59 a.m.</v>
      </c>
      <c r="U612">
        <f t="shared" si="241"/>
        <v>450</v>
      </c>
      <c r="V612">
        <f t="shared" si="242"/>
        <v>25780</v>
      </c>
      <c r="W612">
        <f t="shared" si="243"/>
        <v>11388</v>
      </c>
      <c r="X612">
        <f t="shared" si="244"/>
        <v>3898</v>
      </c>
      <c r="Y612">
        <f t="shared" si="245"/>
        <v>29</v>
      </c>
      <c r="Z612">
        <f t="shared" si="246"/>
        <v>461.17444843509492</v>
      </c>
      <c r="AA612" s="9">
        <f t="shared" si="236"/>
        <v>0.32013888888888892</v>
      </c>
      <c r="AC612" s="6">
        <f t="shared" si="247"/>
        <v>25780</v>
      </c>
      <c r="AD612" s="6">
        <f t="shared" si="248"/>
        <v>6446</v>
      </c>
      <c r="AE612" s="6">
        <f t="shared" si="228"/>
        <v>390</v>
      </c>
      <c r="AF612" s="6">
        <f t="shared" si="229"/>
        <v>2077</v>
      </c>
      <c r="AG612" s="6">
        <f t="shared" si="230"/>
        <v>29</v>
      </c>
      <c r="AH612" s="6">
        <f t="shared" si="231"/>
        <v>5184</v>
      </c>
      <c r="AI612" s="6">
        <f t="shared" si="249"/>
        <v>407.60664419836303</v>
      </c>
      <c r="AJ612" s="9">
        <f t="shared" si="237"/>
        <v>0.28263888888888888</v>
      </c>
      <c r="AL612" s="6">
        <f t="shared" si="250"/>
        <v>25780</v>
      </c>
      <c r="AM612" s="6">
        <f t="shared" si="251"/>
        <v>19335</v>
      </c>
      <c r="AN612" s="6">
        <f t="shared" si="232"/>
        <v>540</v>
      </c>
      <c r="AO612" s="6">
        <f t="shared" si="233"/>
        <v>1316</v>
      </c>
      <c r="AP612" s="6">
        <f t="shared" si="234"/>
        <v>59</v>
      </c>
      <c r="AQ612" s="6">
        <f t="shared" si="235"/>
        <v>18449</v>
      </c>
      <c r="AR612" s="6">
        <f t="shared" si="252"/>
        <v>579.72188449848022</v>
      </c>
      <c r="AS612" s="9">
        <f t="shared" si="238"/>
        <v>0.40208333333333335</v>
      </c>
    </row>
    <row r="613" spans="1:45" x14ac:dyDescent="0.25">
      <c r="A613" t="s">
        <v>1210</v>
      </c>
      <c r="B613">
        <v>34900</v>
      </c>
      <c r="C613" t="s">
        <v>1211</v>
      </c>
      <c r="D613">
        <v>60934</v>
      </c>
      <c r="E613">
        <v>3090</v>
      </c>
      <c r="F613">
        <v>2564</v>
      </c>
      <c r="G613">
        <v>3145</v>
      </c>
      <c r="H613">
        <v>4916</v>
      </c>
      <c r="I613">
        <v>5685</v>
      </c>
      <c r="J613">
        <v>7297</v>
      </c>
      <c r="K613">
        <v>9111</v>
      </c>
      <c r="L613">
        <v>7680</v>
      </c>
      <c r="M613">
        <v>3283</v>
      </c>
      <c r="N613">
        <v>4588</v>
      </c>
      <c r="O613">
        <v>2274</v>
      </c>
      <c r="P613">
        <v>852</v>
      </c>
      <c r="Q613">
        <v>3395</v>
      </c>
      <c r="R613">
        <v>3054</v>
      </c>
      <c r="S613">
        <f t="shared" si="239"/>
        <v>30467</v>
      </c>
      <c r="T613" t="str">
        <f t="shared" si="240"/>
        <v>7:30 a.m. to 7:59 a.m.</v>
      </c>
      <c r="U613">
        <f t="shared" si="241"/>
        <v>450</v>
      </c>
      <c r="V613">
        <f t="shared" si="242"/>
        <v>60934</v>
      </c>
      <c r="W613">
        <f t="shared" si="243"/>
        <v>26697</v>
      </c>
      <c r="X613">
        <f t="shared" si="244"/>
        <v>9111</v>
      </c>
      <c r="Y613">
        <f t="shared" si="245"/>
        <v>29</v>
      </c>
      <c r="Z613">
        <f t="shared" si="246"/>
        <v>461.99978048512787</v>
      </c>
      <c r="AA613" s="9">
        <f t="shared" si="236"/>
        <v>0.32013888888888892</v>
      </c>
      <c r="AC613" s="6">
        <f t="shared" si="247"/>
        <v>60934</v>
      </c>
      <c r="AD613" s="6">
        <f t="shared" si="248"/>
        <v>15234</v>
      </c>
      <c r="AE613" s="6">
        <f t="shared" si="228"/>
        <v>390</v>
      </c>
      <c r="AF613" s="6">
        <f t="shared" si="229"/>
        <v>5685</v>
      </c>
      <c r="AG613" s="6">
        <f t="shared" si="230"/>
        <v>29</v>
      </c>
      <c r="AH613" s="6">
        <f t="shared" si="231"/>
        <v>13715</v>
      </c>
      <c r="AI613" s="6">
        <f t="shared" si="249"/>
        <v>397.74608619173262</v>
      </c>
      <c r="AJ613" s="9">
        <f t="shared" si="237"/>
        <v>0.27569444444444441</v>
      </c>
      <c r="AL613" s="6">
        <f t="shared" si="250"/>
        <v>60934</v>
      </c>
      <c r="AM613" s="6">
        <f t="shared" si="251"/>
        <v>45701</v>
      </c>
      <c r="AN613" s="6">
        <f t="shared" si="232"/>
        <v>510</v>
      </c>
      <c r="AO613" s="6">
        <f t="shared" si="233"/>
        <v>3283</v>
      </c>
      <c r="AP613" s="6">
        <f t="shared" si="234"/>
        <v>29</v>
      </c>
      <c r="AQ613" s="6">
        <f t="shared" si="235"/>
        <v>43488</v>
      </c>
      <c r="AR613" s="6">
        <f t="shared" si="252"/>
        <v>529.54386232104787</v>
      </c>
      <c r="AS613" s="9">
        <f t="shared" si="238"/>
        <v>0.36736111111111108</v>
      </c>
    </row>
    <row r="614" spans="1:45" x14ac:dyDescent="0.25">
      <c r="A614" t="s">
        <v>1212</v>
      </c>
      <c r="B614">
        <v>34940</v>
      </c>
      <c r="C614" t="s">
        <v>1213</v>
      </c>
      <c r="D614">
        <v>120644</v>
      </c>
      <c r="E614">
        <v>4396</v>
      </c>
      <c r="F614">
        <v>3811</v>
      </c>
      <c r="G614">
        <v>3744</v>
      </c>
      <c r="H614">
        <v>11175</v>
      </c>
      <c r="I614">
        <v>11580</v>
      </c>
      <c r="J614">
        <v>17666</v>
      </c>
      <c r="K614">
        <v>14302</v>
      </c>
      <c r="L614">
        <v>16580</v>
      </c>
      <c r="M614">
        <v>7947</v>
      </c>
      <c r="N614">
        <v>10480</v>
      </c>
      <c r="O614">
        <v>3801</v>
      </c>
      <c r="P614">
        <v>1725</v>
      </c>
      <c r="Q614">
        <v>7704</v>
      </c>
      <c r="R614">
        <v>5733</v>
      </c>
      <c r="S614">
        <f t="shared" si="239"/>
        <v>60322</v>
      </c>
      <c r="T614" t="str">
        <f t="shared" si="240"/>
        <v>7:30 a.m. to 7:59 a.m.</v>
      </c>
      <c r="U614">
        <f t="shared" si="241"/>
        <v>450</v>
      </c>
      <c r="V614">
        <f t="shared" si="242"/>
        <v>120644</v>
      </c>
      <c r="W614">
        <f t="shared" si="243"/>
        <v>52372</v>
      </c>
      <c r="X614">
        <f t="shared" si="244"/>
        <v>14302</v>
      </c>
      <c r="Y614">
        <f t="shared" si="245"/>
        <v>29</v>
      </c>
      <c r="Z614">
        <f t="shared" si="246"/>
        <v>466.12012305971194</v>
      </c>
      <c r="AA614" s="9">
        <f t="shared" si="236"/>
        <v>0.32361111111111113</v>
      </c>
      <c r="AC614" s="6">
        <f t="shared" si="247"/>
        <v>120644</v>
      </c>
      <c r="AD614" s="6">
        <f t="shared" si="248"/>
        <v>30162</v>
      </c>
      <c r="AE614" s="6">
        <f t="shared" si="228"/>
        <v>390</v>
      </c>
      <c r="AF614" s="6">
        <f t="shared" si="229"/>
        <v>11580</v>
      </c>
      <c r="AG614" s="6">
        <f t="shared" si="230"/>
        <v>29</v>
      </c>
      <c r="AH614" s="6">
        <f t="shared" si="231"/>
        <v>23126</v>
      </c>
      <c r="AI614" s="6">
        <f t="shared" si="249"/>
        <v>407.61787564766837</v>
      </c>
      <c r="AJ614" s="9">
        <f t="shared" si="237"/>
        <v>0.28263888888888888</v>
      </c>
      <c r="AL614" s="6">
        <f t="shared" si="250"/>
        <v>120644</v>
      </c>
      <c r="AM614" s="6">
        <f t="shared" si="251"/>
        <v>90483</v>
      </c>
      <c r="AN614" s="6">
        <f t="shared" si="232"/>
        <v>510</v>
      </c>
      <c r="AO614" s="6">
        <f t="shared" si="233"/>
        <v>7947</v>
      </c>
      <c r="AP614" s="6">
        <f t="shared" si="234"/>
        <v>29</v>
      </c>
      <c r="AQ614" s="6">
        <f t="shared" si="235"/>
        <v>83254</v>
      </c>
      <c r="AR614" s="6">
        <f t="shared" si="252"/>
        <v>536.37989178306282</v>
      </c>
      <c r="AS614" s="9">
        <f t="shared" si="238"/>
        <v>0.37222222222222223</v>
      </c>
    </row>
    <row r="615" spans="1:45" x14ac:dyDescent="0.25">
      <c r="A615" t="s">
        <v>1214</v>
      </c>
      <c r="B615">
        <v>34980</v>
      </c>
      <c r="C615" t="s">
        <v>1215</v>
      </c>
      <c r="D615">
        <v>723802</v>
      </c>
      <c r="E615">
        <v>28821</v>
      </c>
      <c r="F615">
        <v>26846</v>
      </c>
      <c r="G615">
        <v>40054</v>
      </c>
      <c r="H615">
        <v>74878</v>
      </c>
      <c r="I615">
        <v>89271</v>
      </c>
      <c r="J615">
        <v>117668</v>
      </c>
      <c r="K615">
        <v>85975</v>
      </c>
      <c r="L615">
        <v>67472</v>
      </c>
      <c r="M615">
        <v>31612</v>
      </c>
      <c r="N615">
        <v>39275</v>
      </c>
      <c r="O615">
        <v>17233</v>
      </c>
      <c r="P615">
        <v>8075</v>
      </c>
      <c r="Q615">
        <v>48155</v>
      </c>
      <c r="R615">
        <v>48467</v>
      </c>
      <c r="S615">
        <f t="shared" si="239"/>
        <v>361901</v>
      </c>
      <c r="T615" t="str">
        <f t="shared" si="240"/>
        <v>7:00 a.m. to 7:29 a.m.</v>
      </c>
      <c r="U615">
        <f t="shared" si="241"/>
        <v>420</v>
      </c>
      <c r="V615">
        <f t="shared" si="242"/>
        <v>723802</v>
      </c>
      <c r="W615">
        <f t="shared" si="243"/>
        <v>259870</v>
      </c>
      <c r="X615">
        <f t="shared" si="244"/>
        <v>117668</v>
      </c>
      <c r="Y615">
        <f t="shared" si="245"/>
        <v>29</v>
      </c>
      <c r="Z615">
        <f t="shared" si="246"/>
        <v>445.14616548254412</v>
      </c>
      <c r="AA615" s="9">
        <f t="shared" si="236"/>
        <v>0.30902777777777779</v>
      </c>
      <c r="AC615" s="6">
        <f t="shared" si="247"/>
        <v>723802</v>
      </c>
      <c r="AD615" s="6">
        <f t="shared" si="248"/>
        <v>180951</v>
      </c>
      <c r="AE615" s="6">
        <f t="shared" si="228"/>
        <v>390</v>
      </c>
      <c r="AF615" s="6">
        <f t="shared" si="229"/>
        <v>89271</v>
      </c>
      <c r="AG615" s="6">
        <f t="shared" si="230"/>
        <v>29</v>
      </c>
      <c r="AH615" s="6">
        <f t="shared" si="231"/>
        <v>170599</v>
      </c>
      <c r="AI615" s="6">
        <f t="shared" si="249"/>
        <v>393.36272137648285</v>
      </c>
      <c r="AJ615" s="9">
        <f t="shared" si="237"/>
        <v>0.27291666666666664</v>
      </c>
      <c r="AL615" s="6">
        <f t="shared" si="250"/>
        <v>723802</v>
      </c>
      <c r="AM615" s="6">
        <f t="shared" si="251"/>
        <v>542852</v>
      </c>
      <c r="AN615" s="6">
        <f t="shared" si="232"/>
        <v>510</v>
      </c>
      <c r="AO615" s="6">
        <f t="shared" si="233"/>
        <v>31612</v>
      </c>
      <c r="AP615" s="6">
        <f t="shared" si="234"/>
        <v>29</v>
      </c>
      <c r="AQ615" s="6">
        <f t="shared" si="235"/>
        <v>530985</v>
      </c>
      <c r="AR615" s="6">
        <f t="shared" si="252"/>
        <v>520.88600847779321</v>
      </c>
      <c r="AS615" s="9">
        <f t="shared" si="238"/>
        <v>0.3611111111111111</v>
      </c>
    </row>
    <row r="616" spans="1:45" x14ac:dyDescent="0.25">
      <c r="A616" t="s">
        <v>1216</v>
      </c>
      <c r="B616">
        <v>35020</v>
      </c>
      <c r="C616" t="s">
        <v>1217</v>
      </c>
      <c r="D616">
        <v>17687</v>
      </c>
      <c r="E616">
        <v>690</v>
      </c>
      <c r="F616">
        <v>883</v>
      </c>
      <c r="G616">
        <v>886</v>
      </c>
      <c r="H616">
        <v>1247</v>
      </c>
      <c r="I616">
        <v>1890</v>
      </c>
      <c r="J616">
        <v>2685</v>
      </c>
      <c r="K616">
        <v>3317</v>
      </c>
      <c r="L616">
        <v>1736</v>
      </c>
      <c r="M616">
        <v>816</v>
      </c>
      <c r="N616">
        <v>701</v>
      </c>
      <c r="O616">
        <v>305</v>
      </c>
      <c r="P616">
        <v>210</v>
      </c>
      <c r="Q616">
        <v>993</v>
      </c>
      <c r="R616">
        <v>1328</v>
      </c>
      <c r="S616">
        <f t="shared" si="239"/>
        <v>8843.5</v>
      </c>
      <c r="T616" t="str">
        <f t="shared" si="240"/>
        <v>7:30 a.m. to 7:59 a.m.</v>
      </c>
      <c r="U616">
        <f t="shared" si="241"/>
        <v>450</v>
      </c>
      <c r="V616">
        <f t="shared" si="242"/>
        <v>17687</v>
      </c>
      <c r="W616">
        <f t="shared" si="243"/>
        <v>8281</v>
      </c>
      <c r="X616">
        <f t="shared" si="244"/>
        <v>3317</v>
      </c>
      <c r="Y616">
        <f t="shared" si="245"/>
        <v>29</v>
      </c>
      <c r="Z616">
        <f t="shared" si="246"/>
        <v>454.91784745251732</v>
      </c>
      <c r="AA616" s="9">
        <f t="shared" si="236"/>
        <v>0.31527777777777777</v>
      </c>
      <c r="AC616" s="6">
        <f t="shared" si="247"/>
        <v>17687</v>
      </c>
      <c r="AD616" s="6">
        <f t="shared" si="248"/>
        <v>4422</v>
      </c>
      <c r="AE616" s="6">
        <f t="shared" si="228"/>
        <v>390</v>
      </c>
      <c r="AF616" s="6">
        <f t="shared" si="229"/>
        <v>1890</v>
      </c>
      <c r="AG616" s="6">
        <f t="shared" si="230"/>
        <v>29</v>
      </c>
      <c r="AH616" s="6">
        <f t="shared" si="231"/>
        <v>3706</v>
      </c>
      <c r="AI616" s="6">
        <f t="shared" si="249"/>
        <v>400.98240740740744</v>
      </c>
      <c r="AJ616" s="9">
        <f t="shared" si="237"/>
        <v>0.27777777777777779</v>
      </c>
      <c r="AL616" s="6">
        <f t="shared" si="250"/>
        <v>17687</v>
      </c>
      <c r="AM616" s="6">
        <f t="shared" si="251"/>
        <v>13266</v>
      </c>
      <c r="AN616" s="6">
        <f t="shared" si="232"/>
        <v>480</v>
      </c>
      <c r="AO616" s="6">
        <f t="shared" si="233"/>
        <v>1736</v>
      </c>
      <c r="AP616" s="6">
        <f t="shared" si="234"/>
        <v>29</v>
      </c>
      <c r="AQ616" s="6">
        <f t="shared" si="235"/>
        <v>11598</v>
      </c>
      <c r="AR616" s="6">
        <f t="shared" si="252"/>
        <v>507.85152649769583</v>
      </c>
      <c r="AS616" s="9">
        <f t="shared" si="238"/>
        <v>0.3520833333333333</v>
      </c>
    </row>
    <row r="617" spans="1:45" x14ac:dyDescent="0.25">
      <c r="A617" t="s">
        <v>1218</v>
      </c>
      <c r="B617">
        <v>35060</v>
      </c>
      <c r="C617" t="s">
        <v>1219</v>
      </c>
      <c r="D617">
        <v>15325</v>
      </c>
      <c r="E617">
        <v>1015</v>
      </c>
      <c r="F617">
        <v>698</v>
      </c>
      <c r="G617">
        <v>909</v>
      </c>
      <c r="H617">
        <v>1380</v>
      </c>
      <c r="I617">
        <v>1728</v>
      </c>
      <c r="J617">
        <v>2305</v>
      </c>
      <c r="K617">
        <v>2382</v>
      </c>
      <c r="L617">
        <v>925</v>
      </c>
      <c r="M617">
        <v>453</v>
      </c>
      <c r="N617">
        <v>506</v>
      </c>
      <c r="O617">
        <v>179</v>
      </c>
      <c r="P617">
        <v>233</v>
      </c>
      <c r="Q617">
        <v>952</v>
      </c>
      <c r="R617">
        <v>1660</v>
      </c>
      <c r="S617">
        <f t="shared" si="239"/>
        <v>7662.5</v>
      </c>
      <c r="T617" t="str">
        <f t="shared" si="240"/>
        <v>7:00 a.m. to 7:29 a.m.</v>
      </c>
      <c r="U617">
        <f t="shared" si="241"/>
        <v>420</v>
      </c>
      <c r="V617">
        <f t="shared" si="242"/>
        <v>15325</v>
      </c>
      <c r="W617">
        <f t="shared" si="243"/>
        <v>5730</v>
      </c>
      <c r="X617">
        <f t="shared" si="244"/>
        <v>2305</v>
      </c>
      <c r="Y617">
        <f t="shared" si="245"/>
        <v>29</v>
      </c>
      <c r="Z617">
        <f t="shared" si="246"/>
        <v>444.31344902386115</v>
      </c>
      <c r="AA617" s="9">
        <f t="shared" si="236"/>
        <v>0.30833333333333335</v>
      </c>
      <c r="AC617" s="6">
        <f t="shared" si="247"/>
        <v>15325</v>
      </c>
      <c r="AD617" s="6">
        <f t="shared" si="248"/>
        <v>3832</v>
      </c>
      <c r="AE617" s="6">
        <f t="shared" si="228"/>
        <v>360</v>
      </c>
      <c r="AF617" s="6">
        <f t="shared" si="229"/>
        <v>1380</v>
      </c>
      <c r="AG617" s="6">
        <f t="shared" si="230"/>
        <v>29</v>
      </c>
      <c r="AH617" s="6">
        <f t="shared" si="231"/>
        <v>2622</v>
      </c>
      <c r="AI617" s="6">
        <f t="shared" si="249"/>
        <v>385.41177536231885</v>
      </c>
      <c r="AJ617" s="9">
        <f t="shared" si="237"/>
        <v>0.2673611111111111</v>
      </c>
      <c r="AL617" s="6">
        <f t="shared" si="250"/>
        <v>15325</v>
      </c>
      <c r="AM617" s="6">
        <f t="shared" si="251"/>
        <v>11494</v>
      </c>
      <c r="AN617" s="6">
        <f t="shared" si="232"/>
        <v>510</v>
      </c>
      <c r="AO617" s="6">
        <f t="shared" si="233"/>
        <v>453</v>
      </c>
      <c r="AP617" s="6">
        <f t="shared" si="234"/>
        <v>29</v>
      </c>
      <c r="AQ617" s="6">
        <f t="shared" si="235"/>
        <v>11342</v>
      </c>
      <c r="AR617" s="6">
        <f t="shared" si="252"/>
        <v>519.71467991169982</v>
      </c>
      <c r="AS617" s="9">
        <f t="shared" si="238"/>
        <v>0.36041666666666666</v>
      </c>
    </row>
    <row r="618" spans="1:45" x14ac:dyDescent="0.25">
      <c r="A618" t="s">
        <v>1220</v>
      </c>
      <c r="B618">
        <v>35100</v>
      </c>
      <c r="C618" t="s">
        <v>1221</v>
      </c>
      <c r="D618">
        <v>51363</v>
      </c>
      <c r="E618">
        <v>2452</v>
      </c>
      <c r="F618">
        <v>2690</v>
      </c>
      <c r="G618">
        <v>2879</v>
      </c>
      <c r="H618">
        <v>5995</v>
      </c>
      <c r="I618">
        <v>6138</v>
      </c>
      <c r="J618">
        <v>7309</v>
      </c>
      <c r="K618">
        <v>6892</v>
      </c>
      <c r="L618">
        <v>4029</v>
      </c>
      <c r="M618">
        <v>2044</v>
      </c>
      <c r="N618">
        <v>2020</v>
      </c>
      <c r="O618">
        <v>1454</v>
      </c>
      <c r="P618">
        <v>636</v>
      </c>
      <c r="Q618">
        <v>3518</v>
      </c>
      <c r="R618">
        <v>3307</v>
      </c>
      <c r="S618">
        <f t="shared" si="239"/>
        <v>25681.5</v>
      </c>
      <c r="T618" t="str">
        <f t="shared" si="240"/>
        <v>7:00 a.m. to 7:29 a.m.</v>
      </c>
      <c r="U618">
        <f t="shared" si="241"/>
        <v>420</v>
      </c>
      <c r="V618">
        <f t="shared" si="242"/>
        <v>51363</v>
      </c>
      <c r="W618">
        <f t="shared" si="243"/>
        <v>20154</v>
      </c>
      <c r="X618">
        <f t="shared" si="244"/>
        <v>7309</v>
      </c>
      <c r="Y618">
        <f t="shared" si="245"/>
        <v>29</v>
      </c>
      <c r="Z618">
        <f t="shared" si="246"/>
        <v>441.93152278013406</v>
      </c>
      <c r="AA618" s="9">
        <f t="shared" si="236"/>
        <v>0.30624999999999997</v>
      </c>
      <c r="AC618" s="6">
        <f t="shared" si="247"/>
        <v>51363</v>
      </c>
      <c r="AD618" s="6">
        <f t="shared" si="248"/>
        <v>12841</v>
      </c>
      <c r="AE618" s="6">
        <f t="shared" si="228"/>
        <v>360</v>
      </c>
      <c r="AF618" s="6">
        <f t="shared" si="229"/>
        <v>5995</v>
      </c>
      <c r="AG618" s="6">
        <f t="shared" si="230"/>
        <v>29</v>
      </c>
      <c r="AH618" s="6">
        <f t="shared" si="231"/>
        <v>8021</v>
      </c>
      <c r="AI618" s="6">
        <f t="shared" si="249"/>
        <v>383.31488740617181</v>
      </c>
      <c r="AJ618" s="9">
        <f t="shared" si="237"/>
        <v>0.26597222222222222</v>
      </c>
      <c r="AL618" s="6">
        <f t="shared" si="250"/>
        <v>51363</v>
      </c>
      <c r="AM618" s="6">
        <f t="shared" si="251"/>
        <v>38523</v>
      </c>
      <c r="AN618" s="6">
        <f t="shared" si="232"/>
        <v>510</v>
      </c>
      <c r="AO618" s="6">
        <f t="shared" si="233"/>
        <v>2044</v>
      </c>
      <c r="AP618" s="6">
        <f t="shared" si="234"/>
        <v>29</v>
      </c>
      <c r="AQ618" s="6">
        <f t="shared" si="235"/>
        <v>38384</v>
      </c>
      <c r="AR618" s="6">
        <f t="shared" si="252"/>
        <v>511.96147260273972</v>
      </c>
      <c r="AS618" s="9">
        <f t="shared" si="238"/>
        <v>0.35486111111111113</v>
      </c>
    </row>
    <row r="619" spans="1:45" x14ac:dyDescent="0.25">
      <c r="A619" t="s">
        <v>1222</v>
      </c>
      <c r="B619">
        <v>35140</v>
      </c>
      <c r="C619" t="s">
        <v>1223</v>
      </c>
      <c r="D619">
        <v>15880</v>
      </c>
      <c r="E619">
        <v>646</v>
      </c>
      <c r="F619">
        <v>783</v>
      </c>
      <c r="G619">
        <v>659</v>
      </c>
      <c r="H619">
        <v>1938</v>
      </c>
      <c r="I619">
        <v>1537</v>
      </c>
      <c r="J619">
        <v>2490</v>
      </c>
      <c r="K619">
        <v>1868</v>
      </c>
      <c r="L619">
        <v>1076</v>
      </c>
      <c r="M619">
        <v>878</v>
      </c>
      <c r="N619">
        <v>725</v>
      </c>
      <c r="O619">
        <v>561</v>
      </c>
      <c r="P619">
        <v>127</v>
      </c>
      <c r="Q619">
        <v>863</v>
      </c>
      <c r="R619">
        <v>1729</v>
      </c>
      <c r="S619">
        <f t="shared" si="239"/>
        <v>7940</v>
      </c>
      <c r="T619" t="str">
        <f t="shared" si="240"/>
        <v>7:00 a.m. to 7:29 a.m.</v>
      </c>
      <c r="U619">
        <f t="shared" si="241"/>
        <v>420</v>
      </c>
      <c r="V619">
        <f t="shared" si="242"/>
        <v>15880</v>
      </c>
      <c r="W619">
        <f t="shared" si="243"/>
        <v>5563</v>
      </c>
      <c r="X619">
        <f t="shared" si="244"/>
        <v>2490</v>
      </c>
      <c r="Y619">
        <f t="shared" si="245"/>
        <v>29</v>
      </c>
      <c r="Z619">
        <f t="shared" si="246"/>
        <v>447.68393574297187</v>
      </c>
      <c r="AA619" s="9">
        <f t="shared" si="236"/>
        <v>0.31041666666666667</v>
      </c>
      <c r="AC619" s="6">
        <f t="shared" si="247"/>
        <v>15880</v>
      </c>
      <c r="AD619" s="6">
        <f t="shared" si="248"/>
        <v>3971</v>
      </c>
      <c r="AE619" s="6">
        <f t="shared" si="228"/>
        <v>360</v>
      </c>
      <c r="AF619" s="6">
        <f t="shared" si="229"/>
        <v>1938</v>
      </c>
      <c r="AG619" s="6">
        <f t="shared" si="230"/>
        <v>29</v>
      </c>
      <c r="AH619" s="6">
        <f t="shared" si="231"/>
        <v>2088</v>
      </c>
      <c r="AI619" s="6">
        <f t="shared" si="249"/>
        <v>388.16202270381837</v>
      </c>
      <c r="AJ619" s="9">
        <f t="shared" si="237"/>
        <v>0.26944444444444443</v>
      </c>
      <c r="AL619" s="6">
        <f t="shared" si="250"/>
        <v>15880</v>
      </c>
      <c r="AM619" s="6">
        <f t="shared" si="251"/>
        <v>11910</v>
      </c>
      <c r="AN619" s="6">
        <f t="shared" si="232"/>
        <v>540</v>
      </c>
      <c r="AO619" s="6">
        <f t="shared" si="233"/>
        <v>725</v>
      </c>
      <c r="AP619" s="6">
        <f t="shared" si="234"/>
        <v>59</v>
      </c>
      <c r="AQ619" s="6">
        <f t="shared" si="235"/>
        <v>11875</v>
      </c>
      <c r="AR619" s="6">
        <f t="shared" si="252"/>
        <v>542.84827586206893</v>
      </c>
      <c r="AS619" s="9">
        <f t="shared" si="238"/>
        <v>0.37638888888888888</v>
      </c>
    </row>
    <row r="620" spans="1:45" x14ac:dyDescent="0.25">
      <c r="A620" t="s">
        <v>1224</v>
      </c>
      <c r="B620">
        <v>35220</v>
      </c>
      <c r="C620" t="s">
        <v>1225</v>
      </c>
      <c r="D620">
        <v>18408</v>
      </c>
      <c r="E620">
        <v>1050</v>
      </c>
      <c r="F620">
        <v>946</v>
      </c>
      <c r="G620">
        <v>1206</v>
      </c>
      <c r="H620">
        <v>2372</v>
      </c>
      <c r="I620">
        <v>1585</v>
      </c>
      <c r="J620">
        <v>2291</v>
      </c>
      <c r="K620">
        <v>2351</v>
      </c>
      <c r="L620">
        <v>1510</v>
      </c>
      <c r="M620">
        <v>560</v>
      </c>
      <c r="N620">
        <v>681</v>
      </c>
      <c r="O620">
        <v>460</v>
      </c>
      <c r="P620">
        <v>152</v>
      </c>
      <c r="Q620">
        <v>1691</v>
      </c>
      <c r="R620">
        <v>1553</v>
      </c>
      <c r="S620">
        <f t="shared" si="239"/>
        <v>9204</v>
      </c>
      <c r="T620" t="str">
        <f t="shared" si="240"/>
        <v>7:00 a.m. to 7:29 a.m.</v>
      </c>
      <c r="U620">
        <f t="shared" si="241"/>
        <v>420</v>
      </c>
      <c r="V620">
        <f t="shared" si="242"/>
        <v>18408</v>
      </c>
      <c r="W620">
        <f t="shared" si="243"/>
        <v>7159</v>
      </c>
      <c r="X620">
        <f t="shared" si="244"/>
        <v>2291</v>
      </c>
      <c r="Y620">
        <f t="shared" si="245"/>
        <v>29</v>
      </c>
      <c r="Z620">
        <f t="shared" si="246"/>
        <v>445.88607594936707</v>
      </c>
      <c r="AA620" s="9">
        <f t="shared" si="236"/>
        <v>0.30902777777777779</v>
      </c>
      <c r="AC620" s="6">
        <f t="shared" si="247"/>
        <v>18408</v>
      </c>
      <c r="AD620" s="6">
        <f t="shared" si="248"/>
        <v>4603</v>
      </c>
      <c r="AE620" s="6">
        <f t="shared" si="228"/>
        <v>360</v>
      </c>
      <c r="AF620" s="6">
        <f t="shared" si="229"/>
        <v>2372</v>
      </c>
      <c r="AG620" s="6">
        <f t="shared" si="230"/>
        <v>29</v>
      </c>
      <c r="AH620" s="6">
        <f t="shared" si="231"/>
        <v>3202</v>
      </c>
      <c r="AI620" s="6">
        <f t="shared" si="249"/>
        <v>377.11635750421584</v>
      </c>
      <c r="AJ620" s="9">
        <f t="shared" si="237"/>
        <v>0.26180555555555557</v>
      </c>
      <c r="AL620" s="6">
        <f t="shared" si="250"/>
        <v>18408</v>
      </c>
      <c r="AM620" s="6">
        <f t="shared" si="251"/>
        <v>13806</v>
      </c>
      <c r="AN620" s="6">
        <f t="shared" si="232"/>
        <v>510</v>
      </c>
      <c r="AO620" s="6">
        <f t="shared" si="233"/>
        <v>560</v>
      </c>
      <c r="AP620" s="6">
        <f t="shared" si="234"/>
        <v>29</v>
      </c>
      <c r="AQ620" s="6">
        <f t="shared" si="235"/>
        <v>13311</v>
      </c>
      <c r="AR620" s="6">
        <f t="shared" si="252"/>
        <v>535.63392857142856</v>
      </c>
      <c r="AS620" s="9">
        <f t="shared" si="238"/>
        <v>0.37152777777777773</v>
      </c>
    </row>
    <row r="621" spans="1:45" x14ac:dyDescent="0.25">
      <c r="A621" t="s">
        <v>1226</v>
      </c>
      <c r="B621">
        <v>35260</v>
      </c>
      <c r="C621" t="s">
        <v>1227</v>
      </c>
      <c r="D621">
        <v>38402</v>
      </c>
      <c r="E621">
        <v>1733</v>
      </c>
      <c r="F621">
        <v>1428</v>
      </c>
      <c r="G621">
        <v>1939</v>
      </c>
      <c r="H621">
        <v>3314</v>
      </c>
      <c r="I621">
        <v>4247</v>
      </c>
      <c r="J621">
        <v>4897</v>
      </c>
      <c r="K621">
        <v>4983</v>
      </c>
      <c r="L621">
        <v>3776</v>
      </c>
      <c r="M621">
        <v>2287</v>
      </c>
      <c r="N621">
        <v>2046</v>
      </c>
      <c r="O621">
        <v>974</v>
      </c>
      <c r="P621">
        <v>583</v>
      </c>
      <c r="Q621">
        <v>3018</v>
      </c>
      <c r="R621">
        <v>3177</v>
      </c>
      <c r="S621">
        <f t="shared" si="239"/>
        <v>19201</v>
      </c>
      <c r="T621" t="str">
        <f t="shared" si="240"/>
        <v>7:30 a.m. to 7:59 a.m.</v>
      </c>
      <c r="U621">
        <f t="shared" si="241"/>
        <v>450</v>
      </c>
      <c r="V621">
        <f t="shared" si="242"/>
        <v>38402</v>
      </c>
      <c r="W621">
        <f t="shared" si="243"/>
        <v>17558</v>
      </c>
      <c r="X621">
        <f t="shared" si="244"/>
        <v>4983</v>
      </c>
      <c r="Y621">
        <f t="shared" si="245"/>
        <v>29</v>
      </c>
      <c r="Z621">
        <f t="shared" si="246"/>
        <v>459.56191049568531</v>
      </c>
      <c r="AA621" s="9">
        <f t="shared" si="236"/>
        <v>0.31875000000000003</v>
      </c>
      <c r="AC621" s="6">
        <f t="shared" si="247"/>
        <v>38402</v>
      </c>
      <c r="AD621" s="6">
        <f t="shared" si="248"/>
        <v>9601</v>
      </c>
      <c r="AE621" s="6">
        <f t="shared" si="228"/>
        <v>390</v>
      </c>
      <c r="AF621" s="6">
        <f t="shared" si="229"/>
        <v>4247</v>
      </c>
      <c r="AG621" s="6">
        <f t="shared" si="230"/>
        <v>29</v>
      </c>
      <c r="AH621" s="6">
        <f t="shared" si="231"/>
        <v>8414</v>
      </c>
      <c r="AI621" s="6">
        <f t="shared" si="249"/>
        <v>398.1018365905345</v>
      </c>
      <c r="AJ621" s="9">
        <f t="shared" si="237"/>
        <v>0.27638888888888891</v>
      </c>
      <c r="AL621" s="6">
        <f t="shared" si="250"/>
        <v>38402</v>
      </c>
      <c r="AM621" s="6">
        <f t="shared" si="251"/>
        <v>28802</v>
      </c>
      <c r="AN621" s="6">
        <f t="shared" si="232"/>
        <v>540</v>
      </c>
      <c r="AO621" s="6">
        <f t="shared" si="233"/>
        <v>2046</v>
      </c>
      <c r="AP621" s="6">
        <f t="shared" si="234"/>
        <v>59</v>
      </c>
      <c r="AQ621" s="6">
        <f t="shared" si="235"/>
        <v>28604</v>
      </c>
      <c r="AR621" s="6">
        <f t="shared" si="252"/>
        <v>545.69525904203329</v>
      </c>
      <c r="AS621" s="9">
        <f t="shared" si="238"/>
        <v>0.37847222222222227</v>
      </c>
    </row>
    <row r="622" spans="1:45" x14ac:dyDescent="0.25">
      <c r="A622" t="s">
        <v>1228</v>
      </c>
      <c r="B622">
        <v>35300</v>
      </c>
      <c r="C622" t="s">
        <v>1229</v>
      </c>
      <c r="D622">
        <v>399561</v>
      </c>
      <c r="E622">
        <v>9373</v>
      </c>
      <c r="F622">
        <v>9795</v>
      </c>
      <c r="G622">
        <v>15978</v>
      </c>
      <c r="H622">
        <v>33125</v>
      </c>
      <c r="I622">
        <v>41774</v>
      </c>
      <c r="J622">
        <v>55844</v>
      </c>
      <c r="K622">
        <v>53546</v>
      </c>
      <c r="L622">
        <v>53535</v>
      </c>
      <c r="M622">
        <v>27715</v>
      </c>
      <c r="N622">
        <v>27148</v>
      </c>
      <c r="O622">
        <v>10660</v>
      </c>
      <c r="P622">
        <v>5823</v>
      </c>
      <c r="Q622">
        <v>30082</v>
      </c>
      <c r="R622">
        <v>25163</v>
      </c>
      <c r="S622">
        <f t="shared" si="239"/>
        <v>199780.5</v>
      </c>
      <c r="T622" t="str">
        <f t="shared" si="240"/>
        <v>7:30 a.m. to 7:59 a.m.</v>
      </c>
      <c r="U622">
        <f t="shared" si="241"/>
        <v>450</v>
      </c>
      <c r="V622">
        <f t="shared" si="242"/>
        <v>399561</v>
      </c>
      <c r="W622">
        <f t="shared" si="243"/>
        <v>165889</v>
      </c>
      <c r="X622">
        <f t="shared" si="244"/>
        <v>53546</v>
      </c>
      <c r="Y622">
        <f t="shared" si="245"/>
        <v>29</v>
      </c>
      <c r="Z622">
        <f t="shared" si="246"/>
        <v>468.35531132110708</v>
      </c>
      <c r="AA622" s="9">
        <f t="shared" si="236"/>
        <v>0.32500000000000001</v>
      </c>
      <c r="AC622" s="6">
        <f t="shared" si="247"/>
        <v>399561</v>
      </c>
      <c r="AD622" s="6">
        <f t="shared" si="248"/>
        <v>99891</v>
      </c>
      <c r="AE622" s="6">
        <f t="shared" si="228"/>
        <v>390</v>
      </c>
      <c r="AF622" s="6">
        <f t="shared" si="229"/>
        <v>41774</v>
      </c>
      <c r="AG622" s="6">
        <f t="shared" si="230"/>
        <v>29</v>
      </c>
      <c r="AH622" s="6">
        <f t="shared" si="231"/>
        <v>68271</v>
      </c>
      <c r="AI622" s="6">
        <f t="shared" si="249"/>
        <v>411.95045363144538</v>
      </c>
      <c r="AJ622" s="9">
        <f t="shared" si="237"/>
        <v>0.28541666666666665</v>
      </c>
      <c r="AL622" s="6">
        <f t="shared" si="250"/>
        <v>399561</v>
      </c>
      <c r="AM622" s="6">
        <f t="shared" si="251"/>
        <v>299671</v>
      </c>
      <c r="AN622" s="6">
        <f t="shared" si="232"/>
        <v>510</v>
      </c>
      <c r="AO622" s="6">
        <f t="shared" si="233"/>
        <v>27715</v>
      </c>
      <c r="AP622" s="6">
        <f t="shared" si="234"/>
        <v>29</v>
      </c>
      <c r="AQ622" s="6">
        <f t="shared" si="235"/>
        <v>272970</v>
      </c>
      <c r="AR622" s="6">
        <f t="shared" si="252"/>
        <v>537.93872451740936</v>
      </c>
      <c r="AS622" s="9">
        <f t="shared" si="238"/>
        <v>0.37291666666666662</v>
      </c>
    </row>
    <row r="623" spans="1:45" x14ac:dyDescent="0.25">
      <c r="A623" t="s">
        <v>1230</v>
      </c>
      <c r="B623">
        <v>35340</v>
      </c>
      <c r="C623" t="s">
        <v>1231</v>
      </c>
      <c r="D623">
        <v>29375</v>
      </c>
      <c r="E623">
        <v>2150</v>
      </c>
      <c r="F623">
        <v>1125</v>
      </c>
      <c r="G623">
        <v>1786</v>
      </c>
      <c r="H623">
        <v>2957</v>
      </c>
      <c r="I623">
        <v>3955</v>
      </c>
      <c r="J623">
        <v>4557</v>
      </c>
      <c r="K623">
        <v>4411</v>
      </c>
      <c r="L623">
        <v>2529</v>
      </c>
      <c r="M623">
        <v>1014</v>
      </c>
      <c r="N623">
        <v>975</v>
      </c>
      <c r="O623">
        <v>572</v>
      </c>
      <c r="P623">
        <v>350</v>
      </c>
      <c r="Q623">
        <v>1344</v>
      </c>
      <c r="R623">
        <v>1650</v>
      </c>
      <c r="S623">
        <f t="shared" si="239"/>
        <v>14687.5</v>
      </c>
      <c r="T623" t="str">
        <f t="shared" si="240"/>
        <v>7:00 a.m. to 7:29 a.m.</v>
      </c>
      <c r="U623">
        <f t="shared" si="241"/>
        <v>420</v>
      </c>
      <c r="V623">
        <f t="shared" si="242"/>
        <v>29375</v>
      </c>
      <c r="W623">
        <f t="shared" si="243"/>
        <v>11973</v>
      </c>
      <c r="X623">
        <f t="shared" si="244"/>
        <v>4557</v>
      </c>
      <c r="Y623">
        <f t="shared" si="245"/>
        <v>29</v>
      </c>
      <c r="Z623">
        <f t="shared" si="246"/>
        <v>437.27463243361859</v>
      </c>
      <c r="AA623" s="9">
        <f t="shared" si="236"/>
        <v>0.3034722222222222</v>
      </c>
      <c r="AC623" s="6">
        <f t="shared" si="247"/>
        <v>29375</v>
      </c>
      <c r="AD623" s="6">
        <f t="shared" si="248"/>
        <v>7344</v>
      </c>
      <c r="AE623" s="6">
        <f t="shared" si="228"/>
        <v>360</v>
      </c>
      <c r="AF623" s="6">
        <f t="shared" si="229"/>
        <v>2957</v>
      </c>
      <c r="AG623" s="6">
        <f t="shared" si="230"/>
        <v>29</v>
      </c>
      <c r="AH623" s="6">
        <f t="shared" si="231"/>
        <v>5061</v>
      </c>
      <c r="AI623" s="6">
        <f t="shared" si="249"/>
        <v>382.3874704091985</v>
      </c>
      <c r="AJ623" s="9">
        <f t="shared" si="237"/>
        <v>0.26527777777777778</v>
      </c>
      <c r="AL623" s="6">
        <f t="shared" si="250"/>
        <v>29375</v>
      </c>
      <c r="AM623" s="6">
        <f t="shared" si="251"/>
        <v>22032</v>
      </c>
      <c r="AN623" s="6">
        <f t="shared" si="232"/>
        <v>480</v>
      </c>
      <c r="AO623" s="6">
        <f t="shared" si="233"/>
        <v>2529</v>
      </c>
      <c r="AP623" s="6">
        <f t="shared" si="234"/>
        <v>29</v>
      </c>
      <c r="AQ623" s="6">
        <f t="shared" si="235"/>
        <v>20941</v>
      </c>
      <c r="AR623" s="6">
        <f t="shared" si="252"/>
        <v>492.50187821273232</v>
      </c>
      <c r="AS623" s="9">
        <f t="shared" si="238"/>
        <v>0.34166666666666662</v>
      </c>
    </row>
    <row r="624" spans="1:45" x14ac:dyDescent="0.25">
      <c r="A624" t="s">
        <v>1232</v>
      </c>
      <c r="B624">
        <v>35380</v>
      </c>
      <c r="C624" t="s">
        <v>1233</v>
      </c>
      <c r="D624">
        <v>515473</v>
      </c>
      <c r="E624">
        <v>23940</v>
      </c>
      <c r="F624">
        <v>21781</v>
      </c>
      <c r="G624">
        <v>25335</v>
      </c>
      <c r="H624">
        <v>51664</v>
      </c>
      <c r="I624">
        <v>50625</v>
      </c>
      <c r="J624">
        <v>78384</v>
      </c>
      <c r="K624">
        <v>63566</v>
      </c>
      <c r="L624">
        <v>60340</v>
      </c>
      <c r="M624">
        <v>26392</v>
      </c>
      <c r="N624">
        <v>32892</v>
      </c>
      <c r="O624">
        <v>15353</v>
      </c>
      <c r="P624">
        <v>5187</v>
      </c>
      <c r="Q624">
        <v>28507</v>
      </c>
      <c r="R624">
        <v>31507</v>
      </c>
      <c r="S624">
        <f t="shared" si="239"/>
        <v>257736.5</v>
      </c>
      <c r="T624" t="str">
        <f t="shared" si="240"/>
        <v>7:30 a.m. to 7:59 a.m.</v>
      </c>
      <c r="U624">
        <f t="shared" si="241"/>
        <v>450</v>
      </c>
      <c r="V624">
        <f t="shared" si="242"/>
        <v>515473</v>
      </c>
      <c r="W624">
        <f t="shared" si="243"/>
        <v>251729</v>
      </c>
      <c r="X624">
        <f t="shared" si="244"/>
        <v>63566</v>
      </c>
      <c r="Y624">
        <f t="shared" si="245"/>
        <v>29</v>
      </c>
      <c r="Z624">
        <f t="shared" si="246"/>
        <v>452.74073404021016</v>
      </c>
      <c r="AA624" s="9">
        <f t="shared" si="236"/>
        <v>0.31388888888888888</v>
      </c>
      <c r="AC624" s="6">
        <f t="shared" si="247"/>
        <v>515473</v>
      </c>
      <c r="AD624" s="6">
        <f t="shared" si="248"/>
        <v>128869</v>
      </c>
      <c r="AE624" s="6">
        <f t="shared" si="228"/>
        <v>390</v>
      </c>
      <c r="AF624" s="6">
        <f t="shared" si="229"/>
        <v>50625</v>
      </c>
      <c r="AG624" s="6">
        <f t="shared" si="230"/>
        <v>29</v>
      </c>
      <c r="AH624" s="6">
        <f t="shared" si="231"/>
        <v>122720</v>
      </c>
      <c r="AI624" s="6">
        <f t="shared" si="249"/>
        <v>393.52196049382718</v>
      </c>
      <c r="AJ624" s="9">
        <f t="shared" si="237"/>
        <v>0.27291666666666664</v>
      </c>
      <c r="AL624" s="6">
        <f t="shared" si="250"/>
        <v>515473</v>
      </c>
      <c r="AM624" s="6">
        <f t="shared" si="251"/>
        <v>386605</v>
      </c>
      <c r="AN624" s="6">
        <f t="shared" si="232"/>
        <v>510</v>
      </c>
      <c r="AO624" s="6">
        <f t="shared" si="233"/>
        <v>26392</v>
      </c>
      <c r="AP624" s="6">
        <f t="shared" si="234"/>
        <v>29</v>
      </c>
      <c r="AQ624" s="6">
        <f t="shared" si="235"/>
        <v>375635</v>
      </c>
      <c r="AR624" s="6">
        <f t="shared" si="252"/>
        <v>522.05375682024851</v>
      </c>
      <c r="AS624" s="9">
        <f t="shared" si="238"/>
        <v>0.36249999999999999</v>
      </c>
    </row>
    <row r="625" spans="1:45" x14ac:dyDescent="0.25">
      <c r="A625" t="s">
        <v>1234</v>
      </c>
      <c r="B625">
        <v>35420</v>
      </c>
      <c r="C625" t="s">
        <v>1235</v>
      </c>
      <c r="D625">
        <v>39932</v>
      </c>
      <c r="E625">
        <v>2697</v>
      </c>
      <c r="F625">
        <v>2078</v>
      </c>
      <c r="G625">
        <v>2637</v>
      </c>
      <c r="H625">
        <v>3933</v>
      </c>
      <c r="I625">
        <v>4400</v>
      </c>
      <c r="J625">
        <v>4749</v>
      </c>
      <c r="K625">
        <v>5163</v>
      </c>
      <c r="L625">
        <v>3254</v>
      </c>
      <c r="M625">
        <v>1499</v>
      </c>
      <c r="N625">
        <v>1651</v>
      </c>
      <c r="O625">
        <v>860</v>
      </c>
      <c r="P625">
        <v>378</v>
      </c>
      <c r="Q625">
        <v>3356</v>
      </c>
      <c r="R625">
        <v>3277</v>
      </c>
      <c r="S625">
        <f t="shared" si="239"/>
        <v>19966</v>
      </c>
      <c r="T625" t="str">
        <f t="shared" si="240"/>
        <v>7:00 a.m. to 7:29 a.m.</v>
      </c>
      <c r="U625">
        <f t="shared" si="241"/>
        <v>420</v>
      </c>
      <c r="V625">
        <f t="shared" si="242"/>
        <v>39932</v>
      </c>
      <c r="W625">
        <f t="shared" si="243"/>
        <v>15745</v>
      </c>
      <c r="X625">
        <f t="shared" si="244"/>
        <v>4749</v>
      </c>
      <c r="Y625">
        <f t="shared" si="245"/>
        <v>29</v>
      </c>
      <c r="Z625">
        <f t="shared" si="246"/>
        <v>445.77574226152876</v>
      </c>
      <c r="AA625" s="9">
        <f t="shared" si="236"/>
        <v>0.30902777777777779</v>
      </c>
      <c r="AC625" s="6">
        <f t="shared" si="247"/>
        <v>39932</v>
      </c>
      <c r="AD625" s="6">
        <f t="shared" si="248"/>
        <v>9984</v>
      </c>
      <c r="AE625" s="6">
        <f t="shared" si="228"/>
        <v>360</v>
      </c>
      <c r="AF625" s="6">
        <f t="shared" si="229"/>
        <v>3933</v>
      </c>
      <c r="AG625" s="6">
        <f t="shared" si="230"/>
        <v>29</v>
      </c>
      <c r="AH625" s="6">
        <f t="shared" si="231"/>
        <v>7412</v>
      </c>
      <c r="AI625" s="6">
        <f t="shared" si="249"/>
        <v>378.9572845156369</v>
      </c>
      <c r="AJ625" s="9">
        <f t="shared" si="237"/>
        <v>0.26250000000000001</v>
      </c>
      <c r="AL625" s="6">
        <f t="shared" si="250"/>
        <v>39932</v>
      </c>
      <c r="AM625" s="6">
        <f t="shared" si="251"/>
        <v>29949</v>
      </c>
      <c r="AN625" s="6">
        <f t="shared" si="232"/>
        <v>510</v>
      </c>
      <c r="AO625" s="6">
        <f t="shared" si="233"/>
        <v>1499</v>
      </c>
      <c r="AP625" s="6">
        <f t="shared" si="234"/>
        <v>29</v>
      </c>
      <c r="AQ625" s="6">
        <f t="shared" si="235"/>
        <v>28911</v>
      </c>
      <c r="AR625" s="6">
        <f t="shared" si="252"/>
        <v>530.08138759172778</v>
      </c>
      <c r="AS625" s="9">
        <f t="shared" si="238"/>
        <v>0.36805555555555558</v>
      </c>
    </row>
    <row r="626" spans="1:45" x14ac:dyDescent="0.25">
      <c r="A626" t="s">
        <v>1236</v>
      </c>
      <c r="B626">
        <v>35460</v>
      </c>
      <c r="C626" t="s">
        <v>1237</v>
      </c>
      <c r="D626">
        <v>12648</v>
      </c>
      <c r="E626">
        <v>465</v>
      </c>
      <c r="F626">
        <v>464</v>
      </c>
      <c r="G626">
        <v>739</v>
      </c>
      <c r="H626">
        <v>942</v>
      </c>
      <c r="I626">
        <v>1258</v>
      </c>
      <c r="J626">
        <v>1774</v>
      </c>
      <c r="K626">
        <v>1621</v>
      </c>
      <c r="L626">
        <v>869</v>
      </c>
      <c r="M626">
        <v>683</v>
      </c>
      <c r="N626">
        <v>687</v>
      </c>
      <c r="O626">
        <v>189</v>
      </c>
      <c r="P626">
        <v>143</v>
      </c>
      <c r="Q626">
        <v>1440</v>
      </c>
      <c r="R626">
        <v>1374</v>
      </c>
      <c r="S626">
        <f t="shared" si="239"/>
        <v>6324</v>
      </c>
      <c r="T626" t="str">
        <f t="shared" si="240"/>
        <v>7:30 a.m. to 7:59 a.m.</v>
      </c>
      <c r="U626">
        <f t="shared" si="241"/>
        <v>450</v>
      </c>
      <c r="V626">
        <f t="shared" si="242"/>
        <v>12648</v>
      </c>
      <c r="W626">
        <f t="shared" si="243"/>
        <v>5642</v>
      </c>
      <c r="X626">
        <f t="shared" si="244"/>
        <v>1621</v>
      </c>
      <c r="Y626">
        <f t="shared" si="245"/>
        <v>29</v>
      </c>
      <c r="Z626">
        <f t="shared" si="246"/>
        <v>462.20111042566316</v>
      </c>
      <c r="AA626" s="9">
        <f t="shared" si="236"/>
        <v>0.32083333333333336</v>
      </c>
      <c r="AC626" s="6">
        <f t="shared" si="247"/>
        <v>12648</v>
      </c>
      <c r="AD626" s="6">
        <f t="shared" si="248"/>
        <v>3163</v>
      </c>
      <c r="AE626" s="6">
        <f t="shared" si="228"/>
        <v>390</v>
      </c>
      <c r="AF626" s="6">
        <f t="shared" si="229"/>
        <v>1258</v>
      </c>
      <c r="AG626" s="6">
        <f t="shared" si="230"/>
        <v>29</v>
      </c>
      <c r="AH626" s="6">
        <f t="shared" si="231"/>
        <v>2610</v>
      </c>
      <c r="AI626" s="6">
        <f t="shared" si="249"/>
        <v>402.72496025437204</v>
      </c>
      <c r="AJ626" s="9">
        <f t="shared" si="237"/>
        <v>0.27916666666666667</v>
      </c>
      <c r="AL626" s="6">
        <f t="shared" si="250"/>
        <v>12648</v>
      </c>
      <c r="AM626" s="6">
        <f t="shared" si="251"/>
        <v>9486</v>
      </c>
      <c r="AN626" s="6">
        <f t="shared" si="232"/>
        <v>540</v>
      </c>
      <c r="AO626" s="6">
        <f t="shared" si="233"/>
        <v>687</v>
      </c>
      <c r="AP626" s="6">
        <f t="shared" si="234"/>
        <v>59</v>
      </c>
      <c r="AQ626" s="6">
        <f t="shared" si="235"/>
        <v>8815</v>
      </c>
      <c r="AR626" s="6">
        <f t="shared" si="252"/>
        <v>597.62590975254727</v>
      </c>
      <c r="AS626" s="9">
        <f t="shared" si="238"/>
        <v>0.4145833333333333</v>
      </c>
    </row>
    <row r="627" spans="1:45" x14ac:dyDescent="0.25">
      <c r="A627" t="s">
        <v>1238</v>
      </c>
      <c r="B627">
        <v>35500</v>
      </c>
      <c r="C627" t="s">
        <v>1239</v>
      </c>
      <c r="D627">
        <v>16080</v>
      </c>
      <c r="E627">
        <v>970</v>
      </c>
      <c r="F627">
        <v>633</v>
      </c>
      <c r="G627">
        <v>937</v>
      </c>
      <c r="H627">
        <v>1528</v>
      </c>
      <c r="I627">
        <v>2070</v>
      </c>
      <c r="J627">
        <v>2150</v>
      </c>
      <c r="K627">
        <v>2541</v>
      </c>
      <c r="L627">
        <v>1231</v>
      </c>
      <c r="M627">
        <v>744</v>
      </c>
      <c r="N627">
        <v>473</v>
      </c>
      <c r="O627">
        <v>233</v>
      </c>
      <c r="P627">
        <v>288</v>
      </c>
      <c r="Q627">
        <v>1141</v>
      </c>
      <c r="R627">
        <v>1141</v>
      </c>
      <c r="S627">
        <f t="shared" si="239"/>
        <v>8040</v>
      </c>
      <c r="T627" t="str">
        <f t="shared" si="240"/>
        <v>7:00 a.m. to 7:29 a.m.</v>
      </c>
      <c r="U627">
        <f t="shared" si="241"/>
        <v>420</v>
      </c>
      <c r="V627">
        <f t="shared" si="242"/>
        <v>16080</v>
      </c>
      <c r="W627">
        <f t="shared" si="243"/>
        <v>6138</v>
      </c>
      <c r="X627">
        <f t="shared" si="244"/>
        <v>2150</v>
      </c>
      <c r="Y627">
        <f t="shared" si="245"/>
        <v>29</v>
      </c>
      <c r="Z627">
        <f t="shared" si="246"/>
        <v>445.65488372093023</v>
      </c>
      <c r="AA627" s="9">
        <f t="shared" si="236"/>
        <v>0.30902777777777779</v>
      </c>
      <c r="AC627" s="6">
        <f t="shared" si="247"/>
        <v>16080</v>
      </c>
      <c r="AD627" s="6">
        <f t="shared" si="248"/>
        <v>4021</v>
      </c>
      <c r="AE627" s="6">
        <f t="shared" si="228"/>
        <v>360</v>
      </c>
      <c r="AF627" s="6">
        <f t="shared" si="229"/>
        <v>1528</v>
      </c>
      <c r="AG627" s="6">
        <f t="shared" si="230"/>
        <v>29</v>
      </c>
      <c r="AH627" s="6">
        <f t="shared" si="231"/>
        <v>2540</v>
      </c>
      <c r="AI627" s="6">
        <f t="shared" si="249"/>
        <v>388.08900523560209</v>
      </c>
      <c r="AJ627" s="9">
        <f t="shared" si="237"/>
        <v>0.26944444444444443</v>
      </c>
      <c r="AL627" s="6">
        <f t="shared" si="250"/>
        <v>16080</v>
      </c>
      <c r="AM627" s="6">
        <f t="shared" si="251"/>
        <v>12060</v>
      </c>
      <c r="AN627" s="6">
        <f t="shared" si="232"/>
        <v>480</v>
      </c>
      <c r="AO627" s="6">
        <f t="shared" si="233"/>
        <v>1231</v>
      </c>
      <c r="AP627" s="6">
        <f t="shared" si="234"/>
        <v>29</v>
      </c>
      <c r="AQ627" s="6">
        <f t="shared" si="235"/>
        <v>10829</v>
      </c>
      <c r="AR627" s="6">
        <f t="shared" si="252"/>
        <v>509</v>
      </c>
      <c r="AS627" s="9">
        <f t="shared" si="238"/>
        <v>0.35347222222222219</v>
      </c>
    </row>
    <row r="628" spans="1:45" x14ac:dyDescent="0.25">
      <c r="A628" t="s">
        <v>1240</v>
      </c>
      <c r="B628">
        <v>35580</v>
      </c>
      <c r="C628" t="s">
        <v>1241</v>
      </c>
      <c r="D628">
        <v>12380</v>
      </c>
      <c r="E628">
        <v>508</v>
      </c>
      <c r="F628">
        <v>398</v>
      </c>
      <c r="G628">
        <v>833</v>
      </c>
      <c r="H628">
        <v>1274</v>
      </c>
      <c r="I628">
        <v>1688</v>
      </c>
      <c r="J628">
        <v>1656</v>
      </c>
      <c r="K628">
        <v>2109</v>
      </c>
      <c r="L628">
        <v>776</v>
      </c>
      <c r="M628">
        <v>413</v>
      </c>
      <c r="N628">
        <v>430</v>
      </c>
      <c r="O628">
        <v>140</v>
      </c>
      <c r="P628">
        <v>87</v>
      </c>
      <c r="Q628">
        <v>1075</v>
      </c>
      <c r="R628">
        <v>993</v>
      </c>
      <c r="S628">
        <f t="shared" si="239"/>
        <v>6190</v>
      </c>
      <c r="T628" t="str">
        <f t="shared" si="240"/>
        <v>7:00 a.m. to 7:29 a.m.</v>
      </c>
      <c r="U628">
        <f t="shared" si="241"/>
        <v>420</v>
      </c>
      <c r="V628">
        <f t="shared" si="242"/>
        <v>12380</v>
      </c>
      <c r="W628">
        <f t="shared" si="243"/>
        <v>4701</v>
      </c>
      <c r="X628">
        <f t="shared" si="244"/>
        <v>1656</v>
      </c>
      <c r="Y628">
        <f t="shared" si="245"/>
        <v>29</v>
      </c>
      <c r="Z628">
        <f t="shared" si="246"/>
        <v>446.07548309178742</v>
      </c>
      <c r="AA628" s="9">
        <f t="shared" si="236"/>
        <v>0.30972222222222223</v>
      </c>
      <c r="AC628" s="6">
        <f t="shared" si="247"/>
        <v>12380</v>
      </c>
      <c r="AD628" s="6">
        <f t="shared" si="248"/>
        <v>3096</v>
      </c>
      <c r="AE628" s="6">
        <f t="shared" si="228"/>
        <v>390</v>
      </c>
      <c r="AF628" s="6">
        <f t="shared" si="229"/>
        <v>1688</v>
      </c>
      <c r="AG628" s="6">
        <f t="shared" si="230"/>
        <v>29</v>
      </c>
      <c r="AH628" s="6">
        <f t="shared" si="231"/>
        <v>3013</v>
      </c>
      <c r="AI628" s="6">
        <f t="shared" si="249"/>
        <v>391.40876777251185</v>
      </c>
      <c r="AJ628" s="9">
        <f t="shared" si="237"/>
        <v>0.27152777777777776</v>
      </c>
      <c r="AL628" s="6">
        <f t="shared" si="250"/>
        <v>12380</v>
      </c>
      <c r="AM628" s="6">
        <f t="shared" si="251"/>
        <v>9285</v>
      </c>
      <c r="AN628" s="6">
        <f t="shared" si="232"/>
        <v>510</v>
      </c>
      <c r="AO628" s="6">
        <f t="shared" si="233"/>
        <v>413</v>
      </c>
      <c r="AP628" s="6">
        <f t="shared" si="234"/>
        <v>29</v>
      </c>
      <c r="AQ628" s="6">
        <f t="shared" si="235"/>
        <v>9242</v>
      </c>
      <c r="AR628" s="6">
        <f t="shared" si="252"/>
        <v>513.01937046004844</v>
      </c>
      <c r="AS628" s="9">
        <f t="shared" si="238"/>
        <v>0.35625000000000001</v>
      </c>
    </row>
    <row r="629" spans="1:45" x14ac:dyDescent="0.25">
      <c r="A629" t="s">
        <v>1242</v>
      </c>
      <c r="B629">
        <v>35620</v>
      </c>
      <c r="C629" t="s">
        <v>1243</v>
      </c>
      <c r="D629">
        <v>8407146</v>
      </c>
      <c r="E629">
        <v>226923</v>
      </c>
      <c r="F629">
        <v>213279</v>
      </c>
      <c r="G629">
        <v>268222</v>
      </c>
      <c r="H629">
        <v>623000</v>
      </c>
      <c r="I629">
        <v>667147</v>
      </c>
      <c r="J629">
        <v>1262227</v>
      </c>
      <c r="K629">
        <v>992098</v>
      </c>
      <c r="L629">
        <v>1347204</v>
      </c>
      <c r="M629">
        <v>693329</v>
      </c>
      <c r="N629">
        <v>750241</v>
      </c>
      <c r="O629">
        <v>291371</v>
      </c>
      <c r="P629">
        <v>130239</v>
      </c>
      <c r="Q629">
        <v>503204</v>
      </c>
      <c r="R629">
        <v>438662</v>
      </c>
      <c r="S629">
        <f t="shared" si="239"/>
        <v>4203573</v>
      </c>
      <c r="T629" t="str">
        <f t="shared" si="240"/>
        <v>7:30 a.m. to 7:59 a.m.</v>
      </c>
      <c r="U629">
        <f t="shared" si="241"/>
        <v>450</v>
      </c>
      <c r="V629">
        <f t="shared" si="242"/>
        <v>8407146</v>
      </c>
      <c r="W629">
        <f t="shared" si="243"/>
        <v>3260798</v>
      </c>
      <c r="X629">
        <f t="shared" si="244"/>
        <v>992098</v>
      </c>
      <c r="Y629">
        <f t="shared" si="245"/>
        <v>29</v>
      </c>
      <c r="Z629">
        <f t="shared" si="246"/>
        <v>477.55824021417237</v>
      </c>
      <c r="AA629" s="9">
        <f t="shared" si="236"/>
        <v>0.33124999999999999</v>
      </c>
      <c r="AC629" s="6">
        <f t="shared" si="247"/>
        <v>8407146</v>
      </c>
      <c r="AD629" s="6">
        <f t="shared" si="248"/>
        <v>2101787</v>
      </c>
      <c r="AE629" s="6">
        <f t="shared" si="228"/>
        <v>420</v>
      </c>
      <c r="AF629" s="6">
        <f t="shared" si="229"/>
        <v>1262227</v>
      </c>
      <c r="AG629" s="6">
        <f t="shared" si="230"/>
        <v>29</v>
      </c>
      <c r="AH629" s="6">
        <f t="shared" si="231"/>
        <v>1998571</v>
      </c>
      <c r="AI629" s="6">
        <f t="shared" si="249"/>
        <v>422.37140347972274</v>
      </c>
      <c r="AJ629" s="9">
        <f t="shared" si="237"/>
        <v>0.29305555555555557</v>
      </c>
      <c r="AL629" s="6">
        <f t="shared" si="250"/>
        <v>8407146</v>
      </c>
      <c r="AM629" s="6">
        <f t="shared" si="251"/>
        <v>6305360</v>
      </c>
      <c r="AN629" s="6">
        <f t="shared" si="232"/>
        <v>540</v>
      </c>
      <c r="AO629" s="6">
        <f t="shared" si="233"/>
        <v>750241</v>
      </c>
      <c r="AP629" s="6">
        <f t="shared" si="234"/>
        <v>59</v>
      </c>
      <c r="AQ629" s="6">
        <f t="shared" si="235"/>
        <v>6293429</v>
      </c>
      <c r="AR629" s="6">
        <f t="shared" si="252"/>
        <v>540.9382311817136</v>
      </c>
      <c r="AS629" s="9">
        <f t="shared" si="238"/>
        <v>0.375</v>
      </c>
    </row>
    <row r="630" spans="1:45" x14ac:dyDescent="0.25">
      <c r="A630" t="s">
        <v>1244</v>
      </c>
      <c r="B630">
        <v>35660</v>
      </c>
      <c r="C630" t="s">
        <v>1245</v>
      </c>
      <c r="D630">
        <v>65097</v>
      </c>
      <c r="E630">
        <v>2737</v>
      </c>
      <c r="F630">
        <v>1898</v>
      </c>
      <c r="G630">
        <v>2478</v>
      </c>
      <c r="H630">
        <v>4480</v>
      </c>
      <c r="I630">
        <v>6645</v>
      </c>
      <c r="J630">
        <v>8758</v>
      </c>
      <c r="K630">
        <v>10995</v>
      </c>
      <c r="L630">
        <v>6820</v>
      </c>
      <c r="M630">
        <v>3063</v>
      </c>
      <c r="N630">
        <v>3381</v>
      </c>
      <c r="O630">
        <v>2161</v>
      </c>
      <c r="P630">
        <v>832</v>
      </c>
      <c r="Q630">
        <v>5911</v>
      </c>
      <c r="R630">
        <v>4938</v>
      </c>
      <c r="S630">
        <f t="shared" si="239"/>
        <v>32548.5</v>
      </c>
      <c r="T630" t="str">
        <f t="shared" si="240"/>
        <v>7:30 a.m. to 7:59 a.m.</v>
      </c>
      <c r="U630">
        <f t="shared" si="241"/>
        <v>450</v>
      </c>
      <c r="V630">
        <f t="shared" si="242"/>
        <v>65097</v>
      </c>
      <c r="W630">
        <f t="shared" si="243"/>
        <v>26996</v>
      </c>
      <c r="X630">
        <f t="shared" si="244"/>
        <v>10995</v>
      </c>
      <c r="Y630">
        <f t="shared" si="245"/>
        <v>29</v>
      </c>
      <c r="Z630">
        <f t="shared" si="246"/>
        <v>464.64506593906322</v>
      </c>
      <c r="AA630" s="9">
        <f t="shared" si="236"/>
        <v>0.32222222222222224</v>
      </c>
      <c r="AC630" s="6">
        <f t="shared" si="247"/>
        <v>65097</v>
      </c>
      <c r="AD630" s="6">
        <f t="shared" si="248"/>
        <v>16275</v>
      </c>
      <c r="AE630" s="6">
        <f t="shared" si="228"/>
        <v>390</v>
      </c>
      <c r="AF630" s="6">
        <f t="shared" si="229"/>
        <v>6645</v>
      </c>
      <c r="AG630" s="6">
        <f t="shared" si="230"/>
        <v>29</v>
      </c>
      <c r="AH630" s="6">
        <f t="shared" si="231"/>
        <v>11593</v>
      </c>
      <c r="AI630" s="6">
        <f t="shared" si="249"/>
        <v>410.42983446200151</v>
      </c>
      <c r="AJ630" s="9">
        <f t="shared" si="237"/>
        <v>0.28472222222222221</v>
      </c>
      <c r="AL630" s="6">
        <f t="shared" si="250"/>
        <v>65097</v>
      </c>
      <c r="AM630" s="6">
        <f t="shared" si="251"/>
        <v>48823</v>
      </c>
      <c r="AN630" s="6">
        <f t="shared" si="232"/>
        <v>540</v>
      </c>
      <c r="AO630" s="6">
        <f t="shared" si="233"/>
        <v>3381</v>
      </c>
      <c r="AP630" s="6">
        <f t="shared" si="234"/>
        <v>59</v>
      </c>
      <c r="AQ630" s="6">
        <f t="shared" si="235"/>
        <v>47874</v>
      </c>
      <c r="AR630" s="6">
        <f t="shared" si="252"/>
        <v>556.55612244897964</v>
      </c>
      <c r="AS630" s="9">
        <f t="shared" si="238"/>
        <v>0.38611111111111113</v>
      </c>
    </row>
    <row r="631" spans="1:45" x14ac:dyDescent="0.25">
      <c r="A631" t="s">
        <v>1246</v>
      </c>
      <c r="B631">
        <v>35700</v>
      </c>
      <c r="C631" t="s">
        <v>1247</v>
      </c>
      <c r="D631">
        <v>15774</v>
      </c>
      <c r="E631">
        <v>667</v>
      </c>
      <c r="F631">
        <v>398</v>
      </c>
      <c r="G631">
        <v>1010</v>
      </c>
      <c r="H631">
        <v>1576</v>
      </c>
      <c r="I631">
        <v>1540</v>
      </c>
      <c r="J631">
        <v>1744</v>
      </c>
      <c r="K631">
        <v>2245</v>
      </c>
      <c r="L631">
        <v>1982</v>
      </c>
      <c r="M631">
        <v>835</v>
      </c>
      <c r="N631">
        <v>1546</v>
      </c>
      <c r="O631">
        <v>553</v>
      </c>
      <c r="P631">
        <v>240</v>
      </c>
      <c r="Q631">
        <v>553</v>
      </c>
      <c r="R631">
        <v>885</v>
      </c>
      <c r="S631">
        <f t="shared" si="239"/>
        <v>7887</v>
      </c>
      <c r="T631" t="str">
        <f t="shared" si="240"/>
        <v>7:30 a.m. to 7:59 a.m.</v>
      </c>
      <c r="U631">
        <f t="shared" si="241"/>
        <v>450</v>
      </c>
      <c r="V631">
        <f t="shared" si="242"/>
        <v>15774</v>
      </c>
      <c r="W631">
        <f t="shared" si="243"/>
        <v>6935</v>
      </c>
      <c r="X631">
        <f t="shared" si="244"/>
        <v>2245</v>
      </c>
      <c r="Y631">
        <f t="shared" si="245"/>
        <v>29</v>
      </c>
      <c r="Z631">
        <f t="shared" si="246"/>
        <v>462.29755011135859</v>
      </c>
      <c r="AA631" s="9">
        <f t="shared" si="236"/>
        <v>0.32083333333333336</v>
      </c>
      <c r="AC631" s="6">
        <f t="shared" si="247"/>
        <v>15774</v>
      </c>
      <c r="AD631" s="6">
        <f t="shared" si="248"/>
        <v>3944</v>
      </c>
      <c r="AE631" s="6">
        <f t="shared" si="228"/>
        <v>390</v>
      </c>
      <c r="AF631" s="6">
        <f t="shared" si="229"/>
        <v>1540</v>
      </c>
      <c r="AG631" s="6">
        <f t="shared" si="230"/>
        <v>29</v>
      </c>
      <c r="AH631" s="6">
        <f t="shared" si="231"/>
        <v>3651</v>
      </c>
      <c r="AI631" s="6">
        <f t="shared" si="249"/>
        <v>395.50811688311688</v>
      </c>
      <c r="AJ631" s="9">
        <f t="shared" si="237"/>
        <v>0.27430555555555552</v>
      </c>
      <c r="AL631" s="6">
        <f t="shared" si="250"/>
        <v>15774</v>
      </c>
      <c r="AM631" s="6">
        <f t="shared" si="251"/>
        <v>11831</v>
      </c>
      <c r="AN631" s="6">
        <f t="shared" si="232"/>
        <v>510</v>
      </c>
      <c r="AO631" s="6">
        <f t="shared" si="233"/>
        <v>835</v>
      </c>
      <c r="AP631" s="6">
        <f t="shared" si="234"/>
        <v>29</v>
      </c>
      <c r="AQ631" s="6">
        <f t="shared" si="235"/>
        <v>11162</v>
      </c>
      <c r="AR631" s="6">
        <f t="shared" si="252"/>
        <v>533.21736526946108</v>
      </c>
      <c r="AS631" s="9">
        <f t="shared" si="238"/>
        <v>0.37013888888888885</v>
      </c>
    </row>
    <row r="632" spans="1:45" x14ac:dyDescent="0.25">
      <c r="A632" t="s">
        <v>1248</v>
      </c>
      <c r="B632">
        <v>35740</v>
      </c>
      <c r="C632" t="s">
        <v>1249</v>
      </c>
      <c r="D632">
        <v>23634</v>
      </c>
      <c r="E632">
        <v>1599</v>
      </c>
      <c r="F632">
        <v>1081</v>
      </c>
      <c r="G632">
        <v>1394</v>
      </c>
      <c r="H632">
        <v>1908</v>
      </c>
      <c r="I632">
        <v>2065</v>
      </c>
      <c r="J632">
        <v>3060</v>
      </c>
      <c r="K632">
        <v>4524</v>
      </c>
      <c r="L632">
        <v>2058</v>
      </c>
      <c r="M632">
        <v>725</v>
      </c>
      <c r="N632">
        <v>848</v>
      </c>
      <c r="O632">
        <v>579</v>
      </c>
      <c r="P632">
        <v>262</v>
      </c>
      <c r="Q632">
        <v>1518</v>
      </c>
      <c r="R632">
        <v>2013</v>
      </c>
      <c r="S632">
        <f t="shared" si="239"/>
        <v>11817</v>
      </c>
      <c r="T632" t="str">
        <f t="shared" si="240"/>
        <v>7:30 a.m. to 7:59 a.m.</v>
      </c>
      <c r="U632">
        <f t="shared" si="241"/>
        <v>450</v>
      </c>
      <c r="V632">
        <f t="shared" si="242"/>
        <v>23634</v>
      </c>
      <c r="W632">
        <f t="shared" si="243"/>
        <v>11107</v>
      </c>
      <c r="X632">
        <f t="shared" si="244"/>
        <v>4524</v>
      </c>
      <c r="Y632">
        <f t="shared" si="245"/>
        <v>29</v>
      </c>
      <c r="Z632">
        <f t="shared" si="246"/>
        <v>454.55128205128204</v>
      </c>
      <c r="AA632" s="9">
        <f t="shared" si="236"/>
        <v>0.31527777777777777</v>
      </c>
      <c r="AC632" s="6">
        <f t="shared" si="247"/>
        <v>23634</v>
      </c>
      <c r="AD632" s="6">
        <f t="shared" si="248"/>
        <v>5909</v>
      </c>
      <c r="AE632" s="6">
        <f t="shared" si="228"/>
        <v>360</v>
      </c>
      <c r="AF632" s="6">
        <f t="shared" si="229"/>
        <v>1908</v>
      </c>
      <c r="AG632" s="6">
        <f t="shared" si="230"/>
        <v>29</v>
      </c>
      <c r="AH632" s="6">
        <f t="shared" si="231"/>
        <v>4074</v>
      </c>
      <c r="AI632" s="6">
        <f t="shared" si="249"/>
        <v>387.88286163522014</v>
      </c>
      <c r="AJ632" s="9">
        <f t="shared" si="237"/>
        <v>0.26874999999999999</v>
      </c>
      <c r="AL632" s="6">
        <f t="shared" si="250"/>
        <v>23634</v>
      </c>
      <c r="AM632" s="6">
        <f t="shared" si="251"/>
        <v>17726</v>
      </c>
      <c r="AN632" s="6">
        <f t="shared" si="232"/>
        <v>510</v>
      </c>
      <c r="AO632" s="6">
        <f t="shared" si="233"/>
        <v>725</v>
      </c>
      <c r="AP632" s="6">
        <f t="shared" si="234"/>
        <v>29</v>
      </c>
      <c r="AQ632" s="6">
        <f t="shared" si="235"/>
        <v>17689</v>
      </c>
      <c r="AR632" s="6">
        <f t="shared" si="252"/>
        <v>511.46</v>
      </c>
      <c r="AS632" s="9">
        <f t="shared" si="238"/>
        <v>0.35486111111111113</v>
      </c>
    </row>
    <row r="633" spans="1:45" x14ac:dyDescent="0.25">
      <c r="A633" t="s">
        <v>1250</v>
      </c>
      <c r="B633">
        <v>35820</v>
      </c>
      <c r="C633" t="s">
        <v>1251</v>
      </c>
      <c r="D633">
        <v>17021</v>
      </c>
      <c r="E633">
        <v>815</v>
      </c>
      <c r="F633">
        <v>465</v>
      </c>
      <c r="G633">
        <v>805</v>
      </c>
      <c r="H633">
        <v>795</v>
      </c>
      <c r="I633">
        <v>1399</v>
      </c>
      <c r="J633">
        <v>1888</v>
      </c>
      <c r="K633">
        <v>3210</v>
      </c>
      <c r="L633">
        <v>1871</v>
      </c>
      <c r="M633">
        <v>943</v>
      </c>
      <c r="N633">
        <v>801</v>
      </c>
      <c r="O633">
        <v>397</v>
      </c>
      <c r="P633">
        <v>279</v>
      </c>
      <c r="Q633">
        <v>1708</v>
      </c>
      <c r="R633">
        <v>1645</v>
      </c>
      <c r="S633">
        <f t="shared" si="239"/>
        <v>8510.5</v>
      </c>
      <c r="T633" t="str">
        <f t="shared" si="240"/>
        <v>7:30 a.m. to 7:59 a.m.</v>
      </c>
      <c r="U633">
        <f t="shared" si="241"/>
        <v>450</v>
      </c>
      <c r="V633">
        <f t="shared" si="242"/>
        <v>17021</v>
      </c>
      <c r="W633">
        <f t="shared" si="243"/>
        <v>6167</v>
      </c>
      <c r="X633">
        <f t="shared" si="244"/>
        <v>3210</v>
      </c>
      <c r="Y633">
        <f t="shared" si="245"/>
        <v>29</v>
      </c>
      <c r="Z633">
        <f t="shared" si="246"/>
        <v>471.17180685358255</v>
      </c>
      <c r="AA633" s="9">
        <f t="shared" si="236"/>
        <v>0.32708333333333334</v>
      </c>
      <c r="AC633" s="6">
        <f t="shared" si="247"/>
        <v>17021</v>
      </c>
      <c r="AD633" s="6">
        <f t="shared" si="248"/>
        <v>4256</v>
      </c>
      <c r="AE633" s="6">
        <f t="shared" si="228"/>
        <v>390</v>
      </c>
      <c r="AF633" s="6">
        <f t="shared" si="229"/>
        <v>1399</v>
      </c>
      <c r="AG633" s="6">
        <f t="shared" si="230"/>
        <v>29</v>
      </c>
      <c r="AH633" s="6">
        <f t="shared" si="231"/>
        <v>2880</v>
      </c>
      <c r="AI633" s="6">
        <f t="shared" si="249"/>
        <v>418.50768406004289</v>
      </c>
      <c r="AJ633" s="9">
        <f t="shared" si="237"/>
        <v>0.2902777777777778</v>
      </c>
      <c r="AL633" s="6">
        <f t="shared" si="250"/>
        <v>17021</v>
      </c>
      <c r="AM633" s="6">
        <f t="shared" si="251"/>
        <v>12766</v>
      </c>
      <c r="AN633" s="6">
        <f t="shared" si="232"/>
        <v>540</v>
      </c>
      <c r="AO633" s="6">
        <f t="shared" si="233"/>
        <v>801</v>
      </c>
      <c r="AP633" s="6">
        <f t="shared" si="234"/>
        <v>59</v>
      </c>
      <c r="AQ633" s="6">
        <f t="shared" si="235"/>
        <v>12191</v>
      </c>
      <c r="AR633" s="6">
        <f t="shared" si="252"/>
        <v>582.33489388264672</v>
      </c>
      <c r="AS633" s="9">
        <f t="shared" si="238"/>
        <v>0.40416666666666662</v>
      </c>
    </row>
    <row r="634" spans="1:45" x14ac:dyDescent="0.25">
      <c r="A634" t="s">
        <v>1252</v>
      </c>
      <c r="B634">
        <v>35840</v>
      </c>
      <c r="C634" t="s">
        <v>1253</v>
      </c>
      <c r="D634">
        <v>262211</v>
      </c>
      <c r="E634">
        <v>7036</v>
      </c>
      <c r="F634">
        <v>6225</v>
      </c>
      <c r="G634">
        <v>8648</v>
      </c>
      <c r="H634">
        <v>17477</v>
      </c>
      <c r="I634">
        <v>24195</v>
      </c>
      <c r="J634">
        <v>43074</v>
      </c>
      <c r="K634">
        <v>37406</v>
      </c>
      <c r="L634">
        <v>34837</v>
      </c>
      <c r="M634">
        <v>17556</v>
      </c>
      <c r="N634">
        <v>19839</v>
      </c>
      <c r="O634">
        <v>6813</v>
      </c>
      <c r="P634">
        <v>4284</v>
      </c>
      <c r="Q634">
        <v>18504</v>
      </c>
      <c r="R634">
        <v>16317</v>
      </c>
      <c r="S634">
        <f t="shared" si="239"/>
        <v>131105.5</v>
      </c>
      <c r="T634" t="str">
        <f t="shared" si="240"/>
        <v>7:30 a.m. to 7:59 a.m.</v>
      </c>
      <c r="U634">
        <f t="shared" si="241"/>
        <v>450</v>
      </c>
      <c r="V634">
        <f t="shared" si="242"/>
        <v>262211</v>
      </c>
      <c r="W634">
        <f t="shared" si="243"/>
        <v>106655</v>
      </c>
      <c r="X634">
        <f t="shared" si="244"/>
        <v>37406</v>
      </c>
      <c r="Y634">
        <f t="shared" si="245"/>
        <v>29</v>
      </c>
      <c r="Z634">
        <f t="shared" si="246"/>
        <v>468.95590279634285</v>
      </c>
      <c r="AA634" s="9">
        <f t="shared" si="236"/>
        <v>0.32500000000000001</v>
      </c>
      <c r="AC634" s="6">
        <f t="shared" si="247"/>
        <v>262211</v>
      </c>
      <c r="AD634" s="6">
        <f t="shared" si="248"/>
        <v>65553</v>
      </c>
      <c r="AE634" s="6">
        <f t="shared" si="228"/>
        <v>420</v>
      </c>
      <c r="AF634" s="6">
        <f t="shared" si="229"/>
        <v>43074</v>
      </c>
      <c r="AG634" s="6">
        <f t="shared" si="230"/>
        <v>29</v>
      </c>
      <c r="AH634" s="6">
        <f t="shared" si="231"/>
        <v>63581</v>
      </c>
      <c r="AI634" s="6">
        <f t="shared" si="249"/>
        <v>421.32750034823789</v>
      </c>
      <c r="AJ634" s="9">
        <f t="shared" si="237"/>
        <v>0.29236111111111113</v>
      </c>
      <c r="AL634" s="6">
        <f t="shared" si="250"/>
        <v>262211</v>
      </c>
      <c r="AM634" s="6">
        <f t="shared" si="251"/>
        <v>196659</v>
      </c>
      <c r="AN634" s="6">
        <f t="shared" si="232"/>
        <v>540</v>
      </c>
      <c r="AO634" s="6">
        <f t="shared" si="233"/>
        <v>19839</v>
      </c>
      <c r="AP634" s="6">
        <f t="shared" si="234"/>
        <v>59</v>
      </c>
      <c r="AQ634" s="6">
        <f t="shared" si="235"/>
        <v>196454</v>
      </c>
      <c r="AR634" s="6">
        <f t="shared" si="252"/>
        <v>540.60742728968194</v>
      </c>
      <c r="AS634" s="9">
        <f t="shared" si="238"/>
        <v>0.375</v>
      </c>
    </row>
    <row r="635" spans="1:45" x14ac:dyDescent="0.25">
      <c r="A635" t="s">
        <v>1254</v>
      </c>
      <c r="B635">
        <v>35860</v>
      </c>
      <c r="C635" t="s">
        <v>1255</v>
      </c>
      <c r="D635">
        <v>11746</v>
      </c>
      <c r="E635">
        <v>863</v>
      </c>
      <c r="F635">
        <v>759</v>
      </c>
      <c r="G635">
        <v>882</v>
      </c>
      <c r="H635">
        <v>1132</v>
      </c>
      <c r="I635">
        <v>1634</v>
      </c>
      <c r="J635">
        <v>1584</v>
      </c>
      <c r="K635">
        <v>1057</v>
      </c>
      <c r="L635">
        <v>588</v>
      </c>
      <c r="M635">
        <v>396</v>
      </c>
      <c r="N635">
        <v>288</v>
      </c>
      <c r="O635">
        <v>203</v>
      </c>
      <c r="P635">
        <v>97</v>
      </c>
      <c r="Q635">
        <v>1101</v>
      </c>
      <c r="R635">
        <v>1162</v>
      </c>
      <c r="S635">
        <f t="shared" si="239"/>
        <v>5873</v>
      </c>
      <c r="T635" t="str">
        <f t="shared" si="240"/>
        <v>7:00 a.m. to 7:29 a.m.</v>
      </c>
      <c r="U635">
        <f t="shared" si="241"/>
        <v>420</v>
      </c>
      <c r="V635">
        <f t="shared" si="242"/>
        <v>11746</v>
      </c>
      <c r="W635">
        <f t="shared" si="243"/>
        <v>5270</v>
      </c>
      <c r="X635">
        <f t="shared" si="244"/>
        <v>1584</v>
      </c>
      <c r="Y635">
        <f t="shared" si="245"/>
        <v>29</v>
      </c>
      <c r="Z635">
        <f t="shared" si="246"/>
        <v>431.03977272727275</v>
      </c>
      <c r="AA635" s="9">
        <f t="shared" si="236"/>
        <v>0.29930555555555555</v>
      </c>
      <c r="AC635" s="6">
        <f t="shared" si="247"/>
        <v>11746</v>
      </c>
      <c r="AD635" s="6">
        <f t="shared" si="248"/>
        <v>2937</v>
      </c>
      <c r="AE635" s="6">
        <f t="shared" si="228"/>
        <v>360</v>
      </c>
      <c r="AF635" s="6">
        <f t="shared" si="229"/>
        <v>1132</v>
      </c>
      <c r="AG635" s="6">
        <f t="shared" si="230"/>
        <v>29</v>
      </c>
      <c r="AH635" s="6">
        <f t="shared" si="231"/>
        <v>2504</v>
      </c>
      <c r="AI635" s="6">
        <f t="shared" si="249"/>
        <v>371.07994699646645</v>
      </c>
      <c r="AJ635" s="9">
        <f t="shared" si="237"/>
        <v>0.25763888888888892</v>
      </c>
      <c r="AL635" s="6">
        <f t="shared" si="250"/>
        <v>11746</v>
      </c>
      <c r="AM635" s="6">
        <f t="shared" si="251"/>
        <v>8810</v>
      </c>
      <c r="AN635" s="6">
        <f t="shared" si="232"/>
        <v>510</v>
      </c>
      <c r="AO635" s="6">
        <f t="shared" si="233"/>
        <v>396</v>
      </c>
      <c r="AP635" s="6">
        <f t="shared" si="234"/>
        <v>29</v>
      </c>
      <c r="AQ635" s="6">
        <f t="shared" si="235"/>
        <v>8499</v>
      </c>
      <c r="AR635" s="6">
        <f t="shared" si="252"/>
        <v>532.73863636363637</v>
      </c>
      <c r="AS635" s="9">
        <f t="shared" si="238"/>
        <v>0.36944444444444446</v>
      </c>
    </row>
    <row r="636" spans="1:45" x14ac:dyDescent="0.25">
      <c r="A636" t="s">
        <v>1256</v>
      </c>
      <c r="B636">
        <v>35900</v>
      </c>
      <c r="C636" t="s">
        <v>1257</v>
      </c>
      <c r="D636">
        <v>25604</v>
      </c>
      <c r="E636">
        <v>1235</v>
      </c>
      <c r="F636">
        <v>1151</v>
      </c>
      <c r="G636">
        <v>984</v>
      </c>
      <c r="H636">
        <v>2479</v>
      </c>
      <c r="I636">
        <v>3581</v>
      </c>
      <c r="J636">
        <v>4154</v>
      </c>
      <c r="K636">
        <v>3609</v>
      </c>
      <c r="L636">
        <v>2234</v>
      </c>
      <c r="M636">
        <v>929</v>
      </c>
      <c r="N636">
        <v>845</v>
      </c>
      <c r="O636">
        <v>360</v>
      </c>
      <c r="P636">
        <v>288</v>
      </c>
      <c r="Q636">
        <v>1662</v>
      </c>
      <c r="R636">
        <v>2093</v>
      </c>
      <c r="S636">
        <f t="shared" si="239"/>
        <v>12802</v>
      </c>
      <c r="T636" t="str">
        <f t="shared" si="240"/>
        <v>7:00 a.m. to 7:29 a.m.</v>
      </c>
      <c r="U636">
        <f t="shared" si="241"/>
        <v>420</v>
      </c>
      <c r="V636">
        <f t="shared" si="242"/>
        <v>25604</v>
      </c>
      <c r="W636">
        <f t="shared" si="243"/>
        <v>9430</v>
      </c>
      <c r="X636">
        <f t="shared" si="244"/>
        <v>4154</v>
      </c>
      <c r="Y636">
        <f t="shared" si="245"/>
        <v>29</v>
      </c>
      <c r="Z636">
        <f t="shared" si="246"/>
        <v>443.54068367838227</v>
      </c>
      <c r="AA636" s="9">
        <f t="shared" si="236"/>
        <v>0.30763888888888891</v>
      </c>
      <c r="AC636" s="6">
        <f t="shared" si="247"/>
        <v>25604</v>
      </c>
      <c r="AD636" s="6">
        <f t="shared" si="248"/>
        <v>6402</v>
      </c>
      <c r="AE636" s="6">
        <f t="shared" si="228"/>
        <v>390</v>
      </c>
      <c r="AF636" s="6">
        <f t="shared" si="229"/>
        <v>3581</v>
      </c>
      <c r="AG636" s="6">
        <f t="shared" si="230"/>
        <v>29</v>
      </c>
      <c r="AH636" s="6">
        <f t="shared" si="231"/>
        <v>5849</v>
      </c>
      <c r="AI636" s="6">
        <f t="shared" si="249"/>
        <v>394.47025970399329</v>
      </c>
      <c r="AJ636" s="9">
        <f t="shared" si="237"/>
        <v>0.27361111111111108</v>
      </c>
      <c r="AL636" s="6">
        <f t="shared" si="250"/>
        <v>25604</v>
      </c>
      <c r="AM636" s="6">
        <f t="shared" si="251"/>
        <v>19203</v>
      </c>
      <c r="AN636" s="6">
        <f t="shared" si="232"/>
        <v>480</v>
      </c>
      <c r="AO636" s="6">
        <f t="shared" si="233"/>
        <v>2234</v>
      </c>
      <c r="AP636" s="6">
        <f t="shared" si="234"/>
        <v>29</v>
      </c>
      <c r="AQ636" s="6">
        <f t="shared" si="235"/>
        <v>17193</v>
      </c>
      <c r="AR636" s="6">
        <f t="shared" si="252"/>
        <v>506.09221128021488</v>
      </c>
      <c r="AS636" s="9">
        <f t="shared" si="238"/>
        <v>0.35138888888888892</v>
      </c>
    </row>
    <row r="637" spans="1:45" x14ac:dyDescent="0.25">
      <c r="A637" t="s">
        <v>1258</v>
      </c>
      <c r="B637">
        <v>35940</v>
      </c>
      <c r="C637" t="s">
        <v>1259</v>
      </c>
      <c r="D637">
        <v>25601</v>
      </c>
      <c r="E637">
        <v>1245</v>
      </c>
      <c r="F637">
        <v>1182</v>
      </c>
      <c r="G637">
        <v>2035</v>
      </c>
      <c r="H637">
        <v>2626</v>
      </c>
      <c r="I637">
        <v>2905</v>
      </c>
      <c r="J637">
        <v>3207</v>
      </c>
      <c r="K637">
        <v>2689</v>
      </c>
      <c r="L637">
        <v>1791</v>
      </c>
      <c r="M637">
        <v>1022</v>
      </c>
      <c r="N637">
        <v>1003</v>
      </c>
      <c r="O637">
        <v>556</v>
      </c>
      <c r="P637">
        <v>286</v>
      </c>
      <c r="Q637">
        <v>2625</v>
      </c>
      <c r="R637">
        <v>2429</v>
      </c>
      <c r="S637">
        <f t="shared" si="239"/>
        <v>12800.5</v>
      </c>
      <c r="T637" t="str">
        <f t="shared" si="240"/>
        <v>7:00 a.m. to 7:29 a.m.</v>
      </c>
      <c r="U637">
        <f t="shared" si="241"/>
        <v>420</v>
      </c>
      <c r="V637">
        <f t="shared" si="242"/>
        <v>25601</v>
      </c>
      <c r="W637">
        <f t="shared" si="243"/>
        <v>9993</v>
      </c>
      <c r="X637">
        <f t="shared" si="244"/>
        <v>3207</v>
      </c>
      <c r="Y637">
        <f t="shared" si="245"/>
        <v>29</v>
      </c>
      <c r="Z637">
        <f t="shared" si="246"/>
        <v>445.38743373869659</v>
      </c>
      <c r="AA637" s="9">
        <f t="shared" si="236"/>
        <v>0.30902777777777779</v>
      </c>
      <c r="AC637" s="6">
        <f t="shared" si="247"/>
        <v>25601</v>
      </c>
      <c r="AD637" s="6">
        <f t="shared" si="248"/>
        <v>6401</v>
      </c>
      <c r="AE637" s="6">
        <f t="shared" si="228"/>
        <v>360</v>
      </c>
      <c r="AF637" s="6">
        <f t="shared" si="229"/>
        <v>2626</v>
      </c>
      <c r="AG637" s="6">
        <f t="shared" si="230"/>
        <v>29</v>
      </c>
      <c r="AH637" s="6">
        <f t="shared" si="231"/>
        <v>4462</v>
      </c>
      <c r="AI637" s="6">
        <f t="shared" si="249"/>
        <v>381.4048933739528</v>
      </c>
      <c r="AJ637" s="9">
        <f t="shared" si="237"/>
        <v>0.26458333333333334</v>
      </c>
      <c r="AL637" s="6">
        <f t="shared" si="250"/>
        <v>25601</v>
      </c>
      <c r="AM637" s="6">
        <f t="shared" si="251"/>
        <v>19201</v>
      </c>
      <c r="AN637" s="6">
        <f t="shared" si="232"/>
        <v>540</v>
      </c>
      <c r="AO637" s="6">
        <f t="shared" si="233"/>
        <v>1003</v>
      </c>
      <c r="AP637" s="6">
        <f t="shared" si="234"/>
        <v>59</v>
      </c>
      <c r="AQ637" s="6">
        <f t="shared" si="235"/>
        <v>18702</v>
      </c>
      <c r="AR637" s="6">
        <f t="shared" si="252"/>
        <v>569.33823529411768</v>
      </c>
      <c r="AS637" s="9">
        <f t="shared" si="238"/>
        <v>0.39513888888888887</v>
      </c>
    </row>
    <row r="638" spans="1:45" x14ac:dyDescent="0.25">
      <c r="A638" t="s">
        <v>1260</v>
      </c>
      <c r="B638">
        <v>35980</v>
      </c>
      <c r="C638" t="s">
        <v>1261</v>
      </c>
      <c r="D638">
        <v>131676</v>
      </c>
      <c r="E638">
        <v>4749</v>
      </c>
      <c r="F638">
        <v>4291</v>
      </c>
      <c r="G638">
        <v>7937</v>
      </c>
      <c r="H638">
        <v>11315</v>
      </c>
      <c r="I638">
        <v>14001</v>
      </c>
      <c r="J638">
        <v>17480</v>
      </c>
      <c r="K638">
        <v>15131</v>
      </c>
      <c r="L638">
        <v>14552</v>
      </c>
      <c r="M638">
        <v>7266</v>
      </c>
      <c r="N638">
        <v>6897</v>
      </c>
      <c r="O638">
        <v>3552</v>
      </c>
      <c r="P638">
        <v>2410</v>
      </c>
      <c r="Q638">
        <v>11466</v>
      </c>
      <c r="R638">
        <v>10629</v>
      </c>
      <c r="S638">
        <f t="shared" si="239"/>
        <v>65838</v>
      </c>
      <c r="T638" t="str">
        <f t="shared" si="240"/>
        <v>7:30 a.m. to 7:59 a.m.</v>
      </c>
      <c r="U638">
        <f t="shared" si="241"/>
        <v>450</v>
      </c>
      <c r="V638">
        <f t="shared" si="242"/>
        <v>131676</v>
      </c>
      <c r="W638">
        <f t="shared" si="243"/>
        <v>59773</v>
      </c>
      <c r="X638">
        <f t="shared" si="244"/>
        <v>15131</v>
      </c>
      <c r="Y638">
        <f t="shared" si="245"/>
        <v>29</v>
      </c>
      <c r="Z638">
        <f t="shared" si="246"/>
        <v>461.6241490978785</v>
      </c>
      <c r="AA638" s="9">
        <f t="shared" si="236"/>
        <v>0.32013888888888892</v>
      </c>
      <c r="AC638" s="6">
        <f t="shared" si="247"/>
        <v>131676</v>
      </c>
      <c r="AD638" s="6">
        <f t="shared" si="248"/>
        <v>32920</v>
      </c>
      <c r="AE638" s="6">
        <f t="shared" si="228"/>
        <v>390</v>
      </c>
      <c r="AF638" s="6">
        <f t="shared" si="229"/>
        <v>14001</v>
      </c>
      <c r="AG638" s="6">
        <f t="shared" si="230"/>
        <v>29</v>
      </c>
      <c r="AH638" s="6">
        <f t="shared" si="231"/>
        <v>28292</v>
      </c>
      <c r="AI638" s="6">
        <f t="shared" si="249"/>
        <v>399.58381544175415</v>
      </c>
      <c r="AJ638" s="9">
        <f t="shared" si="237"/>
        <v>0.27708333333333335</v>
      </c>
      <c r="AL638" s="6">
        <f t="shared" si="250"/>
        <v>131676</v>
      </c>
      <c r="AM638" s="6">
        <f t="shared" si="251"/>
        <v>98757</v>
      </c>
      <c r="AN638" s="6">
        <f t="shared" si="232"/>
        <v>540</v>
      </c>
      <c r="AO638" s="6">
        <f t="shared" si="233"/>
        <v>6897</v>
      </c>
      <c r="AP638" s="6">
        <f t="shared" si="234"/>
        <v>59</v>
      </c>
      <c r="AQ638" s="6">
        <f t="shared" si="235"/>
        <v>96722</v>
      </c>
      <c r="AR638" s="6">
        <f t="shared" si="252"/>
        <v>557.40829346092505</v>
      </c>
      <c r="AS638" s="9">
        <f t="shared" si="238"/>
        <v>0.38680555555555557</v>
      </c>
    </row>
    <row r="639" spans="1:45" x14ac:dyDescent="0.25">
      <c r="A639" t="s">
        <v>1262</v>
      </c>
      <c r="B639">
        <v>36020</v>
      </c>
      <c r="C639" t="s">
        <v>1263</v>
      </c>
      <c r="D639">
        <v>32509</v>
      </c>
      <c r="E639">
        <v>2027</v>
      </c>
      <c r="F639">
        <v>1261</v>
      </c>
      <c r="G639">
        <v>1810</v>
      </c>
      <c r="H639">
        <v>3536</v>
      </c>
      <c r="I639">
        <v>3430</v>
      </c>
      <c r="J639">
        <v>4468</v>
      </c>
      <c r="K639">
        <v>3082</v>
      </c>
      <c r="L639">
        <v>2810</v>
      </c>
      <c r="M639">
        <v>1719</v>
      </c>
      <c r="N639">
        <v>1879</v>
      </c>
      <c r="O639">
        <v>1010</v>
      </c>
      <c r="P639">
        <v>410</v>
      </c>
      <c r="Q639">
        <v>2823</v>
      </c>
      <c r="R639">
        <v>2244</v>
      </c>
      <c r="S639">
        <f t="shared" si="239"/>
        <v>16254.5</v>
      </c>
      <c r="T639" t="str">
        <f t="shared" si="240"/>
        <v>7:00 a.m. to 7:29 a.m.</v>
      </c>
      <c r="U639">
        <f t="shared" si="241"/>
        <v>420</v>
      </c>
      <c r="V639">
        <f t="shared" si="242"/>
        <v>32509</v>
      </c>
      <c r="W639">
        <f t="shared" si="243"/>
        <v>12064</v>
      </c>
      <c r="X639">
        <f t="shared" si="244"/>
        <v>4468</v>
      </c>
      <c r="Y639">
        <f t="shared" si="245"/>
        <v>29</v>
      </c>
      <c r="Z639">
        <f t="shared" si="246"/>
        <v>447.19885854968663</v>
      </c>
      <c r="AA639" s="9">
        <f t="shared" si="236"/>
        <v>0.31041666666666667</v>
      </c>
      <c r="AC639" s="6">
        <f t="shared" si="247"/>
        <v>32509</v>
      </c>
      <c r="AD639" s="6">
        <f t="shared" si="248"/>
        <v>8128</v>
      </c>
      <c r="AE639" s="6">
        <f t="shared" si="228"/>
        <v>360</v>
      </c>
      <c r="AF639" s="6">
        <f t="shared" si="229"/>
        <v>3536</v>
      </c>
      <c r="AG639" s="6">
        <f t="shared" si="230"/>
        <v>29</v>
      </c>
      <c r="AH639" s="6">
        <f t="shared" si="231"/>
        <v>5098</v>
      </c>
      <c r="AI639" s="6">
        <f t="shared" si="249"/>
        <v>384.84396210407238</v>
      </c>
      <c r="AJ639" s="9">
        <f t="shared" si="237"/>
        <v>0.26666666666666666</v>
      </c>
      <c r="AL639" s="6">
        <f t="shared" si="250"/>
        <v>32509</v>
      </c>
      <c r="AM639" s="6">
        <f t="shared" si="251"/>
        <v>24382</v>
      </c>
      <c r="AN639" s="6">
        <f t="shared" si="232"/>
        <v>540</v>
      </c>
      <c r="AO639" s="6">
        <f t="shared" si="233"/>
        <v>1879</v>
      </c>
      <c r="AP639" s="6">
        <f t="shared" si="234"/>
        <v>59</v>
      </c>
      <c r="AQ639" s="6">
        <f t="shared" si="235"/>
        <v>24143</v>
      </c>
      <c r="AR639" s="6">
        <f t="shared" si="252"/>
        <v>547.49667376263972</v>
      </c>
      <c r="AS639" s="9">
        <f t="shared" si="238"/>
        <v>0.37986111111111115</v>
      </c>
    </row>
    <row r="640" spans="1:45" x14ac:dyDescent="0.25">
      <c r="A640" t="s">
        <v>1264</v>
      </c>
      <c r="B640">
        <v>36060</v>
      </c>
      <c r="C640" t="s">
        <v>1265</v>
      </c>
      <c r="D640">
        <v>15146</v>
      </c>
      <c r="E640">
        <v>1009</v>
      </c>
      <c r="F640">
        <v>579</v>
      </c>
      <c r="G640">
        <v>701</v>
      </c>
      <c r="H640">
        <v>1295</v>
      </c>
      <c r="I640">
        <v>1443</v>
      </c>
      <c r="J640">
        <v>2781</v>
      </c>
      <c r="K640">
        <v>1584</v>
      </c>
      <c r="L640">
        <v>1079</v>
      </c>
      <c r="M640">
        <v>817</v>
      </c>
      <c r="N640">
        <v>877</v>
      </c>
      <c r="O640">
        <v>189</v>
      </c>
      <c r="P640">
        <v>138</v>
      </c>
      <c r="Q640">
        <v>1579</v>
      </c>
      <c r="R640">
        <v>1075</v>
      </c>
      <c r="S640">
        <f t="shared" si="239"/>
        <v>7573</v>
      </c>
      <c r="T640" t="str">
        <f t="shared" si="240"/>
        <v>7:00 a.m. to 7:29 a.m.</v>
      </c>
      <c r="U640">
        <f t="shared" si="241"/>
        <v>420</v>
      </c>
      <c r="V640">
        <f t="shared" si="242"/>
        <v>15146</v>
      </c>
      <c r="W640">
        <f t="shared" si="243"/>
        <v>5027</v>
      </c>
      <c r="X640">
        <f t="shared" si="244"/>
        <v>2781</v>
      </c>
      <c r="Y640">
        <f t="shared" si="245"/>
        <v>29</v>
      </c>
      <c r="Z640">
        <f t="shared" si="246"/>
        <v>446.54944264653</v>
      </c>
      <c r="AA640" s="9">
        <f t="shared" si="236"/>
        <v>0.30972222222222223</v>
      </c>
      <c r="AC640" s="6">
        <f t="shared" si="247"/>
        <v>15146</v>
      </c>
      <c r="AD640" s="6">
        <f t="shared" si="248"/>
        <v>3787</v>
      </c>
      <c r="AE640" s="6">
        <f t="shared" si="228"/>
        <v>390</v>
      </c>
      <c r="AF640" s="6">
        <f t="shared" si="229"/>
        <v>1443</v>
      </c>
      <c r="AG640" s="6">
        <f t="shared" si="230"/>
        <v>29</v>
      </c>
      <c r="AH640" s="6">
        <f t="shared" si="231"/>
        <v>3584</v>
      </c>
      <c r="AI640" s="6">
        <f t="shared" si="249"/>
        <v>394.06964656964658</v>
      </c>
      <c r="AJ640" s="9">
        <f t="shared" si="237"/>
        <v>0.27361111111111108</v>
      </c>
      <c r="AL640" s="6">
        <f t="shared" si="250"/>
        <v>15146</v>
      </c>
      <c r="AM640" s="6">
        <f t="shared" si="251"/>
        <v>11360</v>
      </c>
      <c r="AN640" s="6">
        <f t="shared" si="232"/>
        <v>540</v>
      </c>
      <c r="AO640" s="6">
        <f t="shared" si="233"/>
        <v>877</v>
      </c>
      <c r="AP640" s="6">
        <f t="shared" si="234"/>
        <v>59</v>
      </c>
      <c r="AQ640" s="6">
        <f t="shared" si="235"/>
        <v>11288</v>
      </c>
      <c r="AR640" s="6">
        <f t="shared" si="252"/>
        <v>544.81014823261114</v>
      </c>
      <c r="AS640" s="9">
        <f t="shared" si="238"/>
        <v>0.37777777777777777</v>
      </c>
    </row>
    <row r="641" spans="1:45" x14ac:dyDescent="0.25">
      <c r="A641" t="s">
        <v>1266</v>
      </c>
      <c r="B641">
        <v>36100</v>
      </c>
      <c r="C641" t="s">
        <v>1267</v>
      </c>
      <c r="D641">
        <v>110792</v>
      </c>
      <c r="E641">
        <v>4432</v>
      </c>
      <c r="F641">
        <v>4598</v>
      </c>
      <c r="G641">
        <v>5713</v>
      </c>
      <c r="H641">
        <v>11283</v>
      </c>
      <c r="I641">
        <v>12166</v>
      </c>
      <c r="J641">
        <v>18020</v>
      </c>
      <c r="K641">
        <v>14180</v>
      </c>
      <c r="L641">
        <v>11046</v>
      </c>
      <c r="M641">
        <v>5590</v>
      </c>
      <c r="N641">
        <v>5757</v>
      </c>
      <c r="O641">
        <v>2947</v>
      </c>
      <c r="P641">
        <v>1532</v>
      </c>
      <c r="Q641">
        <v>7444</v>
      </c>
      <c r="R641">
        <v>6084</v>
      </c>
      <c r="S641">
        <f t="shared" si="239"/>
        <v>55396</v>
      </c>
      <c r="T641" t="str">
        <f t="shared" si="240"/>
        <v>7:00 a.m. to 7:29 a.m.</v>
      </c>
      <c r="U641">
        <f t="shared" si="241"/>
        <v>420</v>
      </c>
      <c r="V641">
        <f t="shared" si="242"/>
        <v>110792</v>
      </c>
      <c r="W641">
        <f t="shared" si="243"/>
        <v>38192</v>
      </c>
      <c r="X641">
        <f t="shared" si="244"/>
        <v>18020</v>
      </c>
      <c r="Y641">
        <f t="shared" si="245"/>
        <v>29</v>
      </c>
      <c r="Z641">
        <f t="shared" si="246"/>
        <v>447.68679245283022</v>
      </c>
      <c r="AA641" s="9">
        <f t="shared" si="236"/>
        <v>0.31041666666666667</v>
      </c>
      <c r="AC641" s="6">
        <f t="shared" si="247"/>
        <v>110792</v>
      </c>
      <c r="AD641" s="6">
        <f t="shared" si="248"/>
        <v>27699</v>
      </c>
      <c r="AE641" s="6">
        <f t="shared" si="228"/>
        <v>390</v>
      </c>
      <c r="AF641" s="6">
        <f t="shared" si="229"/>
        <v>12166</v>
      </c>
      <c r="AG641" s="6">
        <f t="shared" si="230"/>
        <v>29</v>
      </c>
      <c r="AH641" s="6">
        <f t="shared" si="231"/>
        <v>26026</v>
      </c>
      <c r="AI641" s="6">
        <f t="shared" si="249"/>
        <v>393.98553345388791</v>
      </c>
      <c r="AJ641" s="9">
        <f t="shared" si="237"/>
        <v>0.27291666666666664</v>
      </c>
      <c r="AL641" s="6">
        <f t="shared" si="250"/>
        <v>110792</v>
      </c>
      <c r="AM641" s="6">
        <f t="shared" si="251"/>
        <v>83094</v>
      </c>
      <c r="AN641" s="6">
        <f t="shared" si="232"/>
        <v>510</v>
      </c>
      <c r="AO641" s="6">
        <f t="shared" si="233"/>
        <v>5590</v>
      </c>
      <c r="AP641" s="6">
        <f t="shared" si="234"/>
        <v>29</v>
      </c>
      <c r="AQ641" s="6">
        <f t="shared" si="235"/>
        <v>81438</v>
      </c>
      <c r="AR641" s="6">
        <f t="shared" si="252"/>
        <v>518.59105545617172</v>
      </c>
      <c r="AS641" s="9">
        <f t="shared" si="238"/>
        <v>0.35972222222222222</v>
      </c>
    </row>
    <row r="642" spans="1:45" x14ac:dyDescent="0.25">
      <c r="A642" t="s">
        <v>1268</v>
      </c>
      <c r="B642">
        <v>36140</v>
      </c>
      <c r="C642" t="s">
        <v>1269</v>
      </c>
      <c r="D642">
        <v>41623</v>
      </c>
      <c r="E642">
        <v>808</v>
      </c>
      <c r="F642">
        <v>1132</v>
      </c>
      <c r="G642">
        <v>1439</v>
      </c>
      <c r="H642">
        <v>2313</v>
      </c>
      <c r="I642">
        <v>4591</v>
      </c>
      <c r="J642">
        <v>5378</v>
      </c>
      <c r="K642">
        <v>6412</v>
      </c>
      <c r="L642">
        <v>5423</v>
      </c>
      <c r="M642">
        <v>3929</v>
      </c>
      <c r="N642">
        <v>3596</v>
      </c>
      <c r="O642">
        <v>1248</v>
      </c>
      <c r="P642">
        <v>545</v>
      </c>
      <c r="Q642">
        <v>2264</v>
      </c>
      <c r="R642">
        <v>2545</v>
      </c>
      <c r="S642">
        <f t="shared" si="239"/>
        <v>20811.5</v>
      </c>
      <c r="T642" t="str">
        <f t="shared" si="240"/>
        <v>7:30 a.m. to 7:59 a.m.</v>
      </c>
      <c r="U642">
        <f t="shared" si="241"/>
        <v>450</v>
      </c>
      <c r="V642">
        <f t="shared" si="242"/>
        <v>41623</v>
      </c>
      <c r="W642">
        <f t="shared" si="243"/>
        <v>15661</v>
      </c>
      <c r="X642">
        <f t="shared" si="244"/>
        <v>6412</v>
      </c>
      <c r="Y642">
        <f t="shared" si="245"/>
        <v>29</v>
      </c>
      <c r="Z642">
        <f t="shared" si="246"/>
        <v>473.29452588895822</v>
      </c>
      <c r="AA642" s="9">
        <f t="shared" si="236"/>
        <v>0.32847222222222222</v>
      </c>
      <c r="AC642" s="6">
        <f t="shared" si="247"/>
        <v>41623</v>
      </c>
      <c r="AD642" s="6">
        <f t="shared" si="248"/>
        <v>10406</v>
      </c>
      <c r="AE642" s="6">
        <f t="shared" si="228"/>
        <v>420</v>
      </c>
      <c r="AF642" s="6">
        <f t="shared" si="229"/>
        <v>5378</v>
      </c>
      <c r="AG642" s="6">
        <f t="shared" si="230"/>
        <v>29</v>
      </c>
      <c r="AH642" s="6">
        <f t="shared" si="231"/>
        <v>10283</v>
      </c>
      <c r="AI642" s="6">
        <f t="shared" si="249"/>
        <v>420.6619096318334</v>
      </c>
      <c r="AJ642" s="9">
        <f t="shared" si="237"/>
        <v>0.29166666666666669</v>
      </c>
      <c r="AL642" s="6">
        <f t="shared" si="250"/>
        <v>41623</v>
      </c>
      <c r="AM642" s="6">
        <f t="shared" si="251"/>
        <v>31218</v>
      </c>
      <c r="AN642" s="6">
        <f t="shared" si="232"/>
        <v>510</v>
      </c>
      <c r="AO642" s="6">
        <f t="shared" si="233"/>
        <v>3929</v>
      </c>
      <c r="AP642" s="6">
        <f t="shared" si="234"/>
        <v>29</v>
      </c>
      <c r="AQ642" s="6">
        <f t="shared" si="235"/>
        <v>27496</v>
      </c>
      <c r="AR642" s="6">
        <f t="shared" si="252"/>
        <v>537.46659455332144</v>
      </c>
      <c r="AS642" s="9">
        <f t="shared" si="238"/>
        <v>0.37291666666666662</v>
      </c>
    </row>
    <row r="643" spans="1:45" x14ac:dyDescent="0.25">
      <c r="A643" t="s">
        <v>1270</v>
      </c>
      <c r="B643">
        <v>36180</v>
      </c>
      <c r="C643" t="s">
        <v>1271</v>
      </c>
      <c r="D643">
        <v>22105</v>
      </c>
      <c r="E643">
        <v>464</v>
      </c>
      <c r="F643">
        <v>437</v>
      </c>
      <c r="G643">
        <v>755</v>
      </c>
      <c r="H643">
        <v>1159</v>
      </c>
      <c r="I643">
        <v>1747</v>
      </c>
      <c r="J643">
        <v>3490</v>
      </c>
      <c r="K643">
        <v>3320</v>
      </c>
      <c r="L643">
        <v>3047</v>
      </c>
      <c r="M643">
        <v>1756</v>
      </c>
      <c r="N643">
        <v>1963</v>
      </c>
      <c r="O643">
        <v>567</v>
      </c>
      <c r="P643">
        <v>321</v>
      </c>
      <c r="Q643">
        <v>1683</v>
      </c>
      <c r="R643">
        <v>1396</v>
      </c>
      <c r="S643">
        <f t="shared" si="239"/>
        <v>11052.5</v>
      </c>
      <c r="T643" t="str">
        <f t="shared" si="240"/>
        <v>7:30 a.m. to 7:59 a.m.</v>
      </c>
      <c r="U643">
        <f t="shared" si="241"/>
        <v>450</v>
      </c>
      <c r="V643">
        <f t="shared" si="242"/>
        <v>22105</v>
      </c>
      <c r="W643">
        <f t="shared" si="243"/>
        <v>8052</v>
      </c>
      <c r="X643">
        <f t="shared" si="244"/>
        <v>3320</v>
      </c>
      <c r="Y643">
        <f t="shared" si="245"/>
        <v>29</v>
      </c>
      <c r="Z643">
        <f t="shared" si="246"/>
        <v>476.20918674698794</v>
      </c>
      <c r="AA643" s="9">
        <f t="shared" si="236"/>
        <v>0.33055555555555555</v>
      </c>
      <c r="AC643" s="6">
        <f t="shared" si="247"/>
        <v>22105</v>
      </c>
      <c r="AD643" s="6">
        <f t="shared" si="248"/>
        <v>5527</v>
      </c>
      <c r="AE643" s="6">
        <f t="shared" si="228"/>
        <v>420</v>
      </c>
      <c r="AF643" s="6">
        <f t="shared" si="229"/>
        <v>3490</v>
      </c>
      <c r="AG643" s="6">
        <f t="shared" si="230"/>
        <v>29</v>
      </c>
      <c r="AH643" s="6">
        <f t="shared" si="231"/>
        <v>4562</v>
      </c>
      <c r="AI643" s="6">
        <f t="shared" si="249"/>
        <v>428.01239255014326</v>
      </c>
      <c r="AJ643" s="9">
        <f t="shared" si="237"/>
        <v>0.29722222222222222</v>
      </c>
      <c r="AL643" s="6">
        <f t="shared" si="250"/>
        <v>22105</v>
      </c>
      <c r="AM643" s="6">
        <f t="shared" si="251"/>
        <v>16579</v>
      </c>
      <c r="AN643" s="6">
        <f t="shared" si="232"/>
        <v>540</v>
      </c>
      <c r="AO643" s="6">
        <f t="shared" si="233"/>
        <v>1963</v>
      </c>
      <c r="AP643" s="6">
        <f t="shared" si="234"/>
        <v>59</v>
      </c>
      <c r="AQ643" s="6">
        <f t="shared" si="235"/>
        <v>16175</v>
      </c>
      <c r="AR643" s="6">
        <f t="shared" si="252"/>
        <v>552.13512480896588</v>
      </c>
      <c r="AS643" s="9">
        <f t="shared" si="238"/>
        <v>0.3833333333333333</v>
      </c>
    </row>
    <row r="644" spans="1:45" x14ac:dyDescent="0.25">
      <c r="A644" t="s">
        <v>1272</v>
      </c>
      <c r="B644">
        <v>36220</v>
      </c>
      <c r="C644" t="s">
        <v>1273</v>
      </c>
      <c r="D644">
        <v>61649</v>
      </c>
      <c r="E644">
        <v>2837</v>
      </c>
      <c r="F644">
        <v>1918</v>
      </c>
      <c r="G644">
        <v>2838</v>
      </c>
      <c r="H644">
        <v>4658</v>
      </c>
      <c r="I644">
        <v>7112</v>
      </c>
      <c r="J644">
        <v>8392</v>
      </c>
      <c r="K644">
        <v>12027</v>
      </c>
      <c r="L644">
        <v>6697</v>
      </c>
      <c r="M644">
        <v>2808</v>
      </c>
      <c r="N644">
        <v>3052</v>
      </c>
      <c r="O644">
        <v>1291</v>
      </c>
      <c r="P644">
        <v>1061</v>
      </c>
      <c r="Q644">
        <v>2900</v>
      </c>
      <c r="R644">
        <v>4058</v>
      </c>
      <c r="S644">
        <f t="shared" si="239"/>
        <v>30824.5</v>
      </c>
      <c r="T644" t="str">
        <f t="shared" si="240"/>
        <v>7:30 a.m. to 7:59 a.m.</v>
      </c>
      <c r="U644">
        <f t="shared" si="241"/>
        <v>450</v>
      </c>
      <c r="V644">
        <f t="shared" si="242"/>
        <v>61649</v>
      </c>
      <c r="W644">
        <f t="shared" si="243"/>
        <v>27755</v>
      </c>
      <c r="X644">
        <f t="shared" si="244"/>
        <v>12027</v>
      </c>
      <c r="Y644">
        <f t="shared" si="245"/>
        <v>29</v>
      </c>
      <c r="Z644">
        <f t="shared" si="246"/>
        <v>457.4013053961919</v>
      </c>
      <c r="AA644" s="9">
        <f t="shared" si="236"/>
        <v>0.31736111111111109</v>
      </c>
      <c r="AC644" s="6">
        <f t="shared" si="247"/>
        <v>61649</v>
      </c>
      <c r="AD644" s="6">
        <f t="shared" si="248"/>
        <v>15413</v>
      </c>
      <c r="AE644" s="6">
        <f t="shared" si="228"/>
        <v>390</v>
      </c>
      <c r="AF644" s="6">
        <f t="shared" si="229"/>
        <v>7112</v>
      </c>
      <c r="AG644" s="6">
        <f t="shared" si="230"/>
        <v>29</v>
      </c>
      <c r="AH644" s="6">
        <f t="shared" si="231"/>
        <v>12251</v>
      </c>
      <c r="AI644" s="6">
        <f t="shared" si="249"/>
        <v>402.89036136107984</v>
      </c>
      <c r="AJ644" s="9">
        <f t="shared" si="237"/>
        <v>0.27916666666666667</v>
      </c>
      <c r="AL644" s="6">
        <f t="shared" si="250"/>
        <v>61649</v>
      </c>
      <c r="AM644" s="6">
        <f t="shared" si="251"/>
        <v>46237</v>
      </c>
      <c r="AN644" s="6">
        <f t="shared" si="232"/>
        <v>480</v>
      </c>
      <c r="AO644" s="6">
        <f t="shared" si="233"/>
        <v>6697</v>
      </c>
      <c r="AP644" s="6">
        <f t="shared" si="234"/>
        <v>29</v>
      </c>
      <c r="AQ644" s="6">
        <f t="shared" si="235"/>
        <v>39782</v>
      </c>
      <c r="AR644" s="6">
        <f t="shared" si="252"/>
        <v>507.95098551590263</v>
      </c>
      <c r="AS644" s="9">
        <f t="shared" si="238"/>
        <v>0.3520833333333333</v>
      </c>
    </row>
    <row r="645" spans="1:45" x14ac:dyDescent="0.25">
      <c r="A645" t="s">
        <v>1274</v>
      </c>
      <c r="B645">
        <v>36260</v>
      </c>
      <c r="C645" t="s">
        <v>1275</v>
      </c>
      <c r="D645">
        <v>238848</v>
      </c>
      <c r="E645">
        <v>12654</v>
      </c>
      <c r="F645">
        <v>9443</v>
      </c>
      <c r="G645">
        <v>16616</v>
      </c>
      <c r="H645">
        <v>19726</v>
      </c>
      <c r="I645">
        <v>25142</v>
      </c>
      <c r="J645">
        <v>30035</v>
      </c>
      <c r="K645">
        <v>28487</v>
      </c>
      <c r="L645">
        <v>23261</v>
      </c>
      <c r="M645">
        <v>13956</v>
      </c>
      <c r="N645">
        <v>13185</v>
      </c>
      <c r="O645">
        <v>6195</v>
      </c>
      <c r="P645">
        <v>3096</v>
      </c>
      <c r="Q645">
        <v>19291</v>
      </c>
      <c r="R645">
        <v>17761</v>
      </c>
      <c r="S645">
        <f t="shared" si="239"/>
        <v>119424</v>
      </c>
      <c r="T645" t="str">
        <f t="shared" si="240"/>
        <v>7:30 a.m. to 7:59 a.m.</v>
      </c>
      <c r="U645">
        <f t="shared" si="241"/>
        <v>450</v>
      </c>
      <c r="V645">
        <f t="shared" si="242"/>
        <v>238848</v>
      </c>
      <c r="W645">
        <f t="shared" si="243"/>
        <v>113616</v>
      </c>
      <c r="X645">
        <f t="shared" si="244"/>
        <v>28487</v>
      </c>
      <c r="Y645">
        <f t="shared" si="245"/>
        <v>29</v>
      </c>
      <c r="Z645">
        <f t="shared" si="246"/>
        <v>455.91259170849861</v>
      </c>
      <c r="AA645" s="9">
        <f t="shared" si="236"/>
        <v>0.31597222222222221</v>
      </c>
      <c r="AC645" s="6">
        <f t="shared" si="247"/>
        <v>238848</v>
      </c>
      <c r="AD645" s="6">
        <f t="shared" si="248"/>
        <v>59713</v>
      </c>
      <c r="AE645" s="6">
        <f t="shared" si="228"/>
        <v>390</v>
      </c>
      <c r="AF645" s="6">
        <f t="shared" si="229"/>
        <v>25142</v>
      </c>
      <c r="AG645" s="6">
        <f t="shared" si="230"/>
        <v>29</v>
      </c>
      <c r="AH645" s="6">
        <f t="shared" si="231"/>
        <v>58439</v>
      </c>
      <c r="AI645" s="6">
        <f t="shared" si="249"/>
        <v>391.46833982976693</v>
      </c>
      <c r="AJ645" s="9">
        <f t="shared" si="237"/>
        <v>0.27152777777777776</v>
      </c>
      <c r="AL645" s="6">
        <f t="shared" si="250"/>
        <v>238848</v>
      </c>
      <c r="AM645" s="6">
        <f t="shared" si="251"/>
        <v>179136</v>
      </c>
      <c r="AN645" s="6">
        <f t="shared" si="232"/>
        <v>510</v>
      </c>
      <c r="AO645" s="6">
        <f t="shared" si="233"/>
        <v>13956</v>
      </c>
      <c r="AP645" s="6">
        <f t="shared" si="234"/>
        <v>29</v>
      </c>
      <c r="AQ645" s="6">
        <f t="shared" si="235"/>
        <v>165364</v>
      </c>
      <c r="AR645" s="6">
        <f t="shared" si="252"/>
        <v>538.61765548867868</v>
      </c>
      <c r="AS645" s="9">
        <f t="shared" si="238"/>
        <v>0.37361111111111112</v>
      </c>
    </row>
    <row r="646" spans="1:45" x14ac:dyDescent="0.25">
      <c r="A646" t="s">
        <v>1276</v>
      </c>
      <c r="B646">
        <v>36300</v>
      </c>
      <c r="C646" t="s">
        <v>1277</v>
      </c>
      <c r="D646">
        <v>42702</v>
      </c>
      <c r="E646">
        <v>1570</v>
      </c>
      <c r="F646">
        <v>1401</v>
      </c>
      <c r="G646">
        <v>2069</v>
      </c>
      <c r="H646">
        <v>3715</v>
      </c>
      <c r="I646">
        <v>4865</v>
      </c>
      <c r="J646">
        <v>5422</v>
      </c>
      <c r="K646">
        <v>6245</v>
      </c>
      <c r="L646">
        <v>3413</v>
      </c>
      <c r="M646">
        <v>1972</v>
      </c>
      <c r="N646">
        <v>1788</v>
      </c>
      <c r="O646">
        <v>1324</v>
      </c>
      <c r="P646">
        <v>621</v>
      </c>
      <c r="Q646">
        <v>3990</v>
      </c>
      <c r="R646">
        <v>4307</v>
      </c>
      <c r="S646">
        <f t="shared" si="239"/>
        <v>21351</v>
      </c>
      <c r="T646" t="str">
        <f t="shared" si="240"/>
        <v>7:30 a.m. to 7:59 a.m.</v>
      </c>
      <c r="U646">
        <f t="shared" si="241"/>
        <v>450</v>
      </c>
      <c r="V646">
        <f t="shared" si="242"/>
        <v>42702</v>
      </c>
      <c r="W646">
        <f t="shared" si="243"/>
        <v>19042</v>
      </c>
      <c r="X646">
        <f t="shared" si="244"/>
        <v>6245</v>
      </c>
      <c r="Y646">
        <f t="shared" si="245"/>
        <v>29</v>
      </c>
      <c r="Z646">
        <f t="shared" si="246"/>
        <v>460.72233787029626</v>
      </c>
      <c r="AA646" s="9">
        <f t="shared" si="236"/>
        <v>0.31944444444444448</v>
      </c>
      <c r="AC646" s="6">
        <f t="shared" si="247"/>
        <v>42702</v>
      </c>
      <c r="AD646" s="6">
        <f t="shared" si="248"/>
        <v>10676</v>
      </c>
      <c r="AE646" s="6">
        <f t="shared" si="228"/>
        <v>390</v>
      </c>
      <c r="AF646" s="6">
        <f t="shared" si="229"/>
        <v>4865</v>
      </c>
      <c r="AG646" s="6">
        <f t="shared" si="230"/>
        <v>29</v>
      </c>
      <c r="AH646" s="6">
        <f t="shared" si="231"/>
        <v>8755</v>
      </c>
      <c r="AI646" s="6">
        <f t="shared" si="249"/>
        <v>401.4479958890031</v>
      </c>
      <c r="AJ646" s="9">
        <f t="shared" si="237"/>
        <v>0.27847222222222223</v>
      </c>
      <c r="AL646" s="6">
        <f t="shared" si="250"/>
        <v>42702</v>
      </c>
      <c r="AM646" s="6">
        <f t="shared" si="251"/>
        <v>32027</v>
      </c>
      <c r="AN646" s="6">
        <f t="shared" si="232"/>
        <v>540</v>
      </c>
      <c r="AO646" s="6">
        <f t="shared" si="233"/>
        <v>1788</v>
      </c>
      <c r="AP646" s="6">
        <f t="shared" si="234"/>
        <v>59</v>
      </c>
      <c r="AQ646" s="6">
        <f t="shared" si="235"/>
        <v>30672</v>
      </c>
      <c r="AR646" s="6">
        <f t="shared" si="252"/>
        <v>584.69546979865777</v>
      </c>
      <c r="AS646" s="9">
        <f t="shared" si="238"/>
        <v>0.4055555555555555</v>
      </c>
    </row>
    <row r="647" spans="1:45" x14ac:dyDescent="0.25">
      <c r="A647" t="s">
        <v>1278</v>
      </c>
      <c r="B647">
        <v>36340</v>
      </c>
      <c r="C647" t="s">
        <v>1279</v>
      </c>
      <c r="D647">
        <v>22943</v>
      </c>
      <c r="E647">
        <v>1084</v>
      </c>
      <c r="F647">
        <v>943</v>
      </c>
      <c r="G647">
        <v>1397</v>
      </c>
      <c r="H647">
        <v>2131</v>
      </c>
      <c r="I647">
        <v>3102</v>
      </c>
      <c r="J647">
        <v>2456</v>
      </c>
      <c r="K647">
        <v>3006</v>
      </c>
      <c r="L647">
        <v>1751</v>
      </c>
      <c r="M647">
        <v>1064</v>
      </c>
      <c r="N647">
        <v>1205</v>
      </c>
      <c r="O647">
        <v>479</v>
      </c>
      <c r="P647">
        <v>200</v>
      </c>
      <c r="Q647">
        <v>2073</v>
      </c>
      <c r="R647">
        <v>2052</v>
      </c>
      <c r="S647">
        <f t="shared" si="239"/>
        <v>11471.5</v>
      </c>
      <c r="T647" t="str">
        <f t="shared" si="240"/>
        <v>7:30 a.m. to 7:59 a.m.</v>
      </c>
      <c r="U647">
        <f t="shared" si="241"/>
        <v>450</v>
      </c>
      <c r="V647">
        <f t="shared" si="242"/>
        <v>22943</v>
      </c>
      <c r="W647">
        <f t="shared" si="243"/>
        <v>11113</v>
      </c>
      <c r="X647">
        <f t="shared" si="244"/>
        <v>3006</v>
      </c>
      <c r="Y647">
        <f t="shared" si="245"/>
        <v>29</v>
      </c>
      <c r="Z647">
        <f t="shared" si="246"/>
        <v>453.45858283433131</v>
      </c>
      <c r="AA647" s="9">
        <f t="shared" si="236"/>
        <v>0.31458333333333333</v>
      </c>
      <c r="AC647" s="6">
        <f t="shared" si="247"/>
        <v>22943</v>
      </c>
      <c r="AD647" s="6">
        <f t="shared" si="248"/>
        <v>5736</v>
      </c>
      <c r="AE647" s="6">
        <f t="shared" si="228"/>
        <v>390</v>
      </c>
      <c r="AF647" s="6">
        <f t="shared" si="229"/>
        <v>3102</v>
      </c>
      <c r="AG647" s="6">
        <f t="shared" si="230"/>
        <v>29</v>
      </c>
      <c r="AH647" s="6">
        <f t="shared" si="231"/>
        <v>5555</v>
      </c>
      <c r="AI647" s="6">
        <f t="shared" si="249"/>
        <v>391.68979690522247</v>
      </c>
      <c r="AJ647" s="9">
        <f t="shared" si="237"/>
        <v>0.27152777777777776</v>
      </c>
      <c r="AL647" s="6">
        <f t="shared" si="250"/>
        <v>22943</v>
      </c>
      <c r="AM647" s="6">
        <f t="shared" si="251"/>
        <v>17208</v>
      </c>
      <c r="AN647" s="6">
        <f t="shared" si="232"/>
        <v>540</v>
      </c>
      <c r="AO647" s="6">
        <f t="shared" si="233"/>
        <v>1205</v>
      </c>
      <c r="AP647" s="6">
        <f t="shared" si="234"/>
        <v>59</v>
      </c>
      <c r="AQ647" s="6">
        <f t="shared" si="235"/>
        <v>16934</v>
      </c>
      <c r="AR647" s="6">
        <f t="shared" si="252"/>
        <v>553.37904564315352</v>
      </c>
      <c r="AS647" s="9">
        <f t="shared" si="238"/>
        <v>0.3840277777777778</v>
      </c>
    </row>
    <row r="648" spans="1:45" x14ac:dyDescent="0.25">
      <c r="A648" t="s">
        <v>1280</v>
      </c>
      <c r="B648">
        <v>36380</v>
      </c>
      <c r="C648" t="s">
        <v>1281</v>
      </c>
      <c r="D648">
        <v>13858</v>
      </c>
      <c r="E648">
        <v>589</v>
      </c>
      <c r="F648">
        <v>1093</v>
      </c>
      <c r="G648">
        <v>652</v>
      </c>
      <c r="H648">
        <v>2251</v>
      </c>
      <c r="I648">
        <v>1592</v>
      </c>
      <c r="J648">
        <v>2186</v>
      </c>
      <c r="K648">
        <v>1211</v>
      </c>
      <c r="L648">
        <v>1681</v>
      </c>
      <c r="M648">
        <v>602</v>
      </c>
      <c r="N648">
        <v>321</v>
      </c>
      <c r="O648">
        <v>194</v>
      </c>
      <c r="P648">
        <v>125</v>
      </c>
      <c r="Q648">
        <v>486</v>
      </c>
      <c r="R648">
        <v>875</v>
      </c>
      <c r="S648">
        <f t="shared" si="239"/>
        <v>6929</v>
      </c>
      <c r="T648" t="str">
        <f t="shared" si="240"/>
        <v>7:00 a.m. to 7:29 a.m.</v>
      </c>
      <c r="U648">
        <f t="shared" si="241"/>
        <v>420</v>
      </c>
      <c r="V648">
        <f t="shared" si="242"/>
        <v>13858</v>
      </c>
      <c r="W648">
        <f t="shared" si="243"/>
        <v>6177</v>
      </c>
      <c r="X648">
        <f t="shared" si="244"/>
        <v>2186</v>
      </c>
      <c r="Y648">
        <f t="shared" si="245"/>
        <v>29</v>
      </c>
      <c r="Z648">
        <f t="shared" si="246"/>
        <v>429.97621225983534</v>
      </c>
      <c r="AA648" s="9">
        <f t="shared" si="236"/>
        <v>0.29791666666666666</v>
      </c>
      <c r="AC648" s="6">
        <f t="shared" si="247"/>
        <v>13858</v>
      </c>
      <c r="AD648" s="6">
        <f t="shared" si="248"/>
        <v>3465</v>
      </c>
      <c r="AE648" s="6">
        <f t="shared" si="228"/>
        <v>360</v>
      </c>
      <c r="AF648" s="6">
        <f t="shared" si="229"/>
        <v>2251</v>
      </c>
      <c r="AG648" s="6">
        <f t="shared" si="230"/>
        <v>29</v>
      </c>
      <c r="AH648" s="6">
        <f t="shared" si="231"/>
        <v>2334</v>
      </c>
      <c r="AI648" s="6">
        <f t="shared" si="249"/>
        <v>374.56441581519323</v>
      </c>
      <c r="AJ648" s="9">
        <f t="shared" si="237"/>
        <v>0.25972222222222224</v>
      </c>
      <c r="AL648" s="6">
        <f t="shared" si="250"/>
        <v>13858</v>
      </c>
      <c r="AM648" s="6">
        <f t="shared" si="251"/>
        <v>10394</v>
      </c>
      <c r="AN648" s="6">
        <f t="shared" si="232"/>
        <v>480</v>
      </c>
      <c r="AO648" s="6">
        <f t="shared" si="233"/>
        <v>1681</v>
      </c>
      <c r="AP648" s="6">
        <f t="shared" si="234"/>
        <v>29</v>
      </c>
      <c r="AQ648" s="6">
        <f t="shared" si="235"/>
        <v>9574</v>
      </c>
      <c r="AR648" s="6">
        <f t="shared" si="252"/>
        <v>494.13771564544913</v>
      </c>
      <c r="AS648" s="9">
        <f t="shared" si="238"/>
        <v>0.3430555555555555</v>
      </c>
    </row>
    <row r="649" spans="1:45" x14ac:dyDescent="0.25">
      <c r="A649" t="s">
        <v>1282</v>
      </c>
      <c r="B649">
        <v>36420</v>
      </c>
      <c r="C649" t="s">
        <v>1283</v>
      </c>
      <c r="D649">
        <v>576118</v>
      </c>
      <c r="E649">
        <v>17967</v>
      </c>
      <c r="F649">
        <v>15152</v>
      </c>
      <c r="G649">
        <v>25383</v>
      </c>
      <c r="H649">
        <v>47666</v>
      </c>
      <c r="I649">
        <v>61554</v>
      </c>
      <c r="J649">
        <v>92788</v>
      </c>
      <c r="K649">
        <v>86852</v>
      </c>
      <c r="L649">
        <v>62136</v>
      </c>
      <c r="M649">
        <v>29333</v>
      </c>
      <c r="N649">
        <v>35261</v>
      </c>
      <c r="O649">
        <v>16454</v>
      </c>
      <c r="P649">
        <v>7016</v>
      </c>
      <c r="Q649">
        <v>36541</v>
      </c>
      <c r="R649">
        <v>42015</v>
      </c>
      <c r="S649">
        <f t="shared" si="239"/>
        <v>288059</v>
      </c>
      <c r="T649" t="str">
        <f t="shared" si="240"/>
        <v>7:30 a.m. to 7:59 a.m.</v>
      </c>
      <c r="U649">
        <f t="shared" si="241"/>
        <v>450</v>
      </c>
      <c r="V649">
        <f t="shared" si="242"/>
        <v>576118</v>
      </c>
      <c r="W649">
        <f t="shared" si="243"/>
        <v>260510</v>
      </c>
      <c r="X649">
        <f t="shared" si="244"/>
        <v>86852</v>
      </c>
      <c r="Y649">
        <f t="shared" si="245"/>
        <v>29</v>
      </c>
      <c r="Z649">
        <f t="shared" si="246"/>
        <v>459.19864827522684</v>
      </c>
      <c r="AA649" s="9">
        <f t="shared" si="236"/>
        <v>0.31875000000000003</v>
      </c>
      <c r="AC649" s="6">
        <f t="shared" si="247"/>
        <v>576118</v>
      </c>
      <c r="AD649" s="6">
        <f t="shared" si="248"/>
        <v>144030</v>
      </c>
      <c r="AE649" s="6">
        <f t="shared" si="228"/>
        <v>390</v>
      </c>
      <c r="AF649" s="6">
        <f t="shared" si="229"/>
        <v>61554</v>
      </c>
      <c r="AG649" s="6">
        <f t="shared" si="230"/>
        <v>29</v>
      </c>
      <c r="AH649" s="6">
        <f t="shared" si="231"/>
        <v>106168</v>
      </c>
      <c r="AI649" s="6">
        <f t="shared" si="249"/>
        <v>407.8377278487182</v>
      </c>
      <c r="AJ649" s="9">
        <f t="shared" si="237"/>
        <v>0.28263888888888888</v>
      </c>
      <c r="AL649" s="6">
        <f t="shared" si="250"/>
        <v>576118</v>
      </c>
      <c r="AM649" s="6">
        <f t="shared" si="251"/>
        <v>432089</v>
      </c>
      <c r="AN649" s="6">
        <f t="shared" si="232"/>
        <v>510</v>
      </c>
      <c r="AO649" s="6">
        <f t="shared" si="233"/>
        <v>29333</v>
      </c>
      <c r="AP649" s="6">
        <f t="shared" si="234"/>
        <v>29</v>
      </c>
      <c r="AQ649" s="6">
        <f t="shared" si="235"/>
        <v>409498</v>
      </c>
      <c r="AR649" s="6">
        <f t="shared" si="252"/>
        <v>532.33404356867686</v>
      </c>
      <c r="AS649" s="9">
        <f t="shared" si="238"/>
        <v>0.36944444444444446</v>
      </c>
    </row>
    <row r="650" spans="1:45" x14ac:dyDescent="0.25">
      <c r="A650" t="s">
        <v>1284</v>
      </c>
      <c r="B650">
        <v>36460</v>
      </c>
      <c r="C650" t="s">
        <v>1285</v>
      </c>
      <c r="D650">
        <v>33601</v>
      </c>
      <c r="E650">
        <v>1878</v>
      </c>
      <c r="F650">
        <v>1229</v>
      </c>
      <c r="G650">
        <v>1935</v>
      </c>
      <c r="H650">
        <v>2843</v>
      </c>
      <c r="I650">
        <v>4014</v>
      </c>
      <c r="J650">
        <v>4326</v>
      </c>
      <c r="K650">
        <v>4495</v>
      </c>
      <c r="L650">
        <v>3254</v>
      </c>
      <c r="M650">
        <v>1382</v>
      </c>
      <c r="N650">
        <v>1246</v>
      </c>
      <c r="O650">
        <v>717</v>
      </c>
      <c r="P650">
        <v>363</v>
      </c>
      <c r="Q650">
        <v>3460</v>
      </c>
      <c r="R650">
        <v>2459</v>
      </c>
      <c r="S650">
        <f t="shared" si="239"/>
        <v>16800.5</v>
      </c>
      <c r="T650" t="str">
        <f t="shared" si="240"/>
        <v>7:30 a.m. to 7:59 a.m.</v>
      </c>
      <c r="U650">
        <f t="shared" si="241"/>
        <v>450</v>
      </c>
      <c r="V650">
        <f t="shared" si="242"/>
        <v>33601</v>
      </c>
      <c r="W650">
        <f t="shared" si="243"/>
        <v>16225</v>
      </c>
      <c r="X650">
        <f t="shared" si="244"/>
        <v>4495</v>
      </c>
      <c r="Y650">
        <f t="shared" si="245"/>
        <v>29</v>
      </c>
      <c r="Z650">
        <f t="shared" si="246"/>
        <v>453.71290322580643</v>
      </c>
      <c r="AA650" s="9">
        <f t="shared" si="236"/>
        <v>0.31458333333333333</v>
      </c>
      <c r="AC650" s="6">
        <f t="shared" si="247"/>
        <v>33601</v>
      </c>
      <c r="AD650" s="6">
        <f t="shared" si="248"/>
        <v>8401</v>
      </c>
      <c r="AE650" s="6">
        <f t="shared" ref="AE650:AE713" si="253">IF($AD650&gt;SUM($E650:$R650),"Q1 can't exceed the total", IF($AD650&gt;SUM($E650:$Q650),$R$2, IF($AD650&gt;SUM($E650:$P650),$Q$2, IF($AD650&gt;SUM($E650:$O650),$P$2, IF($AD650&gt;SUM($E650:$N650),$O$2, IF($AD650&gt;SUM($E650:$M650),$N$2, IF($AD650&gt;SUM($E650:$L650),$M$2, IF($AD650&gt;SUM($E650:$K650),$L$2, IF($AD650&gt;SUM($E650:$J650),$K$2, IF($AD650&gt;SUM($E650:$I650),$J$2, IF($AD650&gt;SUM($E650:$H650),$I$2, IF($AD650&gt;SUM($E650:$G650),$H$2, IF($AD650&gt;SUM($E650:$F650),$G$2, IF($AD650&gt;SUM($E650),$F$2,$E$2))))))))))))))</f>
        <v>390</v>
      </c>
      <c r="AF650" s="6">
        <f t="shared" ref="AF650:AF713" si="254">IF($AD650&gt;SUM($E650:$R650),"Q1 can't exceed the total", IF($AD650&gt;SUM($E650:$Q650),$R650, IF($AD650&gt;SUM($E650:$P650),$Q650, IF($AD650&gt;SUM($E650:$O650),$P650, IF($AD650&gt;SUM($E650:$N650),$O650, IF($AD650&gt;SUM($E650:$M650),$N650, IF($AD650&gt;SUM($E650:$L650),$M650, IF($AD650&gt;SUM($E650:$K650),$L650, IF($AD650&gt;SUM($E650:$J650),$K650, IF($AD650&gt;SUM($E650:$I650),$J650, IF($AD650&gt;SUM($E650:$H650),$I650, IF($AD650&gt;SUM($E650:$G650),$H650, IF($AD650&gt;SUM($E650:$F650),$G650, IF($AD650&gt;SUM($E650),$F650,$E650))))))))))))))</f>
        <v>4014</v>
      </c>
      <c r="AG650" s="6">
        <f t="shared" ref="AG650:AG713" si="255">IF($AD650&gt;SUM($E650:$R650),"median can't exceed the total", IF($AD650&gt;SUM($E650:$Q650),$R$1, IF($AD650&gt;SUM($E650:$P650),$Q$1, IF($AD650&gt;SUM($E650:$O650),$P$1, IF($AD650&gt;SUM($E650:$N650),$O$1, IF($AD650&gt;SUM($E650:$M650),$N$1, IF($AD650&gt;SUM($E650:$L650),$M$1, IF($AD650&gt;SUM($E650:$K650),$L$1, IF($AD650&gt;SUM($E650:$J650),$K$1, IF($AD650&gt;SUM($E650:$I650),$J$1, IF($AD650&gt;SUM($E650:$H650),$I$1, IF($AD650&gt;SUM($E650:$G650),$H$1, IF($AD650&gt;SUM($E650:$F650),$G$1, IF($AD650&gt;SUM($E650),$F$1,$E$1))))))))))))))</f>
        <v>29</v>
      </c>
      <c r="AH650" s="6">
        <f t="shared" ref="AH650:AH713" si="256">IF($AD650&gt;SUM($E650:$R650),"median can't exceed the total", IF($AD650&gt;SUM($E650:$Q650),SUM($E650:$Q650), IF($AD650&gt;SUM($E650:$P650),SUM($E650:$P650), IF($AD650&gt;SUM($E650:$O650),SUM($E650:$O650), IF($AD650&gt;SUM($E650:$N650),SUM($E650:$N650), IF($AD650&gt;SUM($E650:$M650),SUM($E650:$M650), IF($AD650&gt;SUM($E650:$L650),SUM($E650:$L650), IF($AD650&gt;SUM($E650:$K650),SUM($E650:$K650), IF($AD650&gt;SUM($E650:$J650),SUM($E650:$J650), IF($AD650&gt;SUM($E650:$I650),SUM($E650:$I650), IF($AD650&gt;SUM($E650:$H650),SUM($E650:$H650), IF($AD650&gt;SUM($E650:$G650),SUM($E650:$G650), IF($AD650&gt;SUM($E650:$F650),SUM($E650:$F650, IF($AD650&gt;SUM($E650),SUM($E650),0)))))))))))))))</f>
        <v>7885</v>
      </c>
      <c r="AI650" s="6">
        <f t="shared" si="249"/>
        <v>393.72253363228697</v>
      </c>
      <c r="AJ650" s="9">
        <f t="shared" si="237"/>
        <v>0.27291666666666664</v>
      </c>
      <c r="AL650" s="6">
        <f t="shared" si="250"/>
        <v>33601</v>
      </c>
      <c r="AM650" s="6">
        <f t="shared" si="251"/>
        <v>25201</v>
      </c>
      <c r="AN650" s="6">
        <f t="shared" ref="AN650:AN713" si="257">IF($AM650&gt;SUM($E650:$R650),"can't exceed the total", IF($AM650&gt;SUM($E650:$Q650),$R$2, IF($AM650&gt;SUM($E650:$P650),$Q$2, IF($AM650&gt;SUM($E650:$O650),$P$2, IF($AM650&gt;SUM($E650:$N650),$O$2, IF($AM650&gt;SUM($E650:$M650),$N$2, IF($AM650&gt;SUM($E650:$L650),$M$2, IF($AM650&gt;SUM($E650:$K650),$L$2, IF($AM650&gt;SUM($E650:$J650),$K$2, IF($AM650&gt;SUM($E650:$I650),$J$2, IF($AM650&gt;SUM($E650:$H650),$I$2, IF($AM650&gt;SUM($E650:$G650),$H$2, IF($AM650&gt;SUM($E650:$F650),$G$2, IF($AM650&gt;SUM($E650),$F$2,$E$2))))))))))))))</f>
        <v>510</v>
      </c>
      <c r="AO650" s="6">
        <f t="shared" ref="AO650:AO713" si="258">IF($AM650&gt;SUM($E650:$R650), "can't exceed the total", IF($AM650&gt;SUM($E650:$Q650),$R650, IF($AM650&gt;SUM($E650:$P650),$Q650, IF($AM650&gt;SUM($E650:$O650),$P650, IF($AM650&gt;SUM($E650:$N650),$O650, IF($AM650&gt;SUM($E650:$M650),$N650, IF($AM650&gt;SUM($E650:$L650),$M650, IF($AM650&gt;SUM($E650:$K650),$L650, IF($AM650&gt;SUM($E650:$J650),$K650, IF($AM650&gt;SUM($E650:$I650),$J650, IF($AM650&gt;SUM($E650:$H650),$I650, IF($AM650&gt;SUM($E650:$G650),$H650, IF($AM650&gt;SUM($E650:$F650),$G650, IF($AM650&gt;SUM($E650),$F650,$E650))))))))))))))</f>
        <v>1382</v>
      </c>
      <c r="AP650" s="6">
        <f t="shared" ref="AP650:AP713" si="259">IF($AM650&gt;SUM($E650:$R650),"can't exceed the total", IF($AM650&gt;SUM($E650:$Q650),$R$1, IF($AM650&gt;SUM($E650:$P650),$Q$1, IF($AM650&gt;SUM($E650:$O650),$P$1, IF($AM650&gt;SUM($E650:$N650),$O$1, IF($AM650&gt;SUM($E650:$M650),$N$1, IF($AM650&gt;SUM($E650:$L650),$M$1, IF($AM650&gt;SUM($E650:$K650),$L$1, IF($AM650&gt;SUM($E650:$J650),$K$1, IF($AM650&gt;SUM($E650:$I650),$J$1, IF($AM650&gt;SUM($E650:$H650),$I$1, IF($AM650&gt;SUM($E650:$G650),$H$1, IF($AM650&gt;SUM($E650:$F650),$G$1, IF($AM650&gt;SUM($E650),$F$1,$E$1))))))))))))))</f>
        <v>29</v>
      </c>
      <c r="AQ650" s="6">
        <f t="shared" ref="AQ650:AQ713" si="260">IF($AM650&gt;SUM($E650:$R650),"can't exceed the total", IF($AM650&gt;SUM($E650:$Q650),SUM($E650:$Q650), IF($AM650&gt;SUM($E650:$P650),SUM($E650:$P650), IF($AM650&gt;SUM($E650:$O650),SUM($E650:$O650), IF($AM650&gt;SUM($E650:$N650),SUM($E650:$N650), IF($AM650&gt;SUM($E650:$M650),SUM($E650:$M650), IF($AM650&gt;SUM($E650:$L650),SUM($E650:$L650), IF($AM650&gt;SUM($E650:$K650),SUM($E650:$K650), IF($AM650&gt;SUM($E650:$J650),SUM($E650:$J650), IF($AM650&gt;SUM($E650:$I650),SUM($E650:$I650), IF($AM650&gt;SUM($E650:$H650),SUM($E650:$H650), IF($AM650&gt;SUM($E650:$G650),SUM($E650:$G650), IF($AM650&gt;SUM($E650:$F650),SUM($E650:$F650, IF($AM650&gt;SUM($E650),SUM($E650),0)))))))))))))))</f>
        <v>23974</v>
      </c>
      <c r="AR650" s="6">
        <f t="shared" si="252"/>
        <v>535.74222141823441</v>
      </c>
      <c r="AS650" s="9">
        <f t="shared" si="238"/>
        <v>0.37152777777777773</v>
      </c>
    </row>
    <row r="651" spans="1:45" x14ac:dyDescent="0.25">
      <c r="A651" t="s">
        <v>1286</v>
      </c>
      <c r="B651">
        <v>36500</v>
      </c>
      <c r="C651" t="s">
        <v>1287</v>
      </c>
      <c r="D651">
        <v>112685</v>
      </c>
      <c r="E651">
        <v>5848</v>
      </c>
      <c r="F651">
        <v>4883</v>
      </c>
      <c r="G651">
        <v>6549</v>
      </c>
      <c r="H651">
        <v>9594</v>
      </c>
      <c r="I651">
        <v>12529</v>
      </c>
      <c r="J651">
        <v>16342</v>
      </c>
      <c r="K651">
        <v>16815</v>
      </c>
      <c r="L651">
        <v>10454</v>
      </c>
      <c r="M651">
        <v>5955</v>
      </c>
      <c r="N651">
        <v>6226</v>
      </c>
      <c r="O651">
        <v>2683</v>
      </c>
      <c r="P651">
        <v>1827</v>
      </c>
      <c r="Q651">
        <v>7104</v>
      </c>
      <c r="R651">
        <v>5876</v>
      </c>
      <c r="S651">
        <f t="shared" si="239"/>
        <v>56342.5</v>
      </c>
      <c r="T651" t="str">
        <f t="shared" si="240"/>
        <v>7:30 a.m. to 7:59 a.m.</v>
      </c>
      <c r="U651">
        <f t="shared" si="241"/>
        <v>450</v>
      </c>
      <c r="V651">
        <f t="shared" si="242"/>
        <v>112685</v>
      </c>
      <c r="W651">
        <f t="shared" si="243"/>
        <v>55745</v>
      </c>
      <c r="X651">
        <f t="shared" si="244"/>
        <v>16815</v>
      </c>
      <c r="Y651">
        <f t="shared" si="245"/>
        <v>29</v>
      </c>
      <c r="Z651">
        <f t="shared" si="246"/>
        <v>451.03047873922094</v>
      </c>
      <c r="AA651" s="9">
        <f t="shared" ref="AA651:AA714" si="261">TIME(0,Z651,0)</f>
        <v>0.31319444444444444</v>
      </c>
      <c r="AC651" s="6">
        <f t="shared" si="247"/>
        <v>112685</v>
      </c>
      <c r="AD651" s="6">
        <f t="shared" si="248"/>
        <v>28172</v>
      </c>
      <c r="AE651" s="6">
        <f t="shared" si="253"/>
        <v>390</v>
      </c>
      <c r="AF651" s="6">
        <f t="shared" si="254"/>
        <v>12529</v>
      </c>
      <c r="AG651" s="6">
        <f t="shared" si="255"/>
        <v>29</v>
      </c>
      <c r="AH651" s="6">
        <f t="shared" si="256"/>
        <v>26874</v>
      </c>
      <c r="AI651" s="6">
        <f t="shared" si="249"/>
        <v>393.00265384308403</v>
      </c>
      <c r="AJ651" s="9">
        <f t="shared" ref="AJ651:AJ714" si="262">TIME(0,AI651,0)</f>
        <v>0.27291666666666664</v>
      </c>
      <c r="AL651" s="6">
        <f t="shared" si="250"/>
        <v>112685</v>
      </c>
      <c r="AM651" s="6">
        <f t="shared" si="251"/>
        <v>84514</v>
      </c>
      <c r="AN651" s="6">
        <f t="shared" si="257"/>
        <v>510</v>
      </c>
      <c r="AO651" s="6">
        <f t="shared" si="258"/>
        <v>5955</v>
      </c>
      <c r="AP651" s="6">
        <f t="shared" si="259"/>
        <v>29</v>
      </c>
      <c r="AQ651" s="6">
        <f t="shared" si="260"/>
        <v>83014</v>
      </c>
      <c r="AR651" s="6">
        <f t="shared" si="252"/>
        <v>517.3035684298909</v>
      </c>
      <c r="AS651" s="9">
        <f t="shared" ref="AS651:AS714" si="263">TIME(0,AR651,0)</f>
        <v>0.35902777777777778</v>
      </c>
    </row>
    <row r="652" spans="1:45" x14ac:dyDescent="0.25">
      <c r="A652" t="s">
        <v>1288</v>
      </c>
      <c r="B652">
        <v>36540</v>
      </c>
      <c r="C652" t="s">
        <v>1289</v>
      </c>
      <c r="D652">
        <v>428554</v>
      </c>
      <c r="E652">
        <v>13101</v>
      </c>
      <c r="F652">
        <v>10980</v>
      </c>
      <c r="G652">
        <v>18943</v>
      </c>
      <c r="H652">
        <v>35677</v>
      </c>
      <c r="I652">
        <v>52022</v>
      </c>
      <c r="J652">
        <v>71330</v>
      </c>
      <c r="K652">
        <v>67196</v>
      </c>
      <c r="L652">
        <v>41257</v>
      </c>
      <c r="M652">
        <v>19504</v>
      </c>
      <c r="N652">
        <v>20400</v>
      </c>
      <c r="O652">
        <v>9444</v>
      </c>
      <c r="P652">
        <v>5159</v>
      </c>
      <c r="Q652">
        <v>31504</v>
      </c>
      <c r="R652">
        <v>32037</v>
      </c>
      <c r="S652">
        <f t="shared" ref="S652:S715" si="264">IF(MOD(D652,2)&gt;0,AVERAGE(ROUNDDOWN(D652/2,0),ROUNDUP(D652/2,0)),D652/2)</f>
        <v>214277</v>
      </c>
      <c r="T652" t="str">
        <f t="shared" ref="T652:T715" si="265">IF($S652&gt;SUM($E652:$R652),"median can't exceed the total",IF($S652&gt;SUM($E652:$Q652),$R$9,IF($S652&gt;SUM($E652:$P652),$Q$9,IF($S652&gt;SUM($E652:$O652),$P$9,IF($S652&gt;SUM($E652:$N652),$O$9,IF($S652&gt;SUM($E652:$M652),$N$9,IF($S652&gt;SUM($E652:$L652),$M$9,IF($S652&gt;SUM($E652:$K652),$L$9,IF($S652&gt;SUM($E652:$J652),$K$9,IF($S652&gt;SUM($E652:$I652),$J$9,IF($S652&gt;SUM($E652:$H652),$I$9,IF($S652&gt;SUM($E652:$G652),$H$9,IF($S652&gt;SUM($E652:$F652),$G$9,IF($S652&gt;SUM($E652),$F$9,$E$9))))))))))))))</f>
        <v>7:30 a.m. to 7:59 a.m.</v>
      </c>
      <c r="U652">
        <f t="shared" ref="U652:U715" si="266">IF($S652&gt;SUM($E652:$R652),"median can't exceed the total",IF($S652&gt;SUM($E652:$Q652),$R$2,IF($S652&gt;SUM($E652:$P652),$Q$2,IF($S652&gt;SUM($E652:$O652),$P$2,IF($S652&gt;SUM($E652:$N652),$O$2,IF($S652&gt;SUM($E652:$M652),$N$2,IF($S652&gt;SUM($E652:$L652),$M$2,IF($S652&gt;SUM($E652:$K652),$L$2,IF($S652&gt;SUM($E652:$J652),$K$2,IF($S652&gt;SUM($E652:$I652),$J$2,IF($S652&gt;SUM($E652:$H652),$I$2,IF($S652&gt;SUM($E652:$G652),$H$2,IF($S652&gt;SUM($E652:$F652),$G$2,IF($S652&gt;SUM($E652),$F$2,$E$2))))))))))))))</f>
        <v>450</v>
      </c>
      <c r="V652">
        <f t="shared" ref="V652:V715" si="267">D652</f>
        <v>428554</v>
      </c>
      <c r="W652">
        <f t="shared" ref="W652:W715" si="268">IF($S652&gt;SUM($E652:$R652),"median can't exceed the total", IF($S652&gt;SUM($E652:$Q652),SUM($E652:$Q652), IF($S652&gt;SUM($E652:$P652),SUM($E652:$P652), IF($S652&gt;SUM($E652:$O652),SUM($E652:$O652), IF($S652&gt;SUM($E652:$N652),SUM($E652:$N652), IF($S652&gt;SUM($E652:$M652),SUM($E652:$M652), IF($S652&gt;SUM($E652:$L652),SUM($E652:$L652), IF($S652&gt;SUM($E652:$K652),SUM($E652:$K652), IF($S652&gt;SUM($E652:$J652),SUM($E652:$J652), IF($S652&gt;SUM($E652:$I652),SUM($E652:$I652), IF($S652&gt;SUM($E652:$H652),SUM($E652:$H652), IF($S652&gt;SUM($E652:$G652),SUM($E652:$G652), IF($S652&gt;SUM($E652:$F652),SUM($E652:$F652, IF($S652&gt;SUM($E652),SUM($E652),0)))))))))))))))</f>
        <v>202053</v>
      </c>
      <c r="X652">
        <f t="shared" ref="X652:X715" si="269">IF($S652&gt;SUM($E652:$R652),"median can't exceed the total", IF($S652&gt;SUM($E652:$Q652),$R652, IF($S652&gt;SUM($E652:$P652),$Q652, IF($S652&gt;SUM($E652:$O652),$P652, IF($S652&gt;SUM($E652:$N652),$O652, IF($S652&gt;SUM($E652:$M652),$N652, IF($S652&gt;SUM($E652:$L652),$M652, IF($S652&gt;SUM($E652:$K652),$L652, IF($S652&gt;SUM($E652:$J652),$K652, IF($S652&gt;SUM($E652:$I652),$J652, IF($S652&gt;SUM($E652:$H652),$I652, IF($S652&gt;SUM($E652:$G652),$H652, IF($S652&gt;SUM($E652:$F652),$G652, IF($S652&gt;SUM($E652),$F652,$E652))))))))))))))</f>
        <v>67196</v>
      </c>
      <c r="Y652">
        <f t="shared" ref="Y652:Y715" si="270">IF($S652&gt;SUM($E652:$R652),"median can't exceed the total", IF($S652&gt;SUM($E652:$Q652),$R$1, IF($S652&gt;SUM($E652:$P652),$Q$1, IF($S652&gt;SUM($E652:$O652),$P$1, IF($S652&gt;SUM($E652:$N652),$O$1, IF($S652&gt;SUM($E652:$M652),$N$1, IF($S652&gt;SUM($E652:$L652),$M$1, IF($S652&gt;SUM($E652:$K652),$L$1, IF($S652&gt;SUM($E652:$J652),$K$1, IF($S652&gt;SUM($E652:$I652),$J$1, IF($S652&gt;SUM($E652:$H652),$I$1, IF($S652&gt;SUM($E652:$G652),$H$1, IF($S652&gt;SUM($E652:$F652),$G$1, IF($S652&gt;SUM($E652),$F$1,$E$1))))))))))))))</f>
        <v>29</v>
      </c>
      <c r="Z652">
        <f t="shared" ref="Z652:Z715" si="271">U652+(((V652/2)-W652)/X652)*Y652</f>
        <v>455.27555211619739</v>
      </c>
      <c r="AA652" s="9">
        <f t="shared" si="261"/>
        <v>0.31597222222222221</v>
      </c>
      <c r="AC652" s="6">
        <f t="shared" ref="AC652:AC715" si="272">$D652</f>
        <v>428554</v>
      </c>
      <c r="AD652" s="6">
        <f t="shared" ref="AD652:AD715" si="273">ROUNDUP(0.25*($AC652+1),0)</f>
        <v>107139</v>
      </c>
      <c r="AE652" s="6">
        <f t="shared" si="253"/>
        <v>390</v>
      </c>
      <c r="AF652" s="6">
        <f t="shared" si="254"/>
        <v>52022</v>
      </c>
      <c r="AG652" s="6">
        <f t="shared" si="255"/>
        <v>29</v>
      </c>
      <c r="AH652" s="6">
        <f t="shared" si="256"/>
        <v>78701</v>
      </c>
      <c r="AI652" s="6">
        <f t="shared" ref="AI652:AI715" si="274">AE652+(((AC652/4)-AH652)/AF652)*AG652</f>
        <v>405.85266810195685</v>
      </c>
      <c r="AJ652" s="9">
        <f t="shared" si="262"/>
        <v>0.28125</v>
      </c>
      <c r="AL652" s="6">
        <f t="shared" ref="AL652:AL715" si="275">$D652</f>
        <v>428554</v>
      </c>
      <c r="AM652" s="6">
        <f t="shared" ref="AM652:AM715" si="276">ROUNDDOWN(0.75*($AL652+1),0)</f>
        <v>321416</v>
      </c>
      <c r="AN652" s="6">
        <f t="shared" si="257"/>
        <v>510</v>
      </c>
      <c r="AO652" s="6">
        <f t="shared" si="258"/>
        <v>19504</v>
      </c>
      <c r="AP652" s="6">
        <f t="shared" si="259"/>
        <v>29</v>
      </c>
      <c r="AQ652" s="6">
        <f t="shared" si="260"/>
        <v>310506</v>
      </c>
      <c r="AR652" s="6">
        <f t="shared" ref="AR652:AR715" si="277">AN652+((((3*AL652)/4)-AQ652)/AO652)*AP652</f>
        <v>526.22105721903199</v>
      </c>
      <c r="AS652" s="9">
        <f t="shared" si="263"/>
        <v>0.36527777777777781</v>
      </c>
    </row>
    <row r="653" spans="1:45" x14ac:dyDescent="0.25">
      <c r="A653" t="s">
        <v>1290</v>
      </c>
      <c r="B653">
        <v>36580</v>
      </c>
      <c r="C653" t="s">
        <v>1291</v>
      </c>
      <c r="D653">
        <v>26306</v>
      </c>
      <c r="E653">
        <v>1252</v>
      </c>
      <c r="F653">
        <v>652</v>
      </c>
      <c r="G653">
        <v>1074</v>
      </c>
      <c r="H653">
        <v>1715</v>
      </c>
      <c r="I653">
        <v>3092</v>
      </c>
      <c r="J653">
        <v>3676</v>
      </c>
      <c r="K653">
        <v>3618</v>
      </c>
      <c r="L653">
        <v>2606</v>
      </c>
      <c r="M653">
        <v>1408</v>
      </c>
      <c r="N653">
        <v>1564</v>
      </c>
      <c r="O653">
        <v>732</v>
      </c>
      <c r="P653">
        <v>587</v>
      </c>
      <c r="Q653">
        <v>2444</v>
      </c>
      <c r="R653">
        <v>1886</v>
      </c>
      <c r="S653">
        <f t="shared" si="264"/>
        <v>13153</v>
      </c>
      <c r="T653" t="str">
        <f t="shared" si="265"/>
        <v>7:30 a.m. to 7:59 a.m.</v>
      </c>
      <c r="U653">
        <f t="shared" si="266"/>
        <v>450</v>
      </c>
      <c r="V653">
        <f t="shared" si="267"/>
        <v>26306</v>
      </c>
      <c r="W653">
        <f t="shared" si="268"/>
        <v>11461</v>
      </c>
      <c r="X653">
        <f t="shared" si="269"/>
        <v>3618</v>
      </c>
      <c r="Y653">
        <f t="shared" si="270"/>
        <v>29</v>
      </c>
      <c r="Z653">
        <f t="shared" si="271"/>
        <v>463.56218905472639</v>
      </c>
      <c r="AA653" s="9">
        <f t="shared" si="261"/>
        <v>0.3215277777777778</v>
      </c>
      <c r="AC653" s="6">
        <f t="shared" si="272"/>
        <v>26306</v>
      </c>
      <c r="AD653" s="6">
        <f t="shared" si="273"/>
        <v>6577</v>
      </c>
      <c r="AE653" s="6">
        <f t="shared" si="253"/>
        <v>390</v>
      </c>
      <c r="AF653" s="6">
        <f t="shared" si="254"/>
        <v>3092</v>
      </c>
      <c r="AG653" s="6">
        <f t="shared" si="255"/>
        <v>29</v>
      </c>
      <c r="AH653" s="6">
        <f t="shared" si="256"/>
        <v>4693</v>
      </c>
      <c r="AI653" s="6">
        <f t="shared" si="274"/>
        <v>407.66542690815004</v>
      </c>
      <c r="AJ653" s="9">
        <f t="shared" si="262"/>
        <v>0.28263888888888888</v>
      </c>
      <c r="AL653" s="6">
        <f t="shared" si="275"/>
        <v>26306</v>
      </c>
      <c r="AM653" s="6">
        <f t="shared" si="276"/>
        <v>19730</v>
      </c>
      <c r="AN653" s="6">
        <f t="shared" si="257"/>
        <v>540</v>
      </c>
      <c r="AO653" s="6">
        <f t="shared" si="258"/>
        <v>1564</v>
      </c>
      <c r="AP653" s="6">
        <f t="shared" si="259"/>
        <v>59</v>
      </c>
      <c r="AQ653" s="6">
        <f t="shared" si="260"/>
        <v>19093</v>
      </c>
      <c r="AR653" s="6">
        <f t="shared" si="277"/>
        <v>564.01118925831202</v>
      </c>
      <c r="AS653" s="9">
        <f t="shared" si="263"/>
        <v>0.39166666666666666</v>
      </c>
    </row>
    <row r="654" spans="1:45" x14ac:dyDescent="0.25">
      <c r="A654" t="s">
        <v>1292</v>
      </c>
      <c r="B654">
        <v>36620</v>
      </c>
      <c r="C654" t="s">
        <v>1293</v>
      </c>
      <c r="D654">
        <v>18439</v>
      </c>
      <c r="E654">
        <v>490</v>
      </c>
      <c r="F654">
        <v>658</v>
      </c>
      <c r="G654">
        <v>1198</v>
      </c>
      <c r="H654">
        <v>1202</v>
      </c>
      <c r="I654">
        <v>1535</v>
      </c>
      <c r="J654">
        <v>2525</v>
      </c>
      <c r="K654">
        <v>3479</v>
      </c>
      <c r="L654">
        <v>1914</v>
      </c>
      <c r="M654">
        <v>805</v>
      </c>
      <c r="N654">
        <v>1072</v>
      </c>
      <c r="O654">
        <v>383</v>
      </c>
      <c r="P654">
        <v>362</v>
      </c>
      <c r="Q654">
        <v>1552</v>
      </c>
      <c r="R654">
        <v>1264</v>
      </c>
      <c r="S654">
        <f t="shared" si="264"/>
        <v>9219.5</v>
      </c>
      <c r="T654" t="str">
        <f t="shared" si="265"/>
        <v>7:30 a.m. to 7:59 a.m.</v>
      </c>
      <c r="U654">
        <f t="shared" si="266"/>
        <v>450</v>
      </c>
      <c r="V654">
        <f t="shared" si="267"/>
        <v>18439</v>
      </c>
      <c r="W654">
        <f t="shared" si="268"/>
        <v>7608</v>
      </c>
      <c r="X654">
        <f t="shared" si="269"/>
        <v>3479</v>
      </c>
      <c r="Y654">
        <f t="shared" si="270"/>
        <v>29</v>
      </c>
      <c r="Z654">
        <f t="shared" si="271"/>
        <v>463.4330267318195</v>
      </c>
      <c r="AA654" s="9">
        <f t="shared" si="261"/>
        <v>0.3215277777777778</v>
      </c>
      <c r="AC654" s="6">
        <f t="shared" si="272"/>
        <v>18439</v>
      </c>
      <c r="AD654" s="6">
        <f t="shared" si="273"/>
        <v>4610</v>
      </c>
      <c r="AE654" s="6">
        <f t="shared" si="253"/>
        <v>390</v>
      </c>
      <c r="AF654" s="6">
        <f t="shared" si="254"/>
        <v>1535</v>
      </c>
      <c r="AG654" s="6">
        <f t="shared" si="255"/>
        <v>29</v>
      </c>
      <c r="AH654" s="6">
        <f t="shared" si="256"/>
        <v>3548</v>
      </c>
      <c r="AI654" s="6">
        <f t="shared" si="274"/>
        <v>410.05912052117264</v>
      </c>
      <c r="AJ654" s="9">
        <f t="shared" si="262"/>
        <v>0.28472222222222221</v>
      </c>
      <c r="AL654" s="6">
        <f t="shared" si="275"/>
        <v>18439</v>
      </c>
      <c r="AM654" s="6">
        <f t="shared" si="276"/>
        <v>13830</v>
      </c>
      <c r="AN654" s="6">
        <f t="shared" si="257"/>
        <v>540</v>
      </c>
      <c r="AO654" s="6">
        <f t="shared" si="258"/>
        <v>1072</v>
      </c>
      <c r="AP654" s="6">
        <f t="shared" si="259"/>
        <v>59</v>
      </c>
      <c r="AQ654" s="6">
        <f t="shared" si="260"/>
        <v>13806</v>
      </c>
      <c r="AR654" s="6">
        <f t="shared" si="277"/>
        <v>541.27961753731347</v>
      </c>
      <c r="AS654" s="9">
        <f t="shared" si="263"/>
        <v>0.3756944444444445</v>
      </c>
    </row>
    <row r="655" spans="1:45" x14ac:dyDescent="0.25">
      <c r="A655" t="s">
        <v>1294</v>
      </c>
      <c r="B655">
        <v>36660</v>
      </c>
      <c r="C655" t="s">
        <v>1295</v>
      </c>
      <c r="D655">
        <v>30376</v>
      </c>
      <c r="E655">
        <v>2648</v>
      </c>
      <c r="F655">
        <v>1898</v>
      </c>
      <c r="G655">
        <v>1860</v>
      </c>
      <c r="H655">
        <v>3242</v>
      </c>
      <c r="I655">
        <v>4187</v>
      </c>
      <c r="J655">
        <v>5042</v>
      </c>
      <c r="K655">
        <v>4492</v>
      </c>
      <c r="L655">
        <v>1736</v>
      </c>
      <c r="M655">
        <v>807</v>
      </c>
      <c r="N655">
        <v>879</v>
      </c>
      <c r="O655">
        <v>293</v>
      </c>
      <c r="P655">
        <v>188</v>
      </c>
      <c r="Q655">
        <v>1491</v>
      </c>
      <c r="R655">
        <v>1613</v>
      </c>
      <c r="S655">
        <f t="shared" si="264"/>
        <v>15188</v>
      </c>
      <c r="T655" t="str">
        <f t="shared" si="265"/>
        <v>7:00 a.m. to 7:29 a.m.</v>
      </c>
      <c r="U655">
        <f t="shared" si="266"/>
        <v>420</v>
      </c>
      <c r="V655">
        <f t="shared" si="267"/>
        <v>30376</v>
      </c>
      <c r="W655">
        <f t="shared" si="268"/>
        <v>13835</v>
      </c>
      <c r="X655">
        <f t="shared" si="269"/>
        <v>5042</v>
      </c>
      <c r="Y655">
        <f t="shared" si="270"/>
        <v>29</v>
      </c>
      <c r="Z655">
        <f t="shared" si="271"/>
        <v>427.78203094010314</v>
      </c>
      <c r="AA655" s="9">
        <f t="shared" si="261"/>
        <v>0.29652777777777778</v>
      </c>
      <c r="AC655" s="6">
        <f t="shared" si="272"/>
        <v>30376</v>
      </c>
      <c r="AD655" s="6">
        <f t="shared" si="273"/>
        <v>7595</v>
      </c>
      <c r="AE655" s="6">
        <f t="shared" si="253"/>
        <v>360</v>
      </c>
      <c r="AF655" s="6">
        <f t="shared" si="254"/>
        <v>3242</v>
      </c>
      <c r="AG655" s="6">
        <f t="shared" si="255"/>
        <v>29</v>
      </c>
      <c r="AH655" s="6">
        <f t="shared" si="256"/>
        <v>6406</v>
      </c>
      <c r="AI655" s="6">
        <f t="shared" si="274"/>
        <v>370.62677359654532</v>
      </c>
      <c r="AJ655" s="9">
        <f t="shared" si="262"/>
        <v>0.25694444444444448</v>
      </c>
      <c r="AL655" s="6">
        <f t="shared" si="275"/>
        <v>30376</v>
      </c>
      <c r="AM655" s="6">
        <f t="shared" si="276"/>
        <v>22782</v>
      </c>
      <c r="AN655" s="6">
        <f t="shared" si="257"/>
        <v>450</v>
      </c>
      <c r="AO655" s="6">
        <f t="shared" si="258"/>
        <v>4492</v>
      </c>
      <c r="AP655" s="6">
        <f t="shared" si="259"/>
        <v>29</v>
      </c>
      <c r="AQ655" s="6">
        <f t="shared" si="260"/>
        <v>18877</v>
      </c>
      <c r="AR655" s="6">
        <f t="shared" si="277"/>
        <v>475.21037399821904</v>
      </c>
      <c r="AS655" s="9">
        <f t="shared" si="263"/>
        <v>0.3298611111111111</v>
      </c>
    </row>
    <row r="656" spans="1:45" x14ac:dyDescent="0.25">
      <c r="A656" t="s">
        <v>1296</v>
      </c>
      <c r="B656">
        <v>36700</v>
      </c>
      <c r="C656" t="s">
        <v>1297</v>
      </c>
      <c r="D656">
        <v>33645</v>
      </c>
      <c r="E656">
        <v>2119</v>
      </c>
      <c r="F656">
        <v>1728</v>
      </c>
      <c r="G656">
        <v>1473</v>
      </c>
      <c r="H656">
        <v>3188</v>
      </c>
      <c r="I656">
        <v>3356</v>
      </c>
      <c r="J656">
        <v>4286</v>
      </c>
      <c r="K656">
        <v>4323</v>
      </c>
      <c r="L656">
        <v>3023</v>
      </c>
      <c r="M656">
        <v>1860</v>
      </c>
      <c r="N656">
        <v>1750</v>
      </c>
      <c r="O656">
        <v>733</v>
      </c>
      <c r="P656">
        <v>540</v>
      </c>
      <c r="Q656">
        <v>2435</v>
      </c>
      <c r="R656">
        <v>2831</v>
      </c>
      <c r="S656">
        <f t="shared" si="264"/>
        <v>16822.5</v>
      </c>
      <c r="T656" t="str">
        <f t="shared" si="265"/>
        <v>7:30 a.m. to 7:59 a.m.</v>
      </c>
      <c r="U656">
        <f t="shared" si="266"/>
        <v>450</v>
      </c>
      <c r="V656">
        <f t="shared" si="267"/>
        <v>33645</v>
      </c>
      <c r="W656">
        <f t="shared" si="268"/>
        <v>16150</v>
      </c>
      <c r="X656">
        <f t="shared" si="269"/>
        <v>4323</v>
      </c>
      <c r="Y656">
        <f t="shared" si="270"/>
        <v>29</v>
      </c>
      <c r="Z656">
        <f t="shared" si="271"/>
        <v>454.51133472125838</v>
      </c>
      <c r="AA656" s="9">
        <f t="shared" si="261"/>
        <v>0.31527777777777777</v>
      </c>
      <c r="AC656" s="6">
        <f t="shared" si="272"/>
        <v>33645</v>
      </c>
      <c r="AD656" s="6">
        <f t="shared" si="273"/>
        <v>8412</v>
      </c>
      <c r="AE656" s="6">
        <f t="shared" si="253"/>
        <v>360</v>
      </c>
      <c r="AF656" s="6">
        <f t="shared" si="254"/>
        <v>3188</v>
      </c>
      <c r="AG656" s="6">
        <f t="shared" si="255"/>
        <v>29</v>
      </c>
      <c r="AH656" s="6">
        <f t="shared" si="256"/>
        <v>5320</v>
      </c>
      <c r="AI656" s="6">
        <f t="shared" si="274"/>
        <v>388.11990276035129</v>
      </c>
      <c r="AJ656" s="9">
        <f t="shared" si="262"/>
        <v>0.26944444444444443</v>
      </c>
      <c r="AL656" s="6">
        <f t="shared" si="275"/>
        <v>33645</v>
      </c>
      <c r="AM656" s="6">
        <f t="shared" si="276"/>
        <v>25234</v>
      </c>
      <c r="AN656" s="6">
        <f t="shared" si="257"/>
        <v>510</v>
      </c>
      <c r="AO656" s="6">
        <f t="shared" si="258"/>
        <v>1860</v>
      </c>
      <c r="AP656" s="6">
        <f t="shared" si="259"/>
        <v>29</v>
      </c>
      <c r="AQ656" s="6">
        <f t="shared" si="260"/>
        <v>23496</v>
      </c>
      <c r="AR656" s="6">
        <f t="shared" si="277"/>
        <v>537.0939516129032</v>
      </c>
      <c r="AS656" s="9">
        <f t="shared" si="263"/>
        <v>0.37291666666666662</v>
      </c>
    </row>
    <row r="657" spans="1:45" x14ac:dyDescent="0.25">
      <c r="A657" t="s">
        <v>1298</v>
      </c>
      <c r="B657">
        <v>36740</v>
      </c>
      <c r="C657" t="s">
        <v>1299</v>
      </c>
      <c r="D657">
        <v>950019</v>
      </c>
      <c r="E657">
        <v>33645</v>
      </c>
      <c r="F657">
        <v>27293</v>
      </c>
      <c r="G657">
        <v>35455</v>
      </c>
      <c r="H657">
        <v>77668</v>
      </c>
      <c r="I657">
        <v>82363</v>
      </c>
      <c r="J657">
        <v>138380</v>
      </c>
      <c r="K657">
        <v>115538</v>
      </c>
      <c r="L657">
        <v>127363</v>
      </c>
      <c r="M657">
        <v>56656</v>
      </c>
      <c r="N657">
        <v>66981</v>
      </c>
      <c r="O657">
        <v>32339</v>
      </c>
      <c r="P657">
        <v>14868</v>
      </c>
      <c r="Q657">
        <v>70725</v>
      </c>
      <c r="R657">
        <v>70745</v>
      </c>
      <c r="S657">
        <f t="shared" si="264"/>
        <v>475009.5</v>
      </c>
      <c r="T657" t="str">
        <f t="shared" si="265"/>
        <v>7:30 a.m. to 7:59 a.m.</v>
      </c>
      <c r="U657">
        <f t="shared" si="266"/>
        <v>450</v>
      </c>
      <c r="V657">
        <f t="shared" si="267"/>
        <v>950019</v>
      </c>
      <c r="W657">
        <f t="shared" si="268"/>
        <v>394804</v>
      </c>
      <c r="X657">
        <f t="shared" si="269"/>
        <v>115538</v>
      </c>
      <c r="Y657">
        <f t="shared" si="270"/>
        <v>29</v>
      </c>
      <c r="Z657">
        <f t="shared" si="271"/>
        <v>470.13155412072217</v>
      </c>
      <c r="AA657" s="9">
        <f t="shared" si="261"/>
        <v>0.3263888888888889</v>
      </c>
      <c r="AC657" s="6">
        <f t="shared" si="272"/>
        <v>950019</v>
      </c>
      <c r="AD657" s="6">
        <f t="shared" si="273"/>
        <v>237505</v>
      </c>
      <c r="AE657" s="6">
        <f t="shared" si="253"/>
        <v>390</v>
      </c>
      <c r="AF657" s="6">
        <f t="shared" si="254"/>
        <v>82363</v>
      </c>
      <c r="AG657" s="6">
        <f t="shared" si="255"/>
        <v>29</v>
      </c>
      <c r="AH657" s="6">
        <f t="shared" si="256"/>
        <v>174061</v>
      </c>
      <c r="AI657" s="6">
        <f t="shared" si="274"/>
        <v>412.33853490038001</v>
      </c>
      <c r="AJ657" s="9">
        <f t="shared" si="262"/>
        <v>0.28611111111111109</v>
      </c>
      <c r="AL657" s="6">
        <f t="shared" si="275"/>
        <v>950019</v>
      </c>
      <c r="AM657" s="6">
        <f t="shared" si="276"/>
        <v>712515</v>
      </c>
      <c r="AN657" s="6">
        <f t="shared" si="257"/>
        <v>540</v>
      </c>
      <c r="AO657" s="6">
        <f t="shared" si="258"/>
        <v>66981</v>
      </c>
      <c r="AP657" s="6">
        <f t="shared" si="259"/>
        <v>59</v>
      </c>
      <c r="AQ657" s="6">
        <f t="shared" si="260"/>
        <v>694361</v>
      </c>
      <c r="AR657" s="6">
        <f t="shared" si="277"/>
        <v>555.99023230468345</v>
      </c>
      <c r="AS657" s="9">
        <f t="shared" si="263"/>
        <v>0.38541666666666669</v>
      </c>
    </row>
    <row r="658" spans="1:45" x14ac:dyDescent="0.25">
      <c r="A658" t="s">
        <v>1300</v>
      </c>
      <c r="B658">
        <v>36780</v>
      </c>
      <c r="C658" t="s">
        <v>1301</v>
      </c>
      <c r="D658">
        <v>80286</v>
      </c>
      <c r="E658">
        <v>4170</v>
      </c>
      <c r="F658">
        <v>3287</v>
      </c>
      <c r="G658">
        <v>5025</v>
      </c>
      <c r="H658">
        <v>6702</v>
      </c>
      <c r="I658">
        <v>8840</v>
      </c>
      <c r="J658">
        <v>11714</v>
      </c>
      <c r="K658">
        <v>10351</v>
      </c>
      <c r="L658">
        <v>5446</v>
      </c>
      <c r="M658">
        <v>2503</v>
      </c>
      <c r="N658">
        <v>3328</v>
      </c>
      <c r="O658">
        <v>1612</v>
      </c>
      <c r="P658">
        <v>1361</v>
      </c>
      <c r="Q658">
        <v>7952</v>
      </c>
      <c r="R658">
        <v>7995</v>
      </c>
      <c r="S658">
        <f t="shared" si="264"/>
        <v>40143</v>
      </c>
      <c r="T658" t="str">
        <f t="shared" si="265"/>
        <v>7:30 a.m. to 7:59 a.m.</v>
      </c>
      <c r="U658">
        <f t="shared" si="266"/>
        <v>450</v>
      </c>
      <c r="V658">
        <f t="shared" si="267"/>
        <v>80286</v>
      </c>
      <c r="W658">
        <f t="shared" si="268"/>
        <v>39738</v>
      </c>
      <c r="X658">
        <f t="shared" si="269"/>
        <v>10351</v>
      </c>
      <c r="Y658">
        <f t="shared" si="270"/>
        <v>29</v>
      </c>
      <c r="Z658">
        <f t="shared" si="271"/>
        <v>451.13467297845619</v>
      </c>
      <c r="AA658" s="9">
        <f t="shared" si="261"/>
        <v>0.31319444444444444</v>
      </c>
      <c r="AC658" s="6">
        <f t="shared" si="272"/>
        <v>80286</v>
      </c>
      <c r="AD658" s="6">
        <f t="shared" si="273"/>
        <v>20072</v>
      </c>
      <c r="AE658" s="6">
        <f t="shared" si="253"/>
        <v>390</v>
      </c>
      <c r="AF658" s="6">
        <f t="shared" si="254"/>
        <v>8840</v>
      </c>
      <c r="AG658" s="6">
        <f t="shared" si="255"/>
        <v>29</v>
      </c>
      <c r="AH658" s="6">
        <f t="shared" si="256"/>
        <v>19184</v>
      </c>
      <c r="AI658" s="6">
        <f t="shared" si="274"/>
        <v>392.91148190045249</v>
      </c>
      <c r="AJ658" s="9">
        <f t="shared" si="262"/>
        <v>0.2722222222222222</v>
      </c>
      <c r="AL658" s="6">
        <f t="shared" si="275"/>
        <v>80286</v>
      </c>
      <c r="AM658" s="6">
        <f t="shared" si="276"/>
        <v>60215</v>
      </c>
      <c r="AN658" s="6">
        <f t="shared" si="257"/>
        <v>540</v>
      </c>
      <c r="AO658" s="6">
        <f t="shared" si="258"/>
        <v>3328</v>
      </c>
      <c r="AP658" s="6">
        <f t="shared" si="259"/>
        <v>59</v>
      </c>
      <c r="AQ658" s="6">
        <f t="shared" si="260"/>
        <v>58038</v>
      </c>
      <c r="AR658" s="6">
        <f t="shared" si="277"/>
        <v>578.58578725961536</v>
      </c>
      <c r="AS658" s="9">
        <f t="shared" si="263"/>
        <v>0.40138888888888885</v>
      </c>
    </row>
    <row r="659" spans="1:45" x14ac:dyDescent="0.25">
      <c r="A659" t="s">
        <v>1302</v>
      </c>
      <c r="B659">
        <v>36820</v>
      </c>
      <c r="C659" t="s">
        <v>1303</v>
      </c>
      <c r="D659">
        <v>10076</v>
      </c>
      <c r="E659">
        <v>696</v>
      </c>
      <c r="F659">
        <v>586</v>
      </c>
      <c r="G659">
        <v>522</v>
      </c>
      <c r="H659">
        <v>942</v>
      </c>
      <c r="I659">
        <v>1050</v>
      </c>
      <c r="J659">
        <v>1226</v>
      </c>
      <c r="K659">
        <v>1661</v>
      </c>
      <c r="L659">
        <v>756</v>
      </c>
      <c r="M659">
        <v>452</v>
      </c>
      <c r="N659">
        <v>216</v>
      </c>
      <c r="O659">
        <v>203</v>
      </c>
      <c r="P659">
        <v>109</v>
      </c>
      <c r="Q659">
        <v>1034</v>
      </c>
      <c r="R659">
        <v>623</v>
      </c>
      <c r="S659">
        <f t="shared" si="264"/>
        <v>5038</v>
      </c>
      <c r="T659" t="str">
        <f t="shared" si="265"/>
        <v>7:30 a.m. to 7:59 a.m.</v>
      </c>
      <c r="U659">
        <f t="shared" si="266"/>
        <v>450</v>
      </c>
      <c r="V659">
        <f t="shared" si="267"/>
        <v>10076</v>
      </c>
      <c r="W659">
        <f t="shared" si="268"/>
        <v>5022</v>
      </c>
      <c r="X659">
        <f t="shared" si="269"/>
        <v>1661</v>
      </c>
      <c r="Y659">
        <f t="shared" si="270"/>
        <v>29</v>
      </c>
      <c r="Z659">
        <f t="shared" si="271"/>
        <v>450.27934978928357</v>
      </c>
      <c r="AA659" s="9">
        <f t="shared" si="261"/>
        <v>0.3125</v>
      </c>
      <c r="AC659" s="6">
        <f t="shared" si="272"/>
        <v>10076</v>
      </c>
      <c r="AD659" s="6">
        <f t="shared" si="273"/>
        <v>2520</v>
      </c>
      <c r="AE659" s="6">
        <f t="shared" si="253"/>
        <v>360</v>
      </c>
      <c r="AF659" s="6">
        <f t="shared" si="254"/>
        <v>942</v>
      </c>
      <c r="AG659" s="6">
        <f t="shared" si="255"/>
        <v>29</v>
      </c>
      <c r="AH659" s="6">
        <f t="shared" si="256"/>
        <v>1804</v>
      </c>
      <c r="AI659" s="6">
        <f t="shared" si="274"/>
        <v>382.01167728237795</v>
      </c>
      <c r="AJ659" s="9">
        <f t="shared" si="262"/>
        <v>0.26527777777777778</v>
      </c>
      <c r="AL659" s="6">
        <f t="shared" si="275"/>
        <v>10076</v>
      </c>
      <c r="AM659" s="6">
        <f t="shared" si="276"/>
        <v>7557</v>
      </c>
      <c r="AN659" s="6">
        <f t="shared" si="257"/>
        <v>510</v>
      </c>
      <c r="AO659" s="6">
        <f t="shared" si="258"/>
        <v>452</v>
      </c>
      <c r="AP659" s="6">
        <f t="shared" si="259"/>
        <v>29</v>
      </c>
      <c r="AQ659" s="6">
        <f t="shared" si="260"/>
        <v>7439</v>
      </c>
      <c r="AR659" s="6">
        <f t="shared" si="277"/>
        <v>517.57079646017701</v>
      </c>
      <c r="AS659" s="9">
        <f t="shared" si="263"/>
        <v>0.35902777777777778</v>
      </c>
    </row>
    <row r="660" spans="1:45" x14ac:dyDescent="0.25">
      <c r="A660" t="s">
        <v>1304</v>
      </c>
      <c r="B660">
        <v>36860</v>
      </c>
      <c r="C660" t="s">
        <v>1305</v>
      </c>
      <c r="D660">
        <v>68540</v>
      </c>
      <c r="E660">
        <v>4957</v>
      </c>
      <c r="F660">
        <v>3898</v>
      </c>
      <c r="G660">
        <v>4315</v>
      </c>
      <c r="H660">
        <v>6699</v>
      </c>
      <c r="I660">
        <v>7343</v>
      </c>
      <c r="J660">
        <v>7936</v>
      </c>
      <c r="K660">
        <v>8901</v>
      </c>
      <c r="L660">
        <v>5356</v>
      </c>
      <c r="M660">
        <v>2815</v>
      </c>
      <c r="N660">
        <v>2745</v>
      </c>
      <c r="O660">
        <v>1143</v>
      </c>
      <c r="P660">
        <v>922</v>
      </c>
      <c r="Q660">
        <v>6001</v>
      </c>
      <c r="R660">
        <v>5509</v>
      </c>
      <c r="S660">
        <f t="shared" si="264"/>
        <v>34270</v>
      </c>
      <c r="T660" t="str">
        <f t="shared" si="265"/>
        <v>7:00 a.m. to 7:29 a.m.</v>
      </c>
      <c r="U660">
        <f t="shared" si="266"/>
        <v>420</v>
      </c>
      <c r="V660">
        <f t="shared" si="267"/>
        <v>68540</v>
      </c>
      <c r="W660">
        <f t="shared" si="268"/>
        <v>27212</v>
      </c>
      <c r="X660">
        <f t="shared" si="269"/>
        <v>7936</v>
      </c>
      <c r="Y660">
        <f t="shared" si="270"/>
        <v>29</v>
      </c>
      <c r="Z660">
        <f t="shared" si="271"/>
        <v>445.79158266129031</v>
      </c>
      <c r="AA660" s="9">
        <f t="shared" si="261"/>
        <v>0.30902777777777779</v>
      </c>
      <c r="AC660" s="6">
        <f t="shared" si="272"/>
        <v>68540</v>
      </c>
      <c r="AD660" s="6">
        <f t="shared" si="273"/>
        <v>17136</v>
      </c>
      <c r="AE660" s="6">
        <f t="shared" si="253"/>
        <v>360</v>
      </c>
      <c r="AF660" s="6">
        <f t="shared" si="254"/>
        <v>6699</v>
      </c>
      <c r="AG660" s="6">
        <f t="shared" si="255"/>
        <v>29</v>
      </c>
      <c r="AH660" s="6">
        <f t="shared" si="256"/>
        <v>13170</v>
      </c>
      <c r="AI660" s="6">
        <f t="shared" si="274"/>
        <v>377.16450216450215</v>
      </c>
      <c r="AJ660" s="9">
        <f t="shared" si="262"/>
        <v>0.26180555555555557</v>
      </c>
      <c r="AL660" s="6">
        <f t="shared" si="275"/>
        <v>68540</v>
      </c>
      <c r="AM660" s="6">
        <f t="shared" si="276"/>
        <v>51405</v>
      </c>
      <c r="AN660" s="6">
        <f t="shared" si="257"/>
        <v>510</v>
      </c>
      <c r="AO660" s="6">
        <f t="shared" si="258"/>
        <v>2815</v>
      </c>
      <c r="AP660" s="6">
        <f t="shared" si="259"/>
        <v>29</v>
      </c>
      <c r="AQ660" s="6">
        <f t="shared" si="260"/>
        <v>49405</v>
      </c>
      <c r="AR660" s="6">
        <f t="shared" si="277"/>
        <v>530.60390763765542</v>
      </c>
      <c r="AS660" s="9">
        <f t="shared" si="263"/>
        <v>0.36805555555555558</v>
      </c>
    </row>
    <row r="661" spans="1:45" x14ac:dyDescent="0.25">
      <c r="A661" t="s">
        <v>1306</v>
      </c>
      <c r="B661">
        <v>36900</v>
      </c>
      <c r="C661" t="s">
        <v>1307</v>
      </c>
      <c r="D661">
        <v>15467</v>
      </c>
      <c r="E661">
        <v>1735</v>
      </c>
      <c r="F661">
        <v>633</v>
      </c>
      <c r="G661">
        <v>731</v>
      </c>
      <c r="H661">
        <v>1069</v>
      </c>
      <c r="I661">
        <v>1635</v>
      </c>
      <c r="J661">
        <v>1618</v>
      </c>
      <c r="K661">
        <v>2028</v>
      </c>
      <c r="L661">
        <v>1168</v>
      </c>
      <c r="M661">
        <v>601</v>
      </c>
      <c r="N661">
        <v>475</v>
      </c>
      <c r="O661">
        <v>421</v>
      </c>
      <c r="P661">
        <v>237</v>
      </c>
      <c r="Q661">
        <v>1817</v>
      </c>
      <c r="R661">
        <v>1299</v>
      </c>
      <c r="S661">
        <f t="shared" si="264"/>
        <v>7733.5</v>
      </c>
      <c r="T661" t="str">
        <f t="shared" si="265"/>
        <v>7:30 a.m. to 7:59 a.m.</v>
      </c>
      <c r="U661">
        <f t="shared" si="266"/>
        <v>450</v>
      </c>
      <c r="V661">
        <f t="shared" si="267"/>
        <v>15467</v>
      </c>
      <c r="W661">
        <f t="shared" si="268"/>
        <v>7421</v>
      </c>
      <c r="X661">
        <f t="shared" si="269"/>
        <v>2028</v>
      </c>
      <c r="Y661">
        <f t="shared" si="270"/>
        <v>29</v>
      </c>
      <c r="Z661">
        <f t="shared" si="271"/>
        <v>454.46868836291912</v>
      </c>
      <c r="AA661" s="9">
        <f t="shared" si="261"/>
        <v>0.31527777777777777</v>
      </c>
      <c r="AC661" s="6">
        <f t="shared" si="272"/>
        <v>15467</v>
      </c>
      <c r="AD661" s="6">
        <f t="shared" si="273"/>
        <v>3867</v>
      </c>
      <c r="AE661" s="6">
        <f t="shared" si="253"/>
        <v>360</v>
      </c>
      <c r="AF661" s="6">
        <f t="shared" si="254"/>
        <v>1069</v>
      </c>
      <c r="AG661" s="6">
        <f t="shared" si="255"/>
        <v>29</v>
      </c>
      <c r="AH661" s="6">
        <f t="shared" si="256"/>
        <v>3099</v>
      </c>
      <c r="AI661" s="6">
        <f t="shared" si="274"/>
        <v>380.82764265668851</v>
      </c>
      <c r="AJ661" s="9">
        <f t="shared" si="262"/>
        <v>0.2638888888888889</v>
      </c>
      <c r="AL661" s="6">
        <f t="shared" si="275"/>
        <v>15467</v>
      </c>
      <c r="AM661" s="6">
        <f t="shared" si="276"/>
        <v>11601</v>
      </c>
      <c r="AN661" s="6">
        <f t="shared" si="257"/>
        <v>540</v>
      </c>
      <c r="AO661" s="6">
        <f t="shared" si="258"/>
        <v>475</v>
      </c>
      <c r="AP661" s="6">
        <f t="shared" si="259"/>
        <v>59</v>
      </c>
      <c r="AQ661" s="6">
        <f t="shared" si="260"/>
        <v>11218</v>
      </c>
      <c r="AR661" s="6">
        <f t="shared" si="277"/>
        <v>587.47947368421057</v>
      </c>
      <c r="AS661" s="9">
        <f t="shared" si="263"/>
        <v>0.40763888888888888</v>
      </c>
    </row>
    <row r="662" spans="1:45" x14ac:dyDescent="0.25">
      <c r="A662" t="s">
        <v>1308</v>
      </c>
      <c r="B662">
        <v>36940</v>
      </c>
      <c r="C662" t="s">
        <v>1309</v>
      </c>
      <c r="D662">
        <v>17815</v>
      </c>
      <c r="E662">
        <v>736</v>
      </c>
      <c r="F662">
        <v>672</v>
      </c>
      <c r="G662">
        <v>1277</v>
      </c>
      <c r="H662">
        <v>1633</v>
      </c>
      <c r="I662">
        <v>2427</v>
      </c>
      <c r="J662">
        <v>2858</v>
      </c>
      <c r="K662">
        <v>2594</v>
      </c>
      <c r="L662">
        <v>1464</v>
      </c>
      <c r="M662">
        <v>363</v>
      </c>
      <c r="N662">
        <v>587</v>
      </c>
      <c r="O662">
        <v>286</v>
      </c>
      <c r="P662">
        <v>90</v>
      </c>
      <c r="Q662">
        <v>1381</v>
      </c>
      <c r="R662">
        <v>1447</v>
      </c>
      <c r="S662">
        <f t="shared" si="264"/>
        <v>8907.5</v>
      </c>
      <c r="T662" t="str">
        <f t="shared" si="265"/>
        <v>7:00 a.m. to 7:29 a.m.</v>
      </c>
      <c r="U662">
        <f t="shared" si="266"/>
        <v>420</v>
      </c>
      <c r="V662">
        <f t="shared" si="267"/>
        <v>17815</v>
      </c>
      <c r="W662">
        <f t="shared" si="268"/>
        <v>6745</v>
      </c>
      <c r="X662">
        <f t="shared" si="269"/>
        <v>2858</v>
      </c>
      <c r="Y662">
        <f t="shared" si="270"/>
        <v>29</v>
      </c>
      <c r="Z662">
        <f t="shared" si="271"/>
        <v>441.94279216235128</v>
      </c>
      <c r="AA662" s="9">
        <f t="shared" si="261"/>
        <v>0.30624999999999997</v>
      </c>
      <c r="AC662" s="6">
        <f t="shared" si="272"/>
        <v>17815</v>
      </c>
      <c r="AD662" s="6">
        <f t="shared" si="273"/>
        <v>4454</v>
      </c>
      <c r="AE662" s="6">
        <f t="shared" si="253"/>
        <v>390</v>
      </c>
      <c r="AF662" s="6">
        <f t="shared" si="254"/>
        <v>2427</v>
      </c>
      <c r="AG662" s="6">
        <f t="shared" si="255"/>
        <v>29</v>
      </c>
      <c r="AH662" s="6">
        <f t="shared" si="256"/>
        <v>4318</v>
      </c>
      <c r="AI662" s="6">
        <f t="shared" si="274"/>
        <v>391.62206427688506</v>
      </c>
      <c r="AJ662" s="9">
        <f t="shared" si="262"/>
        <v>0.27152777777777776</v>
      </c>
      <c r="AL662" s="6">
        <f t="shared" si="275"/>
        <v>17815</v>
      </c>
      <c r="AM662" s="6">
        <f t="shared" si="276"/>
        <v>13362</v>
      </c>
      <c r="AN662" s="6">
        <f t="shared" si="257"/>
        <v>480</v>
      </c>
      <c r="AO662" s="6">
        <f t="shared" si="258"/>
        <v>1464</v>
      </c>
      <c r="AP662" s="6">
        <f t="shared" si="259"/>
        <v>29</v>
      </c>
      <c r="AQ662" s="6">
        <f t="shared" si="260"/>
        <v>12197</v>
      </c>
      <c r="AR662" s="6">
        <f t="shared" si="277"/>
        <v>503.06232923497265</v>
      </c>
      <c r="AS662" s="9">
        <f t="shared" si="263"/>
        <v>0.34930555555555554</v>
      </c>
    </row>
    <row r="663" spans="1:45" x14ac:dyDescent="0.25">
      <c r="A663" t="s">
        <v>1310</v>
      </c>
      <c r="B663">
        <v>36980</v>
      </c>
      <c r="C663" t="s">
        <v>1311</v>
      </c>
      <c r="D663">
        <v>48275</v>
      </c>
      <c r="E663">
        <v>1929</v>
      </c>
      <c r="F663">
        <v>1886</v>
      </c>
      <c r="G663">
        <v>2276</v>
      </c>
      <c r="H663">
        <v>5621</v>
      </c>
      <c r="I663">
        <v>7754</v>
      </c>
      <c r="J663">
        <v>7436</v>
      </c>
      <c r="K663">
        <v>6301</v>
      </c>
      <c r="L663">
        <v>2629</v>
      </c>
      <c r="M663">
        <v>1610</v>
      </c>
      <c r="N663">
        <v>2207</v>
      </c>
      <c r="O663">
        <v>809</v>
      </c>
      <c r="P663">
        <v>378</v>
      </c>
      <c r="Q663">
        <v>3574</v>
      </c>
      <c r="R663">
        <v>3865</v>
      </c>
      <c r="S663">
        <f t="shared" si="264"/>
        <v>24137.5</v>
      </c>
      <c r="T663" t="str">
        <f t="shared" si="265"/>
        <v>7:00 a.m. to 7:29 a.m.</v>
      </c>
      <c r="U663">
        <f t="shared" si="266"/>
        <v>420</v>
      </c>
      <c r="V663">
        <f t="shared" si="267"/>
        <v>48275</v>
      </c>
      <c r="W663">
        <f t="shared" si="268"/>
        <v>19466</v>
      </c>
      <c r="X663">
        <f t="shared" si="269"/>
        <v>7436</v>
      </c>
      <c r="Y663">
        <f t="shared" si="270"/>
        <v>29</v>
      </c>
      <c r="Z663">
        <f t="shared" si="271"/>
        <v>438.21859870898334</v>
      </c>
      <c r="AA663" s="9">
        <f t="shared" si="261"/>
        <v>0.30416666666666664</v>
      </c>
      <c r="AC663" s="6">
        <f t="shared" si="272"/>
        <v>48275</v>
      </c>
      <c r="AD663" s="6">
        <f t="shared" si="273"/>
        <v>12069</v>
      </c>
      <c r="AE663" s="6">
        <f t="shared" si="253"/>
        <v>390</v>
      </c>
      <c r="AF663" s="6">
        <f t="shared" si="254"/>
        <v>7754</v>
      </c>
      <c r="AG663" s="6">
        <f t="shared" si="255"/>
        <v>29</v>
      </c>
      <c r="AH663" s="6">
        <f t="shared" si="256"/>
        <v>11712</v>
      </c>
      <c r="AI663" s="6">
        <f t="shared" si="274"/>
        <v>391.33424684034048</v>
      </c>
      <c r="AJ663" s="9">
        <f t="shared" si="262"/>
        <v>0.27152777777777776</v>
      </c>
      <c r="AL663" s="6">
        <f t="shared" si="275"/>
        <v>48275</v>
      </c>
      <c r="AM663" s="6">
        <f t="shared" si="276"/>
        <v>36207</v>
      </c>
      <c r="AN663" s="6">
        <f t="shared" si="257"/>
        <v>510</v>
      </c>
      <c r="AO663" s="6">
        <f t="shared" si="258"/>
        <v>1610</v>
      </c>
      <c r="AP663" s="6">
        <f t="shared" si="259"/>
        <v>29</v>
      </c>
      <c r="AQ663" s="6">
        <f t="shared" si="260"/>
        <v>35832</v>
      </c>
      <c r="AR663" s="6">
        <f t="shared" si="277"/>
        <v>516.74114906832301</v>
      </c>
      <c r="AS663" s="9">
        <f t="shared" si="263"/>
        <v>0.35833333333333334</v>
      </c>
    </row>
    <row r="664" spans="1:45" x14ac:dyDescent="0.25">
      <c r="A664" t="s">
        <v>1312</v>
      </c>
      <c r="B664">
        <v>37020</v>
      </c>
      <c r="C664" t="s">
        <v>1313</v>
      </c>
      <c r="D664">
        <v>28287</v>
      </c>
      <c r="E664">
        <v>1445</v>
      </c>
      <c r="F664">
        <v>1464</v>
      </c>
      <c r="G664">
        <v>1464</v>
      </c>
      <c r="H664">
        <v>2483</v>
      </c>
      <c r="I664">
        <v>3220</v>
      </c>
      <c r="J664">
        <v>4130</v>
      </c>
      <c r="K664">
        <v>3358</v>
      </c>
      <c r="L664">
        <v>2352</v>
      </c>
      <c r="M664">
        <v>1155</v>
      </c>
      <c r="N664">
        <v>1255</v>
      </c>
      <c r="O664">
        <v>577</v>
      </c>
      <c r="P664">
        <v>338</v>
      </c>
      <c r="Q664">
        <v>2443</v>
      </c>
      <c r="R664">
        <v>2603</v>
      </c>
      <c r="S664">
        <f t="shared" si="264"/>
        <v>14143.5</v>
      </c>
      <c r="T664" t="str">
        <f t="shared" si="265"/>
        <v>7:00 a.m. to 7:29 a.m.</v>
      </c>
      <c r="U664">
        <f t="shared" si="266"/>
        <v>420</v>
      </c>
      <c r="V664">
        <f t="shared" si="267"/>
        <v>28287</v>
      </c>
      <c r="W664">
        <f t="shared" si="268"/>
        <v>10076</v>
      </c>
      <c r="X664">
        <f t="shared" si="269"/>
        <v>4130</v>
      </c>
      <c r="Y664">
        <f t="shared" si="270"/>
        <v>29</v>
      </c>
      <c r="Z664">
        <f t="shared" si="271"/>
        <v>448.56113801452784</v>
      </c>
      <c r="AA664" s="9">
        <f t="shared" si="261"/>
        <v>0.31111111111111112</v>
      </c>
      <c r="AC664" s="6">
        <f t="shared" si="272"/>
        <v>28287</v>
      </c>
      <c r="AD664" s="6">
        <f t="shared" si="273"/>
        <v>7072</v>
      </c>
      <c r="AE664" s="6">
        <f t="shared" si="253"/>
        <v>390</v>
      </c>
      <c r="AF664" s="6">
        <f t="shared" si="254"/>
        <v>3220</v>
      </c>
      <c r="AG664" s="6">
        <f t="shared" si="255"/>
        <v>29</v>
      </c>
      <c r="AH664" s="6">
        <f t="shared" si="256"/>
        <v>6856</v>
      </c>
      <c r="AI664" s="6">
        <f t="shared" si="274"/>
        <v>391.94309006211182</v>
      </c>
      <c r="AJ664" s="9">
        <f t="shared" si="262"/>
        <v>0.27152777777777776</v>
      </c>
      <c r="AL664" s="6">
        <f t="shared" si="275"/>
        <v>28287</v>
      </c>
      <c r="AM664" s="6">
        <f t="shared" si="276"/>
        <v>21216</v>
      </c>
      <c r="AN664" s="6">
        <f t="shared" si="257"/>
        <v>540</v>
      </c>
      <c r="AO664" s="6">
        <f t="shared" si="258"/>
        <v>1255</v>
      </c>
      <c r="AP664" s="6">
        <f t="shared" si="259"/>
        <v>59</v>
      </c>
      <c r="AQ664" s="6">
        <f t="shared" si="260"/>
        <v>21071</v>
      </c>
      <c r="AR664" s="6">
        <f t="shared" si="277"/>
        <v>546.78147410358565</v>
      </c>
      <c r="AS664" s="9">
        <f t="shared" si="263"/>
        <v>0.37916666666666665</v>
      </c>
    </row>
    <row r="665" spans="1:45" x14ac:dyDescent="0.25">
      <c r="A665" t="s">
        <v>1314</v>
      </c>
      <c r="B665">
        <v>37060</v>
      </c>
      <c r="C665" t="s">
        <v>1315</v>
      </c>
      <c r="D665">
        <v>19476</v>
      </c>
      <c r="E665">
        <v>704</v>
      </c>
      <c r="F665">
        <v>500</v>
      </c>
      <c r="G665">
        <v>545</v>
      </c>
      <c r="H665">
        <v>1402</v>
      </c>
      <c r="I665">
        <v>1779</v>
      </c>
      <c r="J665">
        <v>3052</v>
      </c>
      <c r="K665">
        <v>3467</v>
      </c>
      <c r="L665">
        <v>2018</v>
      </c>
      <c r="M665">
        <v>1007</v>
      </c>
      <c r="N665">
        <v>1300</v>
      </c>
      <c r="O665">
        <v>950</v>
      </c>
      <c r="P665">
        <v>376</v>
      </c>
      <c r="Q665">
        <v>1306</v>
      </c>
      <c r="R665">
        <v>1070</v>
      </c>
      <c r="S665">
        <f t="shared" si="264"/>
        <v>9738</v>
      </c>
      <c r="T665" t="str">
        <f t="shared" si="265"/>
        <v>7:30 a.m. to 7:59 a.m.</v>
      </c>
      <c r="U665">
        <f t="shared" si="266"/>
        <v>450</v>
      </c>
      <c r="V665">
        <f t="shared" si="267"/>
        <v>19476</v>
      </c>
      <c r="W665">
        <f t="shared" si="268"/>
        <v>7982</v>
      </c>
      <c r="X665">
        <f t="shared" si="269"/>
        <v>3467</v>
      </c>
      <c r="Y665">
        <f t="shared" si="270"/>
        <v>29</v>
      </c>
      <c r="Z665">
        <f t="shared" si="271"/>
        <v>464.68820305739831</v>
      </c>
      <c r="AA665" s="9">
        <f t="shared" si="261"/>
        <v>0.32222222222222224</v>
      </c>
      <c r="AC665" s="6">
        <f t="shared" si="272"/>
        <v>19476</v>
      </c>
      <c r="AD665" s="6">
        <f t="shared" si="273"/>
        <v>4870</v>
      </c>
      <c r="AE665" s="6">
        <f t="shared" si="253"/>
        <v>390</v>
      </c>
      <c r="AF665" s="6">
        <f t="shared" si="254"/>
        <v>1779</v>
      </c>
      <c r="AG665" s="6">
        <f t="shared" si="255"/>
        <v>29</v>
      </c>
      <c r="AH665" s="6">
        <f t="shared" si="256"/>
        <v>3151</v>
      </c>
      <c r="AI665" s="6">
        <f t="shared" si="274"/>
        <v>418.00562113546937</v>
      </c>
      <c r="AJ665" s="9">
        <f t="shared" si="262"/>
        <v>0.2902777777777778</v>
      </c>
      <c r="AL665" s="6">
        <f t="shared" si="275"/>
        <v>19476</v>
      </c>
      <c r="AM665" s="6">
        <f t="shared" si="276"/>
        <v>14607</v>
      </c>
      <c r="AN665" s="6">
        <f t="shared" si="257"/>
        <v>540</v>
      </c>
      <c r="AO665" s="6">
        <f t="shared" si="258"/>
        <v>1300</v>
      </c>
      <c r="AP665" s="6">
        <f t="shared" si="259"/>
        <v>59</v>
      </c>
      <c r="AQ665" s="6">
        <f t="shared" si="260"/>
        <v>14474</v>
      </c>
      <c r="AR665" s="6">
        <f t="shared" si="277"/>
        <v>546.03615384615387</v>
      </c>
      <c r="AS665" s="9">
        <f t="shared" si="263"/>
        <v>0.37916666666666665</v>
      </c>
    </row>
    <row r="666" spans="1:45" x14ac:dyDescent="0.25">
      <c r="A666" t="s">
        <v>1316</v>
      </c>
      <c r="B666">
        <v>37100</v>
      </c>
      <c r="C666" t="s">
        <v>1317</v>
      </c>
      <c r="D666">
        <v>359574</v>
      </c>
      <c r="E666">
        <v>15683</v>
      </c>
      <c r="F666">
        <v>15926</v>
      </c>
      <c r="G666">
        <v>20430</v>
      </c>
      <c r="H666">
        <v>35480</v>
      </c>
      <c r="I666">
        <v>36997</v>
      </c>
      <c r="J666">
        <v>48782</v>
      </c>
      <c r="K666">
        <v>47193</v>
      </c>
      <c r="L666">
        <v>40176</v>
      </c>
      <c r="M666">
        <v>20969</v>
      </c>
      <c r="N666">
        <v>24850</v>
      </c>
      <c r="O666">
        <v>11440</v>
      </c>
      <c r="P666">
        <v>4862</v>
      </c>
      <c r="Q666">
        <v>18987</v>
      </c>
      <c r="R666">
        <v>17799</v>
      </c>
      <c r="S666">
        <f t="shared" si="264"/>
        <v>179787</v>
      </c>
      <c r="T666" t="str">
        <f t="shared" si="265"/>
        <v>7:30 a.m. to 7:59 a.m.</v>
      </c>
      <c r="U666">
        <f t="shared" si="266"/>
        <v>450</v>
      </c>
      <c r="V666">
        <f t="shared" si="267"/>
        <v>359574</v>
      </c>
      <c r="W666">
        <f t="shared" si="268"/>
        <v>173298</v>
      </c>
      <c r="X666">
        <f t="shared" si="269"/>
        <v>47193</v>
      </c>
      <c r="Y666">
        <f t="shared" si="270"/>
        <v>29</v>
      </c>
      <c r="Z666">
        <f t="shared" si="271"/>
        <v>453.98747695632829</v>
      </c>
      <c r="AA666" s="9">
        <f t="shared" si="261"/>
        <v>0.31458333333333333</v>
      </c>
      <c r="AC666" s="6">
        <f t="shared" si="272"/>
        <v>359574</v>
      </c>
      <c r="AD666" s="6">
        <f t="shared" si="273"/>
        <v>89894</v>
      </c>
      <c r="AE666" s="6">
        <f t="shared" si="253"/>
        <v>390</v>
      </c>
      <c r="AF666" s="6">
        <f t="shared" si="254"/>
        <v>36997</v>
      </c>
      <c r="AG666" s="6">
        <f t="shared" si="255"/>
        <v>29</v>
      </c>
      <c r="AH666" s="6">
        <f t="shared" si="256"/>
        <v>87519</v>
      </c>
      <c r="AI666" s="6">
        <f t="shared" si="274"/>
        <v>391.86124550639244</v>
      </c>
      <c r="AJ666" s="9">
        <f t="shared" si="262"/>
        <v>0.27152777777777776</v>
      </c>
      <c r="AL666" s="6">
        <f t="shared" si="275"/>
        <v>359574</v>
      </c>
      <c r="AM666" s="6">
        <f t="shared" si="276"/>
        <v>269681</v>
      </c>
      <c r="AN666" s="6">
        <f t="shared" si="257"/>
        <v>510</v>
      </c>
      <c r="AO666" s="6">
        <f t="shared" si="258"/>
        <v>20969</v>
      </c>
      <c r="AP666" s="6">
        <f t="shared" si="259"/>
        <v>29</v>
      </c>
      <c r="AQ666" s="6">
        <f t="shared" si="260"/>
        <v>260667</v>
      </c>
      <c r="AR666" s="6">
        <f t="shared" si="277"/>
        <v>522.4656159091993</v>
      </c>
      <c r="AS666" s="9">
        <f t="shared" si="263"/>
        <v>0.36249999999999999</v>
      </c>
    </row>
    <row r="667" spans="1:45" x14ac:dyDescent="0.25">
      <c r="A667" t="s">
        <v>1318</v>
      </c>
      <c r="B667">
        <v>37140</v>
      </c>
      <c r="C667" t="s">
        <v>1319</v>
      </c>
      <c r="D667">
        <v>40075</v>
      </c>
      <c r="E667">
        <v>1732</v>
      </c>
      <c r="F667">
        <v>1663</v>
      </c>
      <c r="G667">
        <v>2387</v>
      </c>
      <c r="H667">
        <v>4222</v>
      </c>
      <c r="I667">
        <v>4795</v>
      </c>
      <c r="J667">
        <v>5632</v>
      </c>
      <c r="K667">
        <v>5803</v>
      </c>
      <c r="L667">
        <v>3154</v>
      </c>
      <c r="M667">
        <v>1779</v>
      </c>
      <c r="N667">
        <v>1623</v>
      </c>
      <c r="O667">
        <v>999</v>
      </c>
      <c r="P667">
        <v>358</v>
      </c>
      <c r="Q667">
        <v>3014</v>
      </c>
      <c r="R667">
        <v>2914</v>
      </c>
      <c r="S667">
        <f t="shared" si="264"/>
        <v>20037.5</v>
      </c>
      <c r="T667" t="str">
        <f t="shared" si="265"/>
        <v>7:00 a.m. to 7:29 a.m.</v>
      </c>
      <c r="U667">
        <f t="shared" si="266"/>
        <v>420</v>
      </c>
      <c r="V667">
        <f t="shared" si="267"/>
        <v>40075</v>
      </c>
      <c r="W667">
        <f t="shared" si="268"/>
        <v>14799</v>
      </c>
      <c r="X667">
        <f t="shared" si="269"/>
        <v>5632</v>
      </c>
      <c r="Y667">
        <f t="shared" si="270"/>
        <v>29</v>
      </c>
      <c r="Z667">
        <f t="shared" si="271"/>
        <v>446.97381036931819</v>
      </c>
      <c r="AA667" s="9">
        <f t="shared" si="261"/>
        <v>0.30972222222222223</v>
      </c>
      <c r="AC667" s="6">
        <f t="shared" si="272"/>
        <v>40075</v>
      </c>
      <c r="AD667" s="6">
        <f t="shared" si="273"/>
        <v>10019</v>
      </c>
      <c r="AE667" s="6">
        <f t="shared" si="253"/>
        <v>390</v>
      </c>
      <c r="AF667" s="6">
        <f t="shared" si="254"/>
        <v>4795</v>
      </c>
      <c r="AG667" s="6">
        <f t="shared" si="255"/>
        <v>29</v>
      </c>
      <c r="AH667" s="6">
        <f t="shared" si="256"/>
        <v>10004</v>
      </c>
      <c r="AI667" s="6">
        <f t="shared" si="274"/>
        <v>390.08920750782067</v>
      </c>
      <c r="AJ667" s="9">
        <f t="shared" si="262"/>
        <v>0.27083333333333331</v>
      </c>
      <c r="AL667" s="6">
        <f t="shared" si="275"/>
        <v>40075</v>
      </c>
      <c r="AM667" s="6">
        <f t="shared" si="276"/>
        <v>30057</v>
      </c>
      <c r="AN667" s="6">
        <f t="shared" si="257"/>
        <v>510</v>
      </c>
      <c r="AO667" s="6">
        <f t="shared" si="258"/>
        <v>1779</v>
      </c>
      <c r="AP667" s="6">
        <f t="shared" si="259"/>
        <v>29</v>
      </c>
      <c r="AQ667" s="6">
        <f t="shared" si="260"/>
        <v>29388</v>
      </c>
      <c r="AR667" s="6">
        <f t="shared" si="277"/>
        <v>520.89333895446885</v>
      </c>
      <c r="AS667" s="9">
        <f t="shared" si="263"/>
        <v>0.3611111111111111</v>
      </c>
    </row>
    <row r="668" spans="1:45" x14ac:dyDescent="0.25">
      <c r="A668" t="s">
        <v>1320</v>
      </c>
      <c r="B668">
        <v>37220</v>
      </c>
      <c r="C668" t="s">
        <v>1321</v>
      </c>
      <c r="D668">
        <v>13675</v>
      </c>
      <c r="E668">
        <v>1514</v>
      </c>
      <c r="F668">
        <v>951</v>
      </c>
      <c r="G668">
        <v>1148</v>
      </c>
      <c r="H668">
        <v>1068</v>
      </c>
      <c r="I668">
        <v>1259</v>
      </c>
      <c r="J668">
        <v>1082</v>
      </c>
      <c r="K668">
        <v>1500</v>
      </c>
      <c r="L668">
        <v>914</v>
      </c>
      <c r="M668">
        <v>425</v>
      </c>
      <c r="N668">
        <v>816</v>
      </c>
      <c r="O668">
        <v>271</v>
      </c>
      <c r="P668">
        <v>112</v>
      </c>
      <c r="Q668">
        <v>1190</v>
      </c>
      <c r="R668">
        <v>1425</v>
      </c>
      <c r="S668">
        <f t="shared" si="264"/>
        <v>6837.5</v>
      </c>
      <c r="T668" t="str">
        <f t="shared" si="265"/>
        <v>7:00 a.m. to 7:29 a.m.</v>
      </c>
      <c r="U668">
        <f t="shared" si="266"/>
        <v>420</v>
      </c>
      <c r="V668">
        <f t="shared" si="267"/>
        <v>13675</v>
      </c>
      <c r="W668">
        <f t="shared" si="268"/>
        <v>5940</v>
      </c>
      <c r="X668">
        <f t="shared" si="269"/>
        <v>1082</v>
      </c>
      <c r="Y668">
        <f t="shared" si="270"/>
        <v>29</v>
      </c>
      <c r="Z668">
        <f t="shared" si="271"/>
        <v>444.05499075785582</v>
      </c>
      <c r="AA668" s="9">
        <f t="shared" si="261"/>
        <v>0.30833333333333335</v>
      </c>
      <c r="AC668" s="6">
        <f t="shared" si="272"/>
        <v>13675</v>
      </c>
      <c r="AD668" s="6">
        <f t="shared" si="273"/>
        <v>3419</v>
      </c>
      <c r="AE668" s="6">
        <f t="shared" si="253"/>
        <v>330</v>
      </c>
      <c r="AF668" s="6">
        <f t="shared" si="254"/>
        <v>1148</v>
      </c>
      <c r="AG668" s="6">
        <f t="shared" si="255"/>
        <v>29</v>
      </c>
      <c r="AH668" s="6">
        <f t="shared" si="256"/>
        <v>3979</v>
      </c>
      <c r="AI668" s="6">
        <f t="shared" si="274"/>
        <v>315.84734320557493</v>
      </c>
      <c r="AJ668" s="9">
        <f t="shared" si="262"/>
        <v>0.21875</v>
      </c>
      <c r="AL668" s="6">
        <f t="shared" si="275"/>
        <v>13675</v>
      </c>
      <c r="AM668" s="6">
        <f t="shared" si="276"/>
        <v>10257</v>
      </c>
      <c r="AN668" s="6">
        <f t="shared" si="257"/>
        <v>540</v>
      </c>
      <c r="AO668" s="6">
        <f t="shared" si="258"/>
        <v>816</v>
      </c>
      <c r="AP668" s="6">
        <f t="shared" si="259"/>
        <v>59</v>
      </c>
      <c r="AQ668" s="6">
        <f t="shared" si="260"/>
        <v>9861</v>
      </c>
      <c r="AR668" s="6">
        <f t="shared" si="277"/>
        <v>568.578125</v>
      </c>
      <c r="AS668" s="9">
        <f t="shared" si="263"/>
        <v>0.39444444444444443</v>
      </c>
    </row>
    <row r="669" spans="1:45" x14ac:dyDescent="0.25">
      <c r="A669" t="s">
        <v>1322</v>
      </c>
      <c r="B669">
        <v>37260</v>
      </c>
      <c r="C669" t="s">
        <v>1323</v>
      </c>
      <c r="D669">
        <v>23713</v>
      </c>
      <c r="E669">
        <v>1607</v>
      </c>
      <c r="F669">
        <v>1011</v>
      </c>
      <c r="G669">
        <v>1809</v>
      </c>
      <c r="H669">
        <v>3437</v>
      </c>
      <c r="I669">
        <v>2787</v>
      </c>
      <c r="J669">
        <v>3691</v>
      </c>
      <c r="K669">
        <v>2643</v>
      </c>
      <c r="L669">
        <v>1900</v>
      </c>
      <c r="M669">
        <v>710</v>
      </c>
      <c r="N669">
        <v>772</v>
      </c>
      <c r="O669">
        <v>482</v>
      </c>
      <c r="P669">
        <v>149</v>
      </c>
      <c r="Q669">
        <v>1266</v>
      </c>
      <c r="R669">
        <v>1449</v>
      </c>
      <c r="S669">
        <f t="shared" si="264"/>
        <v>11856.5</v>
      </c>
      <c r="T669" t="str">
        <f t="shared" si="265"/>
        <v>7:00 a.m. to 7:29 a.m.</v>
      </c>
      <c r="U669">
        <f t="shared" si="266"/>
        <v>420</v>
      </c>
      <c r="V669">
        <f t="shared" si="267"/>
        <v>23713</v>
      </c>
      <c r="W669">
        <f t="shared" si="268"/>
        <v>10651</v>
      </c>
      <c r="X669">
        <f t="shared" si="269"/>
        <v>3691</v>
      </c>
      <c r="Y669">
        <f t="shared" si="270"/>
        <v>29</v>
      </c>
      <c r="Z669">
        <f t="shared" si="271"/>
        <v>429.47155242481711</v>
      </c>
      <c r="AA669" s="9">
        <f t="shared" si="261"/>
        <v>0.29791666666666666</v>
      </c>
      <c r="AC669" s="6">
        <f t="shared" si="272"/>
        <v>23713</v>
      </c>
      <c r="AD669" s="6">
        <f t="shared" si="273"/>
        <v>5929</v>
      </c>
      <c r="AE669" s="6">
        <f t="shared" si="253"/>
        <v>360</v>
      </c>
      <c r="AF669" s="6">
        <f t="shared" si="254"/>
        <v>3437</v>
      </c>
      <c r="AG669" s="6">
        <f t="shared" si="255"/>
        <v>29</v>
      </c>
      <c r="AH669" s="6">
        <f t="shared" si="256"/>
        <v>4427</v>
      </c>
      <c r="AI669" s="6">
        <f t="shared" si="274"/>
        <v>372.66693337212683</v>
      </c>
      <c r="AJ669" s="9">
        <f t="shared" si="262"/>
        <v>0.25833333333333336</v>
      </c>
      <c r="AL669" s="6">
        <f t="shared" si="275"/>
        <v>23713</v>
      </c>
      <c r="AM669" s="6">
        <f t="shared" si="276"/>
        <v>17785</v>
      </c>
      <c r="AN669" s="6">
        <f t="shared" si="257"/>
        <v>480</v>
      </c>
      <c r="AO669" s="6">
        <f t="shared" si="258"/>
        <v>1900</v>
      </c>
      <c r="AP669" s="6">
        <f t="shared" si="259"/>
        <v>29</v>
      </c>
      <c r="AQ669" s="6">
        <f t="shared" si="260"/>
        <v>16985</v>
      </c>
      <c r="AR669" s="6">
        <f t="shared" si="277"/>
        <v>492.20671052631582</v>
      </c>
      <c r="AS669" s="9">
        <f t="shared" si="263"/>
        <v>0.34166666666666662</v>
      </c>
    </row>
    <row r="670" spans="1:45" x14ac:dyDescent="0.25">
      <c r="A670" t="s">
        <v>1324</v>
      </c>
      <c r="B670">
        <v>37300</v>
      </c>
      <c r="C670" t="s">
        <v>1325</v>
      </c>
      <c r="D670">
        <v>19834</v>
      </c>
      <c r="E670">
        <v>1789</v>
      </c>
      <c r="F670">
        <v>1620</v>
      </c>
      <c r="G670">
        <v>709</v>
      </c>
      <c r="H670">
        <v>1378</v>
      </c>
      <c r="I670">
        <v>1550</v>
      </c>
      <c r="J670">
        <v>5214</v>
      </c>
      <c r="K670">
        <v>2042</v>
      </c>
      <c r="L670">
        <v>1641</v>
      </c>
      <c r="M670">
        <v>432</v>
      </c>
      <c r="N670">
        <v>599</v>
      </c>
      <c r="O670">
        <v>316</v>
      </c>
      <c r="P670">
        <v>171</v>
      </c>
      <c r="Q670">
        <v>1090</v>
      </c>
      <c r="R670">
        <v>1283</v>
      </c>
      <c r="S670">
        <f t="shared" si="264"/>
        <v>9917</v>
      </c>
      <c r="T670" t="str">
        <f t="shared" si="265"/>
        <v>7:00 a.m. to 7:29 a.m.</v>
      </c>
      <c r="U670">
        <f t="shared" si="266"/>
        <v>420</v>
      </c>
      <c r="V670">
        <f t="shared" si="267"/>
        <v>19834</v>
      </c>
      <c r="W670">
        <f t="shared" si="268"/>
        <v>7046</v>
      </c>
      <c r="X670">
        <f t="shared" si="269"/>
        <v>5214</v>
      </c>
      <c r="Y670">
        <f t="shared" si="270"/>
        <v>29</v>
      </c>
      <c r="Z670">
        <f t="shared" si="271"/>
        <v>435.96835443037975</v>
      </c>
      <c r="AA670" s="9">
        <f t="shared" si="261"/>
        <v>0.30208333333333331</v>
      </c>
      <c r="AC670" s="6">
        <f t="shared" si="272"/>
        <v>19834</v>
      </c>
      <c r="AD670" s="6">
        <f t="shared" si="273"/>
        <v>4959</v>
      </c>
      <c r="AE670" s="6">
        <f t="shared" si="253"/>
        <v>360</v>
      </c>
      <c r="AF670" s="6">
        <f t="shared" si="254"/>
        <v>1378</v>
      </c>
      <c r="AG670" s="6">
        <f t="shared" si="255"/>
        <v>29</v>
      </c>
      <c r="AH670" s="6">
        <f t="shared" si="256"/>
        <v>4118</v>
      </c>
      <c r="AI670" s="6">
        <f t="shared" si="274"/>
        <v>377.68831640058056</v>
      </c>
      <c r="AJ670" s="9">
        <f t="shared" si="262"/>
        <v>0.26180555555555557</v>
      </c>
      <c r="AL670" s="6">
        <f t="shared" si="275"/>
        <v>19834</v>
      </c>
      <c r="AM670" s="6">
        <f t="shared" si="276"/>
        <v>14876</v>
      </c>
      <c r="AN670" s="6">
        <f t="shared" si="257"/>
        <v>480</v>
      </c>
      <c r="AO670" s="6">
        <f t="shared" si="258"/>
        <v>1641</v>
      </c>
      <c r="AP670" s="6">
        <f t="shared" si="259"/>
        <v>29</v>
      </c>
      <c r="AQ670" s="6">
        <f t="shared" si="260"/>
        <v>14302</v>
      </c>
      <c r="AR670" s="6">
        <f t="shared" si="277"/>
        <v>490.13497867154172</v>
      </c>
      <c r="AS670" s="9">
        <f t="shared" si="263"/>
        <v>0.34027777777777773</v>
      </c>
    </row>
    <row r="671" spans="1:45" x14ac:dyDescent="0.25">
      <c r="A671" t="s">
        <v>1326</v>
      </c>
      <c r="B671">
        <v>37340</v>
      </c>
      <c r="C671" t="s">
        <v>1327</v>
      </c>
      <c r="D671">
        <v>216332</v>
      </c>
      <c r="E671">
        <v>7145</v>
      </c>
      <c r="F671">
        <v>5881</v>
      </c>
      <c r="G671">
        <v>9783</v>
      </c>
      <c r="H671">
        <v>19402</v>
      </c>
      <c r="I671">
        <v>25061</v>
      </c>
      <c r="J671">
        <v>35400</v>
      </c>
      <c r="K671">
        <v>28504</v>
      </c>
      <c r="L671">
        <v>24689</v>
      </c>
      <c r="M671">
        <v>11400</v>
      </c>
      <c r="N671">
        <v>13386</v>
      </c>
      <c r="O671">
        <v>5825</v>
      </c>
      <c r="P671">
        <v>3160</v>
      </c>
      <c r="Q671">
        <v>13260</v>
      </c>
      <c r="R671">
        <v>13436</v>
      </c>
      <c r="S671">
        <f t="shared" si="264"/>
        <v>108166</v>
      </c>
      <c r="T671" t="str">
        <f t="shared" si="265"/>
        <v>7:30 a.m. to 7:59 a.m.</v>
      </c>
      <c r="U671">
        <f t="shared" si="266"/>
        <v>450</v>
      </c>
      <c r="V671">
        <f t="shared" si="267"/>
        <v>216332</v>
      </c>
      <c r="W671">
        <f t="shared" si="268"/>
        <v>102672</v>
      </c>
      <c r="X671">
        <f t="shared" si="269"/>
        <v>28504</v>
      </c>
      <c r="Y671">
        <f t="shared" si="270"/>
        <v>29</v>
      </c>
      <c r="Z671">
        <f t="shared" si="271"/>
        <v>455.58960145944428</v>
      </c>
      <c r="AA671" s="9">
        <f t="shared" si="261"/>
        <v>0.31597222222222221</v>
      </c>
      <c r="AC671" s="6">
        <f t="shared" si="272"/>
        <v>216332</v>
      </c>
      <c r="AD671" s="6">
        <f t="shared" si="273"/>
        <v>54084</v>
      </c>
      <c r="AE671" s="6">
        <f t="shared" si="253"/>
        <v>390</v>
      </c>
      <c r="AF671" s="6">
        <f t="shared" si="254"/>
        <v>25061</v>
      </c>
      <c r="AG671" s="6">
        <f t="shared" si="255"/>
        <v>29</v>
      </c>
      <c r="AH671" s="6">
        <f t="shared" si="256"/>
        <v>42211</v>
      </c>
      <c r="AI671" s="6">
        <f t="shared" si="274"/>
        <v>403.73799928175254</v>
      </c>
      <c r="AJ671" s="9">
        <f t="shared" si="262"/>
        <v>0.27986111111111112</v>
      </c>
      <c r="AL671" s="6">
        <f t="shared" si="275"/>
        <v>216332</v>
      </c>
      <c r="AM671" s="6">
        <f t="shared" si="276"/>
        <v>162249</v>
      </c>
      <c r="AN671" s="6">
        <f t="shared" si="257"/>
        <v>510</v>
      </c>
      <c r="AO671" s="6">
        <f t="shared" si="258"/>
        <v>11400</v>
      </c>
      <c r="AP671" s="6">
        <f t="shared" si="259"/>
        <v>29</v>
      </c>
      <c r="AQ671" s="6">
        <f t="shared" si="260"/>
        <v>155865</v>
      </c>
      <c r="AR671" s="6">
        <f t="shared" si="277"/>
        <v>526.24</v>
      </c>
      <c r="AS671" s="9">
        <f t="shared" si="263"/>
        <v>0.36527777777777781</v>
      </c>
    </row>
    <row r="672" spans="1:45" x14ac:dyDescent="0.25">
      <c r="A672" t="s">
        <v>1328</v>
      </c>
      <c r="B672">
        <v>37380</v>
      </c>
      <c r="C672" t="s">
        <v>1329</v>
      </c>
      <c r="D672">
        <v>32280</v>
      </c>
      <c r="E672">
        <v>1262</v>
      </c>
      <c r="F672">
        <v>891</v>
      </c>
      <c r="G672">
        <v>1115</v>
      </c>
      <c r="H672">
        <v>2432</v>
      </c>
      <c r="I672">
        <v>3245</v>
      </c>
      <c r="J672">
        <v>4842</v>
      </c>
      <c r="K672">
        <v>4419</v>
      </c>
      <c r="L672">
        <v>3994</v>
      </c>
      <c r="M672">
        <v>1889</v>
      </c>
      <c r="N672">
        <v>2015</v>
      </c>
      <c r="O672">
        <v>957</v>
      </c>
      <c r="P672">
        <v>1040</v>
      </c>
      <c r="Q672">
        <v>2052</v>
      </c>
      <c r="R672">
        <v>2127</v>
      </c>
      <c r="S672">
        <f t="shared" si="264"/>
        <v>16140</v>
      </c>
      <c r="T672" t="str">
        <f t="shared" si="265"/>
        <v>7:30 a.m. to 7:59 a.m.</v>
      </c>
      <c r="U672">
        <f t="shared" si="266"/>
        <v>450</v>
      </c>
      <c r="V672">
        <f t="shared" si="267"/>
        <v>32280</v>
      </c>
      <c r="W672">
        <f t="shared" si="268"/>
        <v>13787</v>
      </c>
      <c r="X672">
        <f t="shared" si="269"/>
        <v>4419</v>
      </c>
      <c r="Y672">
        <f t="shared" si="270"/>
        <v>29</v>
      </c>
      <c r="Z672">
        <f t="shared" si="271"/>
        <v>465.44172889794072</v>
      </c>
      <c r="AA672" s="9">
        <f t="shared" si="261"/>
        <v>0.32291666666666669</v>
      </c>
      <c r="AC672" s="6">
        <f t="shared" si="272"/>
        <v>32280</v>
      </c>
      <c r="AD672" s="6">
        <f t="shared" si="273"/>
        <v>8071</v>
      </c>
      <c r="AE672" s="6">
        <f t="shared" si="253"/>
        <v>390</v>
      </c>
      <c r="AF672" s="6">
        <f t="shared" si="254"/>
        <v>3245</v>
      </c>
      <c r="AG672" s="6">
        <f t="shared" si="255"/>
        <v>29</v>
      </c>
      <c r="AH672" s="6">
        <f t="shared" si="256"/>
        <v>5700</v>
      </c>
      <c r="AI672" s="6">
        <f t="shared" si="274"/>
        <v>411.18027734976886</v>
      </c>
      <c r="AJ672" s="9">
        <f t="shared" si="262"/>
        <v>0.28541666666666665</v>
      </c>
      <c r="AL672" s="6">
        <f t="shared" si="275"/>
        <v>32280</v>
      </c>
      <c r="AM672" s="6">
        <f t="shared" si="276"/>
        <v>24210</v>
      </c>
      <c r="AN672" s="6">
        <f t="shared" si="257"/>
        <v>540</v>
      </c>
      <c r="AO672" s="6">
        <f t="shared" si="258"/>
        <v>2015</v>
      </c>
      <c r="AP672" s="6">
        <f t="shared" si="259"/>
        <v>59</v>
      </c>
      <c r="AQ672" s="6">
        <f t="shared" si="260"/>
        <v>24089</v>
      </c>
      <c r="AR672" s="6">
        <f t="shared" si="277"/>
        <v>543.54292803970225</v>
      </c>
      <c r="AS672" s="9">
        <f t="shared" si="263"/>
        <v>0.37708333333333338</v>
      </c>
    </row>
    <row r="673" spans="1:45" x14ac:dyDescent="0.25">
      <c r="A673" t="s">
        <v>1330</v>
      </c>
      <c r="B673">
        <v>37420</v>
      </c>
      <c r="C673" t="s">
        <v>1331</v>
      </c>
      <c r="D673">
        <v>9481</v>
      </c>
      <c r="E673">
        <v>524</v>
      </c>
      <c r="F673">
        <v>580</v>
      </c>
      <c r="G673">
        <v>373</v>
      </c>
      <c r="H673">
        <v>772</v>
      </c>
      <c r="I673">
        <v>928</v>
      </c>
      <c r="J673">
        <v>1179</v>
      </c>
      <c r="K673">
        <v>1539</v>
      </c>
      <c r="L673">
        <v>1035</v>
      </c>
      <c r="M673">
        <v>462</v>
      </c>
      <c r="N673">
        <v>382</v>
      </c>
      <c r="O673">
        <v>135</v>
      </c>
      <c r="P673">
        <v>81</v>
      </c>
      <c r="Q673">
        <v>628</v>
      </c>
      <c r="R673">
        <v>863</v>
      </c>
      <c r="S673">
        <f t="shared" si="264"/>
        <v>4740.5</v>
      </c>
      <c r="T673" t="str">
        <f t="shared" si="265"/>
        <v>7:30 a.m. to 7:59 a.m.</v>
      </c>
      <c r="U673">
        <f t="shared" si="266"/>
        <v>450</v>
      </c>
      <c r="V673">
        <f t="shared" si="267"/>
        <v>9481</v>
      </c>
      <c r="W673">
        <f t="shared" si="268"/>
        <v>4356</v>
      </c>
      <c r="X673">
        <f t="shared" si="269"/>
        <v>1539</v>
      </c>
      <c r="Y673">
        <f t="shared" si="270"/>
        <v>29</v>
      </c>
      <c r="Z673">
        <f t="shared" si="271"/>
        <v>457.24528914879789</v>
      </c>
      <c r="AA673" s="9">
        <f t="shared" si="261"/>
        <v>0.31736111111111109</v>
      </c>
      <c r="AC673" s="6">
        <f t="shared" si="272"/>
        <v>9481</v>
      </c>
      <c r="AD673" s="6">
        <f t="shared" si="273"/>
        <v>2371</v>
      </c>
      <c r="AE673" s="6">
        <f t="shared" si="253"/>
        <v>390</v>
      </c>
      <c r="AF673" s="6">
        <f t="shared" si="254"/>
        <v>928</v>
      </c>
      <c r="AG673" s="6">
        <f t="shared" si="255"/>
        <v>29</v>
      </c>
      <c r="AH673" s="6">
        <f t="shared" si="256"/>
        <v>2249</v>
      </c>
      <c r="AI673" s="6">
        <f t="shared" si="274"/>
        <v>393.7890625</v>
      </c>
      <c r="AJ673" s="9">
        <f t="shared" si="262"/>
        <v>0.27291666666666664</v>
      </c>
      <c r="AL673" s="6">
        <f t="shared" si="275"/>
        <v>9481</v>
      </c>
      <c r="AM673" s="6">
        <f t="shared" si="276"/>
        <v>7111</v>
      </c>
      <c r="AN673" s="6">
        <f t="shared" si="257"/>
        <v>510</v>
      </c>
      <c r="AO673" s="6">
        <f t="shared" si="258"/>
        <v>462</v>
      </c>
      <c r="AP673" s="6">
        <f t="shared" si="259"/>
        <v>29</v>
      </c>
      <c r="AQ673" s="6">
        <f t="shared" si="260"/>
        <v>6930</v>
      </c>
      <c r="AR673" s="6">
        <f t="shared" si="277"/>
        <v>521.34577922077926</v>
      </c>
      <c r="AS673" s="9">
        <f t="shared" si="263"/>
        <v>0.36180555555555555</v>
      </c>
    </row>
    <row r="674" spans="1:45" x14ac:dyDescent="0.25">
      <c r="A674" t="s">
        <v>1332</v>
      </c>
      <c r="B674">
        <v>37460</v>
      </c>
      <c r="C674" t="s">
        <v>1333</v>
      </c>
      <c r="D674">
        <v>76313</v>
      </c>
      <c r="E674">
        <v>2592</v>
      </c>
      <c r="F674">
        <v>2853</v>
      </c>
      <c r="G674">
        <v>3829</v>
      </c>
      <c r="H674">
        <v>8276</v>
      </c>
      <c r="I674">
        <v>9850</v>
      </c>
      <c r="J674">
        <v>11919</v>
      </c>
      <c r="K674">
        <v>9361</v>
      </c>
      <c r="L674">
        <v>6822</v>
      </c>
      <c r="M674">
        <v>2404</v>
      </c>
      <c r="N674">
        <v>4141</v>
      </c>
      <c r="O674">
        <v>2103</v>
      </c>
      <c r="P674">
        <v>746</v>
      </c>
      <c r="Q674">
        <v>5803</v>
      </c>
      <c r="R674">
        <v>5614</v>
      </c>
      <c r="S674">
        <f t="shared" si="264"/>
        <v>38156.5</v>
      </c>
      <c r="T674" t="str">
        <f t="shared" si="265"/>
        <v>7:00 a.m. to 7:29 a.m.</v>
      </c>
      <c r="U674">
        <f t="shared" si="266"/>
        <v>420</v>
      </c>
      <c r="V674">
        <f t="shared" si="267"/>
        <v>76313</v>
      </c>
      <c r="W674">
        <f t="shared" si="268"/>
        <v>27400</v>
      </c>
      <c r="X674">
        <f t="shared" si="269"/>
        <v>11919</v>
      </c>
      <c r="Y674">
        <f t="shared" si="270"/>
        <v>29</v>
      </c>
      <c r="Z674">
        <f t="shared" si="271"/>
        <v>446.17153284671531</v>
      </c>
      <c r="AA674" s="9">
        <f t="shared" si="261"/>
        <v>0.30972222222222223</v>
      </c>
      <c r="AC674" s="6">
        <f t="shared" si="272"/>
        <v>76313</v>
      </c>
      <c r="AD674" s="6">
        <f t="shared" si="273"/>
        <v>19079</v>
      </c>
      <c r="AE674" s="6">
        <f t="shared" si="253"/>
        <v>390</v>
      </c>
      <c r="AF674" s="6">
        <f t="shared" si="254"/>
        <v>9850</v>
      </c>
      <c r="AG674" s="6">
        <f t="shared" si="255"/>
        <v>29</v>
      </c>
      <c r="AH674" s="6">
        <f t="shared" si="256"/>
        <v>17550</v>
      </c>
      <c r="AI674" s="6">
        <f t="shared" si="274"/>
        <v>394.49941624365482</v>
      </c>
      <c r="AJ674" s="9">
        <f t="shared" si="262"/>
        <v>0.27361111111111108</v>
      </c>
      <c r="AL674" s="6">
        <f t="shared" si="275"/>
        <v>76313</v>
      </c>
      <c r="AM674" s="6">
        <f t="shared" si="276"/>
        <v>57235</v>
      </c>
      <c r="AN674" s="6">
        <f t="shared" si="257"/>
        <v>510</v>
      </c>
      <c r="AO674" s="6">
        <f t="shared" si="258"/>
        <v>2404</v>
      </c>
      <c r="AP674" s="6">
        <f t="shared" si="259"/>
        <v>29</v>
      </c>
      <c r="AQ674" s="6">
        <f t="shared" si="260"/>
        <v>55502</v>
      </c>
      <c r="AR674" s="6">
        <f t="shared" si="277"/>
        <v>530.90255823627285</v>
      </c>
      <c r="AS674" s="9">
        <f t="shared" si="263"/>
        <v>0.36805555555555558</v>
      </c>
    </row>
    <row r="675" spans="1:45" x14ac:dyDescent="0.25">
      <c r="A675" t="s">
        <v>1334</v>
      </c>
      <c r="B675">
        <v>37500</v>
      </c>
      <c r="C675" t="s">
        <v>1335</v>
      </c>
      <c r="D675">
        <v>16667</v>
      </c>
      <c r="E675">
        <v>835</v>
      </c>
      <c r="F675">
        <v>509</v>
      </c>
      <c r="G675">
        <v>1145</v>
      </c>
      <c r="H675">
        <v>1350</v>
      </c>
      <c r="I675">
        <v>2775</v>
      </c>
      <c r="J675">
        <v>2172</v>
      </c>
      <c r="K675">
        <v>2229</v>
      </c>
      <c r="L675">
        <v>872</v>
      </c>
      <c r="M675">
        <v>420</v>
      </c>
      <c r="N675">
        <v>629</v>
      </c>
      <c r="O675">
        <v>458</v>
      </c>
      <c r="P675">
        <v>148</v>
      </c>
      <c r="Q675">
        <v>1524</v>
      </c>
      <c r="R675">
        <v>1601</v>
      </c>
      <c r="S675">
        <f t="shared" si="264"/>
        <v>8333.5</v>
      </c>
      <c r="T675" t="str">
        <f t="shared" si="265"/>
        <v>7:00 a.m. to 7:29 a.m.</v>
      </c>
      <c r="U675">
        <f t="shared" si="266"/>
        <v>420</v>
      </c>
      <c r="V675">
        <f t="shared" si="267"/>
        <v>16667</v>
      </c>
      <c r="W675">
        <f t="shared" si="268"/>
        <v>6614</v>
      </c>
      <c r="X675">
        <f t="shared" si="269"/>
        <v>2172</v>
      </c>
      <c r="Y675">
        <f t="shared" si="270"/>
        <v>29</v>
      </c>
      <c r="Z675">
        <f t="shared" si="271"/>
        <v>442.95833333333331</v>
      </c>
      <c r="AA675" s="9">
        <f t="shared" si="261"/>
        <v>0.30694444444444441</v>
      </c>
      <c r="AC675" s="6">
        <f t="shared" si="272"/>
        <v>16667</v>
      </c>
      <c r="AD675" s="6">
        <f t="shared" si="273"/>
        <v>4167</v>
      </c>
      <c r="AE675" s="6">
        <f t="shared" si="253"/>
        <v>390</v>
      </c>
      <c r="AF675" s="6">
        <f t="shared" si="254"/>
        <v>2775</v>
      </c>
      <c r="AG675" s="6">
        <f t="shared" si="255"/>
        <v>29</v>
      </c>
      <c r="AH675" s="6">
        <f t="shared" si="256"/>
        <v>3839</v>
      </c>
      <c r="AI675" s="6">
        <f t="shared" si="274"/>
        <v>393.42513513513512</v>
      </c>
      <c r="AJ675" s="9">
        <f t="shared" si="262"/>
        <v>0.27291666666666664</v>
      </c>
      <c r="AL675" s="6">
        <f t="shared" si="275"/>
        <v>16667</v>
      </c>
      <c r="AM675" s="6">
        <f t="shared" si="276"/>
        <v>12501</v>
      </c>
      <c r="AN675" s="6">
        <f t="shared" si="257"/>
        <v>540</v>
      </c>
      <c r="AO675" s="6">
        <f t="shared" si="258"/>
        <v>629</v>
      </c>
      <c r="AP675" s="6">
        <f t="shared" si="259"/>
        <v>59</v>
      </c>
      <c r="AQ675" s="6">
        <f t="shared" si="260"/>
        <v>12307</v>
      </c>
      <c r="AR675" s="6">
        <f t="shared" si="277"/>
        <v>558.12678855325919</v>
      </c>
      <c r="AS675" s="9">
        <f t="shared" si="263"/>
        <v>0.38750000000000001</v>
      </c>
    </row>
    <row r="676" spans="1:45" x14ac:dyDescent="0.25">
      <c r="A676" t="s">
        <v>1336</v>
      </c>
      <c r="B676">
        <v>37540</v>
      </c>
      <c r="C676" t="s">
        <v>1337</v>
      </c>
      <c r="D676">
        <v>11977</v>
      </c>
      <c r="E676">
        <v>476</v>
      </c>
      <c r="F676">
        <v>278</v>
      </c>
      <c r="G676">
        <v>636</v>
      </c>
      <c r="H676">
        <v>1050</v>
      </c>
      <c r="I676">
        <v>1755</v>
      </c>
      <c r="J676">
        <v>2109</v>
      </c>
      <c r="K676">
        <v>2317</v>
      </c>
      <c r="L676">
        <v>733</v>
      </c>
      <c r="M676">
        <v>382</v>
      </c>
      <c r="N676">
        <v>317</v>
      </c>
      <c r="O676">
        <v>159</v>
      </c>
      <c r="P676">
        <v>184</v>
      </c>
      <c r="Q676">
        <v>785</v>
      </c>
      <c r="R676">
        <v>796</v>
      </c>
      <c r="S676">
        <f t="shared" si="264"/>
        <v>5988.5</v>
      </c>
      <c r="T676" t="str">
        <f t="shared" si="265"/>
        <v>7:00 a.m. to 7:29 a.m.</v>
      </c>
      <c r="U676">
        <f t="shared" si="266"/>
        <v>420</v>
      </c>
      <c r="V676">
        <f t="shared" si="267"/>
        <v>11977</v>
      </c>
      <c r="W676">
        <f t="shared" si="268"/>
        <v>4195</v>
      </c>
      <c r="X676">
        <f t="shared" si="269"/>
        <v>2109</v>
      </c>
      <c r="Y676">
        <f t="shared" si="270"/>
        <v>29</v>
      </c>
      <c r="Z676">
        <f t="shared" si="271"/>
        <v>444.66168800379324</v>
      </c>
      <c r="AA676" s="9">
        <f t="shared" si="261"/>
        <v>0.30833333333333335</v>
      </c>
      <c r="AC676" s="6">
        <f t="shared" si="272"/>
        <v>11977</v>
      </c>
      <c r="AD676" s="6">
        <f t="shared" si="273"/>
        <v>2995</v>
      </c>
      <c r="AE676" s="6">
        <f t="shared" si="253"/>
        <v>390</v>
      </c>
      <c r="AF676" s="6">
        <f t="shared" si="254"/>
        <v>1755</v>
      </c>
      <c r="AG676" s="6">
        <f t="shared" si="255"/>
        <v>29</v>
      </c>
      <c r="AH676" s="6">
        <f t="shared" si="256"/>
        <v>2440</v>
      </c>
      <c r="AI676" s="6">
        <f t="shared" si="274"/>
        <v>399.15854700854703</v>
      </c>
      <c r="AJ676" s="9">
        <f t="shared" si="262"/>
        <v>0.27708333333333335</v>
      </c>
      <c r="AL676" s="6">
        <f t="shared" si="275"/>
        <v>11977</v>
      </c>
      <c r="AM676" s="6">
        <f t="shared" si="276"/>
        <v>8983</v>
      </c>
      <c r="AN676" s="6">
        <f t="shared" si="257"/>
        <v>480</v>
      </c>
      <c r="AO676" s="6">
        <f t="shared" si="258"/>
        <v>733</v>
      </c>
      <c r="AP676" s="6">
        <f t="shared" si="259"/>
        <v>29</v>
      </c>
      <c r="AQ676" s="6">
        <f t="shared" si="260"/>
        <v>8621</v>
      </c>
      <c r="AR676" s="6">
        <f t="shared" si="277"/>
        <v>494.31207366984995</v>
      </c>
      <c r="AS676" s="9">
        <f t="shared" si="263"/>
        <v>0.3430555555555555</v>
      </c>
    </row>
    <row r="677" spans="1:45" x14ac:dyDescent="0.25">
      <c r="A677" t="s">
        <v>1338</v>
      </c>
      <c r="B677">
        <v>37580</v>
      </c>
      <c r="C677" t="s">
        <v>1339</v>
      </c>
      <c r="D677">
        <v>20117</v>
      </c>
      <c r="E677">
        <v>1001</v>
      </c>
      <c r="F677">
        <v>747</v>
      </c>
      <c r="G677">
        <v>1047</v>
      </c>
      <c r="H677">
        <v>1654</v>
      </c>
      <c r="I677">
        <v>2079</v>
      </c>
      <c r="J677">
        <v>2595</v>
      </c>
      <c r="K677">
        <v>3749</v>
      </c>
      <c r="L677">
        <v>1554</v>
      </c>
      <c r="M677">
        <v>699</v>
      </c>
      <c r="N677">
        <v>1049</v>
      </c>
      <c r="O677">
        <v>543</v>
      </c>
      <c r="P677">
        <v>261</v>
      </c>
      <c r="Q677">
        <v>1448</v>
      </c>
      <c r="R677">
        <v>1691</v>
      </c>
      <c r="S677">
        <f t="shared" si="264"/>
        <v>10058.5</v>
      </c>
      <c r="T677" t="str">
        <f t="shared" si="265"/>
        <v>7:30 a.m. to 7:59 a.m.</v>
      </c>
      <c r="U677">
        <f t="shared" si="266"/>
        <v>450</v>
      </c>
      <c r="V677">
        <f t="shared" si="267"/>
        <v>20117</v>
      </c>
      <c r="W677">
        <f t="shared" si="268"/>
        <v>9123</v>
      </c>
      <c r="X677">
        <f t="shared" si="269"/>
        <v>3749</v>
      </c>
      <c r="Y677">
        <f t="shared" si="270"/>
        <v>29</v>
      </c>
      <c r="Z677">
        <f t="shared" si="271"/>
        <v>457.23646305681513</v>
      </c>
      <c r="AA677" s="9">
        <f t="shared" si="261"/>
        <v>0.31736111111111109</v>
      </c>
      <c r="AC677" s="6">
        <f t="shared" si="272"/>
        <v>20117</v>
      </c>
      <c r="AD677" s="6">
        <f t="shared" si="273"/>
        <v>5030</v>
      </c>
      <c r="AE677" s="6">
        <f t="shared" si="253"/>
        <v>390</v>
      </c>
      <c r="AF677" s="6">
        <f t="shared" si="254"/>
        <v>2079</v>
      </c>
      <c r="AG677" s="6">
        <f t="shared" si="255"/>
        <v>29</v>
      </c>
      <c r="AH677" s="6">
        <f t="shared" si="256"/>
        <v>4449</v>
      </c>
      <c r="AI677" s="6">
        <f t="shared" si="274"/>
        <v>398.09391534391534</v>
      </c>
      <c r="AJ677" s="9">
        <f t="shared" si="262"/>
        <v>0.27638888888888891</v>
      </c>
      <c r="AL677" s="6">
        <f t="shared" si="275"/>
        <v>20117</v>
      </c>
      <c r="AM677" s="6">
        <f t="shared" si="276"/>
        <v>15088</v>
      </c>
      <c r="AN677" s="6">
        <f t="shared" si="257"/>
        <v>510</v>
      </c>
      <c r="AO677" s="6">
        <f t="shared" si="258"/>
        <v>699</v>
      </c>
      <c r="AP677" s="6">
        <f t="shared" si="259"/>
        <v>29</v>
      </c>
      <c r="AQ677" s="6">
        <f t="shared" si="260"/>
        <v>14426</v>
      </c>
      <c r="AR677" s="6">
        <f t="shared" si="277"/>
        <v>537.45457796852645</v>
      </c>
      <c r="AS677" s="9">
        <f t="shared" si="263"/>
        <v>0.37291666666666662</v>
      </c>
    </row>
    <row r="678" spans="1:45" x14ac:dyDescent="0.25">
      <c r="A678" t="s">
        <v>1340</v>
      </c>
      <c r="B678">
        <v>37620</v>
      </c>
      <c r="C678" t="s">
        <v>1341</v>
      </c>
      <c r="D678">
        <v>65181</v>
      </c>
      <c r="E678">
        <v>2228</v>
      </c>
      <c r="F678">
        <v>2229</v>
      </c>
      <c r="G678">
        <v>4491</v>
      </c>
      <c r="H678">
        <v>6148</v>
      </c>
      <c r="I678">
        <v>6668</v>
      </c>
      <c r="J678">
        <v>9687</v>
      </c>
      <c r="K678">
        <v>9608</v>
      </c>
      <c r="L678">
        <v>5854</v>
      </c>
      <c r="M678">
        <v>3395</v>
      </c>
      <c r="N678">
        <v>2919</v>
      </c>
      <c r="O678">
        <v>1265</v>
      </c>
      <c r="P678">
        <v>670</v>
      </c>
      <c r="Q678">
        <v>4692</v>
      </c>
      <c r="R678">
        <v>5327</v>
      </c>
      <c r="S678">
        <f t="shared" si="264"/>
        <v>32590.5</v>
      </c>
      <c r="T678" t="str">
        <f t="shared" si="265"/>
        <v>7:30 a.m. to 7:59 a.m.</v>
      </c>
      <c r="U678">
        <f t="shared" si="266"/>
        <v>450</v>
      </c>
      <c r="V678">
        <f t="shared" si="267"/>
        <v>65181</v>
      </c>
      <c r="W678">
        <f t="shared" si="268"/>
        <v>31451</v>
      </c>
      <c r="X678">
        <f t="shared" si="269"/>
        <v>9608</v>
      </c>
      <c r="Y678">
        <f t="shared" si="270"/>
        <v>29</v>
      </c>
      <c r="Z678">
        <f t="shared" si="271"/>
        <v>453.439373438801</v>
      </c>
      <c r="AA678" s="9">
        <f t="shared" si="261"/>
        <v>0.31458333333333333</v>
      </c>
      <c r="AC678" s="6">
        <f t="shared" si="272"/>
        <v>65181</v>
      </c>
      <c r="AD678" s="6">
        <f t="shared" si="273"/>
        <v>16296</v>
      </c>
      <c r="AE678" s="6">
        <f t="shared" si="253"/>
        <v>390</v>
      </c>
      <c r="AF678" s="6">
        <f t="shared" si="254"/>
        <v>6668</v>
      </c>
      <c r="AG678" s="6">
        <f t="shared" si="255"/>
        <v>29</v>
      </c>
      <c r="AH678" s="6">
        <f t="shared" si="256"/>
        <v>15096</v>
      </c>
      <c r="AI678" s="6">
        <f t="shared" si="274"/>
        <v>395.21569436112776</v>
      </c>
      <c r="AJ678" s="9">
        <f t="shared" si="262"/>
        <v>0.27430555555555552</v>
      </c>
      <c r="AL678" s="6">
        <f t="shared" si="275"/>
        <v>65181</v>
      </c>
      <c r="AM678" s="6">
        <f t="shared" si="276"/>
        <v>48886</v>
      </c>
      <c r="AN678" s="6">
        <f t="shared" si="257"/>
        <v>510</v>
      </c>
      <c r="AO678" s="6">
        <f t="shared" si="258"/>
        <v>3395</v>
      </c>
      <c r="AP678" s="6">
        <f t="shared" si="259"/>
        <v>29</v>
      </c>
      <c r="AQ678" s="6">
        <f t="shared" si="260"/>
        <v>46913</v>
      </c>
      <c r="AR678" s="6">
        <f t="shared" si="277"/>
        <v>526.85117820324001</v>
      </c>
      <c r="AS678" s="9">
        <f t="shared" si="263"/>
        <v>0.36527777777777781</v>
      </c>
    </row>
    <row r="679" spans="1:45" x14ac:dyDescent="0.25">
      <c r="A679" t="s">
        <v>1342</v>
      </c>
      <c r="B679">
        <v>37660</v>
      </c>
      <c r="C679" t="s">
        <v>1343</v>
      </c>
      <c r="D679">
        <v>9586</v>
      </c>
      <c r="E679">
        <v>423</v>
      </c>
      <c r="F679">
        <v>515</v>
      </c>
      <c r="G679">
        <v>741</v>
      </c>
      <c r="H679">
        <v>698</v>
      </c>
      <c r="I679">
        <v>1046</v>
      </c>
      <c r="J679">
        <v>1333</v>
      </c>
      <c r="K679">
        <v>1737</v>
      </c>
      <c r="L679">
        <v>843</v>
      </c>
      <c r="M679">
        <v>252</v>
      </c>
      <c r="N679">
        <v>418</v>
      </c>
      <c r="O679">
        <v>157</v>
      </c>
      <c r="P679">
        <v>99</v>
      </c>
      <c r="Q679">
        <v>540</v>
      </c>
      <c r="R679">
        <v>784</v>
      </c>
      <c r="S679">
        <f t="shared" si="264"/>
        <v>4793</v>
      </c>
      <c r="T679" t="str">
        <f t="shared" si="265"/>
        <v>7:30 a.m. to 7:59 a.m.</v>
      </c>
      <c r="U679">
        <f t="shared" si="266"/>
        <v>450</v>
      </c>
      <c r="V679">
        <f t="shared" si="267"/>
        <v>9586</v>
      </c>
      <c r="W679">
        <f t="shared" si="268"/>
        <v>4756</v>
      </c>
      <c r="X679">
        <f t="shared" si="269"/>
        <v>1737</v>
      </c>
      <c r="Y679">
        <f t="shared" si="270"/>
        <v>29</v>
      </c>
      <c r="Z679">
        <f t="shared" si="271"/>
        <v>450.61773172135867</v>
      </c>
      <c r="AA679" s="9">
        <f t="shared" si="261"/>
        <v>0.3125</v>
      </c>
      <c r="AC679" s="6">
        <f t="shared" si="272"/>
        <v>9586</v>
      </c>
      <c r="AD679" s="6">
        <f t="shared" si="273"/>
        <v>2397</v>
      </c>
      <c r="AE679" s="6">
        <f t="shared" si="253"/>
        <v>390</v>
      </c>
      <c r="AF679" s="6">
        <f t="shared" si="254"/>
        <v>1046</v>
      </c>
      <c r="AG679" s="6">
        <f t="shared" si="255"/>
        <v>29</v>
      </c>
      <c r="AH679" s="6">
        <f t="shared" si="256"/>
        <v>2377</v>
      </c>
      <c r="AI679" s="6">
        <f t="shared" si="274"/>
        <v>390.54063097514342</v>
      </c>
      <c r="AJ679" s="9">
        <f t="shared" si="262"/>
        <v>0.27083333333333331</v>
      </c>
      <c r="AL679" s="6">
        <f t="shared" si="275"/>
        <v>9586</v>
      </c>
      <c r="AM679" s="6">
        <f t="shared" si="276"/>
        <v>7190</v>
      </c>
      <c r="AN679" s="6">
        <f t="shared" si="257"/>
        <v>480</v>
      </c>
      <c r="AO679" s="6">
        <f t="shared" si="258"/>
        <v>843</v>
      </c>
      <c r="AP679" s="6">
        <f t="shared" si="259"/>
        <v>29</v>
      </c>
      <c r="AQ679" s="6">
        <f t="shared" si="260"/>
        <v>6493</v>
      </c>
      <c r="AR679" s="6">
        <f t="shared" si="277"/>
        <v>503.96026097271647</v>
      </c>
      <c r="AS679" s="9">
        <f t="shared" si="263"/>
        <v>0.34930555555555554</v>
      </c>
    </row>
    <row r="680" spans="1:45" x14ac:dyDescent="0.25">
      <c r="A680" t="s">
        <v>1344</v>
      </c>
      <c r="B680">
        <v>37700</v>
      </c>
      <c r="C680" t="s">
        <v>1345</v>
      </c>
      <c r="D680">
        <v>66353</v>
      </c>
      <c r="E680">
        <v>8373</v>
      </c>
      <c r="F680">
        <v>4508</v>
      </c>
      <c r="G680">
        <v>4195</v>
      </c>
      <c r="H680">
        <v>6557</v>
      </c>
      <c r="I680">
        <v>8467</v>
      </c>
      <c r="J680">
        <v>7873</v>
      </c>
      <c r="K680">
        <v>7239</v>
      </c>
      <c r="L680">
        <v>4187</v>
      </c>
      <c r="M680">
        <v>1720</v>
      </c>
      <c r="N680">
        <v>2506</v>
      </c>
      <c r="O680">
        <v>1125</v>
      </c>
      <c r="P680">
        <v>611</v>
      </c>
      <c r="Q680">
        <v>4235</v>
      </c>
      <c r="R680">
        <v>4757</v>
      </c>
      <c r="S680">
        <f t="shared" si="264"/>
        <v>33176.5</v>
      </c>
      <c r="T680" t="str">
        <f t="shared" si="265"/>
        <v>7:00 a.m. to 7:29 a.m.</v>
      </c>
      <c r="U680">
        <f t="shared" si="266"/>
        <v>420</v>
      </c>
      <c r="V680">
        <f t="shared" si="267"/>
        <v>66353</v>
      </c>
      <c r="W680">
        <f t="shared" si="268"/>
        <v>32100</v>
      </c>
      <c r="X680">
        <f t="shared" si="269"/>
        <v>7873</v>
      </c>
      <c r="Y680">
        <f t="shared" si="270"/>
        <v>29</v>
      </c>
      <c r="Z680">
        <f t="shared" si="271"/>
        <v>423.96526101867141</v>
      </c>
      <c r="AA680" s="9">
        <f t="shared" si="261"/>
        <v>0.29375000000000001</v>
      </c>
      <c r="AC680" s="6">
        <f t="shared" si="272"/>
        <v>66353</v>
      </c>
      <c r="AD680" s="6">
        <f t="shared" si="273"/>
        <v>16589</v>
      </c>
      <c r="AE680" s="6">
        <f t="shared" si="253"/>
        <v>330</v>
      </c>
      <c r="AF680" s="6">
        <f t="shared" si="254"/>
        <v>4195</v>
      </c>
      <c r="AG680" s="6">
        <f t="shared" si="255"/>
        <v>29</v>
      </c>
      <c r="AH680" s="6">
        <f t="shared" si="256"/>
        <v>21254</v>
      </c>
      <c r="AI680" s="6">
        <f t="shared" si="274"/>
        <v>297.74570917759235</v>
      </c>
      <c r="AJ680" s="9">
        <f t="shared" si="262"/>
        <v>0.20625000000000002</v>
      </c>
      <c r="AL680" s="6">
        <f t="shared" si="275"/>
        <v>66353</v>
      </c>
      <c r="AM680" s="6">
        <f t="shared" si="276"/>
        <v>49765</v>
      </c>
      <c r="AN680" s="6">
        <f t="shared" si="257"/>
        <v>480</v>
      </c>
      <c r="AO680" s="6">
        <f t="shared" si="258"/>
        <v>4187</v>
      </c>
      <c r="AP680" s="6">
        <f t="shared" si="259"/>
        <v>29</v>
      </c>
      <c r="AQ680" s="6">
        <f t="shared" si="260"/>
        <v>47212</v>
      </c>
      <c r="AR680" s="6">
        <f t="shared" si="277"/>
        <v>497.68085741581086</v>
      </c>
      <c r="AS680" s="9">
        <f t="shared" si="263"/>
        <v>0.34513888888888888</v>
      </c>
    </row>
    <row r="681" spans="1:45" x14ac:dyDescent="0.25">
      <c r="A681" t="s">
        <v>1346</v>
      </c>
      <c r="B681">
        <v>37740</v>
      </c>
      <c r="C681" t="s">
        <v>1347</v>
      </c>
      <c r="D681">
        <v>17042</v>
      </c>
      <c r="E681">
        <v>1710</v>
      </c>
      <c r="F681">
        <v>1220</v>
      </c>
      <c r="G681">
        <v>1144</v>
      </c>
      <c r="H681">
        <v>1418</v>
      </c>
      <c r="I681">
        <v>1489</v>
      </c>
      <c r="J681">
        <v>2331</v>
      </c>
      <c r="K681">
        <v>2653</v>
      </c>
      <c r="L681">
        <v>1177</v>
      </c>
      <c r="M681">
        <v>501</v>
      </c>
      <c r="N681">
        <v>456</v>
      </c>
      <c r="O681">
        <v>210</v>
      </c>
      <c r="P681">
        <v>245</v>
      </c>
      <c r="Q681">
        <v>1516</v>
      </c>
      <c r="R681">
        <v>972</v>
      </c>
      <c r="S681">
        <f t="shared" si="264"/>
        <v>8521</v>
      </c>
      <c r="T681" t="str">
        <f t="shared" si="265"/>
        <v>7:00 a.m. to 7:29 a.m.</v>
      </c>
      <c r="U681">
        <f t="shared" si="266"/>
        <v>420</v>
      </c>
      <c r="V681">
        <f t="shared" si="267"/>
        <v>17042</v>
      </c>
      <c r="W681">
        <f t="shared" si="268"/>
        <v>6981</v>
      </c>
      <c r="X681">
        <f t="shared" si="269"/>
        <v>2331</v>
      </c>
      <c r="Y681">
        <f t="shared" si="270"/>
        <v>29</v>
      </c>
      <c r="Z681">
        <f t="shared" si="271"/>
        <v>439.15915915915917</v>
      </c>
      <c r="AA681" s="9">
        <f t="shared" si="261"/>
        <v>0.30486111111111108</v>
      </c>
      <c r="AC681" s="6">
        <f t="shared" si="272"/>
        <v>17042</v>
      </c>
      <c r="AD681" s="6">
        <f t="shared" si="273"/>
        <v>4261</v>
      </c>
      <c r="AE681" s="6">
        <f t="shared" si="253"/>
        <v>360</v>
      </c>
      <c r="AF681" s="6">
        <f t="shared" si="254"/>
        <v>1418</v>
      </c>
      <c r="AG681" s="6">
        <f t="shared" si="255"/>
        <v>29</v>
      </c>
      <c r="AH681" s="6">
        <f t="shared" si="256"/>
        <v>4074</v>
      </c>
      <c r="AI681" s="6">
        <f t="shared" si="274"/>
        <v>363.81417489421722</v>
      </c>
      <c r="AJ681" s="9">
        <f t="shared" si="262"/>
        <v>0.25208333333333333</v>
      </c>
      <c r="AL681" s="6">
        <f t="shared" si="275"/>
        <v>17042</v>
      </c>
      <c r="AM681" s="6">
        <f t="shared" si="276"/>
        <v>12782</v>
      </c>
      <c r="AN681" s="6">
        <f t="shared" si="257"/>
        <v>480</v>
      </c>
      <c r="AO681" s="6">
        <f t="shared" si="258"/>
        <v>1177</v>
      </c>
      <c r="AP681" s="6">
        <f t="shared" si="259"/>
        <v>29</v>
      </c>
      <c r="AQ681" s="6">
        <f t="shared" si="260"/>
        <v>11965</v>
      </c>
      <c r="AR681" s="6">
        <f t="shared" si="277"/>
        <v>500.11767204757859</v>
      </c>
      <c r="AS681" s="9">
        <f t="shared" si="263"/>
        <v>0.34722222222222227</v>
      </c>
    </row>
    <row r="682" spans="1:45" x14ac:dyDescent="0.25">
      <c r="A682" t="s">
        <v>1348</v>
      </c>
      <c r="B682">
        <v>37780</v>
      </c>
      <c r="C682" t="s">
        <v>1349</v>
      </c>
      <c r="D682">
        <v>4502</v>
      </c>
      <c r="E682">
        <v>98</v>
      </c>
      <c r="F682">
        <v>204</v>
      </c>
      <c r="G682">
        <v>257</v>
      </c>
      <c r="H682">
        <v>328</v>
      </c>
      <c r="I682">
        <v>293</v>
      </c>
      <c r="J682">
        <v>711</v>
      </c>
      <c r="K682">
        <v>927</v>
      </c>
      <c r="L682">
        <v>580</v>
      </c>
      <c r="M682">
        <v>245</v>
      </c>
      <c r="N682">
        <v>218</v>
      </c>
      <c r="O682">
        <v>74</v>
      </c>
      <c r="P682">
        <v>16</v>
      </c>
      <c r="Q682">
        <v>280</v>
      </c>
      <c r="R682">
        <v>271</v>
      </c>
      <c r="S682">
        <f t="shared" si="264"/>
        <v>2251</v>
      </c>
      <c r="T682" t="str">
        <f t="shared" si="265"/>
        <v>7:30 a.m. to 7:59 a.m.</v>
      </c>
      <c r="U682">
        <f t="shared" si="266"/>
        <v>450</v>
      </c>
      <c r="V682">
        <f t="shared" si="267"/>
        <v>4502</v>
      </c>
      <c r="W682">
        <f t="shared" si="268"/>
        <v>1891</v>
      </c>
      <c r="X682">
        <f t="shared" si="269"/>
        <v>927</v>
      </c>
      <c r="Y682">
        <f t="shared" si="270"/>
        <v>29</v>
      </c>
      <c r="Z682">
        <f t="shared" si="271"/>
        <v>461.26213592233012</v>
      </c>
      <c r="AA682" s="9">
        <f t="shared" si="261"/>
        <v>0.32013888888888892</v>
      </c>
      <c r="AC682" s="6">
        <f t="shared" si="272"/>
        <v>4502</v>
      </c>
      <c r="AD682" s="6">
        <f t="shared" si="273"/>
        <v>1126</v>
      </c>
      <c r="AE682" s="6">
        <f t="shared" si="253"/>
        <v>390</v>
      </c>
      <c r="AF682" s="6">
        <f t="shared" si="254"/>
        <v>293</v>
      </c>
      <c r="AG682" s="6">
        <f t="shared" si="255"/>
        <v>29</v>
      </c>
      <c r="AH682" s="6">
        <f t="shared" si="256"/>
        <v>887</v>
      </c>
      <c r="AI682" s="6">
        <f t="shared" si="274"/>
        <v>413.60580204778159</v>
      </c>
      <c r="AJ682" s="9">
        <f t="shared" si="262"/>
        <v>0.28680555555555559</v>
      </c>
      <c r="AL682" s="6">
        <f t="shared" si="275"/>
        <v>4502</v>
      </c>
      <c r="AM682" s="6">
        <f t="shared" si="276"/>
        <v>3377</v>
      </c>
      <c r="AN682" s="6">
        <f t="shared" si="257"/>
        <v>480</v>
      </c>
      <c r="AO682" s="6">
        <f t="shared" si="258"/>
        <v>580</v>
      </c>
      <c r="AP682" s="6">
        <f t="shared" si="259"/>
        <v>29</v>
      </c>
      <c r="AQ682" s="6">
        <f t="shared" si="260"/>
        <v>2818</v>
      </c>
      <c r="AR682" s="6">
        <f t="shared" si="277"/>
        <v>507.92500000000001</v>
      </c>
      <c r="AS682" s="9">
        <f t="shared" si="263"/>
        <v>0.3520833333333333</v>
      </c>
    </row>
    <row r="683" spans="1:45" x14ac:dyDescent="0.25">
      <c r="A683" t="s">
        <v>1350</v>
      </c>
      <c r="B683">
        <v>37800</v>
      </c>
      <c r="C683" t="s">
        <v>1351</v>
      </c>
      <c r="D683">
        <v>15035</v>
      </c>
      <c r="E683">
        <v>599</v>
      </c>
      <c r="F683">
        <v>802</v>
      </c>
      <c r="G683">
        <v>984</v>
      </c>
      <c r="H683">
        <v>1555</v>
      </c>
      <c r="I683">
        <v>1848</v>
      </c>
      <c r="J683">
        <v>2356</v>
      </c>
      <c r="K683">
        <v>2165</v>
      </c>
      <c r="L683">
        <v>1100</v>
      </c>
      <c r="M683">
        <v>468</v>
      </c>
      <c r="N683">
        <v>569</v>
      </c>
      <c r="O683">
        <v>331</v>
      </c>
      <c r="P683">
        <v>228</v>
      </c>
      <c r="Q683">
        <v>887</v>
      </c>
      <c r="R683">
        <v>1143</v>
      </c>
      <c r="S683">
        <f t="shared" si="264"/>
        <v>7517.5</v>
      </c>
      <c r="T683" t="str">
        <f t="shared" si="265"/>
        <v>7:00 a.m. to 7:29 a.m.</v>
      </c>
      <c r="U683">
        <f t="shared" si="266"/>
        <v>420</v>
      </c>
      <c r="V683">
        <f t="shared" si="267"/>
        <v>15035</v>
      </c>
      <c r="W683">
        <f t="shared" si="268"/>
        <v>5788</v>
      </c>
      <c r="X683">
        <f t="shared" si="269"/>
        <v>2356</v>
      </c>
      <c r="Y683">
        <f t="shared" si="270"/>
        <v>29</v>
      </c>
      <c r="Z683">
        <f t="shared" si="271"/>
        <v>441.28841256366724</v>
      </c>
      <c r="AA683" s="9">
        <f t="shared" si="261"/>
        <v>0.30624999999999997</v>
      </c>
      <c r="AC683" s="6">
        <f t="shared" si="272"/>
        <v>15035</v>
      </c>
      <c r="AD683" s="6">
        <f t="shared" si="273"/>
        <v>3759</v>
      </c>
      <c r="AE683" s="6">
        <f t="shared" si="253"/>
        <v>360</v>
      </c>
      <c r="AF683" s="6">
        <f t="shared" si="254"/>
        <v>1555</v>
      </c>
      <c r="AG683" s="6">
        <f t="shared" si="255"/>
        <v>29</v>
      </c>
      <c r="AH683" s="6">
        <f t="shared" si="256"/>
        <v>2385</v>
      </c>
      <c r="AI683" s="6">
        <f t="shared" si="274"/>
        <v>385.61977491961414</v>
      </c>
      <c r="AJ683" s="9">
        <f t="shared" si="262"/>
        <v>0.2673611111111111</v>
      </c>
      <c r="AL683" s="6">
        <f t="shared" si="275"/>
        <v>15035</v>
      </c>
      <c r="AM683" s="6">
        <f t="shared" si="276"/>
        <v>11277</v>
      </c>
      <c r="AN683" s="6">
        <f t="shared" si="257"/>
        <v>480</v>
      </c>
      <c r="AO683" s="6">
        <f t="shared" si="258"/>
        <v>1100</v>
      </c>
      <c r="AP683" s="6">
        <f t="shared" si="259"/>
        <v>29</v>
      </c>
      <c r="AQ683" s="6">
        <f t="shared" si="260"/>
        <v>10309</v>
      </c>
      <c r="AR683" s="6">
        <f t="shared" si="277"/>
        <v>505.50022727272727</v>
      </c>
      <c r="AS683" s="9">
        <f t="shared" si="263"/>
        <v>0.35069444444444442</v>
      </c>
    </row>
    <row r="684" spans="1:45" x14ac:dyDescent="0.25">
      <c r="A684" t="s">
        <v>1352</v>
      </c>
      <c r="B684">
        <v>37820</v>
      </c>
      <c r="C684" t="s">
        <v>1353</v>
      </c>
      <c r="D684">
        <v>35065</v>
      </c>
      <c r="E684">
        <v>2516</v>
      </c>
      <c r="F684">
        <v>2137</v>
      </c>
      <c r="G684">
        <v>2187</v>
      </c>
      <c r="H684">
        <v>2793</v>
      </c>
      <c r="I684">
        <v>4310</v>
      </c>
      <c r="J684">
        <v>4420</v>
      </c>
      <c r="K684">
        <v>4683</v>
      </c>
      <c r="L684">
        <v>2140</v>
      </c>
      <c r="M684">
        <v>1179</v>
      </c>
      <c r="N684">
        <v>1658</v>
      </c>
      <c r="O684">
        <v>826</v>
      </c>
      <c r="P684">
        <v>469</v>
      </c>
      <c r="Q684">
        <v>2787</v>
      </c>
      <c r="R684">
        <v>2960</v>
      </c>
      <c r="S684">
        <f t="shared" si="264"/>
        <v>17532.5</v>
      </c>
      <c r="T684" t="str">
        <f t="shared" si="265"/>
        <v>7:00 a.m. to 7:29 a.m.</v>
      </c>
      <c r="U684">
        <f t="shared" si="266"/>
        <v>420</v>
      </c>
      <c r="V684">
        <f t="shared" si="267"/>
        <v>35065</v>
      </c>
      <c r="W684">
        <f t="shared" si="268"/>
        <v>13943</v>
      </c>
      <c r="X684">
        <f t="shared" si="269"/>
        <v>4420</v>
      </c>
      <c r="Y684">
        <f t="shared" si="270"/>
        <v>29</v>
      </c>
      <c r="Z684">
        <f t="shared" si="271"/>
        <v>443.55101809954749</v>
      </c>
      <c r="AA684" s="9">
        <f t="shared" si="261"/>
        <v>0.30763888888888891</v>
      </c>
      <c r="AC684" s="6">
        <f t="shared" si="272"/>
        <v>35065</v>
      </c>
      <c r="AD684" s="6">
        <f t="shared" si="273"/>
        <v>8767</v>
      </c>
      <c r="AE684" s="6">
        <f t="shared" si="253"/>
        <v>360</v>
      </c>
      <c r="AF684" s="6">
        <f t="shared" si="254"/>
        <v>2793</v>
      </c>
      <c r="AG684" s="6">
        <f t="shared" si="255"/>
        <v>29</v>
      </c>
      <c r="AH684" s="6">
        <f t="shared" si="256"/>
        <v>6840</v>
      </c>
      <c r="AI684" s="6">
        <f t="shared" si="274"/>
        <v>380.00044754744005</v>
      </c>
      <c r="AJ684" s="9">
        <f t="shared" si="262"/>
        <v>0.2638888888888889</v>
      </c>
      <c r="AL684" s="6">
        <f t="shared" si="275"/>
        <v>35065</v>
      </c>
      <c r="AM684" s="6">
        <f t="shared" si="276"/>
        <v>26299</v>
      </c>
      <c r="AN684" s="6">
        <f t="shared" si="257"/>
        <v>510</v>
      </c>
      <c r="AO684" s="6">
        <f t="shared" si="258"/>
        <v>1179</v>
      </c>
      <c r="AP684" s="6">
        <f t="shared" si="259"/>
        <v>29</v>
      </c>
      <c r="AQ684" s="6">
        <f t="shared" si="260"/>
        <v>25186</v>
      </c>
      <c r="AR684" s="6">
        <f t="shared" si="277"/>
        <v>537.37044105173879</v>
      </c>
      <c r="AS684" s="9">
        <f t="shared" si="263"/>
        <v>0.37291666666666662</v>
      </c>
    </row>
    <row r="685" spans="1:45" x14ac:dyDescent="0.25">
      <c r="A685" t="s">
        <v>1354</v>
      </c>
      <c r="B685">
        <v>37860</v>
      </c>
      <c r="C685" t="s">
        <v>1355</v>
      </c>
      <c r="D685">
        <v>185352</v>
      </c>
      <c r="E685">
        <v>8702</v>
      </c>
      <c r="F685">
        <v>6572</v>
      </c>
      <c r="G685">
        <v>10590</v>
      </c>
      <c r="H685">
        <v>19420</v>
      </c>
      <c r="I685">
        <v>24392</v>
      </c>
      <c r="J685">
        <v>29361</v>
      </c>
      <c r="K685">
        <v>25002</v>
      </c>
      <c r="L685">
        <v>14701</v>
      </c>
      <c r="M685">
        <v>6801</v>
      </c>
      <c r="N685">
        <v>8892</v>
      </c>
      <c r="O685">
        <v>4795</v>
      </c>
      <c r="P685">
        <v>2526</v>
      </c>
      <c r="Q685">
        <v>11508</v>
      </c>
      <c r="R685">
        <v>12090</v>
      </c>
      <c r="S685">
        <f t="shared" si="264"/>
        <v>92676</v>
      </c>
      <c r="T685" t="str">
        <f t="shared" si="265"/>
        <v>7:00 a.m. to 7:29 a.m.</v>
      </c>
      <c r="U685">
        <f t="shared" si="266"/>
        <v>420</v>
      </c>
      <c r="V685">
        <f t="shared" si="267"/>
        <v>185352</v>
      </c>
      <c r="W685">
        <f t="shared" si="268"/>
        <v>69676</v>
      </c>
      <c r="X685">
        <f t="shared" si="269"/>
        <v>29361</v>
      </c>
      <c r="Y685">
        <f t="shared" si="270"/>
        <v>29</v>
      </c>
      <c r="Z685">
        <f t="shared" si="271"/>
        <v>442.7172099042948</v>
      </c>
      <c r="AA685" s="9">
        <f t="shared" si="261"/>
        <v>0.30694444444444441</v>
      </c>
      <c r="AC685" s="6">
        <f t="shared" si="272"/>
        <v>185352</v>
      </c>
      <c r="AD685" s="6">
        <f t="shared" si="273"/>
        <v>46339</v>
      </c>
      <c r="AE685" s="6">
        <f t="shared" si="253"/>
        <v>390</v>
      </c>
      <c r="AF685" s="6">
        <f t="shared" si="254"/>
        <v>24392</v>
      </c>
      <c r="AG685" s="6">
        <f t="shared" si="255"/>
        <v>29</v>
      </c>
      <c r="AH685" s="6">
        <f t="shared" si="256"/>
        <v>45284</v>
      </c>
      <c r="AI685" s="6">
        <f t="shared" si="274"/>
        <v>391.25311577566413</v>
      </c>
      <c r="AJ685" s="9">
        <f t="shared" si="262"/>
        <v>0.27152777777777776</v>
      </c>
      <c r="AL685" s="6">
        <f t="shared" si="275"/>
        <v>185352</v>
      </c>
      <c r="AM685" s="6">
        <f t="shared" si="276"/>
        <v>139014</v>
      </c>
      <c r="AN685" s="6">
        <f t="shared" si="257"/>
        <v>510</v>
      </c>
      <c r="AO685" s="6">
        <f t="shared" si="258"/>
        <v>6801</v>
      </c>
      <c r="AP685" s="6">
        <f t="shared" si="259"/>
        <v>29</v>
      </c>
      <c r="AQ685" s="6">
        <f t="shared" si="260"/>
        <v>138740</v>
      </c>
      <c r="AR685" s="6">
        <f t="shared" si="277"/>
        <v>511.16835759447139</v>
      </c>
      <c r="AS685" s="9">
        <f t="shared" si="263"/>
        <v>0.35486111111111113</v>
      </c>
    </row>
    <row r="686" spans="1:45" x14ac:dyDescent="0.25">
      <c r="A686" t="s">
        <v>1356</v>
      </c>
      <c r="B686">
        <v>37900</v>
      </c>
      <c r="C686" t="s">
        <v>1357</v>
      </c>
      <c r="D686">
        <v>170815</v>
      </c>
      <c r="E686">
        <v>6188</v>
      </c>
      <c r="F686">
        <v>5157</v>
      </c>
      <c r="G686">
        <v>9244</v>
      </c>
      <c r="H686">
        <v>16369</v>
      </c>
      <c r="I686">
        <v>20978</v>
      </c>
      <c r="J686">
        <v>25280</v>
      </c>
      <c r="K686">
        <v>26514</v>
      </c>
      <c r="L686">
        <v>15552</v>
      </c>
      <c r="M686">
        <v>6963</v>
      </c>
      <c r="N686">
        <v>6712</v>
      </c>
      <c r="O686">
        <v>3608</v>
      </c>
      <c r="P686">
        <v>1730</v>
      </c>
      <c r="Q686">
        <v>13273</v>
      </c>
      <c r="R686">
        <v>13247</v>
      </c>
      <c r="S686">
        <f t="shared" si="264"/>
        <v>85407.5</v>
      </c>
      <c r="T686" t="str">
        <f t="shared" si="265"/>
        <v>7:30 a.m. to 7:59 a.m.</v>
      </c>
      <c r="U686">
        <f t="shared" si="266"/>
        <v>450</v>
      </c>
      <c r="V686">
        <f t="shared" si="267"/>
        <v>170815</v>
      </c>
      <c r="W686">
        <f t="shared" si="268"/>
        <v>83216</v>
      </c>
      <c r="X686">
        <f t="shared" si="269"/>
        <v>26514</v>
      </c>
      <c r="Y686">
        <f t="shared" si="270"/>
        <v>29</v>
      </c>
      <c r="Z686">
        <f t="shared" si="271"/>
        <v>452.39697895451462</v>
      </c>
      <c r="AA686" s="9">
        <f t="shared" si="261"/>
        <v>0.31388888888888888</v>
      </c>
      <c r="AC686" s="6">
        <f t="shared" si="272"/>
        <v>170815</v>
      </c>
      <c r="AD686" s="6">
        <f t="shared" si="273"/>
        <v>42704</v>
      </c>
      <c r="AE686" s="6">
        <f t="shared" si="253"/>
        <v>390</v>
      </c>
      <c r="AF686" s="6">
        <f t="shared" si="254"/>
        <v>20978</v>
      </c>
      <c r="AG686" s="6">
        <f t="shared" si="255"/>
        <v>29</v>
      </c>
      <c r="AH686" s="6">
        <f t="shared" si="256"/>
        <v>36958</v>
      </c>
      <c r="AI686" s="6">
        <f t="shared" si="274"/>
        <v>397.94292830584419</v>
      </c>
      <c r="AJ686" s="9">
        <f t="shared" si="262"/>
        <v>0.27569444444444441</v>
      </c>
      <c r="AL686" s="6">
        <f t="shared" si="275"/>
        <v>170815</v>
      </c>
      <c r="AM686" s="6">
        <f t="shared" si="276"/>
        <v>128112</v>
      </c>
      <c r="AN686" s="6">
        <f t="shared" si="257"/>
        <v>510</v>
      </c>
      <c r="AO686" s="6">
        <f t="shared" si="258"/>
        <v>6963</v>
      </c>
      <c r="AP686" s="6">
        <f t="shared" si="259"/>
        <v>29</v>
      </c>
      <c r="AQ686" s="6">
        <f t="shared" si="260"/>
        <v>125282</v>
      </c>
      <c r="AR686" s="6">
        <f t="shared" si="277"/>
        <v>521.783462587965</v>
      </c>
      <c r="AS686" s="9">
        <f t="shared" si="263"/>
        <v>0.36180555555555555</v>
      </c>
    </row>
    <row r="687" spans="1:45" x14ac:dyDescent="0.25">
      <c r="A687" t="s">
        <v>1358</v>
      </c>
      <c r="B687">
        <v>37940</v>
      </c>
      <c r="C687" t="s">
        <v>1359</v>
      </c>
      <c r="D687">
        <v>13996</v>
      </c>
      <c r="E687">
        <v>831</v>
      </c>
      <c r="F687">
        <v>642</v>
      </c>
      <c r="G687">
        <v>746</v>
      </c>
      <c r="H687">
        <v>1318</v>
      </c>
      <c r="I687">
        <v>1706</v>
      </c>
      <c r="J687">
        <v>1897</v>
      </c>
      <c r="K687">
        <v>1828</v>
      </c>
      <c r="L687">
        <v>752</v>
      </c>
      <c r="M687">
        <v>312</v>
      </c>
      <c r="N687">
        <v>508</v>
      </c>
      <c r="O687">
        <v>172</v>
      </c>
      <c r="P687">
        <v>108</v>
      </c>
      <c r="Q687">
        <v>1593</v>
      </c>
      <c r="R687">
        <v>1583</v>
      </c>
      <c r="S687">
        <f t="shared" si="264"/>
        <v>6998</v>
      </c>
      <c r="T687" t="str">
        <f t="shared" si="265"/>
        <v>7:00 a.m. to 7:29 a.m.</v>
      </c>
      <c r="U687">
        <f t="shared" si="266"/>
        <v>420</v>
      </c>
      <c r="V687">
        <f t="shared" si="267"/>
        <v>13996</v>
      </c>
      <c r="W687">
        <f t="shared" si="268"/>
        <v>5243</v>
      </c>
      <c r="X687">
        <f t="shared" si="269"/>
        <v>1897</v>
      </c>
      <c r="Y687">
        <f t="shared" si="270"/>
        <v>29</v>
      </c>
      <c r="Z687">
        <f t="shared" si="271"/>
        <v>446.82920400632577</v>
      </c>
      <c r="AA687" s="9">
        <f t="shared" si="261"/>
        <v>0.30972222222222223</v>
      </c>
      <c r="AC687" s="6">
        <f t="shared" si="272"/>
        <v>13996</v>
      </c>
      <c r="AD687" s="6">
        <f t="shared" si="273"/>
        <v>3500</v>
      </c>
      <c r="AE687" s="6">
        <f t="shared" si="253"/>
        <v>360</v>
      </c>
      <c r="AF687" s="6">
        <f t="shared" si="254"/>
        <v>1318</v>
      </c>
      <c r="AG687" s="6">
        <f t="shared" si="255"/>
        <v>29</v>
      </c>
      <c r="AH687" s="6">
        <f t="shared" si="256"/>
        <v>2219</v>
      </c>
      <c r="AI687" s="6">
        <f t="shared" si="274"/>
        <v>388.1638846737481</v>
      </c>
      <c r="AJ687" s="9">
        <f t="shared" si="262"/>
        <v>0.26944444444444443</v>
      </c>
      <c r="AL687" s="6">
        <f t="shared" si="275"/>
        <v>13996</v>
      </c>
      <c r="AM687" s="6">
        <f t="shared" si="276"/>
        <v>10497</v>
      </c>
      <c r="AN687" s="6">
        <f t="shared" si="257"/>
        <v>540</v>
      </c>
      <c r="AO687" s="6">
        <f t="shared" si="258"/>
        <v>508</v>
      </c>
      <c r="AP687" s="6">
        <f t="shared" si="259"/>
        <v>59</v>
      </c>
      <c r="AQ687" s="6">
        <f t="shared" si="260"/>
        <v>10032</v>
      </c>
      <c r="AR687" s="6">
        <f t="shared" si="277"/>
        <v>594.00590551181108</v>
      </c>
      <c r="AS687" s="9">
        <f t="shared" si="263"/>
        <v>0.41250000000000003</v>
      </c>
    </row>
    <row r="688" spans="1:45" x14ac:dyDescent="0.25">
      <c r="A688" t="s">
        <v>1360</v>
      </c>
      <c r="B688">
        <v>37980</v>
      </c>
      <c r="C688" t="s">
        <v>1361</v>
      </c>
      <c r="D688">
        <v>2655135</v>
      </c>
      <c r="E688">
        <v>82589</v>
      </c>
      <c r="F688">
        <v>75232</v>
      </c>
      <c r="G688">
        <v>111577</v>
      </c>
      <c r="H688">
        <v>223106</v>
      </c>
      <c r="I688">
        <v>268279</v>
      </c>
      <c r="J688">
        <v>407975</v>
      </c>
      <c r="K688">
        <v>342370</v>
      </c>
      <c r="L688">
        <v>346210</v>
      </c>
      <c r="M688">
        <v>177735</v>
      </c>
      <c r="N688">
        <v>173318</v>
      </c>
      <c r="O688">
        <v>68984</v>
      </c>
      <c r="P688">
        <v>33249</v>
      </c>
      <c r="Q688">
        <v>178893</v>
      </c>
      <c r="R688">
        <v>165618</v>
      </c>
      <c r="S688">
        <f t="shared" si="264"/>
        <v>1327567.5</v>
      </c>
      <c r="T688" t="str">
        <f t="shared" si="265"/>
        <v>7:30 a.m. to 7:59 a.m.</v>
      </c>
      <c r="U688">
        <f t="shared" si="266"/>
        <v>450</v>
      </c>
      <c r="V688">
        <f t="shared" si="267"/>
        <v>2655135</v>
      </c>
      <c r="W688">
        <f t="shared" si="268"/>
        <v>1168758</v>
      </c>
      <c r="X688">
        <f t="shared" si="269"/>
        <v>342370</v>
      </c>
      <c r="Y688">
        <f t="shared" si="270"/>
        <v>29</v>
      </c>
      <c r="Z688">
        <f t="shared" si="271"/>
        <v>463.45174956917953</v>
      </c>
      <c r="AA688" s="9">
        <f t="shared" si="261"/>
        <v>0.3215277777777778</v>
      </c>
      <c r="AC688" s="6">
        <f t="shared" si="272"/>
        <v>2655135</v>
      </c>
      <c r="AD688" s="6">
        <f t="shared" si="273"/>
        <v>663784</v>
      </c>
      <c r="AE688" s="6">
        <f t="shared" si="253"/>
        <v>390</v>
      </c>
      <c r="AF688" s="6">
        <f t="shared" si="254"/>
        <v>268279</v>
      </c>
      <c r="AG688" s="6">
        <f t="shared" si="255"/>
        <v>29</v>
      </c>
      <c r="AH688" s="6">
        <f t="shared" si="256"/>
        <v>492504</v>
      </c>
      <c r="AI688" s="6">
        <f t="shared" si="274"/>
        <v>408.51472813749865</v>
      </c>
      <c r="AJ688" s="9">
        <f t="shared" si="262"/>
        <v>0.28333333333333333</v>
      </c>
      <c r="AL688" s="6">
        <f t="shared" si="275"/>
        <v>2655135</v>
      </c>
      <c r="AM688" s="6">
        <f t="shared" si="276"/>
        <v>1991352</v>
      </c>
      <c r="AN688" s="6">
        <f t="shared" si="257"/>
        <v>510</v>
      </c>
      <c r="AO688" s="6">
        <f t="shared" si="258"/>
        <v>177735</v>
      </c>
      <c r="AP688" s="6">
        <f t="shared" si="259"/>
        <v>29</v>
      </c>
      <c r="AQ688" s="6">
        <f t="shared" si="260"/>
        <v>1857338</v>
      </c>
      <c r="AR688" s="6">
        <f t="shared" si="277"/>
        <v>531.86617295411713</v>
      </c>
      <c r="AS688" s="9">
        <f t="shared" si="263"/>
        <v>0.36874999999999997</v>
      </c>
    </row>
    <row r="689" spans="1:45" x14ac:dyDescent="0.25">
      <c r="A689" t="s">
        <v>1362</v>
      </c>
      <c r="B689">
        <v>38020</v>
      </c>
      <c r="C689" t="s">
        <v>1363</v>
      </c>
      <c r="D689">
        <v>18282</v>
      </c>
      <c r="E689">
        <v>968</v>
      </c>
      <c r="F689">
        <v>801</v>
      </c>
      <c r="G689">
        <v>957</v>
      </c>
      <c r="H689">
        <v>1258</v>
      </c>
      <c r="I689">
        <v>1889</v>
      </c>
      <c r="J689">
        <v>2802</v>
      </c>
      <c r="K689">
        <v>2846</v>
      </c>
      <c r="L689">
        <v>1865</v>
      </c>
      <c r="M689">
        <v>773</v>
      </c>
      <c r="N689">
        <v>1072</v>
      </c>
      <c r="O689">
        <v>688</v>
      </c>
      <c r="P689">
        <v>163</v>
      </c>
      <c r="Q689">
        <v>1225</v>
      </c>
      <c r="R689">
        <v>975</v>
      </c>
      <c r="S689">
        <f t="shared" si="264"/>
        <v>9141</v>
      </c>
      <c r="T689" t="str">
        <f t="shared" si="265"/>
        <v>7:30 a.m. to 7:59 a.m.</v>
      </c>
      <c r="U689">
        <f t="shared" si="266"/>
        <v>450</v>
      </c>
      <c r="V689">
        <f t="shared" si="267"/>
        <v>18282</v>
      </c>
      <c r="W689">
        <f t="shared" si="268"/>
        <v>8675</v>
      </c>
      <c r="X689">
        <f t="shared" si="269"/>
        <v>2846</v>
      </c>
      <c r="Y689">
        <f t="shared" si="270"/>
        <v>29</v>
      </c>
      <c r="Z689">
        <f t="shared" si="271"/>
        <v>454.74841883345044</v>
      </c>
      <c r="AA689" s="9">
        <f t="shared" si="261"/>
        <v>0.31527777777777777</v>
      </c>
      <c r="AC689" s="6">
        <f t="shared" si="272"/>
        <v>18282</v>
      </c>
      <c r="AD689" s="6">
        <f t="shared" si="273"/>
        <v>4571</v>
      </c>
      <c r="AE689" s="6">
        <f t="shared" si="253"/>
        <v>390</v>
      </c>
      <c r="AF689" s="6">
        <f t="shared" si="254"/>
        <v>1889</v>
      </c>
      <c r="AG689" s="6">
        <f t="shared" si="255"/>
        <v>29</v>
      </c>
      <c r="AH689" s="6">
        <f t="shared" si="256"/>
        <v>3984</v>
      </c>
      <c r="AI689" s="6">
        <f t="shared" si="274"/>
        <v>399.00397035468501</v>
      </c>
      <c r="AJ689" s="9">
        <f t="shared" si="262"/>
        <v>0.27708333333333335</v>
      </c>
      <c r="AL689" s="6">
        <f t="shared" si="275"/>
        <v>18282</v>
      </c>
      <c r="AM689" s="6">
        <f t="shared" si="276"/>
        <v>13712</v>
      </c>
      <c r="AN689" s="6">
        <f t="shared" si="257"/>
        <v>510</v>
      </c>
      <c r="AO689" s="6">
        <f t="shared" si="258"/>
        <v>773</v>
      </c>
      <c r="AP689" s="6">
        <f t="shared" si="259"/>
        <v>29</v>
      </c>
      <c r="AQ689" s="6">
        <f t="shared" si="260"/>
        <v>13386</v>
      </c>
      <c r="AR689" s="6">
        <f t="shared" si="277"/>
        <v>522.21151358344116</v>
      </c>
      <c r="AS689" s="9">
        <f t="shared" si="263"/>
        <v>0.36249999999999999</v>
      </c>
    </row>
    <row r="690" spans="1:45" x14ac:dyDescent="0.25">
      <c r="A690" t="s">
        <v>1364</v>
      </c>
      <c r="B690">
        <v>38060</v>
      </c>
      <c r="C690" t="s">
        <v>1365</v>
      </c>
      <c r="D690">
        <v>1733127</v>
      </c>
      <c r="E690">
        <v>119853</v>
      </c>
      <c r="F690">
        <v>101293</v>
      </c>
      <c r="G690">
        <v>101043</v>
      </c>
      <c r="H690">
        <v>181408</v>
      </c>
      <c r="I690">
        <v>162252</v>
      </c>
      <c r="J690">
        <v>250904</v>
      </c>
      <c r="K690">
        <v>172125</v>
      </c>
      <c r="L690">
        <v>164992</v>
      </c>
      <c r="M690">
        <v>74721</v>
      </c>
      <c r="N690">
        <v>98620</v>
      </c>
      <c r="O690">
        <v>45866</v>
      </c>
      <c r="P690">
        <v>22827</v>
      </c>
      <c r="Q690">
        <v>119583</v>
      </c>
      <c r="R690">
        <v>117640</v>
      </c>
      <c r="S690">
        <f t="shared" si="264"/>
        <v>866563.5</v>
      </c>
      <c r="T690" t="str">
        <f t="shared" si="265"/>
        <v>7:00 a.m. to 7:29 a.m.</v>
      </c>
      <c r="U690">
        <f t="shared" si="266"/>
        <v>420</v>
      </c>
      <c r="V690">
        <f t="shared" si="267"/>
        <v>1733127</v>
      </c>
      <c r="W690">
        <f t="shared" si="268"/>
        <v>665849</v>
      </c>
      <c r="X690">
        <f t="shared" si="269"/>
        <v>250904</v>
      </c>
      <c r="Y690">
        <f t="shared" si="270"/>
        <v>29</v>
      </c>
      <c r="Z690">
        <f t="shared" si="271"/>
        <v>443.19899443611899</v>
      </c>
      <c r="AA690" s="9">
        <f t="shared" si="261"/>
        <v>0.30763888888888891</v>
      </c>
      <c r="AC690" s="6">
        <f t="shared" si="272"/>
        <v>1733127</v>
      </c>
      <c r="AD690" s="6">
        <f t="shared" si="273"/>
        <v>433282</v>
      </c>
      <c r="AE690" s="6">
        <f t="shared" si="253"/>
        <v>360</v>
      </c>
      <c r="AF690" s="6">
        <f t="shared" si="254"/>
        <v>181408</v>
      </c>
      <c r="AG690" s="6">
        <f t="shared" si="255"/>
        <v>29</v>
      </c>
      <c r="AH690" s="6">
        <f t="shared" si="256"/>
        <v>322189</v>
      </c>
      <c r="AI690" s="6">
        <f t="shared" si="274"/>
        <v>377.75935873831361</v>
      </c>
      <c r="AJ690" s="9">
        <f t="shared" si="262"/>
        <v>0.26180555555555557</v>
      </c>
      <c r="AL690" s="6">
        <f t="shared" si="275"/>
        <v>1733127</v>
      </c>
      <c r="AM690" s="6">
        <f t="shared" si="276"/>
        <v>1299846</v>
      </c>
      <c r="AN690" s="6">
        <f t="shared" si="257"/>
        <v>510</v>
      </c>
      <c r="AO690" s="6">
        <f t="shared" si="258"/>
        <v>74721</v>
      </c>
      <c r="AP690" s="6">
        <f t="shared" si="259"/>
        <v>29</v>
      </c>
      <c r="AQ690" s="6">
        <f t="shared" si="260"/>
        <v>1253870</v>
      </c>
      <c r="AR690" s="6">
        <f t="shared" si="277"/>
        <v>527.84347439140265</v>
      </c>
      <c r="AS690" s="9">
        <f t="shared" si="263"/>
        <v>0.3659722222222222</v>
      </c>
    </row>
    <row r="691" spans="1:45" x14ac:dyDescent="0.25">
      <c r="A691" t="s">
        <v>1366</v>
      </c>
      <c r="B691">
        <v>38100</v>
      </c>
      <c r="C691" t="s">
        <v>1367</v>
      </c>
      <c r="D691">
        <v>20339</v>
      </c>
      <c r="E691">
        <v>2167</v>
      </c>
      <c r="F691">
        <v>1014</v>
      </c>
      <c r="G691">
        <v>1971</v>
      </c>
      <c r="H691">
        <v>1633</v>
      </c>
      <c r="I691">
        <v>2511</v>
      </c>
      <c r="J691">
        <v>3273</v>
      </c>
      <c r="K691">
        <v>2522</v>
      </c>
      <c r="L691">
        <v>1268</v>
      </c>
      <c r="M691">
        <v>691</v>
      </c>
      <c r="N691">
        <v>694</v>
      </c>
      <c r="O691">
        <v>149</v>
      </c>
      <c r="P691">
        <v>93</v>
      </c>
      <c r="Q691">
        <v>1040</v>
      </c>
      <c r="R691">
        <v>1313</v>
      </c>
      <c r="S691">
        <f t="shared" si="264"/>
        <v>10169.5</v>
      </c>
      <c r="T691" t="str">
        <f t="shared" si="265"/>
        <v>7:00 a.m. to 7:29 a.m.</v>
      </c>
      <c r="U691">
        <f t="shared" si="266"/>
        <v>420</v>
      </c>
      <c r="V691">
        <f t="shared" si="267"/>
        <v>20339</v>
      </c>
      <c r="W691">
        <f t="shared" si="268"/>
        <v>9296</v>
      </c>
      <c r="X691">
        <f t="shared" si="269"/>
        <v>3273</v>
      </c>
      <c r="Y691">
        <f t="shared" si="270"/>
        <v>29</v>
      </c>
      <c r="Z691">
        <f t="shared" si="271"/>
        <v>427.73953559425604</v>
      </c>
      <c r="AA691" s="9">
        <f t="shared" si="261"/>
        <v>0.29652777777777778</v>
      </c>
      <c r="AC691" s="6">
        <f t="shared" si="272"/>
        <v>20339</v>
      </c>
      <c r="AD691" s="6">
        <f t="shared" si="273"/>
        <v>5085</v>
      </c>
      <c r="AE691" s="6">
        <f t="shared" si="253"/>
        <v>330</v>
      </c>
      <c r="AF691" s="6">
        <f t="shared" si="254"/>
        <v>1971</v>
      </c>
      <c r="AG691" s="6">
        <f t="shared" si="255"/>
        <v>29</v>
      </c>
      <c r="AH691" s="6">
        <f t="shared" si="256"/>
        <v>5348</v>
      </c>
      <c r="AI691" s="6">
        <f t="shared" si="274"/>
        <v>326.1267123287671</v>
      </c>
      <c r="AJ691" s="9">
        <f t="shared" si="262"/>
        <v>0.22638888888888889</v>
      </c>
      <c r="AL691" s="6">
        <f t="shared" si="275"/>
        <v>20339</v>
      </c>
      <c r="AM691" s="6">
        <f t="shared" si="276"/>
        <v>15255</v>
      </c>
      <c r="AN691" s="6">
        <f t="shared" si="257"/>
        <v>480</v>
      </c>
      <c r="AO691" s="6">
        <f t="shared" si="258"/>
        <v>1268</v>
      </c>
      <c r="AP691" s="6">
        <f t="shared" si="259"/>
        <v>29</v>
      </c>
      <c r="AQ691" s="6">
        <f t="shared" si="260"/>
        <v>15091</v>
      </c>
      <c r="AR691" s="6">
        <f t="shared" si="277"/>
        <v>483.73363564668767</v>
      </c>
      <c r="AS691" s="9">
        <f t="shared" si="263"/>
        <v>0.3354166666666667</v>
      </c>
    </row>
    <row r="692" spans="1:45" x14ac:dyDescent="0.25">
      <c r="A692" t="s">
        <v>1368</v>
      </c>
      <c r="B692">
        <v>38180</v>
      </c>
      <c r="C692" t="s">
        <v>1369</v>
      </c>
      <c r="D692">
        <v>10671</v>
      </c>
      <c r="E692">
        <v>300</v>
      </c>
      <c r="F692">
        <v>257</v>
      </c>
      <c r="G692">
        <v>340</v>
      </c>
      <c r="H692">
        <v>509</v>
      </c>
      <c r="I692">
        <v>1068</v>
      </c>
      <c r="J692">
        <v>1379</v>
      </c>
      <c r="K692">
        <v>4024</v>
      </c>
      <c r="L692">
        <v>737</v>
      </c>
      <c r="M692">
        <v>387</v>
      </c>
      <c r="N692">
        <v>406</v>
      </c>
      <c r="O692">
        <v>220</v>
      </c>
      <c r="P692">
        <v>71</v>
      </c>
      <c r="Q692">
        <v>342</v>
      </c>
      <c r="R692">
        <v>631</v>
      </c>
      <c r="S692">
        <f t="shared" si="264"/>
        <v>5335.5</v>
      </c>
      <c r="T692" t="str">
        <f t="shared" si="265"/>
        <v>7:30 a.m. to 7:59 a.m.</v>
      </c>
      <c r="U692">
        <f t="shared" si="266"/>
        <v>450</v>
      </c>
      <c r="V692">
        <f t="shared" si="267"/>
        <v>10671</v>
      </c>
      <c r="W692">
        <f t="shared" si="268"/>
        <v>3853</v>
      </c>
      <c r="X692">
        <f t="shared" si="269"/>
        <v>4024</v>
      </c>
      <c r="Y692">
        <f t="shared" si="270"/>
        <v>29</v>
      </c>
      <c r="Z692">
        <f t="shared" si="271"/>
        <v>460.68402087475147</v>
      </c>
      <c r="AA692" s="9">
        <f t="shared" si="261"/>
        <v>0.31944444444444448</v>
      </c>
      <c r="AC692" s="6">
        <f t="shared" si="272"/>
        <v>10671</v>
      </c>
      <c r="AD692" s="6">
        <f t="shared" si="273"/>
        <v>2668</v>
      </c>
      <c r="AE692" s="6">
        <f t="shared" si="253"/>
        <v>420</v>
      </c>
      <c r="AF692" s="6">
        <f t="shared" si="254"/>
        <v>1379</v>
      </c>
      <c r="AG692" s="6">
        <f t="shared" si="255"/>
        <v>29</v>
      </c>
      <c r="AH692" s="6">
        <f t="shared" si="256"/>
        <v>2474</v>
      </c>
      <c r="AI692" s="6">
        <f t="shared" si="274"/>
        <v>424.07451051486584</v>
      </c>
      <c r="AJ692" s="9">
        <f t="shared" si="262"/>
        <v>0.29444444444444445</v>
      </c>
      <c r="AL692" s="6">
        <f t="shared" si="275"/>
        <v>10671</v>
      </c>
      <c r="AM692" s="6">
        <f t="shared" si="276"/>
        <v>8004</v>
      </c>
      <c r="AN692" s="6">
        <f t="shared" si="257"/>
        <v>480</v>
      </c>
      <c r="AO692" s="6">
        <f t="shared" si="258"/>
        <v>737</v>
      </c>
      <c r="AP692" s="6">
        <f t="shared" si="259"/>
        <v>29</v>
      </c>
      <c r="AQ692" s="6">
        <f t="shared" si="260"/>
        <v>7877</v>
      </c>
      <c r="AR692" s="6">
        <f t="shared" si="277"/>
        <v>484.9677747625509</v>
      </c>
      <c r="AS692" s="9">
        <f t="shared" si="263"/>
        <v>0.33611111111111108</v>
      </c>
    </row>
    <row r="693" spans="1:45" x14ac:dyDescent="0.25">
      <c r="A693" t="s">
        <v>1370</v>
      </c>
      <c r="B693">
        <v>38200</v>
      </c>
      <c r="C693" t="s">
        <v>1371</v>
      </c>
      <c r="D693">
        <v>8769</v>
      </c>
      <c r="E693">
        <v>1248</v>
      </c>
      <c r="F693">
        <v>792</v>
      </c>
      <c r="G693">
        <v>1050</v>
      </c>
      <c r="H693">
        <v>989</v>
      </c>
      <c r="I693">
        <v>902</v>
      </c>
      <c r="J693">
        <v>1225</v>
      </c>
      <c r="K693">
        <v>645</v>
      </c>
      <c r="L693">
        <v>694</v>
      </c>
      <c r="M693">
        <v>83</v>
      </c>
      <c r="N693">
        <v>174</v>
      </c>
      <c r="O693">
        <v>77</v>
      </c>
      <c r="P693">
        <v>50</v>
      </c>
      <c r="Q693">
        <v>463</v>
      </c>
      <c r="R693">
        <v>377</v>
      </c>
      <c r="S693">
        <f t="shared" si="264"/>
        <v>4384.5</v>
      </c>
      <c r="T693" t="str">
        <f t="shared" si="265"/>
        <v>6:30 a.m. to 6:59 a.m.</v>
      </c>
      <c r="U693">
        <f t="shared" si="266"/>
        <v>390</v>
      </c>
      <c r="V693">
        <f t="shared" si="267"/>
        <v>8769</v>
      </c>
      <c r="W693">
        <f t="shared" si="268"/>
        <v>4079</v>
      </c>
      <c r="X693">
        <f t="shared" si="269"/>
        <v>902</v>
      </c>
      <c r="Y693">
        <f t="shared" si="270"/>
        <v>29</v>
      </c>
      <c r="Z693">
        <f t="shared" si="271"/>
        <v>399.8220620842572</v>
      </c>
      <c r="AA693" s="9">
        <f t="shared" si="261"/>
        <v>0.27708333333333335</v>
      </c>
      <c r="AC693" s="6">
        <f t="shared" si="272"/>
        <v>8769</v>
      </c>
      <c r="AD693" s="6">
        <f t="shared" si="273"/>
        <v>2193</v>
      </c>
      <c r="AE693" s="6">
        <f t="shared" si="253"/>
        <v>330</v>
      </c>
      <c r="AF693" s="6">
        <f t="shared" si="254"/>
        <v>1050</v>
      </c>
      <c r="AG693" s="6">
        <f t="shared" si="255"/>
        <v>29</v>
      </c>
      <c r="AH693" s="6">
        <f t="shared" si="256"/>
        <v>3288</v>
      </c>
      <c r="AI693" s="6">
        <f t="shared" si="274"/>
        <v>299.73642857142858</v>
      </c>
      <c r="AJ693" s="9">
        <f t="shared" si="262"/>
        <v>0.2076388888888889</v>
      </c>
      <c r="AL693" s="6">
        <f t="shared" si="275"/>
        <v>8769</v>
      </c>
      <c r="AM693" s="6">
        <f t="shared" si="276"/>
        <v>6577</v>
      </c>
      <c r="AN693" s="6">
        <f t="shared" si="257"/>
        <v>450</v>
      </c>
      <c r="AO693" s="6">
        <f t="shared" si="258"/>
        <v>645</v>
      </c>
      <c r="AP693" s="6">
        <f t="shared" si="259"/>
        <v>29</v>
      </c>
      <c r="AQ693" s="6">
        <f t="shared" si="260"/>
        <v>6206</v>
      </c>
      <c r="AR693" s="6">
        <f t="shared" si="277"/>
        <v>466.66937984496121</v>
      </c>
      <c r="AS693" s="9">
        <f t="shared" si="263"/>
        <v>0.32361111111111113</v>
      </c>
    </row>
    <row r="694" spans="1:45" x14ac:dyDescent="0.25">
      <c r="A694" t="s">
        <v>1372</v>
      </c>
      <c r="B694">
        <v>38220</v>
      </c>
      <c r="C694" t="s">
        <v>1373</v>
      </c>
      <c r="D694">
        <v>35963</v>
      </c>
      <c r="E694">
        <v>1858</v>
      </c>
      <c r="F694">
        <v>1859</v>
      </c>
      <c r="G694">
        <v>2082</v>
      </c>
      <c r="H694">
        <v>3325</v>
      </c>
      <c r="I694">
        <v>3650</v>
      </c>
      <c r="J694">
        <v>5436</v>
      </c>
      <c r="K694">
        <v>5659</v>
      </c>
      <c r="L694">
        <v>3146</v>
      </c>
      <c r="M694">
        <v>1180</v>
      </c>
      <c r="N694">
        <v>1207</v>
      </c>
      <c r="O694">
        <v>573</v>
      </c>
      <c r="P694">
        <v>356</v>
      </c>
      <c r="Q694">
        <v>2327</v>
      </c>
      <c r="R694">
        <v>3305</v>
      </c>
      <c r="S694">
        <f t="shared" si="264"/>
        <v>17981.5</v>
      </c>
      <c r="T694" t="str">
        <f t="shared" si="265"/>
        <v>7:00 a.m. to 7:29 a.m.</v>
      </c>
      <c r="U694">
        <f t="shared" si="266"/>
        <v>420</v>
      </c>
      <c r="V694">
        <f t="shared" si="267"/>
        <v>35963</v>
      </c>
      <c r="W694">
        <f t="shared" si="268"/>
        <v>12774</v>
      </c>
      <c r="X694">
        <f t="shared" si="269"/>
        <v>5436</v>
      </c>
      <c r="Y694">
        <f t="shared" si="270"/>
        <v>29</v>
      </c>
      <c r="Z694">
        <f t="shared" si="271"/>
        <v>447.78099705665932</v>
      </c>
      <c r="AA694" s="9">
        <f t="shared" si="261"/>
        <v>0.31041666666666667</v>
      </c>
      <c r="AC694" s="6">
        <f t="shared" si="272"/>
        <v>35963</v>
      </c>
      <c r="AD694" s="6">
        <f t="shared" si="273"/>
        <v>8991</v>
      </c>
      <c r="AE694" s="6">
        <f t="shared" si="253"/>
        <v>360</v>
      </c>
      <c r="AF694" s="6">
        <f t="shared" si="254"/>
        <v>3325</v>
      </c>
      <c r="AG694" s="6">
        <f t="shared" si="255"/>
        <v>29</v>
      </c>
      <c r="AH694" s="6">
        <f t="shared" si="256"/>
        <v>5799</v>
      </c>
      <c r="AI694" s="6">
        <f t="shared" si="274"/>
        <v>387.83781954887218</v>
      </c>
      <c r="AJ694" s="9">
        <f t="shared" si="262"/>
        <v>0.26874999999999999</v>
      </c>
      <c r="AL694" s="6">
        <f t="shared" si="275"/>
        <v>35963</v>
      </c>
      <c r="AM694" s="6">
        <f t="shared" si="276"/>
        <v>26973</v>
      </c>
      <c r="AN694" s="6">
        <f t="shared" si="257"/>
        <v>480</v>
      </c>
      <c r="AO694" s="6">
        <f t="shared" si="258"/>
        <v>3146</v>
      </c>
      <c r="AP694" s="6">
        <f t="shared" si="259"/>
        <v>29</v>
      </c>
      <c r="AQ694" s="6">
        <f t="shared" si="260"/>
        <v>23869</v>
      </c>
      <c r="AR694" s="6">
        <f t="shared" si="277"/>
        <v>508.60592816274635</v>
      </c>
      <c r="AS694" s="9">
        <f t="shared" si="263"/>
        <v>0.3527777777777778</v>
      </c>
    </row>
    <row r="695" spans="1:45" x14ac:dyDescent="0.25">
      <c r="A695" t="s">
        <v>1374</v>
      </c>
      <c r="B695">
        <v>38260</v>
      </c>
      <c r="C695" t="s">
        <v>1375</v>
      </c>
      <c r="D695">
        <v>17187</v>
      </c>
      <c r="E695">
        <v>544</v>
      </c>
      <c r="F695">
        <v>554</v>
      </c>
      <c r="G695">
        <v>679</v>
      </c>
      <c r="H695">
        <v>1463</v>
      </c>
      <c r="I695">
        <v>1522</v>
      </c>
      <c r="J695">
        <v>2383</v>
      </c>
      <c r="K695">
        <v>3581</v>
      </c>
      <c r="L695">
        <v>1585</v>
      </c>
      <c r="M695">
        <v>870</v>
      </c>
      <c r="N695">
        <v>778</v>
      </c>
      <c r="O695">
        <v>259</v>
      </c>
      <c r="P695">
        <v>125</v>
      </c>
      <c r="Q695">
        <v>1533</v>
      </c>
      <c r="R695">
        <v>1311</v>
      </c>
      <c r="S695">
        <f t="shared" si="264"/>
        <v>8593.5</v>
      </c>
      <c r="T695" t="str">
        <f t="shared" si="265"/>
        <v>7:30 a.m. to 7:59 a.m.</v>
      </c>
      <c r="U695">
        <f t="shared" si="266"/>
        <v>450</v>
      </c>
      <c r="V695">
        <f t="shared" si="267"/>
        <v>17187</v>
      </c>
      <c r="W695">
        <f t="shared" si="268"/>
        <v>7145</v>
      </c>
      <c r="X695">
        <f t="shared" si="269"/>
        <v>3581</v>
      </c>
      <c r="Y695">
        <f t="shared" si="270"/>
        <v>29</v>
      </c>
      <c r="Z695">
        <f t="shared" si="271"/>
        <v>461.73038257469983</v>
      </c>
      <c r="AA695" s="9">
        <f t="shared" si="261"/>
        <v>0.32013888888888892</v>
      </c>
      <c r="AC695" s="6">
        <f t="shared" si="272"/>
        <v>17187</v>
      </c>
      <c r="AD695" s="6">
        <f t="shared" si="273"/>
        <v>4297</v>
      </c>
      <c r="AE695" s="6">
        <f t="shared" si="253"/>
        <v>390</v>
      </c>
      <c r="AF695" s="6">
        <f t="shared" si="254"/>
        <v>1522</v>
      </c>
      <c r="AG695" s="6">
        <f t="shared" si="255"/>
        <v>29</v>
      </c>
      <c r="AH695" s="6">
        <f t="shared" si="256"/>
        <v>3240</v>
      </c>
      <c r="AI695" s="6">
        <f t="shared" si="274"/>
        <v>410.13518396846257</v>
      </c>
      <c r="AJ695" s="9">
        <f t="shared" si="262"/>
        <v>0.28472222222222221</v>
      </c>
      <c r="AL695" s="6">
        <f t="shared" si="275"/>
        <v>17187</v>
      </c>
      <c r="AM695" s="6">
        <f t="shared" si="276"/>
        <v>12891</v>
      </c>
      <c r="AN695" s="6">
        <f t="shared" si="257"/>
        <v>510</v>
      </c>
      <c r="AO695" s="6">
        <f t="shared" si="258"/>
        <v>870</v>
      </c>
      <c r="AP695" s="6">
        <f t="shared" si="259"/>
        <v>29</v>
      </c>
      <c r="AQ695" s="6">
        <f t="shared" si="260"/>
        <v>12311</v>
      </c>
      <c r="AR695" s="6">
        <f t="shared" si="277"/>
        <v>529.30833333333328</v>
      </c>
      <c r="AS695" s="9">
        <f t="shared" si="263"/>
        <v>0.36736111111111108</v>
      </c>
    </row>
    <row r="696" spans="1:45" x14ac:dyDescent="0.25">
      <c r="A696" t="s">
        <v>1376</v>
      </c>
      <c r="B696">
        <v>38300</v>
      </c>
      <c r="C696" t="s">
        <v>1377</v>
      </c>
      <c r="D696">
        <v>1062775</v>
      </c>
      <c r="E696">
        <v>36362</v>
      </c>
      <c r="F696">
        <v>35650</v>
      </c>
      <c r="G696">
        <v>55275</v>
      </c>
      <c r="H696">
        <v>98766</v>
      </c>
      <c r="I696">
        <v>116857</v>
      </c>
      <c r="J696">
        <v>149466</v>
      </c>
      <c r="K696">
        <v>131498</v>
      </c>
      <c r="L696">
        <v>109255</v>
      </c>
      <c r="M696">
        <v>64794</v>
      </c>
      <c r="N696">
        <v>65254</v>
      </c>
      <c r="O696">
        <v>27434</v>
      </c>
      <c r="P696">
        <v>13621</v>
      </c>
      <c r="Q696">
        <v>81912</v>
      </c>
      <c r="R696">
        <v>76631</v>
      </c>
      <c r="S696">
        <f t="shared" si="264"/>
        <v>531387.5</v>
      </c>
      <c r="T696" t="str">
        <f t="shared" si="265"/>
        <v>7:30 a.m. to 7:59 a.m.</v>
      </c>
      <c r="U696">
        <f t="shared" si="266"/>
        <v>450</v>
      </c>
      <c r="V696">
        <f t="shared" si="267"/>
        <v>1062775</v>
      </c>
      <c r="W696">
        <f t="shared" si="268"/>
        <v>492376</v>
      </c>
      <c r="X696">
        <f t="shared" si="269"/>
        <v>131498</v>
      </c>
      <c r="Y696">
        <f t="shared" si="270"/>
        <v>29</v>
      </c>
      <c r="Z696">
        <f t="shared" si="271"/>
        <v>458.60342742855403</v>
      </c>
      <c r="AA696" s="9">
        <f t="shared" si="261"/>
        <v>0.31805555555555559</v>
      </c>
      <c r="AC696" s="6">
        <f t="shared" si="272"/>
        <v>1062775</v>
      </c>
      <c r="AD696" s="6">
        <f t="shared" si="273"/>
        <v>265694</v>
      </c>
      <c r="AE696" s="6">
        <f t="shared" si="253"/>
        <v>390</v>
      </c>
      <c r="AF696" s="6">
        <f t="shared" si="254"/>
        <v>116857</v>
      </c>
      <c r="AG696" s="6">
        <f t="shared" si="255"/>
        <v>29</v>
      </c>
      <c r="AH696" s="6">
        <f t="shared" si="256"/>
        <v>226053</v>
      </c>
      <c r="AI696" s="6">
        <f t="shared" si="274"/>
        <v>399.83750866443603</v>
      </c>
      <c r="AJ696" s="9">
        <f t="shared" si="262"/>
        <v>0.27708333333333335</v>
      </c>
      <c r="AL696" s="6">
        <f t="shared" si="275"/>
        <v>1062775</v>
      </c>
      <c r="AM696" s="6">
        <f t="shared" si="276"/>
        <v>797082</v>
      </c>
      <c r="AN696" s="6">
        <f t="shared" si="257"/>
        <v>510</v>
      </c>
      <c r="AO696" s="6">
        <f t="shared" si="258"/>
        <v>64794</v>
      </c>
      <c r="AP696" s="6">
        <f t="shared" si="259"/>
        <v>29</v>
      </c>
      <c r="AQ696" s="6">
        <f t="shared" si="260"/>
        <v>733129</v>
      </c>
      <c r="AR696" s="6">
        <f t="shared" si="277"/>
        <v>538.6232560113591</v>
      </c>
      <c r="AS696" s="9">
        <f t="shared" si="263"/>
        <v>0.37361111111111112</v>
      </c>
    </row>
    <row r="697" spans="1:45" x14ac:dyDescent="0.25">
      <c r="A697" t="s">
        <v>1378</v>
      </c>
      <c r="B697">
        <v>38340</v>
      </c>
      <c r="C697" t="s">
        <v>1379</v>
      </c>
      <c r="D697">
        <v>58464</v>
      </c>
      <c r="E697">
        <v>1198</v>
      </c>
      <c r="F697">
        <v>1193</v>
      </c>
      <c r="G697">
        <v>2886</v>
      </c>
      <c r="H697">
        <v>4021</v>
      </c>
      <c r="I697">
        <v>6508</v>
      </c>
      <c r="J697">
        <v>8125</v>
      </c>
      <c r="K697">
        <v>8042</v>
      </c>
      <c r="L697">
        <v>7031</v>
      </c>
      <c r="M697">
        <v>3585</v>
      </c>
      <c r="N697">
        <v>4173</v>
      </c>
      <c r="O697">
        <v>1980</v>
      </c>
      <c r="P697">
        <v>820</v>
      </c>
      <c r="Q697">
        <v>4744</v>
      </c>
      <c r="R697">
        <v>4158</v>
      </c>
      <c r="S697">
        <f t="shared" si="264"/>
        <v>29232</v>
      </c>
      <c r="T697" t="str">
        <f t="shared" si="265"/>
        <v>7:30 a.m. to 7:59 a.m.</v>
      </c>
      <c r="U697">
        <f t="shared" si="266"/>
        <v>450</v>
      </c>
      <c r="V697">
        <f t="shared" si="267"/>
        <v>58464</v>
      </c>
      <c r="W697">
        <f t="shared" si="268"/>
        <v>23931</v>
      </c>
      <c r="X697">
        <f t="shared" si="269"/>
        <v>8042</v>
      </c>
      <c r="Y697">
        <f t="shared" si="270"/>
        <v>29</v>
      </c>
      <c r="Z697">
        <f t="shared" si="271"/>
        <v>469.11576722208406</v>
      </c>
      <c r="AA697" s="9">
        <f t="shared" si="261"/>
        <v>0.32569444444444445</v>
      </c>
      <c r="AC697" s="6">
        <f t="shared" si="272"/>
        <v>58464</v>
      </c>
      <c r="AD697" s="6">
        <f t="shared" si="273"/>
        <v>14617</v>
      </c>
      <c r="AE697" s="6">
        <f t="shared" si="253"/>
        <v>390</v>
      </c>
      <c r="AF697" s="6">
        <f t="shared" si="254"/>
        <v>6508</v>
      </c>
      <c r="AG697" s="6">
        <f t="shared" si="255"/>
        <v>29</v>
      </c>
      <c r="AH697" s="6">
        <f t="shared" si="256"/>
        <v>9298</v>
      </c>
      <c r="AI697" s="6">
        <f t="shared" si="274"/>
        <v>413.69729563614015</v>
      </c>
      <c r="AJ697" s="9">
        <f t="shared" si="262"/>
        <v>0.28680555555555559</v>
      </c>
      <c r="AL697" s="6">
        <f t="shared" si="275"/>
        <v>58464</v>
      </c>
      <c r="AM697" s="6">
        <f t="shared" si="276"/>
        <v>43848</v>
      </c>
      <c r="AN697" s="6">
        <f t="shared" si="257"/>
        <v>540</v>
      </c>
      <c r="AO697" s="6">
        <f t="shared" si="258"/>
        <v>4173</v>
      </c>
      <c r="AP697" s="6">
        <f t="shared" si="259"/>
        <v>59</v>
      </c>
      <c r="AQ697" s="6">
        <f t="shared" si="260"/>
        <v>42589</v>
      </c>
      <c r="AR697" s="6">
        <f t="shared" si="277"/>
        <v>557.80038341720581</v>
      </c>
      <c r="AS697" s="9">
        <f t="shared" si="263"/>
        <v>0.38680555555555557</v>
      </c>
    </row>
    <row r="698" spans="1:45" x14ac:dyDescent="0.25">
      <c r="A698" t="s">
        <v>1380</v>
      </c>
      <c r="B698">
        <v>38380</v>
      </c>
      <c r="C698" t="s">
        <v>1381</v>
      </c>
      <c r="D698">
        <v>13691</v>
      </c>
      <c r="E698">
        <v>815</v>
      </c>
      <c r="F698">
        <v>575</v>
      </c>
      <c r="G698">
        <v>487</v>
      </c>
      <c r="H698">
        <v>850</v>
      </c>
      <c r="I698">
        <v>1356</v>
      </c>
      <c r="J698">
        <v>1547</v>
      </c>
      <c r="K698">
        <v>2833</v>
      </c>
      <c r="L698">
        <v>1550</v>
      </c>
      <c r="M698">
        <v>416</v>
      </c>
      <c r="N698">
        <v>601</v>
      </c>
      <c r="O698">
        <v>350</v>
      </c>
      <c r="P698">
        <v>75</v>
      </c>
      <c r="Q698">
        <v>1152</v>
      </c>
      <c r="R698">
        <v>1084</v>
      </c>
      <c r="S698">
        <f t="shared" si="264"/>
        <v>6845.5</v>
      </c>
      <c r="T698" t="str">
        <f t="shared" si="265"/>
        <v>7:30 a.m. to 7:59 a.m.</v>
      </c>
      <c r="U698">
        <f t="shared" si="266"/>
        <v>450</v>
      </c>
      <c r="V698">
        <f t="shared" si="267"/>
        <v>13691</v>
      </c>
      <c r="W698">
        <f t="shared" si="268"/>
        <v>5630</v>
      </c>
      <c r="X698">
        <f t="shared" si="269"/>
        <v>2833</v>
      </c>
      <c r="Y698">
        <f t="shared" si="270"/>
        <v>29</v>
      </c>
      <c r="Z698">
        <f t="shared" si="271"/>
        <v>462.44246381927286</v>
      </c>
      <c r="AA698" s="9">
        <f t="shared" si="261"/>
        <v>0.32083333333333336</v>
      </c>
      <c r="AC698" s="6">
        <f t="shared" si="272"/>
        <v>13691</v>
      </c>
      <c r="AD698" s="6">
        <f t="shared" si="273"/>
        <v>3423</v>
      </c>
      <c r="AE698" s="6">
        <f t="shared" si="253"/>
        <v>390</v>
      </c>
      <c r="AF698" s="6">
        <f t="shared" si="254"/>
        <v>1356</v>
      </c>
      <c r="AG698" s="6">
        <f t="shared" si="255"/>
        <v>29</v>
      </c>
      <c r="AH698" s="6">
        <f t="shared" si="256"/>
        <v>2727</v>
      </c>
      <c r="AI698" s="6">
        <f t="shared" si="274"/>
        <v>404.87960914454277</v>
      </c>
      <c r="AJ698" s="9">
        <f t="shared" si="262"/>
        <v>0.28055555555555556</v>
      </c>
      <c r="AL698" s="6">
        <f t="shared" si="275"/>
        <v>13691</v>
      </c>
      <c r="AM698" s="6">
        <f t="shared" si="276"/>
        <v>10269</v>
      </c>
      <c r="AN698" s="6">
        <f t="shared" si="257"/>
        <v>510</v>
      </c>
      <c r="AO698" s="6">
        <f t="shared" si="258"/>
        <v>416</v>
      </c>
      <c r="AP698" s="6">
        <f t="shared" si="259"/>
        <v>29</v>
      </c>
      <c r="AQ698" s="6">
        <f t="shared" si="260"/>
        <v>10013</v>
      </c>
      <c r="AR698" s="6">
        <f t="shared" si="277"/>
        <v>527.79387019230774</v>
      </c>
      <c r="AS698" s="9">
        <f t="shared" si="263"/>
        <v>0.3659722222222222</v>
      </c>
    </row>
    <row r="699" spans="1:45" x14ac:dyDescent="0.25">
      <c r="A699" t="s">
        <v>1382</v>
      </c>
      <c r="B699">
        <v>38420</v>
      </c>
      <c r="C699" t="s">
        <v>1383</v>
      </c>
      <c r="D699">
        <v>23671</v>
      </c>
      <c r="E699">
        <v>1399</v>
      </c>
      <c r="F699">
        <v>1330</v>
      </c>
      <c r="G699">
        <v>1269</v>
      </c>
      <c r="H699">
        <v>1734</v>
      </c>
      <c r="I699">
        <v>2357</v>
      </c>
      <c r="J699">
        <v>3552</v>
      </c>
      <c r="K699">
        <v>3703</v>
      </c>
      <c r="L699">
        <v>1503</v>
      </c>
      <c r="M699">
        <v>596</v>
      </c>
      <c r="N699">
        <v>848</v>
      </c>
      <c r="O699">
        <v>568</v>
      </c>
      <c r="P699">
        <v>373</v>
      </c>
      <c r="Q699">
        <v>2224</v>
      </c>
      <c r="R699">
        <v>2215</v>
      </c>
      <c r="S699">
        <f t="shared" si="264"/>
        <v>11835.5</v>
      </c>
      <c r="T699" t="str">
        <f t="shared" si="265"/>
        <v>7:30 a.m. to 7:59 a.m.</v>
      </c>
      <c r="U699">
        <f t="shared" si="266"/>
        <v>450</v>
      </c>
      <c r="V699">
        <f t="shared" si="267"/>
        <v>23671</v>
      </c>
      <c r="W699">
        <f t="shared" si="268"/>
        <v>11641</v>
      </c>
      <c r="X699">
        <f t="shared" si="269"/>
        <v>3703</v>
      </c>
      <c r="Y699">
        <f t="shared" si="270"/>
        <v>29</v>
      </c>
      <c r="Z699">
        <f t="shared" si="271"/>
        <v>451.5232244126384</v>
      </c>
      <c r="AA699" s="9">
        <f t="shared" si="261"/>
        <v>0.31319444444444444</v>
      </c>
      <c r="AC699" s="6">
        <f t="shared" si="272"/>
        <v>23671</v>
      </c>
      <c r="AD699" s="6">
        <f t="shared" si="273"/>
        <v>5918</v>
      </c>
      <c r="AE699" s="6">
        <f t="shared" si="253"/>
        <v>390</v>
      </c>
      <c r="AF699" s="6">
        <f t="shared" si="254"/>
        <v>2357</v>
      </c>
      <c r="AG699" s="6">
        <f t="shared" si="255"/>
        <v>29</v>
      </c>
      <c r="AH699" s="6">
        <f t="shared" si="256"/>
        <v>5732</v>
      </c>
      <c r="AI699" s="6">
        <f t="shared" si="274"/>
        <v>392.28542638947818</v>
      </c>
      <c r="AJ699" s="9">
        <f t="shared" si="262"/>
        <v>0.2722222222222222</v>
      </c>
      <c r="AL699" s="6">
        <f t="shared" si="275"/>
        <v>23671</v>
      </c>
      <c r="AM699" s="6">
        <f t="shared" si="276"/>
        <v>17754</v>
      </c>
      <c r="AN699" s="6">
        <f t="shared" si="257"/>
        <v>540</v>
      </c>
      <c r="AO699" s="6">
        <f t="shared" si="258"/>
        <v>848</v>
      </c>
      <c r="AP699" s="6">
        <f t="shared" si="259"/>
        <v>59</v>
      </c>
      <c r="AQ699" s="6">
        <f t="shared" si="260"/>
        <v>17443</v>
      </c>
      <c r="AR699" s="6">
        <f t="shared" si="277"/>
        <v>561.58579009433959</v>
      </c>
      <c r="AS699" s="9">
        <f t="shared" si="263"/>
        <v>0.38958333333333334</v>
      </c>
    </row>
    <row r="700" spans="1:45" x14ac:dyDescent="0.25">
      <c r="A700" t="s">
        <v>1384</v>
      </c>
      <c r="B700">
        <v>38460</v>
      </c>
      <c r="C700" t="s">
        <v>1385</v>
      </c>
      <c r="D700">
        <v>34747</v>
      </c>
      <c r="E700">
        <v>1126</v>
      </c>
      <c r="F700">
        <v>1128</v>
      </c>
      <c r="G700">
        <v>1488</v>
      </c>
      <c r="H700">
        <v>3301</v>
      </c>
      <c r="I700">
        <v>4402</v>
      </c>
      <c r="J700">
        <v>4687</v>
      </c>
      <c r="K700">
        <v>5025</v>
      </c>
      <c r="L700">
        <v>2851</v>
      </c>
      <c r="M700">
        <v>1595</v>
      </c>
      <c r="N700">
        <v>1910</v>
      </c>
      <c r="O700">
        <v>648</v>
      </c>
      <c r="P700">
        <v>519</v>
      </c>
      <c r="Q700">
        <v>3173</v>
      </c>
      <c r="R700">
        <v>2894</v>
      </c>
      <c r="S700">
        <f t="shared" si="264"/>
        <v>17373.5</v>
      </c>
      <c r="T700" t="str">
        <f t="shared" si="265"/>
        <v>7:30 a.m. to 7:59 a.m.</v>
      </c>
      <c r="U700">
        <f t="shared" si="266"/>
        <v>450</v>
      </c>
      <c r="V700">
        <f t="shared" si="267"/>
        <v>34747</v>
      </c>
      <c r="W700">
        <f t="shared" si="268"/>
        <v>16132</v>
      </c>
      <c r="X700">
        <f t="shared" si="269"/>
        <v>5025</v>
      </c>
      <c r="Y700">
        <f t="shared" si="270"/>
        <v>29</v>
      </c>
      <c r="Z700">
        <f t="shared" si="271"/>
        <v>457.16487562189053</v>
      </c>
      <c r="AA700" s="9">
        <f t="shared" si="261"/>
        <v>0.31736111111111109</v>
      </c>
      <c r="AC700" s="6">
        <f t="shared" si="272"/>
        <v>34747</v>
      </c>
      <c r="AD700" s="6">
        <f t="shared" si="273"/>
        <v>8687</v>
      </c>
      <c r="AE700" s="6">
        <f t="shared" si="253"/>
        <v>390</v>
      </c>
      <c r="AF700" s="6">
        <f t="shared" si="254"/>
        <v>4402</v>
      </c>
      <c r="AG700" s="6">
        <f t="shared" si="255"/>
        <v>29</v>
      </c>
      <c r="AH700" s="6">
        <f t="shared" si="256"/>
        <v>7043</v>
      </c>
      <c r="AI700" s="6">
        <f t="shared" si="274"/>
        <v>400.82888459791002</v>
      </c>
      <c r="AJ700" s="9">
        <f t="shared" si="262"/>
        <v>0.27777777777777779</v>
      </c>
      <c r="AL700" s="6">
        <f t="shared" si="275"/>
        <v>34747</v>
      </c>
      <c r="AM700" s="6">
        <f t="shared" si="276"/>
        <v>26061</v>
      </c>
      <c r="AN700" s="6">
        <f t="shared" si="257"/>
        <v>540</v>
      </c>
      <c r="AO700" s="6">
        <f t="shared" si="258"/>
        <v>1910</v>
      </c>
      <c r="AP700" s="6">
        <f t="shared" si="259"/>
        <v>59</v>
      </c>
      <c r="AQ700" s="6">
        <f t="shared" si="260"/>
        <v>25603</v>
      </c>
      <c r="AR700" s="6">
        <f t="shared" si="277"/>
        <v>554.12447643979056</v>
      </c>
      <c r="AS700" s="9">
        <f t="shared" si="263"/>
        <v>0.38472222222222219</v>
      </c>
    </row>
    <row r="701" spans="1:45" x14ac:dyDescent="0.25">
      <c r="A701" t="s">
        <v>1386</v>
      </c>
      <c r="B701">
        <v>38500</v>
      </c>
      <c r="C701" t="s">
        <v>1387</v>
      </c>
      <c r="D701">
        <v>20692</v>
      </c>
      <c r="E701">
        <v>1886</v>
      </c>
      <c r="F701">
        <v>1076</v>
      </c>
      <c r="G701">
        <v>1600</v>
      </c>
      <c r="H701">
        <v>1537</v>
      </c>
      <c r="I701">
        <v>2284</v>
      </c>
      <c r="J701">
        <v>2634</v>
      </c>
      <c r="K701">
        <v>2696</v>
      </c>
      <c r="L701">
        <v>1621</v>
      </c>
      <c r="M701">
        <v>680</v>
      </c>
      <c r="N701">
        <v>766</v>
      </c>
      <c r="O701">
        <v>304</v>
      </c>
      <c r="P701">
        <v>130</v>
      </c>
      <c r="Q701">
        <v>1505</v>
      </c>
      <c r="R701">
        <v>1973</v>
      </c>
      <c r="S701">
        <f t="shared" si="264"/>
        <v>10346</v>
      </c>
      <c r="T701" t="str">
        <f t="shared" si="265"/>
        <v>7:00 a.m. to 7:29 a.m.</v>
      </c>
      <c r="U701">
        <f t="shared" si="266"/>
        <v>420</v>
      </c>
      <c r="V701">
        <f t="shared" si="267"/>
        <v>20692</v>
      </c>
      <c r="W701">
        <f t="shared" si="268"/>
        <v>8383</v>
      </c>
      <c r="X701">
        <f t="shared" si="269"/>
        <v>2634</v>
      </c>
      <c r="Y701">
        <f t="shared" si="270"/>
        <v>29</v>
      </c>
      <c r="Z701">
        <f t="shared" si="271"/>
        <v>441.61237661351555</v>
      </c>
      <c r="AA701" s="9">
        <f t="shared" si="261"/>
        <v>0.30624999999999997</v>
      </c>
      <c r="AC701" s="6">
        <f t="shared" si="272"/>
        <v>20692</v>
      </c>
      <c r="AD701" s="6">
        <f t="shared" si="273"/>
        <v>5174</v>
      </c>
      <c r="AE701" s="6">
        <f t="shared" si="253"/>
        <v>360</v>
      </c>
      <c r="AF701" s="6">
        <f t="shared" si="254"/>
        <v>1537</v>
      </c>
      <c r="AG701" s="6">
        <f t="shared" si="255"/>
        <v>29</v>
      </c>
      <c r="AH701" s="6">
        <f t="shared" si="256"/>
        <v>4562</v>
      </c>
      <c r="AI701" s="6">
        <f t="shared" si="274"/>
        <v>371.52830188679246</v>
      </c>
      <c r="AJ701" s="9">
        <f t="shared" si="262"/>
        <v>0.25763888888888892</v>
      </c>
      <c r="AL701" s="6">
        <f t="shared" si="275"/>
        <v>20692</v>
      </c>
      <c r="AM701" s="6">
        <f t="shared" si="276"/>
        <v>15519</v>
      </c>
      <c r="AN701" s="6">
        <f t="shared" si="257"/>
        <v>510</v>
      </c>
      <c r="AO701" s="6">
        <f t="shared" si="258"/>
        <v>680</v>
      </c>
      <c r="AP701" s="6">
        <f t="shared" si="259"/>
        <v>29</v>
      </c>
      <c r="AQ701" s="6">
        <f t="shared" si="260"/>
        <v>15334</v>
      </c>
      <c r="AR701" s="6">
        <f t="shared" si="277"/>
        <v>517.88970588235293</v>
      </c>
      <c r="AS701" s="9">
        <f t="shared" si="263"/>
        <v>0.35902777777777778</v>
      </c>
    </row>
    <row r="702" spans="1:45" x14ac:dyDescent="0.25">
      <c r="A702" t="s">
        <v>1388</v>
      </c>
      <c r="B702">
        <v>38540</v>
      </c>
      <c r="C702" t="s">
        <v>1389</v>
      </c>
      <c r="D702">
        <v>38891</v>
      </c>
      <c r="E702">
        <v>1081</v>
      </c>
      <c r="F702">
        <v>1026</v>
      </c>
      <c r="G702">
        <v>2336</v>
      </c>
      <c r="H702">
        <v>2107</v>
      </c>
      <c r="I702">
        <v>3118</v>
      </c>
      <c r="J702">
        <v>4400</v>
      </c>
      <c r="K702">
        <v>7070</v>
      </c>
      <c r="L702">
        <v>4442</v>
      </c>
      <c r="M702">
        <v>2333</v>
      </c>
      <c r="N702">
        <v>2459</v>
      </c>
      <c r="O702">
        <v>998</v>
      </c>
      <c r="P702">
        <v>697</v>
      </c>
      <c r="Q702">
        <v>3374</v>
      </c>
      <c r="R702">
        <v>3450</v>
      </c>
      <c r="S702">
        <f t="shared" si="264"/>
        <v>19445.5</v>
      </c>
      <c r="T702" t="str">
        <f t="shared" si="265"/>
        <v>7:30 a.m. to 7:59 a.m.</v>
      </c>
      <c r="U702">
        <f t="shared" si="266"/>
        <v>450</v>
      </c>
      <c r="V702">
        <f t="shared" si="267"/>
        <v>38891</v>
      </c>
      <c r="W702">
        <f t="shared" si="268"/>
        <v>14068</v>
      </c>
      <c r="X702">
        <f t="shared" si="269"/>
        <v>7070</v>
      </c>
      <c r="Y702">
        <f t="shared" si="270"/>
        <v>29</v>
      </c>
      <c r="Z702">
        <f t="shared" si="271"/>
        <v>472.05763790664781</v>
      </c>
      <c r="AA702" s="9">
        <f t="shared" si="261"/>
        <v>0.32777777777777778</v>
      </c>
      <c r="AC702" s="6">
        <f t="shared" si="272"/>
        <v>38891</v>
      </c>
      <c r="AD702" s="6">
        <f t="shared" si="273"/>
        <v>9723</v>
      </c>
      <c r="AE702" s="6">
        <f t="shared" si="253"/>
        <v>420</v>
      </c>
      <c r="AF702" s="6">
        <f t="shared" si="254"/>
        <v>4400</v>
      </c>
      <c r="AG702" s="6">
        <f t="shared" si="255"/>
        <v>29</v>
      </c>
      <c r="AH702" s="6">
        <f t="shared" si="256"/>
        <v>9668</v>
      </c>
      <c r="AI702" s="6">
        <f t="shared" si="274"/>
        <v>420.3608522727273</v>
      </c>
      <c r="AJ702" s="9">
        <f t="shared" si="262"/>
        <v>0.29166666666666669</v>
      </c>
      <c r="AL702" s="6">
        <f t="shared" si="275"/>
        <v>38891</v>
      </c>
      <c r="AM702" s="6">
        <f t="shared" si="276"/>
        <v>29169</v>
      </c>
      <c r="AN702" s="6">
        <f t="shared" si="257"/>
        <v>540</v>
      </c>
      <c r="AO702" s="6">
        <f t="shared" si="258"/>
        <v>2459</v>
      </c>
      <c r="AP702" s="6">
        <f t="shared" si="259"/>
        <v>59</v>
      </c>
      <c r="AQ702" s="6">
        <f t="shared" si="260"/>
        <v>27913</v>
      </c>
      <c r="AR702" s="6">
        <f t="shared" si="277"/>
        <v>570.11783245221636</v>
      </c>
      <c r="AS702" s="9">
        <f t="shared" si="263"/>
        <v>0.39583333333333331</v>
      </c>
    </row>
    <row r="703" spans="1:45" x14ac:dyDescent="0.25">
      <c r="A703" t="s">
        <v>1390</v>
      </c>
      <c r="B703">
        <v>38580</v>
      </c>
      <c r="C703" t="s">
        <v>1391</v>
      </c>
      <c r="D703">
        <v>21151</v>
      </c>
      <c r="E703">
        <v>1125</v>
      </c>
      <c r="F703">
        <v>670</v>
      </c>
      <c r="G703">
        <v>1110</v>
      </c>
      <c r="H703">
        <v>2196</v>
      </c>
      <c r="I703">
        <v>3070</v>
      </c>
      <c r="J703">
        <v>3123</v>
      </c>
      <c r="K703">
        <v>3148</v>
      </c>
      <c r="L703">
        <v>1616</v>
      </c>
      <c r="M703">
        <v>629</v>
      </c>
      <c r="N703">
        <v>697</v>
      </c>
      <c r="O703">
        <v>385</v>
      </c>
      <c r="P703">
        <v>72</v>
      </c>
      <c r="Q703">
        <v>1499</v>
      </c>
      <c r="R703">
        <v>1811</v>
      </c>
      <c r="S703">
        <f t="shared" si="264"/>
        <v>10575.5</v>
      </c>
      <c r="T703" t="str">
        <f t="shared" si="265"/>
        <v>7:00 a.m. to 7:29 a.m.</v>
      </c>
      <c r="U703">
        <f t="shared" si="266"/>
        <v>420</v>
      </c>
      <c r="V703">
        <f t="shared" si="267"/>
        <v>21151</v>
      </c>
      <c r="W703">
        <f t="shared" si="268"/>
        <v>8171</v>
      </c>
      <c r="X703">
        <f t="shared" si="269"/>
        <v>3123</v>
      </c>
      <c r="Y703">
        <f t="shared" si="270"/>
        <v>29</v>
      </c>
      <c r="Z703">
        <f t="shared" si="271"/>
        <v>442.32804995196926</v>
      </c>
      <c r="AA703" s="9">
        <f t="shared" si="261"/>
        <v>0.30694444444444441</v>
      </c>
      <c r="AC703" s="6">
        <f t="shared" si="272"/>
        <v>21151</v>
      </c>
      <c r="AD703" s="6">
        <f t="shared" si="273"/>
        <v>5288</v>
      </c>
      <c r="AE703" s="6">
        <f t="shared" si="253"/>
        <v>390</v>
      </c>
      <c r="AF703" s="6">
        <f t="shared" si="254"/>
        <v>3070</v>
      </c>
      <c r="AG703" s="6">
        <f t="shared" si="255"/>
        <v>29</v>
      </c>
      <c r="AH703" s="6">
        <f t="shared" si="256"/>
        <v>5101</v>
      </c>
      <c r="AI703" s="6">
        <f t="shared" si="274"/>
        <v>391.76408794788273</v>
      </c>
      <c r="AJ703" s="9">
        <f t="shared" si="262"/>
        <v>0.27152777777777776</v>
      </c>
      <c r="AL703" s="6">
        <f t="shared" si="275"/>
        <v>21151</v>
      </c>
      <c r="AM703" s="6">
        <f t="shared" si="276"/>
        <v>15864</v>
      </c>
      <c r="AN703" s="6">
        <f t="shared" si="257"/>
        <v>480</v>
      </c>
      <c r="AO703" s="6">
        <f t="shared" si="258"/>
        <v>1616</v>
      </c>
      <c r="AP703" s="6">
        <f t="shared" si="259"/>
        <v>29</v>
      </c>
      <c r="AQ703" s="6">
        <f t="shared" si="260"/>
        <v>14442</v>
      </c>
      <c r="AR703" s="6">
        <f t="shared" si="277"/>
        <v>505.50510519801981</v>
      </c>
      <c r="AS703" s="9">
        <f t="shared" si="263"/>
        <v>0.35069444444444442</v>
      </c>
    </row>
    <row r="704" spans="1:45" x14ac:dyDescent="0.25">
      <c r="A704" t="s">
        <v>1392</v>
      </c>
      <c r="B704">
        <v>38620</v>
      </c>
      <c r="C704" t="s">
        <v>1393</v>
      </c>
      <c r="D704">
        <v>19134</v>
      </c>
      <c r="E704">
        <v>830</v>
      </c>
      <c r="F704">
        <v>1011</v>
      </c>
      <c r="G704">
        <v>936</v>
      </c>
      <c r="H704">
        <v>1427</v>
      </c>
      <c r="I704">
        <v>2034</v>
      </c>
      <c r="J704">
        <v>2546</v>
      </c>
      <c r="K704">
        <v>3436</v>
      </c>
      <c r="L704">
        <v>1867</v>
      </c>
      <c r="M704">
        <v>684</v>
      </c>
      <c r="N704">
        <v>868</v>
      </c>
      <c r="O704">
        <v>365</v>
      </c>
      <c r="P704">
        <v>191</v>
      </c>
      <c r="Q704">
        <v>1318</v>
      </c>
      <c r="R704">
        <v>1621</v>
      </c>
      <c r="S704">
        <f t="shared" si="264"/>
        <v>9567</v>
      </c>
      <c r="T704" t="str">
        <f t="shared" si="265"/>
        <v>7:30 a.m. to 7:59 a.m.</v>
      </c>
      <c r="U704">
        <f t="shared" si="266"/>
        <v>450</v>
      </c>
      <c r="V704">
        <f t="shared" si="267"/>
        <v>19134</v>
      </c>
      <c r="W704">
        <f t="shared" si="268"/>
        <v>8784</v>
      </c>
      <c r="X704">
        <f t="shared" si="269"/>
        <v>3436</v>
      </c>
      <c r="Y704">
        <f t="shared" si="270"/>
        <v>29</v>
      </c>
      <c r="Z704">
        <f t="shared" si="271"/>
        <v>456.60855646100117</v>
      </c>
      <c r="AA704" s="9">
        <f t="shared" si="261"/>
        <v>0.31666666666666665</v>
      </c>
      <c r="AC704" s="6">
        <f t="shared" si="272"/>
        <v>19134</v>
      </c>
      <c r="AD704" s="6">
        <f t="shared" si="273"/>
        <v>4784</v>
      </c>
      <c r="AE704" s="6">
        <f t="shared" si="253"/>
        <v>390</v>
      </c>
      <c r="AF704" s="6">
        <f t="shared" si="254"/>
        <v>2034</v>
      </c>
      <c r="AG704" s="6">
        <f t="shared" si="255"/>
        <v>29</v>
      </c>
      <c r="AH704" s="6">
        <f t="shared" si="256"/>
        <v>4204</v>
      </c>
      <c r="AI704" s="6">
        <f t="shared" si="274"/>
        <v>398.26229105211405</v>
      </c>
      <c r="AJ704" s="9">
        <f t="shared" si="262"/>
        <v>0.27638888888888891</v>
      </c>
      <c r="AL704" s="6">
        <f t="shared" si="275"/>
        <v>19134</v>
      </c>
      <c r="AM704" s="6">
        <f t="shared" si="276"/>
        <v>14351</v>
      </c>
      <c r="AN704" s="6">
        <f t="shared" si="257"/>
        <v>510</v>
      </c>
      <c r="AO704" s="6">
        <f t="shared" si="258"/>
        <v>684</v>
      </c>
      <c r="AP704" s="6">
        <f t="shared" si="259"/>
        <v>29</v>
      </c>
      <c r="AQ704" s="6">
        <f t="shared" si="260"/>
        <v>14087</v>
      </c>
      <c r="AR704" s="6">
        <f t="shared" si="277"/>
        <v>521.171783625731</v>
      </c>
      <c r="AS704" s="9">
        <f t="shared" si="263"/>
        <v>0.36180555555555555</v>
      </c>
    </row>
    <row r="705" spans="1:45" x14ac:dyDescent="0.25">
      <c r="A705" t="s">
        <v>1394</v>
      </c>
      <c r="B705">
        <v>38660</v>
      </c>
      <c r="C705" t="s">
        <v>1395</v>
      </c>
      <c r="D705">
        <v>64332</v>
      </c>
      <c r="E705">
        <v>4931</v>
      </c>
      <c r="F705">
        <v>3327</v>
      </c>
      <c r="G705">
        <v>3757</v>
      </c>
      <c r="H705">
        <v>6505</v>
      </c>
      <c r="I705">
        <v>7957</v>
      </c>
      <c r="J705">
        <v>11631</v>
      </c>
      <c r="K705">
        <v>7680</v>
      </c>
      <c r="L705">
        <v>4026</v>
      </c>
      <c r="M705">
        <v>1808</v>
      </c>
      <c r="N705">
        <v>2158</v>
      </c>
      <c r="O705">
        <v>1166</v>
      </c>
      <c r="P705">
        <v>898</v>
      </c>
      <c r="Q705">
        <v>4780</v>
      </c>
      <c r="R705">
        <v>3708</v>
      </c>
      <c r="S705">
        <f t="shared" si="264"/>
        <v>32166</v>
      </c>
      <c r="T705" t="str">
        <f t="shared" si="265"/>
        <v>7:00 a.m. to 7:29 a.m.</v>
      </c>
      <c r="U705">
        <f t="shared" si="266"/>
        <v>420</v>
      </c>
      <c r="V705">
        <f t="shared" si="267"/>
        <v>64332</v>
      </c>
      <c r="W705">
        <f t="shared" si="268"/>
        <v>26477</v>
      </c>
      <c r="X705">
        <f t="shared" si="269"/>
        <v>11631</v>
      </c>
      <c r="Y705">
        <f t="shared" si="270"/>
        <v>29</v>
      </c>
      <c r="Z705">
        <f t="shared" si="271"/>
        <v>434.18459289828905</v>
      </c>
      <c r="AA705" s="9">
        <f t="shared" si="261"/>
        <v>0.30138888888888887</v>
      </c>
      <c r="AC705" s="6">
        <f t="shared" si="272"/>
        <v>64332</v>
      </c>
      <c r="AD705" s="6">
        <f t="shared" si="273"/>
        <v>16084</v>
      </c>
      <c r="AE705" s="6">
        <f t="shared" si="253"/>
        <v>360</v>
      </c>
      <c r="AF705" s="6">
        <f t="shared" si="254"/>
        <v>6505</v>
      </c>
      <c r="AG705" s="6">
        <f t="shared" si="255"/>
        <v>29</v>
      </c>
      <c r="AH705" s="6">
        <f t="shared" si="256"/>
        <v>12015</v>
      </c>
      <c r="AI705" s="6">
        <f t="shared" si="274"/>
        <v>378.13558800922368</v>
      </c>
      <c r="AJ705" s="9">
        <f t="shared" si="262"/>
        <v>0.26250000000000001</v>
      </c>
      <c r="AL705" s="6">
        <f t="shared" si="275"/>
        <v>64332</v>
      </c>
      <c r="AM705" s="6">
        <f t="shared" si="276"/>
        <v>48249</v>
      </c>
      <c r="AN705" s="6">
        <f t="shared" si="257"/>
        <v>480</v>
      </c>
      <c r="AO705" s="6">
        <f t="shared" si="258"/>
        <v>4026</v>
      </c>
      <c r="AP705" s="6">
        <f t="shared" si="259"/>
        <v>29</v>
      </c>
      <c r="AQ705" s="6">
        <f t="shared" si="260"/>
        <v>45788</v>
      </c>
      <c r="AR705" s="6">
        <f t="shared" si="277"/>
        <v>497.72702434177842</v>
      </c>
      <c r="AS705" s="9">
        <f t="shared" si="263"/>
        <v>0.34513888888888888</v>
      </c>
    </row>
    <row r="706" spans="1:45" x14ac:dyDescent="0.25">
      <c r="A706" t="s">
        <v>1396</v>
      </c>
      <c r="B706">
        <v>38700</v>
      </c>
      <c r="C706" t="s">
        <v>1397</v>
      </c>
      <c r="D706">
        <v>15467</v>
      </c>
      <c r="E706">
        <v>879</v>
      </c>
      <c r="F706">
        <v>774</v>
      </c>
      <c r="G706">
        <v>1016</v>
      </c>
      <c r="H706">
        <v>1652</v>
      </c>
      <c r="I706">
        <v>2037</v>
      </c>
      <c r="J706">
        <v>2046</v>
      </c>
      <c r="K706">
        <v>2149</v>
      </c>
      <c r="L706">
        <v>1070</v>
      </c>
      <c r="M706">
        <v>328</v>
      </c>
      <c r="N706">
        <v>413</v>
      </c>
      <c r="O706">
        <v>196</v>
      </c>
      <c r="P706">
        <v>76</v>
      </c>
      <c r="Q706">
        <v>1267</v>
      </c>
      <c r="R706">
        <v>1564</v>
      </c>
      <c r="S706">
        <f t="shared" si="264"/>
        <v>7733.5</v>
      </c>
      <c r="T706" t="str">
        <f t="shared" si="265"/>
        <v>7:00 a.m. to 7:29 a.m.</v>
      </c>
      <c r="U706">
        <f t="shared" si="266"/>
        <v>420</v>
      </c>
      <c r="V706">
        <f t="shared" si="267"/>
        <v>15467</v>
      </c>
      <c r="W706">
        <f t="shared" si="268"/>
        <v>6358</v>
      </c>
      <c r="X706">
        <f t="shared" si="269"/>
        <v>2046</v>
      </c>
      <c r="Y706">
        <f t="shared" si="270"/>
        <v>29</v>
      </c>
      <c r="Z706">
        <f t="shared" si="271"/>
        <v>439.49633431085044</v>
      </c>
      <c r="AA706" s="9">
        <f t="shared" si="261"/>
        <v>0.30486111111111108</v>
      </c>
      <c r="AC706" s="6">
        <f t="shared" si="272"/>
        <v>15467</v>
      </c>
      <c r="AD706" s="6">
        <f t="shared" si="273"/>
        <v>3867</v>
      </c>
      <c r="AE706" s="6">
        <f t="shared" si="253"/>
        <v>360</v>
      </c>
      <c r="AF706" s="6">
        <f t="shared" si="254"/>
        <v>1652</v>
      </c>
      <c r="AG706" s="6">
        <f t="shared" si="255"/>
        <v>29</v>
      </c>
      <c r="AH706" s="6">
        <f t="shared" si="256"/>
        <v>2669</v>
      </c>
      <c r="AI706" s="6">
        <f t="shared" si="274"/>
        <v>381.02587772397095</v>
      </c>
      <c r="AJ706" s="9">
        <f t="shared" si="262"/>
        <v>0.26458333333333334</v>
      </c>
      <c r="AL706" s="6">
        <f t="shared" si="275"/>
        <v>15467</v>
      </c>
      <c r="AM706" s="6">
        <f t="shared" si="276"/>
        <v>11601</v>
      </c>
      <c r="AN706" s="6">
        <f t="shared" si="257"/>
        <v>480</v>
      </c>
      <c r="AO706" s="6">
        <f t="shared" si="258"/>
        <v>1070</v>
      </c>
      <c r="AP706" s="6">
        <f t="shared" si="259"/>
        <v>29</v>
      </c>
      <c r="AQ706" s="6">
        <f t="shared" si="260"/>
        <v>10553</v>
      </c>
      <c r="AR706" s="6">
        <f t="shared" si="277"/>
        <v>508.3834112149533</v>
      </c>
      <c r="AS706" s="9">
        <f t="shared" si="263"/>
        <v>0.3527777777777778</v>
      </c>
    </row>
    <row r="707" spans="1:45" x14ac:dyDescent="0.25">
      <c r="A707" t="s">
        <v>1398</v>
      </c>
      <c r="B707">
        <v>38740</v>
      </c>
      <c r="C707" t="s">
        <v>1399</v>
      </c>
      <c r="D707">
        <v>17034</v>
      </c>
      <c r="E707">
        <v>625</v>
      </c>
      <c r="F707">
        <v>453</v>
      </c>
      <c r="G707">
        <v>1038</v>
      </c>
      <c r="H707">
        <v>1475</v>
      </c>
      <c r="I707">
        <v>1936</v>
      </c>
      <c r="J707">
        <v>2766</v>
      </c>
      <c r="K707">
        <v>3068</v>
      </c>
      <c r="L707">
        <v>1476</v>
      </c>
      <c r="M707">
        <v>594</v>
      </c>
      <c r="N707">
        <v>597</v>
      </c>
      <c r="O707">
        <v>414</v>
      </c>
      <c r="P707">
        <v>78</v>
      </c>
      <c r="Q707">
        <v>1397</v>
      </c>
      <c r="R707">
        <v>1117</v>
      </c>
      <c r="S707">
        <f t="shared" si="264"/>
        <v>8517</v>
      </c>
      <c r="T707" t="str">
        <f t="shared" si="265"/>
        <v>7:30 a.m. to 7:59 a.m.</v>
      </c>
      <c r="U707">
        <f t="shared" si="266"/>
        <v>450</v>
      </c>
      <c r="V707">
        <f t="shared" si="267"/>
        <v>17034</v>
      </c>
      <c r="W707">
        <f t="shared" si="268"/>
        <v>8293</v>
      </c>
      <c r="X707">
        <f t="shared" si="269"/>
        <v>3068</v>
      </c>
      <c r="Y707">
        <f t="shared" si="270"/>
        <v>29</v>
      </c>
      <c r="Z707">
        <f t="shared" si="271"/>
        <v>452.11734028683179</v>
      </c>
      <c r="AA707" s="9">
        <f t="shared" si="261"/>
        <v>0.31388888888888888</v>
      </c>
      <c r="AC707" s="6">
        <f t="shared" si="272"/>
        <v>17034</v>
      </c>
      <c r="AD707" s="6">
        <f t="shared" si="273"/>
        <v>4259</v>
      </c>
      <c r="AE707" s="6">
        <f t="shared" si="253"/>
        <v>390</v>
      </c>
      <c r="AF707" s="6">
        <f t="shared" si="254"/>
        <v>1936</v>
      </c>
      <c r="AG707" s="6">
        <f t="shared" si="255"/>
        <v>29</v>
      </c>
      <c r="AH707" s="6">
        <f t="shared" si="256"/>
        <v>3591</v>
      </c>
      <c r="AI707" s="6">
        <f t="shared" si="274"/>
        <v>399.99870867768595</v>
      </c>
      <c r="AJ707" s="9">
        <f t="shared" si="262"/>
        <v>0.27708333333333335</v>
      </c>
      <c r="AL707" s="6">
        <f t="shared" si="275"/>
        <v>17034</v>
      </c>
      <c r="AM707" s="6">
        <f t="shared" si="276"/>
        <v>12776</v>
      </c>
      <c r="AN707" s="6">
        <f t="shared" si="257"/>
        <v>480</v>
      </c>
      <c r="AO707" s="6">
        <f t="shared" si="258"/>
        <v>1476</v>
      </c>
      <c r="AP707" s="6">
        <f t="shared" si="259"/>
        <v>29</v>
      </c>
      <c r="AQ707" s="6">
        <f t="shared" si="260"/>
        <v>11361</v>
      </c>
      <c r="AR707" s="6">
        <f t="shared" si="277"/>
        <v>507.79166666666669</v>
      </c>
      <c r="AS707" s="9">
        <f t="shared" si="263"/>
        <v>0.3520833333333333</v>
      </c>
    </row>
    <row r="708" spans="1:45" x14ac:dyDescent="0.25">
      <c r="A708" t="s">
        <v>1400</v>
      </c>
      <c r="B708">
        <v>38780</v>
      </c>
      <c r="C708" t="s">
        <v>1401</v>
      </c>
      <c r="D708">
        <v>8069</v>
      </c>
      <c r="E708">
        <v>265</v>
      </c>
      <c r="F708">
        <v>131</v>
      </c>
      <c r="G708">
        <v>249</v>
      </c>
      <c r="H708">
        <v>420</v>
      </c>
      <c r="I708">
        <v>1195</v>
      </c>
      <c r="J708">
        <v>1016</v>
      </c>
      <c r="K708">
        <v>1553</v>
      </c>
      <c r="L708">
        <v>690</v>
      </c>
      <c r="M708">
        <v>263</v>
      </c>
      <c r="N708">
        <v>425</v>
      </c>
      <c r="O708">
        <v>286</v>
      </c>
      <c r="P708">
        <v>109</v>
      </c>
      <c r="Q708">
        <v>709</v>
      </c>
      <c r="R708">
        <v>758</v>
      </c>
      <c r="S708">
        <f t="shared" si="264"/>
        <v>4034.5</v>
      </c>
      <c r="T708" t="str">
        <f t="shared" si="265"/>
        <v>7:30 a.m. to 7:59 a.m.</v>
      </c>
      <c r="U708">
        <f t="shared" si="266"/>
        <v>450</v>
      </c>
      <c r="V708">
        <f t="shared" si="267"/>
        <v>8069</v>
      </c>
      <c r="W708">
        <f t="shared" si="268"/>
        <v>3276</v>
      </c>
      <c r="X708">
        <f t="shared" si="269"/>
        <v>1553</v>
      </c>
      <c r="Y708">
        <f t="shared" si="270"/>
        <v>29</v>
      </c>
      <c r="Z708">
        <f t="shared" si="271"/>
        <v>464.16387636831939</v>
      </c>
      <c r="AA708" s="9">
        <f t="shared" si="261"/>
        <v>0.32222222222222224</v>
      </c>
      <c r="AC708" s="6">
        <f t="shared" si="272"/>
        <v>8069</v>
      </c>
      <c r="AD708" s="6">
        <f t="shared" si="273"/>
        <v>2018</v>
      </c>
      <c r="AE708" s="6">
        <f t="shared" si="253"/>
        <v>390</v>
      </c>
      <c r="AF708" s="6">
        <f t="shared" si="254"/>
        <v>1195</v>
      </c>
      <c r="AG708" s="6">
        <f t="shared" si="255"/>
        <v>29</v>
      </c>
      <c r="AH708" s="6">
        <f t="shared" si="256"/>
        <v>1065</v>
      </c>
      <c r="AI708" s="6">
        <f t="shared" si="274"/>
        <v>413.10899581589956</v>
      </c>
      <c r="AJ708" s="9">
        <f t="shared" si="262"/>
        <v>0.28680555555555559</v>
      </c>
      <c r="AL708" s="6">
        <f t="shared" si="275"/>
        <v>8069</v>
      </c>
      <c r="AM708" s="6">
        <f t="shared" si="276"/>
        <v>6052</v>
      </c>
      <c r="AN708" s="6">
        <f t="shared" si="257"/>
        <v>540</v>
      </c>
      <c r="AO708" s="6">
        <f t="shared" si="258"/>
        <v>425</v>
      </c>
      <c r="AP708" s="6">
        <f t="shared" si="259"/>
        <v>59</v>
      </c>
      <c r="AQ708" s="6">
        <f t="shared" si="260"/>
        <v>5782</v>
      </c>
      <c r="AR708" s="6">
        <f t="shared" si="277"/>
        <v>577.44764705882358</v>
      </c>
      <c r="AS708" s="9">
        <f t="shared" si="263"/>
        <v>0.40069444444444446</v>
      </c>
    </row>
    <row r="709" spans="1:45" x14ac:dyDescent="0.25">
      <c r="A709" t="s">
        <v>1402</v>
      </c>
      <c r="B709">
        <v>38820</v>
      </c>
      <c r="C709" t="s">
        <v>1403</v>
      </c>
      <c r="D709">
        <v>25402</v>
      </c>
      <c r="E709">
        <v>1337</v>
      </c>
      <c r="F709">
        <v>646</v>
      </c>
      <c r="G709">
        <v>1218</v>
      </c>
      <c r="H709">
        <v>1568</v>
      </c>
      <c r="I709">
        <v>2654</v>
      </c>
      <c r="J709">
        <v>3376</v>
      </c>
      <c r="K709">
        <v>4237</v>
      </c>
      <c r="L709">
        <v>2496</v>
      </c>
      <c r="M709">
        <v>1653</v>
      </c>
      <c r="N709">
        <v>1459</v>
      </c>
      <c r="O709">
        <v>934</v>
      </c>
      <c r="P709">
        <v>620</v>
      </c>
      <c r="Q709">
        <v>2011</v>
      </c>
      <c r="R709">
        <v>1193</v>
      </c>
      <c r="S709">
        <f t="shared" si="264"/>
        <v>12701</v>
      </c>
      <c r="T709" t="str">
        <f t="shared" si="265"/>
        <v>7:30 a.m. to 7:59 a.m.</v>
      </c>
      <c r="U709">
        <f t="shared" si="266"/>
        <v>450</v>
      </c>
      <c r="V709">
        <f t="shared" si="267"/>
        <v>25402</v>
      </c>
      <c r="W709">
        <f t="shared" si="268"/>
        <v>10799</v>
      </c>
      <c r="X709">
        <f t="shared" si="269"/>
        <v>4237</v>
      </c>
      <c r="Y709">
        <f t="shared" si="270"/>
        <v>29</v>
      </c>
      <c r="Z709">
        <f t="shared" si="271"/>
        <v>463.01817323578001</v>
      </c>
      <c r="AA709" s="9">
        <f t="shared" si="261"/>
        <v>0.3215277777777778</v>
      </c>
      <c r="AC709" s="6">
        <f t="shared" si="272"/>
        <v>25402</v>
      </c>
      <c r="AD709" s="6">
        <f t="shared" si="273"/>
        <v>6351</v>
      </c>
      <c r="AE709" s="6">
        <f t="shared" si="253"/>
        <v>390</v>
      </c>
      <c r="AF709" s="6">
        <f t="shared" si="254"/>
        <v>2654</v>
      </c>
      <c r="AG709" s="6">
        <f t="shared" si="255"/>
        <v>29</v>
      </c>
      <c r="AH709" s="6">
        <f t="shared" si="256"/>
        <v>4769</v>
      </c>
      <c r="AI709" s="6">
        <f t="shared" si="274"/>
        <v>407.28089675960814</v>
      </c>
      <c r="AJ709" s="9">
        <f t="shared" si="262"/>
        <v>0.28263888888888888</v>
      </c>
      <c r="AL709" s="6">
        <f t="shared" si="275"/>
        <v>25402</v>
      </c>
      <c r="AM709" s="6">
        <f t="shared" si="276"/>
        <v>19052</v>
      </c>
      <c r="AN709" s="6">
        <f t="shared" si="257"/>
        <v>510</v>
      </c>
      <c r="AO709" s="6">
        <f t="shared" si="258"/>
        <v>1653</v>
      </c>
      <c r="AP709" s="6">
        <f t="shared" si="259"/>
        <v>29</v>
      </c>
      <c r="AQ709" s="6">
        <f t="shared" si="260"/>
        <v>17532</v>
      </c>
      <c r="AR709" s="6">
        <f t="shared" si="277"/>
        <v>536.65789473684208</v>
      </c>
      <c r="AS709" s="9">
        <f t="shared" si="263"/>
        <v>0.37222222222222223</v>
      </c>
    </row>
    <row r="710" spans="1:45" x14ac:dyDescent="0.25">
      <c r="A710" t="s">
        <v>1404</v>
      </c>
      <c r="B710">
        <v>38860</v>
      </c>
      <c r="C710" t="s">
        <v>1405</v>
      </c>
      <c r="D710">
        <v>250507</v>
      </c>
      <c r="E710">
        <v>10208</v>
      </c>
      <c r="F710">
        <v>8527</v>
      </c>
      <c r="G710">
        <v>11974</v>
      </c>
      <c r="H710">
        <v>22115</v>
      </c>
      <c r="I710">
        <v>28656</v>
      </c>
      <c r="J710">
        <v>38328</v>
      </c>
      <c r="K710">
        <v>34759</v>
      </c>
      <c r="L710">
        <v>28033</v>
      </c>
      <c r="M710">
        <v>13342</v>
      </c>
      <c r="N710">
        <v>12225</v>
      </c>
      <c r="O710">
        <v>5824</v>
      </c>
      <c r="P710">
        <v>3688</v>
      </c>
      <c r="Q710">
        <v>18174</v>
      </c>
      <c r="R710">
        <v>14654</v>
      </c>
      <c r="S710">
        <f t="shared" si="264"/>
        <v>125253.5</v>
      </c>
      <c r="T710" t="str">
        <f t="shared" si="265"/>
        <v>7:30 a.m. to 7:59 a.m.</v>
      </c>
      <c r="U710">
        <f t="shared" si="266"/>
        <v>450</v>
      </c>
      <c r="V710">
        <f t="shared" si="267"/>
        <v>250507</v>
      </c>
      <c r="W710">
        <f t="shared" si="268"/>
        <v>119808</v>
      </c>
      <c r="X710">
        <f t="shared" si="269"/>
        <v>34759</v>
      </c>
      <c r="Y710">
        <f t="shared" si="270"/>
        <v>29</v>
      </c>
      <c r="Z710">
        <f t="shared" si="271"/>
        <v>454.54326936908427</v>
      </c>
      <c r="AA710" s="9">
        <f t="shared" si="261"/>
        <v>0.31527777777777777</v>
      </c>
      <c r="AC710" s="6">
        <f t="shared" si="272"/>
        <v>250507</v>
      </c>
      <c r="AD710" s="6">
        <f t="shared" si="273"/>
        <v>62627</v>
      </c>
      <c r="AE710" s="6">
        <f t="shared" si="253"/>
        <v>390</v>
      </c>
      <c r="AF710" s="6">
        <f t="shared" si="254"/>
        <v>28656</v>
      </c>
      <c r="AG710" s="6">
        <f t="shared" si="255"/>
        <v>29</v>
      </c>
      <c r="AH710" s="6">
        <f t="shared" si="256"/>
        <v>52824</v>
      </c>
      <c r="AI710" s="6">
        <f t="shared" si="274"/>
        <v>399.92042678671135</v>
      </c>
      <c r="AJ710" s="9">
        <f t="shared" si="262"/>
        <v>0.27708333333333335</v>
      </c>
      <c r="AL710" s="6">
        <f t="shared" si="275"/>
        <v>250507</v>
      </c>
      <c r="AM710" s="6">
        <f t="shared" si="276"/>
        <v>187881</v>
      </c>
      <c r="AN710" s="6">
        <f t="shared" si="257"/>
        <v>510</v>
      </c>
      <c r="AO710" s="6">
        <f t="shared" si="258"/>
        <v>13342</v>
      </c>
      <c r="AP710" s="6">
        <f t="shared" si="259"/>
        <v>29</v>
      </c>
      <c r="AQ710" s="6">
        <f t="shared" si="260"/>
        <v>182600</v>
      </c>
      <c r="AR710" s="6">
        <f t="shared" si="277"/>
        <v>521.47708364563039</v>
      </c>
      <c r="AS710" s="9">
        <f t="shared" si="263"/>
        <v>0.36180555555555555</v>
      </c>
    </row>
    <row r="711" spans="1:45" x14ac:dyDescent="0.25">
      <c r="A711" t="s">
        <v>1406</v>
      </c>
      <c r="B711">
        <v>38900</v>
      </c>
      <c r="C711" t="s">
        <v>1407</v>
      </c>
      <c r="D711">
        <v>986104</v>
      </c>
      <c r="E711">
        <v>42904</v>
      </c>
      <c r="F711">
        <v>35491</v>
      </c>
      <c r="G711">
        <v>48797</v>
      </c>
      <c r="H711">
        <v>83904</v>
      </c>
      <c r="I711">
        <v>102457</v>
      </c>
      <c r="J711">
        <v>139007</v>
      </c>
      <c r="K711">
        <v>123721</v>
      </c>
      <c r="L711">
        <v>105091</v>
      </c>
      <c r="M711">
        <v>59501</v>
      </c>
      <c r="N711">
        <v>67526</v>
      </c>
      <c r="O711">
        <v>30481</v>
      </c>
      <c r="P711">
        <v>16087</v>
      </c>
      <c r="Q711">
        <v>68371</v>
      </c>
      <c r="R711">
        <v>62766</v>
      </c>
      <c r="S711">
        <f t="shared" si="264"/>
        <v>493052</v>
      </c>
      <c r="T711" t="str">
        <f t="shared" si="265"/>
        <v>7:30 a.m. to 7:59 a.m.</v>
      </c>
      <c r="U711">
        <f t="shared" si="266"/>
        <v>450</v>
      </c>
      <c r="V711">
        <f t="shared" si="267"/>
        <v>986104</v>
      </c>
      <c r="W711">
        <f t="shared" si="268"/>
        <v>452560</v>
      </c>
      <c r="X711">
        <f t="shared" si="269"/>
        <v>123721</v>
      </c>
      <c r="Y711">
        <f t="shared" si="270"/>
        <v>29</v>
      </c>
      <c r="Z711">
        <f t="shared" si="271"/>
        <v>459.49125855756097</v>
      </c>
      <c r="AA711" s="9">
        <f t="shared" si="261"/>
        <v>0.31875000000000003</v>
      </c>
      <c r="AC711" s="6">
        <f t="shared" si="272"/>
        <v>986104</v>
      </c>
      <c r="AD711" s="6">
        <f t="shared" si="273"/>
        <v>246527</v>
      </c>
      <c r="AE711" s="6">
        <f t="shared" si="253"/>
        <v>390</v>
      </c>
      <c r="AF711" s="6">
        <f t="shared" si="254"/>
        <v>102457</v>
      </c>
      <c r="AG711" s="6">
        <f t="shared" si="255"/>
        <v>29</v>
      </c>
      <c r="AH711" s="6">
        <f t="shared" si="256"/>
        <v>211096</v>
      </c>
      <c r="AI711" s="6">
        <f t="shared" si="274"/>
        <v>400.02830455703366</v>
      </c>
      <c r="AJ711" s="9">
        <f t="shared" si="262"/>
        <v>0.27777777777777779</v>
      </c>
      <c r="AL711" s="6">
        <f t="shared" si="275"/>
        <v>986104</v>
      </c>
      <c r="AM711" s="6">
        <f t="shared" si="276"/>
        <v>739578</v>
      </c>
      <c r="AN711" s="6">
        <f t="shared" si="257"/>
        <v>510</v>
      </c>
      <c r="AO711" s="6">
        <f t="shared" si="258"/>
        <v>59501</v>
      </c>
      <c r="AP711" s="6">
        <f t="shared" si="259"/>
        <v>29</v>
      </c>
      <c r="AQ711" s="6">
        <f t="shared" si="260"/>
        <v>681372</v>
      </c>
      <c r="AR711" s="6">
        <f t="shared" si="277"/>
        <v>538.36883413724138</v>
      </c>
      <c r="AS711" s="9">
        <f t="shared" si="263"/>
        <v>0.37361111111111112</v>
      </c>
    </row>
    <row r="712" spans="1:45" x14ac:dyDescent="0.25">
      <c r="A712" t="s">
        <v>1408</v>
      </c>
      <c r="B712">
        <v>38940</v>
      </c>
      <c r="C712" t="s">
        <v>1409</v>
      </c>
      <c r="D712">
        <v>153671</v>
      </c>
      <c r="E712">
        <v>4889</v>
      </c>
      <c r="F712">
        <v>4522</v>
      </c>
      <c r="G712">
        <v>6552</v>
      </c>
      <c r="H712">
        <v>14198</v>
      </c>
      <c r="I712">
        <v>15667</v>
      </c>
      <c r="J712">
        <v>22695</v>
      </c>
      <c r="K712">
        <v>18638</v>
      </c>
      <c r="L712">
        <v>18854</v>
      </c>
      <c r="M712">
        <v>8982</v>
      </c>
      <c r="N712">
        <v>10355</v>
      </c>
      <c r="O712">
        <v>5527</v>
      </c>
      <c r="P712">
        <v>2270</v>
      </c>
      <c r="Q712">
        <v>9890</v>
      </c>
      <c r="R712">
        <v>10632</v>
      </c>
      <c r="S712">
        <f t="shared" si="264"/>
        <v>76835.5</v>
      </c>
      <c r="T712" t="str">
        <f t="shared" si="265"/>
        <v>7:30 a.m. to 7:59 a.m.</v>
      </c>
      <c r="U712">
        <f t="shared" si="266"/>
        <v>450</v>
      </c>
      <c r="V712">
        <f t="shared" si="267"/>
        <v>153671</v>
      </c>
      <c r="W712">
        <f t="shared" si="268"/>
        <v>68523</v>
      </c>
      <c r="X712">
        <f t="shared" si="269"/>
        <v>18638</v>
      </c>
      <c r="Y712">
        <f t="shared" si="270"/>
        <v>29</v>
      </c>
      <c r="Z712">
        <f t="shared" si="271"/>
        <v>462.93392531387485</v>
      </c>
      <c r="AA712" s="9">
        <f t="shared" si="261"/>
        <v>0.32083333333333336</v>
      </c>
      <c r="AC712" s="6">
        <f t="shared" si="272"/>
        <v>153671</v>
      </c>
      <c r="AD712" s="6">
        <f t="shared" si="273"/>
        <v>38418</v>
      </c>
      <c r="AE712" s="6">
        <f t="shared" si="253"/>
        <v>390</v>
      </c>
      <c r="AF712" s="6">
        <f t="shared" si="254"/>
        <v>15667</v>
      </c>
      <c r="AG712" s="6">
        <f t="shared" si="255"/>
        <v>29</v>
      </c>
      <c r="AH712" s="6">
        <f t="shared" si="256"/>
        <v>30161</v>
      </c>
      <c r="AI712" s="6">
        <f t="shared" si="274"/>
        <v>405.28344609689157</v>
      </c>
      <c r="AJ712" s="9">
        <f t="shared" si="262"/>
        <v>0.28125</v>
      </c>
      <c r="AL712" s="6">
        <f t="shared" si="275"/>
        <v>153671</v>
      </c>
      <c r="AM712" s="6">
        <f t="shared" si="276"/>
        <v>115254</v>
      </c>
      <c r="AN712" s="6">
        <f t="shared" si="257"/>
        <v>540</v>
      </c>
      <c r="AO712" s="6">
        <f t="shared" si="258"/>
        <v>10355</v>
      </c>
      <c r="AP712" s="6">
        <f t="shared" si="259"/>
        <v>59</v>
      </c>
      <c r="AQ712" s="6">
        <f t="shared" si="260"/>
        <v>114997</v>
      </c>
      <c r="AR712" s="6">
        <f t="shared" si="277"/>
        <v>541.46004345726703</v>
      </c>
      <c r="AS712" s="9">
        <f t="shared" si="263"/>
        <v>0.3756944444444445</v>
      </c>
    </row>
    <row r="713" spans="1:45" x14ac:dyDescent="0.25">
      <c r="A713" t="s">
        <v>1410</v>
      </c>
      <c r="B713">
        <v>39020</v>
      </c>
      <c r="C713" t="s">
        <v>1411</v>
      </c>
      <c r="D713">
        <v>26946</v>
      </c>
      <c r="E713">
        <v>1054</v>
      </c>
      <c r="F713">
        <v>1237</v>
      </c>
      <c r="G713">
        <v>1677</v>
      </c>
      <c r="H713">
        <v>2411</v>
      </c>
      <c r="I713">
        <v>2906</v>
      </c>
      <c r="J713">
        <v>3240</v>
      </c>
      <c r="K713">
        <v>3250</v>
      </c>
      <c r="L713">
        <v>2129</v>
      </c>
      <c r="M713">
        <v>1707</v>
      </c>
      <c r="N713">
        <v>1457</v>
      </c>
      <c r="O713">
        <v>602</v>
      </c>
      <c r="P713">
        <v>409</v>
      </c>
      <c r="Q713">
        <v>2371</v>
      </c>
      <c r="R713">
        <v>2496</v>
      </c>
      <c r="S713">
        <f t="shared" si="264"/>
        <v>13473</v>
      </c>
      <c r="T713" t="str">
        <f t="shared" si="265"/>
        <v>7:30 a.m. to 7:59 a.m.</v>
      </c>
      <c r="U713">
        <f t="shared" si="266"/>
        <v>450</v>
      </c>
      <c r="V713">
        <f t="shared" si="267"/>
        <v>26946</v>
      </c>
      <c r="W713">
        <f t="shared" si="268"/>
        <v>12525</v>
      </c>
      <c r="X713">
        <f t="shared" si="269"/>
        <v>3250</v>
      </c>
      <c r="Y713">
        <f t="shared" si="270"/>
        <v>29</v>
      </c>
      <c r="Z713">
        <f t="shared" si="271"/>
        <v>458.45907692307691</v>
      </c>
      <c r="AA713" s="9">
        <f t="shared" si="261"/>
        <v>0.31805555555555559</v>
      </c>
      <c r="AC713" s="6">
        <f t="shared" si="272"/>
        <v>26946</v>
      </c>
      <c r="AD713" s="6">
        <f t="shared" si="273"/>
        <v>6737</v>
      </c>
      <c r="AE713" s="6">
        <f t="shared" si="253"/>
        <v>390</v>
      </c>
      <c r="AF713" s="6">
        <f t="shared" si="254"/>
        <v>2906</v>
      </c>
      <c r="AG713" s="6">
        <f t="shared" si="255"/>
        <v>29</v>
      </c>
      <c r="AH713" s="6">
        <f t="shared" si="256"/>
        <v>6379</v>
      </c>
      <c r="AI713" s="6">
        <f t="shared" si="274"/>
        <v>393.56761871988988</v>
      </c>
      <c r="AJ713" s="9">
        <f t="shared" si="262"/>
        <v>0.27291666666666664</v>
      </c>
      <c r="AL713" s="6">
        <f t="shared" si="275"/>
        <v>26946</v>
      </c>
      <c r="AM713" s="6">
        <f t="shared" si="276"/>
        <v>20210</v>
      </c>
      <c r="AN713" s="6">
        <f t="shared" si="257"/>
        <v>540</v>
      </c>
      <c r="AO713" s="6">
        <f t="shared" si="258"/>
        <v>1457</v>
      </c>
      <c r="AP713" s="6">
        <f t="shared" si="259"/>
        <v>59</v>
      </c>
      <c r="AQ713" s="6">
        <f t="shared" si="260"/>
        <v>19611</v>
      </c>
      <c r="AR713" s="6">
        <f t="shared" si="277"/>
        <v>564.23575840768706</v>
      </c>
      <c r="AS713" s="9">
        <f t="shared" si="263"/>
        <v>0.39166666666666666</v>
      </c>
    </row>
    <row r="714" spans="1:45" x14ac:dyDescent="0.25">
      <c r="A714" t="s">
        <v>1412</v>
      </c>
      <c r="B714">
        <v>39060</v>
      </c>
      <c r="C714" t="s">
        <v>1413</v>
      </c>
      <c r="D714">
        <v>61032</v>
      </c>
      <c r="E714">
        <v>4092</v>
      </c>
      <c r="F714">
        <v>3303</v>
      </c>
      <c r="G714">
        <v>4754</v>
      </c>
      <c r="H714">
        <v>5828</v>
      </c>
      <c r="I714">
        <v>6920</v>
      </c>
      <c r="J714">
        <v>6835</v>
      </c>
      <c r="K714">
        <v>6453</v>
      </c>
      <c r="L714">
        <v>4920</v>
      </c>
      <c r="M714">
        <v>2861</v>
      </c>
      <c r="N714">
        <v>2072</v>
      </c>
      <c r="O714">
        <v>1401</v>
      </c>
      <c r="P714">
        <v>607</v>
      </c>
      <c r="Q714">
        <v>5057</v>
      </c>
      <c r="R714">
        <v>5929</v>
      </c>
      <c r="S714">
        <f t="shared" si="264"/>
        <v>30516</v>
      </c>
      <c r="T714" t="str">
        <f t="shared" si="265"/>
        <v>7:00 a.m. to 7:29 a.m.</v>
      </c>
      <c r="U714">
        <f t="shared" si="266"/>
        <v>420</v>
      </c>
      <c r="V714">
        <f t="shared" si="267"/>
        <v>61032</v>
      </c>
      <c r="W714">
        <f t="shared" si="268"/>
        <v>24897</v>
      </c>
      <c r="X714">
        <f t="shared" si="269"/>
        <v>6835</v>
      </c>
      <c r="Y714">
        <f t="shared" si="270"/>
        <v>29</v>
      </c>
      <c r="Z714">
        <f t="shared" si="271"/>
        <v>443.84067300658376</v>
      </c>
      <c r="AA714" s="9">
        <f t="shared" si="261"/>
        <v>0.30763888888888891</v>
      </c>
      <c r="AC714" s="6">
        <f t="shared" si="272"/>
        <v>61032</v>
      </c>
      <c r="AD714" s="6">
        <f t="shared" si="273"/>
        <v>15259</v>
      </c>
      <c r="AE714" s="6">
        <f t="shared" ref="AE714:AE777" si="278">IF($AD714&gt;SUM($E714:$R714),"Q1 can't exceed the total", IF($AD714&gt;SUM($E714:$Q714),$R$2, IF($AD714&gt;SUM($E714:$P714),$Q$2, IF($AD714&gt;SUM($E714:$O714),$P$2, IF($AD714&gt;SUM($E714:$N714),$O$2, IF($AD714&gt;SUM($E714:$M714),$N$2, IF($AD714&gt;SUM($E714:$L714),$M$2, IF($AD714&gt;SUM($E714:$K714),$L$2, IF($AD714&gt;SUM($E714:$J714),$K$2, IF($AD714&gt;SUM($E714:$I714),$J$2, IF($AD714&gt;SUM($E714:$H714),$I$2, IF($AD714&gt;SUM($E714:$G714),$H$2, IF($AD714&gt;SUM($E714:$F714),$G$2, IF($AD714&gt;SUM($E714),$F$2,$E$2))))))))))))))</f>
        <v>360</v>
      </c>
      <c r="AF714" s="6">
        <f t="shared" ref="AF714:AF777" si="279">IF($AD714&gt;SUM($E714:$R714),"Q1 can't exceed the total", IF($AD714&gt;SUM($E714:$Q714),$R714, IF($AD714&gt;SUM($E714:$P714),$Q714, IF($AD714&gt;SUM($E714:$O714),$P714, IF($AD714&gt;SUM($E714:$N714),$O714, IF($AD714&gt;SUM($E714:$M714),$N714, IF($AD714&gt;SUM($E714:$L714),$M714, IF($AD714&gt;SUM($E714:$K714),$L714, IF($AD714&gt;SUM($E714:$J714),$K714, IF($AD714&gt;SUM($E714:$I714),$J714, IF($AD714&gt;SUM($E714:$H714),$I714, IF($AD714&gt;SUM($E714:$G714),$H714, IF($AD714&gt;SUM($E714:$F714),$G714, IF($AD714&gt;SUM($E714),$F714,$E714))))))))))))))</f>
        <v>5828</v>
      </c>
      <c r="AG714" s="6">
        <f t="shared" ref="AG714:AG777" si="280">IF($AD714&gt;SUM($E714:$R714),"median can't exceed the total", IF($AD714&gt;SUM($E714:$Q714),$R$1, IF($AD714&gt;SUM($E714:$P714),$Q$1, IF($AD714&gt;SUM($E714:$O714),$P$1, IF($AD714&gt;SUM($E714:$N714),$O$1, IF($AD714&gt;SUM($E714:$M714),$N$1, IF($AD714&gt;SUM($E714:$L714),$M$1, IF($AD714&gt;SUM($E714:$K714),$L$1, IF($AD714&gt;SUM($E714:$J714),$K$1, IF($AD714&gt;SUM($E714:$I714),$J$1, IF($AD714&gt;SUM($E714:$H714),$I$1, IF($AD714&gt;SUM($E714:$G714),$H$1, IF($AD714&gt;SUM($E714:$F714),$G$1, IF($AD714&gt;SUM($E714),$F$1,$E$1))))))))))))))</f>
        <v>29</v>
      </c>
      <c r="AH714" s="6">
        <f t="shared" ref="AH714:AH777" si="281">IF($AD714&gt;SUM($E714:$R714),"median can't exceed the total", IF($AD714&gt;SUM($E714:$Q714),SUM($E714:$Q714), IF($AD714&gt;SUM($E714:$P714),SUM($E714:$P714), IF($AD714&gt;SUM($E714:$O714),SUM($E714:$O714), IF($AD714&gt;SUM($E714:$N714),SUM($E714:$N714), IF($AD714&gt;SUM($E714:$M714),SUM($E714:$M714), IF($AD714&gt;SUM($E714:$L714),SUM($E714:$L714), IF($AD714&gt;SUM($E714:$K714),SUM($E714:$K714), IF($AD714&gt;SUM($E714:$J714),SUM($E714:$J714), IF($AD714&gt;SUM($E714:$I714),SUM($E714:$I714), IF($AD714&gt;SUM($E714:$H714),SUM($E714:$H714), IF($AD714&gt;SUM($E714:$G714),SUM($E714:$G714), IF($AD714&gt;SUM($E714:$F714),SUM($E714:$F714, IF($AD714&gt;SUM($E714),SUM($E714),0)))))))))))))))</f>
        <v>12149</v>
      </c>
      <c r="AI714" s="6">
        <f t="shared" si="274"/>
        <v>375.47031571722721</v>
      </c>
      <c r="AJ714" s="9">
        <f t="shared" si="262"/>
        <v>0.26041666666666669</v>
      </c>
      <c r="AL714" s="6">
        <f t="shared" si="275"/>
        <v>61032</v>
      </c>
      <c r="AM714" s="6">
        <f t="shared" si="276"/>
        <v>45774</v>
      </c>
      <c r="AN714" s="6">
        <f t="shared" ref="AN714:AN777" si="282">IF($AM714&gt;SUM($E714:$R714),"can't exceed the total", IF($AM714&gt;SUM($E714:$Q714),$R$2, IF($AM714&gt;SUM($E714:$P714),$Q$2, IF($AM714&gt;SUM($E714:$O714),$P$2, IF($AM714&gt;SUM($E714:$N714),$O$2, IF($AM714&gt;SUM($E714:$M714),$N$2, IF($AM714&gt;SUM($E714:$L714),$M$2, IF($AM714&gt;SUM($E714:$K714),$L$2, IF($AM714&gt;SUM($E714:$J714),$K$2, IF($AM714&gt;SUM($E714:$I714),$J$2, IF($AM714&gt;SUM($E714:$H714),$I$2, IF($AM714&gt;SUM($E714:$G714),$H$2, IF($AM714&gt;SUM($E714:$F714),$G$2, IF($AM714&gt;SUM($E714),$F$2,$E$2))))))))))))))</f>
        <v>510</v>
      </c>
      <c r="AO714" s="6">
        <f t="shared" ref="AO714:AO777" si="283">IF($AM714&gt;SUM($E714:$R714), "can't exceed the total", IF($AM714&gt;SUM($E714:$Q714),$R714, IF($AM714&gt;SUM($E714:$P714),$Q714, IF($AM714&gt;SUM($E714:$O714),$P714, IF($AM714&gt;SUM($E714:$N714),$O714, IF($AM714&gt;SUM($E714:$M714),$N714, IF($AM714&gt;SUM($E714:$L714),$M714, IF($AM714&gt;SUM($E714:$K714),$L714, IF($AM714&gt;SUM($E714:$J714),$K714, IF($AM714&gt;SUM($E714:$I714),$J714, IF($AM714&gt;SUM($E714:$H714),$I714, IF($AM714&gt;SUM($E714:$G714),$H714, IF($AM714&gt;SUM($E714:$F714),$G714, IF($AM714&gt;SUM($E714),$F714,$E714))))))))))))))</f>
        <v>2861</v>
      </c>
      <c r="AP714" s="6">
        <f t="shared" ref="AP714:AP777" si="284">IF($AM714&gt;SUM($E714:$R714),"can't exceed the total", IF($AM714&gt;SUM($E714:$Q714),$R$1, IF($AM714&gt;SUM($E714:$P714),$Q$1, IF($AM714&gt;SUM($E714:$O714),$P$1, IF($AM714&gt;SUM($E714:$N714),$O$1, IF($AM714&gt;SUM($E714:$M714),$N$1, IF($AM714&gt;SUM($E714:$L714),$M$1, IF($AM714&gt;SUM($E714:$K714),$L$1, IF($AM714&gt;SUM($E714:$J714),$K$1, IF($AM714&gt;SUM($E714:$I714),$J$1, IF($AM714&gt;SUM($E714:$H714),$I$1, IF($AM714&gt;SUM($E714:$G714),$H$1, IF($AM714&gt;SUM($E714:$F714),$G$1, IF($AM714&gt;SUM($E714),$F$1,$E$1))))))))))))))</f>
        <v>29</v>
      </c>
      <c r="AQ714" s="6">
        <f t="shared" ref="AQ714:AQ777" si="285">IF($AM714&gt;SUM($E714:$R714),"can't exceed the total", IF($AM714&gt;SUM($E714:$Q714),SUM($E714:$Q714), IF($AM714&gt;SUM($E714:$P714),SUM($E714:$P714), IF($AM714&gt;SUM($E714:$O714),SUM($E714:$O714), IF($AM714&gt;SUM($E714:$N714),SUM($E714:$N714), IF($AM714&gt;SUM($E714:$M714),SUM($E714:$M714), IF($AM714&gt;SUM($E714:$L714),SUM($E714:$L714), IF($AM714&gt;SUM($E714:$K714),SUM($E714:$K714), IF($AM714&gt;SUM($E714:$J714),SUM($E714:$J714), IF($AM714&gt;SUM($E714:$I714),SUM($E714:$I714), IF($AM714&gt;SUM($E714:$H714),SUM($E714:$H714), IF($AM714&gt;SUM($E714:$G714),SUM($E714:$G714), IF($AM714&gt;SUM($E714:$F714),SUM($E714:$F714, IF($AM714&gt;SUM($E714),SUM($E714),0)))))))))))))))</f>
        <v>43105</v>
      </c>
      <c r="AR714" s="6">
        <f t="shared" si="277"/>
        <v>537.05382733310034</v>
      </c>
      <c r="AS714" s="9">
        <f t="shared" si="263"/>
        <v>0.37291666666666662</v>
      </c>
    </row>
    <row r="715" spans="1:45" x14ac:dyDescent="0.25">
      <c r="A715" t="s">
        <v>1414</v>
      </c>
      <c r="B715">
        <v>39100</v>
      </c>
      <c r="C715" t="s">
        <v>1415</v>
      </c>
      <c r="D715">
        <v>293884</v>
      </c>
      <c r="E715">
        <v>12265</v>
      </c>
      <c r="F715">
        <v>9870</v>
      </c>
      <c r="G715">
        <v>15987</v>
      </c>
      <c r="H715">
        <v>26259</v>
      </c>
      <c r="I715">
        <v>30501</v>
      </c>
      <c r="J715">
        <v>40161</v>
      </c>
      <c r="K715">
        <v>34686</v>
      </c>
      <c r="L715">
        <v>32984</v>
      </c>
      <c r="M715">
        <v>20354</v>
      </c>
      <c r="N715">
        <v>18187</v>
      </c>
      <c r="O715">
        <v>8388</v>
      </c>
      <c r="P715">
        <v>4221</v>
      </c>
      <c r="Q715">
        <v>20987</v>
      </c>
      <c r="R715">
        <v>19034</v>
      </c>
      <c r="S715">
        <f t="shared" si="264"/>
        <v>146942</v>
      </c>
      <c r="T715" t="str">
        <f t="shared" si="265"/>
        <v>7:30 a.m. to 7:59 a.m.</v>
      </c>
      <c r="U715">
        <f t="shared" si="266"/>
        <v>450</v>
      </c>
      <c r="V715">
        <f t="shared" si="267"/>
        <v>293884</v>
      </c>
      <c r="W715">
        <f t="shared" si="268"/>
        <v>135043</v>
      </c>
      <c r="X715">
        <f t="shared" si="269"/>
        <v>34686</v>
      </c>
      <c r="Y715">
        <f t="shared" si="270"/>
        <v>29</v>
      </c>
      <c r="Z715">
        <f t="shared" si="271"/>
        <v>459.94842299486822</v>
      </c>
      <c r="AA715" s="9">
        <f t="shared" ref="AA715:AA778" si="286">TIME(0,Z715,0)</f>
        <v>0.31875000000000003</v>
      </c>
      <c r="AC715" s="6">
        <f t="shared" si="272"/>
        <v>293884</v>
      </c>
      <c r="AD715" s="6">
        <f t="shared" si="273"/>
        <v>73472</v>
      </c>
      <c r="AE715" s="6">
        <f t="shared" si="278"/>
        <v>390</v>
      </c>
      <c r="AF715" s="6">
        <f t="shared" si="279"/>
        <v>30501</v>
      </c>
      <c r="AG715" s="6">
        <f t="shared" si="280"/>
        <v>29</v>
      </c>
      <c r="AH715" s="6">
        <f t="shared" si="281"/>
        <v>64381</v>
      </c>
      <c r="AI715" s="6">
        <f t="shared" si="274"/>
        <v>398.64266745352609</v>
      </c>
      <c r="AJ715" s="9">
        <f t="shared" ref="AJ715:AJ778" si="287">TIME(0,AI715,0)</f>
        <v>0.27638888888888891</v>
      </c>
      <c r="AL715" s="6">
        <f t="shared" si="275"/>
        <v>293884</v>
      </c>
      <c r="AM715" s="6">
        <f t="shared" si="276"/>
        <v>220413</v>
      </c>
      <c r="AN715" s="6">
        <f t="shared" si="282"/>
        <v>510</v>
      </c>
      <c r="AO715" s="6">
        <f t="shared" si="283"/>
        <v>20354</v>
      </c>
      <c r="AP715" s="6">
        <f t="shared" si="284"/>
        <v>29</v>
      </c>
      <c r="AQ715" s="6">
        <f t="shared" si="285"/>
        <v>202713</v>
      </c>
      <c r="AR715" s="6">
        <f t="shared" si="277"/>
        <v>535.21863024466938</v>
      </c>
      <c r="AS715" s="9">
        <f t="shared" ref="AS715:AS778" si="288">TIME(0,AR715,0)</f>
        <v>0.37152777777777773</v>
      </c>
    </row>
    <row r="716" spans="1:45" x14ac:dyDescent="0.25">
      <c r="A716" t="s">
        <v>1416</v>
      </c>
      <c r="B716">
        <v>39140</v>
      </c>
      <c r="C716" t="s">
        <v>1417</v>
      </c>
      <c r="D716">
        <v>75504</v>
      </c>
      <c r="E716">
        <v>3250</v>
      </c>
      <c r="F716">
        <v>2912</v>
      </c>
      <c r="G716">
        <v>4416</v>
      </c>
      <c r="H716">
        <v>6024</v>
      </c>
      <c r="I716">
        <v>7681</v>
      </c>
      <c r="J716">
        <v>9575</v>
      </c>
      <c r="K716">
        <v>10591</v>
      </c>
      <c r="L716">
        <v>7124</v>
      </c>
      <c r="M716">
        <v>3817</v>
      </c>
      <c r="N716">
        <v>5304</v>
      </c>
      <c r="O716">
        <v>2743</v>
      </c>
      <c r="P716">
        <v>1223</v>
      </c>
      <c r="Q716">
        <v>6288</v>
      </c>
      <c r="R716">
        <v>4556</v>
      </c>
      <c r="S716">
        <f t="shared" ref="S716:S779" si="289">IF(MOD(D716,2)&gt;0,AVERAGE(ROUNDDOWN(D716/2,0),ROUNDUP(D716/2,0)),D716/2)</f>
        <v>37752</v>
      </c>
      <c r="T716" t="str">
        <f t="shared" ref="T716:T779" si="290">IF($S716&gt;SUM($E716:$R716),"median can't exceed the total",IF($S716&gt;SUM($E716:$Q716),$R$9,IF($S716&gt;SUM($E716:$P716),$Q$9,IF($S716&gt;SUM($E716:$O716),$P$9,IF($S716&gt;SUM($E716:$N716),$O$9,IF($S716&gt;SUM($E716:$M716),$N$9,IF($S716&gt;SUM($E716:$L716),$M$9,IF($S716&gt;SUM($E716:$K716),$L$9,IF($S716&gt;SUM($E716:$J716),$K$9,IF($S716&gt;SUM($E716:$I716),$J$9,IF($S716&gt;SUM($E716:$H716),$I$9,IF($S716&gt;SUM($E716:$G716),$H$9,IF($S716&gt;SUM($E716:$F716),$G$9,IF($S716&gt;SUM($E716),$F$9,$E$9))))))))))))))</f>
        <v>7:30 a.m. to 7:59 a.m.</v>
      </c>
      <c r="U716">
        <f t="shared" ref="U716:U779" si="291">IF($S716&gt;SUM($E716:$R716),"median can't exceed the total",IF($S716&gt;SUM($E716:$Q716),$R$2,IF($S716&gt;SUM($E716:$P716),$Q$2,IF($S716&gt;SUM($E716:$O716),$P$2,IF($S716&gt;SUM($E716:$N716),$O$2,IF($S716&gt;SUM($E716:$M716),$N$2,IF($S716&gt;SUM($E716:$L716),$M$2,IF($S716&gt;SUM($E716:$K716),$L$2,IF($S716&gt;SUM($E716:$J716),$K$2,IF($S716&gt;SUM($E716:$I716),$J$2,IF($S716&gt;SUM($E716:$H716),$I$2,IF($S716&gt;SUM($E716:$G716),$H$2,IF($S716&gt;SUM($E716:$F716),$G$2,IF($S716&gt;SUM($E716),$F$2,$E$2))))))))))))))</f>
        <v>450</v>
      </c>
      <c r="V716">
        <f t="shared" ref="V716:V779" si="292">D716</f>
        <v>75504</v>
      </c>
      <c r="W716">
        <f t="shared" ref="W716:W779" si="293">IF($S716&gt;SUM($E716:$R716),"median can't exceed the total", IF($S716&gt;SUM($E716:$Q716),SUM($E716:$Q716), IF($S716&gt;SUM($E716:$P716),SUM($E716:$P716), IF($S716&gt;SUM($E716:$O716),SUM($E716:$O716), IF($S716&gt;SUM($E716:$N716),SUM($E716:$N716), IF($S716&gt;SUM($E716:$M716),SUM($E716:$M716), IF($S716&gt;SUM($E716:$L716),SUM($E716:$L716), IF($S716&gt;SUM($E716:$K716),SUM($E716:$K716), IF($S716&gt;SUM($E716:$J716),SUM($E716:$J716), IF($S716&gt;SUM($E716:$I716),SUM($E716:$I716), IF($S716&gt;SUM($E716:$H716),SUM($E716:$H716), IF($S716&gt;SUM($E716:$G716),SUM($E716:$G716), IF($S716&gt;SUM($E716:$F716),SUM($E716:$F716, IF($S716&gt;SUM($E716),SUM($E716),0)))))))))))))))</f>
        <v>33858</v>
      </c>
      <c r="X716">
        <f t="shared" ref="X716:X779" si="294">IF($S716&gt;SUM($E716:$R716),"median can't exceed the total", IF($S716&gt;SUM($E716:$Q716),$R716, IF($S716&gt;SUM($E716:$P716),$Q716, IF($S716&gt;SUM($E716:$O716),$P716, IF($S716&gt;SUM($E716:$N716),$O716, IF($S716&gt;SUM($E716:$M716),$N716, IF($S716&gt;SUM($E716:$L716),$M716, IF($S716&gt;SUM($E716:$K716),$L716, IF($S716&gt;SUM($E716:$J716),$K716, IF($S716&gt;SUM($E716:$I716),$J716, IF($S716&gt;SUM($E716:$H716),$I716, IF($S716&gt;SUM($E716:$G716),$H716, IF($S716&gt;SUM($E716:$F716),$G716, IF($S716&gt;SUM($E716),$F716,$E716))))))))))))))</f>
        <v>10591</v>
      </c>
      <c r="Y716">
        <f t="shared" ref="Y716:Y779" si="295">IF($S716&gt;SUM($E716:$R716),"median can't exceed the total", IF($S716&gt;SUM($E716:$Q716),$R$1, IF($S716&gt;SUM($E716:$P716),$Q$1, IF($S716&gt;SUM($E716:$O716),$P$1, IF($S716&gt;SUM($E716:$N716),$O$1, IF($S716&gt;SUM($E716:$M716),$N$1, IF($S716&gt;SUM($E716:$L716),$M$1, IF($S716&gt;SUM($E716:$K716),$L$1, IF($S716&gt;SUM($E716:$J716),$K$1, IF($S716&gt;SUM($E716:$I716),$J$1, IF($S716&gt;SUM($E716:$H716),$I$1, IF($S716&gt;SUM($E716:$G716),$H$1, IF($S716&gt;SUM($E716:$F716),$G$1, IF($S716&gt;SUM($E716),$F$1,$E$1))))))))))))))</f>
        <v>29</v>
      </c>
      <c r="Z716">
        <f t="shared" ref="Z716:Z779" si="296">U716+(((V716/2)-W716)/X716)*Y716</f>
        <v>460.66244924936268</v>
      </c>
      <c r="AA716" s="9">
        <f t="shared" si="286"/>
        <v>0.31944444444444448</v>
      </c>
      <c r="AC716" s="6">
        <f t="shared" ref="AC716:AC779" si="297">$D716</f>
        <v>75504</v>
      </c>
      <c r="AD716" s="6">
        <f t="shared" ref="AD716:AD779" si="298">ROUNDUP(0.25*($AC716+1),0)</f>
        <v>18877</v>
      </c>
      <c r="AE716" s="6">
        <f t="shared" si="278"/>
        <v>390</v>
      </c>
      <c r="AF716" s="6">
        <f t="shared" si="279"/>
        <v>7681</v>
      </c>
      <c r="AG716" s="6">
        <f t="shared" si="280"/>
        <v>29</v>
      </c>
      <c r="AH716" s="6">
        <f t="shared" si="281"/>
        <v>16602</v>
      </c>
      <c r="AI716" s="6">
        <f t="shared" ref="AI716:AI779" si="299">AE716+(((AC716/4)-AH716)/AF716)*AG716</f>
        <v>398.58560083322482</v>
      </c>
      <c r="AJ716" s="9">
        <f t="shared" si="287"/>
        <v>0.27638888888888891</v>
      </c>
      <c r="AL716" s="6">
        <f t="shared" ref="AL716:AL779" si="300">$D716</f>
        <v>75504</v>
      </c>
      <c r="AM716" s="6">
        <f t="shared" ref="AM716:AM779" si="301">ROUNDDOWN(0.75*($AL716+1),0)</f>
        <v>56628</v>
      </c>
      <c r="AN716" s="6">
        <f t="shared" si="282"/>
        <v>540</v>
      </c>
      <c r="AO716" s="6">
        <f t="shared" si="283"/>
        <v>5304</v>
      </c>
      <c r="AP716" s="6">
        <f t="shared" si="284"/>
        <v>59</v>
      </c>
      <c r="AQ716" s="6">
        <f t="shared" si="285"/>
        <v>55390</v>
      </c>
      <c r="AR716" s="6">
        <f t="shared" ref="AR716:AR779" si="302">AN716+((((3*AL716)/4)-AQ716)/AO716)*AP716</f>
        <v>553.7711161387632</v>
      </c>
      <c r="AS716" s="9">
        <f t="shared" si="288"/>
        <v>0.3840277777777778</v>
      </c>
    </row>
    <row r="717" spans="1:45" x14ac:dyDescent="0.25">
      <c r="A717" t="s">
        <v>1418</v>
      </c>
      <c r="B717">
        <v>39220</v>
      </c>
      <c r="C717" t="s">
        <v>1419</v>
      </c>
      <c r="D717">
        <v>8504</v>
      </c>
      <c r="E717">
        <v>384</v>
      </c>
      <c r="F717">
        <v>331</v>
      </c>
      <c r="G717">
        <v>642</v>
      </c>
      <c r="H717">
        <v>695</v>
      </c>
      <c r="I717">
        <v>840</v>
      </c>
      <c r="J717">
        <v>664</v>
      </c>
      <c r="K717">
        <v>1190</v>
      </c>
      <c r="L717">
        <v>886</v>
      </c>
      <c r="M717">
        <v>379</v>
      </c>
      <c r="N717">
        <v>349</v>
      </c>
      <c r="O717">
        <v>272</v>
      </c>
      <c r="P717">
        <v>119</v>
      </c>
      <c r="Q717">
        <v>1080</v>
      </c>
      <c r="R717">
        <v>673</v>
      </c>
      <c r="S717">
        <f t="shared" si="289"/>
        <v>4252</v>
      </c>
      <c r="T717" t="str">
        <f t="shared" si="290"/>
        <v>7:30 a.m. to 7:59 a.m.</v>
      </c>
      <c r="U717">
        <f t="shared" si="291"/>
        <v>450</v>
      </c>
      <c r="V717">
        <f t="shared" si="292"/>
        <v>8504</v>
      </c>
      <c r="W717">
        <f t="shared" si="293"/>
        <v>3556</v>
      </c>
      <c r="X717">
        <f t="shared" si="294"/>
        <v>1190</v>
      </c>
      <c r="Y717">
        <f t="shared" si="295"/>
        <v>29</v>
      </c>
      <c r="Z717">
        <f t="shared" si="296"/>
        <v>466.96134453781514</v>
      </c>
      <c r="AA717" s="9">
        <f t="shared" si="286"/>
        <v>0.32361111111111113</v>
      </c>
      <c r="AC717" s="6">
        <f t="shared" si="297"/>
        <v>8504</v>
      </c>
      <c r="AD717" s="6">
        <f t="shared" si="298"/>
        <v>2127</v>
      </c>
      <c r="AE717" s="6">
        <f t="shared" si="278"/>
        <v>390</v>
      </c>
      <c r="AF717" s="6">
        <f t="shared" si="279"/>
        <v>840</v>
      </c>
      <c r="AG717" s="6">
        <f t="shared" si="280"/>
        <v>29</v>
      </c>
      <c r="AH717" s="6">
        <f t="shared" si="281"/>
        <v>2052</v>
      </c>
      <c r="AI717" s="6">
        <f t="shared" si="299"/>
        <v>392.5547619047619</v>
      </c>
      <c r="AJ717" s="9">
        <f t="shared" si="287"/>
        <v>0.2722222222222222</v>
      </c>
      <c r="AL717" s="6">
        <f t="shared" si="300"/>
        <v>8504</v>
      </c>
      <c r="AM717" s="6">
        <f t="shared" si="301"/>
        <v>6378</v>
      </c>
      <c r="AN717" s="6">
        <f t="shared" si="282"/>
        <v>600</v>
      </c>
      <c r="AO717" s="6">
        <f t="shared" si="283"/>
        <v>272</v>
      </c>
      <c r="AP717" s="6">
        <f t="shared" si="284"/>
        <v>59</v>
      </c>
      <c r="AQ717" s="6">
        <f t="shared" si="285"/>
        <v>6360</v>
      </c>
      <c r="AR717" s="6">
        <f t="shared" si="302"/>
        <v>603.90441176470586</v>
      </c>
      <c r="AS717" s="9">
        <f t="shared" si="288"/>
        <v>0.41875000000000001</v>
      </c>
    </row>
    <row r="718" spans="1:45" x14ac:dyDescent="0.25">
      <c r="A718" t="s">
        <v>1420</v>
      </c>
      <c r="B718">
        <v>39260</v>
      </c>
      <c r="C718" t="s">
        <v>1421</v>
      </c>
      <c r="D718">
        <v>7135</v>
      </c>
      <c r="E718">
        <v>901</v>
      </c>
      <c r="F718">
        <v>338</v>
      </c>
      <c r="G718">
        <v>508</v>
      </c>
      <c r="H718">
        <v>565</v>
      </c>
      <c r="I718">
        <v>847</v>
      </c>
      <c r="J718">
        <v>861</v>
      </c>
      <c r="K718">
        <v>994</v>
      </c>
      <c r="L718">
        <v>521</v>
      </c>
      <c r="M718">
        <v>435</v>
      </c>
      <c r="N718">
        <v>310</v>
      </c>
      <c r="O718">
        <v>119</v>
      </c>
      <c r="P718">
        <v>132</v>
      </c>
      <c r="Q718">
        <v>311</v>
      </c>
      <c r="R718">
        <v>293</v>
      </c>
      <c r="S718">
        <f t="shared" si="289"/>
        <v>3567.5</v>
      </c>
      <c r="T718" t="str">
        <f t="shared" si="290"/>
        <v>7:00 a.m. to 7:29 a.m.</v>
      </c>
      <c r="U718">
        <f t="shared" si="291"/>
        <v>420</v>
      </c>
      <c r="V718">
        <f t="shared" si="292"/>
        <v>7135</v>
      </c>
      <c r="W718">
        <f t="shared" si="293"/>
        <v>3159</v>
      </c>
      <c r="X718">
        <f t="shared" si="294"/>
        <v>861</v>
      </c>
      <c r="Y718">
        <f t="shared" si="295"/>
        <v>29</v>
      </c>
      <c r="Z718">
        <f t="shared" si="296"/>
        <v>433.75900116144021</v>
      </c>
      <c r="AA718" s="9">
        <f t="shared" si="286"/>
        <v>0.30069444444444443</v>
      </c>
      <c r="AC718" s="6">
        <f t="shared" si="297"/>
        <v>7135</v>
      </c>
      <c r="AD718" s="6">
        <f t="shared" si="298"/>
        <v>1784</v>
      </c>
      <c r="AE718" s="6">
        <f t="shared" si="278"/>
        <v>360</v>
      </c>
      <c r="AF718" s="6">
        <f t="shared" si="279"/>
        <v>565</v>
      </c>
      <c r="AG718" s="6">
        <f t="shared" si="280"/>
        <v>29</v>
      </c>
      <c r="AH718" s="6">
        <f t="shared" si="281"/>
        <v>1747</v>
      </c>
      <c r="AI718" s="6">
        <f t="shared" si="299"/>
        <v>361.88628318584068</v>
      </c>
      <c r="AJ718" s="9">
        <f t="shared" si="287"/>
        <v>0.25069444444444444</v>
      </c>
      <c r="AL718" s="6">
        <f t="shared" si="300"/>
        <v>7135</v>
      </c>
      <c r="AM718" s="6">
        <f t="shared" si="301"/>
        <v>5352</v>
      </c>
      <c r="AN718" s="6">
        <f t="shared" si="282"/>
        <v>480</v>
      </c>
      <c r="AO718" s="6">
        <f t="shared" si="283"/>
        <v>521</v>
      </c>
      <c r="AP718" s="6">
        <f t="shared" si="284"/>
        <v>29</v>
      </c>
      <c r="AQ718" s="6">
        <f t="shared" si="285"/>
        <v>5014</v>
      </c>
      <c r="AR718" s="6">
        <f t="shared" si="302"/>
        <v>498.77207293666027</v>
      </c>
      <c r="AS718" s="9">
        <f t="shared" si="288"/>
        <v>0.34583333333333338</v>
      </c>
    </row>
    <row r="719" spans="1:45" x14ac:dyDescent="0.25">
      <c r="A719" t="s">
        <v>1422</v>
      </c>
      <c r="B719">
        <v>39300</v>
      </c>
      <c r="C719" t="s">
        <v>1423</v>
      </c>
      <c r="D719">
        <v>735492</v>
      </c>
      <c r="E719">
        <v>23838</v>
      </c>
      <c r="F719">
        <v>20948</v>
      </c>
      <c r="G719">
        <v>30467</v>
      </c>
      <c r="H719">
        <v>61333</v>
      </c>
      <c r="I719">
        <v>81902</v>
      </c>
      <c r="J719">
        <v>106189</v>
      </c>
      <c r="K719">
        <v>94241</v>
      </c>
      <c r="L719">
        <v>88576</v>
      </c>
      <c r="M719">
        <v>45797</v>
      </c>
      <c r="N719">
        <v>43762</v>
      </c>
      <c r="O719">
        <v>19521</v>
      </c>
      <c r="P719">
        <v>9499</v>
      </c>
      <c r="Q719">
        <v>60033</v>
      </c>
      <c r="R719">
        <v>49386</v>
      </c>
      <c r="S719">
        <f t="shared" si="289"/>
        <v>367746</v>
      </c>
      <c r="T719" t="str">
        <f t="shared" si="290"/>
        <v>7:30 a.m. to 7:59 a.m.</v>
      </c>
      <c r="U719">
        <f t="shared" si="291"/>
        <v>450</v>
      </c>
      <c r="V719">
        <f t="shared" si="292"/>
        <v>735492</v>
      </c>
      <c r="W719">
        <f t="shared" si="293"/>
        <v>324677</v>
      </c>
      <c r="X719">
        <f t="shared" si="294"/>
        <v>94241</v>
      </c>
      <c r="Y719">
        <f t="shared" si="295"/>
        <v>29</v>
      </c>
      <c r="Z719">
        <f t="shared" si="296"/>
        <v>463.25326556382043</v>
      </c>
      <c r="AA719" s="9">
        <f t="shared" si="286"/>
        <v>0.3215277777777778</v>
      </c>
      <c r="AC719" s="6">
        <f t="shared" si="297"/>
        <v>735492</v>
      </c>
      <c r="AD719" s="6">
        <f t="shared" si="298"/>
        <v>183874</v>
      </c>
      <c r="AE719" s="6">
        <f t="shared" si="278"/>
        <v>390</v>
      </c>
      <c r="AF719" s="6">
        <f t="shared" si="279"/>
        <v>81902</v>
      </c>
      <c r="AG719" s="6">
        <f t="shared" si="280"/>
        <v>29</v>
      </c>
      <c r="AH719" s="6">
        <f t="shared" si="281"/>
        <v>136586</v>
      </c>
      <c r="AI719" s="6">
        <f t="shared" si="299"/>
        <v>406.74346169812702</v>
      </c>
      <c r="AJ719" s="9">
        <f t="shared" si="287"/>
        <v>0.28194444444444444</v>
      </c>
      <c r="AL719" s="6">
        <f t="shared" si="300"/>
        <v>735492</v>
      </c>
      <c r="AM719" s="6">
        <f t="shared" si="301"/>
        <v>551619</v>
      </c>
      <c r="AN719" s="6">
        <f t="shared" si="282"/>
        <v>510</v>
      </c>
      <c r="AO719" s="6">
        <f t="shared" si="283"/>
        <v>45797</v>
      </c>
      <c r="AP719" s="6">
        <f t="shared" si="284"/>
        <v>29</v>
      </c>
      <c r="AQ719" s="6">
        <f t="shared" si="285"/>
        <v>507494</v>
      </c>
      <c r="AR719" s="6">
        <f t="shared" si="302"/>
        <v>537.94124069262182</v>
      </c>
      <c r="AS719" s="9">
        <f t="shared" si="288"/>
        <v>0.37291666666666662</v>
      </c>
    </row>
    <row r="720" spans="1:45" x14ac:dyDescent="0.25">
      <c r="A720" t="s">
        <v>1424</v>
      </c>
      <c r="B720">
        <v>39340</v>
      </c>
      <c r="C720" t="s">
        <v>1425</v>
      </c>
      <c r="D720">
        <v>210495</v>
      </c>
      <c r="E720">
        <v>7723</v>
      </c>
      <c r="F720">
        <v>5695</v>
      </c>
      <c r="G720">
        <v>10080</v>
      </c>
      <c r="H720">
        <v>13068</v>
      </c>
      <c r="I720">
        <v>17029</v>
      </c>
      <c r="J720">
        <v>21685</v>
      </c>
      <c r="K720">
        <v>31018</v>
      </c>
      <c r="L720">
        <v>25712</v>
      </c>
      <c r="M720">
        <v>16422</v>
      </c>
      <c r="N720">
        <v>14594</v>
      </c>
      <c r="O720">
        <v>6771</v>
      </c>
      <c r="P720">
        <v>3889</v>
      </c>
      <c r="Q720">
        <v>19763</v>
      </c>
      <c r="R720">
        <v>17046</v>
      </c>
      <c r="S720">
        <f t="shared" si="289"/>
        <v>105247.5</v>
      </c>
      <c r="T720" t="str">
        <f t="shared" si="290"/>
        <v>7:30 a.m. to 7:59 a.m.</v>
      </c>
      <c r="U720">
        <f t="shared" si="291"/>
        <v>450</v>
      </c>
      <c r="V720">
        <f t="shared" si="292"/>
        <v>210495</v>
      </c>
      <c r="W720">
        <f t="shared" si="293"/>
        <v>75280</v>
      </c>
      <c r="X720">
        <f t="shared" si="294"/>
        <v>31018</v>
      </c>
      <c r="Y720">
        <f t="shared" si="295"/>
        <v>29</v>
      </c>
      <c r="Z720">
        <f t="shared" si="296"/>
        <v>478.01784447740022</v>
      </c>
      <c r="AA720" s="9">
        <f t="shared" si="286"/>
        <v>0.33194444444444443</v>
      </c>
      <c r="AC720" s="6">
        <f t="shared" si="297"/>
        <v>210495</v>
      </c>
      <c r="AD720" s="6">
        <f t="shared" si="298"/>
        <v>52624</v>
      </c>
      <c r="AE720" s="6">
        <f t="shared" si="278"/>
        <v>390</v>
      </c>
      <c r="AF720" s="6">
        <f t="shared" si="279"/>
        <v>17029</v>
      </c>
      <c r="AG720" s="6">
        <f t="shared" si="280"/>
        <v>29</v>
      </c>
      <c r="AH720" s="6">
        <f t="shared" si="281"/>
        <v>36566</v>
      </c>
      <c r="AI720" s="6">
        <f t="shared" si="299"/>
        <v>417.34598332256741</v>
      </c>
      <c r="AJ720" s="9">
        <f t="shared" si="287"/>
        <v>0.28958333333333336</v>
      </c>
      <c r="AL720" s="6">
        <f t="shared" si="300"/>
        <v>210495</v>
      </c>
      <c r="AM720" s="6">
        <f t="shared" si="301"/>
        <v>157872</v>
      </c>
      <c r="AN720" s="6">
        <f t="shared" si="282"/>
        <v>540</v>
      </c>
      <c r="AO720" s="6">
        <f t="shared" si="283"/>
        <v>14594</v>
      </c>
      <c r="AP720" s="6">
        <f t="shared" si="284"/>
        <v>59</v>
      </c>
      <c r="AQ720" s="6">
        <f t="shared" si="285"/>
        <v>148432</v>
      </c>
      <c r="AR720" s="6">
        <f t="shared" si="302"/>
        <v>578.1605968206112</v>
      </c>
      <c r="AS720" s="9">
        <f t="shared" si="288"/>
        <v>0.40138888888888885</v>
      </c>
    </row>
    <row r="721" spans="1:45" x14ac:dyDescent="0.25">
      <c r="A721" t="s">
        <v>1426</v>
      </c>
      <c r="B721">
        <v>39380</v>
      </c>
      <c r="C721" t="s">
        <v>1427</v>
      </c>
      <c r="D721">
        <v>62301</v>
      </c>
      <c r="E721">
        <v>2912</v>
      </c>
      <c r="F721">
        <v>2507</v>
      </c>
      <c r="G721">
        <v>3684</v>
      </c>
      <c r="H721">
        <v>5374</v>
      </c>
      <c r="I721">
        <v>6400</v>
      </c>
      <c r="J721">
        <v>8566</v>
      </c>
      <c r="K721">
        <v>8508</v>
      </c>
      <c r="L721">
        <v>5238</v>
      </c>
      <c r="M721">
        <v>3045</v>
      </c>
      <c r="N721">
        <v>3377</v>
      </c>
      <c r="O721">
        <v>1662</v>
      </c>
      <c r="P721">
        <v>887</v>
      </c>
      <c r="Q721">
        <v>5147</v>
      </c>
      <c r="R721">
        <v>4994</v>
      </c>
      <c r="S721">
        <f t="shared" si="289"/>
        <v>31150.5</v>
      </c>
      <c r="T721" t="str">
        <f t="shared" si="290"/>
        <v>7:30 a.m. to 7:59 a.m.</v>
      </c>
      <c r="U721">
        <f t="shared" si="291"/>
        <v>450</v>
      </c>
      <c r="V721">
        <f t="shared" si="292"/>
        <v>62301</v>
      </c>
      <c r="W721">
        <f t="shared" si="293"/>
        <v>29443</v>
      </c>
      <c r="X721">
        <f t="shared" si="294"/>
        <v>8508</v>
      </c>
      <c r="Y721">
        <f t="shared" si="295"/>
        <v>29</v>
      </c>
      <c r="Z721">
        <f t="shared" si="296"/>
        <v>455.82011048425011</v>
      </c>
      <c r="AA721" s="9">
        <f t="shared" si="286"/>
        <v>0.31597222222222221</v>
      </c>
      <c r="AC721" s="6">
        <f t="shared" si="297"/>
        <v>62301</v>
      </c>
      <c r="AD721" s="6">
        <f t="shared" si="298"/>
        <v>15576</v>
      </c>
      <c r="AE721" s="6">
        <f t="shared" si="278"/>
        <v>390</v>
      </c>
      <c r="AF721" s="6">
        <f t="shared" si="279"/>
        <v>6400</v>
      </c>
      <c r="AG721" s="6">
        <f t="shared" si="280"/>
        <v>29</v>
      </c>
      <c r="AH721" s="6">
        <f t="shared" si="281"/>
        <v>14477</v>
      </c>
      <c r="AI721" s="6">
        <f t="shared" si="299"/>
        <v>394.9764453125</v>
      </c>
      <c r="AJ721" s="9">
        <f t="shared" si="287"/>
        <v>0.27361111111111108</v>
      </c>
      <c r="AL721" s="6">
        <f t="shared" si="300"/>
        <v>62301</v>
      </c>
      <c r="AM721" s="6">
        <f t="shared" si="301"/>
        <v>46726</v>
      </c>
      <c r="AN721" s="6">
        <f t="shared" si="282"/>
        <v>540</v>
      </c>
      <c r="AO721" s="6">
        <f t="shared" si="283"/>
        <v>3377</v>
      </c>
      <c r="AP721" s="6">
        <f t="shared" si="284"/>
        <v>59</v>
      </c>
      <c r="AQ721" s="6">
        <f t="shared" si="285"/>
        <v>46234</v>
      </c>
      <c r="AR721" s="6">
        <f t="shared" si="302"/>
        <v>548.5914273023393</v>
      </c>
      <c r="AS721" s="9">
        <f t="shared" si="288"/>
        <v>0.38055555555555554</v>
      </c>
    </row>
    <row r="722" spans="1:45" x14ac:dyDescent="0.25">
      <c r="A722" t="s">
        <v>1428</v>
      </c>
      <c r="B722">
        <v>39420</v>
      </c>
      <c r="C722" t="s">
        <v>1429</v>
      </c>
      <c r="D722">
        <v>18926</v>
      </c>
      <c r="E722">
        <v>524</v>
      </c>
      <c r="F722">
        <v>189</v>
      </c>
      <c r="G722">
        <v>418</v>
      </c>
      <c r="H722">
        <v>732</v>
      </c>
      <c r="I722">
        <v>1377</v>
      </c>
      <c r="J722">
        <v>2092</v>
      </c>
      <c r="K722">
        <v>3275</v>
      </c>
      <c r="L722">
        <v>2391</v>
      </c>
      <c r="M722">
        <v>1526</v>
      </c>
      <c r="N722">
        <v>1605</v>
      </c>
      <c r="O722">
        <v>758</v>
      </c>
      <c r="P722">
        <v>383</v>
      </c>
      <c r="Q722">
        <v>2291</v>
      </c>
      <c r="R722">
        <v>1365</v>
      </c>
      <c r="S722">
        <f t="shared" si="289"/>
        <v>9463</v>
      </c>
      <c r="T722" t="str">
        <f t="shared" si="290"/>
        <v>8:00 a.m. to 8:29 a.m.</v>
      </c>
      <c r="U722">
        <f t="shared" si="291"/>
        <v>480</v>
      </c>
      <c r="V722">
        <f t="shared" si="292"/>
        <v>18926</v>
      </c>
      <c r="W722">
        <f t="shared" si="293"/>
        <v>8607</v>
      </c>
      <c r="X722">
        <f t="shared" si="294"/>
        <v>2391</v>
      </c>
      <c r="Y722">
        <f t="shared" si="295"/>
        <v>29</v>
      </c>
      <c r="Z722">
        <f t="shared" si="296"/>
        <v>490.38226683396067</v>
      </c>
      <c r="AA722" s="9">
        <f t="shared" si="286"/>
        <v>0.34027777777777773</v>
      </c>
      <c r="AC722" s="6">
        <f t="shared" si="297"/>
        <v>18926</v>
      </c>
      <c r="AD722" s="6">
        <f t="shared" si="298"/>
        <v>4732</v>
      </c>
      <c r="AE722" s="6">
        <f t="shared" si="278"/>
        <v>420</v>
      </c>
      <c r="AF722" s="6">
        <f t="shared" si="279"/>
        <v>2092</v>
      </c>
      <c r="AG722" s="6">
        <f t="shared" si="280"/>
        <v>29</v>
      </c>
      <c r="AH722" s="6">
        <f t="shared" si="281"/>
        <v>3240</v>
      </c>
      <c r="AI722" s="6">
        <f t="shared" si="299"/>
        <v>440.67566921606118</v>
      </c>
      <c r="AJ722" s="9">
        <f t="shared" si="287"/>
        <v>0.30555555555555552</v>
      </c>
      <c r="AL722" s="6">
        <f t="shared" si="300"/>
        <v>18926</v>
      </c>
      <c r="AM722" s="6">
        <f t="shared" si="301"/>
        <v>14195</v>
      </c>
      <c r="AN722" s="6">
        <f t="shared" si="282"/>
        <v>600</v>
      </c>
      <c r="AO722" s="6">
        <f t="shared" si="283"/>
        <v>758</v>
      </c>
      <c r="AP722" s="6">
        <f t="shared" si="284"/>
        <v>59</v>
      </c>
      <c r="AQ722" s="6">
        <f t="shared" si="285"/>
        <v>14129</v>
      </c>
      <c r="AR722" s="6">
        <f t="shared" si="302"/>
        <v>605.09828496042212</v>
      </c>
      <c r="AS722" s="9">
        <f t="shared" si="288"/>
        <v>0.4201388888888889</v>
      </c>
    </row>
    <row r="723" spans="1:45" x14ac:dyDescent="0.25">
      <c r="A723" t="s">
        <v>1430</v>
      </c>
      <c r="B723">
        <v>39460</v>
      </c>
      <c r="C723" t="s">
        <v>1431</v>
      </c>
      <c r="D723">
        <v>50774</v>
      </c>
      <c r="E723">
        <v>1993</v>
      </c>
      <c r="F723">
        <v>1488</v>
      </c>
      <c r="G723">
        <v>1913</v>
      </c>
      <c r="H723">
        <v>3939</v>
      </c>
      <c r="I723">
        <v>5071</v>
      </c>
      <c r="J723">
        <v>7797</v>
      </c>
      <c r="K723">
        <v>6763</v>
      </c>
      <c r="L723">
        <v>5609</v>
      </c>
      <c r="M723">
        <v>2653</v>
      </c>
      <c r="N723">
        <v>3405</v>
      </c>
      <c r="O723">
        <v>1653</v>
      </c>
      <c r="P723">
        <v>817</v>
      </c>
      <c r="Q723">
        <v>3933</v>
      </c>
      <c r="R723">
        <v>3740</v>
      </c>
      <c r="S723">
        <f t="shared" si="289"/>
        <v>25387</v>
      </c>
      <c r="T723" t="str">
        <f t="shared" si="290"/>
        <v>7:30 a.m. to 7:59 a.m.</v>
      </c>
      <c r="U723">
        <f t="shared" si="291"/>
        <v>450</v>
      </c>
      <c r="V723">
        <f t="shared" si="292"/>
        <v>50774</v>
      </c>
      <c r="W723">
        <f t="shared" si="293"/>
        <v>22201</v>
      </c>
      <c r="X723">
        <f t="shared" si="294"/>
        <v>6763</v>
      </c>
      <c r="Y723">
        <f t="shared" si="295"/>
        <v>29</v>
      </c>
      <c r="Z723">
        <f t="shared" si="296"/>
        <v>463.66168859973385</v>
      </c>
      <c r="AA723" s="9">
        <f t="shared" si="286"/>
        <v>0.3215277777777778</v>
      </c>
      <c r="AC723" s="6">
        <f t="shared" si="297"/>
        <v>50774</v>
      </c>
      <c r="AD723" s="6">
        <f t="shared" si="298"/>
        <v>12694</v>
      </c>
      <c r="AE723" s="6">
        <f t="shared" si="278"/>
        <v>390</v>
      </c>
      <c r="AF723" s="6">
        <f t="shared" si="279"/>
        <v>5071</v>
      </c>
      <c r="AG723" s="6">
        <f t="shared" si="280"/>
        <v>29</v>
      </c>
      <c r="AH723" s="6">
        <f t="shared" si="281"/>
        <v>9333</v>
      </c>
      <c r="AI723" s="6">
        <f t="shared" si="299"/>
        <v>409.21800433839479</v>
      </c>
      <c r="AJ723" s="9">
        <f t="shared" si="287"/>
        <v>0.28402777777777777</v>
      </c>
      <c r="AL723" s="6">
        <f t="shared" si="300"/>
        <v>50774</v>
      </c>
      <c r="AM723" s="6">
        <f t="shared" si="301"/>
        <v>38081</v>
      </c>
      <c r="AN723" s="6">
        <f t="shared" si="282"/>
        <v>540</v>
      </c>
      <c r="AO723" s="6">
        <f t="shared" si="283"/>
        <v>3405</v>
      </c>
      <c r="AP723" s="6">
        <f t="shared" si="284"/>
        <v>59</v>
      </c>
      <c r="AQ723" s="6">
        <f t="shared" si="285"/>
        <v>37226</v>
      </c>
      <c r="AR723" s="6">
        <f t="shared" si="302"/>
        <v>554.80631424375918</v>
      </c>
      <c r="AS723" s="9">
        <f t="shared" si="288"/>
        <v>0.38472222222222219</v>
      </c>
    </row>
    <row r="724" spans="1:45" x14ac:dyDescent="0.25">
      <c r="A724" t="s">
        <v>1432</v>
      </c>
      <c r="B724">
        <v>39500</v>
      </c>
      <c r="C724" t="s">
        <v>1433</v>
      </c>
      <c r="D724">
        <v>35559</v>
      </c>
      <c r="E724">
        <v>1264</v>
      </c>
      <c r="F724">
        <v>958</v>
      </c>
      <c r="G724">
        <v>1791</v>
      </c>
      <c r="H724">
        <v>2697</v>
      </c>
      <c r="I724">
        <v>4239</v>
      </c>
      <c r="J724">
        <v>5461</v>
      </c>
      <c r="K724">
        <v>6524</v>
      </c>
      <c r="L724">
        <v>3040</v>
      </c>
      <c r="M724">
        <v>1241</v>
      </c>
      <c r="N724">
        <v>1268</v>
      </c>
      <c r="O724">
        <v>1021</v>
      </c>
      <c r="P724">
        <v>452</v>
      </c>
      <c r="Q724">
        <v>2821</v>
      </c>
      <c r="R724">
        <v>2782</v>
      </c>
      <c r="S724">
        <f t="shared" si="289"/>
        <v>17779.5</v>
      </c>
      <c r="T724" t="str">
        <f t="shared" si="290"/>
        <v>7:30 a.m. to 7:59 a.m.</v>
      </c>
      <c r="U724">
        <f t="shared" si="291"/>
        <v>450</v>
      </c>
      <c r="V724">
        <f t="shared" si="292"/>
        <v>35559</v>
      </c>
      <c r="W724">
        <f t="shared" si="293"/>
        <v>16410</v>
      </c>
      <c r="X724">
        <f t="shared" si="294"/>
        <v>6524</v>
      </c>
      <c r="Y724">
        <f t="shared" si="295"/>
        <v>29</v>
      </c>
      <c r="Z724">
        <f t="shared" si="296"/>
        <v>456.08759963212754</v>
      </c>
      <c r="AA724" s="9">
        <f t="shared" si="286"/>
        <v>0.31666666666666665</v>
      </c>
      <c r="AC724" s="6">
        <f t="shared" si="297"/>
        <v>35559</v>
      </c>
      <c r="AD724" s="6">
        <f t="shared" si="298"/>
        <v>8890</v>
      </c>
      <c r="AE724" s="6">
        <f t="shared" si="278"/>
        <v>390</v>
      </c>
      <c r="AF724" s="6">
        <f t="shared" si="279"/>
        <v>4239</v>
      </c>
      <c r="AG724" s="6">
        <f t="shared" si="280"/>
        <v>29</v>
      </c>
      <c r="AH724" s="6">
        <f t="shared" si="281"/>
        <v>6710</v>
      </c>
      <c r="AI724" s="6">
        <f t="shared" si="299"/>
        <v>404.9121844774711</v>
      </c>
      <c r="AJ724" s="9">
        <f t="shared" si="287"/>
        <v>0.28055555555555556</v>
      </c>
      <c r="AL724" s="6">
        <f t="shared" si="300"/>
        <v>35559</v>
      </c>
      <c r="AM724" s="6">
        <f t="shared" si="301"/>
        <v>26670</v>
      </c>
      <c r="AN724" s="6">
        <f t="shared" si="282"/>
        <v>510</v>
      </c>
      <c r="AO724" s="6">
        <f t="shared" si="283"/>
        <v>1241</v>
      </c>
      <c r="AP724" s="6">
        <f t="shared" si="284"/>
        <v>29</v>
      </c>
      <c r="AQ724" s="6">
        <f t="shared" si="285"/>
        <v>25974</v>
      </c>
      <c r="AR724" s="6">
        <f t="shared" si="302"/>
        <v>526.24677679290892</v>
      </c>
      <c r="AS724" s="9">
        <f t="shared" si="288"/>
        <v>0.36527777777777781</v>
      </c>
    </row>
    <row r="725" spans="1:45" x14ac:dyDescent="0.25">
      <c r="A725" t="s">
        <v>1434</v>
      </c>
      <c r="B725">
        <v>39540</v>
      </c>
      <c r="C725" t="s">
        <v>1435</v>
      </c>
      <c r="D725">
        <v>87540</v>
      </c>
      <c r="E725">
        <v>4319</v>
      </c>
      <c r="F725">
        <v>3413</v>
      </c>
      <c r="G725">
        <v>5787</v>
      </c>
      <c r="H725">
        <v>8526</v>
      </c>
      <c r="I725">
        <v>11926</v>
      </c>
      <c r="J725">
        <v>12049</v>
      </c>
      <c r="K725">
        <v>10581</v>
      </c>
      <c r="L725">
        <v>7232</v>
      </c>
      <c r="M725">
        <v>3202</v>
      </c>
      <c r="N725">
        <v>3443</v>
      </c>
      <c r="O725">
        <v>1630</v>
      </c>
      <c r="P725">
        <v>944</v>
      </c>
      <c r="Q725">
        <v>8185</v>
      </c>
      <c r="R725">
        <v>6303</v>
      </c>
      <c r="S725">
        <f t="shared" si="289"/>
        <v>43770</v>
      </c>
      <c r="T725" t="str">
        <f t="shared" si="290"/>
        <v>7:00 a.m. to 7:29 a.m.</v>
      </c>
      <c r="U725">
        <f t="shared" si="291"/>
        <v>420</v>
      </c>
      <c r="V725">
        <f t="shared" si="292"/>
        <v>87540</v>
      </c>
      <c r="W725">
        <f t="shared" si="293"/>
        <v>33971</v>
      </c>
      <c r="X725">
        <f t="shared" si="294"/>
        <v>12049</v>
      </c>
      <c r="Y725">
        <f t="shared" si="295"/>
        <v>29</v>
      </c>
      <c r="Z725">
        <f t="shared" si="296"/>
        <v>443.58461283094033</v>
      </c>
      <c r="AA725" s="9">
        <f t="shared" si="286"/>
        <v>0.30763888888888891</v>
      </c>
      <c r="AC725" s="6">
        <f t="shared" si="297"/>
        <v>87540</v>
      </c>
      <c r="AD725" s="6">
        <f t="shared" si="298"/>
        <v>21886</v>
      </c>
      <c r="AE725" s="6">
        <f t="shared" si="278"/>
        <v>360</v>
      </c>
      <c r="AF725" s="6">
        <f t="shared" si="279"/>
        <v>8526</v>
      </c>
      <c r="AG725" s="6">
        <f t="shared" si="280"/>
        <v>29</v>
      </c>
      <c r="AH725" s="6">
        <f t="shared" si="281"/>
        <v>13519</v>
      </c>
      <c r="AI725" s="6">
        <f t="shared" si="299"/>
        <v>388.45578231292518</v>
      </c>
      <c r="AJ725" s="9">
        <f t="shared" si="287"/>
        <v>0.26944444444444443</v>
      </c>
      <c r="AL725" s="6">
        <f t="shared" si="300"/>
        <v>87540</v>
      </c>
      <c r="AM725" s="6">
        <f t="shared" si="301"/>
        <v>65655</v>
      </c>
      <c r="AN725" s="6">
        <f t="shared" si="282"/>
        <v>510</v>
      </c>
      <c r="AO725" s="6">
        <f t="shared" si="283"/>
        <v>3202</v>
      </c>
      <c r="AP725" s="6">
        <f t="shared" si="284"/>
        <v>29</v>
      </c>
      <c r="AQ725" s="6">
        <f t="shared" si="285"/>
        <v>63833</v>
      </c>
      <c r="AR725" s="6">
        <f t="shared" si="302"/>
        <v>526.50156152404747</v>
      </c>
      <c r="AS725" s="9">
        <f t="shared" si="288"/>
        <v>0.36527777777777781</v>
      </c>
    </row>
    <row r="726" spans="1:45" x14ac:dyDescent="0.25">
      <c r="A726" t="s">
        <v>1436</v>
      </c>
      <c r="B726">
        <v>39580</v>
      </c>
      <c r="C726" t="s">
        <v>1437</v>
      </c>
      <c r="D726">
        <v>521272</v>
      </c>
      <c r="E726">
        <v>13231</v>
      </c>
      <c r="F726">
        <v>11716</v>
      </c>
      <c r="G726">
        <v>16508</v>
      </c>
      <c r="H726">
        <v>43525</v>
      </c>
      <c r="I726">
        <v>53582</v>
      </c>
      <c r="J726">
        <v>85505</v>
      </c>
      <c r="K726">
        <v>74811</v>
      </c>
      <c r="L726">
        <v>67433</v>
      </c>
      <c r="M726">
        <v>37899</v>
      </c>
      <c r="N726">
        <v>36768</v>
      </c>
      <c r="O726">
        <v>14823</v>
      </c>
      <c r="P726">
        <v>6027</v>
      </c>
      <c r="Q726">
        <v>29087</v>
      </c>
      <c r="R726">
        <v>30357</v>
      </c>
      <c r="S726">
        <f t="shared" si="289"/>
        <v>260636</v>
      </c>
      <c r="T726" t="str">
        <f t="shared" si="290"/>
        <v>7:30 a.m. to 7:59 a.m.</v>
      </c>
      <c r="U726">
        <f t="shared" si="291"/>
        <v>450</v>
      </c>
      <c r="V726">
        <f t="shared" si="292"/>
        <v>521272</v>
      </c>
      <c r="W726">
        <f t="shared" si="293"/>
        <v>224067</v>
      </c>
      <c r="X726">
        <f t="shared" si="294"/>
        <v>74811</v>
      </c>
      <c r="Y726">
        <f t="shared" si="295"/>
        <v>29</v>
      </c>
      <c r="Z726">
        <f t="shared" si="296"/>
        <v>464.17573618852845</v>
      </c>
      <c r="AA726" s="9">
        <f t="shared" si="286"/>
        <v>0.32222222222222224</v>
      </c>
      <c r="AC726" s="6">
        <f t="shared" si="297"/>
        <v>521272</v>
      </c>
      <c r="AD726" s="6">
        <f t="shared" si="298"/>
        <v>130319</v>
      </c>
      <c r="AE726" s="6">
        <f t="shared" si="278"/>
        <v>390</v>
      </c>
      <c r="AF726" s="6">
        <f t="shared" si="279"/>
        <v>53582</v>
      </c>
      <c r="AG726" s="6">
        <f t="shared" si="280"/>
        <v>29</v>
      </c>
      <c r="AH726" s="6">
        <f t="shared" si="281"/>
        <v>84980</v>
      </c>
      <c r="AI726" s="6">
        <f t="shared" si="299"/>
        <v>414.53812847598073</v>
      </c>
      <c r="AJ726" s="9">
        <f t="shared" si="287"/>
        <v>0.28750000000000003</v>
      </c>
      <c r="AL726" s="6">
        <f t="shared" si="300"/>
        <v>521272</v>
      </c>
      <c r="AM726" s="6">
        <f t="shared" si="301"/>
        <v>390954</v>
      </c>
      <c r="AN726" s="6">
        <f t="shared" si="282"/>
        <v>510</v>
      </c>
      <c r="AO726" s="6">
        <f t="shared" si="283"/>
        <v>37899</v>
      </c>
      <c r="AP726" s="6">
        <f t="shared" si="284"/>
        <v>29</v>
      </c>
      <c r="AQ726" s="6">
        <f t="shared" si="285"/>
        <v>366311</v>
      </c>
      <c r="AR726" s="6">
        <f t="shared" si="302"/>
        <v>528.85661890815061</v>
      </c>
      <c r="AS726" s="9">
        <f t="shared" si="288"/>
        <v>0.3666666666666667</v>
      </c>
    </row>
    <row r="727" spans="1:45" x14ac:dyDescent="0.25">
      <c r="A727" t="s">
        <v>1438</v>
      </c>
      <c r="B727">
        <v>39660</v>
      </c>
      <c r="C727" t="s">
        <v>1439</v>
      </c>
      <c r="D727">
        <v>61203</v>
      </c>
      <c r="E727">
        <v>2237</v>
      </c>
      <c r="F727">
        <v>1664</v>
      </c>
      <c r="G727">
        <v>3095</v>
      </c>
      <c r="H727">
        <v>5015</v>
      </c>
      <c r="I727">
        <v>8106</v>
      </c>
      <c r="J727">
        <v>10123</v>
      </c>
      <c r="K727">
        <v>10720</v>
      </c>
      <c r="L727">
        <v>4662</v>
      </c>
      <c r="M727">
        <v>2274</v>
      </c>
      <c r="N727">
        <v>2823</v>
      </c>
      <c r="O727">
        <v>1449</v>
      </c>
      <c r="P727">
        <v>825</v>
      </c>
      <c r="Q727">
        <v>4022</v>
      </c>
      <c r="R727">
        <v>4188</v>
      </c>
      <c r="S727">
        <f t="shared" si="289"/>
        <v>30601.5</v>
      </c>
      <c r="T727" t="str">
        <f t="shared" si="290"/>
        <v>7:30 a.m. to 7:59 a.m.</v>
      </c>
      <c r="U727">
        <f t="shared" si="291"/>
        <v>450</v>
      </c>
      <c r="V727">
        <f t="shared" si="292"/>
        <v>61203</v>
      </c>
      <c r="W727">
        <f t="shared" si="293"/>
        <v>30240</v>
      </c>
      <c r="X727">
        <f t="shared" si="294"/>
        <v>10720</v>
      </c>
      <c r="Y727">
        <f t="shared" si="295"/>
        <v>29</v>
      </c>
      <c r="Z727">
        <f t="shared" si="296"/>
        <v>450.9779384328358</v>
      </c>
      <c r="AA727" s="9">
        <f t="shared" si="286"/>
        <v>0.3125</v>
      </c>
      <c r="AC727" s="6">
        <f t="shared" si="297"/>
        <v>61203</v>
      </c>
      <c r="AD727" s="6">
        <f t="shared" si="298"/>
        <v>15301</v>
      </c>
      <c r="AE727" s="6">
        <f t="shared" si="278"/>
        <v>390</v>
      </c>
      <c r="AF727" s="6">
        <f t="shared" si="279"/>
        <v>8106</v>
      </c>
      <c r="AG727" s="6">
        <f t="shared" si="280"/>
        <v>29</v>
      </c>
      <c r="AH727" s="6">
        <f t="shared" si="281"/>
        <v>12011</v>
      </c>
      <c r="AI727" s="6">
        <f t="shared" si="299"/>
        <v>401.76939921046142</v>
      </c>
      <c r="AJ727" s="9">
        <f t="shared" si="287"/>
        <v>0.27847222222222223</v>
      </c>
      <c r="AL727" s="6">
        <f t="shared" si="300"/>
        <v>61203</v>
      </c>
      <c r="AM727" s="6">
        <f t="shared" si="301"/>
        <v>45903</v>
      </c>
      <c r="AN727" s="6">
        <f t="shared" si="282"/>
        <v>510</v>
      </c>
      <c r="AO727" s="6">
        <f t="shared" si="283"/>
        <v>2274</v>
      </c>
      <c r="AP727" s="6">
        <f t="shared" si="284"/>
        <v>29</v>
      </c>
      <c r="AQ727" s="6">
        <f t="shared" si="285"/>
        <v>45622</v>
      </c>
      <c r="AR727" s="6">
        <f t="shared" si="302"/>
        <v>513.57398856640282</v>
      </c>
      <c r="AS727" s="9">
        <f t="shared" si="288"/>
        <v>0.35625000000000001</v>
      </c>
    </row>
    <row r="728" spans="1:45" x14ac:dyDescent="0.25">
      <c r="A728" t="s">
        <v>1440</v>
      </c>
      <c r="B728">
        <v>39700</v>
      </c>
      <c r="C728" t="s">
        <v>1441</v>
      </c>
      <c r="D728">
        <v>5500</v>
      </c>
      <c r="E728">
        <v>100</v>
      </c>
      <c r="F728">
        <v>282</v>
      </c>
      <c r="G728">
        <v>247</v>
      </c>
      <c r="H728">
        <v>442</v>
      </c>
      <c r="I728">
        <v>511</v>
      </c>
      <c r="J728">
        <v>1463</v>
      </c>
      <c r="K728">
        <v>922</v>
      </c>
      <c r="L728">
        <v>530</v>
      </c>
      <c r="M728">
        <v>130</v>
      </c>
      <c r="N728">
        <v>234</v>
      </c>
      <c r="O728">
        <v>75</v>
      </c>
      <c r="P728">
        <v>3</v>
      </c>
      <c r="Q728">
        <v>246</v>
      </c>
      <c r="R728">
        <v>315</v>
      </c>
      <c r="S728">
        <f t="shared" si="289"/>
        <v>2750</v>
      </c>
      <c r="T728" t="str">
        <f t="shared" si="290"/>
        <v>7:00 a.m. to 7:29 a.m.</v>
      </c>
      <c r="U728">
        <f t="shared" si="291"/>
        <v>420</v>
      </c>
      <c r="V728">
        <f t="shared" si="292"/>
        <v>5500</v>
      </c>
      <c r="W728">
        <f t="shared" si="293"/>
        <v>1582</v>
      </c>
      <c r="X728">
        <f t="shared" si="294"/>
        <v>1463</v>
      </c>
      <c r="Y728">
        <f t="shared" si="295"/>
        <v>29</v>
      </c>
      <c r="Z728">
        <f t="shared" si="296"/>
        <v>443.1524265208476</v>
      </c>
      <c r="AA728" s="9">
        <f t="shared" si="286"/>
        <v>0.30763888888888891</v>
      </c>
      <c r="AC728" s="6">
        <f t="shared" si="297"/>
        <v>5500</v>
      </c>
      <c r="AD728" s="6">
        <f t="shared" si="298"/>
        <v>1376</v>
      </c>
      <c r="AE728" s="6">
        <f t="shared" si="278"/>
        <v>390</v>
      </c>
      <c r="AF728" s="6">
        <f t="shared" si="279"/>
        <v>511</v>
      </c>
      <c r="AG728" s="6">
        <f t="shared" si="280"/>
        <v>29</v>
      </c>
      <c r="AH728" s="6">
        <f t="shared" si="281"/>
        <v>1071</v>
      </c>
      <c r="AI728" s="6">
        <f t="shared" si="299"/>
        <v>407.25244618395305</v>
      </c>
      <c r="AJ728" s="9">
        <f t="shared" si="287"/>
        <v>0.28263888888888888</v>
      </c>
      <c r="AL728" s="6">
        <f t="shared" si="300"/>
        <v>5500</v>
      </c>
      <c r="AM728" s="6">
        <f t="shared" si="301"/>
        <v>4125</v>
      </c>
      <c r="AN728" s="6">
        <f t="shared" si="282"/>
        <v>480</v>
      </c>
      <c r="AO728" s="6">
        <f t="shared" si="283"/>
        <v>530</v>
      </c>
      <c r="AP728" s="6">
        <f t="shared" si="284"/>
        <v>29</v>
      </c>
      <c r="AQ728" s="6">
        <f t="shared" si="285"/>
        <v>3967</v>
      </c>
      <c r="AR728" s="6">
        <f t="shared" si="302"/>
        <v>488.64528301886793</v>
      </c>
      <c r="AS728" s="9">
        <f t="shared" si="288"/>
        <v>0.33888888888888885</v>
      </c>
    </row>
    <row r="729" spans="1:45" x14ac:dyDescent="0.25">
      <c r="A729" t="s">
        <v>1442</v>
      </c>
      <c r="B729">
        <v>39740</v>
      </c>
      <c r="C729" t="s">
        <v>1443</v>
      </c>
      <c r="D729">
        <v>184571</v>
      </c>
      <c r="E729">
        <v>9051</v>
      </c>
      <c r="F729">
        <v>8353</v>
      </c>
      <c r="G729">
        <v>10968</v>
      </c>
      <c r="H729">
        <v>18723</v>
      </c>
      <c r="I729">
        <v>20561</v>
      </c>
      <c r="J729">
        <v>25632</v>
      </c>
      <c r="K729">
        <v>21222</v>
      </c>
      <c r="L729">
        <v>15290</v>
      </c>
      <c r="M729">
        <v>9130</v>
      </c>
      <c r="N729">
        <v>7982</v>
      </c>
      <c r="O729">
        <v>3728</v>
      </c>
      <c r="P729">
        <v>2194</v>
      </c>
      <c r="Q729">
        <v>16285</v>
      </c>
      <c r="R729">
        <v>15452</v>
      </c>
      <c r="S729">
        <f t="shared" si="289"/>
        <v>92285.5</v>
      </c>
      <c r="T729" t="str">
        <f t="shared" si="290"/>
        <v>7:00 a.m. to 7:29 a.m.</v>
      </c>
      <c r="U729">
        <f t="shared" si="291"/>
        <v>420</v>
      </c>
      <c r="V729">
        <f t="shared" si="292"/>
        <v>184571</v>
      </c>
      <c r="W729">
        <f t="shared" si="293"/>
        <v>67656</v>
      </c>
      <c r="X729">
        <f t="shared" si="294"/>
        <v>25632</v>
      </c>
      <c r="Y729">
        <f t="shared" si="295"/>
        <v>29</v>
      </c>
      <c r="Z729">
        <f t="shared" si="296"/>
        <v>447.86577325218479</v>
      </c>
      <c r="AA729" s="9">
        <f t="shared" si="286"/>
        <v>0.31041666666666667</v>
      </c>
      <c r="AC729" s="6">
        <f t="shared" si="297"/>
        <v>184571</v>
      </c>
      <c r="AD729" s="6">
        <f t="shared" si="298"/>
        <v>46143</v>
      </c>
      <c r="AE729" s="6">
        <f t="shared" si="278"/>
        <v>360</v>
      </c>
      <c r="AF729" s="6">
        <f t="shared" si="279"/>
        <v>18723</v>
      </c>
      <c r="AG729" s="6">
        <f t="shared" si="280"/>
        <v>29</v>
      </c>
      <c r="AH729" s="6">
        <f t="shared" si="281"/>
        <v>28372</v>
      </c>
      <c r="AI729" s="6">
        <f t="shared" si="299"/>
        <v>387.52506275703678</v>
      </c>
      <c r="AJ729" s="9">
        <f t="shared" si="287"/>
        <v>0.26874999999999999</v>
      </c>
      <c r="AL729" s="6">
        <f t="shared" si="300"/>
        <v>184571</v>
      </c>
      <c r="AM729" s="6">
        <f t="shared" si="301"/>
        <v>138429</v>
      </c>
      <c r="AN729" s="6">
        <f t="shared" si="282"/>
        <v>510</v>
      </c>
      <c r="AO729" s="6">
        <f t="shared" si="283"/>
        <v>9130</v>
      </c>
      <c r="AP729" s="6">
        <f t="shared" si="284"/>
        <v>29</v>
      </c>
      <c r="AQ729" s="6">
        <f t="shared" si="285"/>
        <v>129800</v>
      </c>
      <c r="AR729" s="6">
        <f t="shared" si="302"/>
        <v>537.4062705366922</v>
      </c>
      <c r="AS729" s="9">
        <f t="shared" si="288"/>
        <v>0.37291666666666662</v>
      </c>
    </row>
    <row r="730" spans="1:45" x14ac:dyDescent="0.25">
      <c r="A730" t="s">
        <v>1444</v>
      </c>
      <c r="B730">
        <v>39780</v>
      </c>
      <c r="C730" t="s">
        <v>1445</v>
      </c>
      <c r="D730">
        <v>21010</v>
      </c>
      <c r="E730">
        <v>1471</v>
      </c>
      <c r="F730">
        <v>1169</v>
      </c>
      <c r="G730">
        <v>1463</v>
      </c>
      <c r="H730">
        <v>1737</v>
      </c>
      <c r="I730">
        <v>2245</v>
      </c>
      <c r="J730">
        <v>2661</v>
      </c>
      <c r="K730">
        <v>2879</v>
      </c>
      <c r="L730">
        <v>1673</v>
      </c>
      <c r="M730">
        <v>850</v>
      </c>
      <c r="N730">
        <v>936</v>
      </c>
      <c r="O730">
        <v>507</v>
      </c>
      <c r="P730">
        <v>358</v>
      </c>
      <c r="Q730">
        <v>1582</v>
      </c>
      <c r="R730">
        <v>1479</v>
      </c>
      <c r="S730">
        <f t="shared" si="289"/>
        <v>10505</v>
      </c>
      <c r="T730" t="str">
        <f t="shared" si="290"/>
        <v>7:00 a.m. to 7:29 a.m.</v>
      </c>
      <c r="U730">
        <f t="shared" si="291"/>
        <v>420</v>
      </c>
      <c r="V730">
        <f t="shared" si="292"/>
        <v>21010</v>
      </c>
      <c r="W730">
        <f t="shared" si="293"/>
        <v>8085</v>
      </c>
      <c r="X730">
        <f t="shared" si="294"/>
        <v>2661</v>
      </c>
      <c r="Y730">
        <f t="shared" si="295"/>
        <v>29</v>
      </c>
      <c r="Z730">
        <f t="shared" si="296"/>
        <v>446.37354378053362</v>
      </c>
      <c r="AA730" s="9">
        <f t="shared" si="286"/>
        <v>0.30972222222222223</v>
      </c>
      <c r="AC730" s="6">
        <f t="shared" si="297"/>
        <v>21010</v>
      </c>
      <c r="AD730" s="6">
        <f t="shared" si="298"/>
        <v>5253</v>
      </c>
      <c r="AE730" s="6">
        <f t="shared" si="278"/>
        <v>360</v>
      </c>
      <c r="AF730" s="6">
        <f t="shared" si="279"/>
        <v>1737</v>
      </c>
      <c r="AG730" s="6">
        <f t="shared" si="280"/>
        <v>29</v>
      </c>
      <c r="AH730" s="6">
        <f t="shared" si="281"/>
        <v>4103</v>
      </c>
      <c r="AI730" s="6">
        <f t="shared" si="299"/>
        <v>379.1914219919401</v>
      </c>
      <c r="AJ730" s="9">
        <f t="shared" si="287"/>
        <v>0.26319444444444445</v>
      </c>
      <c r="AL730" s="6">
        <f t="shared" si="300"/>
        <v>21010</v>
      </c>
      <c r="AM730" s="6">
        <f t="shared" si="301"/>
        <v>15758</v>
      </c>
      <c r="AN730" s="6">
        <f t="shared" si="282"/>
        <v>510</v>
      </c>
      <c r="AO730" s="6">
        <f t="shared" si="283"/>
        <v>850</v>
      </c>
      <c r="AP730" s="6">
        <f t="shared" si="284"/>
        <v>29</v>
      </c>
      <c r="AQ730" s="6">
        <f t="shared" si="285"/>
        <v>15298</v>
      </c>
      <c r="AR730" s="6">
        <f t="shared" si="302"/>
        <v>525.67705882352936</v>
      </c>
      <c r="AS730" s="9">
        <f t="shared" si="288"/>
        <v>0.36458333333333331</v>
      </c>
    </row>
    <row r="731" spans="1:45" x14ac:dyDescent="0.25">
      <c r="A731" t="s">
        <v>1446</v>
      </c>
      <c r="B731">
        <v>39820</v>
      </c>
      <c r="C731" t="s">
        <v>1447</v>
      </c>
      <c r="D731">
        <v>62844</v>
      </c>
      <c r="E731">
        <v>2979</v>
      </c>
      <c r="F731">
        <v>1661</v>
      </c>
      <c r="G731">
        <v>3318</v>
      </c>
      <c r="H731">
        <v>4576</v>
      </c>
      <c r="I731">
        <v>6580</v>
      </c>
      <c r="J731">
        <v>9915</v>
      </c>
      <c r="K731">
        <v>9999</v>
      </c>
      <c r="L731">
        <v>5259</v>
      </c>
      <c r="M731">
        <v>3468</v>
      </c>
      <c r="N731">
        <v>4035</v>
      </c>
      <c r="O731">
        <v>1922</v>
      </c>
      <c r="P731">
        <v>1403</v>
      </c>
      <c r="Q731">
        <v>3596</v>
      </c>
      <c r="R731">
        <v>4133</v>
      </c>
      <c r="S731">
        <f t="shared" si="289"/>
        <v>31422</v>
      </c>
      <c r="T731" t="str">
        <f t="shared" si="290"/>
        <v>7:30 a.m. to 7:59 a.m.</v>
      </c>
      <c r="U731">
        <f t="shared" si="291"/>
        <v>450</v>
      </c>
      <c r="V731">
        <f t="shared" si="292"/>
        <v>62844</v>
      </c>
      <c r="W731">
        <f t="shared" si="293"/>
        <v>29029</v>
      </c>
      <c r="X731">
        <f t="shared" si="294"/>
        <v>9999</v>
      </c>
      <c r="Y731">
        <f t="shared" si="295"/>
        <v>29</v>
      </c>
      <c r="Z731">
        <f t="shared" si="296"/>
        <v>456.94039403940394</v>
      </c>
      <c r="AA731" s="9">
        <f t="shared" si="286"/>
        <v>0.31666666666666665</v>
      </c>
      <c r="AC731" s="6">
        <f t="shared" si="297"/>
        <v>62844</v>
      </c>
      <c r="AD731" s="6">
        <f t="shared" si="298"/>
        <v>15712</v>
      </c>
      <c r="AE731" s="6">
        <f t="shared" si="278"/>
        <v>390</v>
      </c>
      <c r="AF731" s="6">
        <f t="shared" si="279"/>
        <v>6580</v>
      </c>
      <c r="AG731" s="6">
        <f t="shared" si="280"/>
        <v>29</v>
      </c>
      <c r="AH731" s="6">
        <f t="shared" si="281"/>
        <v>12534</v>
      </c>
      <c r="AI731" s="6">
        <f t="shared" si="299"/>
        <v>404.00197568389058</v>
      </c>
      <c r="AJ731" s="9">
        <f t="shared" si="287"/>
        <v>0.28055555555555556</v>
      </c>
      <c r="AL731" s="6">
        <f t="shared" si="300"/>
        <v>62844</v>
      </c>
      <c r="AM731" s="6">
        <f t="shared" si="301"/>
        <v>47133</v>
      </c>
      <c r="AN731" s="6">
        <f t="shared" si="282"/>
        <v>510</v>
      </c>
      <c r="AO731" s="6">
        <f t="shared" si="283"/>
        <v>3468</v>
      </c>
      <c r="AP731" s="6">
        <f t="shared" si="284"/>
        <v>29</v>
      </c>
      <c r="AQ731" s="6">
        <f t="shared" si="285"/>
        <v>44287</v>
      </c>
      <c r="AR731" s="6">
        <f t="shared" si="302"/>
        <v>533.79873125720871</v>
      </c>
      <c r="AS731" s="9">
        <f t="shared" si="288"/>
        <v>0.37013888888888885</v>
      </c>
    </row>
    <row r="732" spans="1:45" x14ac:dyDescent="0.25">
      <c r="A732" t="s">
        <v>1448</v>
      </c>
      <c r="B732">
        <v>39860</v>
      </c>
      <c r="C732" t="s">
        <v>1449</v>
      </c>
      <c r="D732">
        <v>22190</v>
      </c>
      <c r="E732">
        <v>1212</v>
      </c>
      <c r="F732">
        <v>1188</v>
      </c>
      <c r="G732">
        <v>1724</v>
      </c>
      <c r="H732">
        <v>2331</v>
      </c>
      <c r="I732">
        <v>2412</v>
      </c>
      <c r="J732">
        <v>3114</v>
      </c>
      <c r="K732">
        <v>2839</v>
      </c>
      <c r="L732">
        <v>1655</v>
      </c>
      <c r="M732">
        <v>811</v>
      </c>
      <c r="N732">
        <v>898</v>
      </c>
      <c r="O732">
        <v>413</v>
      </c>
      <c r="P732">
        <v>365</v>
      </c>
      <c r="Q732">
        <v>1945</v>
      </c>
      <c r="R732">
        <v>1283</v>
      </c>
      <c r="S732">
        <f t="shared" si="289"/>
        <v>11095</v>
      </c>
      <c r="T732" t="str">
        <f t="shared" si="290"/>
        <v>7:00 a.m. to 7:29 a.m.</v>
      </c>
      <c r="U732">
        <f t="shared" si="291"/>
        <v>420</v>
      </c>
      <c r="V732">
        <f t="shared" si="292"/>
        <v>22190</v>
      </c>
      <c r="W732">
        <f t="shared" si="293"/>
        <v>8867</v>
      </c>
      <c r="X732">
        <f t="shared" si="294"/>
        <v>3114</v>
      </c>
      <c r="Y732">
        <f t="shared" si="295"/>
        <v>29</v>
      </c>
      <c r="Z732">
        <f t="shared" si="296"/>
        <v>440.7488760436737</v>
      </c>
      <c r="AA732" s="9">
        <f t="shared" si="286"/>
        <v>0.30555555555555552</v>
      </c>
      <c r="AC732" s="6">
        <f t="shared" si="297"/>
        <v>22190</v>
      </c>
      <c r="AD732" s="6">
        <f t="shared" si="298"/>
        <v>5548</v>
      </c>
      <c r="AE732" s="6">
        <f t="shared" si="278"/>
        <v>360</v>
      </c>
      <c r="AF732" s="6">
        <f t="shared" si="279"/>
        <v>2331</v>
      </c>
      <c r="AG732" s="6">
        <f t="shared" si="280"/>
        <v>29</v>
      </c>
      <c r="AH732" s="6">
        <f t="shared" si="281"/>
        <v>4124</v>
      </c>
      <c r="AI732" s="6">
        <f t="shared" si="299"/>
        <v>377.70978120978123</v>
      </c>
      <c r="AJ732" s="9">
        <f t="shared" si="287"/>
        <v>0.26180555555555557</v>
      </c>
      <c r="AL732" s="6">
        <f t="shared" si="300"/>
        <v>22190</v>
      </c>
      <c r="AM732" s="6">
        <f t="shared" si="301"/>
        <v>16643</v>
      </c>
      <c r="AN732" s="6">
        <f t="shared" si="282"/>
        <v>510</v>
      </c>
      <c r="AO732" s="6">
        <f t="shared" si="283"/>
        <v>811</v>
      </c>
      <c r="AP732" s="6">
        <f t="shared" si="284"/>
        <v>29</v>
      </c>
      <c r="AQ732" s="6">
        <f t="shared" si="285"/>
        <v>16475</v>
      </c>
      <c r="AR732" s="6">
        <f t="shared" si="302"/>
        <v>515.98951911220718</v>
      </c>
      <c r="AS732" s="9">
        <f t="shared" si="288"/>
        <v>0.3576388888888889</v>
      </c>
    </row>
    <row r="733" spans="1:45" x14ac:dyDescent="0.25">
      <c r="A733" t="s">
        <v>1450</v>
      </c>
      <c r="B733">
        <v>39900</v>
      </c>
      <c r="C733" t="s">
        <v>1451</v>
      </c>
      <c r="D733">
        <v>193378</v>
      </c>
      <c r="E733">
        <v>9098</v>
      </c>
      <c r="F733">
        <v>7434</v>
      </c>
      <c r="G733">
        <v>9354</v>
      </c>
      <c r="H733">
        <v>16061</v>
      </c>
      <c r="I733">
        <v>19281</v>
      </c>
      <c r="J733">
        <v>26144</v>
      </c>
      <c r="K733">
        <v>24570</v>
      </c>
      <c r="L733">
        <v>19503</v>
      </c>
      <c r="M733">
        <v>10409</v>
      </c>
      <c r="N733">
        <v>13094</v>
      </c>
      <c r="O733">
        <v>5593</v>
      </c>
      <c r="P733">
        <v>2889</v>
      </c>
      <c r="Q733">
        <v>15474</v>
      </c>
      <c r="R733">
        <v>14474</v>
      </c>
      <c r="S733">
        <f t="shared" si="289"/>
        <v>96689</v>
      </c>
      <c r="T733" t="str">
        <f t="shared" si="290"/>
        <v>7:30 a.m. to 7:59 a.m.</v>
      </c>
      <c r="U733">
        <f t="shared" si="291"/>
        <v>450</v>
      </c>
      <c r="V733">
        <f t="shared" si="292"/>
        <v>193378</v>
      </c>
      <c r="W733">
        <f t="shared" si="293"/>
        <v>87372</v>
      </c>
      <c r="X733">
        <f t="shared" si="294"/>
        <v>24570</v>
      </c>
      <c r="Y733">
        <f t="shared" si="295"/>
        <v>29</v>
      </c>
      <c r="Z733">
        <f t="shared" si="296"/>
        <v>460.99686609686609</v>
      </c>
      <c r="AA733" s="9">
        <f t="shared" si="286"/>
        <v>0.31944444444444448</v>
      </c>
      <c r="AC733" s="6">
        <f t="shared" si="297"/>
        <v>193378</v>
      </c>
      <c r="AD733" s="6">
        <f t="shared" si="298"/>
        <v>48345</v>
      </c>
      <c r="AE733" s="6">
        <f t="shared" si="278"/>
        <v>390</v>
      </c>
      <c r="AF733" s="6">
        <f t="shared" si="279"/>
        <v>19281</v>
      </c>
      <c r="AG733" s="6">
        <f t="shared" si="280"/>
        <v>29</v>
      </c>
      <c r="AH733" s="6">
        <f t="shared" si="281"/>
        <v>41947</v>
      </c>
      <c r="AI733" s="6">
        <f t="shared" si="299"/>
        <v>399.62229656138169</v>
      </c>
      <c r="AJ733" s="9">
        <f t="shared" si="287"/>
        <v>0.27708333333333335</v>
      </c>
      <c r="AL733" s="6">
        <f t="shared" si="300"/>
        <v>193378</v>
      </c>
      <c r="AM733" s="6">
        <f t="shared" si="301"/>
        <v>145034</v>
      </c>
      <c r="AN733" s="6">
        <f t="shared" si="282"/>
        <v>540</v>
      </c>
      <c r="AO733" s="6">
        <f t="shared" si="283"/>
        <v>13094</v>
      </c>
      <c r="AP733" s="6">
        <f t="shared" si="284"/>
        <v>59</v>
      </c>
      <c r="AQ733" s="6">
        <f t="shared" si="285"/>
        <v>141854</v>
      </c>
      <c r="AR733" s="6">
        <f t="shared" si="302"/>
        <v>554.32644722773784</v>
      </c>
      <c r="AS733" s="9">
        <f t="shared" si="288"/>
        <v>0.38472222222222219</v>
      </c>
    </row>
    <row r="734" spans="1:45" x14ac:dyDescent="0.25">
      <c r="A734" t="s">
        <v>1452</v>
      </c>
      <c r="B734">
        <v>39940</v>
      </c>
      <c r="C734" t="s">
        <v>1453</v>
      </c>
      <c r="D734">
        <v>19729</v>
      </c>
      <c r="E734">
        <v>747</v>
      </c>
      <c r="F734">
        <v>409</v>
      </c>
      <c r="G734">
        <v>510</v>
      </c>
      <c r="H734">
        <v>956</v>
      </c>
      <c r="I734">
        <v>1416</v>
      </c>
      <c r="J734">
        <v>2604</v>
      </c>
      <c r="K734">
        <v>3892</v>
      </c>
      <c r="L734">
        <v>2011</v>
      </c>
      <c r="M734">
        <v>1144</v>
      </c>
      <c r="N734">
        <v>1329</v>
      </c>
      <c r="O734">
        <v>553</v>
      </c>
      <c r="P734">
        <v>438</v>
      </c>
      <c r="Q734">
        <v>2152</v>
      </c>
      <c r="R734">
        <v>1568</v>
      </c>
      <c r="S734">
        <f t="shared" si="289"/>
        <v>9864.5</v>
      </c>
      <c r="T734" t="str">
        <f t="shared" si="290"/>
        <v>7:30 a.m. to 7:59 a.m.</v>
      </c>
      <c r="U734">
        <f t="shared" si="291"/>
        <v>450</v>
      </c>
      <c r="V734">
        <f t="shared" si="292"/>
        <v>19729</v>
      </c>
      <c r="W734">
        <f t="shared" si="293"/>
        <v>6642</v>
      </c>
      <c r="X734">
        <f t="shared" si="294"/>
        <v>3892</v>
      </c>
      <c r="Y734">
        <f t="shared" si="295"/>
        <v>29</v>
      </c>
      <c r="Z734">
        <f t="shared" si="296"/>
        <v>474.01143371017474</v>
      </c>
      <c r="AA734" s="9">
        <f t="shared" si="286"/>
        <v>0.32916666666666666</v>
      </c>
      <c r="AC734" s="6">
        <f t="shared" si="297"/>
        <v>19729</v>
      </c>
      <c r="AD734" s="6">
        <f t="shared" si="298"/>
        <v>4933</v>
      </c>
      <c r="AE734" s="6">
        <f t="shared" si="278"/>
        <v>420</v>
      </c>
      <c r="AF734" s="6">
        <f t="shared" si="279"/>
        <v>2604</v>
      </c>
      <c r="AG734" s="6">
        <f t="shared" si="280"/>
        <v>29</v>
      </c>
      <c r="AH734" s="6">
        <f t="shared" si="281"/>
        <v>4038</v>
      </c>
      <c r="AI734" s="6">
        <f t="shared" si="299"/>
        <v>429.95900537634407</v>
      </c>
      <c r="AJ734" s="9">
        <f t="shared" si="287"/>
        <v>0.29791666666666666</v>
      </c>
      <c r="AL734" s="6">
        <f t="shared" si="300"/>
        <v>19729</v>
      </c>
      <c r="AM734" s="6">
        <f t="shared" si="301"/>
        <v>14797</v>
      </c>
      <c r="AN734" s="6">
        <f t="shared" si="282"/>
        <v>540</v>
      </c>
      <c r="AO734" s="6">
        <f t="shared" si="283"/>
        <v>1329</v>
      </c>
      <c r="AP734" s="6">
        <f t="shared" si="284"/>
        <v>59</v>
      </c>
      <c r="AQ734" s="6">
        <f t="shared" si="285"/>
        <v>13689</v>
      </c>
      <c r="AR734" s="6">
        <f t="shared" si="302"/>
        <v>589.17776523702037</v>
      </c>
      <c r="AS734" s="9">
        <f t="shared" si="288"/>
        <v>0.40902777777777777</v>
      </c>
    </row>
    <row r="735" spans="1:45" x14ac:dyDescent="0.25">
      <c r="A735" t="s">
        <v>1454</v>
      </c>
      <c r="B735">
        <v>39980</v>
      </c>
      <c r="C735" t="s">
        <v>1455</v>
      </c>
      <c r="D735">
        <v>27820</v>
      </c>
      <c r="E735">
        <v>1216</v>
      </c>
      <c r="F735">
        <v>1191</v>
      </c>
      <c r="G735">
        <v>1430</v>
      </c>
      <c r="H735">
        <v>2313</v>
      </c>
      <c r="I735">
        <v>2991</v>
      </c>
      <c r="J735">
        <v>3769</v>
      </c>
      <c r="K735">
        <v>4138</v>
      </c>
      <c r="L735">
        <v>2049</v>
      </c>
      <c r="M735">
        <v>1053</v>
      </c>
      <c r="N735">
        <v>1037</v>
      </c>
      <c r="O735">
        <v>788</v>
      </c>
      <c r="P735">
        <v>309</v>
      </c>
      <c r="Q735">
        <v>2898</v>
      </c>
      <c r="R735">
        <v>2638</v>
      </c>
      <c r="S735">
        <f t="shared" si="289"/>
        <v>13910</v>
      </c>
      <c r="T735" t="str">
        <f t="shared" si="290"/>
        <v>7:30 a.m. to 7:59 a.m.</v>
      </c>
      <c r="U735">
        <f t="shared" si="291"/>
        <v>450</v>
      </c>
      <c r="V735">
        <f t="shared" si="292"/>
        <v>27820</v>
      </c>
      <c r="W735">
        <f t="shared" si="293"/>
        <v>12910</v>
      </c>
      <c r="X735">
        <f t="shared" si="294"/>
        <v>4138</v>
      </c>
      <c r="Y735">
        <f t="shared" si="295"/>
        <v>29</v>
      </c>
      <c r="Z735">
        <f t="shared" si="296"/>
        <v>457.00821652972451</v>
      </c>
      <c r="AA735" s="9">
        <f t="shared" si="286"/>
        <v>0.31736111111111109</v>
      </c>
      <c r="AC735" s="6">
        <f t="shared" si="297"/>
        <v>27820</v>
      </c>
      <c r="AD735" s="6">
        <f t="shared" si="298"/>
        <v>6956</v>
      </c>
      <c r="AE735" s="6">
        <f t="shared" si="278"/>
        <v>390</v>
      </c>
      <c r="AF735" s="6">
        <f t="shared" si="279"/>
        <v>2991</v>
      </c>
      <c r="AG735" s="6">
        <f t="shared" si="280"/>
        <v>29</v>
      </c>
      <c r="AH735" s="6">
        <f t="shared" si="281"/>
        <v>6150</v>
      </c>
      <c r="AI735" s="6">
        <f t="shared" si="299"/>
        <v>397.80508191240386</v>
      </c>
      <c r="AJ735" s="9">
        <f t="shared" si="287"/>
        <v>0.27569444444444441</v>
      </c>
      <c r="AL735" s="6">
        <f t="shared" si="300"/>
        <v>27820</v>
      </c>
      <c r="AM735" s="6">
        <f t="shared" si="301"/>
        <v>20865</v>
      </c>
      <c r="AN735" s="6">
        <f t="shared" si="282"/>
        <v>540</v>
      </c>
      <c r="AO735" s="6">
        <f t="shared" si="283"/>
        <v>1037</v>
      </c>
      <c r="AP735" s="6">
        <f t="shared" si="284"/>
        <v>59</v>
      </c>
      <c r="AQ735" s="6">
        <f t="shared" si="285"/>
        <v>20150</v>
      </c>
      <c r="AR735" s="6">
        <f t="shared" si="302"/>
        <v>580.67984570877536</v>
      </c>
      <c r="AS735" s="9">
        <f t="shared" si="288"/>
        <v>0.40277777777777773</v>
      </c>
    </row>
    <row r="736" spans="1:45" x14ac:dyDescent="0.25">
      <c r="A736" t="s">
        <v>1456</v>
      </c>
      <c r="B736">
        <v>40060</v>
      </c>
      <c r="C736" t="s">
        <v>1457</v>
      </c>
      <c r="D736">
        <v>571138</v>
      </c>
      <c r="E736">
        <v>17466</v>
      </c>
      <c r="F736">
        <v>15012</v>
      </c>
      <c r="G736">
        <v>20461</v>
      </c>
      <c r="H736">
        <v>49384</v>
      </c>
      <c r="I736">
        <v>59657</v>
      </c>
      <c r="J736">
        <v>85269</v>
      </c>
      <c r="K736">
        <v>82059</v>
      </c>
      <c r="L736">
        <v>73431</v>
      </c>
      <c r="M736">
        <v>38463</v>
      </c>
      <c r="N736">
        <v>35673</v>
      </c>
      <c r="O736">
        <v>14101</v>
      </c>
      <c r="P736">
        <v>6800</v>
      </c>
      <c r="Q736">
        <v>35914</v>
      </c>
      <c r="R736">
        <v>37448</v>
      </c>
      <c r="S736">
        <f t="shared" si="289"/>
        <v>285569</v>
      </c>
      <c r="T736" t="str">
        <f t="shared" si="290"/>
        <v>7:30 a.m. to 7:59 a.m.</v>
      </c>
      <c r="U736">
        <f t="shared" si="291"/>
        <v>450</v>
      </c>
      <c r="V736">
        <f t="shared" si="292"/>
        <v>571138</v>
      </c>
      <c r="W736">
        <f t="shared" si="293"/>
        <v>247249</v>
      </c>
      <c r="X736">
        <f t="shared" si="294"/>
        <v>82059</v>
      </c>
      <c r="Y736">
        <f t="shared" si="295"/>
        <v>29</v>
      </c>
      <c r="Z736">
        <f t="shared" si="296"/>
        <v>463.54245116318748</v>
      </c>
      <c r="AA736" s="9">
        <f t="shared" si="286"/>
        <v>0.3215277777777778</v>
      </c>
      <c r="AC736" s="6">
        <f t="shared" si="297"/>
        <v>571138</v>
      </c>
      <c r="AD736" s="6">
        <f t="shared" si="298"/>
        <v>142785</v>
      </c>
      <c r="AE736" s="6">
        <f t="shared" si="278"/>
        <v>390</v>
      </c>
      <c r="AF736" s="6">
        <f t="shared" si="279"/>
        <v>59657</v>
      </c>
      <c r="AG736" s="6">
        <f t="shared" si="280"/>
        <v>29</v>
      </c>
      <c r="AH736" s="6">
        <f t="shared" si="281"/>
        <v>102323</v>
      </c>
      <c r="AI736" s="6">
        <f t="shared" si="299"/>
        <v>409.66883182191526</v>
      </c>
      <c r="AJ736" s="9">
        <f t="shared" si="287"/>
        <v>0.28402777777777777</v>
      </c>
      <c r="AL736" s="6">
        <f t="shared" si="300"/>
        <v>571138</v>
      </c>
      <c r="AM736" s="6">
        <f t="shared" si="301"/>
        <v>428354</v>
      </c>
      <c r="AN736" s="6">
        <f t="shared" si="282"/>
        <v>510</v>
      </c>
      <c r="AO736" s="6">
        <f t="shared" si="283"/>
        <v>38463</v>
      </c>
      <c r="AP736" s="6">
        <f t="shared" si="284"/>
        <v>29</v>
      </c>
      <c r="AQ736" s="6">
        <f t="shared" si="285"/>
        <v>402739</v>
      </c>
      <c r="AR736" s="6">
        <f t="shared" si="302"/>
        <v>529.31259912123335</v>
      </c>
      <c r="AS736" s="9">
        <f t="shared" si="288"/>
        <v>0.36736111111111108</v>
      </c>
    </row>
    <row r="737" spans="1:45" x14ac:dyDescent="0.25">
      <c r="A737" t="s">
        <v>1458</v>
      </c>
      <c r="B737">
        <v>40080</v>
      </c>
      <c r="C737" t="s">
        <v>1459</v>
      </c>
      <c r="D737">
        <v>43033</v>
      </c>
      <c r="E737">
        <v>1895</v>
      </c>
      <c r="F737">
        <v>981</v>
      </c>
      <c r="G737">
        <v>1912</v>
      </c>
      <c r="H737">
        <v>3790</v>
      </c>
      <c r="I737">
        <v>4224</v>
      </c>
      <c r="J737">
        <v>6137</v>
      </c>
      <c r="K737">
        <v>6651</v>
      </c>
      <c r="L737">
        <v>3287</v>
      </c>
      <c r="M737">
        <v>1693</v>
      </c>
      <c r="N737">
        <v>2121</v>
      </c>
      <c r="O737">
        <v>1280</v>
      </c>
      <c r="P737">
        <v>745</v>
      </c>
      <c r="Q737">
        <v>4219</v>
      </c>
      <c r="R737">
        <v>4098</v>
      </c>
      <c r="S737">
        <f t="shared" si="289"/>
        <v>21516.5</v>
      </c>
      <c r="T737" t="str">
        <f t="shared" si="290"/>
        <v>7:30 a.m. to 7:59 a.m.</v>
      </c>
      <c r="U737">
        <f t="shared" si="291"/>
        <v>450</v>
      </c>
      <c r="V737">
        <f t="shared" si="292"/>
        <v>43033</v>
      </c>
      <c r="W737">
        <f t="shared" si="293"/>
        <v>18939</v>
      </c>
      <c r="X737">
        <f t="shared" si="294"/>
        <v>6651</v>
      </c>
      <c r="Y737">
        <f t="shared" si="295"/>
        <v>29</v>
      </c>
      <c r="Z737">
        <f t="shared" si="296"/>
        <v>461.2385355585626</v>
      </c>
      <c r="AA737" s="9">
        <f t="shared" si="286"/>
        <v>0.32013888888888892</v>
      </c>
      <c r="AC737" s="6">
        <f t="shared" si="297"/>
        <v>43033</v>
      </c>
      <c r="AD737" s="6">
        <f t="shared" si="298"/>
        <v>10759</v>
      </c>
      <c r="AE737" s="6">
        <f t="shared" si="278"/>
        <v>390</v>
      </c>
      <c r="AF737" s="6">
        <f t="shared" si="279"/>
        <v>4224</v>
      </c>
      <c r="AG737" s="6">
        <f t="shared" si="280"/>
        <v>29</v>
      </c>
      <c r="AH737" s="6">
        <f t="shared" si="281"/>
        <v>8578</v>
      </c>
      <c r="AI737" s="6">
        <f t="shared" si="299"/>
        <v>404.96857244318181</v>
      </c>
      <c r="AJ737" s="9">
        <f t="shared" si="287"/>
        <v>0.28055555555555556</v>
      </c>
      <c r="AL737" s="6">
        <f t="shared" si="300"/>
        <v>43033</v>
      </c>
      <c r="AM737" s="6">
        <f t="shared" si="301"/>
        <v>32275</v>
      </c>
      <c r="AN737" s="6">
        <f t="shared" si="282"/>
        <v>540</v>
      </c>
      <c r="AO737" s="6">
        <f t="shared" si="283"/>
        <v>2121</v>
      </c>
      <c r="AP737" s="6">
        <f t="shared" si="284"/>
        <v>59</v>
      </c>
      <c r="AQ737" s="6">
        <f t="shared" si="285"/>
        <v>30570</v>
      </c>
      <c r="AR737" s="6">
        <f t="shared" si="302"/>
        <v>587.4211456859972</v>
      </c>
      <c r="AS737" s="9">
        <f t="shared" si="288"/>
        <v>0.40763888888888888</v>
      </c>
    </row>
    <row r="738" spans="1:45" x14ac:dyDescent="0.25">
      <c r="A738" t="s">
        <v>1460</v>
      </c>
      <c r="B738">
        <v>40100</v>
      </c>
      <c r="C738" t="s">
        <v>1461</v>
      </c>
      <c r="D738">
        <v>18422</v>
      </c>
      <c r="E738">
        <v>948</v>
      </c>
      <c r="F738">
        <v>558</v>
      </c>
      <c r="G738">
        <v>505</v>
      </c>
      <c r="H738">
        <v>1418</v>
      </c>
      <c r="I738">
        <v>1581</v>
      </c>
      <c r="J738">
        <v>3094</v>
      </c>
      <c r="K738">
        <v>3326</v>
      </c>
      <c r="L738">
        <v>2471</v>
      </c>
      <c r="M738">
        <v>714</v>
      </c>
      <c r="N738">
        <v>1011</v>
      </c>
      <c r="O738">
        <v>333</v>
      </c>
      <c r="P738">
        <v>336</v>
      </c>
      <c r="Q738">
        <v>1178</v>
      </c>
      <c r="R738">
        <v>949</v>
      </c>
      <c r="S738">
        <f t="shared" si="289"/>
        <v>9211</v>
      </c>
      <c r="T738" t="str">
        <f t="shared" si="290"/>
        <v>7:30 a.m. to 7:59 a.m.</v>
      </c>
      <c r="U738">
        <f t="shared" si="291"/>
        <v>450</v>
      </c>
      <c r="V738">
        <f t="shared" si="292"/>
        <v>18422</v>
      </c>
      <c r="W738">
        <f t="shared" si="293"/>
        <v>8104</v>
      </c>
      <c r="X738">
        <f t="shared" si="294"/>
        <v>3326</v>
      </c>
      <c r="Y738">
        <f t="shared" si="295"/>
        <v>29</v>
      </c>
      <c r="Z738">
        <f t="shared" si="296"/>
        <v>459.65213469633193</v>
      </c>
      <c r="AA738" s="9">
        <f t="shared" si="286"/>
        <v>0.31875000000000003</v>
      </c>
      <c r="AC738" s="6">
        <f t="shared" si="297"/>
        <v>18422</v>
      </c>
      <c r="AD738" s="6">
        <f t="shared" si="298"/>
        <v>4606</v>
      </c>
      <c r="AE738" s="6">
        <f t="shared" si="278"/>
        <v>390</v>
      </c>
      <c r="AF738" s="6">
        <f t="shared" si="279"/>
        <v>1581</v>
      </c>
      <c r="AG738" s="6">
        <f t="shared" si="280"/>
        <v>29</v>
      </c>
      <c r="AH738" s="6">
        <f t="shared" si="281"/>
        <v>3429</v>
      </c>
      <c r="AI738" s="6">
        <f t="shared" si="299"/>
        <v>411.58032890575583</v>
      </c>
      <c r="AJ738" s="9">
        <f t="shared" si="287"/>
        <v>0.28541666666666665</v>
      </c>
      <c r="AL738" s="6">
        <f t="shared" si="300"/>
        <v>18422</v>
      </c>
      <c r="AM738" s="6">
        <f t="shared" si="301"/>
        <v>13817</v>
      </c>
      <c r="AN738" s="6">
        <f t="shared" si="282"/>
        <v>480</v>
      </c>
      <c r="AO738" s="6">
        <f t="shared" si="283"/>
        <v>2471</v>
      </c>
      <c r="AP738" s="6">
        <f t="shared" si="284"/>
        <v>29</v>
      </c>
      <c r="AQ738" s="6">
        <f t="shared" si="285"/>
        <v>11430</v>
      </c>
      <c r="AR738" s="6">
        <f t="shared" si="302"/>
        <v>508.00829623634155</v>
      </c>
      <c r="AS738" s="9">
        <f t="shared" si="288"/>
        <v>0.3527777777777778</v>
      </c>
    </row>
    <row r="739" spans="1:45" x14ac:dyDescent="0.25">
      <c r="A739" t="s">
        <v>1462</v>
      </c>
      <c r="B739">
        <v>40140</v>
      </c>
      <c r="C739" t="s">
        <v>1463</v>
      </c>
      <c r="D739">
        <v>1570508</v>
      </c>
      <c r="E739">
        <v>153470</v>
      </c>
      <c r="F739">
        <v>101643</v>
      </c>
      <c r="G739">
        <v>96855</v>
      </c>
      <c r="H739">
        <v>150890</v>
      </c>
      <c r="I739">
        <v>141539</v>
      </c>
      <c r="J739">
        <v>200376</v>
      </c>
      <c r="K739">
        <v>137594</v>
      </c>
      <c r="L739">
        <v>137095</v>
      </c>
      <c r="M739">
        <v>59694</v>
      </c>
      <c r="N739">
        <v>90020</v>
      </c>
      <c r="O739">
        <v>46506</v>
      </c>
      <c r="P739">
        <v>24275</v>
      </c>
      <c r="Q739">
        <v>117040</v>
      </c>
      <c r="R739">
        <v>113511</v>
      </c>
      <c r="S739">
        <f t="shared" si="289"/>
        <v>785254</v>
      </c>
      <c r="T739" t="str">
        <f t="shared" si="290"/>
        <v>7:00 a.m. to 7:29 a.m.</v>
      </c>
      <c r="U739">
        <f t="shared" si="291"/>
        <v>420</v>
      </c>
      <c r="V739">
        <f t="shared" si="292"/>
        <v>1570508</v>
      </c>
      <c r="W739">
        <f t="shared" si="293"/>
        <v>644397</v>
      </c>
      <c r="X739">
        <f t="shared" si="294"/>
        <v>200376</v>
      </c>
      <c r="Y739">
        <f t="shared" si="295"/>
        <v>29</v>
      </c>
      <c r="Z739">
        <f t="shared" si="296"/>
        <v>440.38593943386434</v>
      </c>
      <c r="AA739" s="9">
        <f t="shared" si="286"/>
        <v>0.30555555555555552</v>
      </c>
      <c r="AC739" s="6">
        <f t="shared" si="297"/>
        <v>1570508</v>
      </c>
      <c r="AD739" s="6">
        <f t="shared" si="298"/>
        <v>392628</v>
      </c>
      <c r="AE739" s="6">
        <f t="shared" si="278"/>
        <v>360</v>
      </c>
      <c r="AF739" s="6">
        <f t="shared" si="279"/>
        <v>150890</v>
      </c>
      <c r="AG739" s="6">
        <f t="shared" si="280"/>
        <v>29</v>
      </c>
      <c r="AH739" s="6">
        <f t="shared" si="281"/>
        <v>351968</v>
      </c>
      <c r="AI739" s="6">
        <f t="shared" si="299"/>
        <v>367.8143747100537</v>
      </c>
      <c r="AJ739" s="9">
        <f t="shared" si="287"/>
        <v>0.25486111111111109</v>
      </c>
      <c r="AL739" s="6">
        <f t="shared" si="300"/>
        <v>1570508</v>
      </c>
      <c r="AM739" s="6">
        <f t="shared" si="301"/>
        <v>1177881</v>
      </c>
      <c r="AN739" s="6">
        <f t="shared" si="282"/>
        <v>510</v>
      </c>
      <c r="AO739" s="6">
        <f t="shared" si="283"/>
        <v>59694</v>
      </c>
      <c r="AP739" s="6">
        <f t="shared" si="284"/>
        <v>29</v>
      </c>
      <c r="AQ739" s="6">
        <f t="shared" si="285"/>
        <v>1119462</v>
      </c>
      <c r="AR739" s="6">
        <f t="shared" si="302"/>
        <v>538.3805910141723</v>
      </c>
      <c r="AS739" s="9">
        <f t="shared" si="288"/>
        <v>0.37361111111111112</v>
      </c>
    </row>
    <row r="740" spans="1:45" x14ac:dyDescent="0.25">
      <c r="A740" t="s">
        <v>1464</v>
      </c>
      <c r="B740">
        <v>40180</v>
      </c>
      <c r="C740" t="s">
        <v>1465</v>
      </c>
      <c r="D740">
        <v>17262</v>
      </c>
      <c r="E740">
        <v>663</v>
      </c>
      <c r="F740">
        <v>513</v>
      </c>
      <c r="G740">
        <v>842</v>
      </c>
      <c r="H740">
        <v>1028</v>
      </c>
      <c r="I740">
        <v>1606</v>
      </c>
      <c r="J740">
        <v>2551</v>
      </c>
      <c r="K740">
        <v>3942</v>
      </c>
      <c r="L740">
        <v>1808</v>
      </c>
      <c r="M740">
        <v>714</v>
      </c>
      <c r="N740">
        <v>1020</v>
      </c>
      <c r="O740">
        <v>371</v>
      </c>
      <c r="P740">
        <v>171</v>
      </c>
      <c r="Q740">
        <v>1014</v>
      </c>
      <c r="R740">
        <v>1019</v>
      </c>
      <c r="S740">
        <f t="shared" si="289"/>
        <v>8631</v>
      </c>
      <c r="T740" t="str">
        <f t="shared" si="290"/>
        <v>7:30 a.m. to 7:59 a.m.</v>
      </c>
      <c r="U740">
        <f t="shared" si="291"/>
        <v>450</v>
      </c>
      <c r="V740">
        <f t="shared" si="292"/>
        <v>17262</v>
      </c>
      <c r="W740">
        <f t="shared" si="293"/>
        <v>7203</v>
      </c>
      <c r="X740">
        <f t="shared" si="294"/>
        <v>3942</v>
      </c>
      <c r="Y740">
        <f t="shared" si="295"/>
        <v>29</v>
      </c>
      <c r="Z740">
        <f t="shared" si="296"/>
        <v>460.50532724505325</v>
      </c>
      <c r="AA740" s="9">
        <f t="shared" si="286"/>
        <v>0.31944444444444448</v>
      </c>
      <c r="AC740" s="6">
        <f t="shared" si="297"/>
        <v>17262</v>
      </c>
      <c r="AD740" s="6">
        <f t="shared" si="298"/>
        <v>4316</v>
      </c>
      <c r="AE740" s="6">
        <f t="shared" si="278"/>
        <v>390</v>
      </c>
      <c r="AF740" s="6">
        <f t="shared" si="279"/>
        <v>1606</v>
      </c>
      <c r="AG740" s="6">
        <f t="shared" si="280"/>
        <v>29</v>
      </c>
      <c r="AH740" s="6">
        <f t="shared" si="281"/>
        <v>3046</v>
      </c>
      <c r="AI740" s="6">
        <f t="shared" si="299"/>
        <v>412.92372353673721</v>
      </c>
      <c r="AJ740" s="9">
        <f t="shared" si="287"/>
        <v>0.28611111111111109</v>
      </c>
      <c r="AL740" s="6">
        <f t="shared" si="300"/>
        <v>17262</v>
      </c>
      <c r="AM740" s="6">
        <f t="shared" si="301"/>
        <v>12947</v>
      </c>
      <c r="AN740" s="6">
        <f t="shared" si="282"/>
        <v>480</v>
      </c>
      <c r="AO740" s="6">
        <f t="shared" si="283"/>
        <v>1808</v>
      </c>
      <c r="AP740" s="6">
        <f t="shared" si="284"/>
        <v>29</v>
      </c>
      <c r="AQ740" s="6">
        <f t="shared" si="285"/>
        <v>11145</v>
      </c>
      <c r="AR740" s="6">
        <f t="shared" si="302"/>
        <v>508.89574115044246</v>
      </c>
      <c r="AS740" s="9">
        <f t="shared" si="288"/>
        <v>0.3527777777777778</v>
      </c>
    </row>
    <row r="741" spans="1:45" x14ac:dyDescent="0.25">
      <c r="A741" t="s">
        <v>1466</v>
      </c>
      <c r="B741">
        <v>40220</v>
      </c>
      <c r="C741" t="s">
        <v>1467</v>
      </c>
      <c r="D741">
        <v>139060</v>
      </c>
      <c r="E741">
        <v>4723</v>
      </c>
      <c r="F741">
        <v>3319</v>
      </c>
      <c r="G741">
        <v>5387</v>
      </c>
      <c r="H741">
        <v>11496</v>
      </c>
      <c r="I741">
        <v>15072</v>
      </c>
      <c r="J741">
        <v>21223</v>
      </c>
      <c r="K741">
        <v>22557</v>
      </c>
      <c r="L741">
        <v>15200</v>
      </c>
      <c r="M741">
        <v>6801</v>
      </c>
      <c r="N741">
        <v>8430</v>
      </c>
      <c r="O741">
        <v>3313</v>
      </c>
      <c r="P741">
        <v>2104</v>
      </c>
      <c r="Q741">
        <v>9117</v>
      </c>
      <c r="R741">
        <v>10318</v>
      </c>
      <c r="S741">
        <f t="shared" si="289"/>
        <v>69530</v>
      </c>
      <c r="T741" t="str">
        <f t="shared" si="290"/>
        <v>7:30 a.m. to 7:59 a.m.</v>
      </c>
      <c r="U741">
        <f t="shared" si="291"/>
        <v>450</v>
      </c>
      <c r="V741">
        <f t="shared" si="292"/>
        <v>139060</v>
      </c>
      <c r="W741">
        <f t="shared" si="293"/>
        <v>61220</v>
      </c>
      <c r="X741">
        <f t="shared" si="294"/>
        <v>22557</v>
      </c>
      <c r="Y741">
        <f t="shared" si="295"/>
        <v>29</v>
      </c>
      <c r="Z741">
        <f t="shared" si="296"/>
        <v>460.68360154275837</v>
      </c>
      <c r="AA741" s="9">
        <f t="shared" si="286"/>
        <v>0.31944444444444448</v>
      </c>
      <c r="AC741" s="6">
        <f t="shared" si="297"/>
        <v>139060</v>
      </c>
      <c r="AD741" s="6">
        <f t="shared" si="298"/>
        <v>34766</v>
      </c>
      <c r="AE741" s="6">
        <f t="shared" si="278"/>
        <v>390</v>
      </c>
      <c r="AF741" s="6">
        <f t="shared" si="279"/>
        <v>15072</v>
      </c>
      <c r="AG741" s="6">
        <f t="shared" si="280"/>
        <v>29</v>
      </c>
      <c r="AH741" s="6">
        <f t="shared" si="281"/>
        <v>24925</v>
      </c>
      <c r="AI741" s="6">
        <f t="shared" si="299"/>
        <v>408.93312101910828</v>
      </c>
      <c r="AJ741" s="9">
        <f t="shared" si="287"/>
        <v>0.28333333333333333</v>
      </c>
      <c r="AL741" s="6">
        <f t="shared" si="300"/>
        <v>139060</v>
      </c>
      <c r="AM741" s="6">
        <f t="shared" si="301"/>
        <v>104295</v>
      </c>
      <c r="AN741" s="6">
        <f t="shared" si="282"/>
        <v>510</v>
      </c>
      <c r="AO741" s="6">
        <f t="shared" si="283"/>
        <v>6801</v>
      </c>
      <c r="AP741" s="6">
        <f t="shared" si="284"/>
        <v>29</v>
      </c>
      <c r="AQ741" s="6">
        <f t="shared" si="285"/>
        <v>98977</v>
      </c>
      <c r="AR741" s="6">
        <f t="shared" si="302"/>
        <v>532.67637112189379</v>
      </c>
      <c r="AS741" s="9">
        <f t="shared" si="288"/>
        <v>0.36944444444444446</v>
      </c>
    </row>
    <row r="742" spans="1:45" x14ac:dyDescent="0.25">
      <c r="A742" t="s">
        <v>1468</v>
      </c>
      <c r="B742">
        <v>40260</v>
      </c>
      <c r="C742" t="s">
        <v>1469</v>
      </c>
      <c r="D742">
        <v>25971</v>
      </c>
      <c r="E742">
        <v>1434</v>
      </c>
      <c r="F742">
        <v>1026</v>
      </c>
      <c r="G742">
        <v>1158</v>
      </c>
      <c r="H742">
        <v>2188</v>
      </c>
      <c r="I742">
        <v>3094</v>
      </c>
      <c r="J742">
        <v>3289</v>
      </c>
      <c r="K742">
        <v>3425</v>
      </c>
      <c r="L742">
        <v>2745</v>
      </c>
      <c r="M742">
        <v>1259</v>
      </c>
      <c r="N742">
        <v>1261</v>
      </c>
      <c r="O742">
        <v>372</v>
      </c>
      <c r="P742">
        <v>396</v>
      </c>
      <c r="Q742">
        <v>2187</v>
      </c>
      <c r="R742">
        <v>2137</v>
      </c>
      <c r="S742">
        <f t="shared" si="289"/>
        <v>12985.5</v>
      </c>
      <c r="T742" t="str">
        <f t="shared" si="290"/>
        <v>7:30 a.m. to 7:59 a.m.</v>
      </c>
      <c r="U742">
        <f t="shared" si="291"/>
        <v>450</v>
      </c>
      <c r="V742">
        <f t="shared" si="292"/>
        <v>25971</v>
      </c>
      <c r="W742">
        <f t="shared" si="293"/>
        <v>12189</v>
      </c>
      <c r="X742">
        <f t="shared" si="294"/>
        <v>3425</v>
      </c>
      <c r="Y742">
        <f t="shared" si="295"/>
        <v>29</v>
      </c>
      <c r="Z742">
        <f t="shared" si="296"/>
        <v>456.74408759124088</v>
      </c>
      <c r="AA742" s="9">
        <f t="shared" si="286"/>
        <v>0.31666666666666665</v>
      </c>
      <c r="AC742" s="6">
        <f t="shared" si="297"/>
        <v>25971</v>
      </c>
      <c r="AD742" s="6">
        <f t="shared" si="298"/>
        <v>6493</v>
      </c>
      <c r="AE742" s="6">
        <f t="shared" si="278"/>
        <v>390</v>
      </c>
      <c r="AF742" s="6">
        <f t="shared" si="279"/>
        <v>3094</v>
      </c>
      <c r="AG742" s="6">
        <f t="shared" si="280"/>
        <v>29</v>
      </c>
      <c r="AH742" s="6">
        <f t="shared" si="281"/>
        <v>5806</v>
      </c>
      <c r="AI742" s="6">
        <f t="shared" si="299"/>
        <v>396.4368939883646</v>
      </c>
      <c r="AJ742" s="9">
        <f t="shared" si="287"/>
        <v>0.27499999999999997</v>
      </c>
      <c r="AL742" s="6">
        <f t="shared" si="300"/>
        <v>25971</v>
      </c>
      <c r="AM742" s="6">
        <f t="shared" si="301"/>
        <v>19479</v>
      </c>
      <c r="AN742" s="6">
        <f t="shared" si="282"/>
        <v>510</v>
      </c>
      <c r="AO742" s="6">
        <f t="shared" si="283"/>
        <v>1259</v>
      </c>
      <c r="AP742" s="6">
        <f t="shared" si="284"/>
        <v>29</v>
      </c>
      <c r="AQ742" s="6">
        <f t="shared" si="285"/>
        <v>18359</v>
      </c>
      <c r="AR742" s="6">
        <f t="shared" si="302"/>
        <v>535.78097696584587</v>
      </c>
      <c r="AS742" s="9">
        <f t="shared" si="288"/>
        <v>0.37152777777777773</v>
      </c>
    </row>
    <row r="743" spans="1:45" x14ac:dyDescent="0.25">
      <c r="A743" t="s">
        <v>1470</v>
      </c>
      <c r="B743">
        <v>40300</v>
      </c>
      <c r="C743" t="s">
        <v>1471</v>
      </c>
      <c r="D743">
        <v>24367</v>
      </c>
      <c r="E743">
        <v>1870</v>
      </c>
      <c r="F743">
        <v>1416</v>
      </c>
      <c r="G743">
        <v>1845</v>
      </c>
      <c r="H743">
        <v>2322</v>
      </c>
      <c r="I743">
        <v>2586</v>
      </c>
      <c r="J743">
        <v>3123</v>
      </c>
      <c r="K743">
        <v>2909</v>
      </c>
      <c r="L743">
        <v>1878</v>
      </c>
      <c r="M743">
        <v>824</v>
      </c>
      <c r="N743">
        <v>691</v>
      </c>
      <c r="O743">
        <v>501</v>
      </c>
      <c r="P743">
        <v>259</v>
      </c>
      <c r="Q743">
        <v>2264</v>
      </c>
      <c r="R743">
        <v>1879</v>
      </c>
      <c r="S743">
        <f t="shared" si="289"/>
        <v>12183.5</v>
      </c>
      <c r="T743" t="str">
        <f t="shared" si="290"/>
        <v>7:00 a.m. to 7:29 a.m.</v>
      </c>
      <c r="U743">
        <f t="shared" si="291"/>
        <v>420</v>
      </c>
      <c r="V743">
        <f t="shared" si="292"/>
        <v>24367</v>
      </c>
      <c r="W743">
        <f t="shared" si="293"/>
        <v>10039</v>
      </c>
      <c r="X743">
        <f t="shared" si="294"/>
        <v>3123</v>
      </c>
      <c r="Y743">
        <f t="shared" si="295"/>
        <v>29</v>
      </c>
      <c r="Z743">
        <f t="shared" si="296"/>
        <v>439.91370477105346</v>
      </c>
      <c r="AA743" s="9">
        <f t="shared" si="286"/>
        <v>0.30486111111111108</v>
      </c>
      <c r="AC743" s="6">
        <f t="shared" si="297"/>
        <v>24367</v>
      </c>
      <c r="AD743" s="6">
        <f t="shared" si="298"/>
        <v>6092</v>
      </c>
      <c r="AE743" s="6">
        <f t="shared" si="278"/>
        <v>360</v>
      </c>
      <c r="AF743" s="6">
        <f t="shared" si="279"/>
        <v>2322</v>
      </c>
      <c r="AG743" s="6">
        <f t="shared" si="280"/>
        <v>29</v>
      </c>
      <c r="AH743" s="6">
        <f t="shared" si="281"/>
        <v>5131</v>
      </c>
      <c r="AI743" s="6">
        <f t="shared" si="299"/>
        <v>371.99903100775191</v>
      </c>
      <c r="AJ743" s="9">
        <f t="shared" si="287"/>
        <v>0.25763888888888892</v>
      </c>
      <c r="AL743" s="6">
        <f t="shared" si="300"/>
        <v>24367</v>
      </c>
      <c r="AM743" s="6">
        <f t="shared" si="301"/>
        <v>18276</v>
      </c>
      <c r="AN743" s="6">
        <f t="shared" si="282"/>
        <v>510</v>
      </c>
      <c r="AO743" s="6">
        <f t="shared" si="283"/>
        <v>824</v>
      </c>
      <c r="AP743" s="6">
        <f t="shared" si="284"/>
        <v>29</v>
      </c>
      <c r="AQ743" s="6">
        <f t="shared" si="285"/>
        <v>17949</v>
      </c>
      <c r="AR743" s="6">
        <f t="shared" si="302"/>
        <v>521.48209951456306</v>
      </c>
      <c r="AS743" s="9">
        <f t="shared" si="288"/>
        <v>0.36180555555555555</v>
      </c>
    </row>
    <row r="744" spans="1:45" x14ac:dyDescent="0.25">
      <c r="A744" t="s">
        <v>1472</v>
      </c>
      <c r="B744">
        <v>40340</v>
      </c>
      <c r="C744" t="s">
        <v>1473</v>
      </c>
      <c r="D744">
        <v>93983</v>
      </c>
      <c r="E744">
        <v>3151</v>
      </c>
      <c r="F744">
        <v>2676</v>
      </c>
      <c r="G744">
        <v>4750</v>
      </c>
      <c r="H744">
        <v>8702</v>
      </c>
      <c r="I744">
        <v>12353</v>
      </c>
      <c r="J744">
        <v>17173</v>
      </c>
      <c r="K744">
        <v>13935</v>
      </c>
      <c r="L744">
        <v>7804</v>
      </c>
      <c r="M744">
        <v>3643</v>
      </c>
      <c r="N744">
        <v>3616</v>
      </c>
      <c r="O744">
        <v>2080</v>
      </c>
      <c r="P744">
        <v>929</v>
      </c>
      <c r="Q744">
        <v>6685</v>
      </c>
      <c r="R744">
        <v>6486</v>
      </c>
      <c r="S744">
        <f t="shared" si="289"/>
        <v>46991.5</v>
      </c>
      <c r="T744" t="str">
        <f t="shared" si="290"/>
        <v>7:00 a.m. to 7:29 a.m.</v>
      </c>
      <c r="U744">
        <f t="shared" si="291"/>
        <v>420</v>
      </c>
      <c r="V744">
        <f t="shared" si="292"/>
        <v>93983</v>
      </c>
      <c r="W744">
        <f t="shared" si="293"/>
        <v>31632</v>
      </c>
      <c r="X744">
        <f t="shared" si="294"/>
        <v>17173</v>
      </c>
      <c r="Y744">
        <f t="shared" si="295"/>
        <v>29</v>
      </c>
      <c r="Z744">
        <f t="shared" si="296"/>
        <v>445.93754731264193</v>
      </c>
      <c r="AA744" s="9">
        <f t="shared" si="286"/>
        <v>0.30902777777777779</v>
      </c>
      <c r="AC744" s="6">
        <f t="shared" si="297"/>
        <v>93983</v>
      </c>
      <c r="AD744" s="6">
        <f t="shared" si="298"/>
        <v>23496</v>
      </c>
      <c r="AE744" s="6">
        <f t="shared" si="278"/>
        <v>390</v>
      </c>
      <c r="AF744" s="6">
        <f t="shared" si="279"/>
        <v>12353</v>
      </c>
      <c r="AG744" s="6">
        <f t="shared" si="280"/>
        <v>29</v>
      </c>
      <c r="AH744" s="6">
        <f t="shared" si="281"/>
        <v>19279</v>
      </c>
      <c r="AI744" s="6">
        <f t="shared" si="299"/>
        <v>399.89927547964055</v>
      </c>
      <c r="AJ744" s="9">
        <f t="shared" si="287"/>
        <v>0.27708333333333335</v>
      </c>
      <c r="AL744" s="6">
        <f t="shared" si="300"/>
        <v>93983</v>
      </c>
      <c r="AM744" s="6">
        <f t="shared" si="301"/>
        <v>70488</v>
      </c>
      <c r="AN744" s="6">
        <f t="shared" si="282"/>
        <v>480</v>
      </c>
      <c r="AO744" s="6">
        <f t="shared" si="283"/>
        <v>7804</v>
      </c>
      <c r="AP744" s="6">
        <f t="shared" si="284"/>
        <v>29</v>
      </c>
      <c r="AQ744" s="6">
        <f t="shared" si="285"/>
        <v>62740</v>
      </c>
      <c r="AR744" s="6">
        <f t="shared" si="302"/>
        <v>508.78911455663763</v>
      </c>
      <c r="AS744" s="9">
        <f t="shared" si="288"/>
        <v>0.3527777777777778</v>
      </c>
    </row>
    <row r="745" spans="1:45" x14ac:dyDescent="0.25">
      <c r="A745" t="s">
        <v>1474</v>
      </c>
      <c r="B745">
        <v>40380</v>
      </c>
      <c r="C745" t="s">
        <v>1475</v>
      </c>
      <c r="D745">
        <v>474980</v>
      </c>
      <c r="E745">
        <v>12489</v>
      </c>
      <c r="F745">
        <v>11969</v>
      </c>
      <c r="G745">
        <v>21764</v>
      </c>
      <c r="H745">
        <v>34669</v>
      </c>
      <c r="I745">
        <v>53507</v>
      </c>
      <c r="J745">
        <v>72179</v>
      </c>
      <c r="K745">
        <v>69829</v>
      </c>
      <c r="L745">
        <v>52120</v>
      </c>
      <c r="M745">
        <v>31452</v>
      </c>
      <c r="N745">
        <v>26387</v>
      </c>
      <c r="O745">
        <v>11312</v>
      </c>
      <c r="P745">
        <v>6489</v>
      </c>
      <c r="Q745">
        <v>37779</v>
      </c>
      <c r="R745">
        <v>33035</v>
      </c>
      <c r="S745">
        <f t="shared" si="289"/>
        <v>237490</v>
      </c>
      <c r="T745" t="str">
        <f t="shared" si="290"/>
        <v>7:30 a.m. to 7:59 a.m.</v>
      </c>
      <c r="U745">
        <f t="shared" si="291"/>
        <v>450</v>
      </c>
      <c r="V745">
        <f t="shared" si="292"/>
        <v>474980</v>
      </c>
      <c r="W745">
        <f t="shared" si="293"/>
        <v>206577</v>
      </c>
      <c r="X745">
        <f t="shared" si="294"/>
        <v>69829</v>
      </c>
      <c r="Y745">
        <f t="shared" si="295"/>
        <v>29</v>
      </c>
      <c r="Z745">
        <f t="shared" si="296"/>
        <v>462.83817611594037</v>
      </c>
      <c r="AA745" s="9">
        <f t="shared" si="286"/>
        <v>0.32083333333333336</v>
      </c>
      <c r="AC745" s="6">
        <f t="shared" si="297"/>
        <v>474980</v>
      </c>
      <c r="AD745" s="6">
        <f t="shared" si="298"/>
        <v>118746</v>
      </c>
      <c r="AE745" s="6">
        <f t="shared" si="278"/>
        <v>390</v>
      </c>
      <c r="AF745" s="6">
        <f t="shared" si="279"/>
        <v>53507</v>
      </c>
      <c r="AG745" s="6">
        <f t="shared" si="280"/>
        <v>29</v>
      </c>
      <c r="AH745" s="6">
        <f t="shared" si="281"/>
        <v>80891</v>
      </c>
      <c r="AI745" s="6">
        <f t="shared" si="299"/>
        <v>410.51630627768327</v>
      </c>
      <c r="AJ745" s="9">
        <f t="shared" si="287"/>
        <v>0.28472222222222221</v>
      </c>
      <c r="AL745" s="6">
        <f t="shared" si="300"/>
        <v>474980</v>
      </c>
      <c r="AM745" s="6">
        <f t="shared" si="301"/>
        <v>356235</v>
      </c>
      <c r="AN745" s="6">
        <f t="shared" si="282"/>
        <v>510</v>
      </c>
      <c r="AO745" s="6">
        <f t="shared" si="283"/>
        <v>31452</v>
      </c>
      <c r="AP745" s="6">
        <f t="shared" si="284"/>
        <v>29</v>
      </c>
      <c r="AQ745" s="6">
        <f t="shared" si="285"/>
        <v>328526</v>
      </c>
      <c r="AR745" s="6">
        <f t="shared" si="302"/>
        <v>535.548804527534</v>
      </c>
      <c r="AS745" s="9">
        <f t="shared" si="288"/>
        <v>0.37152777777777773</v>
      </c>
    </row>
    <row r="746" spans="1:45" x14ac:dyDescent="0.25">
      <c r="A746" t="s">
        <v>1476</v>
      </c>
      <c r="B746">
        <v>40420</v>
      </c>
      <c r="C746" t="s">
        <v>1477</v>
      </c>
      <c r="D746">
        <v>147981</v>
      </c>
      <c r="E746">
        <v>7340</v>
      </c>
      <c r="F746">
        <v>7843</v>
      </c>
      <c r="G746">
        <v>9020</v>
      </c>
      <c r="H746">
        <v>12664</v>
      </c>
      <c r="I746">
        <v>16561</v>
      </c>
      <c r="J746">
        <v>18292</v>
      </c>
      <c r="K746">
        <v>20291</v>
      </c>
      <c r="L746">
        <v>12077</v>
      </c>
      <c r="M746">
        <v>6207</v>
      </c>
      <c r="N746">
        <v>6154</v>
      </c>
      <c r="O746">
        <v>3518</v>
      </c>
      <c r="P746">
        <v>1672</v>
      </c>
      <c r="Q746">
        <v>13986</v>
      </c>
      <c r="R746">
        <v>12356</v>
      </c>
      <c r="S746">
        <f t="shared" si="289"/>
        <v>73990.5</v>
      </c>
      <c r="T746" t="str">
        <f t="shared" si="290"/>
        <v>7:30 a.m. to 7:59 a.m.</v>
      </c>
      <c r="U746">
        <f t="shared" si="291"/>
        <v>450</v>
      </c>
      <c r="V746">
        <f t="shared" si="292"/>
        <v>147981</v>
      </c>
      <c r="W746">
        <f t="shared" si="293"/>
        <v>71720</v>
      </c>
      <c r="X746">
        <f t="shared" si="294"/>
        <v>20291</v>
      </c>
      <c r="Y746">
        <f t="shared" si="295"/>
        <v>29</v>
      </c>
      <c r="Z746">
        <f t="shared" si="296"/>
        <v>453.24501010300133</v>
      </c>
      <c r="AA746" s="9">
        <f t="shared" si="286"/>
        <v>0.31458333333333333</v>
      </c>
      <c r="AC746" s="6">
        <f t="shared" si="297"/>
        <v>147981</v>
      </c>
      <c r="AD746" s="6">
        <f t="shared" si="298"/>
        <v>36996</v>
      </c>
      <c r="AE746" s="6">
        <f t="shared" si="278"/>
        <v>390</v>
      </c>
      <c r="AF746" s="6">
        <f t="shared" si="279"/>
        <v>16561</v>
      </c>
      <c r="AG746" s="6">
        <f t="shared" si="280"/>
        <v>29</v>
      </c>
      <c r="AH746" s="6">
        <f t="shared" si="281"/>
        <v>36867</v>
      </c>
      <c r="AI746" s="6">
        <f t="shared" si="299"/>
        <v>390.2245788297808</v>
      </c>
      <c r="AJ746" s="9">
        <f t="shared" si="287"/>
        <v>0.27083333333333331</v>
      </c>
      <c r="AL746" s="6">
        <f t="shared" si="300"/>
        <v>147981</v>
      </c>
      <c r="AM746" s="6">
        <f t="shared" si="301"/>
        <v>110986</v>
      </c>
      <c r="AN746" s="6">
        <f t="shared" si="282"/>
        <v>540</v>
      </c>
      <c r="AO746" s="6">
        <f t="shared" si="283"/>
        <v>6154</v>
      </c>
      <c r="AP746" s="6">
        <f t="shared" si="284"/>
        <v>59</v>
      </c>
      <c r="AQ746" s="6">
        <f t="shared" si="285"/>
        <v>110295</v>
      </c>
      <c r="AR746" s="6">
        <f t="shared" si="302"/>
        <v>546.62240006499837</v>
      </c>
      <c r="AS746" s="9">
        <f t="shared" si="288"/>
        <v>0.37916666666666665</v>
      </c>
    </row>
    <row r="747" spans="1:45" x14ac:dyDescent="0.25">
      <c r="A747" t="s">
        <v>1478</v>
      </c>
      <c r="B747">
        <v>40460</v>
      </c>
      <c r="C747" t="s">
        <v>1479</v>
      </c>
      <c r="D747">
        <v>15622</v>
      </c>
      <c r="E747">
        <v>654</v>
      </c>
      <c r="F747">
        <v>487</v>
      </c>
      <c r="G747">
        <v>627</v>
      </c>
      <c r="H747">
        <v>1474</v>
      </c>
      <c r="I747">
        <v>1704</v>
      </c>
      <c r="J747">
        <v>1951</v>
      </c>
      <c r="K747">
        <v>2634</v>
      </c>
      <c r="L747">
        <v>1676</v>
      </c>
      <c r="M747">
        <v>854</v>
      </c>
      <c r="N747">
        <v>606</v>
      </c>
      <c r="O747">
        <v>228</v>
      </c>
      <c r="P747">
        <v>132</v>
      </c>
      <c r="Q747">
        <v>1350</v>
      </c>
      <c r="R747">
        <v>1245</v>
      </c>
      <c r="S747">
        <f t="shared" si="289"/>
        <v>7811</v>
      </c>
      <c r="T747" t="str">
        <f t="shared" si="290"/>
        <v>7:30 a.m. to 7:59 a.m.</v>
      </c>
      <c r="U747">
        <f t="shared" si="291"/>
        <v>450</v>
      </c>
      <c r="V747">
        <f t="shared" si="292"/>
        <v>15622</v>
      </c>
      <c r="W747">
        <f t="shared" si="293"/>
        <v>6897</v>
      </c>
      <c r="X747">
        <f t="shared" si="294"/>
        <v>2634</v>
      </c>
      <c r="Y747">
        <f t="shared" si="295"/>
        <v>29</v>
      </c>
      <c r="Z747">
        <f t="shared" si="296"/>
        <v>460.06302201974182</v>
      </c>
      <c r="AA747" s="9">
        <f t="shared" si="286"/>
        <v>0.31944444444444448</v>
      </c>
      <c r="AC747" s="6">
        <f t="shared" si="297"/>
        <v>15622</v>
      </c>
      <c r="AD747" s="6">
        <f t="shared" si="298"/>
        <v>3906</v>
      </c>
      <c r="AE747" s="6">
        <f t="shared" si="278"/>
        <v>390</v>
      </c>
      <c r="AF747" s="6">
        <f t="shared" si="279"/>
        <v>1704</v>
      </c>
      <c r="AG747" s="6">
        <f t="shared" si="280"/>
        <v>29</v>
      </c>
      <c r="AH747" s="6">
        <f t="shared" si="281"/>
        <v>3242</v>
      </c>
      <c r="AI747" s="6">
        <f t="shared" si="299"/>
        <v>401.29196009389671</v>
      </c>
      <c r="AJ747" s="9">
        <f t="shared" si="287"/>
        <v>0.27847222222222223</v>
      </c>
      <c r="AL747" s="6">
        <f t="shared" si="300"/>
        <v>15622</v>
      </c>
      <c r="AM747" s="6">
        <f t="shared" si="301"/>
        <v>11717</v>
      </c>
      <c r="AN747" s="6">
        <f t="shared" si="282"/>
        <v>510</v>
      </c>
      <c r="AO747" s="6">
        <f t="shared" si="283"/>
        <v>854</v>
      </c>
      <c r="AP747" s="6">
        <f t="shared" si="284"/>
        <v>29</v>
      </c>
      <c r="AQ747" s="6">
        <f t="shared" si="285"/>
        <v>11207</v>
      </c>
      <c r="AR747" s="6">
        <f t="shared" si="302"/>
        <v>527.3015222482436</v>
      </c>
      <c r="AS747" s="9">
        <f t="shared" si="288"/>
        <v>0.3659722222222222</v>
      </c>
    </row>
    <row r="748" spans="1:45" x14ac:dyDescent="0.25">
      <c r="A748" t="s">
        <v>1480</v>
      </c>
      <c r="B748">
        <v>40500</v>
      </c>
      <c r="C748" t="s">
        <v>1481</v>
      </c>
      <c r="D748">
        <v>17515</v>
      </c>
      <c r="E748">
        <v>1072</v>
      </c>
      <c r="F748">
        <v>772</v>
      </c>
      <c r="G748">
        <v>828</v>
      </c>
      <c r="H748">
        <v>1570</v>
      </c>
      <c r="I748">
        <v>1980</v>
      </c>
      <c r="J748">
        <v>2796</v>
      </c>
      <c r="K748">
        <v>2428</v>
      </c>
      <c r="L748">
        <v>1937</v>
      </c>
      <c r="M748">
        <v>887</v>
      </c>
      <c r="N748">
        <v>707</v>
      </c>
      <c r="O748">
        <v>399</v>
      </c>
      <c r="P748">
        <v>151</v>
      </c>
      <c r="Q748">
        <v>1202</v>
      </c>
      <c r="R748">
        <v>786</v>
      </c>
      <c r="S748">
        <f t="shared" si="289"/>
        <v>8757.5</v>
      </c>
      <c r="T748" t="str">
        <f t="shared" si="290"/>
        <v>7:00 a.m. to 7:29 a.m.</v>
      </c>
      <c r="U748">
        <f t="shared" si="291"/>
        <v>420</v>
      </c>
      <c r="V748">
        <f t="shared" si="292"/>
        <v>17515</v>
      </c>
      <c r="W748">
        <f t="shared" si="293"/>
        <v>6222</v>
      </c>
      <c r="X748">
        <f t="shared" si="294"/>
        <v>2796</v>
      </c>
      <c r="Y748">
        <f t="shared" si="295"/>
        <v>29</v>
      </c>
      <c r="Z748">
        <f t="shared" si="296"/>
        <v>446.29810443490703</v>
      </c>
      <c r="AA748" s="9">
        <f t="shared" si="286"/>
        <v>0.30972222222222223</v>
      </c>
      <c r="AC748" s="6">
        <f t="shared" si="297"/>
        <v>17515</v>
      </c>
      <c r="AD748" s="6">
        <f t="shared" si="298"/>
        <v>4379</v>
      </c>
      <c r="AE748" s="6">
        <f t="shared" si="278"/>
        <v>390</v>
      </c>
      <c r="AF748" s="6">
        <f t="shared" si="279"/>
        <v>1980</v>
      </c>
      <c r="AG748" s="6">
        <f t="shared" si="280"/>
        <v>29</v>
      </c>
      <c r="AH748" s="6">
        <f t="shared" si="281"/>
        <v>4242</v>
      </c>
      <c r="AI748" s="6">
        <f t="shared" si="299"/>
        <v>392.00290404040402</v>
      </c>
      <c r="AJ748" s="9">
        <f t="shared" si="287"/>
        <v>0.2722222222222222</v>
      </c>
      <c r="AL748" s="6">
        <f t="shared" si="300"/>
        <v>17515</v>
      </c>
      <c r="AM748" s="6">
        <f t="shared" si="301"/>
        <v>13137</v>
      </c>
      <c r="AN748" s="6">
        <f t="shared" si="282"/>
        <v>480</v>
      </c>
      <c r="AO748" s="6">
        <f t="shared" si="283"/>
        <v>1937</v>
      </c>
      <c r="AP748" s="6">
        <f t="shared" si="284"/>
        <v>29</v>
      </c>
      <c r="AQ748" s="6">
        <f t="shared" si="285"/>
        <v>11446</v>
      </c>
      <c r="AR748" s="6">
        <f t="shared" si="302"/>
        <v>505.30575632421272</v>
      </c>
      <c r="AS748" s="9">
        <f t="shared" si="288"/>
        <v>0.35069444444444442</v>
      </c>
    </row>
    <row r="749" spans="1:45" x14ac:dyDescent="0.25">
      <c r="A749" t="s">
        <v>1482</v>
      </c>
      <c r="B749">
        <v>40540</v>
      </c>
      <c r="C749" t="s">
        <v>1483</v>
      </c>
      <c r="D749">
        <v>21552</v>
      </c>
      <c r="E749">
        <v>1554</v>
      </c>
      <c r="F749">
        <v>1176</v>
      </c>
      <c r="G749">
        <v>1631</v>
      </c>
      <c r="H749">
        <v>1564</v>
      </c>
      <c r="I749">
        <v>2824</v>
      </c>
      <c r="J749">
        <v>2640</v>
      </c>
      <c r="K749">
        <v>2857</v>
      </c>
      <c r="L749">
        <v>1609</v>
      </c>
      <c r="M749">
        <v>1037</v>
      </c>
      <c r="N749">
        <v>1382</v>
      </c>
      <c r="O749">
        <v>364</v>
      </c>
      <c r="P749">
        <v>236</v>
      </c>
      <c r="Q749">
        <v>1201</v>
      </c>
      <c r="R749">
        <v>1477</v>
      </c>
      <c r="S749">
        <f t="shared" si="289"/>
        <v>10776</v>
      </c>
      <c r="T749" t="str">
        <f t="shared" si="290"/>
        <v>7:00 a.m. to 7:29 a.m.</v>
      </c>
      <c r="U749">
        <f t="shared" si="291"/>
        <v>420</v>
      </c>
      <c r="V749">
        <f t="shared" si="292"/>
        <v>21552</v>
      </c>
      <c r="W749">
        <f t="shared" si="293"/>
        <v>8749</v>
      </c>
      <c r="X749">
        <f t="shared" si="294"/>
        <v>2640</v>
      </c>
      <c r="Y749">
        <f t="shared" si="295"/>
        <v>29</v>
      </c>
      <c r="Z749">
        <f t="shared" si="296"/>
        <v>442.26628787878786</v>
      </c>
      <c r="AA749" s="9">
        <f t="shared" si="286"/>
        <v>0.30694444444444441</v>
      </c>
      <c r="AC749" s="6">
        <f t="shared" si="297"/>
        <v>21552</v>
      </c>
      <c r="AD749" s="6">
        <f t="shared" si="298"/>
        <v>5389</v>
      </c>
      <c r="AE749" s="6">
        <f t="shared" si="278"/>
        <v>360</v>
      </c>
      <c r="AF749" s="6">
        <f t="shared" si="279"/>
        <v>1564</v>
      </c>
      <c r="AG749" s="6">
        <f t="shared" si="280"/>
        <v>29</v>
      </c>
      <c r="AH749" s="6">
        <f t="shared" si="281"/>
        <v>4361</v>
      </c>
      <c r="AI749" s="6">
        <f t="shared" si="299"/>
        <v>379.04283887468029</v>
      </c>
      <c r="AJ749" s="9">
        <f t="shared" si="287"/>
        <v>0.26319444444444445</v>
      </c>
      <c r="AL749" s="6">
        <f t="shared" si="300"/>
        <v>21552</v>
      </c>
      <c r="AM749" s="6">
        <f t="shared" si="301"/>
        <v>16164</v>
      </c>
      <c r="AN749" s="6">
        <f t="shared" si="282"/>
        <v>510</v>
      </c>
      <c r="AO749" s="6">
        <f t="shared" si="283"/>
        <v>1037</v>
      </c>
      <c r="AP749" s="6">
        <f t="shared" si="284"/>
        <v>29</v>
      </c>
      <c r="AQ749" s="6">
        <f t="shared" si="285"/>
        <v>15855</v>
      </c>
      <c r="AR749" s="6">
        <f t="shared" si="302"/>
        <v>518.64127290260365</v>
      </c>
      <c r="AS749" s="9">
        <f t="shared" si="288"/>
        <v>0.35972222222222222</v>
      </c>
    </row>
    <row r="750" spans="1:45" x14ac:dyDescent="0.25">
      <c r="A750" t="s">
        <v>1484</v>
      </c>
      <c r="B750">
        <v>40580</v>
      </c>
      <c r="C750" t="s">
        <v>1485</v>
      </c>
      <c r="D750">
        <v>60533</v>
      </c>
      <c r="E750">
        <v>2688</v>
      </c>
      <c r="F750">
        <v>1993</v>
      </c>
      <c r="G750">
        <v>2828</v>
      </c>
      <c r="H750">
        <v>5101</v>
      </c>
      <c r="I750">
        <v>6702</v>
      </c>
      <c r="J750">
        <v>9554</v>
      </c>
      <c r="K750">
        <v>9316</v>
      </c>
      <c r="L750">
        <v>5252</v>
      </c>
      <c r="M750">
        <v>2474</v>
      </c>
      <c r="N750">
        <v>2531</v>
      </c>
      <c r="O750">
        <v>1247</v>
      </c>
      <c r="P750">
        <v>709</v>
      </c>
      <c r="Q750">
        <v>5049</v>
      </c>
      <c r="R750">
        <v>5089</v>
      </c>
      <c r="S750">
        <f t="shared" si="289"/>
        <v>30266.5</v>
      </c>
      <c r="T750" t="str">
        <f t="shared" si="290"/>
        <v>7:30 a.m. to 7:59 a.m.</v>
      </c>
      <c r="U750">
        <f t="shared" si="291"/>
        <v>450</v>
      </c>
      <c r="V750">
        <f t="shared" si="292"/>
        <v>60533</v>
      </c>
      <c r="W750">
        <f t="shared" si="293"/>
        <v>28866</v>
      </c>
      <c r="X750">
        <f t="shared" si="294"/>
        <v>9316</v>
      </c>
      <c r="Y750">
        <f t="shared" si="295"/>
        <v>29</v>
      </c>
      <c r="Z750">
        <f t="shared" si="296"/>
        <v>454.35965006440534</v>
      </c>
      <c r="AA750" s="9">
        <f t="shared" si="286"/>
        <v>0.31527777777777777</v>
      </c>
      <c r="AC750" s="6">
        <f t="shared" si="297"/>
        <v>60533</v>
      </c>
      <c r="AD750" s="6">
        <f t="shared" si="298"/>
        <v>15134</v>
      </c>
      <c r="AE750" s="6">
        <f t="shared" si="278"/>
        <v>390</v>
      </c>
      <c r="AF750" s="6">
        <f t="shared" si="279"/>
        <v>6702</v>
      </c>
      <c r="AG750" s="6">
        <f t="shared" si="280"/>
        <v>29</v>
      </c>
      <c r="AH750" s="6">
        <f t="shared" si="281"/>
        <v>12610</v>
      </c>
      <c r="AI750" s="6">
        <f t="shared" si="299"/>
        <v>400.91827066547302</v>
      </c>
      <c r="AJ750" s="9">
        <f t="shared" si="287"/>
        <v>0.27777777777777779</v>
      </c>
      <c r="AL750" s="6">
        <f t="shared" si="300"/>
        <v>60533</v>
      </c>
      <c r="AM750" s="6">
        <f t="shared" si="301"/>
        <v>45400</v>
      </c>
      <c r="AN750" s="6">
        <f t="shared" si="282"/>
        <v>510</v>
      </c>
      <c r="AO750" s="6">
        <f t="shared" si="283"/>
        <v>2474</v>
      </c>
      <c r="AP750" s="6">
        <f t="shared" si="284"/>
        <v>29</v>
      </c>
      <c r="AQ750" s="6">
        <f t="shared" si="285"/>
        <v>43434</v>
      </c>
      <c r="AR750" s="6">
        <f t="shared" si="302"/>
        <v>533.04234033953117</v>
      </c>
      <c r="AS750" s="9">
        <f t="shared" si="288"/>
        <v>0.37013888888888885</v>
      </c>
    </row>
    <row r="751" spans="1:45" x14ac:dyDescent="0.25">
      <c r="A751" t="s">
        <v>1486</v>
      </c>
      <c r="B751">
        <v>40620</v>
      </c>
      <c r="C751" t="s">
        <v>1487</v>
      </c>
      <c r="D751">
        <v>17968</v>
      </c>
      <c r="E751">
        <v>690</v>
      </c>
      <c r="F751">
        <v>626</v>
      </c>
      <c r="G751">
        <v>997</v>
      </c>
      <c r="H751">
        <v>1106</v>
      </c>
      <c r="I751">
        <v>1743</v>
      </c>
      <c r="J751">
        <v>2086</v>
      </c>
      <c r="K751">
        <v>3371</v>
      </c>
      <c r="L751">
        <v>1817</v>
      </c>
      <c r="M751">
        <v>891</v>
      </c>
      <c r="N751">
        <v>1043</v>
      </c>
      <c r="O751">
        <v>514</v>
      </c>
      <c r="P751">
        <v>208</v>
      </c>
      <c r="Q751">
        <v>1419</v>
      </c>
      <c r="R751">
        <v>1457</v>
      </c>
      <c r="S751">
        <f t="shared" si="289"/>
        <v>8984</v>
      </c>
      <c r="T751" t="str">
        <f t="shared" si="290"/>
        <v>7:30 a.m. to 7:59 a.m.</v>
      </c>
      <c r="U751">
        <f t="shared" si="291"/>
        <v>450</v>
      </c>
      <c r="V751">
        <f t="shared" si="292"/>
        <v>17968</v>
      </c>
      <c r="W751">
        <f t="shared" si="293"/>
        <v>7248</v>
      </c>
      <c r="X751">
        <f t="shared" si="294"/>
        <v>3371</v>
      </c>
      <c r="Y751">
        <f t="shared" si="295"/>
        <v>29</v>
      </c>
      <c r="Z751">
        <f t="shared" si="296"/>
        <v>464.93444081874816</v>
      </c>
      <c r="AA751" s="9">
        <f t="shared" si="286"/>
        <v>0.32222222222222224</v>
      </c>
      <c r="AC751" s="6">
        <f t="shared" si="297"/>
        <v>17968</v>
      </c>
      <c r="AD751" s="6">
        <f t="shared" si="298"/>
        <v>4493</v>
      </c>
      <c r="AE751" s="6">
        <f t="shared" si="278"/>
        <v>390</v>
      </c>
      <c r="AF751" s="6">
        <f t="shared" si="279"/>
        <v>1743</v>
      </c>
      <c r="AG751" s="6">
        <f t="shared" si="280"/>
        <v>29</v>
      </c>
      <c r="AH751" s="6">
        <f t="shared" si="281"/>
        <v>3419</v>
      </c>
      <c r="AI751" s="6">
        <f t="shared" si="299"/>
        <v>407.85255306942054</v>
      </c>
      <c r="AJ751" s="9">
        <f t="shared" si="287"/>
        <v>0.28263888888888888</v>
      </c>
      <c r="AL751" s="6">
        <f t="shared" si="300"/>
        <v>17968</v>
      </c>
      <c r="AM751" s="6">
        <f t="shared" si="301"/>
        <v>13476</v>
      </c>
      <c r="AN751" s="6">
        <f t="shared" si="282"/>
        <v>540</v>
      </c>
      <c r="AO751" s="6">
        <f t="shared" si="283"/>
        <v>1043</v>
      </c>
      <c r="AP751" s="6">
        <f t="shared" si="284"/>
        <v>59</v>
      </c>
      <c r="AQ751" s="6">
        <f t="shared" si="285"/>
        <v>13327</v>
      </c>
      <c r="AR751" s="6">
        <f t="shared" si="302"/>
        <v>548.42857142857144</v>
      </c>
      <c r="AS751" s="9">
        <f t="shared" si="288"/>
        <v>0.38055555555555554</v>
      </c>
    </row>
    <row r="752" spans="1:45" x14ac:dyDescent="0.25">
      <c r="A752" t="s">
        <v>1488</v>
      </c>
      <c r="B752">
        <v>40660</v>
      </c>
      <c r="C752" t="s">
        <v>1489</v>
      </c>
      <c r="D752">
        <v>37841</v>
      </c>
      <c r="E752">
        <v>1079</v>
      </c>
      <c r="F752">
        <v>1376</v>
      </c>
      <c r="G752">
        <v>1884</v>
      </c>
      <c r="H752">
        <v>2842</v>
      </c>
      <c r="I752">
        <v>3716</v>
      </c>
      <c r="J752">
        <v>5924</v>
      </c>
      <c r="K752">
        <v>5861</v>
      </c>
      <c r="L752">
        <v>3318</v>
      </c>
      <c r="M752">
        <v>1785</v>
      </c>
      <c r="N752">
        <v>1911</v>
      </c>
      <c r="O752">
        <v>923</v>
      </c>
      <c r="P752">
        <v>588</v>
      </c>
      <c r="Q752">
        <v>2834</v>
      </c>
      <c r="R752">
        <v>3800</v>
      </c>
      <c r="S752">
        <f t="shared" si="289"/>
        <v>18920.5</v>
      </c>
      <c r="T752" t="str">
        <f t="shared" si="290"/>
        <v>7:30 a.m. to 7:59 a.m.</v>
      </c>
      <c r="U752">
        <f t="shared" si="291"/>
        <v>450</v>
      </c>
      <c r="V752">
        <f t="shared" si="292"/>
        <v>37841</v>
      </c>
      <c r="W752">
        <f t="shared" si="293"/>
        <v>16821</v>
      </c>
      <c r="X752">
        <f t="shared" si="294"/>
        <v>5861</v>
      </c>
      <c r="Y752">
        <f t="shared" si="295"/>
        <v>29</v>
      </c>
      <c r="Z752">
        <f t="shared" si="296"/>
        <v>460.38824432690666</v>
      </c>
      <c r="AA752" s="9">
        <f t="shared" si="286"/>
        <v>0.31944444444444448</v>
      </c>
      <c r="AC752" s="6">
        <f t="shared" si="297"/>
        <v>37841</v>
      </c>
      <c r="AD752" s="6">
        <f t="shared" si="298"/>
        <v>9461</v>
      </c>
      <c r="AE752" s="6">
        <f t="shared" si="278"/>
        <v>390</v>
      </c>
      <c r="AF752" s="6">
        <f t="shared" si="279"/>
        <v>3716</v>
      </c>
      <c r="AG752" s="6">
        <f t="shared" si="280"/>
        <v>29</v>
      </c>
      <c r="AH752" s="6">
        <f t="shared" si="281"/>
        <v>7181</v>
      </c>
      <c r="AI752" s="6">
        <f t="shared" si="299"/>
        <v>407.78747308934339</v>
      </c>
      <c r="AJ752" s="9">
        <f t="shared" si="287"/>
        <v>0.28263888888888888</v>
      </c>
      <c r="AL752" s="6">
        <f t="shared" si="300"/>
        <v>37841</v>
      </c>
      <c r="AM752" s="6">
        <f t="shared" si="301"/>
        <v>28381</v>
      </c>
      <c r="AN752" s="6">
        <f t="shared" si="282"/>
        <v>540</v>
      </c>
      <c r="AO752" s="6">
        <f t="shared" si="283"/>
        <v>1911</v>
      </c>
      <c r="AP752" s="6">
        <f t="shared" si="284"/>
        <v>59</v>
      </c>
      <c r="AQ752" s="6">
        <f t="shared" si="285"/>
        <v>27785</v>
      </c>
      <c r="AR752" s="6">
        <f t="shared" si="302"/>
        <v>558.39311878597596</v>
      </c>
      <c r="AS752" s="9">
        <f t="shared" si="288"/>
        <v>0.38750000000000001</v>
      </c>
    </row>
    <row r="753" spans="1:45" x14ac:dyDescent="0.25">
      <c r="A753" t="s">
        <v>1490</v>
      </c>
      <c r="B753">
        <v>40700</v>
      </c>
      <c r="C753" t="s">
        <v>1491</v>
      </c>
      <c r="D753">
        <v>37091</v>
      </c>
      <c r="E753">
        <v>2857</v>
      </c>
      <c r="F753">
        <v>1579</v>
      </c>
      <c r="G753">
        <v>1783</v>
      </c>
      <c r="H753">
        <v>2942</v>
      </c>
      <c r="I753">
        <v>3503</v>
      </c>
      <c r="J753">
        <v>4553</v>
      </c>
      <c r="K753">
        <v>5250</v>
      </c>
      <c r="L753">
        <v>2436</v>
      </c>
      <c r="M753">
        <v>2105</v>
      </c>
      <c r="N753">
        <v>2093</v>
      </c>
      <c r="O753">
        <v>1263</v>
      </c>
      <c r="P753">
        <v>613</v>
      </c>
      <c r="Q753">
        <v>2945</v>
      </c>
      <c r="R753">
        <v>3169</v>
      </c>
      <c r="S753">
        <f t="shared" si="289"/>
        <v>18545.5</v>
      </c>
      <c r="T753" t="str">
        <f t="shared" si="290"/>
        <v>7:30 a.m. to 7:59 a.m.</v>
      </c>
      <c r="U753">
        <f t="shared" si="291"/>
        <v>450</v>
      </c>
      <c r="V753">
        <f t="shared" si="292"/>
        <v>37091</v>
      </c>
      <c r="W753">
        <f t="shared" si="293"/>
        <v>17217</v>
      </c>
      <c r="X753">
        <f t="shared" si="294"/>
        <v>5250</v>
      </c>
      <c r="Y753">
        <f t="shared" si="295"/>
        <v>29</v>
      </c>
      <c r="Z753">
        <f t="shared" si="296"/>
        <v>457.33838095238093</v>
      </c>
      <c r="AA753" s="9">
        <f t="shared" si="286"/>
        <v>0.31736111111111109</v>
      </c>
      <c r="AC753" s="6">
        <f t="shared" si="297"/>
        <v>37091</v>
      </c>
      <c r="AD753" s="6">
        <f t="shared" si="298"/>
        <v>9273</v>
      </c>
      <c r="AE753" s="6">
        <f t="shared" si="278"/>
        <v>390</v>
      </c>
      <c r="AF753" s="6">
        <f t="shared" si="279"/>
        <v>3503</v>
      </c>
      <c r="AG753" s="6">
        <f t="shared" si="280"/>
        <v>29</v>
      </c>
      <c r="AH753" s="6">
        <f t="shared" si="281"/>
        <v>9161</v>
      </c>
      <c r="AI753" s="6">
        <f t="shared" si="299"/>
        <v>390.92513559805883</v>
      </c>
      <c r="AJ753" s="9">
        <f t="shared" si="287"/>
        <v>0.27083333333333331</v>
      </c>
      <c r="AL753" s="6">
        <f t="shared" si="300"/>
        <v>37091</v>
      </c>
      <c r="AM753" s="6">
        <f t="shared" si="301"/>
        <v>27819</v>
      </c>
      <c r="AN753" s="6">
        <f t="shared" si="282"/>
        <v>540</v>
      </c>
      <c r="AO753" s="6">
        <f t="shared" si="283"/>
        <v>2093</v>
      </c>
      <c r="AP753" s="6">
        <f t="shared" si="284"/>
        <v>59</v>
      </c>
      <c r="AQ753" s="6">
        <f t="shared" si="285"/>
        <v>27008</v>
      </c>
      <c r="AR753" s="6">
        <f t="shared" si="302"/>
        <v>562.84030100334451</v>
      </c>
      <c r="AS753" s="9">
        <f t="shared" si="288"/>
        <v>0.39027777777777778</v>
      </c>
    </row>
    <row r="754" spans="1:45" x14ac:dyDescent="0.25">
      <c r="A754" t="s">
        <v>1492</v>
      </c>
      <c r="B754">
        <v>40740</v>
      </c>
      <c r="C754" t="s">
        <v>1493</v>
      </c>
      <c r="D754">
        <v>25351</v>
      </c>
      <c r="E754">
        <v>1226</v>
      </c>
      <c r="F754">
        <v>1050</v>
      </c>
      <c r="G754">
        <v>1476</v>
      </c>
      <c r="H754">
        <v>1873</v>
      </c>
      <c r="I754">
        <v>2274</v>
      </c>
      <c r="J754">
        <v>3910</v>
      </c>
      <c r="K754">
        <v>4960</v>
      </c>
      <c r="L754">
        <v>2283</v>
      </c>
      <c r="M754">
        <v>1128</v>
      </c>
      <c r="N754">
        <v>1315</v>
      </c>
      <c r="O754">
        <v>519</v>
      </c>
      <c r="P754">
        <v>411</v>
      </c>
      <c r="Q754">
        <v>1080</v>
      </c>
      <c r="R754">
        <v>1846</v>
      </c>
      <c r="S754">
        <f t="shared" si="289"/>
        <v>12675.5</v>
      </c>
      <c r="T754" t="str">
        <f t="shared" si="290"/>
        <v>7:30 a.m. to 7:59 a.m.</v>
      </c>
      <c r="U754">
        <f t="shared" si="291"/>
        <v>450</v>
      </c>
      <c r="V754">
        <f t="shared" si="292"/>
        <v>25351</v>
      </c>
      <c r="W754">
        <f t="shared" si="293"/>
        <v>11809</v>
      </c>
      <c r="X754">
        <f t="shared" si="294"/>
        <v>4960</v>
      </c>
      <c r="Y754">
        <f t="shared" si="295"/>
        <v>29</v>
      </c>
      <c r="Z754">
        <f t="shared" si="296"/>
        <v>455.06622983870966</v>
      </c>
      <c r="AA754" s="9">
        <f t="shared" si="286"/>
        <v>0.31597222222222221</v>
      </c>
      <c r="AC754" s="6">
        <f t="shared" si="297"/>
        <v>25351</v>
      </c>
      <c r="AD754" s="6">
        <f t="shared" si="298"/>
        <v>6338</v>
      </c>
      <c r="AE754" s="6">
        <f t="shared" si="278"/>
        <v>390</v>
      </c>
      <c r="AF754" s="6">
        <f t="shared" si="279"/>
        <v>2274</v>
      </c>
      <c r="AG754" s="6">
        <f t="shared" si="280"/>
        <v>29</v>
      </c>
      <c r="AH754" s="6">
        <f t="shared" si="281"/>
        <v>5625</v>
      </c>
      <c r="AI754" s="6">
        <f t="shared" si="299"/>
        <v>399.08959982409851</v>
      </c>
      <c r="AJ754" s="9">
        <f t="shared" si="287"/>
        <v>0.27708333333333335</v>
      </c>
      <c r="AL754" s="6">
        <f t="shared" si="300"/>
        <v>25351</v>
      </c>
      <c r="AM754" s="6">
        <f t="shared" si="301"/>
        <v>19014</v>
      </c>
      <c r="AN754" s="6">
        <f t="shared" si="282"/>
        <v>480</v>
      </c>
      <c r="AO754" s="6">
        <f t="shared" si="283"/>
        <v>2283</v>
      </c>
      <c r="AP754" s="6">
        <f t="shared" si="284"/>
        <v>29</v>
      </c>
      <c r="AQ754" s="6">
        <f t="shared" si="285"/>
        <v>16769</v>
      </c>
      <c r="AR754" s="6">
        <f t="shared" si="302"/>
        <v>508.50777485764343</v>
      </c>
      <c r="AS754" s="9">
        <f t="shared" si="288"/>
        <v>0.3527777777777778</v>
      </c>
    </row>
    <row r="755" spans="1:45" x14ac:dyDescent="0.25">
      <c r="A755" t="s">
        <v>1494</v>
      </c>
      <c r="B755">
        <v>40760</v>
      </c>
      <c r="C755" t="s">
        <v>1495</v>
      </c>
      <c r="D755">
        <v>7877</v>
      </c>
      <c r="E755">
        <v>205</v>
      </c>
      <c r="F755">
        <v>261</v>
      </c>
      <c r="G755">
        <v>158</v>
      </c>
      <c r="H755">
        <v>498</v>
      </c>
      <c r="I755">
        <v>662</v>
      </c>
      <c r="J755">
        <v>1516</v>
      </c>
      <c r="K755">
        <v>1450</v>
      </c>
      <c r="L755">
        <v>868</v>
      </c>
      <c r="M755">
        <v>430</v>
      </c>
      <c r="N755">
        <v>585</v>
      </c>
      <c r="O755">
        <v>211</v>
      </c>
      <c r="P755">
        <v>127</v>
      </c>
      <c r="Q755">
        <v>494</v>
      </c>
      <c r="R755">
        <v>412</v>
      </c>
      <c r="S755">
        <f t="shared" si="289"/>
        <v>3938.5</v>
      </c>
      <c r="T755" t="str">
        <f t="shared" si="290"/>
        <v>7:30 a.m. to 7:59 a.m.</v>
      </c>
      <c r="U755">
        <f t="shared" si="291"/>
        <v>450</v>
      </c>
      <c r="V755">
        <f t="shared" si="292"/>
        <v>7877</v>
      </c>
      <c r="W755">
        <f t="shared" si="293"/>
        <v>3300</v>
      </c>
      <c r="X755">
        <f t="shared" si="294"/>
        <v>1450</v>
      </c>
      <c r="Y755">
        <f t="shared" si="295"/>
        <v>29</v>
      </c>
      <c r="Z755">
        <f t="shared" si="296"/>
        <v>462.77</v>
      </c>
      <c r="AA755" s="9">
        <f t="shared" si="286"/>
        <v>0.32083333333333336</v>
      </c>
      <c r="AC755" s="6">
        <f t="shared" si="297"/>
        <v>7877</v>
      </c>
      <c r="AD755" s="6">
        <f t="shared" si="298"/>
        <v>1970</v>
      </c>
      <c r="AE755" s="6">
        <f t="shared" si="278"/>
        <v>420</v>
      </c>
      <c r="AF755" s="6">
        <f t="shared" si="279"/>
        <v>1516</v>
      </c>
      <c r="AG755" s="6">
        <f t="shared" si="280"/>
        <v>29</v>
      </c>
      <c r="AH755" s="6">
        <f t="shared" si="281"/>
        <v>1784</v>
      </c>
      <c r="AI755" s="6">
        <f t="shared" si="299"/>
        <v>423.54370052770446</v>
      </c>
      <c r="AJ755" s="9">
        <f t="shared" si="287"/>
        <v>0.29375000000000001</v>
      </c>
      <c r="AL755" s="6">
        <f t="shared" si="300"/>
        <v>7877</v>
      </c>
      <c r="AM755" s="6">
        <f t="shared" si="301"/>
        <v>5908</v>
      </c>
      <c r="AN755" s="6">
        <f t="shared" si="282"/>
        <v>510</v>
      </c>
      <c r="AO755" s="6">
        <f t="shared" si="283"/>
        <v>430</v>
      </c>
      <c r="AP755" s="6">
        <f t="shared" si="284"/>
        <v>29</v>
      </c>
      <c r="AQ755" s="6">
        <f t="shared" si="285"/>
        <v>5618</v>
      </c>
      <c r="AR755" s="6">
        <f t="shared" si="302"/>
        <v>529.54127906976748</v>
      </c>
      <c r="AS755" s="9">
        <f t="shared" si="288"/>
        <v>0.36736111111111108</v>
      </c>
    </row>
    <row r="756" spans="1:45" x14ac:dyDescent="0.25">
      <c r="A756" t="s">
        <v>1496</v>
      </c>
      <c r="B756">
        <v>40780</v>
      </c>
      <c r="C756" t="s">
        <v>1497</v>
      </c>
      <c r="D756">
        <v>35424</v>
      </c>
      <c r="E756">
        <v>2610</v>
      </c>
      <c r="F756">
        <v>1325</v>
      </c>
      <c r="G756">
        <v>1710</v>
      </c>
      <c r="H756">
        <v>3196</v>
      </c>
      <c r="I756">
        <v>3302</v>
      </c>
      <c r="J756">
        <v>5080</v>
      </c>
      <c r="K756">
        <v>5523</v>
      </c>
      <c r="L756">
        <v>2541</v>
      </c>
      <c r="M756">
        <v>1398</v>
      </c>
      <c r="N756">
        <v>1291</v>
      </c>
      <c r="O756">
        <v>564</v>
      </c>
      <c r="P756">
        <v>271</v>
      </c>
      <c r="Q756">
        <v>3432</v>
      </c>
      <c r="R756">
        <v>3181</v>
      </c>
      <c r="S756">
        <f t="shared" si="289"/>
        <v>17712</v>
      </c>
      <c r="T756" t="str">
        <f t="shared" si="290"/>
        <v>7:30 a.m. to 7:59 a.m.</v>
      </c>
      <c r="U756">
        <f t="shared" si="291"/>
        <v>450</v>
      </c>
      <c r="V756">
        <f t="shared" si="292"/>
        <v>35424</v>
      </c>
      <c r="W756">
        <f t="shared" si="293"/>
        <v>17223</v>
      </c>
      <c r="X756">
        <f t="shared" si="294"/>
        <v>5523</v>
      </c>
      <c r="Y756">
        <f t="shared" si="295"/>
        <v>29</v>
      </c>
      <c r="Z756">
        <f t="shared" si="296"/>
        <v>452.56762629005976</v>
      </c>
      <c r="AA756" s="9">
        <f t="shared" si="286"/>
        <v>0.31388888888888888</v>
      </c>
      <c r="AC756" s="6">
        <f t="shared" si="297"/>
        <v>35424</v>
      </c>
      <c r="AD756" s="6">
        <f t="shared" si="298"/>
        <v>8857</v>
      </c>
      <c r="AE756" s="6">
        <f t="shared" si="278"/>
        <v>390</v>
      </c>
      <c r="AF756" s="6">
        <f t="shared" si="279"/>
        <v>3302</v>
      </c>
      <c r="AG756" s="6">
        <f t="shared" si="280"/>
        <v>29</v>
      </c>
      <c r="AH756" s="6">
        <f t="shared" si="281"/>
        <v>8841</v>
      </c>
      <c r="AI756" s="6">
        <f t="shared" si="299"/>
        <v>390.13173834039975</v>
      </c>
      <c r="AJ756" s="9">
        <f t="shared" si="287"/>
        <v>0.27083333333333331</v>
      </c>
      <c r="AL756" s="6">
        <f t="shared" si="300"/>
        <v>35424</v>
      </c>
      <c r="AM756" s="6">
        <f t="shared" si="301"/>
        <v>26568</v>
      </c>
      <c r="AN756" s="6">
        <f t="shared" si="282"/>
        <v>510</v>
      </c>
      <c r="AO756" s="6">
        <f t="shared" si="283"/>
        <v>1398</v>
      </c>
      <c r="AP756" s="6">
        <f t="shared" si="284"/>
        <v>29</v>
      </c>
      <c r="AQ756" s="6">
        <f t="shared" si="285"/>
        <v>25287</v>
      </c>
      <c r="AR756" s="6">
        <f t="shared" si="302"/>
        <v>536.57296137339051</v>
      </c>
      <c r="AS756" s="9">
        <f t="shared" si="288"/>
        <v>0.37222222222222223</v>
      </c>
    </row>
    <row r="757" spans="1:45" x14ac:dyDescent="0.25">
      <c r="A757" t="s">
        <v>1498</v>
      </c>
      <c r="B757">
        <v>40820</v>
      </c>
      <c r="C757" t="s">
        <v>1499</v>
      </c>
      <c r="D757">
        <v>24886</v>
      </c>
      <c r="E757">
        <v>962</v>
      </c>
      <c r="F757">
        <v>844</v>
      </c>
      <c r="G757">
        <v>1103</v>
      </c>
      <c r="H757">
        <v>2053</v>
      </c>
      <c r="I757">
        <v>2781</v>
      </c>
      <c r="J757">
        <v>4738</v>
      </c>
      <c r="K757">
        <v>3209</v>
      </c>
      <c r="L757">
        <v>1552</v>
      </c>
      <c r="M757">
        <v>681</v>
      </c>
      <c r="N757">
        <v>1721</v>
      </c>
      <c r="O757">
        <v>567</v>
      </c>
      <c r="P757">
        <v>230</v>
      </c>
      <c r="Q757">
        <v>2420</v>
      </c>
      <c r="R757">
        <v>2025</v>
      </c>
      <c r="S757">
        <f t="shared" si="289"/>
        <v>12443</v>
      </c>
      <c r="T757" t="str">
        <f t="shared" si="290"/>
        <v>7:00 a.m. to 7:29 a.m.</v>
      </c>
      <c r="U757">
        <f t="shared" si="291"/>
        <v>420</v>
      </c>
      <c r="V757">
        <f t="shared" si="292"/>
        <v>24886</v>
      </c>
      <c r="W757">
        <f t="shared" si="293"/>
        <v>7743</v>
      </c>
      <c r="X757">
        <f t="shared" si="294"/>
        <v>4738</v>
      </c>
      <c r="Y757">
        <f t="shared" si="295"/>
        <v>29</v>
      </c>
      <c r="Z757">
        <f t="shared" si="296"/>
        <v>448.7674124102997</v>
      </c>
      <c r="AA757" s="9">
        <f t="shared" si="286"/>
        <v>0.31111111111111112</v>
      </c>
      <c r="AC757" s="6">
        <f t="shared" si="297"/>
        <v>24886</v>
      </c>
      <c r="AD757" s="6">
        <f t="shared" si="298"/>
        <v>6222</v>
      </c>
      <c r="AE757" s="6">
        <f t="shared" si="278"/>
        <v>390</v>
      </c>
      <c r="AF757" s="6">
        <f t="shared" si="279"/>
        <v>2781</v>
      </c>
      <c r="AG757" s="6">
        <f t="shared" si="280"/>
        <v>29</v>
      </c>
      <c r="AH757" s="6">
        <f t="shared" si="281"/>
        <v>4962</v>
      </c>
      <c r="AI757" s="6">
        <f t="shared" si="299"/>
        <v>403.13394462423588</v>
      </c>
      <c r="AJ757" s="9">
        <f t="shared" si="287"/>
        <v>0.27986111111111112</v>
      </c>
      <c r="AL757" s="6">
        <f t="shared" si="300"/>
        <v>24886</v>
      </c>
      <c r="AM757" s="6">
        <f t="shared" si="301"/>
        <v>18665</v>
      </c>
      <c r="AN757" s="6">
        <f t="shared" si="282"/>
        <v>540</v>
      </c>
      <c r="AO757" s="6">
        <f t="shared" si="283"/>
        <v>1721</v>
      </c>
      <c r="AP757" s="6">
        <f t="shared" si="284"/>
        <v>59</v>
      </c>
      <c r="AQ757" s="6">
        <f t="shared" si="285"/>
        <v>17923</v>
      </c>
      <c r="AR757" s="6">
        <f t="shared" si="302"/>
        <v>565.42039511911685</v>
      </c>
      <c r="AS757" s="9">
        <f t="shared" si="288"/>
        <v>0.3923611111111111</v>
      </c>
    </row>
    <row r="758" spans="1:45" x14ac:dyDescent="0.25">
      <c r="A758" t="s">
        <v>1500</v>
      </c>
      <c r="B758">
        <v>40860</v>
      </c>
      <c r="C758" t="s">
        <v>1501</v>
      </c>
      <c r="D758">
        <v>28342</v>
      </c>
      <c r="E758">
        <v>917</v>
      </c>
      <c r="F758">
        <v>801</v>
      </c>
      <c r="G758">
        <v>1612</v>
      </c>
      <c r="H758">
        <v>2377</v>
      </c>
      <c r="I758">
        <v>3380</v>
      </c>
      <c r="J758">
        <v>4050</v>
      </c>
      <c r="K758">
        <v>4445</v>
      </c>
      <c r="L758">
        <v>2993</v>
      </c>
      <c r="M758">
        <v>1422</v>
      </c>
      <c r="N758">
        <v>1356</v>
      </c>
      <c r="O758">
        <v>624</v>
      </c>
      <c r="P758">
        <v>351</v>
      </c>
      <c r="Q758">
        <v>2374</v>
      </c>
      <c r="R758">
        <v>1640</v>
      </c>
      <c r="S758">
        <f t="shared" si="289"/>
        <v>14171</v>
      </c>
      <c r="T758" t="str">
        <f t="shared" si="290"/>
        <v>7:30 a.m. to 7:59 a.m.</v>
      </c>
      <c r="U758">
        <f t="shared" si="291"/>
        <v>450</v>
      </c>
      <c r="V758">
        <f t="shared" si="292"/>
        <v>28342</v>
      </c>
      <c r="W758">
        <f t="shared" si="293"/>
        <v>13137</v>
      </c>
      <c r="X758">
        <f t="shared" si="294"/>
        <v>4445</v>
      </c>
      <c r="Y758">
        <f t="shared" si="295"/>
        <v>29</v>
      </c>
      <c r="Z758">
        <f t="shared" si="296"/>
        <v>456.74600674915638</v>
      </c>
      <c r="AA758" s="9">
        <f t="shared" si="286"/>
        <v>0.31666666666666665</v>
      </c>
      <c r="AC758" s="6">
        <f t="shared" si="297"/>
        <v>28342</v>
      </c>
      <c r="AD758" s="6">
        <f t="shared" si="298"/>
        <v>7086</v>
      </c>
      <c r="AE758" s="6">
        <f t="shared" si="278"/>
        <v>390</v>
      </c>
      <c r="AF758" s="6">
        <f t="shared" si="279"/>
        <v>3380</v>
      </c>
      <c r="AG758" s="6">
        <f t="shared" si="280"/>
        <v>29</v>
      </c>
      <c r="AH758" s="6">
        <f t="shared" si="281"/>
        <v>5707</v>
      </c>
      <c r="AI758" s="6">
        <f t="shared" si="299"/>
        <v>401.82736686390535</v>
      </c>
      <c r="AJ758" s="9">
        <f t="shared" si="287"/>
        <v>0.27847222222222223</v>
      </c>
      <c r="AL758" s="6">
        <f t="shared" si="300"/>
        <v>28342</v>
      </c>
      <c r="AM758" s="6">
        <f t="shared" si="301"/>
        <v>21257</v>
      </c>
      <c r="AN758" s="6">
        <f t="shared" si="282"/>
        <v>510</v>
      </c>
      <c r="AO758" s="6">
        <f t="shared" si="283"/>
        <v>1422</v>
      </c>
      <c r="AP758" s="6">
        <f t="shared" si="284"/>
        <v>29</v>
      </c>
      <c r="AQ758" s="6">
        <f t="shared" si="285"/>
        <v>20575</v>
      </c>
      <c r="AR758" s="6">
        <f t="shared" si="302"/>
        <v>523.89838255977497</v>
      </c>
      <c r="AS758" s="9">
        <f t="shared" si="288"/>
        <v>0.36319444444444443</v>
      </c>
    </row>
    <row r="759" spans="1:45" x14ac:dyDescent="0.25">
      <c r="A759" t="s">
        <v>1502</v>
      </c>
      <c r="B759">
        <v>40900</v>
      </c>
      <c r="C759" t="s">
        <v>1503</v>
      </c>
      <c r="D759">
        <v>870120</v>
      </c>
      <c r="E759">
        <v>39613</v>
      </c>
      <c r="F759">
        <v>29154</v>
      </c>
      <c r="G759">
        <v>41517</v>
      </c>
      <c r="H759">
        <v>69230</v>
      </c>
      <c r="I759">
        <v>87292</v>
      </c>
      <c r="J759">
        <v>125302</v>
      </c>
      <c r="K759">
        <v>114363</v>
      </c>
      <c r="L759">
        <v>96184</v>
      </c>
      <c r="M759">
        <v>48098</v>
      </c>
      <c r="N759">
        <v>58297</v>
      </c>
      <c r="O759">
        <v>30903</v>
      </c>
      <c r="P759">
        <v>14007</v>
      </c>
      <c r="Q759">
        <v>60693</v>
      </c>
      <c r="R759">
        <v>55467</v>
      </c>
      <c r="S759">
        <f t="shared" si="289"/>
        <v>435060</v>
      </c>
      <c r="T759" t="str">
        <f t="shared" si="290"/>
        <v>7:30 a.m. to 7:59 a.m.</v>
      </c>
      <c r="U759">
        <f t="shared" si="291"/>
        <v>450</v>
      </c>
      <c r="V759">
        <f t="shared" si="292"/>
        <v>870120</v>
      </c>
      <c r="W759">
        <f t="shared" si="293"/>
        <v>392108</v>
      </c>
      <c r="X759">
        <f t="shared" si="294"/>
        <v>114363</v>
      </c>
      <c r="Y759">
        <f t="shared" si="295"/>
        <v>29</v>
      </c>
      <c r="Z759">
        <f t="shared" si="296"/>
        <v>460.89170448484214</v>
      </c>
      <c r="AA759" s="9">
        <f t="shared" si="286"/>
        <v>0.31944444444444448</v>
      </c>
      <c r="AC759" s="6">
        <f t="shared" si="297"/>
        <v>870120</v>
      </c>
      <c r="AD759" s="6">
        <f t="shared" si="298"/>
        <v>217531</v>
      </c>
      <c r="AE759" s="6">
        <f t="shared" si="278"/>
        <v>390</v>
      </c>
      <c r="AF759" s="6">
        <f t="shared" si="279"/>
        <v>87292</v>
      </c>
      <c r="AG759" s="6">
        <f t="shared" si="280"/>
        <v>29</v>
      </c>
      <c r="AH759" s="6">
        <f t="shared" si="281"/>
        <v>179514</v>
      </c>
      <c r="AI759" s="6">
        <f t="shared" si="299"/>
        <v>402.62961096091277</v>
      </c>
      <c r="AJ759" s="9">
        <f t="shared" si="287"/>
        <v>0.27916666666666667</v>
      </c>
      <c r="AL759" s="6">
        <f t="shared" si="300"/>
        <v>870120</v>
      </c>
      <c r="AM759" s="6">
        <f t="shared" si="301"/>
        <v>652590</v>
      </c>
      <c r="AN759" s="6">
        <f t="shared" si="282"/>
        <v>540</v>
      </c>
      <c r="AO759" s="6">
        <f t="shared" si="283"/>
        <v>58297</v>
      </c>
      <c r="AP759" s="6">
        <f t="shared" si="284"/>
        <v>59</v>
      </c>
      <c r="AQ759" s="6">
        <f t="shared" si="285"/>
        <v>650753</v>
      </c>
      <c r="AR759" s="6">
        <f t="shared" si="302"/>
        <v>541.85915227198655</v>
      </c>
      <c r="AS759" s="9">
        <f t="shared" si="288"/>
        <v>0.3756944444444445</v>
      </c>
    </row>
    <row r="760" spans="1:45" x14ac:dyDescent="0.25">
      <c r="A760" t="s">
        <v>1504</v>
      </c>
      <c r="B760">
        <v>40940</v>
      </c>
      <c r="C760" t="s">
        <v>1505</v>
      </c>
      <c r="D760">
        <v>14785</v>
      </c>
      <c r="E760">
        <v>1756</v>
      </c>
      <c r="F760">
        <v>1255</v>
      </c>
      <c r="G760">
        <v>1185</v>
      </c>
      <c r="H760">
        <v>1098</v>
      </c>
      <c r="I760">
        <v>1443</v>
      </c>
      <c r="J760">
        <v>1934</v>
      </c>
      <c r="K760">
        <v>1722</v>
      </c>
      <c r="L760">
        <v>890</v>
      </c>
      <c r="M760">
        <v>374</v>
      </c>
      <c r="N760">
        <v>687</v>
      </c>
      <c r="O760">
        <v>361</v>
      </c>
      <c r="P760">
        <v>34</v>
      </c>
      <c r="Q760">
        <v>1006</v>
      </c>
      <c r="R760">
        <v>1040</v>
      </c>
      <c r="S760">
        <f t="shared" si="289"/>
        <v>7392.5</v>
      </c>
      <c r="T760" t="str">
        <f t="shared" si="290"/>
        <v>7:00 a.m. to 7:29 a.m.</v>
      </c>
      <c r="U760">
        <f t="shared" si="291"/>
        <v>420</v>
      </c>
      <c r="V760">
        <f t="shared" si="292"/>
        <v>14785</v>
      </c>
      <c r="W760">
        <f t="shared" si="293"/>
        <v>6737</v>
      </c>
      <c r="X760">
        <f t="shared" si="294"/>
        <v>1934</v>
      </c>
      <c r="Y760">
        <f t="shared" si="295"/>
        <v>29</v>
      </c>
      <c r="Z760">
        <f t="shared" si="296"/>
        <v>429.82911065149949</v>
      </c>
      <c r="AA760" s="9">
        <f t="shared" si="286"/>
        <v>0.29791666666666666</v>
      </c>
      <c r="AC760" s="6">
        <f t="shared" si="297"/>
        <v>14785</v>
      </c>
      <c r="AD760" s="6">
        <f t="shared" si="298"/>
        <v>3697</v>
      </c>
      <c r="AE760" s="6">
        <f t="shared" si="278"/>
        <v>330</v>
      </c>
      <c r="AF760" s="6">
        <f t="shared" si="279"/>
        <v>1185</v>
      </c>
      <c r="AG760" s="6">
        <f t="shared" si="280"/>
        <v>29</v>
      </c>
      <c r="AH760" s="6">
        <f t="shared" si="281"/>
        <v>4767</v>
      </c>
      <c r="AI760" s="6">
        <f t="shared" si="299"/>
        <v>303.79599156118144</v>
      </c>
      <c r="AJ760" s="9">
        <f t="shared" si="287"/>
        <v>0.21041666666666667</v>
      </c>
      <c r="AL760" s="6">
        <f t="shared" si="300"/>
        <v>14785</v>
      </c>
      <c r="AM760" s="6">
        <f t="shared" si="301"/>
        <v>11089</v>
      </c>
      <c r="AN760" s="6">
        <f t="shared" si="282"/>
        <v>480</v>
      </c>
      <c r="AO760" s="6">
        <f t="shared" si="283"/>
        <v>890</v>
      </c>
      <c r="AP760" s="6">
        <f t="shared" si="284"/>
        <v>29</v>
      </c>
      <c r="AQ760" s="6">
        <f t="shared" si="285"/>
        <v>10393</v>
      </c>
      <c r="AR760" s="6">
        <f t="shared" si="302"/>
        <v>502.67050561797754</v>
      </c>
      <c r="AS760" s="9">
        <f t="shared" si="288"/>
        <v>0.34861111111111115</v>
      </c>
    </row>
    <row r="761" spans="1:45" x14ac:dyDescent="0.25">
      <c r="A761" t="s">
        <v>1506</v>
      </c>
      <c r="B761">
        <v>40980</v>
      </c>
      <c r="C761" t="s">
        <v>1507</v>
      </c>
      <c r="D761">
        <v>75934</v>
      </c>
      <c r="E761">
        <v>3160</v>
      </c>
      <c r="F761">
        <v>2385</v>
      </c>
      <c r="G761">
        <v>3793</v>
      </c>
      <c r="H761">
        <v>5573</v>
      </c>
      <c r="I761">
        <v>7374</v>
      </c>
      <c r="J761">
        <v>9952</v>
      </c>
      <c r="K761">
        <v>10802</v>
      </c>
      <c r="L761">
        <v>7067</v>
      </c>
      <c r="M761">
        <v>4424</v>
      </c>
      <c r="N761">
        <v>4410</v>
      </c>
      <c r="O761">
        <v>2414</v>
      </c>
      <c r="P761">
        <v>1579</v>
      </c>
      <c r="Q761">
        <v>7078</v>
      </c>
      <c r="R761">
        <v>5923</v>
      </c>
      <c r="S761">
        <f t="shared" si="289"/>
        <v>37967</v>
      </c>
      <c r="T761" t="str">
        <f t="shared" si="290"/>
        <v>7:30 a.m. to 7:59 a.m.</v>
      </c>
      <c r="U761">
        <f t="shared" si="291"/>
        <v>450</v>
      </c>
      <c r="V761">
        <f t="shared" si="292"/>
        <v>75934</v>
      </c>
      <c r="W761">
        <f t="shared" si="293"/>
        <v>32237</v>
      </c>
      <c r="X761">
        <f t="shared" si="294"/>
        <v>10802</v>
      </c>
      <c r="Y761">
        <f t="shared" si="295"/>
        <v>29</v>
      </c>
      <c r="Z761">
        <f t="shared" si="296"/>
        <v>465.38326235882244</v>
      </c>
      <c r="AA761" s="9">
        <f t="shared" si="286"/>
        <v>0.32291666666666669</v>
      </c>
      <c r="AC761" s="6">
        <f t="shared" si="297"/>
        <v>75934</v>
      </c>
      <c r="AD761" s="6">
        <f t="shared" si="298"/>
        <v>18984</v>
      </c>
      <c r="AE761" s="6">
        <f t="shared" si="278"/>
        <v>390</v>
      </c>
      <c r="AF761" s="6">
        <f t="shared" si="279"/>
        <v>7374</v>
      </c>
      <c r="AG761" s="6">
        <f t="shared" si="280"/>
        <v>29</v>
      </c>
      <c r="AH761" s="6">
        <f t="shared" si="281"/>
        <v>14911</v>
      </c>
      <c r="AI761" s="6">
        <f t="shared" si="299"/>
        <v>406.01606997558991</v>
      </c>
      <c r="AJ761" s="9">
        <f t="shared" si="287"/>
        <v>0.28194444444444444</v>
      </c>
      <c r="AL761" s="6">
        <f t="shared" si="300"/>
        <v>75934</v>
      </c>
      <c r="AM761" s="6">
        <f t="shared" si="301"/>
        <v>56951</v>
      </c>
      <c r="AN761" s="6">
        <f t="shared" si="282"/>
        <v>540</v>
      </c>
      <c r="AO761" s="6">
        <f t="shared" si="283"/>
        <v>4410</v>
      </c>
      <c r="AP761" s="6">
        <f t="shared" si="284"/>
        <v>59</v>
      </c>
      <c r="AQ761" s="6">
        <f t="shared" si="285"/>
        <v>54530</v>
      </c>
      <c r="AR761" s="6">
        <f t="shared" si="302"/>
        <v>572.38310657596367</v>
      </c>
      <c r="AS761" s="9">
        <f t="shared" si="288"/>
        <v>0.3972222222222222</v>
      </c>
    </row>
    <row r="762" spans="1:45" x14ac:dyDescent="0.25">
      <c r="A762" t="s">
        <v>1508</v>
      </c>
      <c r="B762">
        <v>41060</v>
      </c>
      <c r="C762" t="s">
        <v>1509</v>
      </c>
      <c r="D762">
        <v>92284</v>
      </c>
      <c r="E762">
        <v>5132</v>
      </c>
      <c r="F762">
        <v>3525</v>
      </c>
      <c r="G762">
        <v>4796</v>
      </c>
      <c r="H762">
        <v>7113</v>
      </c>
      <c r="I762">
        <v>10083</v>
      </c>
      <c r="J762">
        <v>14179</v>
      </c>
      <c r="K762">
        <v>14343</v>
      </c>
      <c r="L762">
        <v>6549</v>
      </c>
      <c r="M762">
        <v>2904</v>
      </c>
      <c r="N762">
        <v>3544</v>
      </c>
      <c r="O762">
        <v>1926</v>
      </c>
      <c r="P762">
        <v>1274</v>
      </c>
      <c r="Q762">
        <v>8709</v>
      </c>
      <c r="R762">
        <v>8207</v>
      </c>
      <c r="S762">
        <f t="shared" si="289"/>
        <v>46142</v>
      </c>
      <c r="T762" t="str">
        <f t="shared" si="290"/>
        <v>7:30 a.m. to 7:59 a.m.</v>
      </c>
      <c r="U762">
        <f t="shared" si="291"/>
        <v>450</v>
      </c>
      <c r="V762">
        <f t="shared" si="292"/>
        <v>92284</v>
      </c>
      <c r="W762">
        <f t="shared" si="293"/>
        <v>44828</v>
      </c>
      <c r="X762">
        <f t="shared" si="294"/>
        <v>14343</v>
      </c>
      <c r="Y762">
        <f t="shared" si="295"/>
        <v>29</v>
      </c>
      <c r="Z762">
        <f t="shared" si="296"/>
        <v>452.65676636686885</v>
      </c>
      <c r="AA762" s="9">
        <f t="shared" si="286"/>
        <v>0.31388888888888888</v>
      </c>
      <c r="AC762" s="6">
        <f t="shared" si="297"/>
        <v>92284</v>
      </c>
      <c r="AD762" s="6">
        <f t="shared" si="298"/>
        <v>23072</v>
      </c>
      <c r="AE762" s="6">
        <f t="shared" si="278"/>
        <v>390</v>
      </c>
      <c r="AF762" s="6">
        <f t="shared" si="279"/>
        <v>10083</v>
      </c>
      <c r="AG762" s="6">
        <f t="shared" si="280"/>
        <v>29</v>
      </c>
      <c r="AH762" s="6">
        <f t="shared" si="281"/>
        <v>20566</v>
      </c>
      <c r="AI762" s="6">
        <f t="shared" si="299"/>
        <v>397.20470098185064</v>
      </c>
      <c r="AJ762" s="9">
        <f t="shared" si="287"/>
        <v>0.27569444444444441</v>
      </c>
      <c r="AL762" s="6">
        <f t="shared" si="300"/>
        <v>92284</v>
      </c>
      <c r="AM762" s="6">
        <f t="shared" si="301"/>
        <v>69213</v>
      </c>
      <c r="AN762" s="6">
        <f t="shared" si="282"/>
        <v>540</v>
      </c>
      <c r="AO762" s="6">
        <f t="shared" si="283"/>
        <v>3544</v>
      </c>
      <c r="AP762" s="6">
        <f t="shared" si="284"/>
        <v>59</v>
      </c>
      <c r="AQ762" s="6">
        <f t="shared" si="285"/>
        <v>68624</v>
      </c>
      <c r="AR762" s="6">
        <f t="shared" si="302"/>
        <v>549.8055869074492</v>
      </c>
      <c r="AS762" s="9">
        <f t="shared" si="288"/>
        <v>0.38125000000000003</v>
      </c>
    </row>
    <row r="763" spans="1:45" x14ac:dyDescent="0.25">
      <c r="A763" t="s">
        <v>1510</v>
      </c>
      <c r="B763">
        <v>41100</v>
      </c>
      <c r="C763" t="s">
        <v>1511</v>
      </c>
      <c r="D763">
        <v>49438</v>
      </c>
      <c r="E763">
        <v>2445</v>
      </c>
      <c r="F763">
        <v>1509</v>
      </c>
      <c r="G763">
        <v>2472</v>
      </c>
      <c r="H763">
        <v>2604</v>
      </c>
      <c r="I763">
        <v>3692</v>
      </c>
      <c r="J763">
        <v>5478</v>
      </c>
      <c r="K763">
        <v>6696</v>
      </c>
      <c r="L763">
        <v>6499</v>
      </c>
      <c r="M763">
        <v>3272</v>
      </c>
      <c r="N763">
        <v>4585</v>
      </c>
      <c r="O763">
        <v>1668</v>
      </c>
      <c r="P763">
        <v>981</v>
      </c>
      <c r="Q763">
        <v>3548</v>
      </c>
      <c r="R763">
        <v>3989</v>
      </c>
      <c r="S763">
        <f t="shared" si="289"/>
        <v>24719</v>
      </c>
      <c r="T763" t="str">
        <f t="shared" si="290"/>
        <v>7:30 a.m. to 7:59 a.m.</v>
      </c>
      <c r="U763">
        <f t="shared" si="291"/>
        <v>450</v>
      </c>
      <c r="V763">
        <f t="shared" si="292"/>
        <v>49438</v>
      </c>
      <c r="W763">
        <f t="shared" si="293"/>
        <v>18200</v>
      </c>
      <c r="X763">
        <f t="shared" si="294"/>
        <v>6696</v>
      </c>
      <c r="Y763">
        <f t="shared" si="295"/>
        <v>29</v>
      </c>
      <c r="Z763">
        <f t="shared" si="296"/>
        <v>478.23342293906808</v>
      </c>
      <c r="AA763" s="9">
        <f t="shared" si="286"/>
        <v>0.33194444444444443</v>
      </c>
      <c r="AC763" s="6">
        <f t="shared" si="297"/>
        <v>49438</v>
      </c>
      <c r="AD763" s="6">
        <f t="shared" si="298"/>
        <v>12360</v>
      </c>
      <c r="AE763" s="6">
        <f t="shared" si="278"/>
        <v>390</v>
      </c>
      <c r="AF763" s="6">
        <f t="shared" si="279"/>
        <v>3692</v>
      </c>
      <c r="AG763" s="6">
        <f t="shared" si="280"/>
        <v>29</v>
      </c>
      <c r="AH763" s="6">
        <f t="shared" si="281"/>
        <v>9030</v>
      </c>
      <c r="AI763" s="6">
        <f t="shared" si="299"/>
        <v>416.15262730227516</v>
      </c>
      <c r="AJ763" s="9">
        <f t="shared" si="287"/>
        <v>0.28888888888888892</v>
      </c>
      <c r="AL763" s="6">
        <f t="shared" si="300"/>
        <v>49438</v>
      </c>
      <c r="AM763" s="6">
        <f t="shared" si="301"/>
        <v>37079</v>
      </c>
      <c r="AN763" s="6">
        <f t="shared" si="282"/>
        <v>540</v>
      </c>
      <c r="AO763" s="6">
        <f t="shared" si="283"/>
        <v>4585</v>
      </c>
      <c r="AP763" s="6">
        <f t="shared" si="284"/>
        <v>59</v>
      </c>
      <c r="AQ763" s="6">
        <f t="shared" si="285"/>
        <v>34667</v>
      </c>
      <c r="AR763" s="6">
        <f t="shared" si="302"/>
        <v>571.03129770992371</v>
      </c>
      <c r="AS763" s="9">
        <f t="shared" si="288"/>
        <v>0.39652777777777781</v>
      </c>
    </row>
    <row r="764" spans="1:45" x14ac:dyDescent="0.25">
      <c r="A764" t="s">
        <v>1512</v>
      </c>
      <c r="B764">
        <v>41140</v>
      </c>
      <c r="C764" t="s">
        <v>1513</v>
      </c>
      <c r="D764">
        <v>56436</v>
      </c>
      <c r="E764">
        <v>2851</v>
      </c>
      <c r="F764">
        <v>2224</v>
      </c>
      <c r="G764">
        <v>3563</v>
      </c>
      <c r="H764">
        <v>4865</v>
      </c>
      <c r="I764">
        <v>6685</v>
      </c>
      <c r="J764">
        <v>7541</v>
      </c>
      <c r="K764">
        <v>8056</v>
      </c>
      <c r="L764">
        <v>3696</v>
      </c>
      <c r="M764">
        <v>2149</v>
      </c>
      <c r="N764">
        <v>2178</v>
      </c>
      <c r="O764">
        <v>1406</v>
      </c>
      <c r="P764">
        <v>647</v>
      </c>
      <c r="Q764">
        <v>5601</v>
      </c>
      <c r="R764">
        <v>4974</v>
      </c>
      <c r="S764">
        <f t="shared" si="289"/>
        <v>28218</v>
      </c>
      <c r="T764" t="str">
        <f t="shared" si="290"/>
        <v>7:30 a.m. to 7:59 a.m.</v>
      </c>
      <c r="U764">
        <f t="shared" si="291"/>
        <v>450</v>
      </c>
      <c r="V764">
        <f t="shared" si="292"/>
        <v>56436</v>
      </c>
      <c r="W764">
        <f t="shared" si="293"/>
        <v>27729</v>
      </c>
      <c r="X764">
        <f t="shared" si="294"/>
        <v>8056</v>
      </c>
      <c r="Y764">
        <f t="shared" si="295"/>
        <v>29</v>
      </c>
      <c r="Z764">
        <f t="shared" si="296"/>
        <v>451.76030287984111</v>
      </c>
      <c r="AA764" s="9">
        <f t="shared" si="286"/>
        <v>0.31319444444444444</v>
      </c>
      <c r="AC764" s="6">
        <f t="shared" si="297"/>
        <v>56436</v>
      </c>
      <c r="AD764" s="6">
        <f t="shared" si="298"/>
        <v>14110</v>
      </c>
      <c r="AE764" s="6">
        <f t="shared" si="278"/>
        <v>390</v>
      </c>
      <c r="AF764" s="6">
        <f t="shared" si="279"/>
        <v>6685</v>
      </c>
      <c r="AG764" s="6">
        <f t="shared" si="280"/>
        <v>29</v>
      </c>
      <c r="AH764" s="6">
        <f t="shared" si="281"/>
        <v>13503</v>
      </c>
      <c r="AI764" s="6">
        <f t="shared" si="299"/>
        <v>392.62887060583398</v>
      </c>
      <c r="AJ764" s="9">
        <f t="shared" si="287"/>
        <v>0.2722222222222222</v>
      </c>
      <c r="AL764" s="6">
        <f t="shared" si="300"/>
        <v>56436</v>
      </c>
      <c r="AM764" s="6">
        <f t="shared" si="301"/>
        <v>42327</v>
      </c>
      <c r="AN764" s="6">
        <f t="shared" si="282"/>
        <v>540</v>
      </c>
      <c r="AO764" s="6">
        <f t="shared" si="283"/>
        <v>2178</v>
      </c>
      <c r="AP764" s="6">
        <f t="shared" si="284"/>
        <v>59</v>
      </c>
      <c r="AQ764" s="6">
        <f t="shared" si="285"/>
        <v>41630</v>
      </c>
      <c r="AR764" s="6">
        <f t="shared" si="302"/>
        <v>558.88108356290172</v>
      </c>
      <c r="AS764" s="9">
        <f t="shared" si="288"/>
        <v>0.38750000000000001</v>
      </c>
    </row>
    <row r="765" spans="1:45" x14ac:dyDescent="0.25">
      <c r="A765" t="s">
        <v>1514</v>
      </c>
      <c r="B765">
        <v>41180</v>
      </c>
      <c r="C765" t="s">
        <v>1515</v>
      </c>
      <c r="D765">
        <v>1276652</v>
      </c>
      <c r="E765">
        <v>48444</v>
      </c>
      <c r="F765">
        <v>48949</v>
      </c>
      <c r="G765">
        <v>71148</v>
      </c>
      <c r="H765">
        <v>127285</v>
      </c>
      <c r="I765">
        <v>141750</v>
      </c>
      <c r="J765">
        <v>187036</v>
      </c>
      <c r="K765">
        <v>159939</v>
      </c>
      <c r="L765">
        <v>126694</v>
      </c>
      <c r="M765">
        <v>66070</v>
      </c>
      <c r="N765">
        <v>65899</v>
      </c>
      <c r="O765">
        <v>31167</v>
      </c>
      <c r="P765">
        <v>14963</v>
      </c>
      <c r="Q765">
        <v>94046</v>
      </c>
      <c r="R765">
        <v>93262</v>
      </c>
      <c r="S765">
        <f t="shared" si="289"/>
        <v>638326</v>
      </c>
      <c r="T765" t="str">
        <f t="shared" si="290"/>
        <v>7:30 a.m. to 7:59 a.m.</v>
      </c>
      <c r="U765">
        <f t="shared" si="291"/>
        <v>450</v>
      </c>
      <c r="V765">
        <f t="shared" si="292"/>
        <v>1276652</v>
      </c>
      <c r="W765">
        <f t="shared" si="293"/>
        <v>624612</v>
      </c>
      <c r="X765">
        <f t="shared" si="294"/>
        <v>159939</v>
      </c>
      <c r="Y765">
        <f t="shared" si="295"/>
        <v>29</v>
      </c>
      <c r="Z765">
        <f t="shared" si="296"/>
        <v>452.48661052026085</v>
      </c>
      <c r="AA765" s="9">
        <f t="shared" si="286"/>
        <v>0.31388888888888888</v>
      </c>
      <c r="AC765" s="6">
        <f t="shared" si="297"/>
        <v>1276652</v>
      </c>
      <c r="AD765" s="6">
        <f t="shared" si="298"/>
        <v>319164</v>
      </c>
      <c r="AE765" s="6">
        <f t="shared" si="278"/>
        <v>390</v>
      </c>
      <c r="AF765" s="6">
        <f t="shared" si="279"/>
        <v>141750</v>
      </c>
      <c r="AG765" s="6">
        <f t="shared" si="280"/>
        <v>29</v>
      </c>
      <c r="AH765" s="6">
        <f t="shared" si="281"/>
        <v>295826</v>
      </c>
      <c r="AI765" s="6">
        <f t="shared" si="299"/>
        <v>394.77441269841268</v>
      </c>
      <c r="AJ765" s="9">
        <f t="shared" si="287"/>
        <v>0.27361111111111108</v>
      </c>
      <c r="AL765" s="6">
        <f t="shared" si="300"/>
        <v>1276652</v>
      </c>
      <c r="AM765" s="6">
        <f t="shared" si="301"/>
        <v>957489</v>
      </c>
      <c r="AN765" s="6">
        <f t="shared" si="282"/>
        <v>510</v>
      </c>
      <c r="AO765" s="6">
        <f t="shared" si="283"/>
        <v>66070</v>
      </c>
      <c r="AP765" s="6">
        <f t="shared" si="284"/>
        <v>29</v>
      </c>
      <c r="AQ765" s="6">
        <f t="shared" si="285"/>
        <v>911245</v>
      </c>
      <c r="AR765" s="6">
        <f t="shared" si="302"/>
        <v>530.29780535795373</v>
      </c>
      <c r="AS765" s="9">
        <f t="shared" si="288"/>
        <v>0.36805555555555558</v>
      </c>
    </row>
    <row r="766" spans="1:45" x14ac:dyDescent="0.25">
      <c r="A766" t="s">
        <v>1516</v>
      </c>
      <c r="B766">
        <v>41220</v>
      </c>
      <c r="C766" t="s">
        <v>1517</v>
      </c>
      <c r="D766">
        <v>22315</v>
      </c>
      <c r="E766">
        <v>1019</v>
      </c>
      <c r="F766">
        <v>869</v>
      </c>
      <c r="G766">
        <v>1171</v>
      </c>
      <c r="H766">
        <v>2953</v>
      </c>
      <c r="I766">
        <v>3825</v>
      </c>
      <c r="J766">
        <v>3758</v>
      </c>
      <c r="K766">
        <v>2321</v>
      </c>
      <c r="L766">
        <v>1436</v>
      </c>
      <c r="M766">
        <v>708</v>
      </c>
      <c r="N766">
        <v>1030</v>
      </c>
      <c r="O766">
        <v>691</v>
      </c>
      <c r="P766">
        <v>204</v>
      </c>
      <c r="Q766">
        <v>1082</v>
      </c>
      <c r="R766">
        <v>1248</v>
      </c>
      <c r="S766">
        <f t="shared" si="289"/>
        <v>11157.5</v>
      </c>
      <c r="T766" t="str">
        <f t="shared" si="290"/>
        <v>7:00 a.m. to 7:29 a.m.</v>
      </c>
      <c r="U766">
        <f t="shared" si="291"/>
        <v>420</v>
      </c>
      <c r="V766">
        <f t="shared" si="292"/>
        <v>22315</v>
      </c>
      <c r="W766">
        <f t="shared" si="293"/>
        <v>9837</v>
      </c>
      <c r="X766">
        <f t="shared" si="294"/>
        <v>3758</v>
      </c>
      <c r="Y766">
        <f t="shared" si="295"/>
        <v>29</v>
      </c>
      <c r="Z766">
        <f t="shared" si="296"/>
        <v>430.19012772751466</v>
      </c>
      <c r="AA766" s="9">
        <f t="shared" si="286"/>
        <v>0.2986111111111111</v>
      </c>
      <c r="AC766" s="6">
        <f t="shared" si="297"/>
        <v>22315</v>
      </c>
      <c r="AD766" s="6">
        <f t="shared" si="298"/>
        <v>5579</v>
      </c>
      <c r="AE766" s="6">
        <f t="shared" si="278"/>
        <v>360</v>
      </c>
      <c r="AF766" s="6">
        <f t="shared" si="279"/>
        <v>2953</v>
      </c>
      <c r="AG766" s="6">
        <f t="shared" si="280"/>
        <v>29</v>
      </c>
      <c r="AH766" s="6">
        <f t="shared" si="281"/>
        <v>3059</v>
      </c>
      <c r="AI766" s="6">
        <f t="shared" si="299"/>
        <v>384.74525905858451</v>
      </c>
      <c r="AJ766" s="9">
        <f t="shared" si="287"/>
        <v>0.26666666666666666</v>
      </c>
      <c r="AL766" s="6">
        <f t="shared" si="300"/>
        <v>22315</v>
      </c>
      <c r="AM766" s="6">
        <f t="shared" si="301"/>
        <v>16737</v>
      </c>
      <c r="AN766" s="6">
        <f t="shared" si="282"/>
        <v>480</v>
      </c>
      <c r="AO766" s="6">
        <f t="shared" si="283"/>
        <v>1436</v>
      </c>
      <c r="AP766" s="6">
        <f t="shared" si="284"/>
        <v>29</v>
      </c>
      <c r="AQ766" s="6">
        <f t="shared" si="285"/>
        <v>15916</v>
      </c>
      <c r="AR766" s="6">
        <f t="shared" si="302"/>
        <v>496.5649373259053</v>
      </c>
      <c r="AS766" s="9">
        <f t="shared" si="288"/>
        <v>0.3444444444444445</v>
      </c>
    </row>
    <row r="767" spans="1:45" x14ac:dyDescent="0.25">
      <c r="A767" t="s">
        <v>1518</v>
      </c>
      <c r="B767">
        <v>41260</v>
      </c>
      <c r="C767" t="s">
        <v>1519</v>
      </c>
      <c r="D767">
        <v>14531</v>
      </c>
      <c r="E767">
        <v>556</v>
      </c>
      <c r="F767">
        <v>510</v>
      </c>
      <c r="G767">
        <v>998</v>
      </c>
      <c r="H767">
        <v>1087</v>
      </c>
      <c r="I767">
        <v>2516</v>
      </c>
      <c r="J767">
        <v>1691</v>
      </c>
      <c r="K767">
        <v>1681</v>
      </c>
      <c r="L767">
        <v>987</v>
      </c>
      <c r="M767">
        <v>443</v>
      </c>
      <c r="N767">
        <v>485</v>
      </c>
      <c r="O767">
        <v>298</v>
      </c>
      <c r="P767">
        <v>85</v>
      </c>
      <c r="Q767">
        <v>1728</v>
      </c>
      <c r="R767">
        <v>1466</v>
      </c>
      <c r="S767">
        <f t="shared" si="289"/>
        <v>7265.5</v>
      </c>
      <c r="T767" t="str">
        <f t="shared" si="290"/>
        <v>7:00 a.m. to 7:29 a.m.</v>
      </c>
      <c r="U767">
        <f t="shared" si="291"/>
        <v>420</v>
      </c>
      <c r="V767">
        <f t="shared" si="292"/>
        <v>14531</v>
      </c>
      <c r="W767">
        <f t="shared" si="293"/>
        <v>5667</v>
      </c>
      <c r="X767">
        <f t="shared" si="294"/>
        <v>1691</v>
      </c>
      <c r="Y767">
        <f t="shared" si="295"/>
        <v>29</v>
      </c>
      <c r="Z767">
        <f t="shared" si="296"/>
        <v>447.41366055588412</v>
      </c>
      <c r="AA767" s="9">
        <f t="shared" si="286"/>
        <v>0.31041666666666667</v>
      </c>
      <c r="AC767" s="6">
        <f t="shared" si="297"/>
        <v>14531</v>
      </c>
      <c r="AD767" s="6">
        <f t="shared" si="298"/>
        <v>3633</v>
      </c>
      <c r="AE767" s="6">
        <f t="shared" si="278"/>
        <v>390</v>
      </c>
      <c r="AF767" s="6">
        <f t="shared" si="279"/>
        <v>2516</v>
      </c>
      <c r="AG767" s="6">
        <f t="shared" si="280"/>
        <v>29</v>
      </c>
      <c r="AH767" s="6">
        <f t="shared" si="281"/>
        <v>3151</v>
      </c>
      <c r="AI767" s="6">
        <f t="shared" si="299"/>
        <v>395.55276232114466</v>
      </c>
      <c r="AJ767" s="9">
        <f t="shared" si="287"/>
        <v>0.27430555555555552</v>
      </c>
      <c r="AL767" s="6">
        <f t="shared" si="300"/>
        <v>14531</v>
      </c>
      <c r="AM767" s="6">
        <f t="shared" si="301"/>
        <v>10899</v>
      </c>
      <c r="AN767" s="6">
        <f t="shared" si="282"/>
        <v>540</v>
      </c>
      <c r="AO767" s="6">
        <f t="shared" si="283"/>
        <v>485</v>
      </c>
      <c r="AP767" s="6">
        <f t="shared" si="284"/>
        <v>59</v>
      </c>
      <c r="AQ767" s="6">
        <f t="shared" si="285"/>
        <v>10469</v>
      </c>
      <c r="AR767" s="6">
        <f t="shared" si="302"/>
        <v>592.21804123711343</v>
      </c>
      <c r="AS767" s="9">
        <f t="shared" si="288"/>
        <v>0.41111111111111115</v>
      </c>
    </row>
    <row r="768" spans="1:45" x14ac:dyDescent="0.25">
      <c r="A768" t="s">
        <v>1520</v>
      </c>
      <c r="B768">
        <v>41420</v>
      </c>
      <c r="C768" t="s">
        <v>1521</v>
      </c>
      <c r="D768">
        <v>153321</v>
      </c>
      <c r="E768">
        <v>6510</v>
      </c>
      <c r="F768">
        <v>6267</v>
      </c>
      <c r="G768">
        <v>8093</v>
      </c>
      <c r="H768">
        <v>15877</v>
      </c>
      <c r="I768">
        <v>18038</v>
      </c>
      <c r="J768">
        <v>22985</v>
      </c>
      <c r="K768">
        <v>21649</v>
      </c>
      <c r="L768">
        <v>12322</v>
      </c>
      <c r="M768">
        <v>6748</v>
      </c>
      <c r="N768">
        <v>6880</v>
      </c>
      <c r="O768">
        <v>4422</v>
      </c>
      <c r="P768">
        <v>2001</v>
      </c>
      <c r="Q768">
        <v>11557</v>
      </c>
      <c r="R768">
        <v>9972</v>
      </c>
      <c r="S768">
        <f t="shared" si="289"/>
        <v>76660.5</v>
      </c>
      <c r="T768" t="str">
        <f t="shared" si="290"/>
        <v>7:00 a.m. to 7:29 a.m.</v>
      </c>
      <c r="U768">
        <f t="shared" si="291"/>
        <v>420</v>
      </c>
      <c r="V768">
        <f t="shared" si="292"/>
        <v>153321</v>
      </c>
      <c r="W768">
        <f t="shared" si="293"/>
        <v>54785</v>
      </c>
      <c r="X768">
        <f t="shared" si="294"/>
        <v>22985</v>
      </c>
      <c r="Y768">
        <f t="shared" si="295"/>
        <v>29</v>
      </c>
      <c r="Z768">
        <f t="shared" si="296"/>
        <v>447.60015227322168</v>
      </c>
      <c r="AA768" s="9">
        <f t="shared" si="286"/>
        <v>0.31041666666666667</v>
      </c>
      <c r="AC768" s="6">
        <f t="shared" si="297"/>
        <v>153321</v>
      </c>
      <c r="AD768" s="6">
        <f t="shared" si="298"/>
        <v>38331</v>
      </c>
      <c r="AE768" s="6">
        <f t="shared" si="278"/>
        <v>390</v>
      </c>
      <c r="AF768" s="6">
        <f t="shared" si="279"/>
        <v>18038</v>
      </c>
      <c r="AG768" s="6">
        <f t="shared" si="280"/>
        <v>29</v>
      </c>
      <c r="AH768" s="6">
        <f t="shared" si="281"/>
        <v>36747</v>
      </c>
      <c r="AI768" s="6">
        <f t="shared" si="299"/>
        <v>392.54541800643085</v>
      </c>
      <c r="AJ768" s="9">
        <f t="shared" si="287"/>
        <v>0.2722222222222222</v>
      </c>
      <c r="AL768" s="6">
        <f t="shared" si="300"/>
        <v>153321</v>
      </c>
      <c r="AM768" s="6">
        <f t="shared" si="301"/>
        <v>114991</v>
      </c>
      <c r="AN768" s="6">
        <f t="shared" si="282"/>
        <v>510</v>
      </c>
      <c r="AO768" s="6">
        <f t="shared" si="283"/>
        <v>6748</v>
      </c>
      <c r="AP768" s="6">
        <f t="shared" si="284"/>
        <v>29</v>
      </c>
      <c r="AQ768" s="6">
        <f t="shared" si="285"/>
        <v>111741</v>
      </c>
      <c r="AR768" s="6">
        <f t="shared" si="302"/>
        <v>523.96602697095432</v>
      </c>
      <c r="AS768" s="9">
        <f t="shared" si="288"/>
        <v>0.36319444444444443</v>
      </c>
    </row>
    <row r="769" spans="1:45" x14ac:dyDescent="0.25">
      <c r="A769" t="s">
        <v>1522</v>
      </c>
      <c r="B769">
        <v>41460</v>
      </c>
      <c r="C769" t="s">
        <v>1523</v>
      </c>
      <c r="D769">
        <v>29988</v>
      </c>
      <c r="E769">
        <v>1328</v>
      </c>
      <c r="F769">
        <v>1097</v>
      </c>
      <c r="G769">
        <v>2097</v>
      </c>
      <c r="H769">
        <v>1678</v>
      </c>
      <c r="I769">
        <v>3320</v>
      </c>
      <c r="J769">
        <v>3486</v>
      </c>
      <c r="K769">
        <v>5523</v>
      </c>
      <c r="L769">
        <v>2647</v>
      </c>
      <c r="M769">
        <v>1183</v>
      </c>
      <c r="N769">
        <v>1308</v>
      </c>
      <c r="O769">
        <v>556</v>
      </c>
      <c r="P769">
        <v>374</v>
      </c>
      <c r="Q769">
        <v>2408</v>
      </c>
      <c r="R769">
        <v>2983</v>
      </c>
      <c r="S769">
        <f t="shared" si="289"/>
        <v>14994</v>
      </c>
      <c r="T769" t="str">
        <f t="shared" si="290"/>
        <v>7:30 a.m. to 7:59 a.m.</v>
      </c>
      <c r="U769">
        <f t="shared" si="291"/>
        <v>450</v>
      </c>
      <c r="V769">
        <f t="shared" si="292"/>
        <v>29988</v>
      </c>
      <c r="W769">
        <f t="shared" si="293"/>
        <v>13006</v>
      </c>
      <c r="X769">
        <f t="shared" si="294"/>
        <v>5523</v>
      </c>
      <c r="Y769">
        <f t="shared" si="295"/>
        <v>29</v>
      </c>
      <c r="Z769">
        <f t="shared" si="296"/>
        <v>460.43852978453737</v>
      </c>
      <c r="AA769" s="9">
        <f t="shared" si="286"/>
        <v>0.31944444444444448</v>
      </c>
      <c r="AC769" s="6">
        <f t="shared" si="297"/>
        <v>29988</v>
      </c>
      <c r="AD769" s="6">
        <f t="shared" si="298"/>
        <v>7498</v>
      </c>
      <c r="AE769" s="6">
        <f t="shared" si="278"/>
        <v>390</v>
      </c>
      <c r="AF769" s="6">
        <f t="shared" si="279"/>
        <v>3320</v>
      </c>
      <c r="AG769" s="6">
        <f t="shared" si="280"/>
        <v>29</v>
      </c>
      <c r="AH769" s="6">
        <f t="shared" si="281"/>
        <v>6200</v>
      </c>
      <c r="AI769" s="6">
        <f t="shared" si="299"/>
        <v>401.32921686746988</v>
      </c>
      <c r="AJ769" s="9">
        <f t="shared" si="287"/>
        <v>0.27847222222222223</v>
      </c>
      <c r="AL769" s="6">
        <f t="shared" si="300"/>
        <v>29988</v>
      </c>
      <c r="AM769" s="6">
        <f t="shared" si="301"/>
        <v>22491</v>
      </c>
      <c r="AN769" s="6">
        <f t="shared" si="282"/>
        <v>540</v>
      </c>
      <c r="AO769" s="6">
        <f t="shared" si="283"/>
        <v>1308</v>
      </c>
      <c r="AP769" s="6">
        <f t="shared" si="284"/>
        <v>59</v>
      </c>
      <c r="AQ769" s="6">
        <f t="shared" si="285"/>
        <v>22359</v>
      </c>
      <c r="AR769" s="6">
        <f t="shared" si="302"/>
        <v>545.95412844036696</v>
      </c>
      <c r="AS769" s="9">
        <f t="shared" si="288"/>
        <v>0.37847222222222227</v>
      </c>
    </row>
    <row r="770" spans="1:45" x14ac:dyDescent="0.25">
      <c r="A770" t="s">
        <v>1524</v>
      </c>
      <c r="B770">
        <v>41500</v>
      </c>
      <c r="C770" t="s">
        <v>1525</v>
      </c>
      <c r="D770">
        <v>168476</v>
      </c>
      <c r="E770">
        <v>9133</v>
      </c>
      <c r="F770">
        <v>8437</v>
      </c>
      <c r="G770">
        <v>8358</v>
      </c>
      <c r="H770">
        <v>17126</v>
      </c>
      <c r="I770">
        <v>15593</v>
      </c>
      <c r="J770">
        <v>24359</v>
      </c>
      <c r="K770">
        <v>20973</v>
      </c>
      <c r="L770">
        <v>18450</v>
      </c>
      <c r="M770">
        <v>7068</v>
      </c>
      <c r="N770">
        <v>10787</v>
      </c>
      <c r="O770">
        <v>6174</v>
      </c>
      <c r="P770">
        <v>2333</v>
      </c>
      <c r="Q770">
        <v>10859</v>
      </c>
      <c r="R770">
        <v>8826</v>
      </c>
      <c r="S770">
        <f t="shared" si="289"/>
        <v>84238</v>
      </c>
      <c r="T770" t="str">
        <f t="shared" si="290"/>
        <v>7:30 a.m. to 7:59 a.m.</v>
      </c>
      <c r="U770">
        <f t="shared" si="291"/>
        <v>450</v>
      </c>
      <c r="V770">
        <f t="shared" si="292"/>
        <v>168476</v>
      </c>
      <c r="W770">
        <f t="shared" si="293"/>
        <v>83006</v>
      </c>
      <c r="X770">
        <f t="shared" si="294"/>
        <v>20973</v>
      </c>
      <c r="Y770">
        <f t="shared" si="295"/>
        <v>29</v>
      </c>
      <c r="Z770">
        <f t="shared" si="296"/>
        <v>451.70352357793354</v>
      </c>
      <c r="AA770" s="9">
        <f t="shared" si="286"/>
        <v>0.31319444444444444</v>
      </c>
      <c r="AC770" s="6">
        <f t="shared" si="297"/>
        <v>168476</v>
      </c>
      <c r="AD770" s="6">
        <f t="shared" si="298"/>
        <v>42120</v>
      </c>
      <c r="AE770" s="6">
        <f t="shared" si="278"/>
        <v>360</v>
      </c>
      <c r="AF770" s="6">
        <f t="shared" si="279"/>
        <v>17126</v>
      </c>
      <c r="AG770" s="6">
        <f t="shared" si="280"/>
        <v>29</v>
      </c>
      <c r="AH770" s="6">
        <f t="shared" si="281"/>
        <v>25928</v>
      </c>
      <c r="AI770" s="6">
        <f t="shared" si="299"/>
        <v>387.41673478920939</v>
      </c>
      <c r="AJ770" s="9">
        <f t="shared" si="287"/>
        <v>0.26874999999999999</v>
      </c>
      <c r="AL770" s="6">
        <f t="shared" si="300"/>
        <v>168476</v>
      </c>
      <c r="AM770" s="6">
        <f t="shared" si="301"/>
        <v>126357</v>
      </c>
      <c r="AN770" s="6">
        <f t="shared" si="282"/>
        <v>510</v>
      </c>
      <c r="AO770" s="6">
        <f t="shared" si="283"/>
        <v>7068</v>
      </c>
      <c r="AP770" s="6">
        <f t="shared" si="284"/>
        <v>29</v>
      </c>
      <c r="AQ770" s="6">
        <f t="shared" si="285"/>
        <v>122429</v>
      </c>
      <c r="AR770" s="6">
        <f t="shared" si="302"/>
        <v>526.11658177702316</v>
      </c>
      <c r="AS770" s="9">
        <f t="shared" si="288"/>
        <v>0.36527777777777781</v>
      </c>
    </row>
    <row r="771" spans="1:45" x14ac:dyDescent="0.25">
      <c r="A771" t="s">
        <v>1526</v>
      </c>
      <c r="B771">
        <v>41540</v>
      </c>
      <c r="C771" t="s">
        <v>1527</v>
      </c>
      <c r="D771">
        <v>52897</v>
      </c>
      <c r="E771">
        <v>2056</v>
      </c>
      <c r="F771">
        <v>1067</v>
      </c>
      <c r="G771">
        <v>2656</v>
      </c>
      <c r="H771">
        <v>4138</v>
      </c>
      <c r="I771">
        <v>5043</v>
      </c>
      <c r="J771">
        <v>8325</v>
      </c>
      <c r="K771">
        <v>8330</v>
      </c>
      <c r="L771">
        <v>5859</v>
      </c>
      <c r="M771">
        <v>2439</v>
      </c>
      <c r="N771">
        <v>2500</v>
      </c>
      <c r="O771">
        <v>856</v>
      </c>
      <c r="P771">
        <v>701</v>
      </c>
      <c r="Q771">
        <v>4420</v>
      </c>
      <c r="R771">
        <v>4507</v>
      </c>
      <c r="S771">
        <f t="shared" si="289"/>
        <v>26448.5</v>
      </c>
      <c r="T771" t="str">
        <f t="shared" si="290"/>
        <v>7:30 a.m. to 7:59 a.m.</v>
      </c>
      <c r="U771">
        <f t="shared" si="291"/>
        <v>450</v>
      </c>
      <c r="V771">
        <f t="shared" si="292"/>
        <v>52897</v>
      </c>
      <c r="W771">
        <f t="shared" si="293"/>
        <v>23285</v>
      </c>
      <c r="X771">
        <f t="shared" si="294"/>
        <v>8330</v>
      </c>
      <c r="Y771">
        <f t="shared" si="295"/>
        <v>29</v>
      </c>
      <c r="Z771">
        <f t="shared" si="296"/>
        <v>461.01338535414163</v>
      </c>
      <c r="AA771" s="9">
        <f t="shared" si="286"/>
        <v>0.32013888888888892</v>
      </c>
      <c r="AC771" s="6">
        <f t="shared" si="297"/>
        <v>52897</v>
      </c>
      <c r="AD771" s="6">
        <f t="shared" si="298"/>
        <v>13225</v>
      </c>
      <c r="AE771" s="6">
        <f t="shared" si="278"/>
        <v>390</v>
      </c>
      <c r="AF771" s="6">
        <f t="shared" si="279"/>
        <v>5043</v>
      </c>
      <c r="AG771" s="6">
        <f t="shared" si="280"/>
        <v>29</v>
      </c>
      <c r="AH771" s="6">
        <f t="shared" si="281"/>
        <v>9917</v>
      </c>
      <c r="AI771" s="6">
        <f t="shared" si="299"/>
        <v>409.01849097759271</v>
      </c>
      <c r="AJ771" s="9">
        <f t="shared" si="287"/>
        <v>0.28402777777777777</v>
      </c>
      <c r="AL771" s="6">
        <f t="shared" si="300"/>
        <v>52897</v>
      </c>
      <c r="AM771" s="6">
        <f t="shared" si="301"/>
        <v>39673</v>
      </c>
      <c r="AN771" s="6">
        <f t="shared" si="282"/>
        <v>510</v>
      </c>
      <c r="AO771" s="6">
        <f t="shared" si="283"/>
        <v>2439</v>
      </c>
      <c r="AP771" s="6">
        <f t="shared" si="284"/>
        <v>29</v>
      </c>
      <c r="AQ771" s="6">
        <f t="shared" si="285"/>
        <v>37474</v>
      </c>
      <c r="AR771" s="6">
        <f t="shared" si="302"/>
        <v>536.14339893398937</v>
      </c>
      <c r="AS771" s="9">
        <f t="shared" si="288"/>
        <v>0.37222222222222223</v>
      </c>
    </row>
    <row r="772" spans="1:45" x14ac:dyDescent="0.25">
      <c r="A772" t="s">
        <v>1528</v>
      </c>
      <c r="B772">
        <v>41580</v>
      </c>
      <c r="C772" t="s">
        <v>1529</v>
      </c>
      <c r="D772">
        <v>55266</v>
      </c>
      <c r="E772">
        <v>2523</v>
      </c>
      <c r="F772">
        <v>2246</v>
      </c>
      <c r="G772">
        <v>3230</v>
      </c>
      <c r="H772">
        <v>5054</v>
      </c>
      <c r="I772">
        <v>5846</v>
      </c>
      <c r="J772">
        <v>7985</v>
      </c>
      <c r="K772">
        <v>8086</v>
      </c>
      <c r="L772">
        <v>5235</v>
      </c>
      <c r="M772">
        <v>2087</v>
      </c>
      <c r="N772">
        <v>2612</v>
      </c>
      <c r="O772">
        <v>1395</v>
      </c>
      <c r="P772">
        <v>722</v>
      </c>
      <c r="Q772">
        <v>4362</v>
      </c>
      <c r="R772">
        <v>3883</v>
      </c>
      <c r="S772">
        <f t="shared" si="289"/>
        <v>27633</v>
      </c>
      <c r="T772" t="str">
        <f t="shared" si="290"/>
        <v>7:30 a.m. to 7:59 a.m.</v>
      </c>
      <c r="U772">
        <f t="shared" si="291"/>
        <v>450</v>
      </c>
      <c r="V772">
        <f t="shared" si="292"/>
        <v>55266</v>
      </c>
      <c r="W772">
        <f t="shared" si="293"/>
        <v>26884</v>
      </c>
      <c r="X772">
        <f t="shared" si="294"/>
        <v>8086</v>
      </c>
      <c r="Y772">
        <f t="shared" si="295"/>
        <v>29</v>
      </c>
      <c r="Z772">
        <f t="shared" si="296"/>
        <v>452.68624783576553</v>
      </c>
      <c r="AA772" s="9">
        <f t="shared" si="286"/>
        <v>0.31388888888888888</v>
      </c>
      <c r="AC772" s="6">
        <f t="shared" si="297"/>
        <v>55266</v>
      </c>
      <c r="AD772" s="6">
        <f t="shared" si="298"/>
        <v>13817</v>
      </c>
      <c r="AE772" s="6">
        <f t="shared" si="278"/>
        <v>390</v>
      </c>
      <c r="AF772" s="6">
        <f t="shared" si="279"/>
        <v>5846</v>
      </c>
      <c r="AG772" s="6">
        <f t="shared" si="280"/>
        <v>29</v>
      </c>
      <c r="AH772" s="6">
        <f t="shared" si="281"/>
        <v>13053</v>
      </c>
      <c r="AI772" s="6">
        <f t="shared" si="299"/>
        <v>393.78746151214506</v>
      </c>
      <c r="AJ772" s="9">
        <f t="shared" si="287"/>
        <v>0.27291666666666664</v>
      </c>
      <c r="AL772" s="6">
        <f t="shared" si="300"/>
        <v>55266</v>
      </c>
      <c r="AM772" s="6">
        <f t="shared" si="301"/>
        <v>41450</v>
      </c>
      <c r="AN772" s="6">
        <f t="shared" si="282"/>
        <v>510</v>
      </c>
      <c r="AO772" s="6">
        <f t="shared" si="283"/>
        <v>2087</v>
      </c>
      <c r="AP772" s="6">
        <f t="shared" si="284"/>
        <v>29</v>
      </c>
      <c r="AQ772" s="6">
        <f t="shared" si="285"/>
        <v>40205</v>
      </c>
      <c r="AR772" s="6">
        <f t="shared" si="302"/>
        <v>527.29300431241018</v>
      </c>
      <c r="AS772" s="9">
        <f t="shared" si="288"/>
        <v>0.3659722222222222</v>
      </c>
    </row>
    <row r="773" spans="1:45" x14ac:dyDescent="0.25">
      <c r="A773" t="s">
        <v>1530</v>
      </c>
      <c r="B773">
        <v>41620</v>
      </c>
      <c r="C773" t="s">
        <v>1531</v>
      </c>
      <c r="D773">
        <v>519060</v>
      </c>
      <c r="E773">
        <v>21503</v>
      </c>
      <c r="F773">
        <v>16472</v>
      </c>
      <c r="G773">
        <v>26331</v>
      </c>
      <c r="H773">
        <v>38803</v>
      </c>
      <c r="I773">
        <v>53157</v>
      </c>
      <c r="J773">
        <v>68390</v>
      </c>
      <c r="K773">
        <v>67801</v>
      </c>
      <c r="L773">
        <v>59608</v>
      </c>
      <c r="M773">
        <v>36265</v>
      </c>
      <c r="N773">
        <v>35834</v>
      </c>
      <c r="O773">
        <v>15236</v>
      </c>
      <c r="P773">
        <v>8119</v>
      </c>
      <c r="Q773">
        <v>36901</v>
      </c>
      <c r="R773">
        <v>34640</v>
      </c>
      <c r="S773">
        <f t="shared" si="289"/>
        <v>259530</v>
      </c>
      <c r="T773" t="str">
        <f t="shared" si="290"/>
        <v>7:30 a.m. to 7:59 a.m.</v>
      </c>
      <c r="U773">
        <f t="shared" si="291"/>
        <v>450</v>
      </c>
      <c r="V773">
        <f t="shared" si="292"/>
        <v>519060</v>
      </c>
      <c r="W773">
        <f t="shared" si="293"/>
        <v>224656</v>
      </c>
      <c r="X773">
        <f t="shared" si="294"/>
        <v>67801</v>
      </c>
      <c r="Y773">
        <f t="shared" si="295"/>
        <v>29</v>
      </c>
      <c r="Z773">
        <f t="shared" si="296"/>
        <v>464.91638766389877</v>
      </c>
      <c r="AA773" s="9">
        <f t="shared" si="286"/>
        <v>0.32222222222222224</v>
      </c>
      <c r="AC773" s="6">
        <f t="shared" si="297"/>
        <v>519060</v>
      </c>
      <c r="AD773" s="6">
        <f t="shared" si="298"/>
        <v>129766</v>
      </c>
      <c r="AE773" s="6">
        <f t="shared" si="278"/>
        <v>390</v>
      </c>
      <c r="AF773" s="6">
        <f t="shared" si="279"/>
        <v>53157</v>
      </c>
      <c r="AG773" s="6">
        <f t="shared" si="280"/>
        <v>29</v>
      </c>
      <c r="AH773" s="6">
        <f t="shared" si="281"/>
        <v>103109</v>
      </c>
      <c r="AI773" s="6">
        <f t="shared" si="299"/>
        <v>404.54228041462085</v>
      </c>
      <c r="AJ773" s="9">
        <f t="shared" si="287"/>
        <v>0.28055555555555556</v>
      </c>
      <c r="AL773" s="6">
        <f t="shared" si="300"/>
        <v>519060</v>
      </c>
      <c r="AM773" s="6">
        <f t="shared" si="301"/>
        <v>389295</v>
      </c>
      <c r="AN773" s="6">
        <f t="shared" si="282"/>
        <v>540</v>
      </c>
      <c r="AO773" s="6">
        <f t="shared" si="283"/>
        <v>35834</v>
      </c>
      <c r="AP773" s="6">
        <f t="shared" si="284"/>
        <v>59</v>
      </c>
      <c r="AQ773" s="6">
        <f t="shared" si="285"/>
        <v>388330</v>
      </c>
      <c r="AR773" s="6">
        <f t="shared" si="302"/>
        <v>541.58885416085286</v>
      </c>
      <c r="AS773" s="9">
        <f t="shared" si="288"/>
        <v>0.3756944444444445</v>
      </c>
    </row>
    <row r="774" spans="1:45" x14ac:dyDescent="0.25">
      <c r="A774" t="s">
        <v>1532</v>
      </c>
      <c r="B774">
        <v>41660</v>
      </c>
      <c r="C774" t="s">
        <v>1533</v>
      </c>
      <c r="D774">
        <v>51407</v>
      </c>
      <c r="E774">
        <v>2132</v>
      </c>
      <c r="F774">
        <v>1605</v>
      </c>
      <c r="G774">
        <v>2492</v>
      </c>
      <c r="H774">
        <v>3262</v>
      </c>
      <c r="I774">
        <v>5656</v>
      </c>
      <c r="J774">
        <v>7002</v>
      </c>
      <c r="K774">
        <v>10280</v>
      </c>
      <c r="L774">
        <v>4599</v>
      </c>
      <c r="M774">
        <v>2087</v>
      </c>
      <c r="N774">
        <v>2596</v>
      </c>
      <c r="O774">
        <v>1434</v>
      </c>
      <c r="P774">
        <v>534</v>
      </c>
      <c r="Q774">
        <v>3541</v>
      </c>
      <c r="R774">
        <v>4187</v>
      </c>
      <c r="S774">
        <f t="shared" si="289"/>
        <v>25703.5</v>
      </c>
      <c r="T774" t="str">
        <f t="shared" si="290"/>
        <v>7:30 a.m. to 7:59 a.m.</v>
      </c>
      <c r="U774">
        <f t="shared" si="291"/>
        <v>450</v>
      </c>
      <c r="V774">
        <f t="shared" si="292"/>
        <v>51407</v>
      </c>
      <c r="W774">
        <f t="shared" si="293"/>
        <v>22149</v>
      </c>
      <c r="X774">
        <f t="shared" si="294"/>
        <v>10280</v>
      </c>
      <c r="Y774">
        <f t="shared" si="295"/>
        <v>29</v>
      </c>
      <c r="Z774">
        <f t="shared" si="296"/>
        <v>460.02728599221791</v>
      </c>
      <c r="AA774" s="9">
        <f t="shared" si="286"/>
        <v>0.31944444444444448</v>
      </c>
      <c r="AC774" s="6">
        <f t="shared" si="297"/>
        <v>51407</v>
      </c>
      <c r="AD774" s="6">
        <f t="shared" si="298"/>
        <v>12852</v>
      </c>
      <c r="AE774" s="6">
        <f t="shared" si="278"/>
        <v>390</v>
      </c>
      <c r="AF774" s="6">
        <f t="shared" si="279"/>
        <v>5656</v>
      </c>
      <c r="AG774" s="6">
        <f t="shared" si="280"/>
        <v>29</v>
      </c>
      <c r="AH774" s="6">
        <f t="shared" si="281"/>
        <v>9491</v>
      </c>
      <c r="AI774" s="6">
        <f t="shared" si="299"/>
        <v>407.23156824611033</v>
      </c>
      <c r="AJ774" s="9">
        <f t="shared" si="287"/>
        <v>0.28263888888888888</v>
      </c>
      <c r="AL774" s="6">
        <f t="shared" si="300"/>
        <v>51407</v>
      </c>
      <c r="AM774" s="6">
        <f t="shared" si="301"/>
        <v>38556</v>
      </c>
      <c r="AN774" s="6">
        <f t="shared" si="282"/>
        <v>510</v>
      </c>
      <c r="AO774" s="6">
        <f t="shared" si="283"/>
        <v>2087</v>
      </c>
      <c r="AP774" s="6">
        <f t="shared" si="284"/>
        <v>29</v>
      </c>
      <c r="AQ774" s="6">
        <f t="shared" si="285"/>
        <v>37028</v>
      </c>
      <c r="AR774" s="6">
        <f t="shared" si="302"/>
        <v>531.2219693339722</v>
      </c>
      <c r="AS774" s="9">
        <f t="shared" si="288"/>
        <v>0.36874999999999997</v>
      </c>
    </row>
    <row r="775" spans="1:45" x14ac:dyDescent="0.25">
      <c r="A775" t="s">
        <v>1534</v>
      </c>
      <c r="B775">
        <v>41700</v>
      </c>
      <c r="C775" t="s">
        <v>1535</v>
      </c>
      <c r="D775">
        <v>931982</v>
      </c>
      <c r="E775">
        <v>41779</v>
      </c>
      <c r="F775">
        <v>32175</v>
      </c>
      <c r="G775">
        <v>45444</v>
      </c>
      <c r="H775">
        <v>94590</v>
      </c>
      <c r="I775">
        <v>107893</v>
      </c>
      <c r="J775">
        <v>156027</v>
      </c>
      <c r="K775">
        <v>110861</v>
      </c>
      <c r="L775">
        <v>88590</v>
      </c>
      <c r="M775">
        <v>43247</v>
      </c>
      <c r="N775">
        <v>52887</v>
      </c>
      <c r="O775">
        <v>25807</v>
      </c>
      <c r="P775">
        <v>12123</v>
      </c>
      <c r="Q775">
        <v>60360</v>
      </c>
      <c r="R775">
        <v>60199</v>
      </c>
      <c r="S775">
        <f t="shared" si="289"/>
        <v>465991</v>
      </c>
      <c r="T775" t="str">
        <f t="shared" si="290"/>
        <v>7:00 a.m. to 7:29 a.m.</v>
      </c>
      <c r="U775">
        <f t="shared" si="291"/>
        <v>420</v>
      </c>
      <c r="V775">
        <f t="shared" si="292"/>
        <v>931982</v>
      </c>
      <c r="W775">
        <f t="shared" si="293"/>
        <v>321881</v>
      </c>
      <c r="X775">
        <f t="shared" si="294"/>
        <v>156027</v>
      </c>
      <c r="Y775">
        <f t="shared" si="295"/>
        <v>29</v>
      </c>
      <c r="Z775">
        <f t="shared" si="296"/>
        <v>446.78504361424626</v>
      </c>
      <c r="AA775" s="9">
        <f t="shared" si="286"/>
        <v>0.30972222222222223</v>
      </c>
      <c r="AC775" s="6">
        <f t="shared" si="297"/>
        <v>931982</v>
      </c>
      <c r="AD775" s="6">
        <f t="shared" si="298"/>
        <v>232996</v>
      </c>
      <c r="AE775" s="6">
        <f t="shared" si="278"/>
        <v>390</v>
      </c>
      <c r="AF775" s="6">
        <f t="shared" si="279"/>
        <v>107893</v>
      </c>
      <c r="AG775" s="6">
        <f t="shared" si="280"/>
        <v>29</v>
      </c>
      <c r="AH775" s="6">
        <f t="shared" si="281"/>
        <v>213988</v>
      </c>
      <c r="AI775" s="6">
        <f t="shared" si="299"/>
        <v>395.10892736322097</v>
      </c>
      <c r="AJ775" s="9">
        <f t="shared" si="287"/>
        <v>0.27430555555555552</v>
      </c>
      <c r="AL775" s="6">
        <f t="shared" si="300"/>
        <v>931982</v>
      </c>
      <c r="AM775" s="6">
        <f t="shared" si="301"/>
        <v>698987</v>
      </c>
      <c r="AN775" s="6">
        <f t="shared" si="282"/>
        <v>510</v>
      </c>
      <c r="AO775" s="6">
        <f t="shared" si="283"/>
        <v>43247</v>
      </c>
      <c r="AP775" s="6">
        <f t="shared" si="284"/>
        <v>29</v>
      </c>
      <c r="AQ775" s="6">
        <f t="shared" si="285"/>
        <v>677359</v>
      </c>
      <c r="AR775" s="6">
        <f t="shared" si="302"/>
        <v>524.50268226697801</v>
      </c>
      <c r="AS775" s="9">
        <f t="shared" si="288"/>
        <v>0.36388888888888887</v>
      </c>
    </row>
    <row r="776" spans="1:45" x14ac:dyDescent="0.25">
      <c r="A776" t="s">
        <v>1536</v>
      </c>
      <c r="B776">
        <v>41740</v>
      </c>
      <c r="C776" t="s">
        <v>1537</v>
      </c>
      <c r="D776">
        <v>1341529</v>
      </c>
      <c r="E776">
        <v>56304</v>
      </c>
      <c r="F776">
        <v>54988</v>
      </c>
      <c r="G776">
        <v>75016</v>
      </c>
      <c r="H776">
        <v>126570</v>
      </c>
      <c r="I776">
        <v>144378</v>
      </c>
      <c r="J776">
        <v>191418</v>
      </c>
      <c r="K776">
        <v>151804</v>
      </c>
      <c r="L776">
        <v>143247</v>
      </c>
      <c r="M776">
        <v>78703</v>
      </c>
      <c r="N776">
        <v>99596</v>
      </c>
      <c r="O776">
        <v>40913</v>
      </c>
      <c r="P776">
        <v>19454</v>
      </c>
      <c r="Q776">
        <v>87639</v>
      </c>
      <c r="R776">
        <v>71499</v>
      </c>
      <c r="S776">
        <f t="shared" si="289"/>
        <v>670764.5</v>
      </c>
      <c r="T776" t="str">
        <f t="shared" si="290"/>
        <v>7:30 a.m. to 7:59 a.m.</v>
      </c>
      <c r="U776">
        <f t="shared" si="291"/>
        <v>450</v>
      </c>
      <c r="V776">
        <f t="shared" si="292"/>
        <v>1341529</v>
      </c>
      <c r="W776">
        <f t="shared" si="293"/>
        <v>648674</v>
      </c>
      <c r="X776">
        <f t="shared" si="294"/>
        <v>151804</v>
      </c>
      <c r="Y776">
        <f t="shared" si="295"/>
        <v>29</v>
      </c>
      <c r="Z776">
        <f t="shared" si="296"/>
        <v>454.22007654607256</v>
      </c>
      <c r="AA776" s="9">
        <f t="shared" si="286"/>
        <v>0.31527777777777777</v>
      </c>
      <c r="AC776" s="6">
        <f t="shared" si="297"/>
        <v>1341529</v>
      </c>
      <c r="AD776" s="6">
        <f t="shared" si="298"/>
        <v>335383</v>
      </c>
      <c r="AE776" s="6">
        <f t="shared" si="278"/>
        <v>390</v>
      </c>
      <c r="AF776" s="6">
        <f t="shared" si="279"/>
        <v>144378</v>
      </c>
      <c r="AG776" s="6">
        <f t="shared" si="280"/>
        <v>29</v>
      </c>
      <c r="AH776" s="6">
        <f t="shared" si="281"/>
        <v>312878</v>
      </c>
      <c r="AI776" s="6">
        <f t="shared" si="299"/>
        <v>394.52024027206363</v>
      </c>
      <c r="AJ776" s="9">
        <f t="shared" si="287"/>
        <v>0.27361111111111108</v>
      </c>
      <c r="AL776" s="6">
        <f t="shared" si="300"/>
        <v>1341529</v>
      </c>
      <c r="AM776" s="6">
        <f t="shared" si="301"/>
        <v>1006147</v>
      </c>
      <c r="AN776" s="6">
        <f t="shared" si="282"/>
        <v>510</v>
      </c>
      <c r="AO776" s="6">
        <f t="shared" si="283"/>
        <v>78703</v>
      </c>
      <c r="AP776" s="6">
        <f t="shared" si="284"/>
        <v>29</v>
      </c>
      <c r="AQ776" s="6">
        <f t="shared" si="285"/>
        <v>943725</v>
      </c>
      <c r="AR776" s="6">
        <f t="shared" si="302"/>
        <v>533.00078459525048</v>
      </c>
      <c r="AS776" s="9">
        <f t="shared" si="288"/>
        <v>0.37013888888888885</v>
      </c>
    </row>
    <row r="777" spans="1:45" x14ac:dyDescent="0.25">
      <c r="A777" t="s">
        <v>1538</v>
      </c>
      <c r="B777">
        <v>41780</v>
      </c>
      <c r="C777" t="s">
        <v>1539</v>
      </c>
      <c r="D777">
        <v>33921</v>
      </c>
      <c r="E777">
        <v>1191</v>
      </c>
      <c r="F777">
        <v>1051</v>
      </c>
      <c r="G777">
        <v>1654</v>
      </c>
      <c r="H777">
        <v>2371</v>
      </c>
      <c r="I777">
        <v>3471</v>
      </c>
      <c r="J777">
        <v>4791</v>
      </c>
      <c r="K777">
        <v>4142</v>
      </c>
      <c r="L777">
        <v>3155</v>
      </c>
      <c r="M777">
        <v>1896</v>
      </c>
      <c r="N777">
        <v>1951</v>
      </c>
      <c r="O777">
        <v>908</v>
      </c>
      <c r="P777">
        <v>545</v>
      </c>
      <c r="Q777">
        <v>2976</v>
      </c>
      <c r="R777">
        <v>3819</v>
      </c>
      <c r="S777">
        <f t="shared" si="289"/>
        <v>16960.5</v>
      </c>
      <c r="T777" t="str">
        <f t="shared" si="290"/>
        <v>7:30 a.m. to 7:59 a.m.</v>
      </c>
      <c r="U777">
        <f t="shared" si="291"/>
        <v>450</v>
      </c>
      <c r="V777">
        <f t="shared" si="292"/>
        <v>33921</v>
      </c>
      <c r="W777">
        <f t="shared" si="293"/>
        <v>14529</v>
      </c>
      <c r="X777">
        <f t="shared" si="294"/>
        <v>4142</v>
      </c>
      <c r="Y777">
        <f t="shared" si="295"/>
        <v>29</v>
      </c>
      <c r="Z777">
        <f t="shared" si="296"/>
        <v>467.02402221149202</v>
      </c>
      <c r="AA777" s="9">
        <f t="shared" si="286"/>
        <v>0.32430555555555557</v>
      </c>
      <c r="AC777" s="6">
        <f t="shared" si="297"/>
        <v>33921</v>
      </c>
      <c r="AD777" s="6">
        <f t="shared" si="298"/>
        <v>8481</v>
      </c>
      <c r="AE777" s="6">
        <f t="shared" si="278"/>
        <v>390</v>
      </c>
      <c r="AF777" s="6">
        <f t="shared" si="279"/>
        <v>3471</v>
      </c>
      <c r="AG777" s="6">
        <f t="shared" si="280"/>
        <v>29</v>
      </c>
      <c r="AH777" s="6">
        <f t="shared" si="281"/>
        <v>6267</v>
      </c>
      <c r="AI777" s="6">
        <f t="shared" si="299"/>
        <v>408.49157303370788</v>
      </c>
      <c r="AJ777" s="9">
        <f t="shared" si="287"/>
        <v>0.28333333333333333</v>
      </c>
      <c r="AL777" s="6">
        <f t="shared" si="300"/>
        <v>33921</v>
      </c>
      <c r="AM777" s="6">
        <f t="shared" si="301"/>
        <v>25441</v>
      </c>
      <c r="AN777" s="6">
        <f t="shared" si="282"/>
        <v>540</v>
      </c>
      <c r="AO777" s="6">
        <f t="shared" si="283"/>
        <v>1951</v>
      </c>
      <c r="AP777" s="6">
        <f t="shared" si="284"/>
        <v>59</v>
      </c>
      <c r="AQ777" s="6">
        <f t="shared" si="285"/>
        <v>23722</v>
      </c>
      <c r="AR777" s="6">
        <f t="shared" si="302"/>
        <v>591.9765504869298</v>
      </c>
      <c r="AS777" s="9">
        <f t="shared" si="288"/>
        <v>0.41041666666666665</v>
      </c>
    </row>
    <row r="778" spans="1:45" x14ac:dyDescent="0.25">
      <c r="A778" t="s">
        <v>1540</v>
      </c>
      <c r="B778">
        <v>41820</v>
      </c>
      <c r="C778" t="s">
        <v>1541</v>
      </c>
      <c r="D778">
        <v>24455</v>
      </c>
      <c r="E778">
        <v>759</v>
      </c>
      <c r="F778">
        <v>920</v>
      </c>
      <c r="G778">
        <v>1913</v>
      </c>
      <c r="H778">
        <v>3005</v>
      </c>
      <c r="I778">
        <v>3197</v>
      </c>
      <c r="J778">
        <v>4135</v>
      </c>
      <c r="K778">
        <v>3378</v>
      </c>
      <c r="L778">
        <v>1671</v>
      </c>
      <c r="M778">
        <v>755</v>
      </c>
      <c r="N778">
        <v>906</v>
      </c>
      <c r="O778">
        <v>275</v>
      </c>
      <c r="P778">
        <v>209</v>
      </c>
      <c r="Q778">
        <v>1855</v>
      </c>
      <c r="R778">
        <v>1477</v>
      </c>
      <c r="S778">
        <f t="shared" si="289"/>
        <v>12227.5</v>
      </c>
      <c r="T778" t="str">
        <f t="shared" si="290"/>
        <v>7:00 a.m. to 7:29 a.m.</v>
      </c>
      <c r="U778">
        <f t="shared" si="291"/>
        <v>420</v>
      </c>
      <c r="V778">
        <f t="shared" si="292"/>
        <v>24455</v>
      </c>
      <c r="W778">
        <f t="shared" si="293"/>
        <v>9794</v>
      </c>
      <c r="X778">
        <f t="shared" si="294"/>
        <v>4135</v>
      </c>
      <c r="Y778">
        <f t="shared" si="295"/>
        <v>29</v>
      </c>
      <c r="Z778">
        <f t="shared" si="296"/>
        <v>437.06686819830713</v>
      </c>
      <c r="AA778" s="9">
        <f t="shared" si="286"/>
        <v>0.3034722222222222</v>
      </c>
      <c r="AC778" s="6">
        <f t="shared" si="297"/>
        <v>24455</v>
      </c>
      <c r="AD778" s="6">
        <f t="shared" si="298"/>
        <v>6114</v>
      </c>
      <c r="AE778" s="6">
        <f t="shared" ref="AE778:AE841" si="303">IF($AD778&gt;SUM($E778:$R778),"Q1 can't exceed the total", IF($AD778&gt;SUM($E778:$Q778),$R$2, IF($AD778&gt;SUM($E778:$P778),$Q$2, IF($AD778&gt;SUM($E778:$O778),$P$2, IF($AD778&gt;SUM($E778:$N778),$O$2, IF($AD778&gt;SUM($E778:$M778),$N$2, IF($AD778&gt;SUM($E778:$L778),$M$2, IF($AD778&gt;SUM($E778:$K778),$L$2, IF($AD778&gt;SUM($E778:$J778),$K$2, IF($AD778&gt;SUM($E778:$I778),$J$2, IF($AD778&gt;SUM($E778:$H778),$I$2, IF($AD778&gt;SUM($E778:$G778),$H$2, IF($AD778&gt;SUM($E778:$F778),$G$2, IF($AD778&gt;SUM($E778),$F$2,$E$2))))))))))))))</f>
        <v>360</v>
      </c>
      <c r="AF778" s="6">
        <f t="shared" ref="AF778:AF841" si="304">IF($AD778&gt;SUM($E778:$R778),"Q1 can't exceed the total", IF($AD778&gt;SUM($E778:$Q778),$R778, IF($AD778&gt;SUM($E778:$P778),$Q778, IF($AD778&gt;SUM($E778:$O778),$P778, IF($AD778&gt;SUM($E778:$N778),$O778, IF($AD778&gt;SUM($E778:$M778),$N778, IF($AD778&gt;SUM($E778:$L778),$M778, IF($AD778&gt;SUM($E778:$K778),$L778, IF($AD778&gt;SUM($E778:$J778),$K778, IF($AD778&gt;SUM($E778:$I778),$J778, IF($AD778&gt;SUM($E778:$H778),$I778, IF($AD778&gt;SUM($E778:$G778),$H778, IF($AD778&gt;SUM($E778:$F778),$G778, IF($AD778&gt;SUM($E778),$F778,$E778))))))))))))))</f>
        <v>3005</v>
      </c>
      <c r="AG778" s="6">
        <f t="shared" ref="AG778:AG841" si="305">IF($AD778&gt;SUM($E778:$R778),"median can't exceed the total", IF($AD778&gt;SUM($E778:$Q778),$R$1, IF($AD778&gt;SUM($E778:$P778),$Q$1, IF($AD778&gt;SUM($E778:$O778),$P$1, IF($AD778&gt;SUM($E778:$N778),$O$1, IF($AD778&gt;SUM($E778:$M778),$N$1, IF($AD778&gt;SUM($E778:$L778),$M$1, IF($AD778&gt;SUM($E778:$K778),$L$1, IF($AD778&gt;SUM($E778:$J778),$K$1, IF($AD778&gt;SUM($E778:$I778),$J$1, IF($AD778&gt;SUM($E778:$H778),$I$1, IF($AD778&gt;SUM($E778:$G778),$H$1, IF($AD778&gt;SUM($E778:$F778),$G$1, IF($AD778&gt;SUM($E778),$F$1,$E$1))))))))))))))</f>
        <v>29</v>
      </c>
      <c r="AH778" s="6">
        <f t="shared" ref="AH778:AH841" si="306">IF($AD778&gt;SUM($E778:$R778),"median can't exceed the total", IF($AD778&gt;SUM($E778:$Q778),SUM($E778:$Q778), IF($AD778&gt;SUM($E778:$P778),SUM($E778:$P778), IF($AD778&gt;SUM($E778:$O778),SUM($E778:$O778), IF($AD778&gt;SUM($E778:$N778),SUM($E778:$N778), IF($AD778&gt;SUM($E778:$M778),SUM($E778:$M778), IF($AD778&gt;SUM($E778:$L778),SUM($E778:$L778), IF($AD778&gt;SUM($E778:$K778),SUM($E778:$K778), IF($AD778&gt;SUM($E778:$J778),SUM($E778:$J778), IF($AD778&gt;SUM($E778:$I778),SUM($E778:$I778), IF($AD778&gt;SUM($E778:$H778),SUM($E778:$H778), IF($AD778&gt;SUM($E778:$G778),SUM($E778:$G778), IF($AD778&gt;SUM($E778:$F778),SUM($E778:$F778, IF($AD778&gt;SUM($E778),SUM($E778),0)))))))))))))))</f>
        <v>3592</v>
      </c>
      <c r="AI778" s="6">
        <f t="shared" si="299"/>
        <v>384.33635607321133</v>
      </c>
      <c r="AJ778" s="9">
        <f t="shared" si="287"/>
        <v>0.26666666666666666</v>
      </c>
      <c r="AL778" s="6">
        <f t="shared" si="300"/>
        <v>24455</v>
      </c>
      <c r="AM778" s="6">
        <f t="shared" si="301"/>
        <v>18342</v>
      </c>
      <c r="AN778" s="6">
        <f t="shared" ref="AN778:AN841" si="307">IF($AM778&gt;SUM($E778:$R778),"can't exceed the total", IF($AM778&gt;SUM($E778:$Q778),$R$2, IF($AM778&gt;SUM($E778:$P778),$Q$2, IF($AM778&gt;SUM($E778:$O778),$P$2, IF($AM778&gt;SUM($E778:$N778),$O$2, IF($AM778&gt;SUM($E778:$M778),$N$2, IF($AM778&gt;SUM($E778:$L778),$M$2, IF($AM778&gt;SUM($E778:$K778),$L$2, IF($AM778&gt;SUM($E778:$J778),$K$2, IF($AM778&gt;SUM($E778:$I778),$J$2, IF($AM778&gt;SUM($E778:$H778),$I$2, IF($AM778&gt;SUM($E778:$G778),$H$2, IF($AM778&gt;SUM($E778:$F778),$G$2, IF($AM778&gt;SUM($E778),$F$2,$E$2))))))))))))))</f>
        <v>480</v>
      </c>
      <c r="AO778" s="6">
        <f t="shared" ref="AO778:AO841" si="308">IF($AM778&gt;SUM($E778:$R778), "can't exceed the total", IF($AM778&gt;SUM($E778:$Q778),$R778, IF($AM778&gt;SUM($E778:$P778),$Q778, IF($AM778&gt;SUM($E778:$O778),$P778, IF($AM778&gt;SUM($E778:$N778),$O778, IF($AM778&gt;SUM($E778:$M778),$N778, IF($AM778&gt;SUM($E778:$L778),$M778, IF($AM778&gt;SUM($E778:$K778),$L778, IF($AM778&gt;SUM($E778:$J778),$K778, IF($AM778&gt;SUM($E778:$I778),$J778, IF($AM778&gt;SUM($E778:$H778),$I778, IF($AM778&gt;SUM($E778:$G778),$H778, IF($AM778&gt;SUM($E778:$F778),$G778, IF($AM778&gt;SUM($E778),$F778,$E778))))))))))))))</f>
        <v>1671</v>
      </c>
      <c r="AP778" s="6">
        <f t="shared" ref="AP778:AP841" si="309">IF($AM778&gt;SUM($E778:$R778),"can't exceed the total", IF($AM778&gt;SUM($E778:$Q778),$R$1, IF($AM778&gt;SUM($E778:$P778),$Q$1, IF($AM778&gt;SUM($E778:$O778),$P$1, IF($AM778&gt;SUM($E778:$N778),$O$1, IF($AM778&gt;SUM($E778:$M778),$N$1, IF($AM778&gt;SUM($E778:$L778),$M$1, IF($AM778&gt;SUM($E778:$K778),$L$1, IF($AM778&gt;SUM($E778:$J778),$K$1, IF($AM778&gt;SUM($E778:$I778),$J$1, IF($AM778&gt;SUM($E778:$H778),$I$1, IF($AM778&gt;SUM($E778:$G778),$H$1, IF($AM778&gt;SUM($E778:$F778),$G$1, IF($AM778&gt;SUM($E778),$F$1,$E$1))))))))))))))</f>
        <v>29</v>
      </c>
      <c r="AQ778" s="6">
        <f t="shared" ref="AQ778:AQ841" si="310">IF($AM778&gt;SUM($E778:$R778),"can't exceed the total", IF($AM778&gt;SUM($E778:$Q778),SUM($E778:$Q778), IF($AM778&gt;SUM($E778:$P778),SUM($E778:$P778), IF($AM778&gt;SUM($E778:$O778),SUM($E778:$O778), IF($AM778&gt;SUM($E778:$N778),SUM($E778:$N778), IF($AM778&gt;SUM($E778:$M778),SUM($E778:$M778), IF($AM778&gt;SUM($E778:$L778),SUM($E778:$L778), IF($AM778&gt;SUM($E778:$K778),SUM($E778:$K778), IF($AM778&gt;SUM($E778:$J778),SUM($E778:$J778), IF($AM778&gt;SUM($E778:$I778),SUM($E778:$I778), IF($AM778&gt;SUM($E778:$H778),SUM($E778:$H778), IF($AM778&gt;SUM($E778:$G778),SUM($E778:$G778), IF($AM778&gt;SUM($E778:$F778),SUM($E778:$F778, IF($AM778&gt;SUM($E778),SUM($E778),0)))))))))))))))</f>
        <v>17307</v>
      </c>
      <c r="AR778" s="6">
        <f t="shared" si="302"/>
        <v>497.94928186714543</v>
      </c>
      <c r="AS778" s="9">
        <f t="shared" si="288"/>
        <v>0.34513888888888888</v>
      </c>
    </row>
    <row r="779" spans="1:45" x14ac:dyDescent="0.25">
      <c r="A779" t="s">
        <v>1542</v>
      </c>
      <c r="B779">
        <v>41860</v>
      </c>
      <c r="C779" t="s">
        <v>1543</v>
      </c>
      <c r="D779">
        <v>1964152</v>
      </c>
      <c r="E779">
        <v>62303</v>
      </c>
      <c r="F779">
        <v>51119</v>
      </c>
      <c r="G779">
        <v>63626</v>
      </c>
      <c r="H779">
        <v>131293</v>
      </c>
      <c r="I779">
        <v>149806</v>
      </c>
      <c r="J779">
        <v>279006</v>
      </c>
      <c r="K779">
        <v>249082</v>
      </c>
      <c r="L779">
        <v>305923</v>
      </c>
      <c r="M779">
        <v>154908</v>
      </c>
      <c r="N779">
        <v>189291</v>
      </c>
      <c r="O779">
        <v>79943</v>
      </c>
      <c r="P779">
        <v>30635</v>
      </c>
      <c r="Q779">
        <v>119592</v>
      </c>
      <c r="R779">
        <v>97625</v>
      </c>
      <c r="S779">
        <f t="shared" si="289"/>
        <v>982076</v>
      </c>
      <c r="T779" t="str">
        <f t="shared" si="290"/>
        <v>7:30 a.m. to 7:59 a.m.</v>
      </c>
      <c r="U779">
        <f t="shared" si="291"/>
        <v>450</v>
      </c>
      <c r="V779">
        <f t="shared" si="292"/>
        <v>1964152</v>
      </c>
      <c r="W779">
        <f t="shared" si="293"/>
        <v>737153</v>
      </c>
      <c r="X779">
        <f t="shared" si="294"/>
        <v>249082</v>
      </c>
      <c r="Y779">
        <f t="shared" si="295"/>
        <v>29</v>
      </c>
      <c r="Z779">
        <f t="shared" si="296"/>
        <v>478.51577793658316</v>
      </c>
      <c r="AA779" s="9">
        <f t="shared" ref="AA779:AA842" si="311">TIME(0,Z779,0)</f>
        <v>0.33194444444444443</v>
      </c>
      <c r="AC779" s="6">
        <f t="shared" si="297"/>
        <v>1964152</v>
      </c>
      <c r="AD779" s="6">
        <f t="shared" si="298"/>
        <v>491039</v>
      </c>
      <c r="AE779" s="6">
        <f t="shared" si="303"/>
        <v>420</v>
      </c>
      <c r="AF779" s="6">
        <f t="shared" si="304"/>
        <v>279006</v>
      </c>
      <c r="AG779" s="6">
        <f t="shared" si="305"/>
        <v>29</v>
      </c>
      <c r="AH779" s="6">
        <f t="shared" si="306"/>
        <v>458147</v>
      </c>
      <c r="AI779" s="6">
        <f t="shared" si="299"/>
        <v>423.41870425725614</v>
      </c>
      <c r="AJ779" s="9">
        <f t="shared" ref="AJ779:AJ842" si="312">TIME(0,AI779,0)</f>
        <v>0.29375000000000001</v>
      </c>
      <c r="AL779" s="6">
        <f t="shared" si="300"/>
        <v>1964152</v>
      </c>
      <c r="AM779" s="6">
        <f t="shared" si="301"/>
        <v>1473114</v>
      </c>
      <c r="AN779" s="6">
        <f t="shared" si="307"/>
        <v>540</v>
      </c>
      <c r="AO779" s="6">
        <f t="shared" si="308"/>
        <v>189291</v>
      </c>
      <c r="AP779" s="6">
        <f t="shared" si="309"/>
        <v>59</v>
      </c>
      <c r="AQ779" s="6">
        <f t="shared" si="310"/>
        <v>1447066</v>
      </c>
      <c r="AR779" s="6">
        <f t="shared" si="302"/>
        <v>548.11888573677561</v>
      </c>
      <c r="AS779" s="9">
        <f t="shared" ref="AS779:AS842" si="313">TIME(0,AR779,0)</f>
        <v>0.38055555555555554</v>
      </c>
    </row>
    <row r="780" spans="1:45" x14ac:dyDescent="0.25">
      <c r="A780" t="s">
        <v>1544</v>
      </c>
      <c r="B780">
        <v>41900</v>
      </c>
      <c r="C780" t="s">
        <v>1545</v>
      </c>
      <c r="D780">
        <v>31818</v>
      </c>
      <c r="E780">
        <v>1515</v>
      </c>
      <c r="F780">
        <v>1516</v>
      </c>
      <c r="G780">
        <v>1760</v>
      </c>
      <c r="H780">
        <v>3523</v>
      </c>
      <c r="I780">
        <v>4322</v>
      </c>
      <c r="J780">
        <v>7134</v>
      </c>
      <c r="K780">
        <v>3701</v>
      </c>
      <c r="L780">
        <v>2138</v>
      </c>
      <c r="M780">
        <v>598</v>
      </c>
      <c r="N780">
        <v>1143</v>
      </c>
      <c r="O780">
        <v>494</v>
      </c>
      <c r="P780">
        <v>470</v>
      </c>
      <c r="Q780">
        <v>2143</v>
      </c>
      <c r="R780">
        <v>1361</v>
      </c>
      <c r="S780">
        <f t="shared" ref="S780:S843" si="314">IF(MOD(D780,2)&gt;0,AVERAGE(ROUNDDOWN(D780/2,0),ROUNDUP(D780/2,0)),D780/2)</f>
        <v>15909</v>
      </c>
      <c r="T780" t="str">
        <f t="shared" ref="T780:T843" si="315">IF($S780&gt;SUM($E780:$R780),"median can't exceed the total",IF($S780&gt;SUM($E780:$Q780),$R$9,IF($S780&gt;SUM($E780:$P780),$Q$9,IF($S780&gt;SUM($E780:$O780),$P$9,IF($S780&gt;SUM($E780:$N780),$O$9,IF($S780&gt;SUM($E780:$M780),$N$9,IF($S780&gt;SUM($E780:$L780),$M$9,IF($S780&gt;SUM($E780:$K780),$L$9,IF($S780&gt;SUM($E780:$J780),$K$9,IF($S780&gt;SUM($E780:$I780),$J$9,IF($S780&gt;SUM($E780:$H780),$I$9,IF($S780&gt;SUM($E780:$G780),$H$9,IF($S780&gt;SUM($E780:$F780),$G$9,IF($S780&gt;SUM($E780),$F$9,$E$9))))))))))))))</f>
        <v>7:00 a.m. to 7:29 a.m.</v>
      </c>
      <c r="U780">
        <f t="shared" ref="U780:U843" si="316">IF($S780&gt;SUM($E780:$R780),"median can't exceed the total",IF($S780&gt;SUM($E780:$Q780),$R$2,IF($S780&gt;SUM($E780:$P780),$Q$2,IF($S780&gt;SUM($E780:$O780),$P$2,IF($S780&gt;SUM($E780:$N780),$O$2,IF($S780&gt;SUM($E780:$M780),$N$2,IF($S780&gt;SUM($E780:$L780),$M$2,IF($S780&gt;SUM($E780:$K780),$L$2,IF($S780&gt;SUM($E780:$J780),$K$2,IF($S780&gt;SUM($E780:$I780),$J$2,IF($S780&gt;SUM($E780:$H780),$I$2,IF($S780&gt;SUM($E780:$G780),$H$2,IF($S780&gt;SUM($E780:$F780),$G$2,IF($S780&gt;SUM($E780),$F$2,$E$2))))))))))))))</f>
        <v>420</v>
      </c>
      <c r="V780">
        <f t="shared" ref="V780:V843" si="317">D780</f>
        <v>31818</v>
      </c>
      <c r="W780">
        <f t="shared" ref="W780:W843" si="318">IF($S780&gt;SUM($E780:$R780),"median can't exceed the total", IF($S780&gt;SUM($E780:$Q780),SUM($E780:$Q780), IF($S780&gt;SUM($E780:$P780),SUM($E780:$P780), IF($S780&gt;SUM($E780:$O780),SUM($E780:$O780), IF($S780&gt;SUM($E780:$N780),SUM($E780:$N780), IF($S780&gt;SUM($E780:$M780),SUM($E780:$M780), IF($S780&gt;SUM($E780:$L780),SUM($E780:$L780), IF($S780&gt;SUM($E780:$K780),SUM($E780:$K780), IF($S780&gt;SUM($E780:$J780),SUM($E780:$J780), IF($S780&gt;SUM($E780:$I780),SUM($E780:$I780), IF($S780&gt;SUM($E780:$H780),SUM($E780:$H780), IF($S780&gt;SUM($E780:$G780),SUM($E780:$G780), IF($S780&gt;SUM($E780:$F780),SUM($E780:$F780, IF($S780&gt;SUM($E780),SUM($E780),0)))))))))))))))</f>
        <v>12636</v>
      </c>
      <c r="X780">
        <f t="shared" ref="X780:X843" si="319">IF($S780&gt;SUM($E780:$R780),"median can't exceed the total", IF($S780&gt;SUM($E780:$Q780),$R780, IF($S780&gt;SUM($E780:$P780),$Q780, IF($S780&gt;SUM($E780:$O780),$P780, IF($S780&gt;SUM($E780:$N780),$O780, IF($S780&gt;SUM($E780:$M780),$N780, IF($S780&gt;SUM($E780:$L780),$M780, IF($S780&gt;SUM($E780:$K780),$L780, IF($S780&gt;SUM($E780:$J780),$K780, IF($S780&gt;SUM($E780:$I780),$J780, IF($S780&gt;SUM($E780:$H780),$I780, IF($S780&gt;SUM($E780:$G780),$H780, IF($S780&gt;SUM($E780:$F780),$G780, IF($S780&gt;SUM($E780),$F780,$E780))))))))))))))</f>
        <v>7134</v>
      </c>
      <c r="Y780">
        <f t="shared" ref="Y780:Y843" si="320">IF($S780&gt;SUM($E780:$R780),"median can't exceed the total", IF($S780&gt;SUM($E780:$Q780),$R$1, IF($S780&gt;SUM($E780:$P780),$Q$1, IF($S780&gt;SUM($E780:$O780),$P$1, IF($S780&gt;SUM($E780:$N780),$O$1, IF($S780&gt;SUM($E780:$M780),$N$1, IF($S780&gt;SUM($E780:$L780),$M$1, IF($S780&gt;SUM($E780:$K780),$L$1, IF($S780&gt;SUM($E780:$J780),$K$1, IF($S780&gt;SUM($E780:$I780),$J$1, IF($S780&gt;SUM($E780:$H780),$I$1, IF($S780&gt;SUM($E780:$G780),$H$1, IF($S780&gt;SUM($E780:$F780),$G$1, IF($S780&gt;SUM($E780),$F$1,$E$1))))))))))))))</f>
        <v>29</v>
      </c>
      <c r="Z780">
        <f t="shared" ref="Z780:Z843" si="321">U780+(((V780/2)-W780)/X780)*Y780</f>
        <v>433.30487804878049</v>
      </c>
      <c r="AA780" s="9">
        <f t="shared" si="311"/>
        <v>0.30069444444444443</v>
      </c>
      <c r="AC780" s="6">
        <f t="shared" ref="AC780:AC843" si="322">$D780</f>
        <v>31818</v>
      </c>
      <c r="AD780" s="6">
        <f t="shared" ref="AD780:AD843" si="323">ROUNDUP(0.25*($AC780+1),0)</f>
        <v>7955</v>
      </c>
      <c r="AE780" s="6">
        <f t="shared" si="303"/>
        <v>360</v>
      </c>
      <c r="AF780" s="6">
        <f t="shared" si="304"/>
        <v>3523</v>
      </c>
      <c r="AG780" s="6">
        <f t="shared" si="305"/>
        <v>29</v>
      </c>
      <c r="AH780" s="6">
        <f t="shared" si="306"/>
        <v>4791</v>
      </c>
      <c r="AI780" s="6">
        <f t="shared" ref="AI780:AI843" si="324">AE780+(((AC780/4)-AH780)/AF780)*AG780</f>
        <v>386.0407323304002</v>
      </c>
      <c r="AJ780" s="9">
        <f t="shared" si="312"/>
        <v>0.26805555555555555</v>
      </c>
      <c r="AL780" s="6">
        <f t="shared" ref="AL780:AL843" si="325">$D780</f>
        <v>31818</v>
      </c>
      <c r="AM780" s="6">
        <f t="shared" ref="AM780:AM843" si="326">ROUNDDOWN(0.75*($AL780+1),0)</f>
        <v>23864</v>
      </c>
      <c r="AN780" s="6">
        <f t="shared" si="307"/>
        <v>480</v>
      </c>
      <c r="AO780" s="6">
        <f t="shared" si="308"/>
        <v>2138</v>
      </c>
      <c r="AP780" s="6">
        <f t="shared" si="309"/>
        <v>29</v>
      </c>
      <c r="AQ780" s="6">
        <f t="shared" si="310"/>
        <v>23471</v>
      </c>
      <c r="AR780" s="6">
        <f t="shared" ref="AR780:AR843" si="327">AN780+((((3*AL780)/4)-AQ780)/AO780)*AP780</f>
        <v>485.32390084190831</v>
      </c>
      <c r="AS780" s="9">
        <f t="shared" si="313"/>
        <v>0.33680555555555558</v>
      </c>
    </row>
    <row r="781" spans="1:45" x14ac:dyDescent="0.25">
      <c r="A781" t="s">
        <v>1546</v>
      </c>
      <c r="B781">
        <v>41940</v>
      </c>
      <c r="C781" t="s">
        <v>1547</v>
      </c>
      <c r="D781">
        <v>820426</v>
      </c>
      <c r="E781">
        <v>20992</v>
      </c>
      <c r="F781">
        <v>19866</v>
      </c>
      <c r="G781">
        <v>26769</v>
      </c>
      <c r="H781">
        <v>53945</v>
      </c>
      <c r="I781">
        <v>57863</v>
      </c>
      <c r="J781">
        <v>103559</v>
      </c>
      <c r="K781">
        <v>100950</v>
      </c>
      <c r="L781">
        <v>117885</v>
      </c>
      <c r="M781">
        <v>76340</v>
      </c>
      <c r="N781">
        <v>109989</v>
      </c>
      <c r="O781">
        <v>36610</v>
      </c>
      <c r="P781">
        <v>12808</v>
      </c>
      <c r="Q781">
        <v>46548</v>
      </c>
      <c r="R781">
        <v>36302</v>
      </c>
      <c r="S781">
        <f t="shared" si="314"/>
        <v>410213</v>
      </c>
      <c r="T781" t="str">
        <f t="shared" si="315"/>
        <v>8:00 a.m. to 8:29 a.m.</v>
      </c>
      <c r="U781">
        <f t="shared" si="316"/>
        <v>480</v>
      </c>
      <c r="V781">
        <f t="shared" si="317"/>
        <v>820426</v>
      </c>
      <c r="W781">
        <f t="shared" si="318"/>
        <v>383944</v>
      </c>
      <c r="X781">
        <f t="shared" si="319"/>
        <v>117885</v>
      </c>
      <c r="Y781">
        <f t="shared" si="320"/>
        <v>29</v>
      </c>
      <c r="Z781">
        <f t="shared" si="321"/>
        <v>486.46223862238622</v>
      </c>
      <c r="AA781" s="9">
        <f t="shared" si="311"/>
        <v>0.33749999999999997</v>
      </c>
      <c r="AC781" s="6">
        <f t="shared" si="322"/>
        <v>820426</v>
      </c>
      <c r="AD781" s="6">
        <f t="shared" si="323"/>
        <v>205107</v>
      </c>
      <c r="AE781" s="6">
        <f t="shared" si="303"/>
        <v>420</v>
      </c>
      <c r="AF781" s="6">
        <f t="shared" si="304"/>
        <v>103559</v>
      </c>
      <c r="AG781" s="6">
        <f t="shared" si="305"/>
        <v>29</v>
      </c>
      <c r="AH781" s="6">
        <f t="shared" si="306"/>
        <v>179435</v>
      </c>
      <c r="AI781" s="6">
        <f t="shared" si="324"/>
        <v>427.18888266591989</v>
      </c>
      <c r="AJ781" s="9">
        <f t="shared" si="312"/>
        <v>0.29652777777777778</v>
      </c>
      <c r="AL781" s="6">
        <f t="shared" si="325"/>
        <v>820426</v>
      </c>
      <c r="AM781" s="6">
        <f t="shared" si="326"/>
        <v>615320</v>
      </c>
      <c r="AN781" s="6">
        <f t="shared" si="307"/>
        <v>540</v>
      </c>
      <c r="AO781" s="6">
        <f t="shared" si="308"/>
        <v>109989</v>
      </c>
      <c r="AP781" s="6">
        <f t="shared" si="309"/>
        <v>59</v>
      </c>
      <c r="AQ781" s="6">
        <f t="shared" si="310"/>
        <v>578169</v>
      </c>
      <c r="AR781" s="6">
        <f t="shared" si="327"/>
        <v>559.92817008973623</v>
      </c>
      <c r="AS781" s="9">
        <f t="shared" si="313"/>
        <v>0.38819444444444445</v>
      </c>
    </row>
    <row r="782" spans="1:45" x14ac:dyDescent="0.25">
      <c r="A782" t="s">
        <v>1548</v>
      </c>
      <c r="B782">
        <v>41980</v>
      </c>
      <c r="C782" t="s">
        <v>1549</v>
      </c>
      <c r="D782">
        <v>750009</v>
      </c>
      <c r="E782">
        <v>43802</v>
      </c>
      <c r="F782">
        <v>38814</v>
      </c>
      <c r="G782">
        <v>45010</v>
      </c>
      <c r="H782">
        <v>97462</v>
      </c>
      <c r="I782">
        <v>92692</v>
      </c>
      <c r="J782">
        <v>131780</v>
      </c>
      <c r="K782">
        <v>74061</v>
      </c>
      <c r="L782">
        <v>61217</v>
      </c>
      <c r="M782">
        <v>25073</v>
      </c>
      <c r="N782">
        <v>33107</v>
      </c>
      <c r="O782">
        <v>15072</v>
      </c>
      <c r="P782">
        <v>10724</v>
      </c>
      <c r="Q782">
        <v>44301</v>
      </c>
      <c r="R782">
        <v>36894</v>
      </c>
      <c r="S782">
        <f t="shared" si="314"/>
        <v>375004.5</v>
      </c>
      <c r="T782" t="str">
        <f t="shared" si="315"/>
        <v>7:00 a.m. to 7:29 a.m.</v>
      </c>
      <c r="U782">
        <f t="shared" si="316"/>
        <v>420</v>
      </c>
      <c r="V782">
        <f t="shared" si="317"/>
        <v>750009</v>
      </c>
      <c r="W782">
        <f t="shared" si="318"/>
        <v>317780</v>
      </c>
      <c r="X782">
        <f t="shared" si="319"/>
        <v>131780</v>
      </c>
      <c r="Y782">
        <f t="shared" si="320"/>
        <v>29</v>
      </c>
      <c r="Z782">
        <f t="shared" si="321"/>
        <v>432.5930376384884</v>
      </c>
      <c r="AA782" s="9">
        <f t="shared" si="311"/>
        <v>0.3</v>
      </c>
      <c r="AC782" s="6">
        <f t="shared" si="322"/>
        <v>750009</v>
      </c>
      <c r="AD782" s="6">
        <f t="shared" si="323"/>
        <v>187503</v>
      </c>
      <c r="AE782" s="6">
        <f t="shared" si="303"/>
        <v>360</v>
      </c>
      <c r="AF782" s="6">
        <f t="shared" si="304"/>
        <v>97462</v>
      </c>
      <c r="AG782" s="6">
        <f t="shared" si="305"/>
        <v>29</v>
      </c>
      <c r="AH782" s="6">
        <f t="shared" si="306"/>
        <v>127626</v>
      </c>
      <c r="AI782" s="6">
        <f t="shared" si="324"/>
        <v>377.81628993864274</v>
      </c>
      <c r="AJ782" s="9">
        <f t="shared" si="312"/>
        <v>0.26180555555555557</v>
      </c>
      <c r="AL782" s="6">
        <f t="shared" si="325"/>
        <v>750009</v>
      </c>
      <c r="AM782" s="6">
        <f t="shared" si="326"/>
        <v>562507</v>
      </c>
      <c r="AN782" s="6">
        <f t="shared" si="307"/>
        <v>480</v>
      </c>
      <c r="AO782" s="6">
        <f t="shared" si="308"/>
        <v>61217</v>
      </c>
      <c r="AP782" s="6">
        <f t="shared" si="309"/>
        <v>29</v>
      </c>
      <c r="AQ782" s="6">
        <f t="shared" si="310"/>
        <v>523621</v>
      </c>
      <c r="AR782" s="6">
        <f t="shared" si="327"/>
        <v>498.42113710243888</v>
      </c>
      <c r="AS782" s="9">
        <f t="shared" si="313"/>
        <v>0.34583333333333338</v>
      </c>
    </row>
    <row r="783" spans="1:45" x14ac:dyDescent="0.25">
      <c r="A783" t="s">
        <v>1550</v>
      </c>
      <c r="B783">
        <v>42020</v>
      </c>
      <c r="C783" t="s">
        <v>1551</v>
      </c>
      <c r="D783">
        <v>112218</v>
      </c>
      <c r="E783">
        <v>4201</v>
      </c>
      <c r="F783">
        <v>3006</v>
      </c>
      <c r="G783">
        <v>4544</v>
      </c>
      <c r="H783">
        <v>8243</v>
      </c>
      <c r="I783">
        <v>10917</v>
      </c>
      <c r="J783">
        <v>14682</v>
      </c>
      <c r="K783">
        <v>16861</v>
      </c>
      <c r="L783">
        <v>14384</v>
      </c>
      <c r="M783">
        <v>6869</v>
      </c>
      <c r="N783">
        <v>8416</v>
      </c>
      <c r="O783">
        <v>4155</v>
      </c>
      <c r="P783">
        <v>1741</v>
      </c>
      <c r="Q783">
        <v>6985</v>
      </c>
      <c r="R783">
        <v>7214</v>
      </c>
      <c r="S783">
        <f t="shared" si="314"/>
        <v>56109</v>
      </c>
      <c r="T783" t="str">
        <f t="shared" si="315"/>
        <v>7:30 a.m. to 7:59 a.m.</v>
      </c>
      <c r="U783">
        <f t="shared" si="316"/>
        <v>450</v>
      </c>
      <c r="V783">
        <f t="shared" si="317"/>
        <v>112218</v>
      </c>
      <c r="W783">
        <f t="shared" si="318"/>
        <v>45593</v>
      </c>
      <c r="X783">
        <f t="shared" si="319"/>
        <v>16861</v>
      </c>
      <c r="Y783">
        <f t="shared" si="320"/>
        <v>29</v>
      </c>
      <c r="Z783">
        <f t="shared" si="321"/>
        <v>468.08694620722378</v>
      </c>
      <c r="AA783" s="9">
        <f t="shared" si="311"/>
        <v>0.32500000000000001</v>
      </c>
      <c r="AC783" s="6">
        <f t="shared" si="322"/>
        <v>112218</v>
      </c>
      <c r="AD783" s="6">
        <f t="shared" si="323"/>
        <v>28055</v>
      </c>
      <c r="AE783" s="6">
        <f t="shared" si="303"/>
        <v>390</v>
      </c>
      <c r="AF783" s="6">
        <f t="shared" si="304"/>
        <v>10917</v>
      </c>
      <c r="AG783" s="6">
        <f t="shared" si="305"/>
        <v>29</v>
      </c>
      <c r="AH783" s="6">
        <f t="shared" si="306"/>
        <v>19994</v>
      </c>
      <c r="AI783" s="6">
        <f t="shared" si="324"/>
        <v>411.41197215352202</v>
      </c>
      <c r="AJ783" s="9">
        <f t="shared" si="312"/>
        <v>0.28541666666666665</v>
      </c>
      <c r="AL783" s="6">
        <f t="shared" si="325"/>
        <v>112218</v>
      </c>
      <c r="AM783" s="6">
        <f t="shared" si="326"/>
        <v>84164</v>
      </c>
      <c r="AN783" s="6">
        <f t="shared" si="307"/>
        <v>540</v>
      </c>
      <c r="AO783" s="6">
        <f t="shared" si="308"/>
        <v>8416</v>
      </c>
      <c r="AP783" s="6">
        <f t="shared" si="309"/>
        <v>59</v>
      </c>
      <c r="AQ783" s="6">
        <f t="shared" si="310"/>
        <v>83707</v>
      </c>
      <c r="AR783" s="6">
        <f t="shared" si="327"/>
        <v>543.20027328897334</v>
      </c>
      <c r="AS783" s="9">
        <f t="shared" si="313"/>
        <v>0.37708333333333338</v>
      </c>
    </row>
    <row r="784" spans="1:45" x14ac:dyDescent="0.25">
      <c r="A784" t="s">
        <v>1552</v>
      </c>
      <c r="B784">
        <v>42060</v>
      </c>
      <c r="C784" t="s">
        <v>1553</v>
      </c>
      <c r="D784">
        <v>180867</v>
      </c>
      <c r="E784">
        <v>6061</v>
      </c>
      <c r="F784">
        <v>5260</v>
      </c>
      <c r="G784">
        <v>8243</v>
      </c>
      <c r="H784">
        <v>16603</v>
      </c>
      <c r="I784">
        <v>16657</v>
      </c>
      <c r="J784">
        <v>23007</v>
      </c>
      <c r="K784">
        <v>25502</v>
      </c>
      <c r="L784">
        <v>20117</v>
      </c>
      <c r="M784">
        <v>11298</v>
      </c>
      <c r="N784">
        <v>15740</v>
      </c>
      <c r="O784">
        <v>6366</v>
      </c>
      <c r="P784">
        <v>3452</v>
      </c>
      <c r="Q784">
        <v>11393</v>
      </c>
      <c r="R784">
        <v>11168</v>
      </c>
      <c r="S784">
        <f t="shared" si="314"/>
        <v>90433.5</v>
      </c>
      <c r="T784" t="str">
        <f t="shared" si="315"/>
        <v>7:30 a.m. to 7:59 a.m.</v>
      </c>
      <c r="U784">
        <f t="shared" si="316"/>
        <v>450</v>
      </c>
      <c r="V784">
        <f t="shared" si="317"/>
        <v>180867</v>
      </c>
      <c r="W784">
        <f t="shared" si="318"/>
        <v>75831</v>
      </c>
      <c r="X784">
        <f t="shared" si="319"/>
        <v>25502</v>
      </c>
      <c r="Y784">
        <f t="shared" si="320"/>
        <v>29</v>
      </c>
      <c r="Z784">
        <f t="shared" si="321"/>
        <v>466.60546231668104</v>
      </c>
      <c r="AA784" s="9">
        <f t="shared" si="311"/>
        <v>0.32361111111111113</v>
      </c>
      <c r="AC784" s="6">
        <f t="shared" si="322"/>
        <v>180867</v>
      </c>
      <c r="AD784" s="6">
        <f t="shared" si="323"/>
        <v>45217</v>
      </c>
      <c r="AE784" s="6">
        <f t="shared" si="303"/>
        <v>390</v>
      </c>
      <c r="AF784" s="6">
        <f t="shared" si="304"/>
        <v>16657</v>
      </c>
      <c r="AG784" s="6">
        <f t="shared" si="305"/>
        <v>29</v>
      </c>
      <c r="AH784" s="6">
        <f t="shared" si="306"/>
        <v>36167</v>
      </c>
      <c r="AI784" s="6">
        <f t="shared" si="324"/>
        <v>405.75570330791857</v>
      </c>
      <c r="AJ784" s="9">
        <f t="shared" si="312"/>
        <v>0.28125</v>
      </c>
      <c r="AL784" s="6">
        <f t="shared" si="325"/>
        <v>180867</v>
      </c>
      <c r="AM784" s="6">
        <f t="shared" si="326"/>
        <v>135651</v>
      </c>
      <c r="AN784" s="6">
        <f t="shared" si="307"/>
        <v>540</v>
      </c>
      <c r="AO784" s="6">
        <f t="shared" si="308"/>
        <v>15740</v>
      </c>
      <c r="AP784" s="6">
        <f t="shared" si="309"/>
        <v>59</v>
      </c>
      <c r="AQ784" s="6">
        <f t="shared" si="310"/>
        <v>132748</v>
      </c>
      <c r="AR784" s="6">
        <f t="shared" si="327"/>
        <v>550.87882782719191</v>
      </c>
      <c r="AS784" s="9">
        <f t="shared" si="313"/>
        <v>0.38194444444444442</v>
      </c>
    </row>
    <row r="785" spans="1:45" x14ac:dyDescent="0.25">
      <c r="A785" t="s">
        <v>1554</v>
      </c>
      <c r="B785">
        <v>42100</v>
      </c>
      <c r="C785" t="s">
        <v>1555</v>
      </c>
      <c r="D785">
        <v>116633</v>
      </c>
      <c r="E785">
        <v>3362</v>
      </c>
      <c r="F785">
        <v>3658</v>
      </c>
      <c r="G785">
        <v>4409</v>
      </c>
      <c r="H785">
        <v>9280</v>
      </c>
      <c r="I785">
        <v>10347</v>
      </c>
      <c r="J785">
        <v>14241</v>
      </c>
      <c r="K785">
        <v>14000</v>
      </c>
      <c r="L785">
        <v>14546</v>
      </c>
      <c r="M785">
        <v>7514</v>
      </c>
      <c r="N785">
        <v>12586</v>
      </c>
      <c r="O785">
        <v>5138</v>
      </c>
      <c r="P785">
        <v>2417</v>
      </c>
      <c r="Q785">
        <v>8658</v>
      </c>
      <c r="R785">
        <v>6477</v>
      </c>
      <c r="S785">
        <f t="shared" si="314"/>
        <v>58316.5</v>
      </c>
      <c r="T785" t="str">
        <f t="shared" si="315"/>
        <v>7:30 a.m. to 7:59 a.m.</v>
      </c>
      <c r="U785">
        <f t="shared" si="316"/>
        <v>450</v>
      </c>
      <c r="V785">
        <f t="shared" si="317"/>
        <v>116633</v>
      </c>
      <c r="W785">
        <f t="shared" si="318"/>
        <v>45297</v>
      </c>
      <c r="X785">
        <f t="shared" si="319"/>
        <v>14000</v>
      </c>
      <c r="Y785">
        <f t="shared" si="320"/>
        <v>29</v>
      </c>
      <c r="Z785">
        <f t="shared" si="321"/>
        <v>476.96896428571426</v>
      </c>
      <c r="AA785" s="9">
        <f t="shared" si="311"/>
        <v>0.33055555555555555</v>
      </c>
      <c r="AC785" s="6">
        <f t="shared" si="322"/>
        <v>116633</v>
      </c>
      <c r="AD785" s="6">
        <f t="shared" si="323"/>
        <v>29159</v>
      </c>
      <c r="AE785" s="6">
        <f t="shared" si="303"/>
        <v>390</v>
      </c>
      <c r="AF785" s="6">
        <f t="shared" si="304"/>
        <v>10347</v>
      </c>
      <c r="AG785" s="6">
        <f t="shared" si="305"/>
        <v>29</v>
      </c>
      <c r="AH785" s="6">
        <f t="shared" si="306"/>
        <v>20709</v>
      </c>
      <c r="AI785" s="6">
        <f t="shared" si="324"/>
        <v>413.6810911375278</v>
      </c>
      <c r="AJ785" s="9">
        <f t="shared" si="312"/>
        <v>0.28680555555555559</v>
      </c>
      <c r="AL785" s="6">
        <f t="shared" si="325"/>
        <v>116633</v>
      </c>
      <c r="AM785" s="6">
        <f t="shared" si="326"/>
        <v>87475</v>
      </c>
      <c r="AN785" s="6">
        <f t="shared" si="307"/>
        <v>540</v>
      </c>
      <c r="AO785" s="6">
        <f t="shared" si="308"/>
        <v>12586</v>
      </c>
      <c r="AP785" s="6">
        <f t="shared" si="309"/>
        <v>59</v>
      </c>
      <c r="AQ785" s="6">
        <f t="shared" si="310"/>
        <v>81357</v>
      </c>
      <c r="AR785" s="6">
        <f t="shared" si="327"/>
        <v>568.67847211187029</v>
      </c>
      <c r="AS785" s="9">
        <f t="shared" si="313"/>
        <v>0.39444444444444443</v>
      </c>
    </row>
    <row r="786" spans="1:45" x14ac:dyDescent="0.25">
      <c r="A786" t="s">
        <v>1556</v>
      </c>
      <c r="B786">
        <v>42140</v>
      </c>
      <c r="C786" t="s">
        <v>1557</v>
      </c>
      <c r="D786">
        <v>63028</v>
      </c>
      <c r="E786">
        <v>1274</v>
      </c>
      <c r="F786">
        <v>1044</v>
      </c>
      <c r="G786">
        <v>1971</v>
      </c>
      <c r="H786">
        <v>4023</v>
      </c>
      <c r="I786">
        <v>5847</v>
      </c>
      <c r="J786">
        <v>10415</v>
      </c>
      <c r="K786">
        <v>12696</v>
      </c>
      <c r="L786">
        <v>7182</v>
      </c>
      <c r="M786">
        <v>4228</v>
      </c>
      <c r="N786">
        <v>5119</v>
      </c>
      <c r="O786">
        <v>2160</v>
      </c>
      <c r="P786">
        <v>793</v>
      </c>
      <c r="Q786">
        <v>3408</v>
      </c>
      <c r="R786">
        <v>2868</v>
      </c>
      <c r="S786">
        <f t="shared" si="314"/>
        <v>31514</v>
      </c>
      <c r="T786" t="str">
        <f t="shared" si="315"/>
        <v>7:30 a.m. to 7:59 a.m.</v>
      </c>
      <c r="U786">
        <f t="shared" si="316"/>
        <v>450</v>
      </c>
      <c r="V786">
        <f t="shared" si="317"/>
        <v>63028</v>
      </c>
      <c r="W786">
        <f t="shared" si="318"/>
        <v>24574</v>
      </c>
      <c r="X786">
        <f t="shared" si="319"/>
        <v>12696</v>
      </c>
      <c r="Y786">
        <f t="shared" si="320"/>
        <v>29</v>
      </c>
      <c r="Z786">
        <f t="shared" si="321"/>
        <v>465.85223692501575</v>
      </c>
      <c r="AA786" s="9">
        <f t="shared" si="311"/>
        <v>0.32291666666666669</v>
      </c>
      <c r="AC786" s="6">
        <f t="shared" si="322"/>
        <v>63028</v>
      </c>
      <c r="AD786" s="6">
        <f t="shared" si="323"/>
        <v>15758</v>
      </c>
      <c r="AE786" s="6">
        <f t="shared" si="303"/>
        <v>420</v>
      </c>
      <c r="AF786" s="6">
        <f t="shared" si="304"/>
        <v>10415</v>
      </c>
      <c r="AG786" s="6">
        <f t="shared" si="305"/>
        <v>29</v>
      </c>
      <c r="AH786" s="6">
        <f t="shared" si="306"/>
        <v>14159</v>
      </c>
      <c r="AI786" s="6">
        <f t="shared" si="324"/>
        <v>424.44954392702834</v>
      </c>
      <c r="AJ786" s="9">
        <f t="shared" si="312"/>
        <v>0.29444444444444445</v>
      </c>
      <c r="AL786" s="6">
        <f t="shared" si="325"/>
        <v>63028</v>
      </c>
      <c r="AM786" s="6">
        <f t="shared" si="326"/>
        <v>47271</v>
      </c>
      <c r="AN786" s="6">
        <f t="shared" si="307"/>
        <v>510</v>
      </c>
      <c r="AO786" s="6">
        <f t="shared" si="308"/>
        <v>4228</v>
      </c>
      <c r="AP786" s="6">
        <f t="shared" si="309"/>
        <v>29</v>
      </c>
      <c r="AQ786" s="6">
        <f t="shared" si="310"/>
        <v>44452</v>
      </c>
      <c r="AR786" s="6">
        <f t="shared" si="327"/>
        <v>529.33561967833487</v>
      </c>
      <c r="AS786" s="9">
        <f t="shared" si="313"/>
        <v>0.36736111111111108</v>
      </c>
    </row>
    <row r="787" spans="1:45" x14ac:dyDescent="0.25">
      <c r="A787" t="s">
        <v>1558</v>
      </c>
      <c r="B787">
        <v>42180</v>
      </c>
      <c r="C787" t="s">
        <v>1559</v>
      </c>
      <c r="D787">
        <v>6655</v>
      </c>
      <c r="E787">
        <v>473</v>
      </c>
      <c r="F787">
        <v>356</v>
      </c>
      <c r="G787">
        <v>339</v>
      </c>
      <c r="H787">
        <v>914</v>
      </c>
      <c r="I787">
        <v>1029</v>
      </c>
      <c r="J787">
        <v>1123</v>
      </c>
      <c r="K787">
        <v>732</v>
      </c>
      <c r="L787">
        <v>315</v>
      </c>
      <c r="M787">
        <v>125</v>
      </c>
      <c r="N787">
        <v>210</v>
      </c>
      <c r="O787">
        <v>160</v>
      </c>
      <c r="P787">
        <v>119</v>
      </c>
      <c r="Q787">
        <v>357</v>
      </c>
      <c r="R787">
        <v>403</v>
      </c>
      <c r="S787">
        <f t="shared" si="314"/>
        <v>3327.5</v>
      </c>
      <c r="T787" t="str">
        <f t="shared" si="315"/>
        <v>7:00 a.m. to 7:29 a.m.</v>
      </c>
      <c r="U787">
        <f t="shared" si="316"/>
        <v>420</v>
      </c>
      <c r="V787">
        <f t="shared" si="317"/>
        <v>6655</v>
      </c>
      <c r="W787">
        <f t="shared" si="318"/>
        <v>3111</v>
      </c>
      <c r="X787">
        <f t="shared" si="319"/>
        <v>1123</v>
      </c>
      <c r="Y787">
        <f t="shared" si="320"/>
        <v>29</v>
      </c>
      <c r="Z787">
        <f t="shared" si="321"/>
        <v>425.59082813891365</v>
      </c>
      <c r="AA787" s="9">
        <f t="shared" si="311"/>
        <v>0.2951388888888889</v>
      </c>
      <c r="AC787" s="6">
        <f t="shared" si="322"/>
        <v>6655</v>
      </c>
      <c r="AD787" s="6">
        <f t="shared" si="323"/>
        <v>1664</v>
      </c>
      <c r="AE787" s="6">
        <f t="shared" si="303"/>
        <v>360</v>
      </c>
      <c r="AF787" s="6">
        <f t="shared" si="304"/>
        <v>914</v>
      </c>
      <c r="AG787" s="6">
        <f t="shared" si="305"/>
        <v>29</v>
      </c>
      <c r="AH787" s="6">
        <f t="shared" si="306"/>
        <v>1168</v>
      </c>
      <c r="AI787" s="6">
        <f t="shared" si="324"/>
        <v>375.72948577680523</v>
      </c>
      <c r="AJ787" s="9">
        <f t="shared" si="312"/>
        <v>0.26041666666666669</v>
      </c>
      <c r="AL787" s="6">
        <f t="shared" si="325"/>
        <v>6655</v>
      </c>
      <c r="AM787" s="6">
        <f t="shared" si="326"/>
        <v>4992</v>
      </c>
      <c r="AN787" s="6">
        <f t="shared" si="307"/>
        <v>480</v>
      </c>
      <c r="AO787" s="6">
        <f t="shared" si="308"/>
        <v>315</v>
      </c>
      <c r="AP787" s="6">
        <f t="shared" si="309"/>
        <v>29</v>
      </c>
      <c r="AQ787" s="6">
        <f t="shared" si="310"/>
        <v>4966</v>
      </c>
      <c r="AR787" s="6">
        <f t="shared" si="327"/>
        <v>482.32460317460317</v>
      </c>
      <c r="AS787" s="9">
        <f t="shared" si="313"/>
        <v>0.3347222222222222</v>
      </c>
    </row>
    <row r="788" spans="1:45" x14ac:dyDescent="0.25">
      <c r="A788" t="s">
        <v>1560</v>
      </c>
      <c r="B788">
        <v>42220</v>
      </c>
      <c r="C788" t="s">
        <v>1561</v>
      </c>
      <c r="D788">
        <v>210456</v>
      </c>
      <c r="E788">
        <v>9067</v>
      </c>
      <c r="F788">
        <v>7303</v>
      </c>
      <c r="G788">
        <v>10170</v>
      </c>
      <c r="H788">
        <v>15720</v>
      </c>
      <c r="I788">
        <v>18396</v>
      </c>
      <c r="J788">
        <v>26897</v>
      </c>
      <c r="K788">
        <v>26851</v>
      </c>
      <c r="L788">
        <v>27884</v>
      </c>
      <c r="M788">
        <v>14301</v>
      </c>
      <c r="N788">
        <v>17060</v>
      </c>
      <c r="O788">
        <v>7398</v>
      </c>
      <c r="P788">
        <v>3734</v>
      </c>
      <c r="Q788">
        <v>14026</v>
      </c>
      <c r="R788">
        <v>11649</v>
      </c>
      <c r="S788">
        <f t="shared" si="314"/>
        <v>105228</v>
      </c>
      <c r="T788" t="str">
        <f t="shared" si="315"/>
        <v>7:30 a.m. to 7:59 a.m.</v>
      </c>
      <c r="U788">
        <f t="shared" si="316"/>
        <v>450</v>
      </c>
      <c r="V788">
        <f t="shared" si="317"/>
        <v>210456</v>
      </c>
      <c r="W788">
        <f t="shared" si="318"/>
        <v>87553</v>
      </c>
      <c r="X788">
        <f t="shared" si="319"/>
        <v>26851</v>
      </c>
      <c r="Y788">
        <f t="shared" si="320"/>
        <v>29</v>
      </c>
      <c r="Z788">
        <f t="shared" si="321"/>
        <v>469.08960560128116</v>
      </c>
      <c r="AA788" s="9">
        <f t="shared" si="311"/>
        <v>0.32569444444444445</v>
      </c>
      <c r="AC788" s="6">
        <f t="shared" si="322"/>
        <v>210456</v>
      </c>
      <c r="AD788" s="6">
        <f t="shared" si="323"/>
        <v>52615</v>
      </c>
      <c r="AE788" s="6">
        <f t="shared" si="303"/>
        <v>390</v>
      </c>
      <c r="AF788" s="6">
        <f t="shared" si="304"/>
        <v>18396</v>
      </c>
      <c r="AG788" s="6">
        <f t="shared" si="305"/>
        <v>29</v>
      </c>
      <c r="AH788" s="6">
        <f t="shared" si="306"/>
        <v>42260</v>
      </c>
      <c r="AI788" s="6">
        <f t="shared" si="324"/>
        <v>406.32235268536641</v>
      </c>
      <c r="AJ788" s="9">
        <f t="shared" si="312"/>
        <v>0.28194444444444444</v>
      </c>
      <c r="AL788" s="6">
        <f t="shared" si="325"/>
        <v>210456</v>
      </c>
      <c r="AM788" s="6">
        <f t="shared" si="326"/>
        <v>157842</v>
      </c>
      <c r="AN788" s="6">
        <f t="shared" si="307"/>
        <v>540</v>
      </c>
      <c r="AO788" s="6">
        <f t="shared" si="308"/>
        <v>17060</v>
      </c>
      <c r="AP788" s="6">
        <f t="shared" si="309"/>
        <v>59</v>
      </c>
      <c r="AQ788" s="6">
        <f t="shared" si="310"/>
        <v>156589</v>
      </c>
      <c r="AR788" s="6">
        <f t="shared" si="327"/>
        <v>544.33335287221576</v>
      </c>
      <c r="AS788" s="9">
        <f t="shared" si="313"/>
        <v>0.37777777777777777</v>
      </c>
    </row>
    <row r="789" spans="1:45" x14ac:dyDescent="0.25">
      <c r="A789" t="s">
        <v>1562</v>
      </c>
      <c r="B789">
        <v>42300</v>
      </c>
      <c r="C789" t="s">
        <v>1563</v>
      </c>
      <c r="D789">
        <v>14113</v>
      </c>
      <c r="E789">
        <v>454</v>
      </c>
      <c r="F789">
        <v>409</v>
      </c>
      <c r="G789">
        <v>820</v>
      </c>
      <c r="H789">
        <v>800</v>
      </c>
      <c r="I789">
        <v>1305</v>
      </c>
      <c r="J789">
        <v>1788</v>
      </c>
      <c r="K789">
        <v>2790</v>
      </c>
      <c r="L789">
        <v>1035</v>
      </c>
      <c r="M789">
        <v>640</v>
      </c>
      <c r="N789">
        <v>778</v>
      </c>
      <c r="O789">
        <v>474</v>
      </c>
      <c r="P789">
        <v>247</v>
      </c>
      <c r="Q789">
        <v>1461</v>
      </c>
      <c r="R789">
        <v>1112</v>
      </c>
      <c r="S789">
        <f t="shared" si="314"/>
        <v>7056.5</v>
      </c>
      <c r="T789" t="str">
        <f t="shared" si="315"/>
        <v>7:30 a.m. to 7:59 a.m.</v>
      </c>
      <c r="U789">
        <f t="shared" si="316"/>
        <v>450</v>
      </c>
      <c r="V789">
        <f t="shared" si="317"/>
        <v>14113</v>
      </c>
      <c r="W789">
        <f t="shared" si="318"/>
        <v>5576</v>
      </c>
      <c r="X789">
        <f t="shared" si="319"/>
        <v>2790</v>
      </c>
      <c r="Y789">
        <f t="shared" si="320"/>
        <v>29</v>
      </c>
      <c r="Z789">
        <f t="shared" si="321"/>
        <v>465.38870967741934</v>
      </c>
      <c r="AA789" s="9">
        <f t="shared" si="311"/>
        <v>0.32291666666666669</v>
      </c>
      <c r="AC789" s="6">
        <f t="shared" si="322"/>
        <v>14113</v>
      </c>
      <c r="AD789" s="6">
        <f t="shared" si="323"/>
        <v>3529</v>
      </c>
      <c r="AE789" s="6">
        <f t="shared" si="303"/>
        <v>390</v>
      </c>
      <c r="AF789" s="6">
        <f t="shared" si="304"/>
        <v>1305</v>
      </c>
      <c r="AG789" s="6">
        <f t="shared" si="305"/>
        <v>29</v>
      </c>
      <c r="AH789" s="6">
        <f t="shared" si="306"/>
        <v>2483</v>
      </c>
      <c r="AI789" s="6">
        <f t="shared" si="324"/>
        <v>413.22777777777776</v>
      </c>
      <c r="AJ789" s="9">
        <f t="shared" si="312"/>
        <v>0.28680555555555559</v>
      </c>
      <c r="AL789" s="6">
        <f t="shared" si="325"/>
        <v>14113</v>
      </c>
      <c r="AM789" s="6">
        <f t="shared" si="326"/>
        <v>10585</v>
      </c>
      <c r="AN789" s="6">
        <f t="shared" si="307"/>
        <v>540</v>
      </c>
      <c r="AO789" s="6">
        <f t="shared" si="308"/>
        <v>778</v>
      </c>
      <c r="AP789" s="6">
        <f t="shared" si="309"/>
        <v>59</v>
      </c>
      <c r="AQ789" s="6">
        <f t="shared" si="310"/>
        <v>10041</v>
      </c>
      <c r="AR789" s="6">
        <f t="shared" si="327"/>
        <v>581.23553984575835</v>
      </c>
      <c r="AS789" s="9">
        <f t="shared" si="313"/>
        <v>0.40347222222222223</v>
      </c>
    </row>
    <row r="790" spans="1:45" x14ac:dyDescent="0.25">
      <c r="A790" t="s">
        <v>1564</v>
      </c>
      <c r="B790">
        <v>42340</v>
      </c>
      <c r="C790" t="s">
        <v>1565</v>
      </c>
      <c r="D790">
        <v>151359</v>
      </c>
      <c r="E790">
        <v>5950</v>
      </c>
      <c r="F790">
        <v>6065</v>
      </c>
      <c r="G790">
        <v>7332</v>
      </c>
      <c r="H790">
        <v>12127</v>
      </c>
      <c r="I790">
        <v>16204</v>
      </c>
      <c r="J790">
        <v>25049</v>
      </c>
      <c r="K790">
        <v>18990</v>
      </c>
      <c r="L790">
        <v>17759</v>
      </c>
      <c r="M790">
        <v>7037</v>
      </c>
      <c r="N790">
        <v>8811</v>
      </c>
      <c r="O790">
        <v>4445</v>
      </c>
      <c r="P790">
        <v>1717</v>
      </c>
      <c r="Q790">
        <v>10187</v>
      </c>
      <c r="R790">
        <v>9686</v>
      </c>
      <c r="S790">
        <f t="shared" si="314"/>
        <v>75679.5</v>
      </c>
      <c r="T790" t="str">
        <f t="shared" si="315"/>
        <v>7:30 a.m. to 7:59 a.m.</v>
      </c>
      <c r="U790">
        <f t="shared" si="316"/>
        <v>450</v>
      </c>
      <c r="V790">
        <f t="shared" si="317"/>
        <v>151359</v>
      </c>
      <c r="W790">
        <f t="shared" si="318"/>
        <v>72727</v>
      </c>
      <c r="X790">
        <f t="shared" si="319"/>
        <v>18990</v>
      </c>
      <c r="Y790">
        <f t="shared" si="320"/>
        <v>29</v>
      </c>
      <c r="Z790">
        <f t="shared" si="321"/>
        <v>454.50882043180621</v>
      </c>
      <c r="AA790" s="9">
        <f t="shared" si="311"/>
        <v>0.31527777777777777</v>
      </c>
      <c r="AC790" s="6">
        <f t="shared" si="322"/>
        <v>151359</v>
      </c>
      <c r="AD790" s="6">
        <f t="shared" si="323"/>
        <v>37840</v>
      </c>
      <c r="AE790" s="6">
        <f t="shared" si="303"/>
        <v>390</v>
      </c>
      <c r="AF790" s="6">
        <f t="shared" si="304"/>
        <v>16204</v>
      </c>
      <c r="AG790" s="6">
        <f t="shared" si="305"/>
        <v>29</v>
      </c>
      <c r="AH790" s="6">
        <f t="shared" si="306"/>
        <v>31474</v>
      </c>
      <c r="AI790" s="6">
        <f t="shared" si="324"/>
        <v>401.3926653912614</v>
      </c>
      <c r="AJ790" s="9">
        <f t="shared" si="312"/>
        <v>0.27847222222222223</v>
      </c>
      <c r="AL790" s="6">
        <f t="shared" si="325"/>
        <v>151359</v>
      </c>
      <c r="AM790" s="6">
        <f t="shared" si="326"/>
        <v>113520</v>
      </c>
      <c r="AN790" s="6">
        <f t="shared" si="307"/>
        <v>510</v>
      </c>
      <c r="AO790" s="6">
        <f t="shared" si="308"/>
        <v>7037</v>
      </c>
      <c r="AP790" s="6">
        <f t="shared" si="309"/>
        <v>29</v>
      </c>
      <c r="AQ790" s="6">
        <f t="shared" si="310"/>
        <v>109476</v>
      </c>
      <c r="AR790" s="6">
        <f t="shared" si="327"/>
        <v>526.66253375017766</v>
      </c>
      <c r="AS790" s="9">
        <f t="shared" si="313"/>
        <v>0.36527777777777781</v>
      </c>
    </row>
    <row r="791" spans="1:45" x14ac:dyDescent="0.25">
      <c r="A791" t="s">
        <v>1566</v>
      </c>
      <c r="B791">
        <v>42380</v>
      </c>
      <c r="C791" t="s">
        <v>1567</v>
      </c>
      <c r="D791">
        <v>25859</v>
      </c>
      <c r="E791">
        <v>1355</v>
      </c>
      <c r="F791">
        <v>1742</v>
      </c>
      <c r="G791">
        <v>1723</v>
      </c>
      <c r="H791">
        <v>3004</v>
      </c>
      <c r="I791">
        <v>2914</v>
      </c>
      <c r="J791">
        <v>3443</v>
      </c>
      <c r="K791">
        <v>3466</v>
      </c>
      <c r="L791">
        <v>1809</v>
      </c>
      <c r="M791">
        <v>931</v>
      </c>
      <c r="N791">
        <v>754</v>
      </c>
      <c r="O791">
        <v>469</v>
      </c>
      <c r="P791">
        <v>274</v>
      </c>
      <c r="Q791">
        <v>2162</v>
      </c>
      <c r="R791">
        <v>1813</v>
      </c>
      <c r="S791">
        <f t="shared" si="314"/>
        <v>12929.5</v>
      </c>
      <c r="T791" t="str">
        <f t="shared" si="315"/>
        <v>7:00 a.m. to 7:29 a.m.</v>
      </c>
      <c r="U791">
        <f t="shared" si="316"/>
        <v>420</v>
      </c>
      <c r="V791">
        <f t="shared" si="317"/>
        <v>25859</v>
      </c>
      <c r="W791">
        <f t="shared" si="318"/>
        <v>10738</v>
      </c>
      <c r="X791">
        <f t="shared" si="319"/>
        <v>3443</v>
      </c>
      <c r="Y791">
        <f t="shared" si="320"/>
        <v>29</v>
      </c>
      <c r="Z791">
        <f t="shared" si="321"/>
        <v>438.45875689805405</v>
      </c>
      <c r="AA791" s="9">
        <f t="shared" si="311"/>
        <v>0.30416666666666664</v>
      </c>
      <c r="AC791" s="6">
        <f t="shared" si="322"/>
        <v>25859</v>
      </c>
      <c r="AD791" s="6">
        <f t="shared" si="323"/>
        <v>6465</v>
      </c>
      <c r="AE791" s="6">
        <f t="shared" si="303"/>
        <v>360</v>
      </c>
      <c r="AF791" s="6">
        <f t="shared" si="304"/>
        <v>3004</v>
      </c>
      <c r="AG791" s="6">
        <f t="shared" si="305"/>
        <v>29</v>
      </c>
      <c r="AH791" s="6">
        <f t="shared" si="306"/>
        <v>4820</v>
      </c>
      <c r="AI791" s="6">
        <f t="shared" si="324"/>
        <v>375.87807922769639</v>
      </c>
      <c r="AJ791" s="9">
        <f t="shared" si="312"/>
        <v>0.26041666666666669</v>
      </c>
      <c r="AL791" s="6">
        <f t="shared" si="325"/>
        <v>25859</v>
      </c>
      <c r="AM791" s="6">
        <f t="shared" si="326"/>
        <v>19395</v>
      </c>
      <c r="AN791" s="6">
        <f t="shared" si="307"/>
        <v>480</v>
      </c>
      <c r="AO791" s="6">
        <f t="shared" si="308"/>
        <v>1809</v>
      </c>
      <c r="AP791" s="6">
        <f t="shared" si="309"/>
        <v>29</v>
      </c>
      <c r="AQ791" s="6">
        <f t="shared" si="310"/>
        <v>17647</v>
      </c>
      <c r="AR791" s="6">
        <f t="shared" si="327"/>
        <v>508.01008844665563</v>
      </c>
      <c r="AS791" s="9">
        <f t="shared" si="313"/>
        <v>0.3527777777777778</v>
      </c>
    </row>
    <row r="792" spans="1:45" x14ac:dyDescent="0.25">
      <c r="A792" t="s">
        <v>1568</v>
      </c>
      <c r="B792">
        <v>42420</v>
      </c>
      <c r="C792" t="s">
        <v>1569</v>
      </c>
      <c r="D792">
        <v>17393</v>
      </c>
      <c r="E792">
        <v>790</v>
      </c>
      <c r="F792">
        <v>403</v>
      </c>
      <c r="G792">
        <v>1111</v>
      </c>
      <c r="H792">
        <v>1213</v>
      </c>
      <c r="I792">
        <v>2173</v>
      </c>
      <c r="J792">
        <v>2464</v>
      </c>
      <c r="K792">
        <v>3634</v>
      </c>
      <c r="L792">
        <v>1471</v>
      </c>
      <c r="M792">
        <v>450</v>
      </c>
      <c r="N792">
        <v>852</v>
      </c>
      <c r="O792">
        <v>390</v>
      </c>
      <c r="P792">
        <v>194</v>
      </c>
      <c r="Q792">
        <v>1011</v>
      </c>
      <c r="R792">
        <v>1237</v>
      </c>
      <c r="S792">
        <f t="shared" si="314"/>
        <v>8696.5</v>
      </c>
      <c r="T792" t="str">
        <f t="shared" si="315"/>
        <v>7:30 a.m. to 7:59 a.m.</v>
      </c>
      <c r="U792">
        <f t="shared" si="316"/>
        <v>450</v>
      </c>
      <c r="V792">
        <f t="shared" si="317"/>
        <v>17393</v>
      </c>
      <c r="W792">
        <f t="shared" si="318"/>
        <v>8154</v>
      </c>
      <c r="X792">
        <f t="shared" si="319"/>
        <v>3634</v>
      </c>
      <c r="Y792">
        <f t="shared" si="320"/>
        <v>29</v>
      </c>
      <c r="Z792">
        <f t="shared" si="321"/>
        <v>454.32925151348377</v>
      </c>
      <c r="AA792" s="9">
        <f t="shared" si="311"/>
        <v>0.31527777777777777</v>
      </c>
      <c r="AC792" s="6">
        <f t="shared" si="322"/>
        <v>17393</v>
      </c>
      <c r="AD792" s="6">
        <f t="shared" si="323"/>
        <v>4349</v>
      </c>
      <c r="AE792" s="6">
        <f t="shared" si="303"/>
        <v>390</v>
      </c>
      <c r="AF792" s="6">
        <f t="shared" si="304"/>
        <v>2173</v>
      </c>
      <c r="AG792" s="6">
        <f t="shared" si="305"/>
        <v>29</v>
      </c>
      <c r="AH792" s="6">
        <f t="shared" si="306"/>
        <v>3517</v>
      </c>
      <c r="AI792" s="6">
        <f t="shared" si="324"/>
        <v>401.09353428439942</v>
      </c>
      <c r="AJ792" s="9">
        <f t="shared" si="312"/>
        <v>0.27847222222222223</v>
      </c>
      <c r="AL792" s="6">
        <f t="shared" si="325"/>
        <v>17393</v>
      </c>
      <c r="AM792" s="6">
        <f t="shared" si="326"/>
        <v>13045</v>
      </c>
      <c r="AN792" s="6">
        <f t="shared" si="307"/>
        <v>480</v>
      </c>
      <c r="AO792" s="6">
        <f t="shared" si="308"/>
        <v>1471</v>
      </c>
      <c r="AP792" s="6">
        <f t="shared" si="309"/>
        <v>29</v>
      </c>
      <c r="AQ792" s="6">
        <f t="shared" si="310"/>
        <v>11788</v>
      </c>
      <c r="AR792" s="6">
        <f t="shared" si="327"/>
        <v>504.77617267165192</v>
      </c>
      <c r="AS792" s="9">
        <f t="shared" si="313"/>
        <v>0.35000000000000003</v>
      </c>
    </row>
    <row r="793" spans="1:45" x14ac:dyDescent="0.25">
      <c r="A793" t="s">
        <v>1570</v>
      </c>
      <c r="B793">
        <v>42460</v>
      </c>
      <c r="C793" t="s">
        <v>1571</v>
      </c>
      <c r="D793">
        <v>21100</v>
      </c>
      <c r="E793">
        <v>1267</v>
      </c>
      <c r="F793">
        <v>1909</v>
      </c>
      <c r="G793">
        <v>2189</v>
      </c>
      <c r="H793">
        <v>2511</v>
      </c>
      <c r="I793">
        <v>2429</v>
      </c>
      <c r="J793">
        <v>2775</v>
      </c>
      <c r="K793">
        <v>2137</v>
      </c>
      <c r="L793">
        <v>1189</v>
      </c>
      <c r="M793">
        <v>534</v>
      </c>
      <c r="N793">
        <v>761</v>
      </c>
      <c r="O793">
        <v>372</v>
      </c>
      <c r="P793">
        <v>225</v>
      </c>
      <c r="Q793">
        <v>1214</v>
      </c>
      <c r="R793">
        <v>1588</v>
      </c>
      <c r="S793">
        <f t="shared" si="314"/>
        <v>10550</v>
      </c>
      <c r="T793" t="str">
        <f t="shared" si="315"/>
        <v>7:00 a.m. to 7:29 a.m.</v>
      </c>
      <c r="U793">
        <f t="shared" si="316"/>
        <v>420</v>
      </c>
      <c r="V793">
        <f t="shared" si="317"/>
        <v>21100</v>
      </c>
      <c r="W793">
        <f t="shared" si="318"/>
        <v>10305</v>
      </c>
      <c r="X793">
        <f t="shared" si="319"/>
        <v>2775</v>
      </c>
      <c r="Y793">
        <f t="shared" si="320"/>
        <v>29</v>
      </c>
      <c r="Z793">
        <f t="shared" si="321"/>
        <v>422.56036036036033</v>
      </c>
      <c r="AA793" s="9">
        <f t="shared" si="311"/>
        <v>0.29305555555555557</v>
      </c>
      <c r="AC793" s="6">
        <f t="shared" si="322"/>
        <v>21100</v>
      </c>
      <c r="AD793" s="6">
        <f t="shared" si="323"/>
        <v>5276</v>
      </c>
      <c r="AE793" s="6">
        <f t="shared" si="303"/>
        <v>330</v>
      </c>
      <c r="AF793" s="6">
        <f t="shared" si="304"/>
        <v>2189</v>
      </c>
      <c r="AG793" s="6">
        <f t="shared" si="305"/>
        <v>29</v>
      </c>
      <c r="AH793" s="6">
        <f t="shared" si="306"/>
        <v>4443</v>
      </c>
      <c r="AI793" s="6">
        <f t="shared" si="324"/>
        <v>341.02238465052534</v>
      </c>
      <c r="AJ793" s="9">
        <f t="shared" si="312"/>
        <v>0.23680555555555557</v>
      </c>
      <c r="AL793" s="6">
        <f t="shared" si="325"/>
        <v>21100</v>
      </c>
      <c r="AM793" s="6">
        <f t="shared" si="326"/>
        <v>15825</v>
      </c>
      <c r="AN793" s="6">
        <f t="shared" si="307"/>
        <v>480</v>
      </c>
      <c r="AO793" s="6">
        <f t="shared" si="308"/>
        <v>1189</v>
      </c>
      <c r="AP793" s="6">
        <f t="shared" si="309"/>
        <v>29</v>
      </c>
      <c r="AQ793" s="6">
        <f t="shared" si="310"/>
        <v>15217</v>
      </c>
      <c r="AR793" s="6">
        <f t="shared" si="327"/>
        <v>494.82926829268291</v>
      </c>
      <c r="AS793" s="9">
        <f t="shared" si="313"/>
        <v>0.3430555555555555</v>
      </c>
    </row>
    <row r="794" spans="1:45" x14ac:dyDescent="0.25">
      <c r="A794" t="s">
        <v>1572</v>
      </c>
      <c r="B794">
        <v>42500</v>
      </c>
      <c r="C794" t="s">
        <v>1573</v>
      </c>
      <c r="D794">
        <v>9485</v>
      </c>
      <c r="E794">
        <v>863</v>
      </c>
      <c r="F794">
        <v>445</v>
      </c>
      <c r="G794">
        <v>487</v>
      </c>
      <c r="H794">
        <v>1070</v>
      </c>
      <c r="I794">
        <v>905</v>
      </c>
      <c r="J794">
        <v>1008</v>
      </c>
      <c r="K794">
        <v>831</v>
      </c>
      <c r="L794">
        <v>605</v>
      </c>
      <c r="M794">
        <v>179</v>
      </c>
      <c r="N794">
        <v>472</v>
      </c>
      <c r="O794">
        <v>306</v>
      </c>
      <c r="P794">
        <v>35</v>
      </c>
      <c r="Q794">
        <v>1032</v>
      </c>
      <c r="R794">
        <v>1247</v>
      </c>
      <c r="S794">
        <f t="shared" si="314"/>
        <v>4742.5</v>
      </c>
      <c r="T794" t="str">
        <f t="shared" si="315"/>
        <v>7:00 a.m. to 7:29 a.m.</v>
      </c>
      <c r="U794">
        <f t="shared" si="316"/>
        <v>420</v>
      </c>
      <c r="V794">
        <f t="shared" si="317"/>
        <v>9485</v>
      </c>
      <c r="W794">
        <f t="shared" si="318"/>
        <v>3770</v>
      </c>
      <c r="X794">
        <f t="shared" si="319"/>
        <v>1008</v>
      </c>
      <c r="Y794">
        <f t="shared" si="320"/>
        <v>29</v>
      </c>
      <c r="Z794">
        <f t="shared" si="321"/>
        <v>447.97867063492066</v>
      </c>
      <c r="AA794" s="9">
        <f t="shared" si="311"/>
        <v>0.31041666666666667</v>
      </c>
      <c r="AC794" s="6">
        <f t="shared" si="322"/>
        <v>9485</v>
      </c>
      <c r="AD794" s="6">
        <f t="shared" si="323"/>
        <v>2372</v>
      </c>
      <c r="AE794" s="6">
        <f t="shared" si="303"/>
        <v>360</v>
      </c>
      <c r="AF794" s="6">
        <f t="shared" si="304"/>
        <v>1070</v>
      </c>
      <c r="AG794" s="6">
        <f t="shared" si="305"/>
        <v>29</v>
      </c>
      <c r="AH794" s="6">
        <f t="shared" si="306"/>
        <v>1795</v>
      </c>
      <c r="AI794" s="6">
        <f t="shared" si="324"/>
        <v>375.61799065420558</v>
      </c>
      <c r="AJ794" s="9">
        <f t="shared" si="312"/>
        <v>0.26041666666666669</v>
      </c>
      <c r="AL794" s="6">
        <f t="shared" si="325"/>
        <v>9485</v>
      </c>
      <c r="AM794" s="6">
        <f t="shared" si="326"/>
        <v>7114</v>
      </c>
      <c r="AN794" s="6">
        <f t="shared" si="307"/>
        <v>600</v>
      </c>
      <c r="AO794" s="6">
        <f t="shared" si="308"/>
        <v>306</v>
      </c>
      <c r="AP794" s="6">
        <f t="shared" si="309"/>
        <v>59</v>
      </c>
      <c r="AQ794" s="6">
        <f t="shared" si="310"/>
        <v>6865</v>
      </c>
      <c r="AR794" s="6">
        <f t="shared" si="327"/>
        <v>647.96160130718954</v>
      </c>
      <c r="AS794" s="9">
        <f t="shared" si="313"/>
        <v>0.44930555555555557</v>
      </c>
    </row>
    <row r="795" spans="1:45" x14ac:dyDescent="0.25">
      <c r="A795" t="s">
        <v>1574</v>
      </c>
      <c r="B795">
        <v>42540</v>
      </c>
      <c r="C795" t="s">
        <v>1575</v>
      </c>
      <c r="D795">
        <v>247115</v>
      </c>
      <c r="E795">
        <v>8759</v>
      </c>
      <c r="F795">
        <v>6907</v>
      </c>
      <c r="G795">
        <v>13249</v>
      </c>
      <c r="H795">
        <v>21037</v>
      </c>
      <c r="I795">
        <v>25878</v>
      </c>
      <c r="J795">
        <v>29810</v>
      </c>
      <c r="K795">
        <v>33319</v>
      </c>
      <c r="L795">
        <v>28485</v>
      </c>
      <c r="M795">
        <v>15708</v>
      </c>
      <c r="N795">
        <v>12738</v>
      </c>
      <c r="O795">
        <v>5925</v>
      </c>
      <c r="P795">
        <v>3272</v>
      </c>
      <c r="Q795">
        <v>21533</v>
      </c>
      <c r="R795">
        <v>20495</v>
      </c>
      <c r="S795">
        <f t="shared" si="314"/>
        <v>123557.5</v>
      </c>
      <c r="T795" t="str">
        <f t="shared" si="315"/>
        <v>7:30 a.m. to 7:59 a.m.</v>
      </c>
      <c r="U795">
        <f t="shared" si="316"/>
        <v>450</v>
      </c>
      <c r="V795">
        <f t="shared" si="317"/>
        <v>247115</v>
      </c>
      <c r="W795">
        <f t="shared" si="318"/>
        <v>105640</v>
      </c>
      <c r="X795">
        <f t="shared" si="319"/>
        <v>33319</v>
      </c>
      <c r="Y795">
        <f t="shared" si="320"/>
        <v>29</v>
      </c>
      <c r="Z795">
        <f t="shared" si="321"/>
        <v>465.59493082025273</v>
      </c>
      <c r="AA795" s="9">
        <f t="shared" si="311"/>
        <v>0.32291666666666669</v>
      </c>
      <c r="AC795" s="6">
        <f t="shared" si="322"/>
        <v>247115</v>
      </c>
      <c r="AD795" s="6">
        <f t="shared" si="323"/>
        <v>61779</v>
      </c>
      <c r="AE795" s="6">
        <f t="shared" si="303"/>
        <v>390</v>
      </c>
      <c r="AF795" s="6">
        <f t="shared" si="304"/>
        <v>25878</v>
      </c>
      <c r="AG795" s="6">
        <f t="shared" si="305"/>
        <v>29</v>
      </c>
      <c r="AH795" s="6">
        <f t="shared" si="306"/>
        <v>49952</v>
      </c>
      <c r="AI795" s="6">
        <f t="shared" si="324"/>
        <v>403.25356480408067</v>
      </c>
      <c r="AJ795" s="9">
        <f t="shared" si="312"/>
        <v>0.27986111111111112</v>
      </c>
      <c r="AL795" s="6">
        <f t="shared" si="325"/>
        <v>247115</v>
      </c>
      <c r="AM795" s="6">
        <f t="shared" si="326"/>
        <v>185337</v>
      </c>
      <c r="AN795" s="6">
        <f t="shared" si="307"/>
        <v>540</v>
      </c>
      <c r="AO795" s="6">
        <f t="shared" si="308"/>
        <v>12738</v>
      </c>
      <c r="AP795" s="6">
        <f t="shared" si="309"/>
        <v>59</v>
      </c>
      <c r="AQ795" s="6">
        <f t="shared" si="310"/>
        <v>183152</v>
      </c>
      <c r="AR795" s="6">
        <f t="shared" si="327"/>
        <v>550.11703171612498</v>
      </c>
      <c r="AS795" s="9">
        <f t="shared" si="313"/>
        <v>0.38194444444444442</v>
      </c>
    </row>
    <row r="796" spans="1:45" x14ac:dyDescent="0.25">
      <c r="A796" t="s">
        <v>1576</v>
      </c>
      <c r="B796">
        <v>42580</v>
      </c>
      <c r="C796" t="s">
        <v>1577</v>
      </c>
      <c r="D796">
        <v>81840</v>
      </c>
      <c r="E796">
        <v>3027</v>
      </c>
      <c r="F796">
        <v>2120</v>
      </c>
      <c r="G796">
        <v>3681</v>
      </c>
      <c r="H796">
        <v>7311</v>
      </c>
      <c r="I796">
        <v>9055</v>
      </c>
      <c r="J796">
        <v>13000</v>
      </c>
      <c r="K796">
        <v>11129</v>
      </c>
      <c r="L796">
        <v>8592</v>
      </c>
      <c r="M796">
        <v>4248</v>
      </c>
      <c r="N796">
        <v>4328</v>
      </c>
      <c r="O796">
        <v>2274</v>
      </c>
      <c r="P796">
        <v>1057</v>
      </c>
      <c r="Q796">
        <v>6407</v>
      </c>
      <c r="R796">
        <v>5611</v>
      </c>
      <c r="S796">
        <f t="shared" si="314"/>
        <v>40920</v>
      </c>
      <c r="T796" t="str">
        <f t="shared" si="315"/>
        <v>7:30 a.m. to 7:59 a.m.</v>
      </c>
      <c r="U796">
        <f t="shared" si="316"/>
        <v>450</v>
      </c>
      <c r="V796">
        <f t="shared" si="317"/>
        <v>81840</v>
      </c>
      <c r="W796">
        <f t="shared" si="318"/>
        <v>38194</v>
      </c>
      <c r="X796">
        <f t="shared" si="319"/>
        <v>11129</v>
      </c>
      <c r="Y796">
        <f t="shared" si="320"/>
        <v>29</v>
      </c>
      <c r="Z796">
        <f t="shared" si="321"/>
        <v>457.10342348818403</v>
      </c>
      <c r="AA796" s="9">
        <f t="shared" si="311"/>
        <v>0.31736111111111109</v>
      </c>
      <c r="AC796" s="6">
        <f t="shared" si="322"/>
        <v>81840</v>
      </c>
      <c r="AD796" s="6">
        <f t="shared" si="323"/>
        <v>20461</v>
      </c>
      <c r="AE796" s="6">
        <f t="shared" si="303"/>
        <v>390</v>
      </c>
      <c r="AF796" s="6">
        <f t="shared" si="304"/>
        <v>9055</v>
      </c>
      <c r="AG796" s="6">
        <f t="shared" si="305"/>
        <v>29</v>
      </c>
      <c r="AH796" s="6">
        <f t="shared" si="306"/>
        <v>16139</v>
      </c>
      <c r="AI796" s="6">
        <f t="shared" si="324"/>
        <v>403.8386526780784</v>
      </c>
      <c r="AJ796" s="9">
        <f t="shared" si="312"/>
        <v>0.27986111111111112</v>
      </c>
      <c r="AL796" s="6">
        <f t="shared" si="325"/>
        <v>81840</v>
      </c>
      <c r="AM796" s="6">
        <f t="shared" si="326"/>
        <v>61380</v>
      </c>
      <c r="AN796" s="6">
        <f t="shared" si="307"/>
        <v>510</v>
      </c>
      <c r="AO796" s="6">
        <f t="shared" si="308"/>
        <v>4248</v>
      </c>
      <c r="AP796" s="6">
        <f t="shared" si="309"/>
        <v>29</v>
      </c>
      <c r="AQ796" s="6">
        <f t="shared" si="310"/>
        <v>57915</v>
      </c>
      <c r="AR796" s="6">
        <f t="shared" si="327"/>
        <v>533.65466101694915</v>
      </c>
      <c r="AS796" s="9">
        <f t="shared" si="313"/>
        <v>0.37013888888888885</v>
      </c>
    </row>
    <row r="797" spans="1:45" x14ac:dyDescent="0.25">
      <c r="A797" t="s">
        <v>1578</v>
      </c>
      <c r="B797">
        <v>42620</v>
      </c>
      <c r="C797" t="s">
        <v>1579</v>
      </c>
      <c r="D797">
        <v>31322</v>
      </c>
      <c r="E797">
        <v>1507</v>
      </c>
      <c r="F797">
        <v>1627</v>
      </c>
      <c r="G797">
        <v>2738</v>
      </c>
      <c r="H797">
        <v>3139</v>
      </c>
      <c r="I797">
        <v>3248</v>
      </c>
      <c r="J797">
        <v>5618</v>
      </c>
      <c r="K797">
        <v>4377</v>
      </c>
      <c r="L797">
        <v>2466</v>
      </c>
      <c r="M797">
        <v>841</v>
      </c>
      <c r="N797">
        <v>1077</v>
      </c>
      <c r="O797">
        <v>464</v>
      </c>
      <c r="P797">
        <v>326</v>
      </c>
      <c r="Q797">
        <v>1866</v>
      </c>
      <c r="R797">
        <v>2028</v>
      </c>
      <c r="S797">
        <f t="shared" si="314"/>
        <v>15661</v>
      </c>
      <c r="T797" t="str">
        <f t="shared" si="315"/>
        <v>7:00 a.m. to 7:29 a.m.</v>
      </c>
      <c r="U797">
        <f t="shared" si="316"/>
        <v>420</v>
      </c>
      <c r="V797">
        <f t="shared" si="317"/>
        <v>31322</v>
      </c>
      <c r="W797">
        <f t="shared" si="318"/>
        <v>12259</v>
      </c>
      <c r="X797">
        <f t="shared" si="319"/>
        <v>5618</v>
      </c>
      <c r="Y797">
        <f t="shared" si="320"/>
        <v>29</v>
      </c>
      <c r="Z797">
        <f t="shared" si="321"/>
        <v>437.561053755785</v>
      </c>
      <c r="AA797" s="9">
        <f t="shared" si="311"/>
        <v>0.3034722222222222</v>
      </c>
      <c r="AC797" s="6">
        <f t="shared" si="322"/>
        <v>31322</v>
      </c>
      <c r="AD797" s="6">
        <f t="shared" si="323"/>
        <v>7831</v>
      </c>
      <c r="AE797" s="6">
        <f t="shared" si="303"/>
        <v>360</v>
      </c>
      <c r="AF797" s="6">
        <f t="shared" si="304"/>
        <v>3139</v>
      </c>
      <c r="AG797" s="6">
        <f t="shared" si="305"/>
        <v>29</v>
      </c>
      <c r="AH797" s="6">
        <f t="shared" si="306"/>
        <v>5872</v>
      </c>
      <c r="AI797" s="6">
        <f t="shared" si="324"/>
        <v>378.09381968779866</v>
      </c>
      <c r="AJ797" s="9">
        <f t="shared" si="312"/>
        <v>0.26250000000000001</v>
      </c>
      <c r="AL797" s="6">
        <f t="shared" si="325"/>
        <v>31322</v>
      </c>
      <c r="AM797" s="6">
        <f t="shared" si="326"/>
        <v>23492</v>
      </c>
      <c r="AN797" s="6">
        <f t="shared" si="307"/>
        <v>480</v>
      </c>
      <c r="AO797" s="6">
        <f t="shared" si="308"/>
        <v>2466</v>
      </c>
      <c r="AP797" s="6">
        <f t="shared" si="309"/>
        <v>29</v>
      </c>
      <c r="AQ797" s="6">
        <f t="shared" si="310"/>
        <v>22254</v>
      </c>
      <c r="AR797" s="6">
        <f t="shared" si="327"/>
        <v>494.55291970802921</v>
      </c>
      <c r="AS797" s="9">
        <f t="shared" si="313"/>
        <v>0.3430555555555555</v>
      </c>
    </row>
    <row r="798" spans="1:45" x14ac:dyDescent="0.25">
      <c r="A798" t="s">
        <v>1580</v>
      </c>
      <c r="B798">
        <v>42660</v>
      </c>
      <c r="C798" t="s">
        <v>1581</v>
      </c>
      <c r="D798">
        <v>1626140</v>
      </c>
      <c r="E798">
        <v>87016</v>
      </c>
      <c r="F798">
        <v>72088</v>
      </c>
      <c r="G798">
        <v>91401</v>
      </c>
      <c r="H798">
        <v>145896</v>
      </c>
      <c r="I798">
        <v>158575</v>
      </c>
      <c r="J798">
        <v>211697</v>
      </c>
      <c r="K798">
        <v>176417</v>
      </c>
      <c r="L798">
        <v>167922</v>
      </c>
      <c r="M798">
        <v>104232</v>
      </c>
      <c r="N798">
        <v>131649</v>
      </c>
      <c r="O798">
        <v>54297</v>
      </c>
      <c r="P798">
        <v>25492</v>
      </c>
      <c r="Q798">
        <v>110534</v>
      </c>
      <c r="R798">
        <v>88924</v>
      </c>
      <c r="S798">
        <f t="shared" si="314"/>
        <v>813070</v>
      </c>
      <c r="T798" t="str">
        <f t="shared" si="315"/>
        <v>7:30 a.m. to 7:59 a.m.</v>
      </c>
      <c r="U798">
        <f t="shared" si="316"/>
        <v>450</v>
      </c>
      <c r="V798">
        <f t="shared" si="317"/>
        <v>1626140</v>
      </c>
      <c r="W798">
        <f t="shared" si="318"/>
        <v>766673</v>
      </c>
      <c r="X798">
        <f t="shared" si="319"/>
        <v>176417</v>
      </c>
      <c r="Y798">
        <f t="shared" si="320"/>
        <v>29</v>
      </c>
      <c r="Z798">
        <f t="shared" si="321"/>
        <v>457.62688969883857</v>
      </c>
      <c r="AA798" s="9">
        <f t="shared" si="311"/>
        <v>0.31736111111111109</v>
      </c>
      <c r="AC798" s="6">
        <f t="shared" si="322"/>
        <v>1626140</v>
      </c>
      <c r="AD798" s="6">
        <f t="shared" si="323"/>
        <v>406536</v>
      </c>
      <c r="AE798" s="6">
        <f t="shared" si="303"/>
        <v>390</v>
      </c>
      <c r="AF798" s="6">
        <f t="shared" si="304"/>
        <v>158575</v>
      </c>
      <c r="AG798" s="6">
        <f t="shared" si="305"/>
        <v>29</v>
      </c>
      <c r="AH798" s="6">
        <f t="shared" si="306"/>
        <v>396401</v>
      </c>
      <c r="AI798" s="6">
        <f t="shared" si="324"/>
        <v>391.8532933942929</v>
      </c>
      <c r="AJ798" s="9">
        <f t="shared" si="312"/>
        <v>0.27152777777777776</v>
      </c>
      <c r="AL798" s="6">
        <f t="shared" si="325"/>
        <v>1626140</v>
      </c>
      <c r="AM798" s="6">
        <f t="shared" si="326"/>
        <v>1219605</v>
      </c>
      <c r="AN798" s="6">
        <f t="shared" si="307"/>
        <v>540</v>
      </c>
      <c r="AO798" s="6">
        <f t="shared" si="308"/>
        <v>131649</v>
      </c>
      <c r="AP798" s="6">
        <f t="shared" si="309"/>
        <v>59</v>
      </c>
      <c r="AQ798" s="6">
        <f t="shared" si="310"/>
        <v>1215244</v>
      </c>
      <c r="AR798" s="6">
        <f t="shared" si="327"/>
        <v>541.95443186047748</v>
      </c>
      <c r="AS798" s="9">
        <f t="shared" si="313"/>
        <v>0.3756944444444445</v>
      </c>
    </row>
    <row r="799" spans="1:45" x14ac:dyDescent="0.25">
      <c r="A799" t="s">
        <v>1582</v>
      </c>
      <c r="B799">
        <v>42680</v>
      </c>
      <c r="C799" t="s">
        <v>1583</v>
      </c>
      <c r="D799">
        <v>50220</v>
      </c>
      <c r="E799">
        <v>1281</v>
      </c>
      <c r="F799">
        <v>1239</v>
      </c>
      <c r="G799">
        <v>1502</v>
      </c>
      <c r="H799">
        <v>3488</v>
      </c>
      <c r="I799">
        <v>4514</v>
      </c>
      <c r="J799">
        <v>8301</v>
      </c>
      <c r="K799">
        <v>7704</v>
      </c>
      <c r="L799">
        <v>7645</v>
      </c>
      <c r="M799">
        <v>3649</v>
      </c>
      <c r="N799">
        <v>3357</v>
      </c>
      <c r="O799">
        <v>1663</v>
      </c>
      <c r="P799">
        <v>709</v>
      </c>
      <c r="Q799">
        <v>2727</v>
      </c>
      <c r="R799">
        <v>2441</v>
      </c>
      <c r="S799">
        <f t="shared" si="314"/>
        <v>25110</v>
      </c>
      <c r="T799" t="str">
        <f t="shared" si="315"/>
        <v>7:30 a.m. to 7:59 a.m.</v>
      </c>
      <c r="U799">
        <f t="shared" si="316"/>
        <v>450</v>
      </c>
      <c r="V799">
        <f t="shared" si="317"/>
        <v>50220</v>
      </c>
      <c r="W799">
        <f t="shared" si="318"/>
        <v>20325</v>
      </c>
      <c r="X799">
        <f t="shared" si="319"/>
        <v>7704</v>
      </c>
      <c r="Y799">
        <f t="shared" si="320"/>
        <v>29</v>
      </c>
      <c r="Z799">
        <f t="shared" si="321"/>
        <v>468.01207165109037</v>
      </c>
      <c r="AA799" s="9">
        <f t="shared" si="311"/>
        <v>0.32500000000000001</v>
      </c>
      <c r="AC799" s="6">
        <f t="shared" si="322"/>
        <v>50220</v>
      </c>
      <c r="AD799" s="6">
        <f t="shared" si="323"/>
        <v>12556</v>
      </c>
      <c r="AE799" s="6">
        <f t="shared" si="303"/>
        <v>420</v>
      </c>
      <c r="AF799" s="6">
        <f t="shared" si="304"/>
        <v>8301</v>
      </c>
      <c r="AG799" s="6">
        <f t="shared" si="305"/>
        <v>29</v>
      </c>
      <c r="AH799" s="6">
        <f t="shared" si="306"/>
        <v>12024</v>
      </c>
      <c r="AI799" s="6">
        <f t="shared" si="324"/>
        <v>421.85507770148178</v>
      </c>
      <c r="AJ799" s="9">
        <f t="shared" si="312"/>
        <v>0.29236111111111113</v>
      </c>
      <c r="AL799" s="6">
        <f t="shared" si="325"/>
        <v>50220</v>
      </c>
      <c r="AM799" s="6">
        <f t="shared" si="326"/>
        <v>37665</v>
      </c>
      <c r="AN799" s="6">
        <f t="shared" si="307"/>
        <v>510</v>
      </c>
      <c r="AO799" s="6">
        <f t="shared" si="308"/>
        <v>3649</v>
      </c>
      <c r="AP799" s="6">
        <f t="shared" si="309"/>
        <v>29</v>
      </c>
      <c r="AQ799" s="6">
        <f t="shared" si="310"/>
        <v>35674</v>
      </c>
      <c r="AR799" s="6">
        <f t="shared" si="327"/>
        <v>525.82323924362834</v>
      </c>
      <c r="AS799" s="9">
        <f t="shared" si="313"/>
        <v>0.36458333333333331</v>
      </c>
    </row>
    <row r="800" spans="1:45" x14ac:dyDescent="0.25">
      <c r="A800" t="s">
        <v>1584</v>
      </c>
      <c r="B800">
        <v>42700</v>
      </c>
      <c r="C800" t="s">
        <v>1585</v>
      </c>
      <c r="D800">
        <v>29972</v>
      </c>
      <c r="E800">
        <v>1074</v>
      </c>
      <c r="F800">
        <v>1074</v>
      </c>
      <c r="G800">
        <v>1171</v>
      </c>
      <c r="H800">
        <v>3109</v>
      </c>
      <c r="I800">
        <v>3317</v>
      </c>
      <c r="J800">
        <v>5454</v>
      </c>
      <c r="K800">
        <v>3866</v>
      </c>
      <c r="L800">
        <v>2933</v>
      </c>
      <c r="M800">
        <v>1377</v>
      </c>
      <c r="N800">
        <v>1745</v>
      </c>
      <c r="O800">
        <v>485</v>
      </c>
      <c r="P800">
        <v>414</v>
      </c>
      <c r="Q800">
        <v>1979</v>
      </c>
      <c r="R800">
        <v>1974</v>
      </c>
      <c r="S800">
        <f t="shared" si="314"/>
        <v>14986</v>
      </c>
      <c r="T800" t="str">
        <f t="shared" si="315"/>
        <v>7:00 a.m. to 7:29 a.m.</v>
      </c>
      <c r="U800">
        <f t="shared" si="316"/>
        <v>420</v>
      </c>
      <c r="V800">
        <f t="shared" si="317"/>
        <v>29972</v>
      </c>
      <c r="W800">
        <f t="shared" si="318"/>
        <v>9745</v>
      </c>
      <c r="X800">
        <f t="shared" si="319"/>
        <v>5454</v>
      </c>
      <c r="Y800">
        <f t="shared" si="320"/>
        <v>29</v>
      </c>
      <c r="Z800">
        <f t="shared" si="321"/>
        <v>447.86743674367438</v>
      </c>
      <c r="AA800" s="9">
        <f t="shared" si="311"/>
        <v>0.31041666666666667</v>
      </c>
      <c r="AC800" s="6">
        <f t="shared" si="322"/>
        <v>29972</v>
      </c>
      <c r="AD800" s="6">
        <f t="shared" si="323"/>
        <v>7494</v>
      </c>
      <c r="AE800" s="6">
        <f t="shared" si="303"/>
        <v>390</v>
      </c>
      <c r="AF800" s="6">
        <f t="shared" si="304"/>
        <v>3317</v>
      </c>
      <c r="AG800" s="6">
        <f t="shared" si="305"/>
        <v>29</v>
      </c>
      <c r="AH800" s="6">
        <f t="shared" si="306"/>
        <v>6428</v>
      </c>
      <c r="AI800" s="6">
        <f t="shared" si="324"/>
        <v>399.31112451009949</v>
      </c>
      <c r="AJ800" s="9">
        <f t="shared" si="312"/>
        <v>0.27708333333333335</v>
      </c>
      <c r="AL800" s="6">
        <f t="shared" si="325"/>
        <v>29972</v>
      </c>
      <c r="AM800" s="6">
        <f t="shared" si="326"/>
        <v>22479</v>
      </c>
      <c r="AN800" s="6">
        <f t="shared" si="307"/>
        <v>510</v>
      </c>
      <c r="AO800" s="6">
        <f t="shared" si="308"/>
        <v>1377</v>
      </c>
      <c r="AP800" s="6">
        <f t="shared" si="309"/>
        <v>29</v>
      </c>
      <c r="AQ800" s="6">
        <f t="shared" si="310"/>
        <v>21998</v>
      </c>
      <c r="AR800" s="6">
        <f t="shared" si="327"/>
        <v>520.12999273783589</v>
      </c>
      <c r="AS800" s="9">
        <f t="shared" si="313"/>
        <v>0.3611111111111111</v>
      </c>
    </row>
    <row r="801" spans="1:45" x14ac:dyDescent="0.25">
      <c r="A801" t="s">
        <v>1586</v>
      </c>
      <c r="B801">
        <v>42740</v>
      </c>
      <c r="C801" t="s">
        <v>1587</v>
      </c>
      <c r="D801">
        <v>17710</v>
      </c>
      <c r="E801">
        <v>1053</v>
      </c>
      <c r="F801">
        <v>623</v>
      </c>
      <c r="G801">
        <v>969</v>
      </c>
      <c r="H801">
        <v>1596</v>
      </c>
      <c r="I801">
        <v>1961</v>
      </c>
      <c r="J801">
        <v>2630</v>
      </c>
      <c r="K801">
        <v>2377</v>
      </c>
      <c r="L801">
        <v>1224</v>
      </c>
      <c r="M801">
        <v>542</v>
      </c>
      <c r="N801">
        <v>597</v>
      </c>
      <c r="O801">
        <v>521</v>
      </c>
      <c r="P801">
        <v>130</v>
      </c>
      <c r="Q801">
        <v>1777</v>
      </c>
      <c r="R801">
        <v>1710</v>
      </c>
      <c r="S801">
        <f t="shared" si="314"/>
        <v>8855</v>
      </c>
      <c r="T801" t="str">
        <f t="shared" si="315"/>
        <v>7:30 a.m. to 7:59 a.m.</v>
      </c>
      <c r="U801">
        <f t="shared" si="316"/>
        <v>450</v>
      </c>
      <c r="V801">
        <f t="shared" si="317"/>
        <v>17710</v>
      </c>
      <c r="W801">
        <f t="shared" si="318"/>
        <v>8832</v>
      </c>
      <c r="X801">
        <f t="shared" si="319"/>
        <v>2377</v>
      </c>
      <c r="Y801">
        <f t="shared" si="320"/>
        <v>29</v>
      </c>
      <c r="Z801">
        <f t="shared" si="321"/>
        <v>450.28060580563738</v>
      </c>
      <c r="AA801" s="9">
        <f t="shared" si="311"/>
        <v>0.3125</v>
      </c>
      <c r="AC801" s="6">
        <f t="shared" si="322"/>
        <v>17710</v>
      </c>
      <c r="AD801" s="6">
        <f t="shared" si="323"/>
        <v>4428</v>
      </c>
      <c r="AE801" s="6">
        <f t="shared" si="303"/>
        <v>390</v>
      </c>
      <c r="AF801" s="6">
        <f t="shared" si="304"/>
        <v>1961</v>
      </c>
      <c r="AG801" s="6">
        <f t="shared" si="305"/>
        <v>29</v>
      </c>
      <c r="AH801" s="6">
        <f t="shared" si="306"/>
        <v>4241</v>
      </c>
      <c r="AI801" s="6">
        <f t="shared" si="324"/>
        <v>392.7580316165222</v>
      </c>
      <c r="AJ801" s="9">
        <f t="shared" si="312"/>
        <v>0.2722222222222222</v>
      </c>
      <c r="AL801" s="6">
        <f t="shared" si="325"/>
        <v>17710</v>
      </c>
      <c r="AM801" s="6">
        <f t="shared" si="326"/>
        <v>13283</v>
      </c>
      <c r="AN801" s="6">
        <f t="shared" si="307"/>
        <v>540</v>
      </c>
      <c r="AO801" s="6">
        <f t="shared" si="308"/>
        <v>597</v>
      </c>
      <c r="AP801" s="6">
        <f t="shared" si="309"/>
        <v>59</v>
      </c>
      <c r="AQ801" s="6">
        <f t="shared" si="310"/>
        <v>12975</v>
      </c>
      <c r="AR801" s="6">
        <f t="shared" si="327"/>
        <v>570.3894472361809</v>
      </c>
      <c r="AS801" s="9">
        <f t="shared" si="313"/>
        <v>0.39583333333333331</v>
      </c>
    </row>
    <row r="802" spans="1:45" x14ac:dyDescent="0.25">
      <c r="A802" t="s">
        <v>1588</v>
      </c>
      <c r="B802">
        <v>42780</v>
      </c>
      <c r="C802" t="s">
        <v>1589</v>
      </c>
      <c r="D802">
        <v>17226</v>
      </c>
      <c r="E802">
        <v>1111</v>
      </c>
      <c r="F802">
        <v>935</v>
      </c>
      <c r="G802">
        <v>1423</v>
      </c>
      <c r="H802">
        <v>1703</v>
      </c>
      <c r="I802">
        <v>2225</v>
      </c>
      <c r="J802">
        <v>2203</v>
      </c>
      <c r="K802">
        <v>1924</v>
      </c>
      <c r="L802">
        <v>1473</v>
      </c>
      <c r="M802">
        <v>677</v>
      </c>
      <c r="N802">
        <v>630</v>
      </c>
      <c r="O802">
        <v>277</v>
      </c>
      <c r="P802">
        <v>205</v>
      </c>
      <c r="Q802">
        <v>1194</v>
      </c>
      <c r="R802">
        <v>1246</v>
      </c>
      <c r="S802">
        <f t="shared" si="314"/>
        <v>8613</v>
      </c>
      <c r="T802" t="str">
        <f t="shared" si="315"/>
        <v>7:00 a.m. to 7:29 a.m.</v>
      </c>
      <c r="U802">
        <f t="shared" si="316"/>
        <v>420</v>
      </c>
      <c r="V802">
        <f t="shared" si="317"/>
        <v>17226</v>
      </c>
      <c r="W802">
        <f t="shared" si="318"/>
        <v>7397</v>
      </c>
      <c r="X802">
        <f t="shared" si="319"/>
        <v>2203</v>
      </c>
      <c r="Y802">
        <f t="shared" si="320"/>
        <v>29</v>
      </c>
      <c r="Z802">
        <f t="shared" si="321"/>
        <v>436.00726282342259</v>
      </c>
      <c r="AA802" s="9">
        <f t="shared" si="311"/>
        <v>0.30277777777777776</v>
      </c>
      <c r="AC802" s="6">
        <f t="shared" si="322"/>
        <v>17226</v>
      </c>
      <c r="AD802" s="6">
        <f t="shared" si="323"/>
        <v>4307</v>
      </c>
      <c r="AE802" s="6">
        <f t="shared" si="303"/>
        <v>360</v>
      </c>
      <c r="AF802" s="6">
        <f t="shared" si="304"/>
        <v>1703</v>
      </c>
      <c r="AG802" s="6">
        <f t="shared" si="305"/>
        <v>29</v>
      </c>
      <c r="AH802" s="6">
        <f t="shared" si="306"/>
        <v>3469</v>
      </c>
      <c r="AI802" s="6">
        <f t="shared" si="324"/>
        <v>374.26159718144453</v>
      </c>
      <c r="AJ802" s="9">
        <f t="shared" si="312"/>
        <v>0.25972222222222224</v>
      </c>
      <c r="AL802" s="6">
        <f t="shared" si="325"/>
        <v>17226</v>
      </c>
      <c r="AM802" s="6">
        <f t="shared" si="326"/>
        <v>12920</v>
      </c>
      <c r="AN802" s="6">
        <f t="shared" si="307"/>
        <v>480</v>
      </c>
      <c r="AO802" s="6">
        <f t="shared" si="308"/>
        <v>1473</v>
      </c>
      <c r="AP802" s="6">
        <f t="shared" si="309"/>
        <v>29</v>
      </c>
      <c r="AQ802" s="6">
        <f t="shared" si="310"/>
        <v>11524</v>
      </c>
      <c r="AR802" s="6">
        <f t="shared" si="327"/>
        <v>507.4742023082145</v>
      </c>
      <c r="AS802" s="9">
        <f t="shared" si="313"/>
        <v>0.3520833333333333</v>
      </c>
    </row>
    <row r="803" spans="1:45" x14ac:dyDescent="0.25">
      <c r="A803" t="s">
        <v>1590</v>
      </c>
      <c r="B803">
        <v>42820</v>
      </c>
      <c r="C803" t="s">
        <v>1591</v>
      </c>
      <c r="D803">
        <v>13517</v>
      </c>
      <c r="E803">
        <v>863</v>
      </c>
      <c r="F803">
        <v>813</v>
      </c>
      <c r="G803">
        <v>1047</v>
      </c>
      <c r="H803">
        <v>1515</v>
      </c>
      <c r="I803">
        <v>1518</v>
      </c>
      <c r="J803">
        <v>1725</v>
      </c>
      <c r="K803">
        <v>1715</v>
      </c>
      <c r="L803">
        <v>1081</v>
      </c>
      <c r="M803">
        <v>547</v>
      </c>
      <c r="N803">
        <v>454</v>
      </c>
      <c r="O803">
        <v>242</v>
      </c>
      <c r="P803">
        <v>102</v>
      </c>
      <c r="Q803">
        <v>1017</v>
      </c>
      <c r="R803">
        <v>878</v>
      </c>
      <c r="S803">
        <f t="shared" si="314"/>
        <v>6758.5</v>
      </c>
      <c r="T803" t="str">
        <f t="shared" si="315"/>
        <v>7:00 a.m. to 7:29 a.m.</v>
      </c>
      <c r="U803">
        <f t="shared" si="316"/>
        <v>420</v>
      </c>
      <c r="V803">
        <f t="shared" si="317"/>
        <v>13517</v>
      </c>
      <c r="W803">
        <f t="shared" si="318"/>
        <v>5756</v>
      </c>
      <c r="X803">
        <f t="shared" si="319"/>
        <v>1725</v>
      </c>
      <c r="Y803">
        <f t="shared" si="320"/>
        <v>29</v>
      </c>
      <c r="Z803">
        <f t="shared" si="321"/>
        <v>436.85362318840578</v>
      </c>
      <c r="AA803" s="9">
        <f t="shared" si="311"/>
        <v>0.30277777777777776</v>
      </c>
      <c r="AC803" s="6">
        <f t="shared" si="322"/>
        <v>13517</v>
      </c>
      <c r="AD803" s="6">
        <f t="shared" si="323"/>
        <v>3380</v>
      </c>
      <c r="AE803" s="6">
        <f t="shared" si="303"/>
        <v>360</v>
      </c>
      <c r="AF803" s="6">
        <f t="shared" si="304"/>
        <v>1515</v>
      </c>
      <c r="AG803" s="6">
        <f t="shared" si="305"/>
        <v>29</v>
      </c>
      <c r="AH803" s="6">
        <f t="shared" si="306"/>
        <v>2723</v>
      </c>
      <c r="AI803" s="6">
        <f t="shared" si="324"/>
        <v>372.56188118811883</v>
      </c>
      <c r="AJ803" s="9">
        <f t="shared" si="312"/>
        <v>0.25833333333333336</v>
      </c>
      <c r="AL803" s="6">
        <f t="shared" si="325"/>
        <v>13517</v>
      </c>
      <c r="AM803" s="6">
        <f t="shared" si="326"/>
        <v>10138</v>
      </c>
      <c r="AN803" s="6">
        <f t="shared" si="307"/>
        <v>480</v>
      </c>
      <c r="AO803" s="6">
        <f t="shared" si="308"/>
        <v>1081</v>
      </c>
      <c r="AP803" s="6">
        <f t="shared" si="309"/>
        <v>29</v>
      </c>
      <c r="AQ803" s="6">
        <f t="shared" si="310"/>
        <v>9196</v>
      </c>
      <c r="AR803" s="6">
        <f t="shared" si="327"/>
        <v>505.26433857539314</v>
      </c>
      <c r="AS803" s="9">
        <f t="shared" si="313"/>
        <v>0.35069444444444442</v>
      </c>
    </row>
    <row r="804" spans="1:45" x14ac:dyDescent="0.25">
      <c r="A804" t="s">
        <v>1592</v>
      </c>
      <c r="B804">
        <v>42860</v>
      </c>
      <c r="C804" t="s">
        <v>1593</v>
      </c>
      <c r="D804">
        <v>26928</v>
      </c>
      <c r="E804">
        <v>859</v>
      </c>
      <c r="F804">
        <v>923</v>
      </c>
      <c r="G804">
        <v>1197</v>
      </c>
      <c r="H804">
        <v>2564</v>
      </c>
      <c r="I804">
        <v>3595</v>
      </c>
      <c r="J804">
        <v>3612</v>
      </c>
      <c r="K804">
        <v>3984</v>
      </c>
      <c r="L804">
        <v>2297</v>
      </c>
      <c r="M804">
        <v>1295</v>
      </c>
      <c r="N804">
        <v>1361</v>
      </c>
      <c r="O804">
        <v>580</v>
      </c>
      <c r="P804">
        <v>502</v>
      </c>
      <c r="Q804">
        <v>1807</v>
      </c>
      <c r="R804">
        <v>2352</v>
      </c>
      <c r="S804">
        <f t="shared" si="314"/>
        <v>13464</v>
      </c>
      <c r="T804" t="str">
        <f t="shared" si="315"/>
        <v>7:30 a.m. to 7:59 a.m.</v>
      </c>
      <c r="U804">
        <f t="shared" si="316"/>
        <v>450</v>
      </c>
      <c r="V804">
        <f t="shared" si="317"/>
        <v>26928</v>
      </c>
      <c r="W804">
        <f t="shared" si="318"/>
        <v>12750</v>
      </c>
      <c r="X804">
        <f t="shared" si="319"/>
        <v>3984</v>
      </c>
      <c r="Y804">
        <f t="shared" si="320"/>
        <v>29</v>
      </c>
      <c r="Z804">
        <f t="shared" si="321"/>
        <v>455.19728915662648</v>
      </c>
      <c r="AA804" s="9">
        <f t="shared" si="311"/>
        <v>0.31597222222222221</v>
      </c>
      <c r="AC804" s="6">
        <f t="shared" si="322"/>
        <v>26928</v>
      </c>
      <c r="AD804" s="6">
        <f t="shared" si="323"/>
        <v>6733</v>
      </c>
      <c r="AE804" s="6">
        <f t="shared" si="303"/>
        <v>390</v>
      </c>
      <c r="AF804" s="6">
        <f t="shared" si="304"/>
        <v>3595</v>
      </c>
      <c r="AG804" s="6">
        <f t="shared" si="305"/>
        <v>29</v>
      </c>
      <c r="AH804" s="6">
        <f t="shared" si="306"/>
        <v>5543</v>
      </c>
      <c r="AI804" s="6">
        <f t="shared" si="324"/>
        <v>399.59137691237828</v>
      </c>
      <c r="AJ804" s="9">
        <f t="shared" si="312"/>
        <v>0.27708333333333335</v>
      </c>
      <c r="AL804" s="6">
        <f t="shared" si="325"/>
        <v>26928</v>
      </c>
      <c r="AM804" s="6">
        <f t="shared" si="326"/>
        <v>20196</v>
      </c>
      <c r="AN804" s="6">
        <f t="shared" si="307"/>
        <v>510</v>
      </c>
      <c r="AO804" s="6">
        <f t="shared" si="308"/>
        <v>1295</v>
      </c>
      <c r="AP804" s="6">
        <f t="shared" si="309"/>
        <v>29</v>
      </c>
      <c r="AQ804" s="6">
        <f t="shared" si="310"/>
        <v>19031</v>
      </c>
      <c r="AR804" s="6">
        <f t="shared" si="327"/>
        <v>536.08880308880305</v>
      </c>
      <c r="AS804" s="9">
        <f t="shared" si="313"/>
        <v>0.37222222222222223</v>
      </c>
    </row>
    <row r="805" spans="1:45" x14ac:dyDescent="0.25">
      <c r="A805" t="s">
        <v>1594</v>
      </c>
      <c r="B805">
        <v>42900</v>
      </c>
      <c r="C805" t="s">
        <v>1595</v>
      </c>
      <c r="D805">
        <v>14462</v>
      </c>
      <c r="E805">
        <v>813</v>
      </c>
      <c r="F805">
        <v>597</v>
      </c>
      <c r="G805">
        <v>769</v>
      </c>
      <c r="H805">
        <v>1943</v>
      </c>
      <c r="I805">
        <v>1440</v>
      </c>
      <c r="J805">
        <v>2393</v>
      </c>
      <c r="K805">
        <v>1659</v>
      </c>
      <c r="L805">
        <v>1301</v>
      </c>
      <c r="M805">
        <v>778</v>
      </c>
      <c r="N805">
        <v>705</v>
      </c>
      <c r="O805">
        <v>194</v>
      </c>
      <c r="P805">
        <v>118</v>
      </c>
      <c r="Q805">
        <v>945</v>
      </c>
      <c r="R805">
        <v>807</v>
      </c>
      <c r="S805">
        <f t="shared" si="314"/>
        <v>7231</v>
      </c>
      <c r="T805" t="str">
        <f t="shared" si="315"/>
        <v>7:00 a.m. to 7:29 a.m.</v>
      </c>
      <c r="U805">
        <f t="shared" si="316"/>
        <v>420</v>
      </c>
      <c r="V805">
        <f t="shared" si="317"/>
        <v>14462</v>
      </c>
      <c r="W805">
        <f t="shared" si="318"/>
        <v>5562</v>
      </c>
      <c r="X805">
        <f t="shared" si="319"/>
        <v>2393</v>
      </c>
      <c r="Y805">
        <f t="shared" si="320"/>
        <v>29</v>
      </c>
      <c r="Z805">
        <f t="shared" si="321"/>
        <v>440.22607605516089</v>
      </c>
      <c r="AA805" s="9">
        <f t="shared" si="311"/>
        <v>0.30555555555555552</v>
      </c>
      <c r="AC805" s="6">
        <f t="shared" si="322"/>
        <v>14462</v>
      </c>
      <c r="AD805" s="6">
        <f t="shared" si="323"/>
        <v>3616</v>
      </c>
      <c r="AE805" s="6">
        <f t="shared" si="303"/>
        <v>360</v>
      </c>
      <c r="AF805" s="6">
        <f t="shared" si="304"/>
        <v>1943</v>
      </c>
      <c r="AG805" s="6">
        <f t="shared" si="305"/>
        <v>29</v>
      </c>
      <c r="AH805" s="6">
        <f t="shared" si="306"/>
        <v>2179</v>
      </c>
      <c r="AI805" s="6">
        <f t="shared" si="324"/>
        <v>381.44029850746267</v>
      </c>
      <c r="AJ805" s="9">
        <f t="shared" si="312"/>
        <v>0.26458333333333334</v>
      </c>
      <c r="AL805" s="6">
        <f t="shared" si="325"/>
        <v>14462</v>
      </c>
      <c r="AM805" s="6">
        <f t="shared" si="326"/>
        <v>10847</v>
      </c>
      <c r="AN805" s="6">
        <f t="shared" si="307"/>
        <v>480</v>
      </c>
      <c r="AO805" s="6">
        <f t="shared" si="308"/>
        <v>1301</v>
      </c>
      <c r="AP805" s="6">
        <f t="shared" si="309"/>
        <v>29</v>
      </c>
      <c r="AQ805" s="6">
        <f t="shared" si="310"/>
        <v>9614</v>
      </c>
      <c r="AR805" s="6">
        <f t="shared" si="327"/>
        <v>507.47309761721755</v>
      </c>
      <c r="AS805" s="9">
        <f t="shared" si="313"/>
        <v>0.3520833333333333</v>
      </c>
    </row>
    <row r="806" spans="1:45" x14ac:dyDescent="0.25">
      <c r="A806" t="s">
        <v>1596</v>
      </c>
      <c r="B806">
        <v>42940</v>
      </c>
      <c r="C806" t="s">
        <v>1597</v>
      </c>
      <c r="D806">
        <v>41250</v>
      </c>
      <c r="E806">
        <v>1383</v>
      </c>
      <c r="F806">
        <v>851</v>
      </c>
      <c r="G806">
        <v>1374</v>
      </c>
      <c r="H806">
        <v>2437</v>
      </c>
      <c r="I806">
        <v>4152</v>
      </c>
      <c r="J806">
        <v>6638</v>
      </c>
      <c r="K806">
        <v>5434</v>
      </c>
      <c r="L806">
        <v>4061</v>
      </c>
      <c r="M806">
        <v>2783</v>
      </c>
      <c r="N806">
        <v>3040</v>
      </c>
      <c r="O806">
        <v>1555</v>
      </c>
      <c r="P806">
        <v>757</v>
      </c>
      <c r="Q806">
        <v>3330</v>
      </c>
      <c r="R806">
        <v>3455</v>
      </c>
      <c r="S806">
        <f t="shared" si="314"/>
        <v>20625</v>
      </c>
      <c r="T806" t="str">
        <f t="shared" si="315"/>
        <v>7:30 a.m. to 7:59 a.m.</v>
      </c>
      <c r="U806">
        <f t="shared" si="316"/>
        <v>450</v>
      </c>
      <c r="V806">
        <f t="shared" si="317"/>
        <v>41250</v>
      </c>
      <c r="W806">
        <f t="shared" si="318"/>
        <v>16835</v>
      </c>
      <c r="X806">
        <f t="shared" si="319"/>
        <v>5434</v>
      </c>
      <c r="Y806">
        <f t="shared" si="320"/>
        <v>29</v>
      </c>
      <c r="Z806">
        <f t="shared" si="321"/>
        <v>470.22635259477363</v>
      </c>
      <c r="AA806" s="9">
        <f t="shared" si="311"/>
        <v>0.3263888888888889</v>
      </c>
      <c r="AC806" s="6">
        <f t="shared" si="322"/>
        <v>41250</v>
      </c>
      <c r="AD806" s="6">
        <f t="shared" si="323"/>
        <v>10313</v>
      </c>
      <c r="AE806" s="6">
        <f t="shared" si="303"/>
        <v>420</v>
      </c>
      <c r="AF806" s="6">
        <f t="shared" si="304"/>
        <v>6638</v>
      </c>
      <c r="AG806" s="6">
        <f t="shared" si="305"/>
        <v>29</v>
      </c>
      <c r="AH806" s="6">
        <f t="shared" si="306"/>
        <v>10197</v>
      </c>
      <c r="AI806" s="6">
        <f t="shared" si="324"/>
        <v>420.50459475745708</v>
      </c>
      <c r="AJ806" s="9">
        <f t="shared" si="312"/>
        <v>0.29166666666666669</v>
      </c>
      <c r="AL806" s="6">
        <f t="shared" si="325"/>
        <v>41250</v>
      </c>
      <c r="AM806" s="6">
        <f t="shared" si="326"/>
        <v>30938</v>
      </c>
      <c r="AN806" s="6">
        <f t="shared" si="307"/>
        <v>540</v>
      </c>
      <c r="AO806" s="6">
        <f t="shared" si="308"/>
        <v>3040</v>
      </c>
      <c r="AP806" s="6">
        <f t="shared" si="309"/>
        <v>59</v>
      </c>
      <c r="AQ806" s="6">
        <f t="shared" si="310"/>
        <v>29113</v>
      </c>
      <c r="AR806" s="6">
        <f t="shared" si="327"/>
        <v>575.40970394736837</v>
      </c>
      <c r="AS806" s="9">
        <f t="shared" si="313"/>
        <v>0.39930555555555558</v>
      </c>
    </row>
    <row r="807" spans="1:45" x14ac:dyDescent="0.25">
      <c r="A807" t="s">
        <v>1598</v>
      </c>
      <c r="B807">
        <v>42980</v>
      </c>
      <c r="C807" t="s">
        <v>1599</v>
      </c>
      <c r="D807">
        <v>18888</v>
      </c>
      <c r="E807">
        <v>1277</v>
      </c>
      <c r="F807">
        <v>920</v>
      </c>
      <c r="G807">
        <v>1540</v>
      </c>
      <c r="H807">
        <v>2079</v>
      </c>
      <c r="I807">
        <v>2160</v>
      </c>
      <c r="J807">
        <v>2078</v>
      </c>
      <c r="K807">
        <v>2332</v>
      </c>
      <c r="L807">
        <v>1222</v>
      </c>
      <c r="M807">
        <v>598</v>
      </c>
      <c r="N807">
        <v>555</v>
      </c>
      <c r="O807">
        <v>315</v>
      </c>
      <c r="P807">
        <v>160</v>
      </c>
      <c r="Q807">
        <v>1655</v>
      </c>
      <c r="R807">
        <v>1997</v>
      </c>
      <c r="S807">
        <f t="shared" si="314"/>
        <v>9444</v>
      </c>
      <c r="T807" t="str">
        <f t="shared" si="315"/>
        <v>7:00 a.m. to 7:29 a.m.</v>
      </c>
      <c r="U807">
        <f t="shared" si="316"/>
        <v>420</v>
      </c>
      <c r="V807">
        <f t="shared" si="317"/>
        <v>18888</v>
      </c>
      <c r="W807">
        <f t="shared" si="318"/>
        <v>7976</v>
      </c>
      <c r="X807">
        <f t="shared" si="319"/>
        <v>2078</v>
      </c>
      <c r="Y807">
        <f t="shared" si="320"/>
        <v>29</v>
      </c>
      <c r="Z807">
        <f t="shared" si="321"/>
        <v>440.48700673724733</v>
      </c>
      <c r="AA807" s="9">
        <f t="shared" si="311"/>
        <v>0.30555555555555552</v>
      </c>
      <c r="AC807" s="6">
        <f t="shared" si="322"/>
        <v>18888</v>
      </c>
      <c r="AD807" s="6">
        <f t="shared" si="323"/>
        <v>4723</v>
      </c>
      <c r="AE807" s="6">
        <f t="shared" si="303"/>
        <v>360</v>
      </c>
      <c r="AF807" s="6">
        <f t="shared" si="304"/>
        <v>2079</v>
      </c>
      <c r="AG807" s="6">
        <f t="shared" si="305"/>
        <v>29</v>
      </c>
      <c r="AH807" s="6">
        <f t="shared" si="306"/>
        <v>3737</v>
      </c>
      <c r="AI807" s="6">
        <f t="shared" si="324"/>
        <v>373.73977873977873</v>
      </c>
      <c r="AJ807" s="9">
        <f t="shared" si="312"/>
        <v>0.2590277777777778</v>
      </c>
      <c r="AL807" s="6">
        <f t="shared" si="325"/>
        <v>18888</v>
      </c>
      <c r="AM807" s="6">
        <f t="shared" si="326"/>
        <v>14166</v>
      </c>
      <c r="AN807" s="6">
        <f t="shared" si="307"/>
        <v>510</v>
      </c>
      <c r="AO807" s="6">
        <f t="shared" si="308"/>
        <v>598</v>
      </c>
      <c r="AP807" s="6">
        <f t="shared" si="309"/>
        <v>29</v>
      </c>
      <c r="AQ807" s="6">
        <f t="shared" si="310"/>
        <v>13608</v>
      </c>
      <c r="AR807" s="6">
        <f t="shared" si="327"/>
        <v>537.0602006688963</v>
      </c>
      <c r="AS807" s="9">
        <f t="shared" si="313"/>
        <v>0.37291666666666662</v>
      </c>
    </row>
    <row r="808" spans="1:45" x14ac:dyDescent="0.25">
      <c r="A808" t="s">
        <v>1600</v>
      </c>
      <c r="B808">
        <v>43060</v>
      </c>
      <c r="C808" t="s">
        <v>1601</v>
      </c>
      <c r="D808">
        <v>27920</v>
      </c>
      <c r="E808">
        <v>1469</v>
      </c>
      <c r="F808">
        <v>977</v>
      </c>
      <c r="G808">
        <v>1481</v>
      </c>
      <c r="H808">
        <v>3072</v>
      </c>
      <c r="I808">
        <v>2678</v>
      </c>
      <c r="J808">
        <v>4160</v>
      </c>
      <c r="K808">
        <v>4490</v>
      </c>
      <c r="L808">
        <v>2057</v>
      </c>
      <c r="M808">
        <v>1160</v>
      </c>
      <c r="N808">
        <v>1066</v>
      </c>
      <c r="O808">
        <v>629</v>
      </c>
      <c r="P808">
        <v>384</v>
      </c>
      <c r="Q808">
        <v>2039</v>
      </c>
      <c r="R808">
        <v>2258</v>
      </c>
      <c r="S808">
        <f t="shared" si="314"/>
        <v>13960</v>
      </c>
      <c r="T808" t="str">
        <f t="shared" si="315"/>
        <v>7:30 a.m. to 7:59 a.m.</v>
      </c>
      <c r="U808">
        <f t="shared" si="316"/>
        <v>450</v>
      </c>
      <c r="V808">
        <f t="shared" si="317"/>
        <v>27920</v>
      </c>
      <c r="W808">
        <f t="shared" si="318"/>
        <v>13837</v>
      </c>
      <c r="X808">
        <f t="shared" si="319"/>
        <v>4490</v>
      </c>
      <c r="Y808">
        <f t="shared" si="320"/>
        <v>29</v>
      </c>
      <c r="Z808">
        <f t="shared" si="321"/>
        <v>450.79443207126951</v>
      </c>
      <c r="AA808" s="9">
        <f t="shared" si="311"/>
        <v>0.3125</v>
      </c>
      <c r="AC808" s="6">
        <f t="shared" si="322"/>
        <v>27920</v>
      </c>
      <c r="AD808" s="6">
        <f t="shared" si="323"/>
        <v>6981</v>
      </c>
      <c r="AE808" s="6">
        <f t="shared" si="303"/>
        <v>360</v>
      </c>
      <c r="AF808" s="6">
        <f t="shared" si="304"/>
        <v>3072</v>
      </c>
      <c r="AG808" s="6">
        <f t="shared" si="305"/>
        <v>29</v>
      </c>
      <c r="AH808" s="6">
        <f t="shared" si="306"/>
        <v>3927</v>
      </c>
      <c r="AI808" s="6">
        <f t="shared" si="324"/>
        <v>388.82063802083331</v>
      </c>
      <c r="AJ808" s="9">
        <f t="shared" si="312"/>
        <v>0.26944444444444443</v>
      </c>
      <c r="AL808" s="6">
        <f t="shared" si="325"/>
        <v>27920</v>
      </c>
      <c r="AM808" s="6">
        <f t="shared" si="326"/>
        <v>20940</v>
      </c>
      <c r="AN808" s="6">
        <f t="shared" si="307"/>
        <v>510</v>
      </c>
      <c r="AO808" s="6">
        <f t="shared" si="308"/>
        <v>1160</v>
      </c>
      <c r="AP808" s="6">
        <f t="shared" si="309"/>
        <v>29</v>
      </c>
      <c r="AQ808" s="6">
        <f t="shared" si="310"/>
        <v>20384</v>
      </c>
      <c r="AR808" s="6">
        <f t="shared" si="327"/>
        <v>523.9</v>
      </c>
      <c r="AS808" s="9">
        <f t="shared" si="313"/>
        <v>0.36319444444444443</v>
      </c>
    </row>
    <row r="809" spans="1:45" x14ac:dyDescent="0.25">
      <c r="A809" t="s">
        <v>1602</v>
      </c>
      <c r="B809">
        <v>43100</v>
      </c>
      <c r="C809" t="s">
        <v>1603</v>
      </c>
      <c r="D809">
        <v>56212</v>
      </c>
      <c r="E809">
        <v>2930</v>
      </c>
      <c r="F809">
        <v>2501</v>
      </c>
      <c r="G809">
        <v>4248</v>
      </c>
      <c r="H809">
        <v>4892</v>
      </c>
      <c r="I809">
        <v>6104</v>
      </c>
      <c r="J809">
        <v>6348</v>
      </c>
      <c r="K809">
        <v>7768</v>
      </c>
      <c r="L809">
        <v>3399</v>
      </c>
      <c r="M809">
        <v>1826</v>
      </c>
      <c r="N809">
        <v>1906</v>
      </c>
      <c r="O809">
        <v>1468</v>
      </c>
      <c r="P809">
        <v>743</v>
      </c>
      <c r="Q809">
        <v>6159</v>
      </c>
      <c r="R809">
        <v>5920</v>
      </c>
      <c r="S809">
        <f t="shared" si="314"/>
        <v>28106</v>
      </c>
      <c r="T809" t="str">
        <f t="shared" si="315"/>
        <v>7:30 a.m. to 7:59 a.m.</v>
      </c>
      <c r="U809">
        <f t="shared" si="316"/>
        <v>450</v>
      </c>
      <c r="V809">
        <f t="shared" si="317"/>
        <v>56212</v>
      </c>
      <c r="W809">
        <f t="shared" si="318"/>
        <v>27023</v>
      </c>
      <c r="X809">
        <f t="shared" si="319"/>
        <v>7768</v>
      </c>
      <c r="Y809">
        <f t="shared" si="320"/>
        <v>29</v>
      </c>
      <c r="Z809">
        <f t="shared" si="321"/>
        <v>454.04312564366631</v>
      </c>
      <c r="AA809" s="9">
        <f t="shared" si="311"/>
        <v>0.31527777777777777</v>
      </c>
      <c r="AC809" s="6">
        <f t="shared" si="322"/>
        <v>56212</v>
      </c>
      <c r="AD809" s="6">
        <f t="shared" si="323"/>
        <v>14054</v>
      </c>
      <c r="AE809" s="6">
        <f t="shared" si="303"/>
        <v>360</v>
      </c>
      <c r="AF809" s="6">
        <f t="shared" si="304"/>
        <v>4892</v>
      </c>
      <c r="AG809" s="6">
        <f t="shared" si="305"/>
        <v>29</v>
      </c>
      <c r="AH809" s="6">
        <f t="shared" si="306"/>
        <v>9679</v>
      </c>
      <c r="AI809" s="6">
        <f t="shared" si="324"/>
        <v>385.92927228127553</v>
      </c>
      <c r="AJ809" s="9">
        <f t="shared" si="312"/>
        <v>0.2673611111111111</v>
      </c>
      <c r="AL809" s="6">
        <f t="shared" si="325"/>
        <v>56212</v>
      </c>
      <c r="AM809" s="6">
        <f t="shared" si="326"/>
        <v>42159</v>
      </c>
      <c r="AN809" s="6">
        <f t="shared" si="307"/>
        <v>600</v>
      </c>
      <c r="AO809" s="6">
        <f t="shared" si="308"/>
        <v>1468</v>
      </c>
      <c r="AP809" s="6">
        <f t="shared" si="309"/>
        <v>59</v>
      </c>
      <c r="AQ809" s="6">
        <f t="shared" si="310"/>
        <v>41922</v>
      </c>
      <c r="AR809" s="6">
        <f t="shared" si="327"/>
        <v>609.52520435967301</v>
      </c>
      <c r="AS809" s="9">
        <f t="shared" si="313"/>
        <v>0.42291666666666666</v>
      </c>
    </row>
    <row r="810" spans="1:45" x14ac:dyDescent="0.25">
      <c r="A810" t="s">
        <v>1604</v>
      </c>
      <c r="B810">
        <v>43140</v>
      </c>
      <c r="C810" t="s">
        <v>1605</v>
      </c>
      <c r="D810">
        <v>38106</v>
      </c>
      <c r="E810">
        <v>1077</v>
      </c>
      <c r="F810">
        <v>1133</v>
      </c>
      <c r="G810">
        <v>2245</v>
      </c>
      <c r="H810">
        <v>3438</v>
      </c>
      <c r="I810">
        <v>4263</v>
      </c>
      <c r="J810">
        <v>5484</v>
      </c>
      <c r="K810">
        <v>7066</v>
      </c>
      <c r="L810">
        <v>3282</v>
      </c>
      <c r="M810">
        <v>1517</v>
      </c>
      <c r="N810">
        <v>1678</v>
      </c>
      <c r="O810">
        <v>953</v>
      </c>
      <c r="P810">
        <v>257</v>
      </c>
      <c r="Q810">
        <v>3025</v>
      </c>
      <c r="R810">
        <v>2688</v>
      </c>
      <c r="S810">
        <f t="shared" si="314"/>
        <v>19053</v>
      </c>
      <c r="T810" t="str">
        <f t="shared" si="315"/>
        <v>7:30 a.m. to 7:59 a.m.</v>
      </c>
      <c r="U810">
        <f t="shared" si="316"/>
        <v>450</v>
      </c>
      <c r="V810">
        <f t="shared" si="317"/>
        <v>38106</v>
      </c>
      <c r="W810">
        <f t="shared" si="318"/>
        <v>17640</v>
      </c>
      <c r="X810">
        <f t="shared" si="319"/>
        <v>7066</v>
      </c>
      <c r="Y810">
        <f t="shared" si="320"/>
        <v>29</v>
      </c>
      <c r="Z810">
        <f t="shared" si="321"/>
        <v>455.79917916784603</v>
      </c>
      <c r="AA810" s="9">
        <f t="shared" si="311"/>
        <v>0.31597222222222221</v>
      </c>
      <c r="AC810" s="6">
        <f t="shared" si="322"/>
        <v>38106</v>
      </c>
      <c r="AD810" s="6">
        <f t="shared" si="323"/>
        <v>9527</v>
      </c>
      <c r="AE810" s="6">
        <f t="shared" si="303"/>
        <v>390</v>
      </c>
      <c r="AF810" s="6">
        <f t="shared" si="304"/>
        <v>4263</v>
      </c>
      <c r="AG810" s="6">
        <f t="shared" si="305"/>
        <v>29</v>
      </c>
      <c r="AH810" s="6">
        <f t="shared" si="306"/>
        <v>7893</v>
      </c>
      <c r="AI810" s="6">
        <f t="shared" si="324"/>
        <v>401.11224489795916</v>
      </c>
      <c r="AJ810" s="9">
        <f t="shared" si="312"/>
        <v>0.27847222222222223</v>
      </c>
      <c r="AL810" s="6">
        <f t="shared" si="325"/>
        <v>38106</v>
      </c>
      <c r="AM810" s="6">
        <f t="shared" si="326"/>
        <v>28580</v>
      </c>
      <c r="AN810" s="6">
        <f t="shared" si="307"/>
        <v>510</v>
      </c>
      <c r="AO810" s="6">
        <f t="shared" si="308"/>
        <v>1517</v>
      </c>
      <c r="AP810" s="6">
        <f t="shared" si="309"/>
        <v>29</v>
      </c>
      <c r="AQ810" s="6">
        <f t="shared" si="310"/>
        <v>27988</v>
      </c>
      <c r="AR810" s="6">
        <f t="shared" si="327"/>
        <v>521.30751483190511</v>
      </c>
      <c r="AS810" s="9">
        <f t="shared" si="313"/>
        <v>0.36180555555555555</v>
      </c>
    </row>
    <row r="811" spans="1:45" x14ac:dyDescent="0.25">
      <c r="A811" t="s">
        <v>1606</v>
      </c>
      <c r="B811">
        <v>43180</v>
      </c>
      <c r="C811" t="s">
        <v>1607</v>
      </c>
      <c r="D811">
        <v>17963</v>
      </c>
      <c r="E811">
        <v>1162</v>
      </c>
      <c r="F811">
        <v>952</v>
      </c>
      <c r="G811">
        <v>1861</v>
      </c>
      <c r="H811">
        <v>2328</v>
      </c>
      <c r="I811">
        <v>2071</v>
      </c>
      <c r="J811">
        <v>2679</v>
      </c>
      <c r="K811">
        <v>1907</v>
      </c>
      <c r="L811">
        <v>1266</v>
      </c>
      <c r="M811">
        <v>197</v>
      </c>
      <c r="N811">
        <v>290</v>
      </c>
      <c r="O811">
        <v>233</v>
      </c>
      <c r="P811">
        <v>230</v>
      </c>
      <c r="Q811">
        <v>1443</v>
      </c>
      <c r="R811">
        <v>1344</v>
      </c>
      <c r="S811">
        <f t="shared" si="314"/>
        <v>8981.5</v>
      </c>
      <c r="T811" t="str">
        <f t="shared" si="315"/>
        <v>7:00 a.m. to 7:29 a.m.</v>
      </c>
      <c r="U811">
        <f t="shared" si="316"/>
        <v>420</v>
      </c>
      <c r="V811">
        <f t="shared" si="317"/>
        <v>17963</v>
      </c>
      <c r="W811">
        <f t="shared" si="318"/>
        <v>8374</v>
      </c>
      <c r="X811">
        <f t="shared" si="319"/>
        <v>2679</v>
      </c>
      <c r="Y811">
        <f t="shared" si="320"/>
        <v>29</v>
      </c>
      <c r="Z811">
        <f t="shared" si="321"/>
        <v>426.57614781634936</v>
      </c>
      <c r="AA811" s="9">
        <f t="shared" si="311"/>
        <v>0.29583333333333334</v>
      </c>
      <c r="AC811" s="6">
        <f t="shared" si="322"/>
        <v>17963</v>
      </c>
      <c r="AD811" s="6">
        <f t="shared" si="323"/>
        <v>4491</v>
      </c>
      <c r="AE811" s="6">
        <f t="shared" si="303"/>
        <v>360</v>
      </c>
      <c r="AF811" s="6">
        <f t="shared" si="304"/>
        <v>2328</v>
      </c>
      <c r="AG811" s="6">
        <f t="shared" si="305"/>
        <v>29</v>
      </c>
      <c r="AH811" s="6">
        <f t="shared" si="306"/>
        <v>3975</v>
      </c>
      <c r="AI811" s="6">
        <f t="shared" si="324"/>
        <v>366.42472079037799</v>
      </c>
      <c r="AJ811" s="9">
        <f t="shared" si="312"/>
        <v>0.25416666666666665</v>
      </c>
      <c r="AL811" s="6">
        <f t="shared" si="325"/>
        <v>17963</v>
      </c>
      <c r="AM811" s="6">
        <f t="shared" si="326"/>
        <v>13473</v>
      </c>
      <c r="AN811" s="6">
        <f t="shared" si="307"/>
        <v>480</v>
      </c>
      <c r="AO811" s="6">
        <f t="shared" si="308"/>
        <v>1266</v>
      </c>
      <c r="AP811" s="6">
        <f t="shared" si="309"/>
        <v>29</v>
      </c>
      <c r="AQ811" s="6">
        <f t="shared" si="310"/>
        <v>12960</v>
      </c>
      <c r="AR811" s="6">
        <f t="shared" si="327"/>
        <v>491.73400473933651</v>
      </c>
      <c r="AS811" s="9">
        <f t="shared" si="313"/>
        <v>0.34097222222222223</v>
      </c>
    </row>
    <row r="812" spans="1:45" x14ac:dyDescent="0.25">
      <c r="A812" t="s">
        <v>1608</v>
      </c>
      <c r="B812">
        <v>43220</v>
      </c>
      <c r="C812" t="s">
        <v>1609</v>
      </c>
      <c r="D812">
        <v>20987</v>
      </c>
      <c r="E812">
        <v>1989</v>
      </c>
      <c r="F812">
        <v>1473</v>
      </c>
      <c r="G812">
        <v>1620</v>
      </c>
      <c r="H812">
        <v>1792</v>
      </c>
      <c r="I812">
        <v>2388</v>
      </c>
      <c r="J812">
        <v>2950</v>
      </c>
      <c r="K812">
        <v>1747</v>
      </c>
      <c r="L812">
        <v>1801</v>
      </c>
      <c r="M812">
        <v>579</v>
      </c>
      <c r="N812">
        <v>1045</v>
      </c>
      <c r="O812">
        <v>572</v>
      </c>
      <c r="P812">
        <v>222</v>
      </c>
      <c r="Q812">
        <v>1600</v>
      </c>
      <c r="R812">
        <v>1209</v>
      </c>
      <c r="S812">
        <f t="shared" si="314"/>
        <v>10493.5</v>
      </c>
      <c r="T812" t="str">
        <f t="shared" si="315"/>
        <v>7:00 a.m. to 7:29 a.m.</v>
      </c>
      <c r="U812">
        <f t="shared" si="316"/>
        <v>420</v>
      </c>
      <c r="V812">
        <f t="shared" si="317"/>
        <v>20987</v>
      </c>
      <c r="W812">
        <f t="shared" si="318"/>
        <v>9262</v>
      </c>
      <c r="X812">
        <f t="shared" si="319"/>
        <v>2950</v>
      </c>
      <c r="Y812">
        <f t="shared" si="320"/>
        <v>29</v>
      </c>
      <c r="Z812">
        <f t="shared" si="321"/>
        <v>432.10627118644067</v>
      </c>
      <c r="AA812" s="9">
        <f t="shared" si="311"/>
        <v>0.3</v>
      </c>
      <c r="AC812" s="6">
        <f t="shared" si="322"/>
        <v>20987</v>
      </c>
      <c r="AD812" s="6">
        <f t="shared" si="323"/>
        <v>5247</v>
      </c>
      <c r="AE812" s="6">
        <f t="shared" si="303"/>
        <v>360</v>
      </c>
      <c r="AF812" s="6">
        <f t="shared" si="304"/>
        <v>1792</v>
      </c>
      <c r="AG812" s="6">
        <f t="shared" si="305"/>
        <v>29</v>
      </c>
      <c r="AH812" s="6">
        <f t="shared" si="306"/>
        <v>5082</v>
      </c>
      <c r="AI812" s="6">
        <f t="shared" si="324"/>
        <v>362.66615513392856</v>
      </c>
      <c r="AJ812" s="9">
        <f t="shared" si="312"/>
        <v>0.25138888888888888</v>
      </c>
      <c r="AL812" s="6">
        <f t="shared" si="325"/>
        <v>20987</v>
      </c>
      <c r="AM812" s="6">
        <f t="shared" si="326"/>
        <v>15741</v>
      </c>
      <c r="AN812" s="6">
        <f t="shared" si="307"/>
        <v>480</v>
      </c>
      <c r="AO812" s="6">
        <f t="shared" si="308"/>
        <v>1801</v>
      </c>
      <c r="AP812" s="6">
        <f t="shared" si="309"/>
        <v>29</v>
      </c>
      <c r="AQ812" s="6">
        <f t="shared" si="310"/>
        <v>13959</v>
      </c>
      <c r="AR812" s="6">
        <f t="shared" si="327"/>
        <v>508.68198223209328</v>
      </c>
      <c r="AS812" s="9">
        <f t="shared" si="313"/>
        <v>0.3527777777777778</v>
      </c>
    </row>
    <row r="813" spans="1:45" x14ac:dyDescent="0.25">
      <c r="A813" t="s">
        <v>1610</v>
      </c>
      <c r="B813">
        <v>43260</v>
      </c>
      <c r="C813" t="s">
        <v>1611</v>
      </c>
      <c r="D813">
        <v>14156</v>
      </c>
      <c r="E813">
        <v>510</v>
      </c>
      <c r="F813">
        <v>557</v>
      </c>
      <c r="G813">
        <v>1021</v>
      </c>
      <c r="H813">
        <v>1152</v>
      </c>
      <c r="I813">
        <v>1653</v>
      </c>
      <c r="J813">
        <v>2598</v>
      </c>
      <c r="K813">
        <v>2510</v>
      </c>
      <c r="L813">
        <v>980</v>
      </c>
      <c r="M813">
        <v>602</v>
      </c>
      <c r="N813">
        <v>550</v>
      </c>
      <c r="O813">
        <v>378</v>
      </c>
      <c r="P813">
        <v>87</v>
      </c>
      <c r="Q813">
        <v>789</v>
      </c>
      <c r="R813">
        <v>769</v>
      </c>
      <c r="S813">
        <f t="shared" si="314"/>
        <v>7078</v>
      </c>
      <c r="T813" t="str">
        <f t="shared" si="315"/>
        <v>7:00 a.m. to 7:29 a.m.</v>
      </c>
      <c r="U813">
        <f t="shared" si="316"/>
        <v>420</v>
      </c>
      <c r="V813">
        <f t="shared" si="317"/>
        <v>14156</v>
      </c>
      <c r="W813">
        <f t="shared" si="318"/>
        <v>4893</v>
      </c>
      <c r="X813">
        <f t="shared" si="319"/>
        <v>2598</v>
      </c>
      <c r="Y813">
        <f t="shared" si="320"/>
        <v>29</v>
      </c>
      <c r="Z813">
        <f t="shared" si="321"/>
        <v>444.38991531947653</v>
      </c>
      <c r="AA813" s="9">
        <f t="shared" si="311"/>
        <v>0.30833333333333335</v>
      </c>
      <c r="AC813" s="6">
        <f t="shared" si="322"/>
        <v>14156</v>
      </c>
      <c r="AD813" s="6">
        <f t="shared" si="323"/>
        <v>3540</v>
      </c>
      <c r="AE813" s="6">
        <f t="shared" si="303"/>
        <v>390</v>
      </c>
      <c r="AF813" s="6">
        <f t="shared" si="304"/>
        <v>1653</v>
      </c>
      <c r="AG813" s="6">
        <f t="shared" si="305"/>
        <v>29</v>
      </c>
      <c r="AH813" s="6">
        <f t="shared" si="306"/>
        <v>3240</v>
      </c>
      <c r="AI813" s="6">
        <f t="shared" si="324"/>
        <v>395.24561403508773</v>
      </c>
      <c r="AJ813" s="9">
        <f t="shared" si="312"/>
        <v>0.27430555555555552</v>
      </c>
      <c r="AL813" s="6">
        <f t="shared" si="325"/>
        <v>14156</v>
      </c>
      <c r="AM813" s="6">
        <f t="shared" si="326"/>
        <v>10617</v>
      </c>
      <c r="AN813" s="6">
        <f t="shared" si="307"/>
        <v>480</v>
      </c>
      <c r="AO813" s="6">
        <f t="shared" si="308"/>
        <v>980</v>
      </c>
      <c r="AP813" s="6">
        <f t="shared" si="309"/>
        <v>29</v>
      </c>
      <c r="AQ813" s="6">
        <f t="shared" si="310"/>
        <v>10001</v>
      </c>
      <c r="AR813" s="6">
        <f t="shared" si="327"/>
        <v>498.2285714285714</v>
      </c>
      <c r="AS813" s="9">
        <f t="shared" si="313"/>
        <v>0.34583333333333338</v>
      </c>
    </row>
    <row r="814" spans="1:45" x14ac:dyDescent="0.25">
      <c r="A814" t="s">
        <v>1612</v>
      </c>
      <c r="B814">
        <v>43300</v>
      </c>
      <c r="C814" t="s">
        <v>1613</v>
      </c>
      <c r="D814">
        <v>49904</v>
      </c>
      <c r="E814">
        <v>2379</v>
      </c>
      <c r="F814">
        <v>2061</v>
      </c>
      <c r="G814">
        <v>3021</v>
      </c>
      <c r="H814">
        <v>4432</v>
      </c>
      <c r="I814">
        <v>4423</v>
      </c>
      <c r="J814">
        <v>6965</v>
      </c>
      <c r="K814">
        <v>7863</v>
      </c>
      <c r="L814">
        <v>4214</v>
      </c>
      <c r="M814">
        <v>1913</v>
      </c>
      <c r="N814">
        <v>2331</v>
      </c>
      <c r="O814">
        <v>1549</v>
      </c>
      <c r="P814">
        <v>664</v>
      </c>
      <c r="Q814">
        <v>3977</v>
      </c>
      <c r="R814">
        <v>4112</v>
      </c>
      <c r="S814">
        <f t="shared" si="314"/>
        <v>24952</v>
      </c>
      <c r="T814" t="str">
        <f t="shared" si="315"/>
        <v>7:30 a.m. to 7:59 a.m.</v>
      </c>
      <c r="U814">
        <f t="shared" si="316"/>
        <v>450</v>
      </c>
      <c r="V814">
        <f t="shared" si="317"/>
        <v>49904</v>
      </c>
      <c r="W814">
        <f t="shared" si="318"/>
        <v>23281</v>
      </c>
      <c r="X814">
        <f t="shared" si="319"/>
        <v>7863</v>
      </c>
      <c r="Y814">
        <f t="shared" si="320"/>
        <v>29</v>
      </c>
      <c r="Z814">
        <f t="shared" si="321"/>
        <v>456.16291491797023</v>
      </c>
      <c r="AA814" s="9">
        <f t="shared" si="311"/>
        <v>0.31666666666666665</v>
      </c>
      <c r="AC814" s="6">
        <f t="shared" si="322"/>
        <v>49904</v>
      </c>
      <c r="AD814" s="6">
        <f t="shared" si="323"/>
        <v>12477</v>
      </c>
      <c r="AE814" s="6">
        <f t="shared" si="303"/>
        <v>390</v>
      </c>
      <c r="AF814" s="6">
        <f t="shared" si="304"/>
        <v>4423</v>
      </c>
      <c r="AG814" s="6">
        <f t="shared" si="305"/>
        <v>29</v>
      </c>
      <c r="AH814" s="6">
        <f t="shared" si="306"/>
        <v>11893</v>
      </c>
      <c r="AI814" s="6">
        <f t="shared" si="324"/>
        <v>393.82251865249833</v>
      </c>
      <c r="AJ814" s="9">
        <f t="shared" si="312"/>
        <v>0.27291666666666664</v>
      </c>
      <c r="AL814" s="6">
        <f t="shared" si="325"/>
        <v>49904</v>
      </c>
      <c r="AM814" s="6">
        <f t="shared" si="326"/>
        <v>37428</v>
      </c>
      <c r="AN814" s="6">
        <f t="shared" si="307"/>
        <v>540</v>
      </c>
      <c r="AO814" s="6">
        <f t="shared" si="308"/>
        <v>2331</v>
      </c>
      <c r="AP814" s="6">
        <f t="shared" si="309"/>
        <v>59</v>
      </c>
      <c r="AQ814" s="6">
        <f t="shared" si="310"/>
        <v>37271</v>
      </c>
      <c r="AR814" s="6">
        <f t="shared" si="327"/>
        <v>543.97383097383101</v>
      </c>
      <c r="AS814" s="9">
        <f t="shared" si="313"/>
        <v>0.37708333333333338</v>
      </c>
    </row>
    <row r="815" spans="1:45" x14ac:dyDescent="0.25">
      <c r="A815" t="s">
        <v>1614</v>
      </c>
      <c r="B815">
        <v>43320</v>
      </c>
      <c r="C815" t="s">
        <v>1615</v>
      </c>
      <c r="D815">
        <v>30933</v>
      </c>
      <c r="E815">
        <v>1626</v>
      </c>
      <c r="F815">
        <v>1629</v>
      </c>
      <c r="G815">
        <v>1779</v>
      </c>
      <c r="H815">
        <v>2460</v>
      </c>
      <c r="I815">
        <v>3729</v>
      </c>
      <c r="J815">
        <v>4026</v>
      </c>
      <c r="K815">
        <v>5372</v>
      </c>
      <c r="L815">
        <v>2380</v>
      </c>
      <c r="M815">
        <v>1442</v>
      </c>
      <c r="N815">
        <v>1478</v>
      </c>
      <c r="O815">
        <v>896</v>
      </c>
      <c r="P815">
        <v>490</v>
      </c>
      <c r="Q815">
        <v>1764</v>
      </c>
      <c r="R815">
        <v>1862</v>
      </c>
      <c r="S815">
        <f t="shared" si="314"/>
        <v>15466.5</v>
      </c>
      <c r="T815" t="str">
        <f t="shared" si="315"/>
        <v>7:30 a.m. to 7:59 a.m.</v>
      </c>
      <c r="U815">
        <f t="shared" si="316"/>
        <v>450</v>
      </c>
      <c r="V815">
        <f t="shared" si="317"/>
        <v>30933</v>
      </c>
      <c r="W815">
        <f t="shared" si="318"/>
        <v>15249</v>
      </c>
      <c r="X815">
        <f t="shared" si="319"/>
        <v>5372</v>
      </c>
      <c r="Y815">
        <f t="shared" si="320"/>
        <v>29</v>
      </c>
      <c r="Z815">
        <f t="shared" si="321"/>
        <v>451.17414370811616</v>
      </c>
      <c r="AA815" s="9">
        <f t="shared" si="311"/>
        <v>0.31319444444444444</v>
      </c>
      <c r="AC815" s="6">
        <f t="shared" si="322"/>
        <v>30933</v>
      </c>
      <c r="AD815" s="6">
        <f t="shared" si="323"/>
        <v>7734</v>
      </c>
      <c r="AE815" s="6">
        <f t="shared" si="303"/>
        <v>390</v>
      </c>
      <c r="AF815" s="6">
        <f t="shared" si="304"/>
        <v>3729</v>
      </c>
      <c r="AG815" s="6">
        <f t="shared" si="305"/>
        <v>29</v>
      </c>
      <c r="AH815" s="6">
        <f t="shared" si="306"/>
        <v>7494</v>
      </c>
      <c r="AI815" s="6">
        <f t="shared" si="324"/>
        <v>391.86061946902657</v>
      </c>
      <c r="AJ815" s="9">
        <f t="shared" si="312"/>
        <v>0.27152777777777776</v>
      </c>
      <c r="AL815" s="6">
        <f t="shared" si="325"/>
        <v>30933</v>
      </c>
      <c r="AM815" s="6">
        <f t="shared" si="326"/>
        <v>23200</v>
      </c>
      <c r="AN815" s="6">
        <f t="shared" si="307"/>
        <v>510</v>
      </c>
      <c r="AO815" s="6">
        <f t="shared" si="308"/>
        <v>1442</v>
      </c>
      <c r="AP815" s="6">
        <f t="shared" si="309"/>
        <v>29</v>
      </c>
      <c r="AQ815" s="6">
        <f t="shared" si="310"/>
        <v>23001</v>
      </c>
      <c r="AR815" s="6">
        <f t="shared" si="327"/>
        <v>513.99705270457696</v>
      </c>
      <c r="AS815" s="9">
        <f t="shared" si="313"/>
        <v>0.35625000000000001</v>
      </c>
    </row>
    <row r="816" spans="1:45" x14ac:dyDescent="0.25">
      <c r="A816" t="s">
        <v>1616</v>
      </c>
      <c r="B816">
        <v>43340</v>
      </c>
      <c r="C816" t="s">
        <v>1617</v>
      </c>
      <c r="D816">
        <v>174932</v>
      </c>
      <c r="E816">
        <v>8243</v>
      </c>
      <c r="F816">
        <v>5731</v>
      </c>
      <c r="G816">
        <v>8187</v>
      </c>
      <c r="H816">
        <v>15553</v>
      </c>
      <c r="I816">
        <v>20012</v>
      </c>
      <c r="J816">
        <v>27738</v>
      </c>
      <c r="K816">
        <v>25927</v>
      </c>
      <c r="L816">
        <v>14946</v>
      </c>
      <c r="M816">
        <v>7263</v>
      </c>
      <c r="N816">
        <v>8822</v>
      </c>
      <c r="O816">
        <v>5095</v>
      </c>
      <c r="P816">
        <v>1924</v>
      </c>
      <c r="Q816">
        <v>12623</v>
      </c>
      <c r="R816">
        <v>12868</v>
      </c>
      <c r="S816">
        <f t="shared" si="314"/>
        <v>87466</v>
      </c>
      <c r="T816" t="str">
        <f t="shared" si="315"/>
        <v>7:30 a.m. to 7:59 a.m.</v>
      </c>
      <c r="U816">
        <f t="shared" si="316"/>
        <v>450</v>
      </c>
      <c r="V816">
        <f t="shared" si="317"/>
        <v>174932</v>
      </c>
      <c r="W816">
        <f t="shared" si="318"/>
        <v>85464</v>
      </c>
      <c r="X816">
        <f t="shared" si="319"/>
        <v>25927</v>
      </c>
      <c r="Y816">
        <f t="shared" si="320"/>
        <v>29</v>
      </c>
      <c r="Z816">
        <f t="shared" si="321"/>
        <v>452.23928722952905</v>
      </c>
      <c r="AA816" s="9">
        <f t="shared" si="311"/>
        <v>0.31388888888888888</v>
      </c>
      <c r="AC816" s="6">
        <f t="shared" si="322"/>
        <v>174932</v>
      </c>
      <c r="AD816" s="6">
        <f t="shared" si="323"/>
        <v>43734</v>
      </c>
      <c r="AE816" s="6">
        <f t="shared" si="303"/>
        <v>390</v>
      </c>
      <c r="AF816" s="6">
        <f t="shared" si="304"/>
        <v>20012</v>
      </c>
      <c r="AG816" s="6">
        <f t="shared" si="305"/>
        <v>29</v>
      </c>
      <c r="AH816" s="6">
        <f t="shared" si="306"/>
        <v>37714</v>
      </c>
      <c r="AI816" s="6">
        <f t="shared" si="324"/>
        <v>398.722316610034</v>
      </c>
      <c r="AJ816" s="9">
        <f t="shared" si="312"/>
        <v>0.27638888888888891</v>
      </c>
      <c r="AL816" s="6">
        <f t="shared" si="325"/>
        <v>174932</v>
      </c>
      <c r="AM816" s="6">
        <f t="shared" si="326"/>
        <v>131199</v>
      </c>
      <c r="AN816" s="6">
        <f t="shared" si="307"/>
        <v>510</v>
      </c>
      <c r="AO816" s="6">
        <f t="shared" si="308"/>
        <v>7263</v>
      </c>
      <c r="AP816" s="6">
        <f t="shared" si="309"/>
        <v>29</v>
      </c>
      <c r="AQ816" s="6">
        <f t="shared" si="310"/>
        <v>126337</v>
      </c>
      <c r="AR816" s="6">
        <f t="shared" si="327"/>
        <v>529.41319014181465</v>
      </c>
      <c r="AS816" s="9">
        <f t="shared" si="313"/>
        <v>0.36736111111111108</v>
      </c>
    </row>
    <row r="817" spans="1:45" x14ac:dyDescent="0.25">
      <c r="A817" t="s">
        <v>1618</v>
      </c>
      <c r="B817">
        <v>43380</v>
      </c>
      <c r="C817" t="s">
        <v>1619</v>
      </c>
      <c r="D817">
        <v>21739</v>
      </c>
      <c r="E817">
        <v>1039</v>
      </c>
      <c r="F817">
        <v>1185</v>
      </c>
      <c r="G817">
        <v>1742</v>
      </c>
      <c r="H817">
        <v>2558</v>
      </c>
      <c r="I817">
        <v>2592</v>
      </c>
      <c r="J817">
        <v>2305</v>
      </c>
      <c r="K817">
        <v>2768</v>
      </c>
      <c r="L817">
        <v>1146</v>
      </c>
      <c r="M817">
        <v>739</v>
      </c>
      <c r="N817">
        <v>867</v>
      </c>
      <c r="O817">
        <v>386</v>
      </c>
      <c r="P817">
        <v>142</v>
      </c>
      <c r="Q817">
        <v>1762</v>
      </c>
      <c r="R817">
        <v>2508</v>
      </c>
      <c r="S817">
        <f t="shared" si="314"/>
        <v>10869.5</v>
      </c>
      <c r="T817" t="str">
        <f t="shared" si="315"/>
        <v>7:00 a.m. to 7:29 a.m.</v>
      </c>
      <c r="U817">
        <f t="shared" si="316"/>
        <v>420</v>
      </c>
      <c r="V817">
        <f t="shared" si="317"/>
        <v>21739</v>
      </c>
      <c r="W817">
        <f t="shared" si="318"/>
        <v>9116</v>
      </c>
      <c r="X817">
        <f t="shared" si="319"/>
        <v>2305</v>
      </c>
      <c r="Y817">
        <f t="shared" si="320"/>
        <v>29</v>
      </c>
      <c r="Z817">
        <f t="shared" si="321"/>
        <v>442.06138828633408</v>
      </c>
      <c r="AA817" s="9">
        <f t="shared" si="311"/>
        <v>0.30694444444444441</v>
      </c>
      <c r="AC817" s="6">
        <f t="shared" si="322"/>
        <v>21739</v>
      </c>
      <c r="AD817" s="6">
        <f t="shared" si="323"/>
        <v>5435</v>
      </c>
      <c r="AE817" s="6">
        <f t="shared" si="303"/>
        <v>360</v>
      </c>
      <c r="AF817" s="6">
        <f t="shared" si="304"/>
        <v>2558</v>
      </c>
      <c r="AG817" s="6">
        <f t="shared" si="305"/>
        <v>29</v>
      </c>
      <c r="AH817" s="6">
        <f t="shared" si="306"/>
        <v>3966</v>
      </c>
      <c r="AI817" s="6">
        <f t="shared" si="324"/>
        <v>376.65119233776386</v>
      </c>
      <c r="AJ817" s="9">
        <f t="shared" si="312"/>
        <v>0.26111111111111113</v>
      </c>
      <c r="AL817" s="6">
        <f t="shared" si="325"/>
        <v>21739</v>
      </c>
      <c r="AM817" s="6">
        <f t="shared" si="326"/>
        <v>16305</v>
      </c>
      <c r="AN817" s="6">
        <f t="shared" si="307"/>
        <v>540</v>
      </c>
      <c r="AO817" s="6">
        <f t="shared" si="308"/>
        <v>867</v>
      </c>
      <c r="AP817" s="6">
        <f t="shared" si="309"/>
        <v>59</v>
      </c>
      <c r="AQ817" s="6">
        <f t="shared" si="310"/>
        <v>16074</v>
      </c>
      <c r="AR817" s="6">
        <f t="shared" si="327"/>
        <v>555.66868512110727</v>
      </c>
      <c r="AS817" s="9">
        <f t="shared" si="313"/>
        <v>0.38541666666666669</v>
      </c>
    </row>
    <row r="818" spans="1:45" x14ac:dyDescent="0.25">
      <c r="A818" t="s">
        <v>1620</v>
      </c>
      <c r="B818">
        <v>43420</v>
      </c>
      <c r="C818" t="s">
        <v>1621</v>
      </c>
      <c r="D818">
        <v>48037</v>
      </c>
      <c r="E818">
        <v>2491</v>
      </c>
      <c r="F818">
        <v>2511</v>
      </c>
      <c r="G818">
        <v>2923</v>
      </c>
      <c r="H818">
        <v>5008</v>
      </c>
      <c r="I818">
        <v>5670</v>
      </c>
      <c r="J818">
        <v>6856</v>
      </c>
      <c r="K818">
        <v>6364</v>
      </c>
      <c r="L818">
        <v>4280</v>
      </c>
      <c r="M818">
        <v>1884</v>
      </c>
      <c r="N818">
        <v>1927</v>
      </c>
      <c r="O818">
        <v>1280</v>
      </c>
      <c r="P818">
        <v>698</v>
      </c>
      <c r="Q818">
        <v>2893</v>
      </c>
      <c r="R818">
        <v>3252</v>
      </c>
      <c r="S818">
        <f t="shared" si="314"/>
        <v>24018.5</v>
      </c>
      <c r="T818" t="str">
        <f t="shared" si="315"/>
        <v>7:00 a.m. to 7:29 a.m.</v>
      </c>
      <c r="U818">
        <f t="shared" si="316"/>
        <v>420</v>
      </c>
      <c r="V818">
        <f t="shared" si="317"/>
        <v>48037</v>
      </c>
      <c r="W818">
        <f t="shared" si="318"/>
        <v>18603</v>
      </c>
      <c r="X818">
        <f t="shared" si="319"/>
        <v>6856</v>
      </c>
      <c r="Y818">
        <f t="shared" si="320"/>
        <v>29</v>
      </c>
      <c r="Z818">
        <f t="shared" si="321"/>
        <v>442.90686989498249</v>
      </c>
      <c r="AA818" s="9">
        <f t="shared" si="311"/>
        <v>0.30694444444444441</v>
      </c>
      <c r="AC818" s="6">
        <f t="shared" si="322"/>
        <v>48037</v>
      </c>
      <c r="AD818" s="6">
        <f t="shared" si="323"/>
        <v>12010</v>
      </c>
      <c r="AE818" s="6">
        <f t="shared" si="303"/>
        <v>360</v>
      </c>
      <c r="AF818" s="6">
        <f t="shared" si="304"/>
        <v>5008</v>
      </c>
      <c r="AG818" s="6">
        <f t="shared" si="305"/>
        <v>29</v>
      </c>
      <c r="AH818" s="6">
        <f t="shared" si="306"/>
        <v>7925</v>
      </c>
      <c r="AI818" s="6">
        <f t="shared" si="324"/>
        <v>383.65080870607028</v>
      </c>
      <c r="AJ818" s="9">
        <f t="shared" si="312"/>
        <v>0.26597222222222222</v>
      </c>
      <c r="AL818" s="6">
        <f t="shared" si="325"/>
        <v>48037</v>
      </c>
      <c r="AM818" s="6">
        <f t="shared" si="326"/>
        <v>36028</v>
      </c>
      <c r="AN818" s="6">
        <f t="shared" si="307"/>
        <v>480</v>
      </c>
      <c r="AO818" s="6">
        <f t="shared" si="308"/>
        <v>4280</v>
      </c>
      <c r="AP818" s="6">
        <f t="shared" si="309"/>
        <v>29</v>
      </c>
      <c r="AQ818" s="6">
        <f t="shared" si="310"/>
        <v>31823</v>
      </c>
      <c r="AR818" s="6">
        <f t="shared" si="327"/>
        <v>508.4901285046729</v>
      </c>
      <c r="AS818" s="9">
        <f t="shared" si="313"/>
        <v>0.3527777777777778</v>
      </c>
    </row>
    <row r="819" spans="1:45" x14ac:dyDescent="0.25">
      <c r="A819" t="s">
        <v>1622</v>
      </c>
      <c r="B819">
        <v>43460</v>
      </c>
      <c r="C819" t="s">
        <v>1623</v>
      </c>
      <c r="D819">
        <v>16882</v>
      </c>
      <c r="E819">
        <v>929</v>
      </c>
      <c r="F819">
        <v>710</v>
      </c>
      <c r="G819">
        <v>1023</v>
      </c>
      <c r="H819">
        <v>1694</v>
      </c>
      <c r="I819">
        <v>2176</v>
      </c>
      <c r="J819">
        <v>2663</v>
      </c>
      <c r="K819">
        <v>2436</v>
      </c>
      <c r="L819">
        <v>1028</v>
      </c>
      <c r="M819">
        <v>355</v>
      </c>
      <c r="N819">
        <v>570</v>
      </c>
      <c r="O819">
        <v>323</v>
      </c>
      <c r="P819">
        <v>64</v>
      </c>
      <c r="Q819">
        <v>1379</v>
      </c>
      <c r="R819">
        <v>1532</v>
      </c>
      <c r="S819">
        <f t="shared" si="314"/>
        <v>8441</v>
      </c>
      <c r="T819" t="str">
        <f t="shared" si="315"/>
        <v>7:00 a.m. to 7:29 a.m.</v>
      </c>
      <c r="U819">
        <f t="shared" si="316"/>
        <v>420</v>
      </c>
      <c r="V819">
        <f t="shared" si="317"/>
        <v>16882</v>
      </c>
      <c r="W819">
        <f t="shared" si="318"/>
        <v>6532</v>
      </c>
      <c r="X819">
        <f t="shared" si="319"/>
        <v>2663</v>
      </c>
      <c r="Y819">
        <f t="shared" si="320"/>
        <v>29</v>
      </c>
      <c r="Z819">
        <f t="shared" si="321"/>
        <v>440.78895981975217</v>
      </c>
      <c r="AA819" s="9">
        <f t="shared" si="311"/>
        <v>0.30555555555555552</v>
      </c>
      <c r="AC819" s="6">
        <f t="shared" si="322"/>
        <v>16882</v>
      </c>
      <c r="AD819" s="6">
        <f t="shared" si="323"/>
        <v>4221</v>
      </c>
      <c r="AE819" s="6">
        <f t="shared" si="303"/>
        <v>360</v>
      </c>
      <c r="AF819" s="6">
        <f t="shared" si="304"/>
        <v>1694</v>
      </c>
      <c r="AG819" s="6">
        <f t="shared" si="305"/>
        <v>29</v>
      </c>
      <c r="AH819" s="6">
        <f t="shared" si="306"/>
        <v>2662</v>
      </c>
      <c r="AI819" s="6">
        <f t="shared" si="324"/>
        <v>386.68034238488787</v>
      </c>
      <c r="AJ819" s="9">
        <f t="shared" si="312"/>
        <v>0.26805555555555555</v>
      </c>
      <c r="AL819" s="6">
        <f t="shared" si="325"/>
        <v>16882</v>
      </c>
      <c r="AM819" s="6">
        <f t="shared" si="326"/>
        <v>12662</v>
      </c>
      <c r="AN819" s="6">
        <f t="shared" si="307"/>
        <v>510</v>
      </c>
      <c r="AO819" s="6">
        <f t="shared" si="308"/>
        <v>355</v>
      </c>
      <c r="AP819" s="6">
        <f t="shared" si="309"/>
        <v>29</v>
      </c>
      <c r="AQ819" s="6">
        <f t="shared" si="310"/>
        <v>12659</v>
      </c>
      <c r="AR819" s="6">
        <f t="shared" si="327"/>
        <v>510.2042253521127</v>
      </c>
      <c r="AS819" s="9">
        <f t="shared" si="313"/>
        <v>0.35416666666666669</v>
      </c>
    </row>
    <row r="820" spans="1:45" x14ac:dyDescent="0.25">
      <c r="A820" t="s">
        <v>1624</v>
      </c>
      <c r="B820">
        <v>43500</v>
      </c>
      <c r="C820" t="s">
        <v>1625</v>
      </c>
      <c r="D820">
        <v>10494</v>
      </c>
      <c r="E820">
        <v>459</v>
      </c>
      <c r="F820">
        <v>551</v>
      </c>
      <c r="G820">
        <v>362</v>
      </c>
      <c r="H820">
        <v>858</v>
      </c>
      <c r="I820">
        <v>1405</v>
      </c>
      <c r="J820">
        <v>1129</v>
      </c>
      <c r="K820">
        <v>2055</v>
      </c>
      <c r="L820">
        <v>743</v>
      </c>
      <c r="M820">
        <v>519</v>
      </c>
      <c r="N820">
        <v>515</v>
      </c>
      <c r="O820">
        <v>119</v>
      </c>
      <c r="P820">
        <v>167</v>
      </c>
      <c r="Q820">
        <v>566</v>
      </c>
      <c r="R820">
        <v>1046</v>
      </c>
      <c r="S820">
        <f t="shared" si="314"/>
        <v>5247</v>
      </c>
      <c r="T820" t="str">
        <f t="shared" si="315"/>
        <v>7:30 a.m. to 7:59 a.m.</v>
      </c>
      <c r="U820">
        <f t="shared" si="316"/>
        <v>450</v>
      </c>
      <c r="V820">
        <f t="shared" si="317"/>
        <v>10494</v>
      </c>
      <c r="W820">
        <f t="shared" si="318"/>
        <v>4764</v>
      </c>
      <c r="X820">
        <f t="shared" si="319"/>
        <v>2055</v>
      </c>
      <c r="Y820">
        <f t="shared" si="320"/>
        <v>29</v>
      </c>
      <c r="Z820">
        <f t="shared" si="321"/>
        <v>456.81605839416056</v>
      </c>
      <c r="AA820" s="9">
        <f t="shared" si="311"/>
        <v>0.31666666666666665</v>
      </c>
      <c r="AC820" s="6">
        <f t="shared" si="322"/>
        <v>10494</v>
      </c>
      <c r="AD820" s="6">
        <f t="shared" si="323"/>
        <v>2624</v>
      </c>
      <c r="AE820" s="6">
        <f t="shared" si="303"/>
        <v>390</v>
      </c>
      <c r="AF820" s="6">
        <f t="shared" si="304"/>
        <v>1405</v>
      </c>
      <c r="AG820" s="6">
        <f t="shared" si="305"/>
        <v>29</v>
      </c>
      <c r="AH820" s="6">
        <f t="shared" si="306"/>
        <v>2230</v>
      </c>
      <c r="AI820" s="6">
        <f t="shared" si="324"/>
        <v>398.12206405693951</v>
      </c>
      <c r="AJ820" s="9">
        <f t="shared" si="312"/>
        <v>0.27638888888888891</v>
      </c>
      <c r="AL820" s="6">
        <f t="shared" si="325"/>
        <v>10494</v>
      </c>
      <c r="AM820" s="6">
        <f t="shared" si="326"/>
        <v>7871</v>
      </c>
      <c r="AN820" s="6">
        <f t="shared" si="307"/>
        <v>510</v>
      </c>
      <c r="AO820" s="6">
        <f t="shared" si="308"/>
        <v>519</v>
      </c>
      <c r="AP820" s="6">
        <f t="shared" si="309"/>
        <v>29</v>
      </c>
      <c r="AQ820" s="6">
        <f t="shared" si="310"/>
        <v>7562</v>
      </c>
      <c r="AR820" s="6">
        <f t="shared" si="327"/>
        <v>527.23795761078998</v>
      </c>
      <c r="AS820" s="9">
        <f t="shared" si="313"/>
        <v>0.3659722222222222</v>
      </c>
    </row>
    <row r="821" spans="1:45" x14ac:dyDescent="0.25">
      <c r="A821" t="s">
        <v>1626</v>
      </c>
      <c r="B821">
        <v>43540</v>
      </c>
      <c r="C821" t="s">
        <v>1627</v>
      </c>
      <c r="D821">
        <v>15769</v>
      </c>
      <c r="E821">
        <v>282</v>
      </c>
      <c r="F821">
        <v>111</v>
      </c>
      <c r="G821">
        <v>519</v>
      </c>
      <c r="H821">
        <v>814</v>
      </c>
      <c r="I821">
        <v>987</v>
      </c>
      <c r="J821">
        <v>2458</v>
      </c>
      <c r="K821">
        <v>2636</v>
      </c>
      <c r="L821">
        <v>2600</v>
      </c>
      <c r="M821">
        <v>1300</v>
      </c>
      <c r="N821">
        <v>1263</v>
      </c>
      <c r="O821">
        <v>755</v>
      </c>
      <c r="P821">
        <v>179</v>
      </c>
      <c r="Q821">
        <v>1248</v>
      </c>
      <c r="R821">
        <v>617</v>
      </c>
      <c r="S821">
        <f t="shared" si="314"/>
        <v>7884.5</v>
      </c>
      <c r="T821" t="str">
        <f t="shared" si="315"/>
        <v>8:00 a.m. to 8:29 a.m.</v>
      </c>
      <c r="U821">
        <f t="shared" si="316"/>
        <v>480</v>
      </c>
      <c r="V821">
        <f t="shared" si="317"/>
        <v>15769</v>
      </c>
      <c r="W821">
        <f t="shared" si="318"/>
        <v>7807</v>
      </c>
      <c r="X821">
        <f t="shared" si="319"/>
        <v>2600</v>
      </c>
      <c r="Y821">
        <f t="shared" si="320"/>
        <v>29</v>
      </c>
      <c r="Z821">
        <f t="shared" si="321"/>
        <v>480.86442307692306</v>
      </c>
      <c r="AA821" s="9">
        <f t="shared" si="311"/>
        <v>0.33333333333333331</v>
      </c>
      <c r="AC821" s="6">
        <f t="shared" si="322"/>
        <v>15769</v>
      </c>
      <c r="AD821" s="6">
        <f t="shared" si="323"/>
        <v>3943</v>
      </c>
      <c r="AE821" s="6">
        <f t="shared" si="303"/>
        <v>420</v>
      </c>
      <c r="AF821" s="6">
        <f t="shared" si="304"/>
        <v>2458</v>
      </c>
      <c r="AG821" s="6">
        <f t="shared" si="305"/>
        <v>29</v>
      </c>
      <c r="AH821" s="6">
        <f t="shared" si="306"/>
        <v>2713</v>
      </c>
      <c r="AI821" s="6">
        <f t="shared" si="324"/>
        <v>434.50294955248171</v>
      </c>
      <c r="AJ821" s="9">
        <f t="shared" si="312"/>
        <v>0.30138888888888887</v>
      </c>
      <c r="AL821" s="6">
        <f t="shared" si="325"/>
        <v>15769</v>
      </c>
      <c r="AM821" s="6">
        <f t="shared" si="326"/>
        <v>11827</v>
      </c>
      <c r="AN821" s="6">
        <f t="shared" si="307"/>
        <v>540</v>
      </c>
      <c r="AO821" s="6">
        <f t="shared" si="308"/>
        <v>1263</v>
      </c>
      <c r="AP821" s="6">
        <f t="shared" si="309"/>
        <v>59</v>
      </c>
      <c r="AQ821" s="6">
        <f t="shared" si="310"/>
        <v>11707</v>
      </c>
      <c r="AR821" s="6">
        <f t="shared" si="327"/>
        <v>545.59402216943784</v>
      </c>
      <c r="AS821" s="9">
        <f t="shared" si="313"/>
        <v>0.37847222222222227</v>
      </c>
    </row>
    <row r="822" spans="1:45" x14ac:dyDescent="0.25">
      <c r="A822" t="s">
        <v>1628</v>
      </c>
      <c r="B822">
        <v>43580</v>
      </c>
      <c r="C822" t="s">
        <v>1629</v>
      </c>
      <c r="D822">
        <v>68369</v>
      </c>
      <c r="E822">
        <v>3026</v>
      </c>
      <c r="F822">
        <v>2732</v>
      </c>
      <c r="G822">
        <v>3498</v>
      </c>
      <c r="H822">
        <v>5334</v>
      </c>
      <c r="I822">
        <v>6394</v>
      </c>
      <c r="J822">
        <v>9636</v>
      </c>
      <c r="K822">
        <v>10609</v>
      </c>
      <c r="L822">
        <v>5560</v>
      </c>
      <c r="M822">
        <v>2729</v>
      </c>
      <c r="N822">
        <v>2578</v>
      </c>
      <c r="O822">
        <v>1286</v>
      </c>
      <c r="P822">
        <v>907</v>
      </c>
      <c r="Q822">
        <v>7940</v>
      </c>
      <c r="R822">
        <v>6140</v>
      </c>
      <c r="S822">
        <f t="shared" si="314"/>
        <v>34184.5</v>
      </c>
      <c r="T822" t="str">
        <f t="shared" si="315"/>
        <v>7:30 a.m. to 7:59 a.m.</v>
      </c>
      <c r="U822">
        <f t="shared" si="316"/>
        <v>450</v>
      </c>
      <c r="V822">
        <f t="shared" si="317"/>
        <v>68369</v>
      </c>
      <c r="W822">
        <f t="shared" si="318"/>
        <v>30620</v>
      </c>
      <c r="X822">
        <f t="shared" si="319"/>
        <v>10609</v>
      </c>
      <c r="Y822">
        <f t="shared" si="320"/>
        <v>29</v>
      </c>
      <c r="Z822">
        <f t="shared" si="321"/>
        <v>459.74366104251106</v>
      </c>
      <c r="AA822" s="9">
        <f t="shared" si="311"/>
        <v>0.31875000000000003</v>
      </c>
      <c r="AC822" s="6">
        <f t="shared" si="322"/>
        <v>68369</v>
      </c>
      <c r="AD822" s="6">
        <f t="shared" si="323"/>
        <v>17093</v>
      </c>
      <c r="AE822" s="6">
        <f t="shared" si="303"/>
        <v>390</v>
      </c>
      <c r="AF822" s="6">
        <f t="shared" si="304"/>
        <v>6394</v>
      </c>
      <c r="AG822" s="6">
        <f t="shared" si="305"/>
        <v>29</v>
      </c>
      <c r="AH822" s="6">
        <f t="shared" si="306"/>
        <v>14590</v>
      </c>
      <c r="AI822" s="6">
        <f t="shared" si="324"/>
        <v>401.34895996246479</v>
      </c>
      <c r="AJ822" s="9">
        <f t="shared" si="312"/>
        <v>0.27847222222222223</v>
      </c>
      <c r="AL822" s="6">
        <f t="shared" si="325"/>
        <v>68369</v>
      </c>
      <c r="AM822" s="6">
        <f t="shared" si="326"/>
        <v>51277</v>
      </c>
      <c r="AN822" s="6">
        <f t="shared" si="307"/>
        <v>540</v>
      </c>
      <c r="AO822" s="6">
        <f t="shared" si="308"/>
        <v>2578</v>
      </c>
      <c r="AP822" s="6">
        <f t="shared" si="309"/>
        <v>59</v>
      </c>
      <c r="AQ822" s="6">
        <f t="shared" si="310"/>
        <v>49518</v>
      </c>
      <c r="AR822" s="6">
        <f t="shared" si="327"/>
        <v>580.25067882079134</v>
      </c>
      <c r="AS822" s="9">
        <f t="shared" si="313"/>
        <v>0.40277777777777773</v>
      </c>
    </row>
    <row r="823" spans="1:45" x14ac:dyDescent="0.25">
      <c r="A823" t="s">
        <v>1630</v>
      </c>
      <c r="B823">
        <v>43620</v>
      </c>
      <c r="C823" t="s">
        <v>1631</v>
      </c>
      <c r="D823">
        <v>120502</v>
      </c>
      <c r="E823">
        <v>3916</v>
      </c>
      <c r="F823">
        <v>2909</v>
      </c>
      <c r="G823">
        <v>5285</v>
      </c>
      <c r="H823">
        <v>7851</v>
      </c>
      <c r="I823">
        <v>13168</v>
      </c>
      <c r="J823">
        <v>20142</v>
      </c>
      <c r="K823">
        <v>22074</v>
      </c>
      <c r="L823">
        <v>14147</v>
      </c>
      <c r="M823">
        <v>4863</v>
      </c>
      <c r="N823">
        <v>4956</v>
      </c>
      <c r="O823">
        <v>2959</v>
      </c>
      <c r="P823">
        <v>1448</v>
      </c>
      <c r="Q823">
        <v>7815</v>
      </c>
      <c r="R823">
        <v>8969</v>
      </c>
      <c r="S823">
        <f t="shared" si="314"/>
        <v>60251</v>
      </c>
      <c r="T823" t="str">
        <f t="shared" si="315"/>
        <v>7:30 a.m. to 7:59 a.m.</v>
      </c>
      <c r="U823">
        <f t="shared" si="316"/>
        <v>450</v>
      </c>
      <c r="V823">
        <f t="shared" si="317"/>
        <v>120502</v>
      </c>
      <c r="W823">
        <f t="shared" si="318"/>
        <v>53271</v>
      </c>
      <c r="X823">
        <f t="shared" si="319"/>
        <v>22074</v>
      </c>
      <c r="Y823">
        <f t="shared" si="320"/>
        <v>29</v>
      </c>
      <c r="Z823">
        <f t="shared" si="321"/>
        <v>459.17006432907493</v>
      </c>
      <c r="AA823" s="9">
        <f t="shared" si="311"/>
        <v>0.31875000000000003</v>
      </c>
      <c r="AC823" s="6">
        <f t="shared" si="322"/>
        <v>120502</v>
      </c>
      <c r="AD823" s="6">
        <f t="shared" si="323"/>
        <v>30126</v>
      </c>
      <c r="AE823" s="6">
        <f t="shared" si="303"/>
        <v>390</v>
      </c>
      <c r="AF823" s="6">
        <f t="shared" si="304"/>
        <v>13168</v>
      </c>
      <c r="AG823" s="6">
        <f t="shared" si="305"/>
        <v>29</v>
      </c>
      <c r="AH823" s="6">
        <f t="shared" si="306"/>
        <v>19961</v>
      </c>
      <c r="AI823" s="6">
        <f t="shared" si="324"/>
        <v>412.38536603888213</v>
      </c>
      <c r="AJ823" s="9">
        <f t="shared" si="312"/>
        <v>0.28611111111111109</v>
      </c>
      <c r="AL823" s="6">
        <f t="shared" si="325"/>
        <v>120502</v>
      </c>
      <c r="AM823" s="6">
        <f t="shared" si="326"/>
        <v>90377</v>
      </c>
      <c r="AN823" s="6">
        <f t="shared" si="307"/>
        <v>510</v>
      </c>
      <c r="AO823" s="6">
        <f t="shared" si="308"/>
        <v>4863</v>
      </c>
      <c r="AP823" s="6">
        <f t="shared" si="309"/>
        <v>29</v>
      </c>
      <c r="AQ823" s="6">
        <f t="shared" si="310"/>
        <v>89492</v>
      </c>
      <c r="AR823" s="6">
        <f t="shared" si="327"/>
        <v>515.27462471725278</v>
      </c>
      <c r="AS823" s="9">
        <f t="shared" si="313"/>
        <v>0.3576388888888889</v>
      </c>
    </row>
    <row r="824" spans="1:45" x14ac:dyDescent="0.25">
      <c r="A824" t="s">
        <v>1632</v>
      </c>
      <c r="B824">
        <v>43660</v>
      </c>
      <c r="C824" t="s">
        <v>1633</v>
      </c>
      <c r="D824">
        <v>7030</v>
      </c>
      <c r="E824">
        <v>428</v>
      </c>
      <c r="F824">
        <v>292</v>
      </c>
      <c r="G824">
        <v>477</v>
      </c>
      <c r="H824">
        <v>828</v>
      </c>
      <c r="I824">
        <v>985</v>
      </c>
      <c r="J824">
        <v>998</v>
      </c>
      <c r="K824">
        <v>894</v>
      </c>
      <c r="L824">
        <v>740</v>
      </c>
      <c r="M824">
        <v>280</v>
      </c>
      <c r="N824">
        <v>288</v>
      </c>
      <c r="O824">
        <v>165</v>
      </c>
      <c r="P824">
        <v>126</v>
      </c>
      <c r="Q824">
        <v>167</v>
      </c>
      <c r="R824">
        <v>362</v>
      </c>
      <c r="S824">
        <f t="shared" si="314"/>
        <v>3515</v>
      </c>
      <c r="T824" t="str">
        <f t="shared" si="315"/>
        <v>7:00 a.m. to 7:29 a.m.</v>
      </c>
      <c r="U824">
        <f t="shared" si="316"/>
        <v>420</v>
      </c>
      <c r="V824">
        <f t="shared" si="317"/>
        <v>7030</v>
      </c>
      <c r="W824">
        <f t="shared" si="318"/>
        <v>3010</v>
      </c>
      <c r="X824">
        <f t="shared" si="319"/>
        <v>998</v>
      </c>
      <c r="Y824">
        <f t="shared" si="320"/>
        <v>29</v>
      </c>
      <c r="Z824">
        <f t="shared" si="321"/>
        <v>434.67434869739481</v>
      </c>
      <c r="AA824" s="9">
        <f t="shared" si="311"/>
        <v>0.30138888888888887</v>
      </c>
      <c r="AC824" s="6">
        <f t="shared" si="322"/>
        <v>7030</v>
      </c>
      <c r="AD824" s="6">
        <f t="shared" si="323"/>
        <v>1758</v>
      </c>
      <c r="AE824" s="6">
        <f t="shared" si="303"/>
        <v>360</v>
      </c>
      <c r="AF824" s="6">
        <f t="shared" si="304"/>
        <v>828</v>
      </c>
      <c r="AG824" s="6">
        <f t="shared" si="305"/>
        <v>29</v>
      </c>
      <c r="AH824" s="6">
        <f t="shared" si="306"/>
        <v>1197</v>
      </c>
      <c r="AI824" s="6">
        <f t="shared" si="324"/>
        <v>379.63103864734302</v>
      </c>
      <c r="AJ824" s="9">
        <f t="shared" si="312"/>
        <v>0.26319444444444445</v>
      </c>
      <c r="AL824" s="6">
        <f t="shared" si="325"/>
        <v>7030</v>
      </c>
      <c r="AM824" s="6">
        <f t="shared" si="326"/>
        <v>5273</v>
      </c>
      <c r="AN824" s="6">
        <f t="shared" si="307"/>
        <v>480</v>
      </c>
      <c r="AO824" s="6">
        <f t="shared" si="308"/>
        <v>740</v>
      </c>
      <c r="AP824" s="6">
        <f t="shared" si="309"/>
        <v>29</v>
      </c>
      <c r="AQ824" s="6">
        <f t="shared" si="310"/>
        <v>4902</v>
      </c>
      <c r="AR824" s="6">
        <f t="shared" si="327"/>
        <v>494.51959459459459</v>
      </c>
      <c r="AS824" s="9">
        <f t="shared" si="313"/>
        <v>0.3430555555555555</v>
      </c>
    </row>
    <row r="825" spans="1:45" x14ac:dyDescent="0.25">
      <c r="A825" t="s">
        <v>1634</v>
      </c>
      <c r="B825">
        <v>43700</v>
      </c>
      <c r="C825" t="s">
        <v>1635</v>
      </c>
      <c r="D825">
        <v>24309</v>
      </c>
      <c r="E825">
        <v>760</v>
      </c>
      <c r="F825">
        <v>835</v>
      </c>
      <c r="G825">
        <v>1221</v>
      </c>
      <c r="H825">
        <v>1612</v>
      </c>
      <c r="I825">
        <v>1824</v>
      </c>
      <c r="J825">
        <v>3804</v>
      </c>
      <c r="K825">
        <v>4627</v>
      </c>
      <c r="L825">
        <v>2367</v>
      </c>
      <c r="M825">
        <v>838</v>
      </c>
      <c r="N825">
        <v>1128</v>
      </c>
      <c r="O825">
        <v>633</v>
      </c>
      <c r="P825">
        <v>230</v>
      </c>
      <c r="Q825">
        <v>1940</v>
      </c>
      <c r="R825">
        <v>2490</v>
      </c>
      <c r="S825">
        <f t="shared" si="314"/>
        <v>12154.5</v>
      </c>
      <c r="T825" t="str">
        <f t="shared" si="315"/>
        <v>7:30 a.m. to 7:59 a.m.</v>
      </c>
      <c r="U825">
        <f t="shared" si="316"/>
        <v>450</v>
      </c>
      <c r="V825">
        <f t="shared" si="317"/>
        <v>24309</v>
      </c>
      <c r="W825">
        <f t="shared" si="318"/>
        <v>10056</v>
      </c>
      <c r="X825">
        <f t="shared" si="319"/>
        <v>4627</v>
      </c>
      <c r="Y825">
        <f t="shared" si="320"/>
        <v>29</v>
      </c>
      <c r="Z825">
        <f t="shared" si="321"/>
        <v>463.15247460557595</v>
      </c>
      <c r="AA825" s="9">
        <f t="shared" si="311"/>
        <v>0.3215277777777778</v>
      </c>
      <c r="AC825" s="6">
        <f t="shared" si="322"/>
        <v>24309</v>
      </c>
      <c r="AD825" s="6">
        <f t="shared" si="323"/>
        <v>6078</v>
      </c>
      <c r="AE825" s="6">
        <f t="shared" si="303"/>
        <v>390</v>
      </c>
      <c r="AF825" s="6">
        <f t="shared" si="304"/>
        <v>1824</v>
      </c>
      <c r="AG825" s="6">
        <f t="shared" si="305"/>
        <v>29</v>
      </c>
      <c r="AH825" s="6">
        <f t="shared" si="306"/>
        <v>4428</v>
      </c>
      <c r="AI825" s="6">
        <f t="shared" si="324"/>
        <v>416.2216282894737</v>
      </c>
      <c r="AJ825" s="9">
        <f t="shared" si="312"/>
        <v>0.28888888888888892</v>
      </c>
      <c r="AL825" s="6">
        <f t="shared" si="325"/>
        <v>24309</v>
      </c>
      <c r="AM825" s="6">
        <f t="shared" si="326"/>
        <v>18232</v>
      </c>
      <c r="AN825" s="6">
        <f t="shared" si="307"/>
        <v>540</v>
      </c>
      <c r="AO825" s="6">
        <f t="shared" si="308"/>
        <v>1128</v>
      </c>
      <c r="AP825" s="6">
        <f t="shared" si="309"/>
        <v>59</v>
      </c>
      <c r="AQ825" s="6">
        <f t="shared" si="310"/>
        <v>17888</v>
      </c>
      <c r="AR825" s="6">
        <f t="shared" si="327"/>
        <v>557.97983156028374</v>
      </c>
      <c r="AS825" s="9">
        <f t="shared" si="313"/>
        <v>0.38680555555555557</v>
      </c>
    </row>
    <row r="826" spans="1:45" x14ac:dyDescent="0.25">
      <c r="A826" t="s">
        <v>1636</v>
      </c>
      <c r="B826">
        <v>43740</v>
      </c>
      <c r="C826" t="s">
        <v>1637</v>
      </c>
      <c r="D826">
        <v>31080</v>
      </c>
      <c r="E826">
        <v>2177</v>
      </c>
      <c r="F826">
        <v>1645</v>
      </c>
      <c r="G826">
        <v>2211</v>
      </c>
      <c r="H826">
        <v>2734</v>
      </c>
      <c r="I826">
        <v>3710</v>
      </c>
      <c r="J826">
        <v>3863</v>
      </c>
      <c r="K826">
        <v>4068</v>
      </c>
      <c r="L826">
        <v>2695</v>
      </c>
      <c r="M826">
        <v>1290</v>
      </c>
      <c r="N826">
        <v>1188</v>
      </c>
      <c r="O826">
        <v>624</v>
      </c>
      <c r="P826">
        <v>338</v>
      </c>
      <c r="Q826">
        <v>2630</v>
      </c>
      <c r="R826">
        <v>1907</v>
      </c>
      <c r="S826">
        <f t="shared" si="314"/>
        <v>15540</v>
      </c>
      <c r="T826" t="str">
        <f t="shared" si="315"/>
        <v>7:00 a.m. to 7:29 a.m.</v>
      </c>
      <c r="U826">
        <f t="shared" si="316"/>
        <v>420</v>
      </c>
      <c r="V826">
        <f t="shared" si="317"/>
        <v>31080</v>
      </c>
      <c r="W826">
        <f t="shared" si="318"/>
        <v>12477</v>
      </c>
      <c r="X826">
        <f t="shared" si="319"/>
        <v>3863</v>
      </c>
      <c r="Y826">
        <f t="shared" si="320"/>
        <v>29</v>
      </c>
      <c r="Z826">
        <f t="shared" si="321"/>
        <v>442.99430494434375</v>
      </c>
      <c r="AA826" s="9">
        <f t="shared" si="311"/>
        <v>0.30694444444444441</v>
      </c>
      <c r="AC826" s="6">
        <f t="shared" si="322"/>
        <v>31080</v>
      </c>
      <c r="AD826" s="6">
        <f t="shared" si="323"/>
        <v>7771</v>
      </c>
      <c r="AE826" s="6">
        <f t="shared" si="303"/>
        <v>360</v>
      </c>
      <c r="AF826" s="6">
        <f t="shared" si="304"/>
        <v>2734</v>
      </c>
      <c r="AG826" s="6">
        <f t="shared" si="305"/>
        <v>29</v>
      </c>
      <c r="AH826" s="6">
        <f t="shared" si="306"/>
        <v>6033</v>
      </c>
      <c r="AI826" s="6">
        <f t="shared" si="324"/>
        <v>378.42465252377468</v>
      </c>
      <c r="AJ826" s="9">
        <f t="shared" si="312"/>
        <v>0.26250000000000001</v>
      </c>
      <c r="AL826" s="6">
        <f t="shared" si="325"/>
        <v>31080</v>
      </c>
      <c r="AM826" s="6">
        <f t="shared" si="326"/>
        <v>23310</v>
      </c>
      <c r="AN826" s="6">
        <f t="shared" si="307"/>
        <v>510</v>
      </c>
      <c r="AO826" s="6">
        <f t="shared" si="308"/>
        <v>1290</v>
      </c>
      <c r="AP826" s="6">
        <f t="shared" si="309"/>
        <v>29</v>
      </c>
      <c r="AQ826" s="6">
        <f t="shared" si="310"/>
        <v>23103</v>
      </c>
      <c r="AR826" s="6">
        <f t="shared" si="327"/>
        <v>514.65348837209308</v>
      </c>
      <c r="AS826" s="9">
        <f t="shared" si="313"/>
        <v>0.35694444444444445</v>
      </c>
    </row>
    <row r="827" spans="1:45" x14ac:dyDescent="0.25">
      <c r="A827" t="s">
        <v>1638</v>
      </c>
      <c r="B827">
        <v>43780</v>
      </c>
      <c r="C827" t="s">
        <v>1639</v>
      </c>
      <c r="D827">
        <v>136274</v>
      </c>
      <c r="E827">
        <v>7100</v>
      </c>
      <c r="F827">
        <v>5249</v>
      </c>
      <c r="G827">
        <v>6936</v>
      </c>
      <c r="H827">
        <v>9572</v>
      </c>
      <c r="I827">
        <v>13039</v>
      </c>
      <c r="J827">
        <v>19009</v>
      </c>
      <c r="K827">
        <v>21026</v>
      </c>
      <c r="L827">
        <v>12290</v>
      </c>
      <c r="M827">
        <v>6436</v>
      </c>
      <c r="N827">
        <v>8678</v>
      </c>
      <c r="O827">
        <v>3754</v>
      </c>
      <c r="P827">
        <v>2006</v>
      </c>
      <c r="Q827">
        <v>10909</v>
      </c>
      <c r="R827">
        <v>10270</v>
      </c>
      <c r="S827">
        <f t="shared" si="314"/>
        <v>68137</v>
      </c>
      <c r="T827" t="str">
        <f t="shared" si="315"/>
        <v>7:30 a.m. to 7:59 a.m.</v>
      </c>
      <c r="U827">
        <f t="shared" si="316"/>
        <v>450</v>
      </c>
      <c r="V827">
        <f t="shared" si="317"/>
        <v>136274</v>
      </c>
      <c r="W827">
        <f t="shared" si="318"/>
        <v>60905</v>
      </c>
      <c r="X827">
        <f t="shared" si="319"/>
        <v>21026</v>
      </c>
      <c r="Y827">
        <f t="shared" si="320"/>
        <v>29</v>
      </c>
      <c r="Z827">
        <f t="shared" si="321"/>
        <v>459.97469799296107</v>
      </c>
      <c r="AA827" s="9">
        <f t="shared" si="311"/>
        <v>0.31875000000000003</v>
      </c>
      <c r="AC827" s="6">
        <f t="shared" si="322"/>
        <v>136274</v>
      </c>
      <c r="AD827" s="6">
        <f t="shared" si="323"/>
        <v>34069</v>
      </c>
      <c r="AE827" s="6">
        <f t="shared" si="303"/>
        <v>390</v>
      </c>
      <c r="AF827" s="6">
        <f t="shared" si="304"/>
        <v>13039</v>
      </c>
      <c r="AG827" s="6">
        <f t="shared" si="305"/>
        <v>29</v>
      </c>
      <c r="AH827" s="6">
        <f t="shared" si="306"/>
        <v>28857</v>
      </c>
      <c r="AI827" s="6">
        <f t="shared" si="324"/>
        <v>401.5908812025462</v>
      </c>
      <c r="AJ827" s="9">
        <f t="shared" si="312"/>
        <v>0.27847222222222223</v>
      </c>
      <c r="AL827" s="6">
        <f t="shared" si="325"/>
        <v>136274</v>
      </c>
      <c r="AM827" s="6">
        <f t="shared" si="326"/>
        <v>102206</v>
      </c>
      <c r="AN827" s="6">
        <f t="shared" si="307"/>
        <v>540</v>
      </c>
      <c r="AO827" s="6">
        <f t="shared" si="308"/>
        <v>8678</v>
      </c>
      <c r="AP827" s="6">
        <f t="shared" si="309"/>
        <v>59</v>
      </c>
      <c r="AQ827" s="6">
        <f t="shared" si="310"/>
        <v>100657</v>
      </c>
      <c r="AR827" s="6">
        <f t="shared" si="327"/>
        <v>550.52794422678039</v>
      </c>
      <c r="AS827" s="9">
        <f t="shared" si="313"/>
        <v>0.38194444444444442</v>
      </c>
    </row>
    <row r="828" spans="1:45" x14ac:dyDescent="0.25">
      <c r="A828" t="s">
        <v>1640</v>
      </c>
      <c r="B828">
        <v>43860</v>
      </c>
      <c r="C828" t="s">
        <v>1641</v>
      </c>
      <c r="D828">
        <v>33564</v>
      </c>
      <c r="E828">
        <v>700</v>
      </c>
      <c r="F828">
        <v>1031</v>
      </c>
      <c r="G828">
        <v>1139</v>
      </c>
      <c r="H828">
        <v>3551</v>
      </c>
      <c r="I828">
        <v>3325</v>
      </c>
      <c r="J828">
        <v>6836</v>
      </c>
      <c r="K828">
        <v>4677</v>
      </c>
      <c r="L828">
        <v>3832</v>
      </c>
      <c r="M828">
        <v>1556</v>
      </c>
      <c r="N828">
        <v>1917</v>
      </c>
      <c r="O828">
        <v>826</v>
      </c>
      <c r="P828">
        <v>525</v>
      </c>
      <c r="Q828">
        <v>1798</v>
      </c>
      <c r="R828">
        <v>1851</v>
      </c>
      <c r="S828">
        <f t="shared" si="314"/>
        <v>16782</v>
      </c>
      <c r="T828" t="str">
        <f t="shared" si="315"/>
        <v>7:30 a.m. to 7:59 a.m.</v>
      </c>
      <c r="U828">
        <f t="shared" si="316"/>
        <v>450</v>
      </c>
      <c r="V828">
        <f t="shared" si="317"/>
        <v>33564</v>
      </c>
      <c r="W828">
        <f t="shared" si="318"/>
        <v>16582</v>
      </c>
      <c r="X828">
        <f t="shared" si="319"/>
        <v>4677</v>
      </c>
      <c r="Y828">
        <f t="shared" si="320"/>
        <v>29</v>
      </c>
      <c r="Z828">
        <f t="shared" si="321"/>
        <v>451.2401111823819</v>
      </c>
      <c r="AA828" s="9">
        <f t="shared" si="311"/>
        <v>0.31319444444444444</v>
      </c>
      <c r="AC828" s="6">
        <f t="shared" si="322"/>
        <v>33564</v>
      </c>
      <c r="AD828" s="6">
        <f t="shared" si="323"/>
        <v>8392</v>
      </c>
      <c r="AE828" s="6">
        <f t="shared" si="303"/>
        <v>390</v>
      </c>
      <c r="AF828" s="6">
        <f t="shared" si="304"/>
        <v>3325</v>
      </c>
      <c r="AG828" s="6">
        <f t="shared" si="305"/>
        <v>29</v>
      </c>
      <c r="AH828" s="6">
        <f t="shared" si="306"/>
        <v>6421</v>
      </c>
      <c r="AI828" s="6">
        <f t="shared" si="324"/>
        <v>407.18195488721807</v>
      </c>
      <c r="AJ828" s="9">
        <f t="shared" si="312"/>
        <v>0.28263888888888888</v>
      </c>
      <c r="AL828" s="6">
        <f t="shared" si="325"/>
        <v>33564</v>
      </c>
      <c r="AM828" s="6">
        <f t="shared" si="326"/>
        <v>25173</v>
      </c>
      <c r="AN828" s="6">
        <f t="shared" si="307"/>
        <v>510</v>
      </c>
      <c r="AO828" s="6">
        <f t="shared" si="308"/>
        <v>1556</v>
      </c>
      <c r="AP828" s="6">
        <f t="shared" si="309"/>
        <v>29</v>
      </c>
      <c r="AQ828" s="6">
        <f t="shared" si="310"/>
        <v>25091</v>
      </c>
      <c r="AR828" s="6">
        <f t="shared" si="327"/>
        <v>511.52827763496146</v>
      </c>
      <c r="AS828" s="9">
        <f t="shared" si="313"/>
        <v>0.35486111111111113</v>
      </c>
    </row>
    <row r="829" spans="1:45" x14ac:dyDescent="0.25">
      <c r="A829" t="s">
        <v>1642</v>
      </c>
      <c r="B829">
        <v>43900</v>
      </c>
      <c r="C829" t="s">
        <v>1643</v>
      </c>
      <c r="D829">
        <v>116549</v>
      </c>
      <c r="E829">
        <v>4164</v>
      </c>
      <c r="F829">
        <v>3221</v>
      </c>
      <c r="G829">
        <v>4892</v>
      </c>
      <c r="H829">
        <v>9603</v>
      </c>
      <c r="I829">
        <v>12673</v>
      </c>
      <c r="J829">
        <v>19193</v>
      </c>
      <c r="K829">
        <v>17280</v>
      </c>
      <c r="L829">
        <v>11123</v>
      </c>
      <c r="M829">
        <v>5489</v>
      </c>
      <c r="N829">
        <v>5324</v>
      </c>
      <c r="O829">
        <v>2792</v>
      </c>
      <c r="P829">
        <v>1206</v>
      </c>
      <c r="Q829">
        <v>8403</v>
      </c>
      <c r="R829">
        <v>11186</v>
      </c>
      <c r="S829">
        <f t="shared" si="314"/>
        <v>58274.5</v>
      </c>
      <c r="T829" t="str">
        <f t="shared" si="315"/>
        <v>7:30 a.m. to 7:59 a.m.</v>
      </c>
      <c r="U829">
        <f t="shared" si="316"/>
        <v>450</v>
      </c>
      <c r="V829">
        <f t="shared" si="317"/>
        <v>116549</v>
      </c>
      <c r="W829">
        <f t="shared" si="318"/>
        <v>53746</v>
      </c>
      <c r="X829">
        <f t="shared" si="319"/>
        <v>17280</v>
      </c>
      <c r="Y829">
        <f t="shared" si="320"/>
        <v>29</v>
      </c>
      <c r="Z829">
        <f t="shared" si="321"/>
        <v>457.59991319444447</v>
      </c>
      <c r="AA829" s="9">
        <f t="shared" si="311"/>
        <v>0.31736111111111109</v>
      </c>
      <c r="AC829" s="6">
        <f t="shared" si="322"/>
        <v>116549</v>
      </c>
      <c r="AD829" s="6">
        <f t="shared" si="323"/>
        <v>29138</v>
      </c>
      <c r="AE829" s="6">
        <f t="shared" si="303"/>
        <v>390</v>
      </c>
      <c r="AF829" s="6">
        <f t="shared" si="304"/>
        <v>12673</v>
      </c>
      <c r="AG829" s="6">
        <f t="shared" si="305"/>
        <v>29</v>
      </c>
      <c r="AH829" s="6">
        <f t="shared" si="306"/>
        <v>21880</v>
      </c>
      <c r="AI829" s="6">
        <f t="shared" si="324"/>
        <v>406.60697940503434</v>
      </c>
      <c r="AJ829" s="9">
        <f t="shared" si="312"/>
        <v>0.28194444444444444</v>
      </c>
      <c r="AL829" s="6">
        <f t="shared" si="325"/>
        <v>116549</v>
      </c>
      <c r="AM829" s="6">
        <f t="shared" si="326"/>
        <v>87412</v>
      </c>
      <c r="AN829" s="6">
        <f t="shared" si="307"/>
        <v>510</v>
      </c>
      <c r="AO829" s="6">
        <f t="shared" si="308"/>
        <v>5489</v>
      </c>
      <c r="AP829" s="6">
        <f t="shared" si="309"/>
        <v>29</v>
      </c>
      <c r="AQ829" s="6">
        <f t="shared" si="310"/>
        <v>82149</v>
      </c>
      <c r="AR829" s="6">
        <f t="shared" si="327"/>
        <v>537.80465476407358</v>
      </c>
      <c r="AS829" s="9">
        <f t="shared" si="313"/>
        <v>0.37291666666666662</v>
      </c>
    </row>
    <row r="830" spans="1:45" x14ac:dyDescent="0.25">
      <c r="A830" t="s">
        <v>1644</v>
      </c>
      <c r="B830">
        <v>43940</v>
      </c>
      <c r="C830" t="s">
        <v>1645</v>
      </c>
      <c r="D830">
        <v>11634</v>
      </c>
      <c r="E830">
        <v>431</v>
      </c>
      <c r="F830">
        <v>412</v>
      </c>
      <c r="G830">
        <v>653</v>
      </c>
      <c r="H830">
        <v>1015</v>
      </c>
      <c r="I830">
        <v>1091</v>
      </c>
      <c r="J830">
        <v>1518</v>
      </c>
      <c r="K830">
        <v>1820</v>
      </c>
      <c r="L830">
        <v>1243</v>
      </c>
      <c r="M830">
        <v>570</v>
      </c>
      <c r="N830">
        <v>633</v>
      </c>
      <c r="O830">
        <v>328</v>
      </c>
      <c r="P830">
        <v>85</v>
      </c>
      <c r="Q830">
        <v>1066</v>
      </c>
      <c r="R830">
        <v>769</v>
      </c>
      <c r="S830">
        <f t="shared" si="314"/>
        <v>5817</v>
      </c>
      <c r="T830" t="str">
        <f t="shared" si="315"/>
        <v>7:30 a.m. to 7:59 a.m.</v>
      </c>
      <c r="U830">
        <f t="shared" si="316"/>
        <v>450</v>
      </c>
      <c r="V830">
        <f t="shared" si="317"/>
        <v>11634</v>
      </c>
      <c r="W830">
        <f t="shared" si="318"/>
        <v>5120</v>
      </c>
      <c r="X830">
        <f t="shared" si="319"/>
        <v>1820</v>
      </c>
      <c r="Y830">
        <f t="shared" si="320"/>
        <v>29</v>
      </c>
      <c r="Z830">
        <f t="shared" si="321"/>
        <v>461.10604395604395</v>
      </c>
      <c r="AA830" s="9">
        <f t="shared" si="311"/>
        <v>0.32013888888888892</v>
      </c>
      <c r="AC830" s="6">
        <f t="shared" si="322"/>
        <v>11634</v>
      </c>
      <c r="AD830" s="6">
        <f t="shared" si="323"/>
        <v>2909</v>
      </c>
      <c r="AE830" s="6">
        <f t="shared" si="303"/>
        <v>390</v>
      </c>
      <c r="AF830" s="6">
        <f t="shared" si="304"/>
        <v>1091</v>
      </c>
      <c r="AG830" s="6">
        <f t="shared" si="305"/>
        <v>29</v>
      </c>
      <c r="AH830" s="6">
        <f t="shared" si="306"/>
        <v>2511</v>
      </c>
      <c r="AI830" s="6">
        <f t="shared" si="324"/>
        <v>400.56599450045832</v>
      </c>
      <c r="AJ830" s="9">
        <f t="shared" si="312"/>
        <v>0.27777777777777779</v>
      </c>
      <c r="AL830" s="6">
        <f t="shared" si="325"/>
        <v>11634</v>
      </c>
      <c r="AM830" s="6">
        <f t="shared" si="326"/>
        <v>8726</v>
      </c>
      <c r="AN830" s="6">
        <f t="shared" si="307"/>
        <v>510</v>
      </c>
      <c r="AO830" s="6">
        <f t="shared" si="308"/>
        <v>570</v>
      </c>
      <c r="AP830" s="6">
        <f t="shared" si="309"/>
        <v>29</v>
      </c>
      <c r="AQ830" s="6">
        <f t="shared" si="310"/>
        <v>8183</v>
      </c>
      <c r="AR830" s="6">
        <f t="shared" si="327"/>
        <v>537.60087719298247</v>
      </c>
      <c r="AS830" s="9">
        <f t="shared" si="313"/>
        <v>0.37291666666666662</v>
      </c>
    </row>
    <row r="831" spans="1:45" x14ac:dyDescent="0.25">
      <c r="A831" t="s">
        <v>1646</v>
      </c>
      <c r="B831">
        <v>43980</v>
      </c>
      <c r="C831" t="s">
        <v>1647</v>
      </c>
      <c r="D831">
        <v>8078</v>
      </c>
      <c r="E831">
        <v>352</v>
      </c>
      <c r="F831">
        <v>219</v>
      </c>
      <c r="G831">
        <v>499</v>
      </c>
      <c r="H831">
        <v>528</v>
      </c>
      <c r="I831">
        <v>1040</v>
      </c>
      <c r="J831">
        <v>1310</v>
      </c>
      <c r="K831">
        <v>1495</v>
      </c>
      <c r="L831">
        <v>616</v>
      </c>
      <c r="M831">
        <v>384</v>
      </c>
      <c r="N831">
        <v>334</v>
      </c>
      <c r="O831">
        <v>258</v>
      </c>
      <c r="P831">
        <v>64</v>
      </c>
      <c r="Q831">
        <v>550</v>
      </c>
      <c r="R831">
        <v>429</v>
      </c>
      <c r="S831">
        <f t="shared" si="314"/>
        <v>4039</v>
      </c>
      <c r="T831" t="str">
        <f t="shared" si="315"/>
        <v>7:30 a.m. to 7:59 a.m.</v>
      </c>
      <c r="U831">
        <f t="shared" si="316"/>
        <v>450</v>
      </c>
      <c r="V831">
        <f t="shared" si="317"/>
        <v>8078</v>
      </c>
      <c r="W831">
        <f t="shared" si="318"/>
        <v>3948</v>
      </c>
      <c r="X831">
        <f t="shared" si="319"/>
        <v>1495</v>
      </c>
      <c r="Y831">
        <f t="shared" si="320"/>
        <v>29</v>
      </c>
      <c r="Z831">
        <f t="shared" si="321"/>
        <v>451.76521739130436</v>
      </c>
      <c r="AA831" s="9">
        <f t="shared" si="311"/>
        <v>0.31319444444444444</v>
      </c>
      <c r="AC831" s="6">
        <f t="shared" si="322"/>
        <v>8078</v>
      </c>
      <c r="AD831" s="6">
        <f t="shared" si="323"/>
        <v>2020</v>
      </c>
      <c r="AE831" s="6">
        <f t="shared" si="303"/>
        <v>390</v>
      </c>
      <c r="AF831" s="6">
        <f t="shared" si="304"/>
        <v>1040</v>
      </c>
      <c r="AG831" s="6">
        <f t="shared" si="305"/>
        <v>29</v>
      </c>
      <c r="AH831" s="6">
        <f t="shared" si="306"/>
        <v>1598</v>
      </c>
      <c r="AI831" s="6">
        <f t="shared" si="324"/>
        <v>401.75336538461539</v>
      </c>
      <c r="AJ831" s="9">
        <f t="shared" si="312"/>
        <v>0.27847222222222223</v>
      </c>
      <c r="AL831" s="6">
        <f t="shared" si="325"/>
        <v>8078</v>
      </c>
      <c r="AM831" s="6">
        <f t="shared" si="326"/>
        <v>6059</v>
      </c>
      <c r="AN831" s="6">
        <f t="shared" si="307"/>
        <v>480</v>
      </c>
      <c r="AO831" s="6">
        <f t="shared" si="308"/>
        <v>616</v>
      </c>
      <c r="AP831" s="6">
        <f t="shared" si="309"/>
        <v>29</v>
      </c>
      <c r="AQ831" s="6">
        <f t="shared" si="310"/>
        <v>5443</v>
      </c>
      <c r="AR831" s="6">
        <f t="shared" si="327"/>
        <v>508.97646103896102</v>
      </c>
      <c r="AS831" s="9">
        <f t="shared" si="313"/>
        <v>0.3527777777777778</v>
      </c>
    </row>
    <row r="832" spans="1:45" x14ac:dyDescent="0.25">
      <c r="A832" t="s">
        <v>1648</v>
      </c>
      <c r="B832">
        <v>44020</v>
      </c>
      <c r="C832" t="s">
        <v>1649</v>
      </c>
      <c r="D832">
        <v>8281</v>
      </c>
      <c r="E832">
        <v>199</v>
      </c>
      <c r="F832">
        <v>188</v>
      </c>
      <c r="G832">
        <v>449</v>
      </c>
      <c r="H832">
        <v>462</v>
      </c>
      <c r="I832">
        <v>962</v>
      </c>
      <c r="J832">
        <v>1232</v>
      </c>
      <c r="K832">
        <v>1729</v>
      </c>
      <c r="L832">
        <v>981</v>
      </c>
      <c r="M832">
        <v>445</v>
      </c>
      <c r="N832">
        <v>327</v>
      </c>
      <c r="O832">
        <v>156</v>
      </c>
      <c r="P832">
        <v>115</v>
      </c>
      <c r="Q832">
        <v>474</v>
      </c>
      <c r="R832">
        <v>562</v>
      </c>
      <c r="S832">
        <f t="shared" si="314"/>
        <v>4140.5</v>
      </c>
      <c r="T832" t="str">
        <f t="shared" si="315"/>
        <v>7:30 a.m. to 7:59 a.m.</v>
      </c>
      <c r="U832">
        <f t="shared" si="316"/>
        <v>450</v>
      </c>
      <c r="V832">
        <f t="shared" si="317"/>
        <v>8281</v>
      </c>
      <c r="W832">
        <f t="shared" si="318"/>
        <v>3492</v>
      </c>
      <c r="X832">
        <f t="shared" si="319"/>
        <v>1729</v>
      </c>
      <c r="Y832">
        <f t="shared" si="320"/>
        <v>29</v>
      </c>
      <c r="Z832">
        <f t="shared" si="321"/>
        <v>460.87709658762293</v>
      </c>
      <c r="AA832" s="9">
        <f t="shared" si="311"/>
        <v>0.31944444444444448</v>
      </c>
      <c r="AC832" s="6">
        <f t="shared" si="322"/>
        <v>8281</v>
      </c>
      <c r="AD832" s="6">
        <f t="shared" si="323"/>
        <v>2071</v>
      </c>
      <c r="AE832" s="6">
        <f t="shared" si="303"/>
        <v>390</v>
      </c>
      <c r="AF832" s="6">
        <f t="shared" si="304"/>
        <v>962</v>
      </c>
      <c r="AG832" s="6">
        <f t="shared" si="305"/>
        <v>29</v>
      </c>
      <c r="AH832" s="6">
        <f t="shared" si="306"/>
        <v>1298</v>
      </c>
      <c r="AI832" s="6">
        <f t="shared" si="324"/>
        <v>413.27988565488567</v>
      </c>
      <c r="AJ832" s="9">
        <f t="shared" si="312"/>
        <v>0.28680555555555559</v>
      </c>
      <c r="AL832" s="6">
        <f t="shared" si="325"/>
        <v>8281</v>
      </c>
      <c r="AM832" s="6">
        <f t="shared" si="326"/>
        <v>6211</v>
      </c>
      <c r="AN832" s="6">
        <f t="shared" si="307"/>
        <v>510</v>
      </c>
      <c r="AO832" s="6">
        <f t="shared" si="308"/>
        <v>445</v>
      </c>
      <c r="AP832" s="6">
        <f t="shared" si="309"/>
        <v>29</v>
      </c>
      <c r="AQ832" s="6">
        <f t="shared" si="310"/>
        <v>6202</v>
      </c>
      <c r="AR832" s="6">
        <f t="shared" si="327"/>
        <v>510.57022471910113</v>
      </c>
      <c r="AS832" s="9">
        <f t="shared" si="313"/>
        <v>0.35416666666666669</v>
      </c>
    </row>
    <row r="833" spans="1:45" x14ac:dyDescent="0.25">
      <c r="A833" t="s">
        <v>1650</v>
      </c>
      <c r="B833">
        <v>44060</v>
      </c>
      <c r="C833" t="s">
        <v>1651</v>
      </c>
      <c r="D833">
        <v>198061</v>
      </c>
      <c r="E833">
        <v>8920</v>
      </c>
      <c r="F833">
        <v>6871</v>
      </c>
      <c r="G833">
        <v>9853</v>
      </c>
      <c r="H833">
        <v>16993</v>
      </c>
      <c r="I833">
        <v>21196</v>
      </c>
      <c r="J833">
        <v>27884</v>
      </c>
      <c r="K833">
        <v>28251</v>
      </c>
      <c r="L833">
        <v>17826</v>
      </c>
      <c r="M833">
        <v>9226</v>
      </c>
      <c r="N833">
        <v>11851</v>
      </c>
      <c r="O833">
        <v>6010</v>
      </c>
      <c r="P833">
        <v>3556</v>
      </c>
      <c r="Q833">
        <v>16323</v>
      </c>
      <c r="R833">
        <v>13301</v>
      </c>
      <c r="S833">
        <f t="shared" si="314"/>
        <v>99030.5</v>
      </c>
      <c r="T833" t="str">
        <f t="shared" si="315"/>
        <v>7:30 a.m. to 7:59 a.m.</v>
      </c>
      <c r="U833">
        <f t="shared" si="316"/>
        <v>450</v>
      </c>
      <c r="V833">
        <f t="shared" si="317"/>
        <v>198061</v>
      </c>
      <c r="W833">
        <f t="shared" si="318"/>
        <v>91717</v>
      </c>
      <c r="X833">
        <f t="shared" si="319"/>
        <v>28251</v>
      </c>
      <c r="Y833">
        <f t="shared" si="320"/>
        <v>29</v>
      </c>
      <c r="Z833">
        <f t="shared" si="321"/>
        <v>457.50739796821352</v>
      </c>
      <c r="AA833" s="9">
        <f t="shared" si="311"/>
        <v>0.31736111111111109</v>
      </c>
      <c r="AC833" s="6">
        <f t="shared" si="322"/>
        <v>198061</v>
      </c>
      <c r="AD833" s="6">
        <f t="shared" si="323"/>
        <v>49516</v>
      </c>
      <c r="AE833" s="6">
        <f t="shared" si="303"/>
        <v>390</v>
      </c>
      <c r="AF833" s="6">
        <f t="shared" si="304"/>
        <v>21196</v>
      </c>
      <c r="AG833" s="6">
        <f t="shared" si="305"/>
        <v>29</v>
      </c>
      <c r="AH833" s="6">
        <f t="shared" si="306"/>
        <v>42637</v>
      </c>
      <c r="AI833" s="6">
        <f t="shared" si="324"/>
        <v>399.41070249103603</v>
      </c>
      <c r="AJ833" s="9">
        <f t="shared" si="312"/>
        <v>0.27708333333333335</v>
      </c>
      <c r="AL833" s="6">
        <f t="shared" si="325"/>
        <v>198061</v>
      </c>
      <c r="AM833" s="6">
        <f t="shared" si="326"/>
        <v>148546</v>
      </c>
      <c r="AN833" s="6">
        <f t="shared" si="307"/>
        <v>540</v>
      </c>
      <c r="AO833" s="6">
        <f t="shared" si="308"/>
        <v>11851</v>
      </c>
      <c r="AP833" s="6">
        <f t="shared" si="309"/>
        <v>59</v>
      </c>
      <c r="AQ833" s="6">
        <f t="shared" si="310"/>
        <v>147020</v>
      </c>
      <c r="AR833" s="6">
        <f t="shared" si="327"/>
        <v>547.59592017551256</v>
      </c>
      <c r="AS833" s="9">
        <f t="shared" si="313"/>
        <v>0.37986111111111115</v>
      </c>
    </row>
    <row r="834" spans="1:45" x14ac:dyDescent="0.25">
      <c r="A834" t="s">
        <v>1652</v>
      </c>
      <c r="B834">
        <v>44100</v>
      </c>
      <c r="C834" t="s">
        <v>1653</v>
      </c>
      <c r="D834">
        <v>100353</v>
      </c>
      <c r="E834">
        <v>2634</v>
      </c>
      <c r="F834">
        <v>2009</v>
      </c>
      <c r="G834">
        <v>3289</v>
      </c>
      <c r="H834">
        <v>7051</v>
      </c>
      <c r="I834">
        <v>11982</v>
      </c>
      <c r="J834">
        <v>16790</v>
      </c>
      <c r="K834">
        <v>19616</v>
      </c>
      <c r="L834">
        <v>12792</v>
      </c>
      <c r="M834">
        <v>5106</v>
      </c>
      <c r="N834">
        <v>4106</v>
      </c>
      <c r="O834">
        <v>2307</v>
      </c>
      <c r="P834">
        <v>920</v>
      </c>
      <c r="Q834">
        <v>6393</v>
      </c>
      <c r="R834">
        <v>5358</v>
      </c>
      <c r="S834">
        <f t="shared" si="314"/>
        <v>50176.5</v>
      </c>
      <c r="T834" t="str">
        <f t="shared" si="315"/>
        <v>7:30 a.m. to 7:59 a.m.</v>
      </c>
      <c r="U834">
        <f t="shared" si="316"/>
        <v>450</v>
      </c>
      <c r="V834">
        <f t="shared" si="317"/>
        <v>100353</v>
      </c>
      <c r="W834">
        <f t="shared" si="318"/>
        <v>43755</v>
      </c>
      <c r="X834">
        <f t="shared" si="319"/>
        <v>19616</v>
      </c>
      <c r="Y834">
        <f t="shared" si="320"/>
        <v>29</v>
      </c>
      <c r="Z834">
        <f t="shared" si="321"/>
        <v>459.49344922512233</v>
      </c>
      <c r="AA834" s="9">
        <f t="shared" si="311"/>
        <v>0.31875000000000003</v>
      </c>
      <c r="AC834" s="6">
        <f t="shared" si="322"/>
        <v>100353</v>
      </c>
      <c r="AD834" s="6">
        <f t="shared" si="323"/>
        <v>25089</v>
      </c>
      <c r="AE834" s="6">
        <f t="shared" si="303"/>
        <v>390</v>
      </c>
      <c r="AF834" s="6">
        <f t="shared" si="304"/>
        <v>11982</v>
      </c>
      <c r="AG834" s="6">
        <f t="shared" si="305"/>
        <v>29</v>
      </c>
      <c r="AH834" s="6">
        <f t="shared" si="306"/>
        <v>14983</v>
      </c>
      <c r="AI834" s="6">
        <f t="shared" si="324"/>
        <v>414.45770739442497</v>
      </c>
      <c r="AJ834" s="9">
        <f t="shared" si="312"/>
        <v>0.28750000000000003</v>
      </c>
      <c r="AL834" s="6">
        <f t="shared" si="325"/>
        <v>100353</v>
      </c>
      <c r="AM834" s="6">
        <f t="shared" si="326"/>
        <v>75265</v>
      </c>
      <c r="AN834" s="6">
        <f t="shared" si="307"/>
        <v>480</v>
      </c>
      <c r="AO834" s="6">
        <f t="shared" si="308"/>
        <v>12792</v>
      </c>
      <c r="AP834" s="6">
        <f t="shared" si="309"/>
        <v>29</v>
      </c>
      <c r="AQ834" s="6">
        <f t="shared" si="310"/>
        <v>63371</v>
      </c>
      <c r="AR834" s="6">
        <f t="shared" si="327"/>
        <v>506.96362961225765</v>
      </c>
      <c r="AS834" s="9">
        <f t="shared" si="313"/>
        <v>0.35138888888888892</v>
      </c>
    </row>
    <row r="835" spans="1:45" x14ac:dyDescent="0.25">
      <c r="A835" t="s">
        <v>1654</v>
      </c>
      <c r="B835">
        <v>44140</v>
      </c>
      <c r="C835" t="s">
        <v>1655</v>
      </c>
      <c r="D835">
        <v>304094</v>
      </c>
      <c r="E835">
        <v>10608</v>
      </c>
      <c r="F835">
        <v>8824</v>
      </c>
      <c r="G835">
        <v>13080</v>
      </c>
      <c r="H835">
        <v>23659</v>
      </c>
      <c r="I835">
        <v>31714</v>
      </c>
      <c r="J835">
        <v>40999</v>
      </c>
      <c r="K835">
        <v>38997</v>
      </c>
      <c r="L835">
        <v>35827</v>
      </c>
      <c r="M835">
        <v>19626</v>
      </c>
      <c r="N835">
        <v>20309</v>
      </c>
      <c r="O835">
        <v>8115</v>
      </c>
      <c r="P835">
        <v>4374</v>
      </c>
      <c r="Q835">
        <v>26443</v>
      </c>
      <c r="R835">
        <v>21519</v>
      </c>
      <c r="S835">
        <f t="shared" si="314"/>
        <v>152047</v>
      </c>
      <c r="T835" t="str">
        <f t="shared" si="315"/>
        <v>7:30 a.m. to 7:59 a.m.</v>
      </c>
      <c r="U835">
        <f t="shared" si="316"/>
        <v>450</v>
      </c>
      <c r="V835">
        <f t="shared" si="317"/>
        <v>304094</v>
      </c>
      <c r="W835">
        <f t="shared" si="318"/>
        <v>128884</v>
      </c>
      <c r="X835">
        <f t="shared" si="319"/>
        <v>38997</v>
      </c>
      <c r="Y835">
        <f t="shared" si="320"/>
        <v>29</v>
      </c>
      <c r="Z835">
        <f t="shared" si="321"/>
        <v>467.2250942380183</v>
      </c>
      <c r="AA835" s="9">
        <f t="shared" si="311"/>
        <v>0.32430555555555557</v>
      </c>
      <c r="AC835" s="6">
        <f t="shared" si="322"/>
        <v>304094</v>
      </c>
      <c r="AD835" s="6">
        <f t="shared" si="323"/>
        <v>76024</v>
      </c>
      <c r="AE835" s="6">
        <f t="shared" si="303"/>
        <v>390</v>
      </c>
      <c r="AF835" s="6">
        <f t="shared" si="304"/>
        <v>31714</v>
      </c>
      <c r="AG835" s="6">
        <f t="shared" si="305"/>
        <v>29</v>
      </c>
      <c r="AH835" s="6">
        <f t="shared" si="306"/>
        <v>56171</v>
      </c>
      <c r="AI835" s="6">
        <f t="shared" si="324"/>
        <v>408.15357570788927</v>
      </c>
      <c r="AJ835" s="9">
        <f t="shared" si="312"/>
        <v>0.28333333333333333</v>
      </c>
      <c r="AL835" s="6">
        <f t="shared" si="325"/>
        <v>304094</v>
      </c>
      <c r="AM835" s="6">
        <f t="shared" si="326"/>
        <v>228071</v>
      </c>
      <c r="AN835" s="6">
        <f t="shared" si="307"/>
        <v>540</v>
      </c>
      <c r="AO835" s="6">
        <f t="shared" si="308"/>
        <v>20309</v>
      </c>
      <c r="AP835" s="6">
        <f t="shared" si="309"/>
        <v>59</v>
      </c>
      <c r="AQ835" s="6">
        <f t="shared" si="310"/>
        <v>223334</v>
      </c>
      <c r="AR835" s="6">
        <f t="shared" si="327"/>
        <v>553.76008173716082</v>
      </c>
      <c r="AS835" s="9">
        <f t="shared" si="313"/>
        <v>0.3840277777777778</v>
      </c>
    </row>
    <row r="836" spans="1:45" x14ac:dyDescent="0.25">
      <c r="A836" t="s">
        <v>1656</v>
      </c>
      <c r="B836">
        <v>44180</v>
      </c>
      <c r="C836" t="s">
        <v>1657</v>
      </c>
      <c r="D836">
        <v>192817</v>
      </c>
      <c r="E836">
        <v>7105</v>
      </c>
      <c r="F836">
        <v>5448</v>
      </c>
      <c r="G836">
        <v>8296</v>
      </c>
      <c r="H836">
        <v>14386</v>
      </c>
      <c r="I836">
        <v>19645</v>
      </c>
      <c r="J836">
        <v>30971</v>
      </c>
      <c r="K836">
        <v>29855</v>
      </c>
      <c r="L836">
        <v>20438</v>
      </c>
      <c r="M836">
        <v>8083</v>
      </c>
      <c r="N836">
        <v>10061</v>
      </c>
      <c r="O836">
        <v>4806</v>
      </c>
      <c r="P836">
        <v>3158</v>
      </c>
      <c r="Q836">
        <v>14071</v>
      </c>
      <c r="R836">
        <v>16494</v>
      </c>
      <c r="S836">
        <f t="shared" si="314"/>
        <v>96408.5</v>
      </c>
      <c r="T836" t="str">
        <f t="shared" si="315"/>
        <v>7:30 a.m. to 7:59 a.m.</v>
      </c>
      <c r="U836">
        <f t="shared" si="316"/>
        <v>450</v>
      </c>
      <c r="V836">
        <f t="shared" si="317"/>
        <v>192817</v>
      </c>
      <c r="W836">
        <f t="shared" si="318"/>
        <v>85851</v>
      </c>
      <c r="X836">
        <f t="shared" si="319"/>
        <v>29855</v>
      </c>
      <c r="Y836">
        <f t="shared" si="320"/>
        <v>29</v>
      </c>
      <c r="Z836">
        <f t="shared" si="321"/>
        <v>460.25514989114049</v>
      </c>
      <c r="AA836" s="9">
        <f t="shared" si="311"/>
        <v>0.31944444444444448</v>
      </c>
      <c r="AC836" s="6">
        <f t="shared" si="322"/>
        <v>192817</v>
      </c>
      <c r="AD836" s="6">
        <f t="shared" si="323"/>
        <v>48205</v>
      </c>
      <c r="AE836" s="6">
        <f t="shared" si="303"/>
        <v>390</v>
      </c>
      <c r="AF836" s="6">
        <f t="shared" si="304"/>
        <v>19645</v>
      </c>
      <c r="AG836" s="6">
        <f t="shared" si="305"/>
        <v>29</v>
      </c>
      <c r="AH836" s="6">
        <f t="shared" si="306"/>
        <v>35235</v>
      </c>
      <c r="AI836" s="6">
        <f t="shared" si="324"/>
        <v>409.14524051921609</v>
      </c>
      <c r="AJ836" s="9">
        <f t="shared" si="312"/>
        <v>0.28402777777777777</v>
      </c>
      <c r="AL836" s="6">
        <f t="shared" si="325"/>
        <v>192817</v>
      </c>
      <c r="AM836" s="6">
        <f t="shared" si="326"/>
        <v>144613</v>
      </c>
      <c r="AN836" s="6">
        <f t="shared" si="307"/>
        <v>540</v>
      </c>
      <c r="AO836" s="6">
        <f t="shared" si="308"/>
        <v>10061</v>
      </c>
      <c r="AP836" s="6">
        <f t="shared" si="309"/>
        <v>59</v>
      </c>
      <c r="AQ836" s="6">
        <f t="shared" si="310"/>
        <v>144227</v>
      </c>
      <c r="AR836" s="6">
        <f t="shared" si="327"/>
        <v>542.26212603120962</v>
      </c>
      <c r="AS836" s="9">
        <f t="shared" si="313"/>
        <v>0.37638888888888888</v>
      </c>
    </row>
    <row r="837" spans="1:45" x14ac:dyDescent="0.25">
      <c r="A837" t="s">
        <v>1658</v>
      </c>
      <c r="B837">
        <v>44220</v>
      </c>
      <c r="C837" t="s">
        <v>1659</v>
      </c>
      <c r="D837">
        <v>56836</v>
      </c>
      <c r="E837">
        <v>2340</v>
      </c>
      <c r="F837">
        <v>2623</v>
      </c>
      <c r="G837">
        <v>3180</v>
      </c>
      <c r="H837">
        <v>4630</v>
      </c>
      <c r="I837">
        <v>6265</v>
      </c>
      <c r="J837">
        <v>6554</v>
      </c>
      <c r="K837">
        <v>8444</v>
      </c>
      <c r="L837">
        <v>4715</v>
      </c>
      <c r="M837">
        <v>2453</v>
      </c>
      <c r="N837">
        <v>2340</v>
      </c>
      <c r="O837">
        <v>1397</v>
      </c>
      <c r="P837">
        <v>658</v>
      </c>
      <c r="Q837">
        <v>5546</v>
      </c>
      <c r="R837">
        <v>5691</v>
      </c>
      <c r="S837">
        <f t="shared" si="314"/>
        <v>28418</v>
      </c>
      <c r="T837" t="str">
        <f t="shared" si="315"/>
        <v>7:30 a.m. to 7:59 a.m.</v>
      </c>
      <c r="U837">
        <f t="shared" si="316"/>
        <v>450</v>
      </c>
      <c r="V837">
        <f t="shared" si="317"/>
        <v>56836</v>
      </c>
      <c r="W837">
        <f t="shared" si="318"/>
        <v>25592</v>
      </c>
      <c r="X837">
        <f t="shared" si="319"/>
        <v>8444</v>
      </c>
      <c r="Y837">
        <f t="shared" si="320"/>
        <v>29</v>
      </c>
      <c r="Z837">
        <f t="shared" si="321"/>
        <v>459.70558976788254</v>
      </c>
      <c r="AA837" s="9">
        <f t="shared" si="311"/>
        <v>0.31875000000000003</v>
      </c>
      <c r="AC837" s="6">
        <f t="shared" si="322"/>
        <v>56836</v>
      </c>
      <c r="AD837" s="6">
        <f t="shared" si="323"/>
        <v>14210</v>
      </c>
      <c r="AE837" s="6">
        <f t="shared" si="303"/>
        <v>390</v>
      </c>
      <c r="AF837" s="6">
        <f t="shared" si="304"/>
        <v>6265</v>
      </c>
      <c r="AG837" s="6">
        <f t="shared" si="305"/>
        <v>29</v>
      </c>
      <c r="AH837" s="6">
        <f t="shared" si="306"/>
        <v>12773</v>
      </c>
      <c r="AI837" s="6">
        <f t="shared" si="324"/>
        <v>396.64708699122104</v>
      </c>
      <c r="AJ837" s="9">
        <f t="shared" si="312"/>
        <v>0.27499999999999997</v>
      </c>
      <c r="AL837" s="6">
        <f t="shared" si="325"/>
        <v>56836</v>
      </c>
      <c r="AM837" s="6">
        <f t="shared" si="326"/>
        <v>42627</v>
      </c>
      <c r="AN837" s="6">
        <f t="shared" si="307"/>
        <v>540</v>
      </c>
      <c r="AO837" s="6">
        <f t="shared" si="308"/>
        <v>2340</v>
      </c>
      <c r="AP837" s="6">
        <f t="shared" si="309"/>
        <v>59</v>
      </c>
      <c r="AQ837" s="6">
        <f t="shared" si="310"/>
        <v>41204</v>
      </c>
      <c r="AR837" s="6">
        <f t="shared" si="327"/>
        <v>575.87905982905977</v>
      </c>
      <c r="AS837" s="9">
        <f t="shared" si="313"/>
        <v>0.39930555555555558</v>
      </c>
    </row>
    <row r="838" spans="1:45" x14ac:dyDescent="0.25">
      <c r="A838" t="s">
        <v>1660</v>
      </c>
      <c r="B838">
        <v>44260</v>
      </c>
      <c r="C838" t="s">
        <v>1661</v>
      </c>
      <c r="D838">
        <v>18800</v>
      </c>
      <c r="E838">
        <v>729</v>
      </c>
      <c r="F838">
        <v>476</v>
      </c>
      <c r="G838">
        <v>369</v>
      </c>
      <c r="H838">
        <v>1361</v>
      </c>
      <c r="I838">
        <v>1764</v>
      </c>
      <c r="J838">
        <v>2226</v>
      </c>
      <c r="K838">
        <v>3351</v>
      </c>
      <c r="L838">
        <v>2214</v>
      </c>
      <c r="M838">
        <v>828</v>
      </c>
      <c r="N838">
        <v>970</v>
      </c>
      <c r="O838">
        <v>542</v>
      </c>
      <c r="P838">
        <v>101</v>
      </c>
      <c r="Q838">
        <v>1878</v>
      </c>
      <c r="R838">
        <v>1991</v>
      </c>
      <c r="S838">
        <f t="shared" si="314"/>
        <v>9400</v>
      </c>
      <c r="T838" t="str">
        <f t="shared" si="315"/>
        <v>7:30 a.m. to 7:59 a.m.</v>
      </c>
      <c r="U838">
        <f t="shared" si="316"/>
        <v>450</v>
      </c>
      <c r="V838">
        <f t="shared" si="317"/>
        <v>18800</v>
      </c>
      <c r="W838">
        <f t="shared" si="318"/>
        <v>6925</v>
      </c>
      <c r="X838">
        <f t="shared" si="319"/>
        <v>3351</v>
      </c>
      <c r="Y838">
        <f t="shared" si="320"/>
        <v>29</v>
      </c>
      <c r="Z838">
        <f t="shared" si="321"/>
        <v>471.41897940913162</v>
      </c>
      <c r="AA838" s="9">
        <f t="shared" si="311"/>
        <v>0.32708333333333334</v>
      </c>
      <c r="AC838" s="6">
        <f t="shared" si="322"/>
        <v>18800</v>
      </c>
      <c r="AD838" s="6">
        <f t="shared" si="323"/>
        <v>4701</v>
      </c>
      <c r="AE838" s="6">
        <f t="shared" si="303"/>
        <v>420</v>
      </c>
      <c r="AF838" s="6">
        <f t="shared" si="304"/>
        <v>2226</v>
      </c>
      <c r="AG838" s="6">
        <f t="shared" si="305"/>
        <v>29</v>
      </c>
      <c r="AH838" s="6">
        <f t="shared" si="306"/>
        <v>4699</v>
      </c>
      <c r="AI838" s="6">
        <f t="shared" si="324"/>
        <v>420.01302785265051</v>
      </c>
      <c r="AJ838" s="9">
        <f t="shared" si="312"/>
        <v>0.29166666666666669</v>
      </c>
      <c r="AL838" s="6">
        <f t="shared" si="325"/>
        <v>18800</v>
      </c>
      <c r="AM838" s="6">
        <f t="shared" si="326"/>
        <v>14100</v>
      </c>
      <c r="AN838" s="6">
        <f t="shared" si="307"/>
        <v>540</v>
      </c>
      <c r="AO838" s="6">
        <f t="shared" si="308"/>
        <v>970</v>
      </c>
      <c r="AP838" s="6">
        <f t="shared" si="309"/>
        <v>59</v>
      </c>
      <c r="AQ838" s="6">
        <f t="shared" si="310"/>
        <v>13318</v>
      </c>
      <c r="AR838" s="6">
        <f t="shared" si="327"/>
        <v>587.56494845360828</v>
      </c>
      <c r="AS838" s="9">
        <f t="shared" si="313"/>
        <v>0.40763888888888888</v>
      </c>
    </row>
    <row r="839" spans="1:45" x14ac:dyDescent="0.25">
      <c r="A839" t="s">
        <v>1662</v>
      </c>
      <c r="B839">
        <v>44300</v>
      </c>
      <c r="C839" t="s">
        <v>1663</v>
      </c>
      <c r="D839">
        <v>68723</v>
      </c>
      <c r="E839">
        <v>1992</v>
      </c>
      <c r="F839">
        <v>1318</v>
      </c>
      <c r="G839">
        <v>2293</v>
      </c>
      <c r="H839">
        <v>3988</v>
      </c>
      <c r="I839">
        <v>6046</v>
      </c>
      <c r="J839">
        <v>8607</v>
      </c>
      <c r="K839">
        <v>10702</v>
      </c>
      <c r="L839">
        <v>8448</v>
      </c>
      <c r="M839">
        <v>5055</v>
      </c>
      <c r="N839">
        <v>5895</v>
      </c>
      <c r="O839">
        <v>3009</v>
      </c>
      <c r="P839">
        <v>1156</v>
      </c>
      <c r="Q839">
        <v>5285</v>
      </c>
      <c r="R839">
        <v>4929</v>
      </c>
      <c r="S839">
        <f t="shared" si="314"/>
        <v>34361.5</v>
      </c>
      <c r="T839" t="str">
        <f t="shared" si="315"/>
        <v>7:30 a.m. to 7:59 a.m.</v>
      </c>
      <c r="U839">
        <f t="shared" si="316"/>
        <v>450</v>
      </c>
      <c r="V839">
        <f t="shared" si="317"/>
        <v>68723</v>
      </c>
      <c r="W839">
        <f t="shared" si="318"/>
        <v>24244</v>
      </c>
      <c r="X839">
        <f t="shared" si="319"/>
        <v>10702</v>
      </c>
      <c r="Y839">
        <f t="shared" si="320"/>
        <v>29</v>
      </c>
      <c r="Z839">
        <f t="shared" si="321"/>
        <v>477.41613717062233</v>
      </c>
      <c r="AA839" s="9">
        <f t="shared" si="311"/>
        <v>0.33124999999999999</v>
      </c>
      <c r="AC839" s="6">
        <f t="shared" si="322"/>
        <v>68723</v>
      </c>
      <c r="AD839" s="6">
        <f t="shared" si="323"/>
        <v>17181</v>
      </c>
      <c r="AE839" s="6">
        <f t="shared" si="303"/>
        <v>420</v>
      </c>
      <c r="AF839" s="6">
        <f t="shared" si="304"/>
        <v>8607</v>
      </c>
      <c r="AG839" s="6">
        <f t="shared" si="305"/>
        <v>29</v>
      </c>
      <c r="AH839" s="6">
        <f t="shared" si="306"/>
        <v>15637</v>
      </c>
      <c r="AI839" s="6">
        <f t="shared" si="324"/>
        <v>425.20143487858718</v>
      </c>
      <c r="AJ839" s="9">
        <f t="shared" si="312"/>
        <v>0.2951388888888889</v>
      </c>
      <c r="AL839" s="6">
        <f t="shared" si="325"/>
        <v>68723</v>
      </c>
      <c r="AM839" s="6">
        <f t="shared" si="326"/>
        <v>51543</v>
      </c>
      <c r="AN839" s="6">
        <f t="shared" si="307"/>
        <v>540</v>
      </c>
      <c r="AO839" s="6">
        <f t="shared" si="308"/>
        <v>5895</v>
      </c>
      <c r="AP839" s="6">
        <f t="shared" si="309"/>
        <v>59</v>
      </c>
      <c r="AQ839" s="6">
        <f t="shared" si="310"/>
        <v>48449</v>
      </c>
      <c r="AR839" s="6">
        <f t="shared" si="327"/>
        <v>570.95873621713315</v>
      </c>
      <c r="AS839" s="9">
        <f t="shared" si="313"/>
        <v>0.39583333333333331</v>
      </c>
    </row>
    <row r="840" spans="1:45" x14ac:dyDescent="0.25">
      <c r="A840" t="s">
        <v>1664</v>
      </c>
      <c r="B840">
        <v>44340</v>
      </c>
      <c r="C840" t="s">
        <v>1665</v>
      </c>
      <c r="D840">
        <v>27686</v>
      </c>
      <c r="E840">
        <v>1182</v>
      </c>
      <c r="F840">
        <v>806</v>
      </c>
      <c r="G840">
        <v>1334</v>
      </c>
      <c r="H840">
        <v>1966</v>
      </c>
      <c r="I840">
        <v>2799</v>
      </c>
      <c r="J840">
        <v>3710</v>
      </c>
      <c r="K840">
        <v>4030</v>
      </c>
      <c r="L840">
        <v>2397</v>
      </c>
      <c r="M840">
        <v>1305</v>
      </c>
      <c r="N840">
        <v>2025</v>
      </c>
      <c r="O840">
        <v>598</v>
      </c>
      <c r="P840">
        <v>379</v>
      </c>
      <c r="Q840">
        <v>2213</v>
      </c>
      <c r="R840">
        <v>2942</v>
      </c>
      <c r="S840">
        <f t="shared" si="314"/>
        <v>13843</v>
      </c>
      <c r="T840" t="str">
        <f t="shared" si="315"/>
        <v>7:30 a.m. to 7:59 a.m.</v>
      </c>
      <c r="U840">
        <f t="shared" si="316"/>
        <v>450</v>
      </c>
      <c r="V840">
        <f t="shared" si="317"/>
        <v>27686</v>
      </c>
      <c r="W840">
        <f t="shared" si="318"/>
        <v>11797</v>
      </c>
      <c r="X840">
        <f t="shared" si="319"/>
        <v>4030</v>
      </c>
      <c r="Y840">
        <f t="shared" si="320"/>
        <v>29</v>
      </c>
      <c r="Z840">
        <f t="shared" si="321"/>
        <v>464.72307692307692</v>
      </c>
      <c r="AA840" s="9">
        <f t="shared" si="311"/>
        <v>0.32222222222222224</v>
      </c>
      <c r="AC840" s="6">
        <f t="shared" si="322"/>
        <v>27686</v>
      </c>
      <c r="AD840" s="6">
        <f t="shared" si="323"/>
        <v>6922</v>
      </c>
      <c r="AE840" s="6">
        <f t="shared" si="303"/>
        <v>390</v>
      </c>
      <c r="AF840" s="6">
        <f t="shared" si="304"/>
        <v>2799</v>
      </c>
      <c r="AG840" s="6">
        <f t="shared" si="305"/>
        <v>29</v>
      </c>
      <c r="AH840" s="6">
        <f t="shared" si="306"/>
        <v>5288</v>
      </c>
      <c r="AI840" s="6">
        <f t="shared" si="324"/>
        <v>406.92443729903539</v>
      </c>
      <c r="AJ840" s="9">
        <f t="shared" si="312"/>
        <v>0.28194444444444444</v>
      </c>
      <c r="AL840" s="6">
        <f t="shared" si="325"/>
        <v>27686</v>
      </c>
      <c r="AM840" s="6">
        <f t="shared" si="326"/>
        <v>20765</v>
      </c>
      <c r="AN840" s="6">
        <f t="shared" si="307"/>
        <v>540</v>
      </c>
      <c r="AO840" s="6">
        <f t="shared" si="308"/>
        <v>2025</v>
      </c>
      <c r="AP840" s="6">
        <f t="shared" si="309"/>
        <v>59</v>
      </c>
      <c r="AQ840" s="6">
        <f t="shared" si="310"/>
        <v>19529</v>
      </c>
      <c r="AR840" s="6">
        <f t="shared" si="327"/>
        <v>575.99728395061732</v>
      </c>
      <c r="AS840" s="9">
        <f t="shared" si="313"/>
        <v>0.39930555555555558</v>
      </c>
    </row>
    <row r="841" spans="1:45" x14ac:dyDescent="0.25">
      <c r="A841" t="s">
        <v>1666</v>
      </c>
      <c r="B841">
        <v>44380</v>
      </c>
      <c r="C841" t="s">
        <v>1667</v>
      </c>
      <c r="D841">
        <v>67082</v>
      </c>
      <c r="E841">
        <v>2563</v>
      </c>
      <c r="F841">
        <v>2093</v>
      </c>
      <c r="G841">
        <v>3849</v>
      </c>
      <c r="H841">
        <v>7287</v>
      </c>
      <c r="I841">
        <v>8112</v>
      </c>
      <c r="J841">
        <v>9926</v>
      </c>
      <c r="K841">
        <v>8815</v>
      </c>
      <c r="L841">
        <v>7428</v>
      </c>
      <c r="M841">
        <v>3064</v>
      </c>
      <c r="N841">
        <v>3343</v>
      </c>
      <c r="O841">
        <v>1172</v>
      </c>
      <c r="P841">
        <v>766</v>
      </c>
      <c r="Q841">
        <v>3916</v>
      </c>
      <c r="R841">
        <v>4748</v>
      </c>
      <c r="S841">
        <f t="shared" si="314"/>
        <v>33541</v>
      </c>
      <c r="T841" t="str">
        <f t="shared" si="315"/>
        <v>7:00 a.m. to 7:29 a.m.</v>
      </c>
      <c r="U841">
        <f t="shared" si="316"/>
        <v>420</v>
      </c>
      <c r="V841">
        <f t="shared" si="317"/>
        <v>67082</v>
      </c>
      <c r="W841">
        <f t="shared" si="318"/>
        <v>23904</v>
      </c>
      <c r="X841">
        <f t="shared" si="319"/>
        <v>9926</v>
      </c>
      <c r="Y841">
        <f t="shared" si="320"/>
        <v>29</v>
      </c>
      <c r="Z841">
        <f t="shared" si="321"/>
        <v>448.15565182349383</v>
      </c>
      <c r="AA841" s="9">
        <f t="shared" si="311"/>
        <v>0.31111111111111112</v>
      </c>
      <c r="AC841" s="6">
        <f t="shared" si="322"/>
        <v>67082</v>
      </c>
      <c r="AD841" s="6">
        <f t="shared" si="323"/>
        <v>16771</v>
      </c>
      <c r="AE841" s="6">
        <f t="shared" si="303"/>
        <v>390</v>
      </c>
      <c r="AF841" s="6">
        <f t="shared" si="304"/>
        <v>8112</v>
      </c>
      <c r="AG841" s="6">
        <f t="shared" si="305"/>
        <v>29</v>
      </c>
      <c r="AH841" s="6">
        <f t="shared" si="306"/>
        <v>15792</v>
      </c>
      <c r="AI841" s="6">
        <f t="shared" si="324"/>
        <v>393.49808925049308</v>
      </c>
      <c r="AJ841" s="9">
        <f t="shared" si="312"/>
        <v>0.27291666666666664</v>
      </c>
      <c r="AL841" s="6">
        <f t="shared" si="325"/>
        <v>67082</v>
      </c>
      <c r="AM841" s="6">
        <f t="shared" si="326"/>
        <v>50312</v>
      </c>
      <c r="AN841" s="6">
        <f t="shared" si="307"/>
        <v>510</v>
      </c>
      <c r="AO841" s="6">
        <f t="shared" si="308"/>
        <v>3064</v>
      </c>
      <c r="AP841" s="6">
        <f t="shared" si="309"/>
        <v>29</v>
      </c>
      <c r="AQ841" s="6">
        <f t="shared" si="310"/>
        <v>50073</v>
      </c>
      <c r="AR841" s="6">
        <f t="shared" si="327"/>
        <v>512.25734334203651</v>
      </c>
      <c r="AS841" s="9">
        <f t="shared" si="313"/>
        <v>0.35555555555555557</v>
      </c>
    </row>
    <row r="842" spans="1:45" x14ac:dyDescent="0.25">
      <c r="A842" t="s">
        <v>1668</v>
      </c>
      <c r="B842">
        <v>44420</v>
      </c>
      <c r="C842" t="s">
        <v>1669</v>
      </c>
      <c r="D842">
        <v>52511</v>
      </c>
      <c r="E842">
        <v>2348</v>
      </c>
      <c r="F842">
        <v>2471</v>
      </c>
      <c r="G842">
        <v>3160</v>
      </c>
      <c r="H842">
        <v>4107</v>
      </c>
      <c r="I842">
        <v>4873</v>
      </c>
      <c r="J842">
        <v>7613</v>
      </c>
      <c r="K842">
        <v>8467</v>
      </c>
      <c r="L842">
        <v>5324</v>
      </c>
      <c r="M842">
        <v>2513</v>
      </c>
      <c r="N842">
        <v>2257</v>
      </c>
      <c r="O842">
        <v>1231</v>
      </c>
      <c r="P842">
        <v>538</v>
      </c>
      <c r="Q842">
        <v>3975</v>
      </c>
      <c r="R842">
        <v>3634</v>
      </c>
      <c r="S842">
        <f t="shared" si="314"/>
        <v>26255.5</v>
      </c>
      <c r="T842" t="str">
        <f t="shared" si="315"/>
        <v>7:30 a.m. to 7:59 a.m.</v>
      </c>
      <c r="U842">
        <f t="shared" si="316"/>
        <v>450</v>
      </c>
      <c r="V842">
        <f t="shared" si="317"/>
        <v>52511</v>
      </c>
      <c r="W842">
        <f t="shared" si="318"/>
        <v>24572</v>
      </c>
      <c r="X842">
        <f t="shared" si="319"/>
        <v>8467</v>
      </c>
      <c r="Y842">
        <f t="shared" si="320"/>
        <v>29</v>
      </c>
      <c r="Z842">
        <f t="shared" si="321"/>
        <v>455.76609188614623</v>
      </c>
      <c r="AA842" s="9">
        <f t="shared" si="311"/>
        <v>0.31597222222222221</v>
      </c>
      <c r="AC842" s="6">
        <f t="shared" si="322"/>
        <v>52511</v>
      </c>
      <c r="AD842" s="6">
        <f t="shared" si="323"/>
        <v>13128</v>
      </c>
      <c r="AE842" s="6">
        <f t="shared" ref="AE842:AE905" si="328">IF($AD842&gt;SUM($E842:$R842),"Q1 can't exceed the total", IF($AD842&gt;SUM($E842:$Q842),$R$2, IF($AD842&gt;SUM($E842:$P842),$Q$2, IF($AD842&gt;SUM($E842:$O842),$P$2, IF($AD842&gt;SUM($E842:$N842),$O$2, IF($AD842&gt;SUM($E842:$M842),$N$2, IF($AD842&gt;SUM($E842:$L842),$M$2, IF($AD842&gt;SUM($E842:$K842),$L$2, IF($AD842&gt;SUM($E842:$J842),$K$2, IF($AD842&gt;SUM($E842:$I842),$J$2, IF($AD842&gt;SUM($E842:$H842),$I$2, IF($AD842&gt;SUM($E842:$G842),$H$2, IF($AD842&gt;SUM($E842:$F842),$G$2, IF($AD842&gt;SUM($E842),$F$2,$E$2))))))))))))))</f>
        <v>390</v>
      </c>
      <c r="AF842" s="6">
        <f t="shared" ref="AF842:AF905" si="329">IF($AD842&gt;SUM($E842:$R842),"Q1 can't exceed the total", IF($AD842&gt;SUM($E842:$Q842),$R842, IF($AD842&gt;SUM($E842:$P842),$Q842, IF($AD842&gt;SUM($E842:$O842),$P842, IF($AD842&gt;SUM($E842:$N842),$O842, IF($AD842&gt;SUM($E842:$M842),$N842, IF($AD842&gt;SUM($E842:$L842),$M842, IF($AD842&gt;SUM($E842:$K842),$L842, IF($AD842&gt;SUM($E842:$J842),$K842, IF($AD842&gt;SUM($E842:$I842),$J842, IF($AD842&gt;SUM($E842:$H842),$I842, IF($AD842&gt;SUM($E842:$G842),$H842, IF($AD842&gt;SUM($E842:$F842),$G842, IF($AD842&gt;SUM($E842),$F842,$E842))))))))))))))</f>
        <v>4873</v>
      </c>
      <c r="AG842" s="6">
        <f t="shared" ref="AG842:AG905" si="330">IF($AD842&gt;SUM($E842:$R842),"median can't exceed the total", IF($AD842&gt;SUM($E842:$Q842),$R$1, IF($AD842&gt;SUM($E842:$P842),$Q$1, IF($AD842&gt;SUM($E842:$O842),$P$1, IF($AD842&gt;SUM($E842:$N842),$O$1, IF($AD842&gt;SUM($E842:$M842),$N$1, IF($AD842&gt;SUM($E842:$L842),$M$1, IF($AD842&gt;SUM($E842:$K842),$L$1, IF($AD842&gt;SUM($E842:$J842),$K$1, IF($AD842&gt;SUM($E842:$I842),$J$1, IF($AD842&gt;SUM($E842:$H842),$I$1, IF($AD842&gt;SUM($E842:$G842),$H$1, IF($AD842&gt;SUM($E842:$F842),$G$1, IF($AD842&gt;SUM($E842),$F$1,$E$1))))))))))))))</f>
        <v>29</v>
      </c>
      <c r="AH842" s="6">
        <f t="shared" ref="AH842:AH905" si="331">IF($AD842&gt;SUM($E842:$R842),"median can't exceed the total", IF($AD842&gt;SUM($E842:$Q842),SUM($E842:$Q842), IF($AD842&gt;SUM($E842:$P842),SUM($E842:$P842), IF($AD842&gt;SUM($E842:$O842),SUM($E842:$O842), IF($AD842&gt;SUM($E842:$N842),SUM($E842:$N842), IF($AD842&gt;SUM($E842:$M842),SUM($E842:$M842), IF($AD842&gt;SUM($E842:$L842),SUM($E842:$L842), IF($AD842&gt;SUM($E842:$K842),SUM($E842:$K842), IF($AD842&gt;SUM($E842:$J842),SUM($E842:$J842), IF($AD842&gt;SUM($E842:$I842),SUM($E842:$I842), IF($AD842&gt;SUM($E842:$H842),SUM($E842:$H842), IF($AD842&gt;SUM($E842:$G842),SUM($E842:$G842), IF($AD842&gt;SUM($E842:$F842),SUM($E842:$F842, IF($AD842&gt;SUM($E842),SUM($E842),0)))))))))))))))</f>
        <v>12086</v>
      </c>
      <c r="AI842" s="6">
        <f t="shared" si="324"/>
        <v>396.19962035706959</v>
      </c>
      <c r="AJ842" s="9">
        <f t="shared" si="312"/>
        <v>0.27499999999999997</v>
      </c>
      <c r="AL842" s="6">
        <f t="shared" si="325"/>
        <v>52511</v>
      </c>
      <c r="AM842" s="6">
        <f t="shared" si="326"/>
        <v>39384</v>
      </c>
      <c r="AN842" s="6">
        <f t="shared" ref="AN842:AN905" si="332">IF($AM842&gt;SUM($E842:$R842),"can't exceed the total", IF($AM842&gt;SUM($E842:$Q842),$R$2, IF($AM842&gt;SUM($E842:$P842),$Q$2, IF($AM842&gt;SUM($E842:$O842),$P$2, IF($AM842&gt;SUM($E842:$N842),$O$2, IF($AM842&gt;SUM($E842:$M842),$N$2, IF($AM842&gt;SUM($E842:$L842),$M$2, IF($AM842&gt;SUM($E842:$K842),$L$2, IF($AM842&gt;SUM($E842:$J842),$K$2, IF($AM842&gt;SUM($E842:$I842),$J$2, IF($AM842&gt;SUM($E842:$H842),$I$2, IF($AM842&gt;SUM($E842:$G842),$H$2, IF($AM842&gt;SUM($E842:$F842),$G$2, IF($AM842&gt;SUM($E842),$F$2,$E$2))))))))))))))</f>
        <v>510</v>
      </c>
      <c r="AO842" s="6">
        <f t="shared" ref="AO842:AO905" si="333">IF($AM842&gt;SUM($E842:$R842), "can't exceed the total", IF($AM842&gt;SUM($E842:$Q842),$R842, IF($AM842&gt;SUM($E842:$P842),$Q842, IF($AM842&gt;SUM($E842:$O842),$P842, IF($AM842&gt;SUM($E842:$N842),$O842, IF($AM842&gt;SUM($E842:$M842),$N842, IF($AM842&gt;SUM($E842:$L842),$M842, IF($AM842&gt;SUM($E842:$K842),$L842, IF($AM842&gt;SUM($E842:$J842),$K842, IF($AM842&gt;SUM($E842:$I842),$J842, IF($AM842&gt;SUM($E842:$H842),$I842, IF($AM842&gt;SUM($E842:$G842),$H842, IF($AM842&gt;SUM($E842:$F842),$G842, IF($AM842&gt;SUM($E842),$F842,$E842))))))))))))))</f>
        <v>2513</v>
      </c>
      <c r="AP842" s="6">
        <f t="shared" ref="AP842:AP905" si="334">IF($AM842&gt;SUM($E842:$R842),"can't exceed the total", IF($AM842&gt;SUM($E842:$Q842),$R$1, IF($AM842&gt;SUM($E842:$P842),$Q$1, IF($AM842&gt;SUM($E842:$O842),$P$1, IF($AM842&gt;SUM($E842:$N842),$O$1, IF($AM842&gt;SUM($E842:$M842),$N$1, IF($AM842&gt;SUM($E842:$L842),$M$1, IF($AM842&gt;SUM($E842:$K842),$L$1, IF($AM842&gt;SUM($E842:$J842),$K$1, IF($AM842&gt;SUM($E842:$I842),$J$1, IF($AM842&gt;SUM($E842:$H842),$I$1, IF($AM842&gt;SUM($E842:$G842),$H$1, IF($AM842&gt;SUM($E842:$F842),$G$1, IF($AM842&gt;SUM($E842),$F$1,$E$1))))))))))))))</f>
        <v>29</v>
      </c>
      <c r="AQ842" s="6">
        <f t="shared" ref="AQ842:AQ905" si="335">IF($AM842&gt;SUM($E842:$R842),"can't exceed the total", IF($AM842&gt;SUM($E842:$Q842),SUM($E842:$Q842), IF($AM842&gt;SUM($E842:$P842),SUM($E842:$P842), IF($AM842&gt;SUM($E842:$O842),SUM($E842:$O842), IF($AM842&gt;SUM($E842:$N842),SUM($E842:$N842), IF($AM842&gt;SUM($E842:$M842),SUM($E842:$M842), IF($AM842&gt;SUM($E842:$L842),SUM($E842:$L842), IF($AM842&gt;SUM($E842:$K842),SUM($E842:$K842), IF($AM842&gt;SUM($E842:$J842),SUM($E842:$J842), IF($AM842&gt;SUM($E842:$I842),SUM($E842:$I842), IF($AM842&gt;SUM($E842:$H842),SUM($E842:$H842), IF($AM842&gt;SUM($E842:$G842),SUM($E842:$G842), IF($AM842&gt;SUM($E842:$F842),SUM($E842:$F842, IF($AM842&gt;SUM($E842),SUM($E842),0)))))))))))))))</f>
        <v>38363</v>
      </c>
      <c r="AR842" s="6">
        <f t="shared" si="327"/>
        <v>521.77367688022287</v>
      </c>
      <c r="AS842" s="9">
        <f t="shared" si="313"/>
        <v>0.36180555555555555</v>
      </c>
    </row>
    <row r="843" spans="1:45" x14ac:dyDescent="0.25">
      <c r="A843" t="s">
        <v>1670</v>
      </c>
      <c r="B843">
        <v>44500</v>
      </c>
      <c r="C843" t="s">
        <v>1671</v>
      </c>
      <c r="D843">
        <v>17629</v>
      </c>
      <c r="E843">
        <v>966</v>
      </c>
      <c r="F843">
        <v>451</v>
      </c>
      <c r="G843">
        <v>542</v>
      </c>
      <c r="H843">
        <v>1284</v>
      </c>
      <c r="I843">
        <v>1413</v>
      </c>
      <c r="J843">
        <v>3528</v>
      </c>
      <c r="K843">
        <v>2977</v>
      </c>
      <c r="L843">
        <v>1676</v>
      </c>
      <c r="M843">
        <v>502</v>
      </c>
      <c r="N843">
        <v>1125</v>
      </c>
      <c r="O843">
        <v>312</v>
      </c>
      <c r="P843">
        <v>60</v>
      </c>
      <c r="Q843">
        <v>1326</v>
      </c>
      <c r="R843">
        <v>1467</v>
      </c>
      <c r="S843">
        <f t="shared" si="314"/>
        <v>8814.5</v>
      </c>
      <c r="T843" t="str">
        <f t="shared" si="315"/>
        <v>7:30 a.m. to 7:59 a.m.</v>
      </c>
      <c r="U843">
        <f t="shared" si="316"/>
        <v>450</v>
      </c>
      <c r="V843">
        <f t="shared" si="317"/>
        <v>17629</v>
      </c>
      <c r="W843">
        <f t="shared" si="318"/>
        <v>8184</v>
      </c>
      <c r="X843">
        <f t="shared" si="319"/>
        <v>2977</v>
      </c>
      <c r="Y843">
        <f t="shared" si="320"/>
        <v>29</v>
      </c>
      <c r="Z843">
        <f t="shared" si="321"/>
        <v>456.14192139737992</v>
      </c>
      <c r="AA843" s="9">
        <f t="shared" ref="AA843:AA906" si="336">TIME(0,Z843,0)</f>
        <v>0.31666666666666665</v>
      </c>
      <c r="AC843" s="6">
        <f t="shared" si="322"/>
        <v>17629</v>
      </c>
      <c r="AD843" s="6">
        <f t="shared" si="323"/>
        <v>4408</v>
      </c>
      <c r="AE843" s="6">
        <f t="shared" si="328"/>
        <v>390</v>
      </c>
      <c r="AF843" s="6">
        <f t="shared" si="329"/>
        <v>1413</v>
      </c>
      <c r="AG843" s="6">
        <f t="shared" si="330"/>
        <v>29</v>
      </c>
      <c r="AH843" s="6">
        <f t="shared" si="331"/>
        <v>3243</v>
      </c>
      <c r="AI843" s="6">
        <f t="shared" si="324"/>
        <v>413.89472753007783</v>
      </c>
      <c r="AJ843" s="9">
        <f t="shared" ref="AJ843:AJ906" si="337">TIME(0,AI843,0)</f>
        <v>0.28680555555555559</v>
      </c>
      <c r="AL843" s="6">
        <f t="shared" si="325"/>
        <v>17629</v>
      </c>
      <c r="AM843" s="6">
        <f t="shared" si="326"/>
        <v>13222</v>
      </c>
      <c r="AN843" s="6">
        <f t="shared" si="332"/>
        <v>510</v>
      </c>
      <c r="AO843" s="6">
        <f t="shared" si="333"/>
        <v>502</v>
      </c>
      <c r="AP843" s="6">
        <f t="shared" si="334"/>
        <v>29</v>
      </c>
      <c r="AQ843" s="6">
        <f t="shared" si="335"/>
        <v>12837</v>
      </c>
      <c r="AR843" s="6">
        <f t="shared" si="327"/>
        <v>532.22659362549803</v>
      </c>
      <c r="AS843" s="9">
        <f t="shared" ref="AS843:AS906" si="338">TIME(0,AR843,0)</f>
        <v>0.36944444444444446</v>
      </c>
    </row>
    <row r="844" spans="1:45" x14ac:dyDescent="0.25">
      <c r="A844" t="s">
        <v>1672</v>
      </c>
      <c r="B844">
        <v>44540</v>
      </c>
      <c r="C844" t="s">
        <v>1673</v>
      </c>
      <c r="D844">
        <v>10409</v>
      </c>
      <c r="E844">
        <v>733</v>
      </c>
      <c r="F844">
        <v>399</v>
      </c>
      <c r="G844">
        <v>688</v>
      </c>
      <c r="H844">
        <v>631</v>
      </c>
      <c r="I844">
        <v>1119</v>
      </c>
      <c r="J844">
        <v>1172</v>
      </c>
      <c r="K844">
        <v>1812</v>
      </c>
      <c r="L844">
        <v>541</v>
      </c>
      <c r="M844">
        <v>487</v>
      </c>
      <c r="N844">
        <v>621</v>
      </c>
      <c r="O844">
        <v>203</v>
      </c>
      <c r="P844">
        <v>284</v>
      </c>
      <c r="Q844">
        <v>852</v>
      </c>
      <c r="R844">
        <v>867</v>
      </c>
      <c r="S844">
        <f t="shared" ref="S844:S907" si="339">IF(MOD(D844,2)&gt;0,AVERAGE(ROUNDDOWN(D844/2,0),ROUNDUP(D844/2,0)),D844/2)</f>
        <v>5204.5</v>
      </c>
      <c r="T844" t="str">
        <f t="shared" ref="T844:T907" si="340">IF($S844&gt;SUM($E844:$R844),"median can't exceed the total",IF($S844&gt;SUM($E844:$Q844),$R$9,IF($S844&gt;SUM($E844:$P844),$Q$9,IF($S844&gt;SUM($E844:$O844),$P$9,IF($S844&gt;SUM($E844:$N844),$O$9,IF($S844&gt;SUM($E844:$M844),$N$9,IF($S844&gt;SUM($E844:$L844),$M$9,IF($S844&gt;SUM($E844:$K844),$L$9,IF($S844&gt;SUM($E844:$J844),$K$9,IF($S844&gt;SUM($E844:$I844),$J$9,IF($S844&gt;SUM($E844:$H844),$I$9,IF($S844&gt;SUM($E844:$G844),$H$9,IF($S844&gt;SUM($E844:$F844),$G$9,IF($S844&gt;SUM($E844),$F$9,$E$9))))))))))))))</f>
        <v>7:30 a.m. to 7:59 a.m.</v>
      </c>
      <c r="U844">
        <f t="shared" ref="U844:U907" si="341">IF($S844&gt;SUM($E844:$R844),"median can't exceed the total",IF($S844&gt;SUM($E844:$Q844),$R$2,IF($S844&gt;SUM($E844:$P844),$Q$2,IF($S844&gt;SUM($E844:$O844),$P$2,IF($S844&gt;SUM($E844:$N844),$O$2,IF($S844&gt;SUM($E844:$M844),$N$2,IF($S844&gt;SUM($E844:$L844),$M$2,IF($S844&gt;SUM($E844:$K844),$L$2,IF($S844&gt;SUM($E844:$J844),$K$2,IF($S844&gt;SUM($E844:$I844),$J$2,IF($S844&gt;SUM($E844:$H844),$I$2,IF($S844&gt;SUM($E844:$G844),$H$2,IF($S844&gt;SUM($E844:$F844),$G$2,IF($S844&gt;SUM($E844),$F$2,$E$2))))))))))))))</f>
        <v>450</v>
      </c>
      <c r="V844">
        <f t="shared" ref="V844:V907" si="342">D844</f>
        <v>10409</v>
      </c>
      <c r="W844">
        <f t="shared" ref="W844:W907" si="343">IF($S844&gt;SUM($E844:$R844),"median can't exceed the total", IF($S844&gt;SUM($E844:$Q844),SUM($E844:$Q844), IF($S844&gt;SUM($E844:$P844),SUM($E844:$P844), IF($S844&gt;SUM($E844:$O844),SUM($E844:$O844), IF($S844&gt;SUM($E844:$N844),SUM($E844:$N844), IF($S844&gt;SUM($E844:$M844),SUM($E844:$M844), IF($S844&gt;SUM($E844:$L844),SUM($E844:$L844), IF($S844&gt;SUM($E844:$K844),SUM($E844:$K844), IF($S844&gt;SUM($E844:$J844),SUM($E844:$J844), IF($S844&gt;SUM($E844:$I844),SUM($E844:$I844), IF($S844&gt;SUM($E844:$H844),SUM($E844:$H844), IF($S844&gt;SUM($E844:$G844),SUM($E844:$G844), IF($S844&gt;SUM($E844:$F844),SUM($E844:$F844, IF($S844&gt;SUM($E844),SUM($E844),0)))))))))))))))</f>
        <v>4742</v>
      </c>
      <c r="X844">
        <f t="shared" ref="X844:X907" si="344">IF($S844&gt;SUM($E844:$R844),"median can't exceed the total", IF($S844&gt;SUM($E844:$Q844),$R844, IF($S844&gt;SUM($E844:$P844),$Q844, IF($S844&gt;SUM($E844:$O844),$P844, IF($S844&gt;SUM($E844:$N844),$O844, IF($S844&gt;SUM($E844:$M844),$N844, IF($S844&gt;SUM($E844:$L844),$M844, IF($S844&gt;SUM($E844:$K844),$L844, IF($S844&gt;SUM($E844:$J844),$K844, IF($S844&gt;SUM($E844:$I844),$J844, IF($S844&gt;SUM($E844:$H844),$I844, IF($S844&gt;SUM($E844:$G844),$H844, IF($S844&gt;SUM($E844:$F844),$G844, IF($S844&gt;SUM($E844),$F844,$E844))))))))))))))</f>
        <v>1812</v>
      </c>
      <c r="Y844">
        <f t="shared" ref="Y844:Y907" si="345">IF($S844&gt;SUM($E844:$R844),"median can't exceed the total", IF($S844&gt;SUM($E844:$Q844),$R$1, IF($S844&gt;SUM($E844:$P844),$Q$1, IF($S844&gt;SUM($E844:$O844),$P$1, IF($S844&gt;SUM($E844:$N844),$O$1, IF($S844&gt;SUM($E844:$M844),$N$1, IF($S844&gt;SUM($E844:$L844),$M$1, IF($S844&gt;SUM($E844:$K844),$L$1, IF($S844&gt;SUM($E844:$J844),$K$1, IF($S844&gt;SUM($E844:$I844),$J$1, IF($S844&gt;SUM($E844:$H844),$I$1, IF($S844&gt;SUM($E844:$G844),$H$1, IF($S844&gt;SUM($E844:$F844),$G$1, IF($S844&gt;SUM($E844),$F$1,$E$1))))))))))))))</f>
        <v>29</v>
      </c>
      <c r="Z844">
        <f t="shared" ref="Z844:Z907" si="346">U844+(((V844/2)-W844)/X844)*Y844</f>
        <v>457.40204194260485</v>
      </c>
      <c r="AA844" s="9">
        <f t="shared" si="336"/>
        <v>0.31736111111111109</v>
      </c>
      <c r="AC844" s="6">
        <f t="shared" ref="AC844:AC907" si="347">$D844</f>
        <v>10409</v>
      </c>
      <c r="AD844" s="6">
        <f t="shared" ref="AD844:AD907" si="348">ROUNDUP(0.25*($AC844+1),0)</f>
        <v>2603</v>
      </c>
      <c r="AE844" s="6">
        <f t="shared" si="328"/>
        <v>390</v>
      </c>
      <c r="AF844" s="6">
        <f t="shared" si="329"/>
        <v>1119</v>
      </c>
      <c r="AG844" s="6">
        <f t="shared" si="330"/>
        <v>29</v>
      </c>
      <c r="AH844" s="6">
        <f t="shared" si="331"/>
        <v>2451</v>
      </c>
      <c r="AI844" s="6">
        <f t="shared" ref="AI844:AI907" si="349">AE844+(((AC844/4)-AH844)/AF844)*AG844</f>
        <v>393.91979445933868</v>
      </c>
      <c r="AJ844" s="9">
        <f t="shared" si="337"/>
        <v>0.27291666666666664</v>
      </c>
      <c r="AL844" s="6">
        <f t="shared" ref="AL844:AL907" si="350">$D844</f>
        <v>10409</v>
      </c>
      <c r="AM844" s="6">
        <f t="shared" ref="AM844:AM907" si="351">ROUNDDOWN(0.75*($AL844+1),0)</f>
        <v>7807</v>
      </c>
      <c r="AN844" s="6">
        <f t="shared" si="332"/>
        <v>540</v>
      </c>
      <c r="AO844" s="6">
        <f t="shared" si="333"/>
        <v>621</v>
      </c>
      <c r="AP844" s="6">
        <f t="shared" si="334"/>
        <v>59</v>
      </c>
      <c r="AQ844" s="6">
        <f t="shared" si="335"/>
        <v>7582</v>
      </c>
      <c r="AR844" s="6">
        <f t="shared" ref="AR844:AR907" si="352">AN844+((((3*AL844)/4)-AQ844)/AO844)*AP844</f>
        <v>561.35305958132039</v>
      </c>
      <c r="AS844" s="9">
        <f t="shared" si="338"/>
        <v>0.38958333333333334</v>
      </c>
    </row>
    <row r="845" spans="1:45" x14ac:dyDescent="0.25">
      <c r="A845" t="s">
        <v>1674</v>
      </c>
      <c r="B845">
        <v>44580</v>
      </c>
      <c r="C845" t="s">
        <v>1675</v>
      </c>
      <c r="D845">
        <v>25398</v>
      </c>
      <c r="E845">
        <v>2144</v>
      </c>
      <c r="F845">
        <v>1342</v>
      </c>
      <c r="G845">
        <v>1593</v>
      </c>
      <c r="H845">
        <v>2444</v>
      </c>
      <c r="I845">
        <v>2777</v>
      </c>
      <c r="J845">
        <v>2866</v>
      </c>
      <c r="K845">
        <v>4273</v>
      </c>
      <c r="L845">
        <v>1773</v>
      </c>
      <c r="M845">
        <v>817</v>
      </c>
      <c r="N845">
        <v>778</v>
      </c>
      <c r="O845">
        <v>362</v>
      </c>
      <c r="P845">
        <v>270</v>
      </c>
      <c r="Q845">
        <v>2315</v>
      </c>
      <c r="R845">
        <v>1644</v>
      </c>
      <c r="S845">
        <f t="shared" si="339"/>
        <v>12699</v>
      </c>
      <c r="T845" t="str">
        <f t="shared" si="340"/>
        <v>7:00 a.m. to 7:29 a.m.</v>
      </c>
      <c r="U845">
        <f t="shared" si="341"/>
        <v>420</v>
      </c>
      <c r="V845">
        <f t="shared" si="342"/>
        <v>25398</v>
      </c>
      <c r="W845">
        <f t="shared" si="343"/>
        <v>10300</v>
      </c>
      <c r="X845">
        <f t="shared" si="344"/>
        <v>2866</v>
      </c>
      <c r="Y845">
        <f t="shared" si="345"/>
        <v>29</v>
      </c>
      <c r="Z845">
        <f t="shared" si="346"/>
        <v>444.27459874389393</v>
      </c>
      <c r="AA845" s="9">
        <f t="shared" si="336"/>
        <v>0.30833333333333335</v>
      </c>
      <c r="AC845" s="6">
        <f t="shared" si="347"/>
        <v>25398</v>
      </c>
      <c r="AD845" s="6">
        <f t="shared" si="348"/>
        <v>6350</v>
      </c>
      <c r="AE845" s="6">
        <f t="shared" si="328"/>
        <v>360</v>
      </c>
      <c r="AF845" s="6">
        <f t="shared" si="329"/>
        <v>2444</v>
      </c>
      <c r="AG845" s="6">
        <f t="shared" si="330"/>
        <v>29</v>
      </c>
      <c r="AH845" s="6">
        <f t="shared" si="331"/>
        <v>5079</v>
      </c>
      <c r="AI845" s="6">
        <f t="shared" si="349"/>
        <v>375.07549099836336</v>
      </c>
      <c r="AJ845" s="9">
        <f t="shared" si="337"/>
        <v>0.26041666666666669</v>
      </c>
      <c r="AL845" s="6">
        <f t="shared" si="350"/>
        <v>25398</v>
      </c>
      <c r="AM845" s="6">
        <f t="shared" si="351"/>
        <v>19049</v>
      </c>
      <c r="AN845" s="6">
        <f t="shared" si="332"/>
        <v>480</v>
      </c>
      <c r="AO845" s="6">
        <f t="shared" si="333"/>
        <v>1773</v>
      </c>
      <c r="AP845" s="6">
        <f t="shared" si="334"/>
        <v>29</v>
      </c>
      <c r="AQ845" s="6">
        <f t="shared" si="335"/>
        <v>17439</v>
      </c>
      <c r="AR845" s="6">
        <f t="shared" si="352"/>
        <v>506.32571912013537</v>
      </c>
      <c r="AS845" s="9">
        <f t="shared" si="338"/>
        <v>0.35138888888888892</v>
      </c>
    </row>
    <row r="846" spans="1:45" x14ac:dyDescent="0.25">
      <c r="A846" t="s">
        <v>1676</v>
      </c>
      <c r="B846">
        <v>44600</v>
      </c>
      <c r="C846" t="s">
        <v>1677</v>
      </c>
      <c r="D846">
        <v>49755</v>
      </c>
      <c r="E846">
        <v>2660</v>
      </c>
      <c r="F846">
        <v>2418</v>
      </c>
      <c r="G846">
        <v>3474</v>
      </c>
      <c r="H846">
        <v>4758</v>
      </c>
      <c r="I846">
        <v>4676</v>
      </c>
      <c r="J846">
        <v>5621</v>
      </c>
      <c r="K846">
        <v>5176</v>
      </c>
      <c r="L846">
        <v>4776</v>
      </c>
      <c r="M846">
        <v>2613</v>
      </c>
      <c r="N846">
        <v>2594</v>
      </c>
      <c r="O846">
        <v>900</v>
      </c>
      <c r="P846">
        <v>759</v>
      </c>
      <c r="Q846">
        <v>4578</v>
      </c>
      <c r="R846">
        <v>4752</v>
      </c>
      <c r="S846">
        <f t="shared" si="339"/>
        <v>24877.5</v>
      </c>
      <c r="T846" t="str">
        <f t="shared" si="340"/>
        <v>7:30 a.m. to 7:59 a.m.</v>
      </c>
      <c r="U846">
        <f t="shared" si="341"/>
        <v>450</v>
      </c>
      <c r="V846">
        <f t="shared" si="342"/>
        <v>49755</v>
      </c>
      <c r="W846">
        <f t="shared" si="343"/>
        <v>23607</v>
      </c>
      <c r="X846">
        <f t="shared" si="344"/>
        <v>5176</v>
      </c>
      <c r="Y846">
        <f t="shared" si="345"/>
        <v>29</v>
      </c>
      <c r="Z846">
        <f t="shared" si="346"/>
        <v>457.11833462132921</v>
      </c>
      <c r="AA846" s="9">
        <f t="shared" si="336"/>
        <v>0.31736111111111109</v>
      </c>
      <c r="AC846" s="6">
        <f t="shared" si="347"/>
        <v>49755</v>
      </c>
      <c r="AD846" s="6">
        <f t="shared" si="348"/>
        <v>12439</v>
      </c>
      <c r="AE846" s="6">
        <f t="shared" si="328"/>
        <v>360</v>
      </c>
      <c r="AF846" s="6">
        <f t="shared" si="329"/>
        <v>4758</v>
      </c>
      <c r="AG846" s="6">
        <f t="shared" si="330"/>
        <v>29</v>
      </c>
      <c r="AH846" s="6">
        <f t="shared" si="331"/>
        <v>8552</v>
      </c>
      <c r="AI846" s="6">
        <f t="shared" si="349"/>
        <v>383.68973308112652</v>
      </c>
      <c r="AJ846" s="9">
        <f t="shared" si="337"/>
        <v>0.26597222222222222</v>
      </c>
      <c r="AL846" s="6">
        <f t="shared" si="350"/>
        <v>49755</v>
      </c>
      <c r="AM846" s="6">
        <f t="shared" si="351"/>
        <v>37317</v>
      </c>
      <c r="AN846" s="6">
        <f t="shared" si="332"/>
        <v>540</v>
      </c>
      <c r="AO846" s="6">
        <f t="shared" si="333"/>
        <v>2594</v>
      </c>
      <c r="AP846" s="6">
        <f t="shared" si="334"/>
        <v>59</v>
      </c>
      <c r="AQ846" s="6">
        <f t="shared" si="335"/>
        <v>36172</v>
      </c>
      <c r="AR846" s="6">
        <f t="shared" si="352"/>
        <v>566.02573245952192</v>
      </c>
      <c r="AS846" s="9">
        <f t="shared" si="338"/>
        <v>0.39305555555555555</v>
      </c>
    </row>
    <row r="847" spans="1:45" x14ac:dyDescent="0.25">
      <c r="A847" t="s">
        <v>1678</v>
      </c>
      <c r="B847">
        <v>44620</v>
      </c>
      <c r="C847" t="s">
        <v>1679</v>
      </c>
      <c r="D847">
        <v>34176</v>
      </c>
      <c r="E847">
        <v>1192</v>
      </c>
      <c r="F847">
        <v>1093</v>
      </c>
      <c r="G847">
        <v>1642</v>
      </c>
      <c r="H847">
        <v>2544</v>
      </c>
      <c r="I847">
        <v>4108</v>
      </c>
      <c r="J847">
        <v>4334</v>
      </c>
      <c r="K847">
        <v>4788</v>
      </c>
      <c r="L847">
        <v>2738</v>
      </c>
      <c r="M847">
        <v>1485</v>
      </c>
      <c r="N847">
        <v>2039</v>
      </c>
      <c r="O847">
        <v>1219</v>
      </c>
      <c r="P847">
        <v>470</v>
      </c>
      <c r="Q847">
        <v>3446</v>
      </c>
      <c r="R847">
        <v>3078</v>
      </c>
      <c r="S847">
        <f t="shared" si="339"/>
        <v>17088</v>
      </c>
      <c r="T847" t="str">
        <f t="shared" si="340"/>
        <v>7:30 a.m. to 7:59 a.m.</v>
      </c>
      <c r="U847">
        <f t="shared" si="341"/>
        <v>450</v>
      </c>
      <c r="V847">
        <f t="shared" si="342"/>
        <v>34176</v>
      </c>
      <c r="W847">
        <f t="shared" si="343"/>
        <v>14913</v>
      </c>
      <c r="X847">
        <f t="shared" si="344"/>
        <v>4788</v>
      </c>
      <c r="Y847">
        <f t="shared" si="345"/>
        <v>29</v>
      </c>
      <c r="Z847">
        <f t="shared" si="346"/>
        <v>463.17355889724308</v>
      </c>
      <c r="AA847" s="9">
        <f t="shared" si="336"/>
        <v>0.3215277777777778</v>
      </c>
      <c r="AC847" s="6">
        <f t="shared" si="347"/>
        <v>34176</v>
      </c>
      <c r="AD847" s="6">
        <f t="shared" si="348"/>
        <v>8545</v>
      </c>
      <c r="AE847" s="6">
        <f t="shared" si="328"/>
        <v>390</v>
      </c>
      <c r="AF847" s="6">
        <f t="shared" si="329"/>
        <v>4108</v>
      </c>
      <c r="AG847" s="6">
        <f t="shared" si="330"/>
        <v>29</v>
      </c>
      <c r="AH847" s="6">
        <f t="shared" si="331"/>
        <v>6471</v>
      </c>
      <c r="AI847" s="6">
        <f t="shared" si="349"/>
        <v>404.63412852969816</v>
      </c>
      <c r="AJ847" s="9">
        <f t="shared" si="337"/>
        <v>0.28055555555555556</v>
      </c>
      <c r="AL847" s="6">
        <f t="shared" si="350"/>
        <v>34176</v>
      </c>
      <c r="AM847" s="6">
        <f t="shared" si="351"/>
        <v>25632</v>
      </c>
      <c r="AN847" s="6">
        <f t="shared" si="332"/>
        <v>540</v>
      </c>
      <c r="AO847" s="6">
        <f t="shared" si="333"/>
        <v>2039</v>
      </c>
      <c r="AP847" s="6">
        <f t="shared" si="334"/>
        <v>59</v>
      </c>
      <c r="AQ847" s="6">
        <f t="shared" si="335"/>
        <v>23924</v>
      </c>
      <c r="AR847" s="6">
        <f t="shared" si="352"/>
        <v>589.42226581657678</v>
      </c>
      <c r="AS847" s="9">
        <f t="shared" si="338"/>
        <v>0.40902777777777777</v>
      </c>
    </row>
    <row r="848" spans="1:45" x14ac:dyDescent="0.25">
      <c r="A848" t="s">
        <v>1680</v>
      </c>
      <c r="B848">
        <v>44660</v>
      </c>
      <c r="C848" t="s">
        <v>1681</v>
      </c>
      <c r="D848">
        <v>35841</v>
      </c>
      <c r="E848">
        <v>869</v>
      </c>
      <c r="F848">
        <v>906</v>
      </c>
      <c r="G848">
        <v>1205</v>
      </c>
      <c r="H848">
        <v>2201</v>
      </c>
      <c r="I848">
        <v>3450</v>
      </c>
      <c r="J848">
        <v>4226</v>
      </c>
      <c r="K848">
        <v>6345</v>
      </c>
      <c r="L848">
        <v>3629</v>
      </c>
      <c r="M848">
        <v>2274</v>
      </c>
      <c r="N848">
        <v>2259</v>
      </c>
      <c r="O848">
        <v>1253</v>
      </c>
      <c r="P848">
        <v>651</v>
      </c>
      <c r="Q848">
        <v>3195</v>
      </c>
      <c r="R848">
        <v>3378</v>
      </c>
      <c r="S848">
        <f t="shared" si="339"/>
        <v>17920.5</v>
      </c>
      <c r="T848" t="str">
        <f t="shared" si="340"/>
        <v>7:30 a.m. to 7:59 a.m.</v>
      </c>
      <c r="U848">
        <f t="shared" si="341"/>
        <v>450</v>
      </c>
      <c r="V848">
        <f t="shared" si="342"/>
        <v>35841</v>
      </c>
      <c r="W848">
        <f t="shared" si="343"/>
        <v>12857</v>
      </c>
      <c r="X848">
        <f t="shared" si="344"/>
        <v>6345</v>
      </c>
      <c r="Y848">
        <f t="shared" si="345"/>
        <v>29</v>
      </c>
      <c r="Z848">
        <f t="shared" si="346"/>
        <v>473.14286840031519</v>
      </c>
      <c r="AA848" s="9">
        <f t="shared" si="336"/>
        <v>0.32847222222222222</v>
      </c>
      <c r="AC848" s="6">
        <f t="shared" si="347"/>
        <v>35841</v>
      </c>
      <c r="AD848" s="6">
        <f t="shared" si="348"/>
        <v>8961</v>
      </c>
      <c r="AE848" s="6">
        <f t="shared" si="328"/>
        <v>420</v>
      </c>
      <c r="AF848" s="6">
        <f t="shared" si="329"/>
        <v>4226</v>
      </c>
      <c r="AG848" s="6">
        <f t="shared" si="330"/>
        <v>29</v>
      </c>
      <c r="AH848" s="6">
        <f t="shared" si="331"/>
        <v>8631</v>
      </c>
      <c r="AI848" s="6">
        <f t="shared" si="349"/>
        <v>422.25940605773781</v>
      </c>
      <c r="AJ848" s="9">
        <f t="shared" si="337"/>
        <v>0.29305555555555557</v>
      </c>
      <c r="AL848" s="6">
        <f t="shared" si="350"/>
        <v>35841</v>
      </c>
      <c r="AM848" s="6">
        <f t="shared" si="351"/>
        <v>26881</v>
      </c>
      <c r="AN848" s="6">
        <f t="shared" si="332"/>
        <v>540</v>
      </c>
      <c r="AO848" s="6">
        <f t="shared" si="333"/>
        <v>2259</v>
      </c>
      <c r="AP848" s="6">
        <f t="shared" si="334"/>
        <v>59</v>
      </c>
      <c r="AQ848" s="6">
        <f t="shared" si="335"/>
        <v>25105</v>
      </c>
      <c r="AR848" s="6">
        <f t="shared" si="352"/>
        <v>586.37859672421428</v>
      </c>
      <c r="AS848" s="9">
        <f t="shared" si="338"/>
        <v>0.4069444444444445</v>
      </c>
    </row>
    <row r="849" spans="1:45" x14ac:dyDescent="0.25">
      <c r="A849" t="s">
        <v>1682</v>
      </c>
      <c r="B849">
        <v>44700</v>
      </c>
      <c r="C849" t="s">
        <v>1683</v>
      </c>
      <c r="D849">
        <v>249280</v>
      </c>
      <c r="E849">
        <v>23760</v>
      </c>
      <c r="F849">
        <v>15685</v>
      </c>
      <c r="G849">
        <v>14833</v>
      </c>
      <c r="H849">
        <v>22683</v>
      </c>
      <c r="I849">
        <v>22475</v>
      </c>
      <c r="J849">
        <v>29806</v>
      </c>
      <c r="K849">
        <v>27961</v>
      </c>
      <c r="L849">
        <v>20237</v>
      </c>
      <c r="M849">
        <v>9947</v>
      </c>
      <c r="N849">
        <v>13150</v>
      </c>
      <c r="O849">
        <v>7057</v>
      </c>
      <c r="P849">
        <v>3902</v>
      </c>
      <c r="Q849">
        <v>20381</v>
      </c>
      <c r="R849">
        <v>17403</v>
      </c>
      <c r="S849">
        <f t="shared" si="339"/>
        <v>124640</v>
      </c>
      <c r="T849" t="str">
        <f t="shared" si="340"/>
        <v>7:00 a.m. to 7:29 a.m.</v>
      </c>
      <c r="U849">
        <f t="shared" si="341"/>
        <v>420</v>
      </c>
      <c r="V849">
        <f t="shared" si="342"/>
        <v>249280</v>
      </c>
      <c r="W849">
        <f t="shared" si="343"/>
        <v>99436</v>
      </c>
      <c r="X849">
        <f t="shared" si="344"/>
        <v>29806</v>
      </c>
      <c r="Y849">
        <f t="shared" si="345"/>
        <v>29</v>
      </c>
      <c r="Z849">
        <f t="shared" si="346"/>
        <v>444.52244514527274</v>
      </c>
      <c r="AA849" s="9">
        <f t="shared" si="336"/>
        <v>0.30833333333333335</v>
      </c>
      <c r="AC849" s="6">
        <f t="shared" si="347"/>
        <v>249280</v>
      </c>
      <c r="AD849" s="6">
        <f t="shared" si="348"/>
        <v>62321</v>
      </c>
      <c r="AE849" s="6">
        <f t="shared" si="328"/>
        <v>360</v>
      </c>
      <c r="AF849" s="6">
        <f t="shared" si="329"/>
        <v>22683</v>
      </c>
      <c r="AG849" s="6">
        <f t="shared" si="330"/>
        <v>29</v>
      </c>
      <c r="AH849" s="6">
        <f t="shared" si="331"/>
        <v>54278</v>
      </c>
      <c r="AI849" s="6">
        <f t="shared" si="349"/>
        <v>370.28162059692278</v>
      </c>
      <c r="AJ849" s="9">
        <f t="shared" si="337"/>
        <v>0.25694444444444448</v>
      </c>
      <c r="AL849" s="6">
        <f t="shared" si="350"/>
        <v>249280</v>
      </c>
      <c r="AM849" s="6">
        <f t="shared" si="351"/>
        <v>186960</v>
      </c>
      <c r="AN849" s="6">
        <f t="shared" si="332"/>
        <v>510</v>
      </c>
      <c r="AO849" s="6">
        <f t="shared" si="333"/>
        <v>9947</v>
      </c>
      <c r="AP849" s="6">
        <f t="shared" si="334"/>
        <v>29</v>
      </c>
      <c r="AQ849" s="6">
        <f t="shared" si="335"/>
        <v>177440</v>
      </c>
      <c r="AR849" s="6">
        <f t="shared" si="352"/>
        <v>537.75510204081638</v>
      </c>
      <c r="AS849" s="9">
        <f t="shared" si="338"/>
        <v>0.37291666666666662</v>
      </c>
    </row>
    <row r="850" spans="1:45" x14ac:dyDescent="0.25">
      <c r="A850" t="s">
        <v>1684</v>
      </c>
      <c r="B850">
        <v>44740</v>
      </c>
      <c r="C850" t="s">
        <v>1685</v>
      </c>
      <c r="D850">
        <v>9669</v>
      </c>
      <c r="E850">
        <v>347</v>
      </c>
      <c r="F850">
        <v>463</v>
      </c>
      <c r="G850">
        <v>767</v>
      </c>
      <c r="H850">
        <v>656</v>
      </c>
      <c r="I850">
        <v>955</v>
      </c>
      <c r="J850">
        <v>1058</v>
      </c>
      <c r="K850">
        <v>1430</v>
      </c>
      <c r="L850">
        <v>747</v>
      </c>
      <c r="M850">
        <v>325</v>
      </c>
      <c r="N850">
        <v>409</v>
      </c>
      <c r="O850">
        <v>244</v>
      </c>
      <c r="P850">
        <v>105</v>
      </c>
      <c r="Q850">
        <v>1350</v>
      </c>
      <c r="R850">
        <v>813</v>
      </c>
      <c r="S850">
        <f t="shared" si="339"/>
        <v>4834.5</v>
      </c>
      <c r="T850" t="str">
        <f t="shared" si="340"/>
        <v>7:30 a.m. to 7:59 a.m.</v>
      </c>
      <c r="U850">
        <f t="shared" si="341"/>
        <v>450</v>
      </c>
      <c r="V850">
        <f t="shared" si="342"/>
        <v>9669</v>
      </c>
      <c r="W850">
        <f t="shared" si="343"/>
        <v>4246</v>
      </c>
      <c r="X850">
        <f t="shared" si="344"/>
        <v>1430</v>
      </c>
      <c r="Y850">
        <f t="shared" si="345"/>
        <v>29</v>
      </c>
      <c r="Z850">
        <f t="shared" si="346"/>
        <v>461.93461538461537</v>
      </c>
      <c r="AA850" s="9">
        <f t="shared" si="336"/>
        <v>0.32013888888888892</v>
      </c>
      <c r="AC850" s="6">
        <f t="shared" si="347"/>
        <v>9669</v>
      </c>
      <c r="AD850" s="6">
        <f t="shared" si="348"/>
        <v>2418</v>
      </c>
      <c r="AE850" s="6">
        <f t="shared" si="328"/>
        <v>390</v>
      </c>
      <c r="AF850" s="6">
        <f t="shared" si="329"/>
        <v>955</v>
      </c>
      <c r="AG850" s="6">
        <f t="shared" si="330"/>
        <v>29</v>
      </c>
      <c r="AH850" s="6">
        <f t="shared" si="331"/>
        <v>2233</v>
      </c>
      <c r="AI850" s="6">
        <f t="shared" si="349"/>
        <v>395.59502617801047</v>
      </c>
      <c r="AJ850" s="9">
        <f t="shared" si="337"/>
        <v>0.27430555555555552</v>
      </c>
      <c r="AL850" s="6">
        <f t="shared" si="350"/>
        <v>9669</v>
      </c>
      <c r="AM850" s="6">
        <f t="shared" si="351"/>
        <v>7252</v>
      </c>
      <c r="AN850" s="6">
        <f t="shared" si="332"/>
        <v>600</v>
      </c>
      <c r="AO850" s="6">
        <f t="shared" si="333"/>
        <v>244</v>
      </c>
      <c r="AP850" s="6">
        <f t="shared" si="334"/>
        <v>59</v>
      </c>
      <c r="AQ850" s="6">
        <f t="shared" si="335"/>
        <v>7157</v>
      </c>
      <c r="AR850" s="6">
        <f t="shared" si="352"/>
        <v>622.91086065573768</v>
      </c>
      <c r="AS850" s="9">
        <f t="shared" si="338"/>
        <v>0.43194444444444446</v>
      </c>
    </row>
    <row r="851" spans="1:45" x14ac:dyDescent="0.25">
      <c r="A851" t="s">
        <v>1686</v>
      </c>
      <c r="B851">
        <v>44780</v>
      </c>
      <c r="C851" t="s">
        <v>1687</v>
      </c>
      <c r="D851">
        <v>23143</v>
      </c>
      <c r="E851">
        <v>1432</v>
      </c>
      <c r="F851">
        <v>1078</v>
      </c>
      <c r="G851">
        <v>1543</v>
      </c>
      <c r="H851">
        <v>3457</v>
      </c>
      <c r="I851">
        <v>2345</v>
      </c>
      <c r="J851">
        <v>3520</v>
      </c>
      <c r="K851">
        <v>2042</v>
      </c>
      <c r="L851">
        <v>2055</v>
      </c>
      <c r="M851">
        <v>714</v>
      </c>
      <c r="N851">
        <v>882</v>
      </c>
      <c r="O851">
        <v>390</v>
      </c>
      <c r="P851">
        <v>237</v>
      </c>
      <c r="Q851">
        <v>1766</v>
      </c>
      <c r="R851">
        <v>1682</v>
      </c>
      <c r="S851">
        <f t="shared" si="339"/>
        <v>11571.5</v>
      </c>
      <c r="T851" t="str">
        <f t="shared" si="340"/>
        <v>7:00 a.m. to 7:29 a.m.</v>
      </c>
      <c r="U851">
        <f t="shared" si="341"/>
        <v>420</v>
      </c>
      <c r="V851">
        <f t="shared" si="342"/>
        <v>23143</v>
      </c>
      <c r="W851">
        <f t="shared" si="343"/>
        <v>9855</v>
      </c>
      <c r="X851">
        <f t="shared" si="344"/>
        <v>3520</v>
      </c>
      <c r="Y851">
        <f t="shared" si="345"/>
        <v>29</v>
      </c>
      <c r="Z851">
        <f t="shared" si="346"/>
        <v>434.14161931818182</v>
      </c>
      <c r="AA851" s="9">
        <f t="shared" si="336"/>
        <v>0.30138888888888887</v>
      </c>
      <c r="AC851" s="6">
        <f t="shared" si="347"/>
        <v>23143</v>
      </c>
      <c r="AD851" s="6">
        <f t="shared" si="348"/>
        <v>5786</v>
      </c>
      <c r="AE851" s="6">
        <f t="shared" si="328"/>
        <v>360</v>
      </c>
      <c r="AF851" s="6">
        <f t="shared" si="329"/>
        <v>3457</v>
      </c>
      <c r="AG851" s="6">
        <f t="shared" si="330"/>
        <v>29</v>
      </c>
      <c r="AH851" s="6">
        <f t="shared" si="331"/>
        <v>4053</v>
      </c>
      <c r="AI851" s="6">
        <f t="shared" si="349"/>
        <v>374.53565229968183</v>
      </c>
      <c r="AJ851" s="9">
        <f t="shared" si="337"/>
        <v>0.25972222222222224</v>
      </c>
      <c r="AL851" s="6">
        <f t="shared" si="350"/>
        <v>23143</v>
      </c>
      <c r="AM851" s="6">
        <f t="shared" si="351"/>
        <v>17358</v>
      </c>
      <c r="AN851" s="6">
        <f t="shared" si="332"/>
        <v>480</v>
      </c>
      <c r="AO851" s="6">
        <f t="shared" si="333"/>
        <v>2055</v>
      </c>
      <c r="AP851" s="6">
        <f t="shared" si="334"/>
        <v>29</v>
      </c>
      <c r="AQ851" s="6">
        <f t="shared" si="335"/>
        <v>15417</v>
      </c>
      <c r="AR851" s="6">
        <f t="shared" si="352"/>
        <v>507.38065693430656</v>
      </c>
      <c r="AS851" s="9">
        <f t="shared" si="338"/>
        <v>0.3520833333333333</v>
      </c>
    </row>
    <row r="852" spans="1:45" x14ac:dyDescent="0.25">
      <c r="A852" t="s">
        <v>1688</v>
      </c>
      <c r="B852">
        <v>44860</v>
      </c>
      <c r="C852" t="s">
        <v>1689</v>
      </c>
      <c r="D852">
        <v>13725</v>
      </c>
      <c r="E852">
        <v>882</v>
      </c>
      <c r="F852">
        <v>528</v>
      </c>
      <c r="G852">
        <v>754</v>
      </c>
      <c r="H852">
        <v>1168</v>
      </c>
      <c r="I852">
        <v>1350</v>
      </c>
      <c r="J852">
        <v>2180</v>
      </c>
      <c r="K852">
        <v>2830</v>
      </c>
      <c r="L852">
        <v>1032</v>
      </c>
      <c r="M852">
        <v>528</v>
      </c>
      <c r="N852">
        <v>470</v>
      </c>
      <c r="O852">
        <v>285</v>
      </c>
      <c r="P852">
        <v>51</v>
      </c>
      <c r="Q852">
        <v>735</v>
      </c>
      <c r="R852">
        <v>932</v>
      </c>
      <c r="S852">
        <f t="shared" si="339"/>
        <v>6862.5</v>
      </c>
      <c r="T852" t="str">
        <f t="shared" si="340"/>
        <v>7:30 a.m. to 7:59 a.m.</v>
      </c>
      <c r="U852">
        <f t="shared" si="341"/>
        <v>450</v>
      </c>
      <c r="V852">
        <f t="shared" si="342"/>
        <v>13725</v>
      </c>
      <c r="W852">
        <f t="shared" si="343"/>
        <v>6862</v>
      </c>
      <c r="X852">
        <f t="shared" si="344"/>
        <v>2830</v>
      </c>
      <c r="Y852">
        <f t="shared" si="345"/>
        <v>29</v>
      </c>
      <c r="Z852">
        <f t="shared" si="346"/>
        <v>450.00512367491166</v>
      </c>
      <c r="AA852" s="9">
        <f t="shared" si="336"/>
        <v>0.3125</v>
      </c>
      <c r="AC852" s="6">
        <f t="shared" si="347"/>
        <v>13725</v>
      </c>
      <c r="AD852" s="6">
        <f t="shared" si="348"/>
        <v>3432</v>
      </c>
      <c r="AE852" s="6">
        <f t="shared" si="328"/>
        <v>390</v>
      </c>
      <c r="AF852" s="6">
        <f t="shared" si="329"/>
        <v>1350</v>
      </c>
      <c r="AG852" s="6">
        <f t="shared" si="330"/>
        <v>29</v>
      </c>
      <c r="AH852" s="6">
        <f t="shared" si="331"/>
        <v>3332</v>
      </c>
      <c r="AI852" s="6">
        <f t="shared" si="349"/>
        <v>392.13203703703704</v>
      </c>
      <c r="AJ852" s="9">
        <f t="shared" si="337"/>
        <v>0.2722222222222222</v>
      </c>
      <c r="AL852" s="6">
        <f t="shared" si="350"/>
        <v>13725</v>
      </c>
      <c r="AM852" s="6">
        <f t="shared" si="351"/>
        <v>10294</v>
      </c>
      <c r="AN852" s="6">
        <f t="shared" si="332"/>
        <v>480</v>
      </c>
      <c r="AO852" s="6">
        <f t="shared" si="333"/>
        <v>1032</v>
      </c>
      <c r="AP852" s="6">
        <f t="shared" si="334"/>
        <v>29</v>
      </c>
      <c r="AQ852" s="6">
        <f t="shared" si="335"/>
        <v>9692</v>
      </c>
      <c r="AR852" s="6">
        <f t="shared" si="352"/>
        <v>496.9096414728682</v>
      </c>
      <c r="AS852" s="9">
        <f t="shared" si="338"/>
        <v>0.3444444444444445</v>
      </c>
    </row>
    <row r="853" spans="1:45" x14ac:dyDescent="0.25">
      <c r="A853" t="s">
        <v>1690</v>
      </c>
      <c r="B853">
        <v>44900</v>
      </c>
      <c r="C853" t="s">
        <v>1691</v>
      </c>
      <c r="D853">
        <v>9190</v>
      </c>
      <c r="E853">
        <v>247</v>
      </c>
      <c r="F853">
        <v>221</v>
      </c>
      <c r="G853">
        <v>305</v>
      </c>
      <c r="H853">
        <v>723</v>
      </c>
      <c r="I853">
        <v>648</v>
      </c>
      <c r="J853">
        <v>3092</v>
      </c>
      <c r="K853">
        <v>927</v>
      </c>
      <c r="L853">
        <v>1113</v>
      </c>
      <c r="M853">
        <v>80</v>
      </c>
      <c r="N853">
        <v>280</v>
      </c>
      <c r="O853">
        <v>76</v>
      </c>
      <c r="P853">
        <v>62</v>
      </c>
      <c r="Q853">
        <v>375</v>
      </c>
      <c r="R853">
        <v>1041</v>
      </c>
      <c r="S853">
        <f t="shared" si="339"/>
        <v>4595</v>
      </c>
      <c r="T853" t="str">
        <f t="shared" si="340"/>
        <v>7:00 a.m. to 7:29 a.m.</v>
      </c>
      <c r="U853">
        <f t="shared" si="341"/>
        <v>420</v>
      </c>
      <c r="V853">
        <f t="shared" si="342"/>
        <v>9190</v>
      </c>
      <c r="W853">
        <f t="shared" si="343"/>
        <v>2144</v>
      </c>
      <c r="X853">
        <f t="shared" si="344"/>
        <v>3092</v>
      </c>
      <c r="Y853">
        <f t="shared" si="345"/>
        <v>29</v>
      </c>
      <c r="Z853">
        <f t="shared" si="346"/>
        <v>442.98803363518761</v>
      </c>
      <c r="AA853" s="9">
        <f t="shared" si="336"/>
        <v>0.30694444444444441</v>
      </c>
      <c r="AC853" s="6">
        <f t="shared" si="347"/>
        <v>9190</v>
      </c>
      <c r="AD853" s="6">
        <f t="shared" si="348"/>
        <v>2298</v>
      </c>
      <c r="AE853" s="6">
        <f t="shared" si="328"/>
        <v>420</v>
      </c>
      <c r="AF853" s="6">
        <f t="shared" si="329"/>
        <v>3092</v>
      </c>
      <c r="AG853" s="6">
        <f t="shared" si="330"/>
        <v>29</v>
      </c>
      <c r="AH853" s="6">
        <f t="shared" si="331"/>
        <v>2144</v>
      </c>
      <c r="AI853" s="6">
        <f t="shared" si="349"/>
        <v>421.43968305304008</v>
      </c>
      <c r="AJ853" s="9">
        <f t="shared" si="337"/>
        <v>0.29236111111111113</v>
      </c>
      <c r="AL853" s="6">
        <f t="shared" si="350"/>
        <v>9190</v>
      </c>
      <c r="AM853" s="6">
        <f t="shared" si="351"/>
        <v>6893</v>
      </c>
      <c r="AN853" s="6">
        <f t="shared" si="332"/>
        <v>480</v>
      </c>
      <c r="AO853" s="6">
        <f t="shared" si="333"/>
        <v>1113</v>
      </c>
      <c r="AP853" s="6">
        <f t="shared" si="334"/>
        <v>29</v>
      </c>
      <c r="AQ853" s="6">
        <f t="shared" si="335"/>
        <v>6163</v>
      </c>
      <c r="AR853" s="6">
        <f t="shared" si="352"/>
        <v>499.00763701707098</v>
      </c>
      <c r="AS853" s="9">
        <f t="shared" si="338"/>
        <v>0.34652777777777777</v>
      </c>
    </row>
    <row r="854" spans="1:45" x14ac:dyDescent="0.25">
      <c r="A854" t="s">
        <v>1692</v>
      </c>
      <c r="B854">
        <v>44940</v>
      </c>
      <c r="C854" t="s">
        <v>1693</v>
      </c>
      <c r="D854">
        <v>42181</v>
      </c>
      <c r="E854">
        <v>1406</v>
      </c>
      <c r="F854">
        <v>1306</v>
      </c>
      <c r="G854">
        <v>1823</v>
      </c>
      <c r="H854">
        <v>3347</v>
      </c>
      <c r="I854">
        <v>5167</v>
      </c>
      <c r="J854">
        <v>8103</v>
      </c>
      <c r="K854">
        <v>6273</v>
      </c>
      <c r="L854">
        <v>4159</v>
      </c>
      <c r="M854">
        <v>1917</v>
      </c>
      <c r="N854">
        <v>1596</v>
      </c>
      <c r="O854">
        <v>690</v>
      </c>
      <c r="P854">
        <v>233</v>
      </c>
      <c r="Q854">
        <v>3012</v>
      </c>
      <c r="R854">
        <v>3149</v>
      </c>
      <c r="S854">
        <f t="shared" si="339"/>
        <v>21090.5</v>
      </c>
      <c r="T854" t="str">
        <f t="shared" si="340"/>
        <v>7:00 a.m. to 7:29 a.m.</v>
      </c>
      <c r="U854">
        <f t="shared" si="341"/>
        <v>420</v>
      </c>
      <c r="V854">
        <f t="shared" si="342"/>
        <v>42181</v>
      </c>
      <c r="W854">
        <f t="shared" si="343"/>
        <v>13049</v>
      </c>
      <c r="X854">
        <f t="shared" si="344"/>
        <v>8103</v>
      </c>
      <c r="Y854">
        <f t="shared" si="345"/>
        <v>29</v>
      </c>
      <c r="Z854">
        <f t="shared" si="346"/>
        <v>448.77989633469087</v>
      </c>
      <c r="AA854" s="9">
        <f t="shared" si="336"/>
        <v>0.31111111111111112</v>
      </c>
      <c r="AC854" s="6">
        <f t="shared" si="347"/>
        <v>42181</v>
      </c>
      <c r="AD854" s="6">
        <f t="shared" si="348"/>
        <v>10546</v>
      </c>
      <c r="AE854" s="6">
        <f t="shared" si="328"/>
        <v>390</v>
      </c>
      <c r="AF854" s="6">
        <f t="shared" si="329"/>
        <v>5167</v>
      </c>
      <c r="AG854" s="6">
        <f t="shared" si="330"/>
        <v>29</v>
      </c>
      <c r="AH854" s="6">
        <f t="shared" si="331"/>
        <v>7882</v>
      </c>
      <c r="AI854" s="6">
        <f t="shared" si="349"/>
        <v>404.94760015482871</v>
      </c>
      <c r="AJ854" s="9">
        <f t="shared" si="337"/>
        <v>0.28055555555555556</v>
      </c>
      <c r="AL854" s="6">
        <f t="shared" si="350"/>
        <v>42181</v>
      </c>
      <c r="AM854" s="6">
        <f t="shared" si="351"/>
        <v>31636</v>
      </c>
      <c r="AN854" s="6">
        <f t="shared" si="332"/>
        <v>510</v>
      </c>
      <c r="AO854" s="6">
        <f t="shared" si="333"/>
        <v>1917</v>
      </c>
      <c r="AP854" s="6">
        <f t="shared" si="334"/>
        <v>29</v>
      </c>
      <c r="AQ854" s="6">
        <f t="shared" si="335"/>
        <v>31584</v>
      </c>
      <c r="AR854" s="6">
        <f t="shared" si="352"/>
        <v>510.78286384976525</v>
      </c>
      <c r="AS854" s="9">
        <f t="shared" si="338"/>
        <v>0.35416666666666669</v>
      </c>
    </row>
    <row r="855" spans="1:45" x14ac:dyDescent="0.25">
      <c r="A855" t="s">
        <v>1694</v>
      </c>
      <c r="B855">
        <v>44980</v>
      </c>
      <c r="C855" t="s">
        <v>1695</v>
      </c>
      <c r="D855">
        <v>39365</v>
      </c>
      <c r="E855">
        <v>2100</v>
      </c>
      <c r="F855">
        <v>2030</v>
      </c>
      <c r="G855">
        <v>2310</v>
      </c>
      <c r="H855">
        <v>4061</v>
      </c>
      <c r="I855">
        <v>4311</v>
      </c>
      <c r="J855">
        <v>5395</v>
      </c>
      <c r="K855">
        <v>4383</v>
      </c>
      <c r="L855">
        <v>3293</v>
      </c>
      <c r="M855">
        <v>1451</v>
      </c>
      <c r="N855">
        <v>1545</v>
      </c>
      <c r="O855">
        <v>755</v>
      </c>
      <c r="P855">
        <v>507</v>
      </c>
      <c r="Q855">
        <v>3431</v>
      </c>
      <c r="R855">
        <v>3793</v>
      </c>
      <c r="S855">
        <f t="shared" si="339"/>
        <v>19682.5</v>
      </c>
      <c r="T855" t="str">
        <f t="shared" si="340"/>
        <v>7:00 a.m. to 7:29 a.m.</v>
      </c>
      <c r="U855">
        <f t="shared" si="341"/>
        <v>420</v>
      </c>
      <c r="V855">
        <f t="shared" si="342"/>
        <v>39365</v>
      </c>
      <c r="W855">
        <f t="shared" si="343"/>
        <v>14812</v>
      </c>
      <c r="X855">
        <f t="shared" si="344"/>
        <v>5395</v>
      </c>
      <c r="Y855">
        <f t="shared" si="345"/>
        <v>29</v>
      </c>
      <c r="Z855">
        <f t="shared" si="346"/>
        <v>446.18063021316033</v>
      </c>
      <c r="AA855" s="9">
        <f t="shared" si="336"/>
        <v>0.30972222222222223</v>
      </c>
      <c r="AC855" s="6">
        <f t="shared" si="347"/>
        <v>39365</v>
      </c>
      <c r="AD855" s="6">
        <f t="shared" si="348"/>
        <v>9842</v>
      </c>
      <c r="AE855" s="6">
        <f t="shared" si="328"/>
        <v>360</v>
      </c>
      <c r="AF855" s="6">
        <f t="shared" si="329"/>
        <v>4061</v>
      </c>
      <c r="AG855" s="6">
        <f t="shared" si="330"/>
        <v>29</v>
      </c>
      <c r="AH855" s="6">
        <f t="shared" si="331"/>
        <v>6440</v>
      </c>
      <c r="AI855" s="6">
        <f t="shared" si="349"/>
        <v>384.2886604284659</v>
      </c>
      <c r="AJ855" s="9">
        <f t="shared" si="337"/>
        <v>0.26666666666666666</v>
      </c>
      <c r="AL855" s="6">
        <f t="shared" si="350"/>
        <v>39365</v>
      </c>
      <c r="AM855" s="6">
        <f t="shared" si="351"/>
        <v>29524</v>
      </c>
      <c r="AN855" s="6">
        <f t="shared" si="332"/>
        <v>540</v>
      </c>
      <c r="AO855" s="6">
        <f t="shared" si="333"/>
        <v>1545</v>
      </c>
      <c r="AP855" s="6">
        <f t="shared" si="334"/>
        <v>59</v>
      </c>
      <c r="AQ855" s="6">
        <f t="shared" si="335"/>
        <v>29334</v>
      </c>
      <c r="AR855" s="6">
        <f t="shared" si="352"/>
        <v>547.2461165048544</v>
      </c>
      <c r="AS855" s="9">
        <f t="shared" si="338"/>
        <v>0.37986111111111115</v>
      </c>
    </row>
    <row r="856" spans="1:45" x14ac:dyDescent="0.25">
      <c r="A856" t="s">
        <v>1696</v>
      </c>
      <c r="B856">
        <v>45000</v>
      </c>
      <c r="C856" t="s">
        <v>1697</v>
      </c>
      <c r="D856">
        <v>9700</v>
      </c>
      <c r="E856">
        <v>321</v>
      </c>
      <c r="F856">
        <v>945</v>
      </c>
      <c r="G856">
        <v>908</v>
      </c>
      <c r="H856">
        <v>794</v>
      </c>
      <c r="I856">
        <v>769</v>
      </c>
      <c r="J856">
        <v>1012</v>
      </c>
      <c r="K856">
        <v>1453</v>
      </c>
      <c r="L856">
        <v>832</v>
      </c>
      <c r="M856">
        <v>403</v>
      </c>
      <c r="N856">
        <v>446</v>
      </c>
      <c r="O856">
        <v>158</v>
      </c>
      <c r="P856">
        <v>182</v>
      </c>
      <c r="Q856">
        <v>1088</v>
      </c>
      <c r="R856">
        <v>389</v>
      </c>
      <c r="S856">
        <f t="shared" si="339"/>
        <v>4850</v>
      </c>
      <c r="T856" t="str">
        <f t="shared" si="340"/>
        <v>7:30 a.m. to 7:59 a.m.</v>
      </c>
      <c r="U856">
        <f t="shared" si="341"/>
        <v>450</v>
      </c>
      <c r="V856">
        <f t="shared" si="342"/>
        <v>9700</v>
      </c>
      <c r="W856">
        <f t="shared" si="343"/>
        <v>4749</v>
      </c>
      <c r="X856">
        <f t="shared" si="344"/>
        <v>1453</v>
      </c>
      <c r="Y856">
        <f t="shared" si="345"/>
        <v>29</v>
      </c>
      <c r="Z856">
        <f t="shared" si="346"/>
        <v>452.01582931865107</v>
      </c>
      <c r="AA856" s="9">
        <f t="shared" si="336"/>
        <v>0.31388888888888888</v>
      </c>
      <c r="AC856" s="6">
        <f t="shared" si="347"/>
        <v>9700</v>
      </c>
      <c r="AD856" s="6">
        <f t="shared" si="348"/>
        <v>2426</v>
      </c>
      <c r="AE856" s="6">
        <f t="shared" si="328"/>
        <v>360</v>
      </c>
      <c r="AF856" s="6">
        <f t="shared" si="329"/>
        <v>794</v>
      </c>
      <c r="AG856" s="6">
        <f t="shared" si="330"/>
        <v>29</v>
      </c>
      <c r="AH856" s="6">
        <f t="shared" si="331"/>
        <v>2174</v>
      </c>
      <c r="AI856" s="6">
        <f t="shared" si="349"/>
        <v>369.16750629722924</v>
      </c>
      <c r="AJ856" s="9">
        <f t="shared" si="337"/>
        <v>0.25625000000000003</v>
      </c>
      <c r="AL856" s="6">
        <f t="shared" si="350"/>
        <v>9700</v>
      </c>
      <c r="AM856" s="6">
        <f t="shared" si="351"/>
        <v>7275</v>
      </c>
      <c r="AN856" s="6">
        <f t="shared" si="332"/>
        <v>510</v>
      </c>
      <c r="AO856" s="6">
        <f t="shared" si="333"/>
        <v>403</v>
      </c>
      <c r="AP856" s="6">
        <f t="shared" si="334"/>
        <v>29</v>
      </c>
      <c r="AQ856" s="6">
        <f t="shared" si="335"/>
        <v>7034</v>
      </c>
      <c r="AR856" s="6">
        <f t="shared" si="352"/>
        <v>527.34243176178666</v>
      </c>
      <c r="AS856" s="9">
        <f t="shared" si="338"/>
        <v>0.3659722222222222</v>
      </c>
    </row>
    <row r="857" spans="1:45" x14ac:dyDescent="0.25">
      <c r="A857" t="s">
        <v>1698</v>
      </c>
      <c r="B857">
        <v>45020</v>
      </c>
      <c r="C857" t="s">
        <v>1699</v>
      </c>
      <c r="D857">
        <v>6479</v>
      </c>
      <c r="E857">
        <v>371</v>
      </c>
      <c r="F857">
        <v>162</v>
      </c>
      <c r="G857">
        <v>266</v>
      </c>
      <c r="H857">
        <v>533</v>
      </c>
      <c r="I857">
        <v>660</v>
      </c>
      <c r="J857">
        <v>924</v>
      </c>
      <c r="K857">
        <v>1300</v>
      </c>
      <c r="L857">
        <v>462</v>
      </c>
      <c r="M857">
        <v>362</v>
      </c>
      <c r="N857">
        <v>215</v>
      </c>
      <c r="O857">
        <v>124</v>
      </c>
      <c r="P857">
        <v>58</v>
      </c>
      <c r="Q857">
        <v>583</v>
      </c>
      <c r="R857">
        <v>459</v>
      </c>
      <c r="S857">
        <f t="shared" si="339"/>
        <v>3239.5</v>
      </c>
      <c r="T857" t="str">
        <f t="shared" si="340"/>
        <v>7:30 a.m. to 7:59 a.m.</v>
      </c>
      <c r="U857">
        <f t="shared" si="341"/>
        <v>450</v>
      </c>
      <c r="V857">
        <f t="shared" si="342"/>
        <v>6479</v>
      </c>
      <c r="W857">
        <f t="shared" si="343"/>
        <v>2916</v>
      </c>
      <c r="X857">
        <f t="shared" si="344"/>
        <v>1300</v>
      </c>
      <c r="Y857">
        <f t="shared" si="345"/>
        <v>29</v>
      </c>
      <c r="Z857">
        <f t="shared" si="346"/>
        <v>457.21653846153845</v>
      </c>
      <c r="AA857" s="9">
        <f t="shared" si="336"/>
        <v>0.31736111111111109</v>
      </c>
      <c r="AC857" s="6">
        <f t="shared" si="347"/>
        <v>6479</v>
      </c>
      <c r="AD857" s="6">
        <f t="shared" si="348"/>
        <v>1620</v>
      </c>
      <c r="AE857" s="6">
        <f t="shared" si="328"/>
        <v>390</v>
      </c>
      <c r="AF857" s="6">
        <f t="shared" si="329"/>
        <v>660</v>
      </c>
      <c r="AG857" s="6">
        <f t="shared" si="330"/>
        <v>29</v>
      </c>
      <c r="AH857" s="6">
        <f t="shared" si="331"/>
        <v>1332</v>
      </c>
      <c r="AI857" s="6">
        <f t="shared" si="349"/>
        <v>402.64356060606059</v>
      </c>
      <c r="AJ857" s="9">
        <f t="shared" si="337"/>
        <v>0.27916666666666667</v>
      </c>
      <c r="AL857" s="6">
        <f t="shared" si="350"/>
        <v>6479</v>
      </c>
      <c r="AM857" s="6">
        <f t="shared" si="351"/>
        <v>4860</v>
      </c>
      <c r="AN857" s="6">
        <f t="shared" si="332"/>
        <v>510</v>
      </c>
      <c r="AO857" s="6">
        <f t="shared" si="333"/>
        <v>362</v>
      </c>
      <c r="AP857" s="6">
        <f t="shared" si="334"/>
        <v>29</v>
      </c>
      <c r="AQ857" s="6">
        <f t="shared" si="335"/>
        <v>4678</v>
      </c>
      <c r="AR857" s="6">
        <f t="shared" si="352"/>
        <v>524.52002762430936</v>
      </c>
      <c r="AS857" s="9">
        <f t="shared" si="338"/>
        <v>0.36388888888888887</v>
      </c>
    </row>
    <row r="858" spans="1:45" x14ac:dyDescent="0.25">
      <c r="A858" t="s">
        <v>1700</v>
      </c>
      <c r="B858">
        <v>45060</v>
      </c>
      <c r="C858" t="s">
        <v>1701</v>
      </c>
      <c r="D858">
        <v>290858</v>
      </c>
      <c r="E858">
        <v>9529</v>
      </c>
      <c r="F858">
        <v>6850</v>
      </c>
      <c r="G858">
        <v>12255</v>
      </c>
      <c r="H858">
        <v>22011</v>
      </c>
      <c r="I858">
        <v>30596</v>
      </c>
      <c r="J858">
        <v>43872</v>
      </c>
      <c r="K858">
        <v>44361</v>
      </c>
      <c r="L858">
        <v>32995</v>
      </c>
      <c r="M858">
        <v>16914</v>
      </c>
      <c r="N858">
        <v>16711</v>
      </c>
      <c r="O858">
        <v>7268</v>
      </c>
      <c r="P858">
        <v>4371</v>
      </c>
      <c r="Q858">
        <v>21141</v>
      </c>
      <c r="R858">
        <v>21984</v>
      </c>
      <c r="S858">
        <f t="shared" si="339"/>
        <v>145429</v>
      </c>
      <c r="T858" t="str">
        <f t="shared" si="340"/>
        <v>7:30 a.m. to 7:59 a.m.</v>
      </c>
      <c r="U858">
        <f t="shared" si="341"/>
        <v>450</v>
      </c>
      <c r="V858">
        <f t="shared" si="342"/>
        <v>290858</v>
      </c>
      <c r="W858">
        <f t="shared" si="343"/>
        <v>125113</v>
      </c>
      <c r="X858">
        <f t="shared" si="344"/>
        <v>44361</v>
      </c>
      <c r="Y858">
        <f t="shared" si="345"/>
        <v>29</v>
      </c>
      <c r="Z858">
        <f t="shared" si="346"/>
        <v>463.28112531277475</v>
      </c>
      <c r="AA858" s="9">
        <f t="shared" si="336"/>
        <v>0.3215277777777778</v>
      </c>
      <c r="AC858" s="6">
        <f t="shared" si="347"/>
        <v>290858</v>
      </c>
      <c r="AD858" s="6">
        <f t="shared" si="348"/>
        <v>72715</v>
      </c>
      <c r="AE858" s="6">
        <f t="shared" si="328"/>
        <v>390</v>
      </c>
      <c r="AF858" s="6">
        <f t="shared" si="329"/>
        <v>30596</v>
      </c>
      <c r="AG858" s="6">
        <f t="shared" si="330"/>
        <v>29</v>
      </c>
      <c r="AH858" s="6">
        <f t="shared" si="331"/>
        <v>50645</v>
      </c>
      <c r="AI858" s="6">
        <f t="shared" si="349"/>
        <v>410.91827363053994</v>
      </c>
      <c r="AJ858" s="9">
        <f t="shared" si="337"/>
        <v>0.28472222222222221</v>
      </c>
      <c r="AL858" s="6">
        <f t="shared" si="350"/>
        <v>290858</v>
      </c>
      <c r="AM858" s="6">
        <f t="shared" si="351"/>
        <v>218144</v>
      </c>
      <c r="AN858" s="6">
        <f t="shared" si="332"/>
        <v>510</v>
      </c>
      <c r="AO858" s="6">
        <f t="shared" si="333"/>
        <v>16914</v>
      </c>
      <c r="AP858" s="6">
        <f t="shared" si="334"/>
        <v>29</v>
      </c>
      <c r="AQ858" s="6">
        <f t="shared" si="335"/>
        <v>202469</v>
      </c>
      <c r="AR858" s="6">
        <f t="shared" si="352"/>
        <v>536.87480785148398</v>
      </c>
      <c r="AS858" s="9">
        <f t="shared" si="338"/>
        <v>0.37222222222222223</v>
      </c>
    </row>
    <row r="859" spans="1:45" x14ac:dyDescent="0.25">
      <c r="A859" t="s">
        <v>1702</v>
      </c>
      <c r="B859">
        <v>45140</v>
      </c>
      <c r="C859" t="s">
        <v>1703</v>
      </c>
      <c r="D859">
        <v>17527</v>
      </c>
      <c r="E859">
        <v>777</v>
      </c>
      <c r="F859">
        <v>589</v>
      </c>
      <c r="G859">
        <v>456</v>
      </c>
      <c r="H859">
        <v>1311</v>
      </c>
      <c r="I859">
        <v>1710</v>
      </c>
      <c r="J859">
        <v>2794</v>
      </c>
      <c r="K859">
        <v>3145</v>
      </c>
      <c r="L859">
        <v>1905</v>
      </c>
      <c r="M859">
        <v>676</v>
      </c>
      <c r="N859">
        <v>1207</v>
      </c>
      <c r="O859">
        <v>397</v>
      </c>
      <c r="P859">
        <v>136</v>
      </c>
      <c r="Q859">
        <v>1199</v>
      </c>
      <c r="R859">
        <v>1225</v>
      </c>
      <c r="S859">
        <f t="shared" si="339"/>
        <v>8763.5</v>
      </c>
      <c r="T859" t="str">
        <f t="shared" si="340"/>
        <v>7:30 a.m. to 7:59 a.m.</v>
      </c>
      <c r="U859">
        <f t="shared" si="341"/>
        <v>450</v>
      </c>
      <c r="V859">
        <f t="shared" si="342"/>
        <v>17527</v>
      </c>
      <c r="W859">
        <f t="shared" si="343"/>
        <v>7637</v>
      </c>
      <c r="X859">
        <f t="shared" si="344"/>
        <v>3145</v>
      </c>
      <c r="Y859">
        <f t="shared" si="345"/>
        <v>29</v>
      </c>
      <c r="Z859">
        <f t="shared" si="346"/>
        <v>460.38744038155801</v>
      </c>
      <c r="AA859" s="9">
        <f t="shared" si="336"/>
        <v>0.31944444444444448</v>
      </c>
      <c r="AC859" s="6">
        <f t="shared" si="347"/>
        <v>17527</v>
      </c>
      <c r="AD859" s="6">
        <f t="shared" si="348"/>
        <v>4382</v>
      </c>
      <c r="AE859" s="6">
        <f t="shared" si="328"/>
        <v>390</v>
      </c>
      <c r="AF859" s="6">
        <f t="shared" si="329"/>
        <v>1710</v>
      </c>
      <c r="AG859" s="6">
        <f t="shared" si="330"/>
        <v>29</v>
      </c>
      <c r="AH859" s="6">
        <f t="shared" si="331"/>
        <v>3133</v>
      </c>
      <c r="AI859" s="6">
        <f t="shared" si="349"/>
        <v>411.1776315789474</v>
      </c>
      <c r="AJ859" s="9">
        <f t="shared" si="337"/>
        <v>0.28541666666666665</v>
      </c>
      <c r="AL859" s="6">
        <f t="shared" si="350"/>
        <v>17527</v>
      </c>
      <c r="AM859" s="6">
        <f t="shared" si="351"/>
        <v>13146</v>
      </c>
      <c r="AN859" s="6">
        <f t="shared" si="332"/>
        <v>510</v>
      </c>
      <c r="AO859" s="6">
        <f t="shared" si="333"/>
        <v>676</v>
      </c>
      <c r="AP859" s="6">
        <f t="shared" si="334"/>
        <v>29</v>
      </c>
      <c r="AQ859" s="6">
        <f t="shared" si="335"/>
        <v>12687</v>
      </c>
      <c r="AR859" s="6">
        <f t="shared" si="352"/>
        <v>529.65865384615381</v>
      </c>
      <c r="AS859" s="9">
        <f t="shared" si="338"/>
        <v>0.36736111111111108</v>
      </c>
    </row>
    <row r="860" spans="1:45" x14ac:dyDescent="0.25">
      <c r="A860" t="s">
        <v>1704</v>
      </c>
      <c r="B860">
        <v>45180</v>
      </c>
      <c r="C860" t="s">
        <v>1705</v>
      </c>
      <c r="D860">
        <v>29928</v>
      </c>
      <c r="E860">
        <v>2500</v>
      </c>
      <c r="F860">
        <v>2212</v>
      </c>
      <c r="G860">
        <v>2576</v>
      </c>
      <c r="H860">
        <v>3025</v>
      </c>
      <c r="I860">
        <v>3211</v>
      </c>
      <c r="J860">
        <v>4045</v>
      </c>
      <c r="K860">
        <v>3296</v>
      </c>
      <c r="L860">
        <v>1698</v>
      </c>
      <c r="M860">
        <v>705</v>
      </c>
      <c r="N860">
        <v>712</v>
      </c>
      <c r="O860">
        <v>629</v>
      </c>
      <c r="P860">
        <v>360</v>
      </c>
      <c r="Q860">
        <v>2594</v>
      </c>
      <c r="R860">
        <v>2365</v>
      </c>
      <c r="S860">
        <f t="shared" si="339"/>
        <v>14964</v>
      </c>
      <c r="T860" t="str">
        <f t="shared" si="340"/>
        <v>7:00 a.m. to 7:29 a.m.</v>
      </c>
      <c r="U860">
        <f t="shared" si="341"/>
        <v>420</v>
      </c>
      <c r="V860">
        <f t="shared" si="342"/>
        <v>29928</v>
      </c>
      <c r="W860">
        <f t="shared" si="343"/>
        <v>13524</v>
      </c>
      <c r="X860">
        <f t="shared" si="344"/>
        <v>4045</v>
      </c>
      <c r="Y860">
        <f t="shared" si="345"/>
        <v>29</v>
      </c>
      <c r="Z860">
        <f t="shared" si="346"/>
        <v>430.32385661310258</v>
      </c>
      <c r="AA860" s="9">
        <f t="shared" si="336"/>
        <v>0.2986111111111111</v>
      </c>
      <c r="AC860" s="6">
        <f t="shared" si="347"/>
        <v>29928</v>
      </c>
      <c r="AD860" s="6">
        <f t="shared" si="348"/>
        <v>7483</v>
      </c>
      <c r="AE860" s="6">
        <f t="shared" si="328"/>
        <v>360</v>
      </c>
      <c r="AF860" s="6">
        <f t="shared" si="329"/>
        <v>3025</v>
      </c>
      <c r="AG860" s="6">
        <f t="shared" si="330"/>
        <v>29</v>
      </c>
      <c r="AH860" s="6">
        <f t="shared" si="331"/>
        <v>7288</v>
      </c>
      <c r="AI860" s="6">
        <f t="shared" si="349"/>
        <v>361.85983471074383</v>
      </c>
      <c r="AJ860" s="9">
        <f t="shared" si="337"/>
        <v>0.25069444444444444</v>
      </c>
      <c r="AL860" s="6">
        <f t="shared" si="350"/>
        <v>29928</v>
      </c>
      <c r="AM860" s="6">
        <f t="shared" si="351"/>
        <v>22446</v>
      </c>
      <c r="AN860" s="6">
        <f t="shared" si="332"/>
        <v>480</v>
      </c>
      <c r="AO860" s="6">
        <f t="shared" si="333"/>
        <v>1698</v>
      </c>
      <c r="AP860" s="6">
        <f t="shared" si="334"/>
        <v>29</v>
      </c>
      <c r="AQ860" s="6">
        <f t="shared" si="335"/>
        <v>20865</v>
      </c>
      <c r="AR860" s="6">
        <f t="shared" si="352"/>
        <v>507.00176678445229</v>
      </c>
      <c r="AS860" s="9">
        <f t="shared" si="338"/>
        <v>0.3520833333333333</v>
      </c>
    </row>
    <row r="861" spans="1:45" x14ac:dyDescent="0.25">
      <c r="A861" t="s">
        <v>1706</v>
      </c>
      <c r="B861">
        <v>45220</v>
      </c>
      <c r="C861" t="s">
        <v>1707</v>
      </c>
      <c r="D861">
        <v>164060</v>
      </c>
      <c r="E861">
        <v>3925</v>
      </c>
      <c r="F861">
        <v>2666</v>
      </c>
      <c r="G861">
        <v>4155</v>
      </c>
      <c r="H861">
        <v>8783</v>
      </c>
      <c r="I861">
        <v>16742</v>
      </c>
      <c r="J861">
        <v>27051</v>
      </c>
      <c r="K861">
        <v>28713</v>
      </c>
      <c r="L861">
        <v>21316</v>
      </c>
      <c r="M861">
        <v>10798</v>
      </c>
      <c r="N861">
        <v>11066</v>
      </c>
      <c r="O861">
        <v>4862</v>
      </c>
      <c r="P861">
        <v>2281</v>
      </c>
      <c r="Q861">
        <v>10257</v>
      </c>
      <c r="R861">
        <v>11445</v>
      </c>
      <c r="S861">
        <f t="shared" si="339"/>
        <v>82030</v>
      </c>
      <c r="T861" t="str">
        <f t="shared" si="340"/>
        <v>7:30 a.m. to 7:59 a.m.</v>
      </c>
      <c r="U861">
        <f t="shared" si="341"/>
        <v>450</v>
      </c>
      <c r="V861">
        <f t="shared" si="342"/>
        <v>164060</v>
      </c>
      <c r="W861">
        <f t="shared" si="343"/>
        <v>63322</v>
      </c>
      <c r="X861">
        <f t="shared" si="344"/>
        <v>28713</v>
      </c>
      <c r="Y861">
        <f t="shared" si="345"/>
        <v>29</v>
      </c>
      <c r="Z861">
        <f t="shared" si="346"/>
        <v>468.89499529829692</v>
      </c>
      <c r="AA861" s="9">
        <f t="shared" si="336"/>
        <v>0.32500000000000001</v>
      </c>
      <c r="AC861" s="6">
        <f t="shared" si="347"/>
        <v>164060</v>
      </c>
      <c r="AD861" s="6">
        <f t="shared" si="348"/>
        <v>41016</v>
      </c>
      <c r="AE861" s="6">
        <f t="shared" si="328"/>
        <v>420</v>
      </c>
      <c r="AF861" s="6">
        <f t="shared" si="329"/>
        <v>27051</v>
      </c>
      <c r="AG861" s="6">
        <f t="shared" si="330"/>
        <v>29</v>
      </c>
      <c r="AH861" s="6">
        <f t="shared" si="331"/>
        <v>36271</v>
      </c>
      <c r="AI861" s="6">
        <f t="shared" si="349"/>
        <v>425.08580089460651</v>
      </c>
      <c r="AJ861" s="9">
        <f t="shared" si="337"/>
        <v>0.2951388888888889</v>
      </c>
      <c r="AL861" s="6">
        <f t="shared" si="350"/>
        <v>164060</v>
      </c>
      <c r="AM861" s="6">
        <f t="shared" si="351"/>
        <v>123045</v>
      </c>
      <c r="AN861" s="6">
        <f t="shared" si="332"/>
        <v>510</v>
      </c>
      <c r="AO861" s="6">
        <f t="shared" si="333"/>
        <v>10798</v>
      </c>
      <c r="AP861" s="6">
        <f t="shared" si="334"/>
        <v>29</v>
      </c>
      <c r="AQ861" s="6">
        <f t="shared" si="335"/>
        <v>113351</v>
      </c>
      <c r="AR861" s="6">
        <f t="shared" si="352"/>
        <v>536.03500648268198</v>
      </c>
      <c r="AS861" s="9">
        <f t="shared" si="338"/>
        <v>0.37222222222222223</v>
      </c>
    </row>
    <row r="862" spans="1:45" x14ac:dyDescent="0.25">
      <c r="A862" t="s">
        <v>1708</v>
      </c>
      <c r="B862">
        <v>45260</v>
      </c>
      <c r="C862" t="s">
        <v>1709</v>
      </c>
      <c r="D862">
        <v>3917</v>
      </c>
      <c r="E862">
        <v>111</v>
      </c>
      <c r="F862">
        <v>69</v>
      </c>
      <c r="G862">
        <v>136</v>
      </c>
      <c r="H862">
        <v>350</v>
      </c>
      <c r="I862">
        <v>245</v>
      </c>
      <c r="J862">
        <v>1035</v>
      </c>
      <c r="K862">
        <v>430</v>
      </c>
      <c r="L862">
        <v>808</v>
      </c>
      <c r="M862">
        <v>103</v>
      </c>
      <c r="N862">
        <v>112</v>
      </c>
      <c r="O862">
        <v>60</v>
      </c>
      <c r="P862">
        <v>50</v>
      </c>
      <c r="Q862">
        <v>129</v>
      </c>
      <c r="R862">
        <v>279</v>
      </c>
      <c r="S862">
        <f t="shared" si="339"/>
        <v>1958.5</v>
      </c>
      <c r="T862" t="str">
        <f t="shared" si="340"/>
        <v>7:30 a.m. to 7:59 a.m.</v>
      </c>
      <c r="U862">
        <f t="shared" si="341"/>
        <v>450</v>
      </c>
      <c r="V862">
        <f t="shared" si="342"/>
        <v>3917</v>
      </c>
      <c r="W862">
        <f t="shared" si="343"/>
        <v>1946</v>
      </c>
      <c r="X862">
        <f t="shared" si="344"/>
        <v>430</v>
      </c>
      <c r="Y862">
        <f t="shared" si="345"/>
        <v>29</v>
      </c>
      <c r="Z862">
        <f t="shared" si="346"/>
        <v>450.84302325581393</v>
      </c>
      <c r="AA862" s="9">
        <f t="shared" si="336"/>
        <v>0.3125</v>
      </c>
      <c r="AC862" s="6">
        <f t="shared" si="347"/>
        <v>3917</v>
      </c>
      <c r="AD862" s="6">
        <f t="shared" si="348"/>
        <v>980</v>
      </c>
      <c r="AE862" s="6">
        <f t="shared" si="328"/>
        <v>420</v>
      </c>
      <c r="AF862" s="6">
        <f t="shared" si="329"/>
        <v>1035</v>
      </c>
      <c r="AG862" s="6">
        <f t="shared" si="330"/>
        <v>29</v>
      </c>
      <c r="AH862" s="6">
        <f t="shared" si="331"/>
        <v>911</v>
      </c>
      <c r="AI862" s="6">
        <f t="shared" si="349"/>
        <v>421.9123188405797</v>
      </c>
      <c r="AJ862" s="9">
        <f t="shared" si="337"/>
        <v>0.29236111111111113</v>
      </c>
      <c r="AL862" s="6">
        <f t="shared" si="350"/>
        <v>3917</v>
      </c>
      <c r="AM862" s="6">
        <f t="shared" si="351"/>
        <v>2938</v>
      </c>
      <c r="AN862" s="6">
        <f t="shared" si="332"/>
        <v>480</v>
      </c>
      <c r="AO862" s="6">
        <f t="shared" si="333"/>
        <v>808</v>
      </c>
      <c r="AP862" s="6">
        <f t="shared" si="334"/>
        <v>29</v>
      </c>
      <c r="AQ862" s="6">
        <f t="shared" si="335"/>
        <v>2376</v>
      </c>
      <c r="AR862" s="6">
        <f t="shared" si="352"/>
        <v>500.16181930693068</v>
      </c>
      <c r="AS862" s="9">
        <f t="shared" si="338"/>
        <v>0.34722222222222227</v>
      </c>
    </row>
    <row r="863" spans="1:45" x14ac:dyDescent="0.25">
      <c r="A863" t="s">
        <v>1710</v>
      </c>
      <c r="B863">
        <v>45300</v>
      </c>
      <c r="C863" t="s">
        <v>1711</v>
      </c>
      <c r="D863">
        <v>1151403</v>
      </c>
      <c r="E863">
        <v>37335</v>
      </c>
      <c r="F863">
        <v>30822</v>
      </c>
      <c r="G863">
        <v>45519</v>
      </c>
      <c r="H863">
        <v>96503</v>
      </c>
      <c r="I863">
        <v>114237</v>
      </c>
      <c r="J863">
        <v>177445</v>
      </c>
      <c r="K863">
        <v>140363</v>
      </c>
      <c r="L863">
        <v>155960</v>
      </c>
      <c r="M863">
        <v>73057</v>
      </c>
      <c r="N863">
        <v>83446</v>
      </c>
      <c r="O863">
        <v>33293</v>
      </c>
      <c r="P863">
        <v>17298</v>
      </c>
      <c r="Q863">
        <v>72822</v>
      </c>
      <c r="R863">
        <v>73303</v>
      </c>
      <c r="S863">
        <f t="shared" si="339"/>
        <v>575701.5</v>
      </c>
      <c r="T863" t="str">
        <f t="shared" si="340"/>
        <v>7:30 a.m. to 7:59 a.m.</v>
      </c>
      <c r="U863">
        <f t="shared" si="341"/>
        <v>450</v>
      </c>
      <c r="V863">
        <f t="shared" si="342"/>
        <v>1151403</v>
      </c>
      <c r="W863">
        <f t="shared" si="343"/>
        <v>501861</v>
      </c>
      <c r="X863">
        <f t="shared" si="344"/>
        <v>140363</v>
      </c>
      <c r="Y863">
        <f t="shared" si="345"/>
        <v>29</v>
      </c>
      <c r="Z863">
        <f t="shared" si="346"/>
        <v>465.25597557760949</v>
      </c>
      <c r="AA863" s="9">
        <f t="shared" si="336"/>
        <v>0.32291666666666669</v>
      </c>
      <c r="AC863" s="6">
        <f t="shared" si="347"/>
        <v>1151403</v>
      </c>
      <c r="AD863" s="6">
        <f t="shared" si="348"/>
        <v>287851</v>
      </c>
      <c r="AE863" s="6">
        <f t="shared" si="328"/>
        <v>390</v>
      </c>
      <c r="AF863" s="6">
        <f t="shared" si="329"/>
        <v>114237</v>
      </c>
      <c r="AG863" s="6">
        <f t="shared" si="330"/>
        <v>29</v>
      </c>
      <c r="AH863" s="6">
        <f t="shared" si="331"/>
        <v>210179</v>
      </c>
      <c r="AI863" s="6">
        <f t="shared" si="349"/>
        <v>409.71761119427157</v>
      </c>
      <c r="AJ863" s="9">
        <f t="shared" si="337"/>
        <v>0.28402777777777777</v>
      </c>
      <c r="AL863" s="6">
        <f t="shared" si="350"/>
        <v>1151403</v>
      </c>
      <c r="AM863" s="6">
        <f t="shared" si="351"/>
        <v>863553</v>
      </c>
      <c r="AN863" s="6">
        <f t="shared" si="332"/>
        <v>510</v>
      </c>
      <c r="AO863" s="6">
        <f t="shared" si="333"/>
        <v>73057</v>
      </c>
      <c r="AP863" s="6">
        <f t="shared" si="334"/>
        <v>29</v>
      </c>
      <c r="AQ863" s="6">
        <f t="shared" si="335"/>
        <v>798184</v>
      </c>
      <c r="AR863" s="6">
        <f t="shared" si="352"/>
        <v>535.94794817745048</v>
      </c>
      <c r="AS863" s="9">
        <f t="shared" si="338"/>
        <v>0.37152777777777773</v>
      </c>
    </row>
    <row r="864" spans="1:45" x14ac:dyDescent="0.25">
      <c r="A864" t="s">
        <v>1712</v>
      </c>
      <c r="B864">
        <v>45340</v>
      </c>
      <c r="C864" t="s">
        <v>1713</v>
      </c>
      <c r="D864">
        <v>12300</v>
      </c>
      <c r="E864">
        <v>240</v>
      </c>
      <c r="F864">
        <v>236</v>
      </c>
      <c r="G864">
        <v>754</v>
      </c>
      <c r="H864">
        <v>669</v>
      </c>
      <c r="I864">
        <v>736</v>
      </c>
      <c r="J864">
        <v>1858</v>
      </c>
      <c r="K864">
        <v>2242</v>
      </c>
      <c r="L864">
        <v>1701</v>
      </c>
      <c r="M864">
        <v>834</v>
      </c>
      <c r="N864">
        <v>961</v>
      </c>
      <c r="O864">
        <v>393</v>
      </c>
      <c r="P864">
        <v>352</v>
      </c>
      <c r="Q864">
        <v>832</v>
      </c>
      <c r="R864">
        <v>492</v>
      </c>
      <c r="S864">
        <f t="shared" si="339"/>
        <v>6150</v>
      </c>
      <c r="T864" t="str">
        <f t="shared" si="340"/>
        <v>7:30 a.m. to 7:59 a.m.</v>
      </c>
      <c r="U864">
        <f t="shared" si="341"/>
        <v>450</v>
      </c>
      <c r="V864">
        <f t="shared" si="342"/>
        <v>12300</v>
      </c>
      <c r="W864">
        <f t="shared" si="343"/>
        <v>4493</v>
      </c>
      <c r="X864">
        <f t="shared" si="344"/>
        <v>2242</v>
      </c>
      <c r="Y864">
        <f t="shared" si="345"/>
        <v>29</v>
      </c>
      <c r="Z864">
        <f t="shared" si="346"/>
        <v>471.43309545049061</v>
      </c>
      <c r="AA864" s="9">
        <f t="shared" si="336"/>
        <v>0.32708333333333334</v>
      </c>
      <c r="AC864" s="6">
        <f t="shared" si="347"/>
        <v>12300</v>
      </c>
      <c r="AD864" s="6">
        <f t="shared" si="348"/>
        <v>3076</v>
      </c>
      <c r="AE864" s="6">
        <f t="shared" si="328"/>
        <v>420</v>
      </c>
      <c r="AF864" s="6">
        <f t="shared" si="329"/>
        <v>1858</v>
      </c>
      <c r="AG864" s="6">
        <f t="shared" si="330"/>
        <v>29</v>
      </c>
      <c r="AH864" s="6">
        <f t="shared" si="331"/>
        <v>2635</v>
      </c>
      <c r="AI864" s="6">
        <f t="shared" si="349"/>
        <v>426.8675995694295</v>
      </c>
      <c r="AJ864" s="9">
        <f t="shared" si="337"/>
        <v>0.29583333333333334</v>
      </c>
      <c r="AL864" s="6">
        <f t="shared" si="350"/>
        <v>12300</v>
      </c>
      <c r="AM864" s="6">
        <f t="shared" si="351"/>
        <v>9225</v>
      </c>
      <c r="AN864" s="6">
        <f t="shared" si="332"/>
        <v>510</v>
      </c>
      <c r="AO864" s="6">
        <f t="shared" si="333"/>
        <v>834</v>
      </c>
      <c r="AP864" s="6">
        <f t="shared" si="334"/>
        <v>29</v>
      </c>
      <c r="AQ864" s="6">
        <f t="shared" si="335"/>
        <v>8436</v>
      </c>
      <c r="AR864" s="6">
        <f t="shared" si="352"/>
        <v>537.43525179856113</v>
      </c>
      <c r="AS864" s="9">
        <f t="shared" si="338"/>
        <v>0.37291666666666662</v>
      </c>
    </row>
    <row r="865" spans="1:45" x14ac:dyDescent="0.25">
      <c r="A865" t="s">
        <v>1714</v>
      </c>
      <c r="B865">
        <v>45380</v>
      </c>
      <c r="C865" t="s">
        <v>1715</v>
      </c>
      <c r="D865">
        <v>14742</v>
      </c>
      <c r="E865">
        <v>947</v>
      </c>
      <c r="F865">
        <v>698</v>
      </c>
      <c r="G865">
        <v>730</v>
      </c>
      <c r="H865">
        <v>1616</v>
      </c>
      <c r="I865">
        <v>1930</v>
      </c>
      <c r="J865">
        <v>2230</v>
      </c>
      <c r="K865">
        <v>2230</v>
      </c>
      <c r="L865">
        <v>1209</v>
      </c>
      <c r="M865">
        <v>353</v>
      </c>
      <c r="N865">
        <v>445</v>
      </c>
      <c r="O865">
        <v>189</v>
      </c>
      <c r="P865">
        <v>86</v>
      </c>
      <c r="Q865">
        <v>897</v>
      </c>
      <c r="R865">
        <v>1182</v>
      </c>
      <c r="S865">
        <f t="shared" si="339"/>
        <v>7371</v>
      </c>
      <c r="T865" t="str">
        <f t="shared" si="340"/>
        <v>7:00 a.m. to 7:29 a.m.</v>
      </c>
      <c r="U865">
        <f t="shared" si="341"/>
        <v>420</v>
      </c>
      <c r="V865">
        <f t="shared" si="342"/>
        <v>14742</v>
      </c>
      <c r="W865">
        <f t="shared" si="343"/>
        <v>5921</v>
      </c>
      <c r="X865">
        <f t="shared" si="344"/>
        <v>2230</v>
      </c>
      <c r="Y865">
        <f t="shared" si="345"/>
        <v>29</v>
      </c>
      <c r="Z865">
        <f t="shared" si="346"/>
        <v>438.85650224215249</v>
      </c>
      <c r="AA865" s="9">
        <f t="shared" si="336"/>
        <v>0.30416666666666664</v>
      </c>
      <c r="AC865" s="6">
        <f t="shared" si="347"/>
        <v>14742</v>
      </c>
      <c r="AD865" s="6">
        <f t="shared" si="348"/>
        <v>3686</v>
      </c>
      <c r="AE865" s="6">
        <f t="shared" si="328"/>
        <v>360</v>
      </c>
      <c r="AF865" s="6">
        <f t="shared" si="329"/>
        <v>1616</v>
      </c>
      <c r="AG865" s="6">
        <f t="shared" si="330"/>
        <v>29</v>
      </c>
      <c r="AH865" s="6">
        <f t="shared" si="331"/>
        <v>2375</v>
      </c>
      <c r="AI865" s="6">
        <f t="shared" si="349"/>
        <v>383.51763613861385</v>
      </c>
      <c r="AJ865" s="9">
        <f t="shared" si="337"/>
        <v>0.26597222222222222</v>
      </c>
      <c r="AL865" s="6">
        <f t="shared" si="350"/>
        <v>14742</v>
      </c>
      <c r="AM865" s="6">
        <f t="shared" si="351"/>
        <v>11057</v>
      </c>
      <c r="AN865" s="6">
        <f t="shared" si="332"/>
        <v>480</v>
      </c>
      <c r="AO865" s="6">
        <f t="shared" si="333"/>
        <v>1209</v>
      </c>
      <c r="AP865" s="6">
        <f t="shared" si="334"/>
        <v>29</v>
      </c>
      <c r="AQ865" s="6">
        <f t="shared" si="335"/>
        <v>10381</v>
      </c>
      <c r="AR865" s="6">
        <f t="shared" si="352"/>
        <v>496.20306038047971</v>
      </c>
      <c r="AS865" s="9">
        <f t="shared" si="338"/>
        <v>0.3444444444444445</v>
      </c>
    </row>
    <row r="866" spans="1:45" x14ac:dyDescent="0.25">
      <c r="A866" t="s">
        <v>1716</v>
      </c>
      <c r="B866">
        <v>45460</v>
      </c>
      <c r="C866" t="s">
        <v>1717</v>
      </c>
      <c r="D866">
        <v>71756</v>
      </c>
      <c r="E866">
        <v>4127</v>
      </c>
      <c r="F866">
        <v>3165</v>
      </c>
      <c r="G866">
        <v>3967</v>
      </c>
      <c r="H866">
        <v>4842</v>
      </c>
      <c r="I866">
        <v>7456</v>
      </c>
      <c r="J866">
        <v>8806</v>
      </c>
      <c r="K866">
        <v>11881</v>
      </c>
      <c r="L866">
        <v>5043</v>
      </c>
      <c r="M866">
        <v>2858</v>
      </c>
      <c r="N866">
        <v>2879</v>
      </c>
      <c r="O866">
        <v>1566</v>
      </c>
      <c r="P866">
        <v>777</v>
      </c>
      <c r="Q866">
        <v>6750</v>
      </c>
      <c r="R866">
        <v>7639</v>
      </c>
      <c r="S866">
        <f t="shared" si="339"/>
        <v>35878</v>
      </c>
      <c r="T866" t="str">
        <f t="shared" si="340"/>
        <v>7:30 a.m. to 7:59 a.m.</v>
      </c>
      <c r="U866">
        <f t="shared" si="341"/>
        <v>450</v>
      </c>
      <c r="V866">
        <f t="shared" si="342"/>
        <v>71756</v>
      </c>
      <c r="W866">
        <f t="shared" si="343"/>
        <v>32363</v>
      </c>
      <c r="X866">
        <f t="shared" si="344"/>
        <v>11881</v>
      </c>
      <c r="Y866">
        <f t="shared" si="345"/>
        <v>29</v>
      </c>
      <c r="Z866">
        <f t="shared" si="346"/>
        <v>458.57966501136269</v>
      </c>
      <c r="AA866" s="9">
        <f t="shared" si="336"/>
        <v>0.31805555555555559</v>
      </c>
      <c r="AC866" s="6">
        <f t="shared" si="347"/>
        <v>71756</v>
      </c>
      <c r="AD866" s="6">
        <f t="shared" si="348"/>
        <v>17940</v>
      </c>
      <c r="AE866" s="6">
        <f t="shared" si="328"/>
        <v>390</v>
      </c>
      <c r="AF866" s="6">
        <f t="shared" si="329"/>
        <v>7456</v>
      </c>
      <c r="AG866" s="6">
        <f t="shared" si="330"/>
        <v>29</v>
      </c>
      <c r="AH866" s="6">
        <f t="shared" si="331"/>
        <v>16101</v>
      </c>
      <c r="AI866" s="6">
        <f t="shared" si="349"/>
        <v>397.14887339055792</v>
      </c>
      <c r="AJ866" s="9">
        <f t="shared" si="337"/>
        <v>0.27569444444444441</v>
      </c>
      <c r="AL866" s="6">
        <f t="shared" si="350"/>
        <v>71756</v>
      </c>
      <c r="AM866" s="6">
        <f t="shared" si="351"/>
        <v>53817</v>
      </c>
      <c r="AN866" s="6">
        <f t="shared" si="332"/>
        <v>540</v>
      </c>
      <c r="AO866" s="6">
        <f t="shared" si="333"/>
        <v>2879</v>
      </c>
      <c r="AP866" s="6">
        <f t="shared" si="334"/>
        <v>59</v>
      </c>
      <c r="AQ866" s="6">
        <f t="shared" si="335"/>
        <v>52145</v>
      </c>
      <c r="AR866" s="6">
        <f t="shared" si="352"/>
        <v>574.26467523445638</v>
      </c>
      <c r="AS866" s="9">
        <f t="shared" si="338"/>
        <v>0.39861111111111108</v>
      </c>
    </row>
    <row r="867" spans="1:45" x14ac:dyDescent="0.25">
      <c r="A867" t="s">
        <v>1718</v>
      </c>
      <c r="B867">
        <v>45500</v>
      </c>
      <c r="C867" t="s">
        <v>1719</v>
      </c>
      <c r="D867">
        <v>54034</v>
      </c>
      <c r="E867">
        <v>2254</v>
      </c>
      <c r="F867">
        <v>2109</v>
      </c>
      <c r="G867">
        <v>3749</v>
      </c>
      <c r="H867">
        <v>5293</v>
      </c>
      <c r="I867">
        <v>5976</v>
      </c>
      <c r="J867">
        <v>7583</v>
      </c>
      <c r="K867">
        <v>8522</v>
      </c>
      <c r="L867">
        <v>4347</v>
      </c>
      <c r="M867">
        <v>2131</v>
      </c>
      <c r="N867">
        <v>2463</v>
      </c>
      <c r="O867">
        <v>1448</v>
      </c>
      <c r="P867">
        <v>645</v>
      </c>
      <c r="Q867">
        <v>3576</v>
      </c>
      <c r="R867">
        <v>3938</v>
      </c>
      <c r="S867">
        <f t="shared" si="339"/>
        <v>27017</v>
      </c>
      <c r="T867" t="str">
        <f t="shared" si="340"/>
        <v>7:30 a.m. to 7:59 a.m.</v>
      </c>
      <c r="U867">
        <f t="shared" si="341"/>
        <v>450</v>
      </c>
      <c r="V867">
        <f t="shared" si="342"/>
        <v>54034</v>
      </c>
      <c r="W867">
        <f t="shared" si="343"/>
        <v>26964</v>
      </c>
      <c r="X867">
        <f t="shared" si="344"/>
        <v>8522</v>
      </c>
      <c r="Y867">
        <f t="shared" si="345"/>
        <v>29</v>
      </c>
      <c r="Z867">
        <f t="shared" si="346"/>
        <v>450.18035672377374</v>
      </c>
      <c r="AA867" s="9">
        <f t="shared" si="336"/>
        <v>0.3125</v>
      </c>
      <c r="AC867" s="6">
        <f t="shared" si="347"/>
        <v>54034</v>
      </c>
      <c r="AD867" s="6">
        <f t="shared" si="348"/>
        <v>13509</v>
      </c>
      <c r="AE867" s="6">
        <f t="shared" si="328"/>
        <v>390</v>
      </c>
      <c r="AF867" s="6">
        <f t="shared" si="329"/>
        <v>5976</v>
      </c>
      <c r="AG867" s="6">
        <f t="shared" si="330"/>
        <v>29</v>
      </c>
      <c r="AH867" s="6">
        <f t="shared" si="331"/>
        <v>13405</v>
      </c>
      <c r="AI867" s="6">
        <f t="shared" si="349"/>
        <v>390.50225903614455</v>
      </c>
      <c r="AJ867" s="9">
        <f t="shared" si="337"/>
        <v>0.27083333333333331</v>
      </c>
      <c r="AL867" s="6">
        <f t="shared" si="350"/>
        <v>54034</v>
      </c>
      <c r="AM867" s="6">
        <f t="shared" si="351"/>
        <v>40526</v>
      </c>
      <c r="AN867" s="6">
        <f t="shared" si="332"/>
        <v>510</v>
      </c>
      <c r="AO867" s="6">
        <f t="shared" si="333"/>
        <v>2131</v>
      </c>
      <c r="AP867" s="6">
        <f t="shared" si="334"/>
        <v>29</v>
      </c>
      <c r="AQ867" s="6">
        <f t="shared" si="335"/>
        <v>39833</v>
      </c>
      <c r="AR867" s="6">
        <f t="shared" si="352"/>
        <v>519.42397935241672</v>
      </c>
      <c r="AS867" s="9">
        <f t="shared" si="338"/>
        <v>0.36041666666666666</v>
      </c>
    </row>
    <row r="868" spans="1:45" x14ac:dyDescent="0.25">
      <c r="A868" t="s">
        <v>1720</v>
      </c>
      <c r="B868">
        <v>45520</v>
      </c>
      <c r="C868" t="s">
        <v>1721</v>
      </c>
      <c r="D868">
        <v>9165</v>
      </c>
      <c r="E868">
        <v>168</v>
      </c>
      <c r="F868">
        <v>458</v>
      </c>
      <c r="G868">
        <v>651</v>
      </c>
      <c r="H868">
        <v>560</v>
      </c>
      <c r="I868">
        <v>1267</v>
      </c>
      <c r="J868">
        <v>1497</v>
      </c>
      <c r="K868">
        <v>1549</v>
      </c>
      <c r="L868">
        <v>835</v>
      </c>
      <c r="M868">
        <v>297</v>
      </c>
      <c r="N868">
        <v>536</v>
      </c>
      <c r="O868">
        <v>210</v>
      </c>
      <c r="P868">
        <v>144</v>
      </c>
      <c r="Q868">
        <v>553</v>
      </c>
      <c r="R868">
        <v>440</v>
      </c>
      <c r="S868">
        <f t="shared" si="339"/>
        <v>4582.5</v>
      </c>
      <c r="T868" t="str">
        <f t="shared" si="340"/>
        <v>7:00 a.m. to 7:29 a.m.</v>
      </c>
      <c r="U868">
        <f t="shared" si="341"/>
        <v>420</v>
      </c>
      <c r="V868">
        <f t="shared" si="342"/>
        <v>9165</v>
      </c>
      <c r="W868">
        <f t="shared" si="343"/>
        <v>3104</v>
      </c>
      <c r="X868">
        <f t="shared" si="344"/>
        <v>1497</v>
      </c>
      <c r="Y868">
        <f t="shared" si="345"/>
        <v>29</v>
      </c>
      <c r="Z868">
        <f t="shared" si="346"/>
        <v>448.64161656646627</v>
      </c>
      <c r="AA868" s="9">
        <f t="shared" si="336"/>
        <v>0.31111111111111112</v>
      </c>
      <c r="AC868" s="6">
        <f t="shared" si="347"/>
        <v>9165</v>
      </c>
      <c r="AD868" s="6">
        <f t="shared" si="348"/>
        <v>2292</v>
      </c>
      <c r="AE868" s="6">
        <f t="shared" si="328"/>
        <v>390</v>
      </c>
      <c r="AF868" s="6">
        <f t="shared" si="329"/>
        <v>1267</v>
      </c>
      <c r="AG868" s="6">
        <f t="shared" si="330"/>
        <v>29</v>
      </c>
      <c r="AH868" s="6">
        <f t="shared" si="331"/>
        <v>1837</v>
      </c>
      <c r="AI868" s="6">
        <f t="shared" si="349"/>
        <v>400.39719810576162</v>
      </c>
      <c r="AJ868" s="9">
        <f t="shared" si="337"/>
        <v>0.27777777777777779</v>
      </c>
      <c r="AL868" s="6">
        <f t="shared" si="350"/>
        <v>9165</v>
      </c>
      <c r="AM868" s="6">
        <f t="shared" si="351"/>
        <v>6874</v>
      </c>
      <c r="AN868" s="6">
        <f t="shared" si="332"/>
        <v>480</v>
      </c>
      <c r="AO868" s="6">
        <f t="shared" si="333"/>
        <v>835</v>
      </c>
      <c r="AP868" s="6">
        <f t="shared" si="334"/>
        <v>29</v>
      </c>
      <c r="AQ868" s="6">
        <f t="shared" si="335"/>
        <v>6150</v>
      </c>
      <c r="AR868" s="6">
        <f t="shared" si="352"/>
        <v>505.13622754491018</v>
      </c>
      <c r="AS868" s="9">
        <f t="shared" si="338"/>
        <v>0.35069444444444442</v>
      </c>
    </row>
    <row r="869" spans="1:45" x14ac:dyDescent="0.25">
      <c r="A869" t="s">
        <v>1722</v>
      </c>
      <c r="B869">
        <v>45540</v>
      </c>
      <c r="C869" t="s">
        <v>1723</v>
      </c>
      <c r="D869">
        <v>19076</v>
      </c>
      <c r="E869">
        <v>965</v>
      </c>
      <c r="F869">
        <v>617</v>
      </c>
      <c r="G869">
        <v>851</v>
      </c>
      <c r="H869">
        <v>1658</v>
      </c>
      <c r="I869">
        <v>2151</v>
      </c>
      <c r="J869">
        <v>3203</v>
      </c>
      <c r="K869">
        <v>3098</v>
      </c>
      <c r="L869">
        <v>1787</v>
      </c>
      <c r="M869">
        <v>815</v>
      </c>
      <c r="N869">
        <v>955</v>
      </c>
      <c r="O869">
        <v>711</v>
      </c>
      <c r="P869">
        <v>353</v>
      </c>
      <c r="Q869">
        <v>904</v>
      </c>
      <c r="R869">
        <v>1008</v>
      </c>
      <c r="S869">
        <f t="shared" si="339"/>
        <v>9538</v>
      </c>
      <c r="T869" t="str">
        <f t="shared" si="340"/>
        <v>7:30 a.m. to 7:59 a.m.</v>
      </c>
      <c r="U869">
        <f t="shared" si="341"/>
        <v>450</v>
      </c>
      <c r="V869">
        <f t="shared" si="342"/>
        <v>19076</v>
      </c>
      <c r="W869">
        <f t="shared" si="343"/>
        <v>9445</v>
      </c>
      <c r="X869">
        <f t="shared" si="344"/>
        <v>3098</v>
      </c>
      <c r="Y869">
        <f t="shared" si="345"/>
        <v>29</v>
      </c>
      <c r="Z869">
        <f t="shared" si="346"/>
        <v>450.87056165267916</v>
      </c>
      <c r="AA869" s="9">
        <f t="shared" si="336"/>
        <v>0.3125</v>
      </c>
      <c r="AC869" s="6">
        <f t="shared" si="347"/>
        <v>19076</v>
      </c>
      <c r="AD869" s="6">
        <f t="shared" si="348"/>
        <v>4770</v>
      </c>
      <c r="AE869" s="6">
        <f t="shared" si="328"/>
        <v>390</v>
      </c>
      <c r="AF869" s="6">
        <f t="shared" si="329"/>
        <v>2151</v>
      </c>
      <c r="AG869" s="6">
        <f t="shared" si="330"/>
        <v>29</v>
      </c>
      <c r="AH869" s="6">
        <f t="shared" si="331"/>
        <v>4091</v>
      </c>
      <c r="AI869" s="6">
        <f t="shared" si="349"/>
        <v>399.14086471408649</v>
      </c>
      <c r="AJ869" s="9">
        <f t="shared" si="337"/>
        <v>0.27708333333333335</v>
      </c>
      <c r="AL869" s="6">
        <f t="shared" si="350"/>
        <v>19076</v>
      </c>
      <c r="AM869" s="6">
        <f t="shared" si="351"/>
        <v>14307</v>
      </c>
      <c r="AN869" s="6">
        <f t="shared" si="332"/>
        <v>480</v>
      </c>
      <c r="AO869" s="6">
        <f t="shared" si="333"/>
        <v>1787</v>
      </c>
      <c r="AP869" s="6">
        <f t="shared" si="334"/>
        <v>29</v>
      </c>
      <c r="AQ869" s="6">
        <f t="shared" si="335"/>
        <v>12543</v>
      </c>
      <c r="AR869" s="6">
        <f t="shared" si="352"/>
        <v>508.62674874090658</v>
      </c>
      <c r="AS869" s="9">
        <f t="shared" si="338"/>
        <v>0.3527777777777778</v>
      </c>
    </row>
    <row r="870" spans="1:45" x14ac:dyDescent="0.25">
      <c r="A870" t="s">
        <v>1724</v>
      </c>
      <c r="B870">
        <v>45580</v>
      </c>
      <c r="C870" t="s">
        <v>1725</v>
      </c>
      <c r="D870">
        <v>9565</v>
      </c>
      <c r="E870">
        <v>240</v>
      </c>
      <c r="F870">
        <v>307</v>
      </c>
      <c r="G870">
        <v>337</v>
      </c>
      <c r="H870">
        <v>1180</v>
      </c>
      <c r="I870">
        <v>1106</v>
      </c>
      <c r="J870">
        <v>1420</v>
      </c>
      <c r="K870">
        <v>1349</v>
      </c>
      <c r="L870">
        <v>807</v>
      </c>
      <c r="M870">
        <v>242</v>
      </c>
      <c r="N870">
        <v>447</v>
      </c>
      <c r="O870">
        <v>320</v>
      </c>
      <c r="P870">
        <v>61</v>
      </c>
      <c r="Q870">
        <v>777</v>
      </c>
      <c r="R870">
        <v>972</v>
      </c>
      <c r="S870">
        <f t="shared" si="339"/>
        <v>4782.5</v>
      </c>
      <c r="T870" t="str">
        <f t="shared" si="340"/>
        <v>7:30 a.m. to 7:59 a.m.</v>
      </c>
      <c r="U870">
        <f t="shared" si="341"/>
        <v>450</v>
      </c>
      <c r="V870">
        <f t="shared" si="342"/>
        <v>9565</v>
      </c>
      <c r="W870">
        <f t="shared" si="343"/>
        <v>4590</v>
      </c>
      <c r="X870">
        <f t="shared" si="344"/>
        <v>1349</v>
      </c>
      <c r="Y870">
        <f t="shared" si="345"/>
        <v>29</v>
      </c>
      <c r="Z870">
        <f t="shared" si="346"/>
        <v>454.13825055596737</v>
      </c>
      <c r="AA870" s="9">
        <f t="shared" si="336"/>
        <v>0.31527777777777777</v>
      </c>
      <c r="AC870" s="6">
        <f t="shared" si="347"/>
        <v>9565</v>
      </c>
      <c r="AD870" s="6">
        <f t="shared" si="348"/>
        <v>2392</v>
      </c>
      <c r="AE870" s="6">
        <f t="shared" si="328"/>
        <v>390</v>
      </c>
      <c r="AF870" s="6">
        <f t="shared" si="329"/>
        <v>1106</v>
      </c>
      <c r="AG870" s="6">
        <f t="shared" si="330"/>
        <v>29</v>
      </c>
      <c r="AH870" s="6">
        <f t="shared" si="331"/>
        <v>2064</v>
      </c>
      <c r="AI870" s="6">
        <f t="shared" si="349"/>
        <v>398.58069620253167</v>
      </c>
      <c r="AJ870" s="9">
        <f t="shared" si="337"/>
        <v>0.27638888888888891</v>
      </c>
      <c r="AL870" s="6">
        <f t="shared" si="350"/>
        <v>9565</v>
      </c>
      <c r="AM870" s="6">
        <f t="shared" si="351"/>
        <v>7174</v>
      </c>
      <c r="AN870" s="6">
        <f t="shared" si="332"/>
        <v>540</v>
      </c>
      <c r="AO870" s="6">
        <f t="shared" si="333"/>
        <v>447</v>
      </c>
      <c r="AP870" s="6">
        <f t="shared" si="334"/>
        <v>59</v>
      </c>
      <c r="AQ870" s="6">
        <f t="shared" si="335"/>
        <v>6988</v>
      </c>
      <c r="AR870" s="6">
        <f t="shared" si="352"/>
        <v>564.51733780760628</v>
      </c>
      <c r="AS870" s="9">
        <f t="shared" si="338"/>
        <v>0.39166666666666666</v>
      </c>
    </row>
    <row r="871" spans="1:45" x14ac:dyDescent="0.25">
      <c r="A871" t="s">
        <v>1726</v>
      </c>
      <c r="B871">
        <v>45620</v>
      </c>
      <c r="C871" t="s">
        <v>1727</v>
      </c>
      <c r="D871">
        <v>15074</v>
      </c>
      <c r="E871">
        <v>737</v>
      </c>
      <c r="F871">
        <v>289</v>
      </c>
      <c r="G871">
        <v>674</v>
      </c>
      <c r="H871">
        <v>1353</v>
      </c>
      <c r="I871">
        <v>2019</v>
      </c>
      <c r="J871">
        <v>3096</v>
      </c>
      <c r="K871">
        <v>2388</v>
      </c>
      <c r="L871">
        <v>1227</v>
      </c>
      <c r="M871">
        <v>569</v>
      </c>
      <c r="N871">
        <v>573</v>
      </c>
      <c r="O871">
        <v>280</v>
      </c>
      <c r="P871">
        <v>252</v>
      </c>
      <c r="Q871">
        <v>817</v>
      </c>
      <c r="R871">
        <v>800</v>
      </c>
      <c r="S871">
        <f t="shared" si="339"/>
        <v>7537</v>
      </c>
      <c r="T871" t="str">
        <f t="shared" si="340"/>
        <v>7:00 a.m. to 7:29 a.m.</v>
      </c>
      <c r="U871">
        <f t="shared" si="341"/>
        <v>420</v>
      </c>
      <c r="V871">
        <f t="shared" si="342"/>
        <v>15074</v>
      </c>
      <c r="W871">
        <f t="shared" si="343"/>
        <v>5072</v>
      </c>
      <c r="X871">
        <f t="shared" si="344"/>
        <v>3096</v>
      </c>
      <c r="Y871">
        <f t="shared" si="345"/>
        <v>29</v>
      </c>
      <c r="Z871">
        <f t="shared" si="346"/>
        <v>443.08947028423773</v>
      </c>
      <c r="AA871" s="9">
        <f t="shared" si="336"/>
        <v>0.30763888888888891</v>
      </c>
      <c r="AC871" s="6">
        <f t="shared" si="347"/>
        <v>15074</v>
      </c>
      <c r="AD871" s="6">
        <f t="shared" si="348"/>
        <v>3769</v>
      </c>
      <c r="AE871" s="6">
        <f t="shared" si="328"/>
        <v>390</v>
      </c>
      <c r="AF871" s="6">
        <f t="shared" si="329"/>
        <v>2019</v>
      </c>
      <c r="AG871" s="6">
        <f t="shared" si="330"/>
        <v>29</v>
      </c>
      <c r="AH871" s="6">
        <f t="shared" si="331"/>
        <v>3053</v>
      </c>
      <c r="AI871" s="6">
        <f t="shared" si="349"/>
        <v>400.27711738484396</v>
      </c>
      <c r="AJ871" s="9">
        <f t="shared" si="337"/>
        <v>0.27777777777777779</v>
      </c>
      <c r="AL871" s="6">
        <f t="shared" si="350"/>
        <v>15074</v>
      </c>
      <c r="AM871" s="6">
        <f t="shared" si="351"/>
        <v>11306</v>
      </c>
      <c r="AN871" s="6">
        <f t="shared" si="332"/>
        <v>480</v>
      </c>
      <c r="AO871" s="6">
        <f t="shared" si="333"/>
        <v>1227</v>
      </c>
      <c r="AP871" s="6">
        <f t="shared" si="334"/>
        <v>29</v>
      </c>
      <c r="AQ871" s="6">
        <f t="shared" si="335"/>
        <v>10556</v>
      </c>
      <c r="AR871" s="6">
        <f t="shared" si="352"/>
        <v>497.71434392828036</v>
      </c>
      <c r="AS871" s="9">
        <f t="shared" si="338"/>
        <v>0.34513888888888888</v>
      </c>
    </row>
    <row r="872" spans="1:45" x14ac:dyDescent="0.25">
      <c r="A872" t="s">
        <v>1728</v>
      </c>
      <c r="B872">
        <v>45640</v>
      </c>
      <c r="C872" t="s">
        <v>1729</v>
      </c>
      <c r="D872">
        <v>69693</v>
      </c>
      <c r="E872">
        <v>2413</v>
      </c>
      <c r="F872">
        <v>2510</v>
      </c>
      <c r="G872">
        <v>3782</v>
      </c>
      <c r="H872">
        <v>5913</v>
      </c>
      <c r="I872">
        <v>8327</v>
      </c>
      <c r="J872">
        <v>12410</v>
      </c>
      <c r="K872">
        <v>10694</v>
      </c>
      <c r="L872">
        <v>5858</v>
      </c>
      <c r="M872">
        <v>2796</v>
      </c>
      <c r="N872">
        <v>2962</v>
      </c>
      <c r="O872">
        <v>1743</v>
      </c>
      <c r="P872">
        <v>413</v>
      </c>
      <c r="Q872">
        <v>4729</v>
      </c>
      <c r="R872">
        <v>5143</v>
      </c>
      <c r="S872">
        <f t="shared" si="339"/>
        <v>34846.5</v>
      </c>
      <c r="T872" t="str">
        <f t="shared" si="340"/>
        <v>7:00 a.m. to 7:29 a.m.</v>
      </c>
      <c r="U872">
        <f t="shared" si="341"/>
        <v>420</v>
      </c>
      <c r="V872">
        <f t="shared" si="342"/>
        <v>69693</v>
      </c>
      <c r="W872">
        <f t="shared" si="343"/>
        <v>22945</v>
      </c>
      <c r="X872">
        <f t="shared" si="344"/>
        <v>12410</v>
      </c>
      <c r="Y872">
        <f t="shared" si="345"/>
        <v>29</v>
      </c>
      <c r="Z872">
        <f t="shared" si="346"/>
        <v>447.81172441579372</v>
      </c>
      <c r="AA872" s="9">
        <f t="shared" si="336"/>
        <v>0.31041666666666667</v>
      </c>
      <c r="AC872" s="6">
        <f t="shared" si="347"/>
        <v>69693</v>
      </c>
      <c r="AD872" s="6">
        <f t="shared" si="348"/>
        <v>17424</v>
      </c>
      <c r="AE872" s="6">
        <f t="shared" si="328"/>
        <v>390</v>
      </c>
      <c r="AF872" s="6">
        <f t="shared" si="329"/>
        <v>8327</v>
      </c>
      <c r="AG872" s="6">
        <f t="shared" si="330"/>
        <v>29</v>
      </c>
      <c r="AH872" s="6">
        <f t="shared" si="331"/>
        <v>14618</v>
      </c>
      <c r="AI872" s="6">
        <f t="shared" si="349"/>
        <v>399.76969496817583</v>
      </c>
      <c r="AJ872" s="9">
        <f t="shared" si="337"/>
        <v>0.27708333333333335</v>
      </c>
      <c r="AL872" s="6">
        <f t="shared" si="350"/>
        <v>69693</v>
      </c>
      <c r="AM872" s="6">
        <f t="shared" si="351"/>
        <v>52270</v>
      </c>
      <c r="AN872" s="6">
        <f t="shared" si="332"/>
        <v>510</v>
      </c>
      <c r="AO872" s="6">
        <f t="shared" si="333"/>
        <v>2796</v>
      </c>
      <c r="AP872" s="6">
        <f t="shared" si="334"/>
        <v>29</v>
      </c>
      <c r="AQ872" s="6">
        <f t="shared" si="335"/>
        <v>51907</v>
      </c>
      <c r="AR872" s="6">
        <f t="shared" si="352"/>
        <v>513.76242846924174</v>
      </c>
      <c r="AS872" s="9">
        <f t="shared" si="338"/>
        <v>0.35625000000000001</v>
      </c>
    </row>
    <row r="873" spans="1:45" x14ac:dyDescent="0.25">
      <c r="A873" t="s">
        <v>1730</v>
      </c>
      <c r="B873">
        <v>45660</v>
      </c>
      <c r="C873" t="s">
        <v>1731</v>
      </c>
      <c r="D873">
        <v>24504</v>
      </c>
      <c r="E873">
        <v>908</v>
      </c>
      <c r="F873">
        <v>951</v>
      </c>
      <c r="G873">
        <v>1237</v>
      </c>
      <c r="H873">
        <v>2101</v>
      </c>
      <c r="I873">
        <v>2596</v>
      </c>
      <c r="J873">
        <v>2913</v>
      </c>
      <c r="K873">
        <v>3421</v>
      </c>
      <c r="L873">
        <v>1707</v>
      </c>
      <c r="M873">
        <v>996</v>
      </c>
      <c r="N873">
        <v>1092</v>
      </c>
      <c r="O873">
        <v>635</v>
      </c>
      <c r="P873">
        <v>411</v>
      </c>
      <c r="Q873">
        <v>2423</v>
      </c>
      <c r="R873">
        <v>3113</v>
      </c>
      <c r="S873">
        <f t="shared" si="339"/>
        <v>12252</v>
      </c>
      <c r="T873" t="str">
        <f t="shared" si="340"/>
        <v>7:30 a.m. to 7:59 a.m.</v>
      </c>
      <c r="U873">
        <f t="shared" si="341"/>
        <v>450</v>
      </c>
      <c r="V873">
        <f t="shared" si="342"/>
        <v>24504</v>
      </c>
      <c r="W873">
        <f t="shared" si="343"/>
        <v>10706</v>
      </c>
      <c r="X873">
        <f t="shared" si="344"/>
        <v>3421</v>
      </c>
      <c r="Y873">
        <f t="shared" si="345"/>
        <v>29</v>
      </c>
      <c r="Z873">
        <f t="shared" si="346"/>
        <v>463.10552470037999</v>
      </c>
      <c r="AA873" s="9">
        <f t="shared" si="336"/>
        <v>0.3215277777777778</v>
      </c>
      <c r="AC873" s="6">
        <f t="shared" si="347"/>
        <v>24504</v>
      </c>
      <c r="AD873" s="6">
        <f t="shared" si="348"/>
        <v>6127</v>
      </c>
      <c r="AE873" s="6">
        <f t="shared" si="328"/>
        <v>390</v>
      </c>
      <c r="AF873" s="6">
        <f t="shared" si="329"/>
        <v>2596</v>
      </c>
      <c r="AG873" s="6">
        <f t="shared" si="330"/>
        <v>29</v>
      </c>
      <c r="AH873" s="6">
        <f t="shared" si="331"/>
        <v>5197</v>
      </c>
      <c r="AI873" s="6">
        <f t="shared" si="349"/>
        <v>400.37788906009246</v>
      </c>
      <c r="AJ873" s="9">
        <f t="shared" si="337"/>
        <v>0.27777777777777779</v>
      </c>
      <c r="AL873" s="6">
        <f t="shared" si="350"/>
        <v>24504</v>
      </c>
      <c r="AM873" s="6">
        <f t="shared" si="351"/>
        <v>18378</v>
      </c>
      <c r="AN873" s="6">
        <f t="shared" si="332"/>
        <v>600</v>
      </c>
      <c r="AO873" s="6">
        <f t="shared" si="333"/>
        <v>635</v>
      </c>
      <c r="AP873" s="6">
        <f t="shared" si="334"/>
        <v>59</v>
      </c>
      <c r="AQ873" s="6">
        <f t="shared" si="335"/>
        <v>17922</v>
      </c>
      <c r="AR873" s="6">
        <f t="shared" si="352"/>
        <v>642.36850393700786</v>
      </c>
      <c r="AS873" s="9">
        <f t="shared" si="338"/>
        <v>0.4458333333333333</v>
      </c>
    </row>
    <row r="874" spans="1:45" x14ac:dyDescent="0.25">
      <c r="A874" t="s">
        <v>1732</v>
      </c>
      <c r="B874">
        <v>45700</v>
      </c>
      <c r="C874" t="s">
        <v>1733</v>
      </c>
      <c r="D874">
        <v>16113</v>
      </c>
      <c r="E874">
        <v>591</v>
      </c>
      <c r="F874">
        <v>398</v>
      </c>
      <c r="G874">
        <v>557</v>
      </c>
      <c r="H874">
        <v>1072</v>
      </c>
      <c r="I874">
        <v>1344</v>
      </c>
      <c r="J874">
        <v>2164</v>
      </c>
      <c r="K874">
        <v>3963</v>
      </c>
      <c r="L874">
        <v>1983</v>
      </c>
      <c r="M874">
        <v>772</v>
      </c>
      <c r="N874">
        <v>648</v>
      </c>
      <c r="O874">
        <v>275</v>
      </c>
      <c r="P874">
        <v>63</v>
      </c>
      <c r="Q874">
        <v>983</v>
      </c>
      <c r="R874">
        <v>1300</v>
      </c>
      <c r="S874">
        <f t="shared" si="339"/>
        <v>8056.5</v>
      </c>
      <c r="T874" t="str">
        <f t="shared" si="340"/>
        <v>7:30 a.m. to 7:59 a.m.</v>
      </c>
      <c r="U874">
        <f t="shared" si="341"/>
        <v>450</v>
      </c>
      <c r="V874">
        <f t="shared" si="342"/>
        <v>16113</v>
      </c>
      <c r="W874">
        <f t="shared" si="343"/>
        <v>6126</v>
      </c>
      <c r="X874">
        <f t="shared" si="344"/>
        <v>3963</v>
      </c>
      <c r="Y874">
        <f t="shared" si="345"/>
        <v>29</v>
      </c>
      <c r="Z874">
        <f t="shared" si="346"/>
        <v>464.12679788039367</v>
      </c>
      <c r="AA874" s="9">
        <f t="shared" si="336"/>
        <v>0.32222222222222224</v>
      </c>
      <c r="AC874" s="6">
        <f t="shared" si="347"/>
        <v>16113</v>
      </c>
      <c r="AD874" s="6">
        <f t="shared" si="348"/>
        <v>4029</v>
      </c>
      <c r="AE874" s="6">
        <f t="shared" si="328"/>
        <v>420</v>
      </c>
      <c r="AF874" s="6">
        <f t="shared" si="329"/>
        <v>2164</v>
      </c>
      <c r="AG874" s="6">
        <f t="shared" si="330"/>
        <v>29</v>
      </c>
      <c r="AH874" s="6">
        <f t="shared" si="331"/>
        <v>3962</v>
      </c>
      <c r="AI874" s="6">
        <f t="shared" si="349"/>
        <v>420.88782347504622</v>
      </c>
      <c r="AJ874" s="9">
        <f t="shared" si="337"/>
        <v>0.29166666666666669</v>
      </c>
      <c r="AL874" s="6">
        <f t="shared" si="350"/>
        <v>16113</v>
      </c>
      <c r="AM874" s="6">
        <f t="shared" si="351"/>
        <v>12085</v>
      </c>
      <c r="AN874" s="6">
        <f t="shared" si="332"/>
        <v>510</v>
      </c>
      <c r="AO874" s="6">
        <f t="shared" si="333"/>
        <v>772</v>
      </c>
      <c r="AP874" s="6">
        <f t="shared" si="334"/>
        <v>29</v>
      </c>
      <c r="AQ874" s="6">
        <f t="shared" si="335"/>
        <v>12072</v>
      </c>
      <c r="AR874" s="6">
        <f t="shared" si="352"/>
        <v>510.47895077720204</v>
      </c>
      <c r="AS874" s="9">
        <f t="shared" si="338"/>
        <v>0.35416666666666669</v>
      </c>
    </row>
    <row r="875" spans="1:45" x14ac:dyDescent="0.25">
      <c r="A875" t="s">
        <v>1734</v>
      </c>
      <c r="B875">
        <v>45740</v>
      </c>
      <c r="C875" t="s">
        <v>1735</v>
      </c>
      <c r="D875">
        <v>9606</v>
      </c>
      <c r="E875">
        <v>291</v>
      </c>
      <c r="F875">
        <v>212</v>
      </c>
      <c r="G875">
        <v>636</v>
      </c>
      <c r="H875">
        <v>665</v>
      </c>
      <c r="I875">
        <v>1271</v>
      </c>
      <c r="J875">
        <v>1792</v>
      </c>
      <c r="K875">
        <v>1248</v>
      </c>
      <c r="L875">
        <v>821</v>
      </c>
      <c r="M875">
        <v>331</v>
      </c>
      <c r="N875">
        <v>340</v>
      </c>
      <c r="O875">
        <v>196</v>
      </c>
      <c r="P875">
        <v>195</v>
      </c>
      <c r="Q875">
        <v>752</v>
      </c>
      <c r="R875">
        <v>856</v>
      </c>
      <c r="S875">
        <f t="shared" si="339"/>
        <v>4803</v>
      </c>
      <c r="T875" t="str">
        <f t="shared" si="340"/>
        <v>7:00 a.m. to 7:29 a.m.</v>
      </c>
      <c r="U875">
        <f t="shared" si="341"/>
        <v>420</v>
      </c>
      <c r="V875">
        <f t="shared" si="342"/>
        <v>9606</v>
      </c>
      <c r="W875">
        <f t="shared" si="343"/>
        <v>3075</v>
      </c>
      <c r="X875">
        <f t="shared" si="344"/>
        <v>1792</v>
      </c>
      <c r="Y875">
        <f t="shared" si="345"/>
        <v>29</v>
      </c>
      <c r="Z875">
        <f t="shared" si="346"/>
        <v>447.96428571428572</v>
      </c>
      <c r="AA875" s="9">
        <f t="shared" si="336"/>
        <v>0.31041666666666667</v>
      </c>
      <c r="AC875" s="6">
        <f t="shared" si="347"/>
        <v>9606</v>
      </c>
      <c r="AD875" s="6">
        <f t="shared" si="348"/>
        <v>2402</v>
      </c>
      <c r="AE875" s="6">
        <f t="shared" si="328"/>
        <v>390</v>
      </c>
      <c r="AF875" s="6">
        <f t="shared" si="329"/>
        <v>1271</v>
      </c>
      <c r="AG875" s="6">
        <f t="shared" si="330"/>
        <v>29</v>
      </c>
      <c r="AH875" s="6">
        <f t="shared" si="331"/>
        <v>1804</v>
      </c>
      <c r="AI875" s="6">
        <f t="shared" si="349"/>
        <v>403.63296616837135</v>
      </c>
      <c r="AJ875" s="9">
        <f t="shared" si="337"/>
        <v>0.27986111111111112</v>
      </c>
      <c r="AL875" s="6">
        <f t="shared" si="350"/>
        <v>9606</v>
      </c>
      <c r="AM875" s="6">
        <f t="shared" si="351"/>
        <v>7205</v>
      </c>
      <c r="AN875" s="6">
        <f t="shared" si="332"/>
        <v>510</v>
      </c>
      <c r="AO875" s="6">
        <f t="shared" si="333"/>
        <v>331</v>
      </c>
      <c r="AP875" s="6">
        <f t="shared" si="334"/>
        <v>29</v>
      </c>
      <c r="AQ875" s="6">
        <f t="shared" si="335"/>
        <v>6936</v>
      </c>
      <c r="AR875" s="6">
        <f t="shared" si="352"/>
        <v>533.52416918429003</v>
      </c>
      <c r="AS875" s="9">
        <f t="shared" si="338"/>
        <v>0.37013888888888885</v>
      </c>
    </row>
    <row r="876" spans="1:45" x14ac:dyDescent="0.25">
      <c r="A876" t="s">
        <v>1736</v>
      </c>
      <c r="B876">
        <v>45780</v>
      </c>
      <c r="C876" t="s">
        <v>1737</v>
      </c>
      <c r="D876">
        <v>282136</v>
      </c>
      <c r="E876">
        <v>9288</v>
      </c>
      <c r="F876">
        <v>7573</v>
      </c>
      <c r="G876">
        <v>12438</v>
      </c>
      <c r="H876">
        <v>20727</v>
      </c>
      <c r="I876">
        <v>27542</v>
      </c>
      <c r="J876">
        <v>37867</v>
      </c>
      <c r="K876">
        <v>40240</v>
      </c>
      <c r="L876">
        <v>28715</v>
      </c>
      <c r="M876">
        <v>15446</v>
      </c>
      <c r="N876">
        <v>16185</v>
      </c>
      <c r="O876">
        <v>6926</v>
      </c>
      <c r="P876">
        <v>4296</v>
      </c>
      <c r="Q876">
        <v>25747</v>
      </c>
      <c r="R876">
        <v>29146</v>
      </c>
      <c r="S876">
        <f t="shared" si="339"/>
        <v>141068</v>
      </c>
      <c r="T876" t="str">
        <f t="shared" si="340"/>
        <v>7:30 a.m. to 7:59 a.m.</v>
      </c>
      <c r="U876">
        <f t="shared" si="341"/>
        <v>450</v>
      </c>
      <c r="V876">
        <f t="shared" si="342"/>
        <v>282136</v>
      </c>
      <c r="W876">
        <f t="shared" si="343"/>
        <v>115435</v>
      </c>
      <c r="X876">
        <f t="shared" si="344"/>
        <v>40240</v>
      </c>
      <c r="Y876">
        <f t="shared" si="345"/>
        <v>29</v>
      </c>
      <c r="Z876">
        <f t="shared" si="346"/>
        <v>468.47308648111334</v>
      </c>
      <c r="AA876" s="9">
        <f t="shared" si="336"/>
        <v>0.32500000000000001</v>
      </c>
      <c r="AC876" s="6">
        <f t="shared" si="347"/>
        <v>282136</v>
      </c>
      <c r="AD876" s="6">
        <f t="shared" si="348"/>
        <v>70535</v>
      </c>
      <c r="AE876" s="6">
        <f t="shared" si="328"/>
        <v>390</v>
      </c>
      <c r="AF876" s="6">
        <f t="shared" si="329"/>
        <v>27542</v>
      </c>
      <c r="AG876" s="6">
        <f t="shared" si="330"/>
        <v>29</v>
      </c>
      <c r="AH876" s="6">
        <f t="shared" si="331"/>
        <v>50026</v>
      </c>
      <c r="AI876" s="6">
        <f t="shared" si="349"/>
        <v>411.5936388061869</v>
      </c>
      <c r="AJ876" s="9">
        <f t="shared" si="337"/>
        <v>0.28541666666666665</v>
      </c>
      <c r="AL876" s="6">
        <f t="shared" si="350"/>
        <v>282136</v>
      </c>
      <c r="AM876" s="6">
        <f t="shared" si="351"/>
        <v>211602</v>
      </c>
      <c r="AN876" s="6">
        <f t="shared" si="332"/>
        <v>540</v>
      </c>
      <c r="AO876" s="6">
        <f t="shared" si="333"/>
        <v>16185</v>
      </c>
      <c r="AP876" s="6">
        <f t="shared" si="334"/>
        <v>59</v>
      </c>
      <c r="AQ876" s="6">
        <f t="shared" si="335"/>
        <v>199836</v>
      </c>
      <c r="AR876" s="6">
        <f t="shared" si="352"/>
        <v>582.89119555143657</v>
      </c>
      <c r="AS876" s="9">
        <f t="shared" si="338"/>
        <v>0.40416666666666662</v>
      </c>
    </row>
    <row r="877" spans="1:45" x14ac:dyDescent="0.25">
      <c r="A877" t="s">
        <v>1738</v>
      </c>
      <c r="B877">
        <v>45820</v>
      </c>
      <c r="C877" t="s">
        <v>1739</v>
      </c>
      <c r="D877">
        <v>107954</v>
      </c>
      <c r="E877">
        <v>3589</v>
      </c>
      <c r="F877">
        <v>3093</v>
      </c>
      <c r="G877">
        <v>5068</v>
      </c>
      <c r="H877">
        <v>8947</v>
      </c>
      <c r="I877">
        <v>12527</v>
      </c>
      <c r="J877">
        <v>17411</v>
      </c>
      <c r="K877">
        <v>20647</v>
      </c>
      <c r="L877">
        <v>9368</v>
      </c>
      <c r="M877">
        <v>3939</v>
      </c>
      <c r="N877">
        <v>4137</v>
      </c>
      <c r="O877">
        <v>2472</v>
      </c>
      <c r="P877">
        <v>1128</v>
      </c>
      <c r="Q877">
        <v>7834</v>
      </c>
      <c r="R877">
        <v>7794</v>
      </c>
      <c r="S877">
        <f t="shared" si="339"/>
        <v>53977</v>
      </c>
      <c r="T877" t="str">
        <f t="shared" si="340"/>
        <v>7:30 a.m. to 7:59 a.m.</v>
      </c>
      <c r="U877">
        <f t="shared" si="341"/>
        <v>450</v>
      </c>
      <c r="V877">
        <f t="shared" si="342"/>
        <v>107954</v>
      </c>
      <c r="W877">
        <f t="shared" si="343"/>
        <v>50635</v>
      </c>
      <c r="X877">
        <f t="shared" si="344"/>
        <v>20647</v>
      </c>
      <c r="Y877">
        <f t="shared" si="345"/>
        <v>29</v>
      </c>
      <c r="Z877">
        <f t="shared" si="346"/>
        <v>454.69404756138908</v>
      </c>
      <c r="AA877" s="9">
        <f t="shared" si="336"/>
        <v>0.31527777777777777</v>
      </c>
      <c r="AC877" s="6">
        <f t="shared" si="347"/>
        <v>107954</v>
      </c>
      <c r="AD877" s="6">
        <f t="shared" si="348"/>
        <v>26989</v>
      </c>
      <c r="AE877" s="6">
        <f t="shared" si="328"/>
        <v>390</v>
      </c>
      <c r="AF877" s="6">
        <f t="shared" si="329"/>
        <v>12527</v>
      </c>
      <c r="AG877" s="6">
        <f t="shared" si="330"/>
        <v>29</v>
      </c>
      <c r="AH877" s="6">
        <f t="shared" si="331"/>
        <v>20697</v>
      </c>
      <c r="AI877" s="6">
        <f t="shared" si="349"/>
        <v>404.56481998882413</v>
      </c>
      <c r="AJ877" s="9">
        <f t="shared" si="337"/>
        <v>0.28055555555555556</v>
      </c>
      <c r="AL877" s="6">
        <f t="shared" si="350"/>
        <v>107954</v>
      </c>
      <c r="AM877" s="6">
        <f t="shared" si="351"/>
        <v>80966</v>
      </c>
      <c r="AN877" s="6">
        <f t="shared" si="332"/>
        <v>510</v>
      </c>
      <c r="AO877" s="6">
        <f t="shared" si="333"/>
        <v>3939</v>
      </c>
      <c r="AP877" s="6">
        <f t="shared" si="334"/>
        <v>29</v>
      </c>
      <c r="AQ877" s="6">
        <f t="shared" si="335"/>
        <v>80650</v>
      </c>
      <c r="AR877" s="6">
        <f t="shared" si="352"/>
        <v>512.32279766438182</v>
      </c>
      <c r="AS877" s="9">
        <f t="shared" si="338"/>
        <v>0.35555555555555557</v>
      </c>
    </row>
    <row r="878" spans="1:45" x14ac:dyDescent="0.25">
      <c r="A878" t="s">
        <v>1740</v>
      </c>
      <c r="B878">
        <v>45860</v>
      </c>
      <c r="C878" t="s">
        <v>1741</v>
      </c>
      <c r="D878">
        <v>92595</v>
      </c>
      <c r="E878">
        <v>2334</v>
      </c>
      <c r="F878">
        <v>2990</v>
      </c>
      <c r="G878">
        <v>4477</v>
      </c>
      <c r="H878">
        <v>8323</v>
      </c>
      <c r="I878">
        <v>11383</v>
      </c>
      <c r="J878">
        <v>13549</v>
      </c>
      <c r="K878">
        <v>12871</v>
      </c>
      <c r="L878">
        <v>11513</v>
      </c>
      <c r="M878">
        <v>6479</v>
      </c>
      <c r="N878">
        <v>5490</v>
      </c>
      <c r="O878">
        <v>2164</v>
      </c>
      <c r="P878">
        <v>1006</v>
      </c>
      <c r="Q878">
        <v>5948</v>
      </c>
      <c r="R878">
        <v>4068</v>
      </c>
      <c r="S878">
        <f t="shared" si="339"/>
        <v>46297.5</v>
      </c>
      <c r="T878" t="str">
        <f t="shared" si="340"/>
        <v>7:30 a.m. to 7:59 a.m.</v>
      </c>
      <c r="U878">
        <f t="shared" si="341"/>
        <v>450</v>
      </c>
      <c r="V878">
        <f t="shared" si="342"/>
        <v>92595</v>
      </c>
      <c r="W878">
        <f t="shared" si="343"/>
        <v>43056</v>
      </c>
      <c r="X878">
        <f t="shared" si="344"/>
        <v>12871</v>
      </c>
      <c r="Y878">
        <f t="shared" si="345"/>
        <v>29</v>
      </c>
      <c r="Z878">
        <f t="shared" si="346"/>
        <v>457.30351177064722</v>
      </c>
      <c r="AA878" s="9">
        <f t="shared" si="336"/>
        <v>0.31736111111111109</v>
      </c>
      <c r="AC878" s="6">
        <f t="shared" si="347"/>
        <v>92595</v>
      </c>
      <c r="AD878" s="6">
        <f t="shared" si="348"/>
        <v>23149</v>
      </c>
      <c r="AE878" s="6">
        <f t="shared" si="328"/>
        <v>390</v>
      </c>
      <c r="AF878" s="6">
        <f t="shared" si="329"/>
        <v>11383</v>
      </c>
      <c r="AG878" s="6">
        <f t="shared" si="330"/>
        <v>29</v>
      </c>
      <c r="AH878" s="6">
        <f t="shared" si="331"/>
        <v>18124</v>
      </c>
      <c r="AI878" s="6">
        <f t="shared" si="349"/>
        <v>402.80134850215234</v>
      </c>
      <c r="AJ878" s="9">
        <f t="shared" si="337"/>
        <v>0.27916666666666667</v>
      </c>
      <c r="AL878" s="6">
        <f t="shared" si="350"/>
        <v>92595</v>
      </c>
      <c r="AM878" s="6">
        <f t="shared" si="351"/>
        <v>69447</v>
      </c>
      <c r="AN878" s="6">
        <f t="shared" si="332"/>
        <v>510</v>
      </c>
      <c r="AO878" s="6">
        <f t="shared" si="333"/>
        <v>6479</v>
      </c>
      <c r="AP878" s="6">
        <f t="shared" si="334"/>
        <v>29</v>
      </c>
      <c r="AQ878" s="6">
        <f t="shared" si="335"/>
        <v>67440</v>
      </c>
      <c r="AR878" s="6">
        <f t="shared" si="352"/>
        <v>518.97997376138289</v>
      </c>
      <c r="AS878" s="9">
        <f t="shared" si="338"/>
        <v>0.35972222222222222</v>
      </c>
    </row>
    <row r="879" spans="1:45" x14ac:dyDescent="0.25">
      <c r="A879" t="s">
        <v>1742</v>
      </c>
      <c r="B879">
        <v>45900</v>
      </c>
      <c r="C879" t="s">
        <v>1743</v>
      </c>
      <c r="D879">
        <v>62228</v>
      </c>
      <c r="E879">
        <v>1745</v>
      </c>
      <c r="F879">
        <v>1601</v>
      </c>
      <c r="G879">
        <v>2529</v>
      </c>
      <c r="H879">
        <v>4098</v>
      </c>
      <c r="I879">
        <v>5654</v>
      </c>
      <c r="J879">
        <v>9266</v>
      </c>
      <c r="K879">
        <v>10543</v>
      </c>
      <c r="L879">
        <v>7106</v>
      </c>
      <c r="M879">
        <v>3508</v>
      </c>
      <c r="N879">
        <v>3843</v>
      </c>
      <c r="O879">
        <v>1926</v>
      </c>
      <c r="P879">
        <v>729</v>
      </c>
      <c r="Q879">
        <v>5286</v>
      </c>
      <c r="R879">
        <v>4394</v>
      </c>
      <c r="S879">
        <f t="shared" si="339"/>
        <v>31114</v>
      </c>
      <c r="T879" t="str">
        <f t="shared" si="340"/>
        <v>7:30 a.m. to 7:59 a.m.</v>
      </c>
      <c r="U879">
        <f t="shared" si="341"/>
        <v>450</v>
      </c>
      <c r="V879">
        <f t="shared" si="342"/>
        <v>62228</v>
      </c>
      <c r="W879">
        <f t="shared" si="343"/>
        <v>24893</v>
      </c>
      <c r="X879">
        <f t="shared" si="344"/>
        <v>10543</v>
      </c>
      <c r="Y879">
        <f t="shared" si="345"/>
        <v>29</v>
      </c>
      <c r="Z879">
        <f t="shared" si="346"/>
        <v>467.11173290334818</v>
      </c>
      <c r="AA879" s="9">
        <f t="shared" si="336"/>
        <v>0.32430555555555557</v>
      </c>
      <c r="AC879" s="6">
        <f t="shared" si="347"/>
        <v>62228</v>
      </c>
      <c r="AD879" s="6">
        <f t="shared" si="348"/>
        <v>15558</v>
      </c>
      <c r="AE879" s="6">
        <f t="shared" si="328"/>
        <v>390</v>
      </c>
      <c r="AF879" s="6">
        <f t="shared" si="329"/>
        <v>5654</v>
      </c>
      <c r="AG879" s="6">
        <f t="shared" si="330"/>
        <v>29</v>
      </c>
      <c r="AH879" s="6">
        <f t="shared" si="331"/>
        <v>9973</v>
      </c>
      <c r="AI879" s="6">
        <f t="shared" si="349"/>
        <v>418.6409621506898</v>
      </c>
      <c r="AJ879" s="9">
        <f t="shared" si="337"/>
        <v>0.2902777777777778</v>
      </c>
      <c r="AL879" s="6">
        <f t="shared" si="350"/>
        <v>62228</v>
      </c>
      <c r="AM879" s="6">
        <f t="shared" si="351"/>
        <v>46671</v>
      </c>
      <c r="AN879" s="6">
        <f t="shared" si="332"/>
        <v>540</v>
      </c>
      <c r="AO879" s="6">
        <f t="shared" si="333"/>
        <v>3843</v>
      </c>
      <c r="AP879" s="6">
        <f t="shared" si="334"/>
        <v>59</v>
      </c>
      <c r="AQ879" s="6">
        <f t="shared" si="335"/>
        <v>46050</v>
      </c>
      <c r="AR879" s="6">
        <f t="shared" si="352"/>
        <v>549.53395784543329</v>
      </c>
      <c r="AS879" s="9">
        <f t="shared" si="338"/>
        <v>0.38125000000000003</v>
      </c>
    </row>
    <row r="880" spans="1:45" x14ac:dyDescent="0.25">
      <c r="A880" t="s">
        <v>1744</v>
      </c>
      <c r="B880">
        <v>45940</v>
      </c>
      <c r="C880" t="s">
        <v>1745</v>
      </c>
      <c r="D880">
        <v>163349</v>
      </c>
      <c r="E880">
        <v>3180</v>
      </c>
      <c r="F880">
        <v>4072</v>
      </c>
      <c r="G880">
        <v>5375</v>
      </c>
      <c r="H880">
        <v>12592</v>
      </c>
      <c r="I880">
        <v>14816</v>
      </c>
      <c r="J880">
        <v>23304</v>
      </c>
      <c r="K880">
        <v>23264</v>
      </c>
      <c r="L880">
        <v>23627</v>
      </c>
      <c r="M880">
        <v>14342</v>
      </c>
      <c r="N880">
        <v>11489</v>
      </c>
      <c r="O880">
        <v>4968</v>
      </c>
      <c r="P880">
        <v>2292</v>
      </c>
      <c r="Q880">
        <v>10644</v>
      </c>
      <c r="R880">
        <v>9384</v>
      </c>
      <c r="S880">
        <f t="shared" si="339"/>
        <v>81674.5</v>
      </c>
      <c r="T880" t="str">
        <f t="shared" si="340"/>
        <v>7:30 a.m. to 7:59 a.m.</v>
      </c>
      <c r="U880">
        <f t="shared" si="341"/>
        <v>450</v>
      </c>
      <c r="V880">
        <f t="shared" si="342"/>
        <v>163349</v>
      </c>
      <c r="W880">
        <f t="shared" si="343"/>
        <v>63339</v>
      </c>
      <c r="X880">
        <f t="shared" si="344"/>
        <v>23264</v>
      </c>
      <c r="Y880">
        <f t="shared" si="345"/>
        <v>29</v>
      </c>
      <c r="Z880">
        <f t="shared" si="346"/>
        <v>472.85632307427784</v>
      </c>
      <c r="AA880" s="9">
        <f t="shared" si="336"/>
        <v>0.32777777777777778</v>
      </c>
      <c r="AC880" s="6">
        <f t="shared" si="347"/>
        <v>163349</v>
      </c>
      <c r="AD880" s="6">
        <f t="shared" si="348"/>
        <v>40838</v>
      </c>
      <c r="AE880" s="6">
        <f t="shared" si="328"/>
        <v>420</v>
      </c>
      <c r="AF880" s="6">
        <f t="shared" si="329"/>
        <v>23304</v>
      </c>
      <c r="AG880" s="6">
        <f t="shared" si="330"/>
        <v>29</v>
      </c>
      <c r="AH880" s="6">
        <f t="shared" si="331"/>
        <v>40035</v>
      </c>
      <c r="AI880" s="6">
        <f t="shared" si="349"/>
        <v>420.99833719533126</v>
      </c>
      <c r="AJ880" s="9">
        <f t="shared" si="337"/>
        <v>0.29166666666666669</v>
      </c>
      <c r="AL880" s="6">
        <f t="shared" si="350"/>
        <v>163349</v>
      </c>
      <c r="AM880" s="6">
        <f t="shared" si="351"/>
        <v>122512</v>
      </c>
      <c r="AN880" s="6">
        <f t="shared" si="332"/>
        <v>510</v>
      </c>
      <c r="AO880" s="6">
        <f t="shared" si="333"/>
        <v>14342</v>
      </c>
      <c r="AP880" s="6">
        <f t="shared" si="334"/>
        <v>29</v>
      </c>
      <c r="AQ880" s="6">
        <f t="shared" si="335"/>
        <v>110230</v>
      </c>
      <c r="AR880" s="6">
        <f t="shared" si="352"/>
        <v>534.83410612187981</v>
      </c>
      <c r="AS880" s="9">
        <f t="shared" si="338"/>
        <v>0.37083333333333335</v>
      </c>
    </row>
    <row r="881" spans="1:45" x14ac:dyDescent="0.25">
      <c r="A881" t="s">
        <v>1746</v>
      </c>
      <c r="B881">
        <v>45980</v>
      </c>
      <c r="C881" t="s">
        <v>1747</v>
      </c>
      <c r="D881">
        <v>13605</v>
      </c>
      <c r="E881">
        <v>1324</v>
      </c>
      <c r="F881">
        <v>820</v>
      </c>
      <c r="G881">
        <v>683</v>
      </c>
      <c r="H881">
        <v>999</v>
      </c>
      <c r="I881">
        <v>1421</v>
      </c>
      <c r="J881">
        <v>2215</v>
      </c>
      <c r="K881">
        <v>1792</v>
      </c>
      <c r="L881">
        <v>804</v>
      </c>
      <c r="M881">
        <v>429</v>
      </c>
      <c r="N881">
        <v>348</v>
      </c>
      <c r="O881">
        <v>206</v>
      </c>
      <c r="P881">
        <v>135</v>
      </c>
      <c r="Q881">
        <v>1195</v>
      </c>
      <c r="R881">
        <v>1234</v>
      </c>
      <c r="S881">
        <f t="shared" si="339"/>
        <v>6802.5</v>
      </c>
      <c r="T881" t="str">
        <f t="shared" si="340"/>
        <v>7:00 a.m. to 7:29 a.m.</v>
      </c>
      <c r="U881">
        <f t="shared" si="341"/>
        <v>420</v>
      </c>
      <c r="V881">
        <f t="shared" si="342"/>
        <v>13605</v>
      </c>
      <c r="W881">
        <f t="shared" si="343"/>
        <v>5247</v>
      </c>
      <c r="X881">
        <f t="shared" si="344"/>
        <v>2215</v>
      </c>
      <c r="Y881">
        <f t="shared" si="345"/>
        <v>29</v>
      </c>
      <c r="Z881">
        <f t="shared" si="346"/>
        <v>440.36546275395034</v>
      </c>
      <c r="AA881" s="9">
        <f t="shared" si="336"/>
        <v>0.30555555555555552</v>
      </c>
      <c r="AC881" s="6">
        <f t="shared" si="347"/>
        <v>13605</v>
      </c>
      <c r="AD881" s="6">
        <f t="shared" si="348"/>
        <v>3402</v>
      </c>
      <c r="AE881" s="6">
        <f t="shared" si="328"/>
        <v>360</v>
      </c>
      <c r="AF881" s="6">
        <f t="shared" si="329"/>
        <v>999</v>
      </c>
      <c r="AG881" s="6">
        <f t="shared" si="330"/>
        <v>29</v>
      </c>
      <c r="AH881" s="6">
        <f t="shared" si="331"/>
        <v>2827</v>
      </c>
      <c r="AI881" s="6">
        <f t="shared" si="349"/>
        <v>376.66991991991995</v>
      </c>
      <c r="AJ881" s="9">
        <f t="shared" si="337"/>
        <v>0.26111111111111113</v>
      </c>
      <c r="AL881" s="6">
        <f t="shared" si="350"/>
        <v>13605</v>
      </c>
      <c r="AM881" s="6">
        <f t="shared" si="351"/>
        <v>10204</v>
      </c>
      <c r="AN881" s="6">
        <f t="shared" si="332"/>
        <v>510</v>
      </c>
      <c r="AO881" s="6">
        <f t="shared" si="333"/>
        <v>429</v>
      </c>
      <c r="AP881" s="6">
        <f t="shared" si="334"/>
        <v>29</v>
      </c>
      <c r="AQ881" s="6">
        <f t="shared" si="335"/>
        <v>10058</v>
      </c>
      <c r="AR881" s="6">
        <f t="shared" si="352"/>
        <v>519.85256410256409</v>
      </c>
      <c r="AS881" s="9">
        <f t="shared" si="338"/>
        <v>0.36041666666666666</v>
      </c>
    </row>
    <row r="882" spans="1:45" x14ac:dyDescent="0.25">
      <c r="A882" t="s">
        <v>1748</v>
      </c>
      <c r="B882">
        <v>46020</v>
      </c>
      <c r="C882" t="s">
        <v>1749</v>
      </c>
      <c r="D882">
        <v>37299</v>
      </c>
      <c r="E882">
        <v>1313</v>
      </c>
      <c r="F882">
        <v>798</v>
      </c>
      <c r="G882">
        <v>1468</v>
      </c>
      <c r="H882">
        <v>2936</v>
      </c>
      <c r="I882">
        <v>3571</v>
      </c>
      <c r="J882">
        <v>5336</v>
      </c>
      <c r="K882">
        <v>5379</v>
      </c>
      <c r="L882">
        <v>4502</v>
      </c>
      <c r="M882">
        <v>2824</v>
      </c>
      <c r="N882">
        <v>3387</v>
      </c>
      <c r="O882">
        <v>1487</v>
      </c>
      <c r="P882">
        <v>464</v>
      </c>
      <c r="Q882">
        <v>1878</v>
      </c>
      <c r="R882">
        <v>1956</v>
      </c>
      <c r="S882">
        <f t="shared" si="339"/>
        <v>18649.5</v>
      </c>
      <c r="T882" t="str">
        <f t="shared" si="340"/>
        <v>7:30 a.m. to 7:59 a.m.</v>
      </c>
      <c r="U882">
        <f t="shared" si="341"/>
        <v>450</v>
      </c>
      <c r="V882">
        <f t="shared" si="342"/>
        <v>37299</v>
      </c>
      <c r="W882">
        <f t="shared" si="343"/>
        <v>15422</v>
      </c>
      <c r="X882">
        <f t="shared" si="344"/>
        <v>5379</v>
      </c>
      <c r="Y882">
        <f t="shared" si="345"/>
        <v>29</v>
      </c>
      <c r="Z882">
        <f t="shared" si="346"/>
        <v>467.40053913366796</v>
      </c>
      <c r="AA882" s="9">
        <f t="shared" si="336"/>
        <v>0.32430555555555557</v>
      </c>
      <c r="AC882" s="6">
        <f t="shared" si="347"/>
        <v>37299</v>
      </c>
      <c r="AD882" s="6">
        <f t="shared" si="348"/>
        <v>9325</v>
      </c>
      <c r="AE882" s="6">
        <f t="shared" si="328"/>
        <v>390</v>
      </c>
      <c r="AF882" s="6">
        <f t="shared" si="329"/>
        <v>3571</v>
      </c>
      <c r="AG882" s="6">
        <f t="shared" si="330"/>
        <v>29</v>
      </c>
      <c r="AH882" s="6">
        <f t="shared" si="331"/>
        <v>6515</v>
      </c>
      <c r="AI882" s="6">
        <f t="shared" si="349"/>
        <v>412.81790814897789</v>
      </c>
      <c r="AJ882" s="9">
        <f t="shared" si="337"/>
        <v>0.28611111111111109</v>
      </c>
      <c r="AL882" s="6">
        <f t="shared" si="350"/>
        <v>37299</v>
      </c>
      <c r="AM882" s="6">
        <f t="shared" si="351"/>
        <v>27975</v>
      </c>
      <c r="AN882" s="6">
        <f t="shared" si="332"/>
        <v>510</v>
      </c>
      <c r="AO882" s="6">
        <f t="shared" si="333"/>
        <v>2824</v>
      </c>
      <c r="AP882" s="6">
        <f t="shared" si="334"/>
        <v>29</v>
      </c>
      <c r="AQ882" s="6">
        <f t="shared" si="335"/>
        <v>25303</v>
      </c>
      <c r="AR882" s="6">
        <f t="shared" si="352"/>
        <v>537.43139164305944</v>
      </c>
      <c r="AS882" s="9">
        <f t="shared" si="338"/>
        <v>0.37291666666666662</v>
      </c>
    </row>
    <row r="883" spans="1:45" x14ac:dyDescent="0.25">
      <c r="A883" t="s">
        <v>1750</v>
      </c>
      <c r="B883">
        <v>46060</v>
      </c>
      <c r="C883" t="s">
        <v>1751</v>
      </c>
      <c r="D883">
        <v>396702</v>
      </c>
      <c r="E883">
        <v>19372</v>
      </c>
      <c r="F883">
        <v>17617</v>
      </c>
      <c r="G883">
        <v>22868</v>
      </c>
      <c r="H883">
        <v>36217</v>
      </c>
      <c r="I883">
        <v>40875</v>
      </c>
      <c r="J883">
        <v>57393</v>
      </c>
      <c r="K883">
        <v>48395</v>
      </c>
      <c r="L883">
        <v>37436</v>
      </c>
      <c r="M883">
        <v>19590</v>
      </c>
      <c r="N883">
        <v>24717</v>
      </c>
      <c r="O883">
        <v>11379</v>
      </c>
      <c r="P883">
        <v>5566</v>
      </c>
      <c r="Q883">
        <v>29217</v>
      </c>
      <c r="R883">
        <v>26060</v>
      </c>
      <c r="S883">
        <f t="shared" si="339"/>
        <v>198351</v>
      </c>
      <c r="T883" t="str">
        <f t="shared" si="340"/>
        <v>7:30 a.m. to 7:59 a.m.</v>
      </c>
      <c r="U883">
        <f t="shared" si="341"/>
        <v>450</v>
      </c>
      <c r="V883">
        <f t="shared" si="342"/>
        <v>396702</v>
      </c>
      <c r="W883">
        <f t="shared" si="343"/>
        <v>194342</v>
      </c>
      <c r="X883">
        <f t="shared" si="344"/>
        <v>48395</v>
      </c>
      <c r="Y883">
        <f t="shared" si="345"/>
        <v>29</v>
      </c>
      <c r="Z883">
        <f t="shared" si="346"/>
        <v>452.40233495195787</v>
      </c>
      <c r="AA883" s="9">
        <f t="shared" si="336"/>
        <v>0.31388888888888888</v>
      </c>
      <c r="AC883" s="6">
        <f t="shared" si="347"/>
        <v>396702</v>
      </c>
      <c r="AD883" s="6">
        <f t="shared" si="348"/>
        <v>99176</v>
      </c>
      <c r="AE883" s="6">
        <f t="shared" si="328"/>
        <v>390</v>
      </c>
      <c r="AF883" s="6">
        <f t="shared" si="329"/>
        <v>40875</v>
      </c>
      <c r="AG883" s="6">
        <f t="shared" si="330"/>
        <v>29</v>
      </c>
      <c r="AH883" s="6">
        <f t="shared" si="331"/>
        <v>96074</v>
      </c>
      <c r="AI883" s="6">
        <f t="shared" si="349"/>
        <v>392.20045259938837</v>
      </c>
      <c r="AJ883" s="9">
        <f t="shared" si="337"/>
        <v>0.2722222222222222</v>
      </c>
      <c r="AL883" s="6">
        <f t="shared" si="350"/>
        <v>396702</v>
      </c>
      <c r="AM883" s="6">
        <f t="shared" si="351"/>
        <v>297527</v>
      </c>
      <c r="AN883" s="6">
        <f t="shared" si="332"/>
        <v>510</v>
      </c>
      <c r="AO883" s="6">
        <f t="shared" si="333"/>
        <v>19590</v>
      </c>
      <c r="AP883" s="6">
        <f t="shared" si="334"/>
        <v>29</v>
      </c>
      <c r="AQ883" s="6">
        <f t="shared" si="335"/>
        <v>280173</v>
      </c>
      <c r="AR883" s="6">
        <f t="shared" si="352"/>
        <v>535.68920367534452</v>
      </c>
      <c r="AS883" s="9">
        <f t="shared" si="338"/>
        <v>0.37152777777777773</v>
      </c>
    </row>
    <row r="884" spans="1:45" x14ac:dyDescent="0.25">
      <c r="A884" t="s">
        <v>1752</v>
      </c>
      <c r="B884">
        <v>46100</v>
      </c>
      <c r="C884" t="s">
        <v>1753</v>
      </c>
      <c r="D884">
        <v>38678</v>
      </c>
      <c r="E884">
        <v>1999</v>
      </c>
      <c r="F884">
        <v>1958</v>
      </c>
      <c r="G884">
        <v>2200</v>
      </c>
      <c r="H884">
        <v>4088</v>
      </c>
      <c r="I884">
        <v>5098</v>
      </c>
      <c r="J884">
        <v>5589</v>
      </c>
      <c r="K884">
        <v>5484</v>
      </c>
      <c r="L884">
        <v>2063</v>
      </c>
      <c r="M884">
        <v>1140</v>
      </c>
      <c r="N884">
        <v>1243</v>
      </c>
      <c r="O884">
        <v>786</v>
      </c>
      <c r="P884">
        <v>491</v>
      </c>
      <c r="Q884">
        <v>3042</v>
      </c>
      <c r="R884">
        <v>3497</v>
      </c>
      <c r="S884">
        <f t="shared" si="339"/>
        <v>19339</v>
      </c>
      <c r="T884" t="str">
        <f t="shared" si="340"/>
        <v>7:00 a.m. to 7:29 a.m.</v>
      </c>
      <c r="U884">
        <f t="shared" si="341"/>
        <v>420</v>
      </c>
      <c r="V884">
        <f t="shared" si="342"/>
        <v>38678</v>
      </c>
      <c r="W884">
        <f t="shared" si="343"/>
        <v>15343</v>
      </c>
      <c r="X884">
        <f t="shared" si="344"/>
        <v>5589</v>
      </c>
      <c r="Y884">
        <f t="shared" si="345"/>
        <v>29</v>
      </c>
      <c r="Z884">
        <f t="shared" si="346"/>
        <v>440.73429951690821</v>
      </c>
      <c r="AA884" s="9">
        <f t="shared" si="336"/>
        <v>0.30555555555555552</v>
      </c>
      <c r="AC884" s="6">
        <f t="shared" si="347"/>
        <v>38678</v>
      </c>
      <c r="AD884" s="6">
        <f t="shared" si="348"/>
        <v>9670</v>
      </c>
      <c r="AE884" s="6">
        <f t="shared" si="328"/>
        <v>360</v>
      </c>
      <c r="AF884" s="6">
        <f t="shared" si="329"/>
        <v>4088</v>
      </c>
      <c r="AG884" s="6">
        <f t="shared" si="330"/>
        <v>29</v>
      </c>
      <c r="AH884" s="6">
        <f t="shared" si="331"/>
        <v>6157</v>
      </c>
      <c r="AI884" s="6">
        <f t="shared" si="349"/>
        <v>384.91744129158513</v>
      </c>
      <c r="AJ884" s="9">
        <f t="shared" si="337"/>
        <v>0.26666666666666666</v>
      </c>
      <c r="AL884" s="6">
        <f t="shared" si="350"/>
        <v>38678</v>
      </c>
      <c r="AM884" s="6">
        <f t="shared" si="351"/>
        <v>29009</v>
      </c>
      <c r="AN884" s="6">
        <f t="shared" si="332"/>
        <v>510</v>
      </c>
      <c r="AO884" s="6">
        <f t="shared" si="333"/>
        <v>1140</v>
      </c>
      <c r="AP884" s="6">
        <f t="shared" si="334"/>
        <v>29</v>
      </c>
      <c r="AQ884" s="6">
        <f t="shared" si="335"/>
        <v>28479</v>
      </c>
      <c r="AR884" s="6">
        <f t="shared" si="352"/>
        <v>523.46973684210525</v>
      </c>
      <c r="AS884" s="9">
        <f t="shared" si="338"/>
        <v>0.36319444444444443</v>
      </c>
    </row>
    <row r="885" spans="1:45" x14ac:dyDescent="0.25">
      <c r="A885" t="s">
        <v>1754</v>
      </c>
      <c r="B885">
        <v>46140</v>
      </c>
      <c r="C885" t="s">
        <v>1755</v>
      </c>
      <c r="D885">
        <v>418057</v>
      </c>
      <c r="E885">
        <v>18469</v>
      </c>
      <c r="F885">
        <v>13773</v>
      </c>
      <c r="G885">
        <v>20428</v>
      </c>
      <c r="H885">
        <v>32297</v>
      </c>
      <c r="I885">
        <v>43771</v>
      </c>
      <c r="J885">
        <v>66999</v>
      </c>
      <c r="K885">
        <v>65063</v>
      </c>
      <c r="L885">
        <v>42659</v>
      </c>
      <c r="M885">
        <v>21902</v>
      </c>
      <c r="N885">
        <v>22487</v>
      </c>
      <c r="O885">
        <v>10437</v>
      </c>
      <c r="P885">
        <v>4527</v>
      </c>
      <c r="Q885">
        <v>27768</v>
      </c>
      <c r="R885">
        <v>27477</v>
      </c>
      <c r="S885">
        <f t="shared" si="339"/>
        <v>209028.5</v>
      </c>
      <c r="T885" t="str">
        <f t="shared" si="340"/>
        <v>7:30 a.m. to 7:59 a.m.</v>
      </c>
      <c r="U885">
        <f t="shared" si="341"/>
        <v>450</v>
      </c>
      <c r="V885">
        <f t="shared" si="342"/>
        <v>418057</v>
      </c>
      <c r="W885">
        <f t="shared" si="343"/>
        <v>195737</v>
      </c>
      <c r="X885">
        <f t="shared" si="344"/>
        <v>65063</v>
      </c>
      <c r="Y885">
        <f t="shared" si="345"/>
        <v>29</v>
      </c>
      <c r="Z885">
        <f t="shared" si="346"/>
        <v>455.92431182085056</v>
      </c>
      <c r="AA885" s="9">
        <f t="shared" si="336"/>
        <v>0.31597222222222221</v>
      </c>
      <c r="AC885" s="6">
        <f t="shared" si="347"/>
        <v>418057</v>
      </c>
      <c r="AD885" s="6">
        <f t="shared" si="348"/>
        <v>104515</v>
      </c>
      <c r="AE885" s="6">
        <f t="shared" si="328"/>
        <v>390</v>
      </c>
      <c r="AF885" s="6">
        <f t="shared" si="329"/>
        <v>43771</v>
      </c>
      <c r="AG885" s="6">
        <f t="shared" si="330"/>
        <v>29</v>
      </c>
      <c r="AH885" s="6">
        <f t="shared" si="331"/>
        <v>84967</v>
      </c>
      <c r="AI885" s="6">
        <f t="shared" si="349"/>
        <v>402.95081789312559</v>
      </c>
      <c r="AJ885" s="9">
        <f t="shared" si="337"/>
        <v>0.27916666666666667</v>
      </c>
      <c r="AL885" s="6">
        <f t="shared" si="350"/>
        <v>418057</v>
      </c>
      <c r="AM885" s="6">
        <f t="shared" si="351"/>
        <v>313543</v>
      </c>
      <c r="AN885" s="6">
        <f t="shared" si="332"/>
        <v>510</v>
      </c>
      <c r="AO885" s="6">
        <f t="shared" si="333"/>
        <v>21902</v>
      </c>
      <c r="AP885" s="6">
        <f t="shared" si="334"/>
        <v>29</v>
      </c>
      <c r="AQ885" s="6">
        <f t="shared" si="335"/>
        <v>303459</v>
      </c>
      <c r="AR885" s="6">
        <f t="shared" si="352"/>
        <v>523.35169162633554</v>
      </c>
      <c r="AS885" s="9">
        <f t="shared" si="338"/>
        <v>0.36319444444444443</v>
      </c>
    </row>
    <row r="886" spans="1:45" x14ac:dyDescent="0.25">
      <c r="A886" t="s">
        <v>1756</v>
      </c>
      <c r="B886">
        <v>46180</v>
      </c>
      <c r="C886" t="s">
        <v>1757</v>
      </c>
      <c r="D886">
        <v>57493</v>
      </c>
      <c r="E886">
        <v>2742</v>
      </c>
      <c r="F886">
        <v>1915</v>
      </c>
      <c r="G886">
        <v>3787</v>
      </c>
      <c r="H886">
        <v>7215</v>
      </c>
      <c r="I886">
        <v>8418</v>
      </c>
      <c r="J886">
        <v>9987</v>
      </c>
      <c r="K886">
        <v>8471</v>
      </c>
      <c r="L886">
        <v>4070</v>
      </c>
      <c r="M886">
        <v>1583</v>
      </c>
      <c r="N886">
        <v>1842</v>
      </c>
      <c r="O886">
        <v>678</v>
      </c>
      <c r="P886">
        <v>430</v>
      </c>
      <c r="Q886">
        <v>3008</v>
      </c>
      <c r="R886">
        <v>3347</v>
      </c>
      <c r="S886">
        <f t="shared" si="339"/>
        <v>28746.5</v>
      </c>
      <c r="T886" t="str">
        <f t="shared" si="340"/>
        <v>7:00 a.m. to 7:29 a.m.</v>
      </c>
      <c r="U886">
        <f t="shared" si="341"/>
        <v>420</v>
      </c>
      <c r="V886">
        <f t="shared" si="342"/>
        <v>57493</v>
      </c>
      <c r="W886">
        <f t="shared" si="343"/>
        <v>24077</v>
      </c>
      <c r="X886">
        <f t="shared" si="344"/>
        <v>9987</v>
      </c>
      <c r="Y886">
        <f t="shared" si="345"/>
        <v>29</v>
      </c>
      <c r="Z886">
        <f t="shared" si="346"/>
        <v>433.55917693000902</v>
      </c>
      <c r="AA886" s="9">
        <f t="shared" si="336"/>
        <v>0.30069444444444443</v>
      </c>
      <c r="AC886" s="6">
        <f t="shared" si="347"/>
        <v>57493</v>
      </c>
      <c r="AD886" s="6">
        <f t="shared" si="348"/>
        <v>14374</v>
      </c>
      <c r="AE886" s="6">
        <f t="shared" si="328"/>
        <v>360</v>
      </c>
      <c r="AF886" s="6">
        <f t="shared" si="329"/>
        <v>7215</v>
      </c>
      <c r="AG886" s="6">
        <f t="shared" si="330"/>
        <v>29</v>
      </c>
      <c r="AH886" s="6">
        <f t="shared" si="331"/>
        <v>8444</v>
      </c>
      <c r="AI886" s="6">
        <f t="shared" si="349"/>
        <v>383.83205128205128</v>
      </c>
      <c r="AJ886" s="9">
        <f t="shared" si="337"/>
        <v>0.26597222222222222</v>
      </c>
      <c r="AL886" s="6">
        <f t="shared" si="350"/>
        <v>57493</v>
      </c>
      <c r="AM886" s="6">
        <f t="shared" si="351"/>
        <v>43120</v>
      </c>
      <c r="AN886" s="6">
        <f t="shared" si="332"/>
        <v>480</v>
      </c>
      <c r="AO886" s="6">
        <f t="shared" si="333"/>
        <v>4070</v>
      </c>
      <c r="AP886" s="6">
        <f t="shared" si="334"/>
        <v>29</v>
      </c>
      <c r="AQ886" s="6">
        <f t="shared" si="335"/>
        <v>42535</v>
      </c>
      <c r="AR886" s="6">
        <f t="shared" si="352"/>
        <v>484.16652334152332</v>
      </c>
      <c r="AS886" s="9">
        <f t="shared" si="338"/>
        <v>0.33611111111111108</v>
      </c>
    </row>
    <row r="887" spans="1:45" x14ac:dyDescent="0.25">
      <c r="A887" t="s">
        <v>1758</v>
      </c>
      <c r="B887">
        <v>46220</v>
      </c>
      <c r="C887" t="s">
        <v>1759</v>
      </c>
      <c r="D887">
        <v>90344</v>
      </c>
      <c r="E887">
        <v>3040</v>
      </c>
      <c r="F887">
        <v>4108</v>
      </c>
      <c r="G887">
        <v>5236</v>
      </c>
      <c r="H887">
        <v>9624</v>
      </c>
      <c r="I887">
        <v>9777</v>
      </c>
      <c r="J887">
        <v>15022</v>
      </c>
      <c r="K887">
        <v>12573</v>
      </c>
      <c r="L887">
        <v>7083</v>
      </c>
      <c r="M887">
        <v>3207</v>
      </c>
      <c r="N887">
        <v>4284</v>
      </c>
      <c r="O887">
        <v>1636</v>
      </c>
      <c r="P887">
        <v>763</v>
      </c>
      <c r="Q887">
        <v>6614</v>
      </c>
      <c r="R887">
        <v>7377</v>
      </c>
      <c r="S887">
        <f t="shared" si="339"/>
        <v>45172</v>
      </c>
      <c r="T887" t="str">
        <f t="shared" si="340"/>
        <v>7:00 a.m. to 7:29 a.m.</v>
      </c>
      <c r="U887">
        <f t="shared" si="341"/>
        <v>420</v>
      </c>
      <c r="V887">
        <f t="shared" si="342"/>
        <v>90344</v>
      </c>
      <c r="W887">
        <f t="shared" si="343"/>
        <v>31785</v>
      </c>
      <c r="X887">
        <f t="shared" si="344"/>
        <v>15022</v>
      </c>
      <c r="Y887">
        <f t="shared" si="345"/>
        <v>29</v>
      </c>
      <c r="Z887">
        <f t="shared" si="346"/>
        <v>445.84362934362935</v>
      </c>
      <c r="AA887" s="9">
        <f t="shared" si="336"/>
        <v>0.30902777777777779</v>
      </c>
      <c r="AC887" s="6">
        <f t="shared" si="347"/>
        <v>90344</v>
      </c>
      <c r="AD887" s="6">
        <f t="shared" si="348"/>
        <v>22587</v>
      </c>
      <c r="AE887" s="6">
        <f t="shared" si="328"/>
        <v>390</v>
      </c>
      <c r="AF887" s="6">
        <f t="shared" si="329"/>
        <v>9777</v>
      </c>
      <c r="AG887" s="6">
        <f t="shared" si="330"/>
        <v>29</v>
      </c>
      <c r="AH887" s="6">
        <f t="shared" si="331"/>
        <v>22008</v>
      </c>
      <c r="AI887" s="6">
        <f t="shared" si="349"/>
        <v>391.71443182980465</v>
      </c>
      <c r="AJ887" s="9">
        <f t="shared" si="337"/>
        <v>0.27152777777777776</v>
      </c>
      <c r="AL887" s="6">
        <f t="shared" si="350"/>
        <v>90344</v>
      </c>
      <c r="AM887" s="6">
        <f t="shared" si="351"/>
        <v>67758</v>
      </c>
      <c r="AN887" s="6">
        <f t="shared" si="332"/>
        <v>510</v>
      </c>
      <c r="AO887" s="6">
        <f t="shared" si="333"/>
        <v>3207</v>
      </c>
      <c r="AP887" s="6">
        <f t="shared" si="334"/>
        <v>29</v>
      </c>
      <c r="AQ887" s="6">
        <f t="shared" si="335"/>
        <v>66463</v>
      </c>
      <c r="AR887" s="6">
        <f t="shared" si="352"/>
        <v>521.71032117243533</v>
      </c>
      <c r="AS887" s="9">
        <f t="shared" si="338"/>
        <v>0.36180555555555555</v>
      </c>
    </row>
    <row r="888" spans="1:45" x14ac:dyDescent="0.25">
      <c r="A888" t="s">
        <v>1760</v>
      </c>
      <c r="B888">
        <v>46260</v>
      </c>
      <c r="C888" t="s">
        <v>1761</v>
      </c>
      <c r="D888">
        <v>7515</v>
      </c>
      <c r="E888">
        <v>527</v>
      </c>
      <c r="F888">
        <v>143</v>
      </c>
      <c r="G888">
        <v>383</v>
      </c>
      <c r="H888">
        <v>562</v>
      </c>
      <c r="I888">
        <v>881</v>
      </c>
      <c r="J888">
        <v>1355</v>
      </c>
      <c r="K888">
        <v>963</v>
      </c>
      <c r="L888">
        <v>576</v>
      </c>
      <c r="M888">
        <v>114</v>
      </c>
      <c r="N888">
        <v>275</v>
      </c>
      <c r="O888">
        <v>132</v>
      </c>
      <c r="P888">
        <v>135</v>
      </c>
      <c r="Q888">
        <v>893</v>
      </c>
      <c r="R888">
        <v>576</v>
      </c>
      <c r="S888">
        <f t="shared" si="339"/>
        <v>3757.5</v>
      </c>
      <c r="T888" t="str">
        <f t="shared" si="340"/>
        <v>7:00 a.m. to 7:29 a.m.</v>
      </c>
      <c r="U888">
        <f t="shared" si="341"/>
        <v>420</v>
      </c>
      <c r="V888">
        <f t="shared" si="342"/>
        <v>7515</v>
      </c>
      <c r="W888">
        <f t="shared" si="343"/>
        <v>2496</v>
      </c>
      <c r="X888">
        <f t="shared" si="344"/>
        <v>1355</v>
      </c>
      <c r="Y888">
        <f t="shared" si="345"/>
        <v>29</v>
      </c>
      <c r="Z888">
        <f t="shared" si="346"/>
        <v>446.99889298892987</v>
      </c>
      <c r="AA888" s="9">
        <f t="shared" si="336"/>
        <v>0.30972222222222223</v>
      </c>
      <c r="AC888" s="6">
        <f t="shared" si="347"/>
        <v>7515</v>
      </c>
      <c r="AD888" s="6">
        <f t="shared" si="348"/>
        <v>1879</v>
      </c>
      <c r="AE888" s="6">
        <f t="shared" si="328"/>
        <v>390</v>
      </c>
      <c r="AF888" s="6">
        <f t="shared" si="329"/>
        <v>881</v>
      </c>
      <c r="AG888" s="6">
        <f t="shared" si="330"/>
        <v>29</v>
      </c>
      <c r="AH888" s="6">
        <f t="shared" si="331"/>
        <v>1615</v>
      </c>
      <c r="AI888" s="6">
        <f t="shared" si="349"/>
        <v>398.68189557321227</v>
      </c>
      <c r="AJ888" s="9">
        <f t="shared" si="337"/>
        <v>0.27638888888888891</v>
      </c>
      <c r="AL888" s="6">
        <f t="shared" si="350"/>
        <v>7515</v>
      </c>
      <c r="AM888" s="6">
        <f t="shared" si="351"/>
        <v>5637</v>
      </c>
      <c r="AN888" s="6">
        <f t="shared" si="332"/>
        <v>540</v>
      </c>
      <c r="AO888" s="6">
        <f t="shared" si="333"/>
        <v>275</v>
      </c>
      <c r="AP888" s="6">
        <f t="shared" si="334"/>
        <v>59</v>
      </c>
      <c r="AQ888" s="6">
        <f t="shared" si="335"/>
        <v>5504</v>
      </c>
      <c r="AR888" s="6">
        <f t="shared" si="352"/>
        <v>568.37363636363636</v>
      </c>
      <c r="AS888" s="9">
        <f t="shared" si="338"/>
        <v>0.39444444444444443</v>
      </c>
    </row>
    <row r="889" spans="1:45" x14ac:dyDescent="0.25">
      <c r="A889" t="s">
        <v>1762</v>
      </c>
      <c r="B889">
        <v>46300</v>
      </c>
      <c r="C889" t="s">
        <v>1763</v>
      </c>
      <c r="D889">
        <v>41074</v>
      </c>
      <c r="E889">
        <v>1702</v>
      </c>
      <c r="F889">
        <v>1240</v>
      </c>
      <c r="G889">
        <v>1945</v>
      </c>
      <c r="H889">
        <v>3213</v>
      </c>
      <c r="I889">
        <v>4016</v>
      </c>
      <c r="J889">
        <v>6320</v>
      </c>
      <c r="K889">
        <v>7186</v>
      </c>
      <c r="L889">
        <v>4007</v>
      </c>
      <c r="M889">
        <v>2066</v>
      </c>
      <c r="N889">
        <v>2104</v>
      </c>
      <c r="O889">
        <v>1018</v>
      </c>
      <c r="P889">
        <v>504</v>
      </c>
      <c r="Q889">
        <v>2372</v>
      </c>
      <c r="R889">
        <v>3381</v>
      </c>
      <c r="S889">
        <f t="shared" si="339"/>
        <v>20537</v>
      </c>
      <c r="T889" t="str">
        <f t="shared" si="340"/>
        <v>7:30 a.m. to 7:59 a.m.</v>
      </c>
      <c r="U889">
        <f t="shared" si="341"/>
        <v>450</v>
      </c>
      <c r="V889">
        <f t="shared" si="342"/>
        <v>41074</v>
      </c>
      <c r="W889">
        <f t="shared" si="343"/>
        <v>18436</v>
      </c>
      <c r="X889">
        <f t="shared" si="344"/>
        <v>7186</v>
      </c>
      <c r="Y889">
        <f t="shared" si="345"/>
        <v>29</v>
      </c>
      <c r="Z889">
        <f t="shared" si="346"/>
        <v>458.47884775953241</v>
      </c>
      <c r="AA889" s="9">
        <f t="shared" si="336"/>
        <v>0.31805555555555559</v>
      </c>
      <c r="AC889" s="6">
        <f t="shared" si="347"/>
        <v>41074</v>
      </c>
      <c r="AD889" s="6">
        <f t="shared" si="348"/>
        <v>10269</v>
      </c>
      <c r="AE889" s="6">
        <f t="shared" si="328"/>
        <v>390</v>
      </c>
      <c r="AF889" s="6">
        <f t="shared" si="329"/>
        <v>4016</v>
      </c>
      <c r="AG889" s="6">
        <f t="shared" si="330"/>
        <v>29</v>
      </c>
      <c r="AH889" s="6">
        <f t="shared" si="331"/>
        <v>8100</v>
      </c>
      <c r="AI889" s="6">
        <f t="shared" si="349"/>
        <v>405.6589890438247</v>
      </c>
      <c r="AJ889" s="9">
        <f t="shared" si="337"/>
        <v>0.28125</v>
      </c>
      <c r="AL889" s="6">
        <f t="shared" si="350"/>
        <v>41074</v>
      </c>
      <c r="AM889" s="6">
        <f t="shared" si="351"/>
        <v>30806</v>
      </c>
      <c r="AN889" s="6">
        <f t="shared" si="332"/>
        <v>510</v>
      </c>
      <c r="AO889" s="6">
        <f t="shared" si="333"/>
        <v>2066</v>
      </c>
      <c r="AP889" s="6">
        <f t="shared" si="334"/>
        <v>29</v>
      </c>
      <c r="AQ889" s="6">
        <f t="shared" si="335"/>
        <v>29629</v>
      </c>
      <c r="AR889" s="6">
        <f t="shared" si="352"/>
        <v>526.51427879961273</v>
      </c>
      <c r="AS889" s="9">
        <f t="shared" si="338"/>
        <v>0.36527777777777781</v>
      </c>
    </row>
    <row r="890" spans="1:45" x14ac:dyDescent="0.25">
      <c r="A890" t="s">
        <v>1764</v>
      </c>
      <c r="B890">
        <v>46340</v>
      </c>
      <c r="C890" t="s">
        <v>1765</v>
      </c>
      <c r="D890">
        <v>87332</v>
      </c>
      <c r="E890">
        <v>4611</v>
      </c>
      <c r="F890">
        <v>2884</v>
      </c>
      <c r="G890">
        <v>3231</v>
      </c>
      <c r="H890">
        <v>6818</v>
      </c>
      <c r="I890">
        <v>9040</v>
      </c>
      <c r="J890">
        <v>14474</v>
      </c>
      <c r="K890">
        <v>14443</v>
      </c>
      <c r="L890">
        <v>7868</v>
      </c>
      <c r="M890">
        <v>4109</v>
      </c>
      <c r="N890">
        <v>4818</v>
      </c>
      <c r="O890">
        <v>2146</v>
      </c>
      <c r="P890">
        <v>1210</v>
      </c>
      <c r="Q890">
        <v>5180</v>
      </c>
      <c r="R890">
        <v>6500</v>
      </c>
      <c r="S890">
        <f t="shared" si="339"/>
        <v>43666</v>
      </c>
      <c r="T890" t="str">
        <f t="shared" si="340"/>
        <v>7:30 a.m. to 7:59 a.m.</v>
      </c>
      <c r="U890">
        <f t="shared" si="341"/>
        <v>450</v>
      </c>
      <c r="V890">
        <f t="shared" si="342"/>
        <v>87332</v>
      </c>
      <c r="W890">
        <f t="shared" si="343"/>
        <v>41058</v>
      </c>
      <c r="X890">
        <f t="shared" si="344"/>
        <v>14443</v>
      </c>
      <c r="Y890">
        <f t="shared" si="345"/>
        <v>29</v>
      </c>
      <c r="Z890">
        <f t="shared" si="346"/>
        <v>455.23658519698125</v>
      </c>
      <c r="AA890" s="9">
        <f t="shared" si="336"/>
        <v>0.31597222222222221</v>
      </c>
      <c r="AC890" s="6">
        <f t="shared" si="347"/>
        <v>87332</v>
      </c>
      <c r="AD890" s="6">
        <f t="shared" si="348"/>
        <v>21834</v>
      </c>
      <c r="AE890" s="6">
        <f t="shared" si="328"/>
        <v>390</v>
      </c>
      <c r="AF890" s="6">
        <f t="shared" si="329"/>
        <v>9040</v>
      </c>
      <c r="AG890" s="6">
        <f t="shared" si="330"/>
        <v>29</v>
      </c>
      <c r="AH890" s="6">
        <f t="shared" si="331"/>
        <v>17544</v>
      </c>
      <c r="AI890" s="6">
        <f t="shared" si="349"/>
        <v>403.75896017699114</v>
      </c>
      <c r="AJ890" s="9">
        <f t="shared" si="337"/>
        <v>0.27986111111111112</v>
      </c>
      <c r="AL890" s="6">
        <f t="shared" si="350"/>
        <v>87332</v>
      </c>
      <c r="AM890" s="6">
        <f t="shared" si="351"/>
        <v>65499</v>
      </c>
      <c r="AN890" s="6">
        <f t="shared" si="332"/>
        <v>510</v>
      </c>
      <c r="AO890" s="6">
        <f t="shared" si="333"/>
        <v>4109</v>
      </c>
      <c r="AP890" s="6">
        <f t="shared" si="334"/>
        <v>29</v>
      </c>
      <c r="AQ890" s="6">
        <f t="shared" si="335"/>
        <v>63369</v>
      </c>
      <c r="AR890" s="6">
        <f t="shared" si="352"/>
        <v>525.03285470917501</v>
      </c>
      <c r="AS890" s="9">
        <f t="shared" si="338"/>
        <v>0.36458333333333331</v>
      </c>
    </row>
    <row r="891" spans="1:45" x14ac:dyDescent="0.25">
      <c r="A891" t="s">
        <v>1766</v>
      </c>
      <c r="B891">
        <v>46380</v>
      </c>
      <c r="C891" t="s">
        <v>1767</v>
      </c>
      <c r="D891">
        <v>33570</v>
      </c>
      <c r="E891">
        <v>1753</v>
      </c>
      <c r="F891">
        <v>828</v>
      </c>
      <c r="G891">
        <v>1097</v>
      </c>
      <c r="H891">
        <v>2316</v>
      </c>
      <c r="I891">
        <v>2878</v>
      </c>
      <c r="J891">
        <v>3556</v>
      </c>
      <c r="K891">
        <v>5984</v>
      </c>
      <c r="L891">
        <v>4083</v>
      </c>
      <c r="M891">
        <v>2604</v>
      </c>
      <c r="N891">
        <v>3033</v>
      </c>
      <c r="O891">
        <v>1254</v>
      </c>
      <c r="P891">
        <v>585</v>
      </c>
      <c r="Q891">
        <v>2205</v>
      </c>
      <c r="R891">
        <v>1394</v>
      </c>
      <c r="S891">
        <f t="shared" si="339"/>
        <v>16785</v>
      </c>
      <c r="T891" t="str">
        <f t="shared" si="340"/>
        <v>7:30 a.m. to 7:59 a.m.</v>
      </c>
      <c r="U891">
        <f t="shared" si="341"/>
        <v>450</v>
      </c>
      <c r="V891">
        <f t="shared" si="342"/>
        <v>33570</v>
      </c>
      <c r="W891">
        <f t="shared" si="343"/>
        <v>12428</v>
      </c>
      <c r="X891">
        <f t="shared" si="344"/>
        <v>5984</v>
      </c>
      <c r="Y891">
        <f t="shared" si="345"/>
        <v>29</v>
      </c>
      <c r="Z891">
        <f t="shared" si="346"/>
        <v>471.11514037433153</v>
      </c>
      <c r="AA891" s="9">
        <f t="shared" si="336"/>
        <v>0.32708333333333334</v>
      </c>
      <c r="AC891" s="6">
        <f t="shared" si="347"/>
        <v>33570</v>
      </c>
      <c r="AD891" s="6">
        <f t="shared" si="348"/>
        <v>8393</v>
      </c>
      <c r="AE891" s="6">
        <f t="shared" si="328"/>
        <v>390</v>
      </c>
      <c r="AF891" s="6">
        <f t="shared" si="329"/>
        <v>2878</v>
      </c>
      <c r="AG891" s="6">
        <f t="shared" si="330"/>
        <v>29</v>
      </c>
      <c r="AH891" s="6">
        <f t="shared" si="331"/>
        <v>5994</v>
      </c>
      <c r="AI891" s="6">
        <f t="shared" si="349"/>
        <v>414.16834607366229</v>
      </c>
      <c r="AJ891" s="9">
        <f t="shared" si="337"/>
        <v>0.28750000000000003</v>
      </c>
      <c r="AL891" s="6">
        <f t="shared" si="350"/>
        <v>33570</v>
      </c>
      <c r="AM891" s="6">
        <f t="shared" si="351"/>
        <v>25178</v>
      </c>
      <c r="AN891" s="6">
        <f t="shared" si="332"/>
        <v>540</v>
      </c>
      <c r="AO891" s="6">
        <f t="shared" si="333"/>
        <v>3033</v>
      </c>
      <c r="AP891" s="6">
        <f t="shared" si="334"/>
        <v>59</v>
      </c>
      <c r="AQ891" s="6">
        <f t="shared" si="335"/>
        <v>25099</v>
      </c>
      <c r="AR891" s="6">
        <f t="shared" si="352"/>
        <v>541.52703593801516</v>
      </c>
      <c r="AS891" s="9">
        <f t="shared" si="338"/>
        <v>0.3756944444444445</v>
      </c>
    </row>
    <row r="892" spans="1:45" x14ac:dyDescent="0.25">
      <c r="A892" t="s">
        <v>1768</v>
      </c>
      <c r="B892">
        <v>46420</v>
      </c>
      <c r="C892" t="s">
        <v>1769</v>
      </c>
      <c r="D892">
        <v>10326</v>
      </c>
      <c r="E892">
        <v>497</v>
      </c>
      <c r="F892">
        <v>530</v>
      </c>
      <c r="G892">
        <v>664</v>
      </c>
      <c r="H892">
        <v>1103</v>
      </c>
      <c r="I892">
        <v>936</v>
      </c>
      <c r="J892">
        <v>1989</v>
      </c>
      <c r="K892">
        <v>1489</v>
      </c>
      <c r="L892">
        <v>601</v>
      </c>
      <c r="M892">
        <v>325</v>
      </c>
      <c r="N892">
        <v>267</v>
      </c>
      <c r="O892">
        <v>254</v>
      </c>
      <c r="P892">
        <v>94</v>
      </c>
      <c r="Q892">
        <v>731</v>
      </c>
      <c r="R892">
        <v>846</v>
      </c>
      <c r="S892">
        <f t="shared" si="339"/>
        <v>5163</v>
      </c>
      <c r="T892" t="str">
        <f t="shared" si="340"/>
        <v>7:00 a.m. to 7:29 a.m.</v>
      </c>
      <c r="U892">
        <f t="shared" si="341"/>
        <v>420</v>
      </c>
      <c r="V892">
        <f t="shared" si="342"/>
        <v>10326</v>
      </c>
      <c r="W892">
        <f t="shared" si="343"/>
        <v>3730</v>
      </c>
      <c r="X892">
        <f t="shared" si="344"/>
        <v>1989</v>
      </c>
      <c r="Y892">
        <f t="shared" si="345"/>
        <v>29</v>
      </c>
      <c r="Z892">
        <f t="shared" si="346"/>
        <v>440.8934137757667</v>
      </c>
      <c r="AA892" s="9">
        <f t="shared" si="336"/>
        <v>0.30555555555555552</v>
      </c>
      <c r="AC892" s="6">
        <f t="shared" si="347"/>
        <v>10326</v>
      </c>
      <c r="AD892" s="6">
        <f t="shared" si="348"/>
        <v>2582</v>
      </c>
      <c r="AE892" s="6">
        <f t="shared" si="328"/>
        <v>360</v>
      </c>
      <c r="AF892" s="6">
        <f t="shared" si="329"/>
        <v>1103</v>
      </c>
      <c r="AG892" s="6">
        <f t="shared" si="330"/>
        <v>29</v>
      </c>
      <c r="AH892" s="6">
        <f t="shared" si="331"/>
        <v>1691</v>
      </c>
      <c r="AI892" s="6">
        <f t="shared" si="349"/>
        <v>383.41296464188576</v>
      </c>
      <c r="AJ892" s="9">
        <f t="shared" si="337"/>
        <v>0.26597222222222222</v>
      </c>
      <c r="AL892" s="6">
        <f t="shared" si="350"/>
        <v>10326</v>
      </c>
      <c r="AM892" s="6">
        <f t="shared" si="351"/>
        <v>7745</v>
      </c>
      <c r="AN892" s="6">
        <f t="shared" si="332"/>
        <v>480</v>
      </c>
      <c r="AO892" s="6">
        <f t="shared" si="333"/>
        <v>601</v>
      </c>
      <c r="AP892" s="6">
        <f t="shared" si="334"/>
        <v>29</v>
      </c>
      <c r="AQ892" s="6">
        <f t="shared" si="335"/>
        <v>7208</v>
      </c>
      <c r="AR892" s="6">
        <f t="shared" si="352"/>
        <v>505.88768718801998</v>
      </c>
      <c r="AS892" s="9">
        <f t="shared" si="338"/>
        <v>0.35069444444444442</v>
      </c>
    </row>
    <row r="893" spans="1:45" x14ac:dyDescent="0.25">
      <c r="A893" t="s">
        <v>1770</v>
      </c>
      <c r="B893">
        <v>46460</v>
      </c>
      <c r="C893" t="s">
        <v>1771</v>
      </c>
      <c r="D893">
        <v>14883</v>
      </c>
      <c r="E893">
        <v>558</v>
      </c>
      <c r="F893">
        <v>520</v>
      </c>
      <c r="G893">
        <v>608</v>
      </c>
      <c r="H893">
        <v>1252</v>
      </c>
      <c r="I893">
        <v>2759</v>
      </c>
      <c r="J893">
        <v>2494</v>
      </c>
      <c r="K893">
        <v>2050</v>
      </c>
      <c r="L893">
        <v>911</v>
      </c>
      <c r="M893">
        <v>580</v>
      </c>
      <c r="N893">
        <v>497</v>
      </c>
      <c r="O893">
        <v>280</v>
      </c>
      <c r="P893">
        <v>186</v>
      </c>
      <c r="Q893">
        <v>1114</v>
      </c>
      <c r="R893">
        <v>1074</v>
      </c>
      <c r="S893">
        <f t="shared" si="339"/>
        <v>7441.5</v>
      </c>
      <c r="T893" t="str">
        <f t="shared" si="340"/>
        <v>7:00 a.m. to 7:29 a.m.</v>
      </c>
      <c r="U893">
        <f t="shared" si="341"/>
        <v>420</v>
      </c>
      <c r="V893">
        <f t="shared" si="342"/>
        <v>14883</v>
      </c>
      <c r="W893">
        <f t="shared" si="343"/>
        <v>5697</v>
      </c>
      <c r="X893">
        <f t="shared" si="344"/>
        <v>2494</v>
      </c>
      <c r="Y893">
        <f t="shared" si="345"/>
        <v>29</v>
      </c>
      <c r="Z893">
        <f t="shared" si="346"/>
        <v>440.28488372093022</v>
      </c>
      <c r="AA893" s="9">
        <f t="shared" si="336"/>
        <v>0.30555555555555552</v>
      </c>
      <c r="AC893" s="6">
        <f t="shared" si="347"/>
        <v>14883</v>
      </c>
      <c r="AD893" s="6">
        <f t="shared" si="348"/>
        <v>3721</v>
      </c>
      <c r="AE893" s="6">
        <f t="shared" si="328"/>
        <v>390</v>
      </c>
      <c r="AF893" s="6">
        <f t="shared" si="329"/>
        <v>2759</v>
      </c>
      <c r="AG893" s="6">
        <f t="shared" si="330"/>
        <v>29</v>
      </c>
      <c r="AH893" s="6">
        <f t="shared" si="331"/>
        <v>2938</v>
      </c>
      <c r="AI893" s="6">
        <f t="shared" si="349"/>
        <v>398.22752808988764</v>
      </c>
      <c r="AJ893" s="9">
        <f t="shared" si="337"/>
        <v>0.27638888888888891</v>
      </c>
      <c r="AL893" s="6">
        <f t="shared" si="350"/>
        <v>14883</v>
      </c>
      <c r="AM893" s="6">
        <f t="shared" si="351"/>
        <v>11163</v>
      </c>
      <c r="AN893" s="6">
        <f t="shared" si="332"/>
        <v>510</v>
      </c>
      <c r="AO893" s="6">
        <f t="shared" si="333"/>
        <v>580</v>
      </c>
      <c r="AP893" s="6">
        <f t="shared" si="334"/>
        <v>29</v>
      </c>
      <c r="AQ893" s="6">
        <f t="shared" si="335"/>
        <v>11152</v>
      </c>
      <c r="AR893" s="6">
        <f t="shared" si="352"/>
        <v>510.51249999999999</v>
      </c>
      <c r="AS893" s="9">
        <f t="shared" si="338"/>
        <v>0.35416666666666669</v>
      </c>
    </row>
    <row r="894" spans="1:45" x14ac:dyDescent="0.25">
      <c r="A894" t="s">
        <v>1772</v>
      </c>
      <c r="B894">
        <v>46500</v>
      </c>
      <c r="C894" t="s">
        <v>1773</v>
      </c>
      <c r="D894">
        <v>16797</v>
      </c>
      <c r="E894">
        <v>766</v>
      </c>
      <c r="F894">
        <v>928</v>
      </c>
      <c r="G894">
        <v>1439</v>
      </c>
      <c r="H894">
        <v>1839</v>
      </c>
      <c r="I894">
        <v>2091</v>
      </c>
      <c r="J894">
        <v>2384</v>
      </c>
      <c r="K894">
        <v>1868</v>
      </c>
      <c r="L894">
        <v>1260</v>
      </c>
      <c r="M894">
        <v>488</v>
      </c>
      <c r="N894">
        <v>699</v>
      </c>
      <c r="O894">
        <v>291</v>
      </c>
      <c r="P894">
        <v>269</v>
      </c>
      <c r="Q894">
        <v>1318</v>
      </c>
      <c r="R894">
        <v>1157</v>
      </c>
      <c r="S894">
        <f t="shared" si="339"/>
        <v>8398.5</v>
      </c>
      <c r="T894" t="str">
        <f t="shared" si="340"/>
        <v>7:00 a.m. to 7:29 a.m.</v>
      </c>
      <c r="U894">
        <f t="shared" si="341"/>
        <v>420</v>
      </c>
      <c r="V894">
        <f t="shared" si="342"/>
        <v>16797</v>
      </c>
      <c r="W894">
        <f t="shared" si="343"/>
        <v>7063</v>
      </c>
      <c r="X894">
        <f t="shared" si="344"/>
        <v>2384</v>
      </c>
      <c r="Y894">
        <f t="shared" si="345"/>
        <v>29</v>
      </c>
      <c r="Z894">
        <f t="shared" si="346"/>
        <v>436.2455956375839</v>
      </c>
      <c r="AA894" s="9">
        <f t="shared" si="336"/>
        <v>0.30277777777777776</v>
      </c>
      <c r="AC894" s="6">
        <f t="shared" si="347"/>
        <v>16797</v>
      </c>
      <c r="AD894" s="6">
        <f t="shared" si="348"/>
        <v>4200</v>
      </c>
      <c r="AE894" s="6">
        <f t="shared" si="328"/>
        <v>360</v>
      </c>
      <c r="AF894" s="6">
        <f t="shared" si="329"/>
        <v>1839</v>
      </c>
      <c r="AG894" s="6">
        <f t="shared" si="330"/>
        <v>29</v>
      </c>
      <c r="AH894" s="6">
        <f t="shared" si="331"/>
        <v>3133</v>
      </c>
      <c r="AI894" s="6">
        <f t="shared" si="349"/>
        <v>376.8141653072322</v>
      </c>
      <c r="AJ894" s="9">
        <f t="shared" si="337"/>
        <v>0.26111111111111113</v>
      </c>
      <c r="AL894" s="6">
        <f t="shared" si="350"/>
        <v>16797</v>
      </c>
      <c r="AM894" s="6">
        <f t="shared" si="351"/>
        <v>12598</v>
      </c>
      <c r="AN894" s="6">
        <f t="shared" si="332"/>
        <v>510</v>
      </c>
      <c r="AO894" s="6">
        <f t="shared" si="333"/>
        <v>488</v>
      </c>
      <c r="AP894" s="6">
        <f t="shared" si="334"/>
        <v>29</v>
      </c>
      <c r="AQ894" s="6">
        <f t="shared" si="335"/>
        <v>12575</v>
      </c>
      <c r="AR894" s="6">
        <f t="shared" si="352"/>
        <v>511.35194672131149</v>
      </c>
      <c r="AS894" s="9">
        <f t="shared" si="338"/>
        <v>0.35486111111111113</v>
      </c>
    </row>
    <row r="895" spans="1:45" x14ac:dyDescent="0.25">
      <c r="A895" t="s">
        <v>1774</v>
      </c>
      <c r="B895">
        <v>46540</v>
      </c>
      <c r="C895" t="s">
        <v>1775</v>
      </c>
      <c r="D895">
        <v>125512</v>
      </c>
      <c r="E895">
        <v>5440</v>
      </c>
      <c r="F895">
        <v>3063</v>
      </c>
      <c r="G895">
        <v>5462</v>
      </c>
      <c r="H895">
        <v>10234</v>
      </c>
      <c r="I895">
        <v>13537</v>
      </c>
      <c r="J895">
        <v>16879</v>
      </c>
      <c r="K895">
        <v>19239</v>
      </c>
      <c r="L895">
        <v>14065</v>
      </c>
      <c r="M895">
        <v>7156</v>
      </c>
      <c r="N895">
        <v>6016</v>
      </c>
      <c r="O895">
        <v>2514</v>
      </c>
      <c r="P895">
        <v>1268</v>
      </c>
      <c r="Q895">
        <v>10893</v>
      </c>
      <c r="R895">
        <v>9746</v>
      </c>
      <c r="S895">
        <f t="shared" si="339"/>
        <v>62756</v>
      </c>
      <c r="T895" t="str">
        <f t="shared" si="340"/>
        <v>7:30 a.m. to 7:59 a.m.</v>
      </c>
      <c r="U895">
        <f t="shared" si="341"/>
        <v>450</v>
      </c>
      <c r="V895">
        <f t="shared" si="342"/>
        <v>125512</v>
      </c>
      <c r="W895">
        <f t="shared" si="343"/>
        <v>54615</v>
      </c>
      <c r="X895">
        <f t="shared" si="344"/>
        <v>19239</v>
      </c>
      <c r="Y895">
        <f t="shared" si="345"/>
        <v>29</v>
      </c>
      <c r="Z895">
        <f t="shared" si="346"/>
        <v>462.2713758511357</v>
      </c>
      <c r="AA895" s="9">
        <f t="shared" si="336"/>
        <v>0.32083333333333336</v>
      </c>
      <c r="AC895" s="6">
        <f t="shared" si="347"/>
        <v>125512</v>
      </c>
      <c r="AD895" s="6">
        <f t="shared" si="348"/>
        <v>31379</v>
      </c>
      <c r="AE895" s="6">
        <f t="shared" si="328"/>
        <v>390</v>
      </c>
      <c r="AF895" s="6">
        <f t="shared" si="329"/>
        <v>13537</v>
      </c>
      <c r="AG895" s="6">
        <f t="shared" si="330"/>
        <v>29</v>
      </c>
      <c r="AH895" s="6">
        <f t="shared" si="331"/>
        <v>24199</v>
      </c>
      <c r="AI895" s="6">
        <f t="shared" si="349"/>
        <v>405.37940459481422</v>
      </c>
      <c r="AJ895" s="9">
        <f t="shared" si="337"/>
        <v>0.28125</v>
      </c>
      <c r="AL895" s="6">
        <f t="shared" si="350"/>
        <v>125512</v>
      </c>
      <c r="AM895" s="6">
        <f t="shared" si="351"/>
        <v>94134</v>
      </c>
      <c r="AN895" s="6">
        <f t="shared" si="332"/>
        <v>510</v>
      </c>
      <c r="AO895" s="6">
        <f t="shared" si="333"/>
        <v>7156</v>
      </c>
      <c r="AP895" s="6">
        <f t="shared" si="334"/>
        <v>29</v>
      </c>
      <c r="AQ895" s="6">
        <f t="shared" si="335"/>
        <v>87919</v>
      </c>
      <c r="AR895" s="6">
        <f t="shared" si="352"/>
        <v>535.18655673560647</v>
      </c>
      <c r="AS895" s="9">
        <f t="shared" si="338"/>
        <v>0.37152777777777773</v>
      </c>
    </row>
    <row r="896" spans="1:45" x14ac:dyDescent="0.25">
      <c r="A896" t="s">
        <v>1776</v>
      </c>
      <c r="B896">
        <v>46580</v>
      </c>
      <c r="C896" t="s">
        <v>1777</v>
      </c>
      <c r="D896">
        <v>6752</v>
      </c>
      <c r="E896">
        <v>536</v>
      </c>
      <c r="F896">
        <v>342</v>
      </c>
      <c r="G896">
        <v>197</v>
      </c>
      <c r="H896">
        <v>839</v>
      </c>
      <c r="I896">
        <v>800</v>
      </c>
      <c r="J896">
        <v>1479</v>
      </c>
      <c r="K896">
        <v>1014</v>
      </c>
      <c r="L896">
        <v>355</v>
      </c>
      <c r="M896">
        <v>109</v>
      </c>
      <c r="N896">
        <v>173</v>
      </c>
      <c r="O896">
        <v>96</v>
      </c>
      <c r="P896">
        <v>57</v>
      </c>
      <c r="Q896">
        <v>331</v>
      </c>
      <c r="R896">
        <v>424</v>
      </c>
      <c r="S896">
        <f t="shared" si="339"/>
        <v>3376</v>
      </c>
      <c r="T896" t="str">
        <f t="shared" si="340"/>
        <v>7:00 a.m. to 7:29 a.m.</v>
      </c>
      <c r="U896">
        <f t="shared" si="341"/>
        <v>420</v>
      </c>
      <c r="V896">
        <f t="shared" si="342"/>
        <v>6752</v>
      </c>
      <c r="W896">
        <f t="shared" si="343"/>
        <v>2714</v>
      </c>
      <c r="X896">
        <f t="shared" si="344"/>
        <v>1479</v>
      </c>
      <c r="Y896">
        <f t="shared" si="345"/>
        <v>29</v>
      </c>
      <c r="Z896">
        <f t="shared" si="346"/>
        <v>432.98039215686276</v>
      </c>
      <c r="AA896" s="9">
        <f t="shared" si="336"/>
        <v>0.3</v>
      </c>
      <c r="AC896" s="6">
        <f t="shared" si="347"/>
        <v>6752</v>
      </c>
      <c r="AD896" s="6">
        <f t="shared" si="348"/>
        <v>1689</v>
      </c>
      <c r="AE896" s="6">
        <f t="shared" si="328"/>
        <v>360</v>
      </c>
      <c r="AF896" s="6">
        <f t="shared" si="329"/>
        <v>839</v>
      </c>
      <c r="AG896" s="6">
        <f t="shared" si="330"/>
        <v>29</v>
      </c>
      <c r="AH896" s="6">
        <f t="shared" si="331"/>
        <v>1075</v>
      </c>
      <c r="AI896" s="6">
        <f t="shared" si="349"/>
        <v>381.18831942789035</v>
      </c>
      <c r="AJ896" s="9">
        <f t="shared" si="337"/>
        <v>0.26458333333333334</v>
      </c>
      <c r="AL896" s="6">
        <f t="shared" si="350"/>
        <v>6752</v>
      </c>
      <c r="AM896" s="6">
        <f t="shared" si="351"/>
        <v>5064</v>
      </c>
      <c r="AN896" s="6">
        <f t="shared" si="332"/>
        <v>450</v>
      </c>
      <c r="AO896" s="6">
        <f t="shared" si="333"/>
        <v>1014</v>
      </c>
      <c r="AP896" s="6">
        <f t="shared" si="334"/>
        <v>29</v>
      </c>
      <c r="AQ896" s="6">
        <f t="shared" si="335"/>
        <v>4193</v>
      </c>
      <c r="AR896" s="6">
        <f t="shared" si="352"/>
        <v>474.91025641025641</v>
      </c>
      <c r="AS896" s="9">
        <f t="shared" si="338"/>
        <v>0.32916666666666666</v>
      </c>
    </row>
    <row r="897" spans="1:45" x14ac:dyDescent="0.25">
      <c r="A897" t="s">
        <v>1778</v>
      </c>
      <c r="B897">
        <v>46620</v>
      </c>
      <c r="C897" t="s">
        <v>1779</v>
      </c>
      <c r="D897">
        <v>9381</v>
      </c>
      <c r="E897">
        <v>322</v>
      </c>
      <c r="F897">
        <v>368</v>
      </c>
      <c r="G897">
        <v>355</v>
      </c>
      <c r="H897">
        <v>579</v>
      </c>
      <c r="I897">
        <v>920</v>
      </c>
      <c r="J897">
        <v>1354</v>
      </c>
      <c r="K897">
        <v>2323</v>
      </c>
      <c r="L897">
        <v>926</v>
      </c>
      <c r="M897">
        <v>292</v>
      </c>
      <c r="N897">
        <v>530</v>
      </c>
      <c r="O897">
        <v>158</v>
      </c>
      <c r="P897">
        <v>108</v>
      </c>
      <c r="Q897">
        <v>444</v>
      </c>
      <c r="R897">
        <v>702</v>
      </c>
      <c r="S897">
        <f t="shared" si="339"/>
        <v>4690.5</v>
      </c>
      <c r="T897" t="str">
        <f t="shared" si="340"/>
        <v>7:30 a.m. to 7:59 a.m.</v>
      </c>
      <c r="U897">
        <f t="shared" si="341"/>
        <v>450</v>
      </c>
      <c r="V897">
        <f t="shared" si="342"/>
        <v>9381</v>
      </c>
      <c r="W897">
        <f t="shared" si="343"/>
        <v>3898</v>
      </c>
      <c r="X897">
        <f t="shared" si="344"/>
        <v>2323</v>
      </c>
      <c r="Y897">
        <f t="shared" si="345"/>
        <v>29</v>
      </c>
      <c r="Z897">
        <f t="shared" si="346"/>
        <v>459.89345673697807</v>
      </c>
      <c r="AA897" s="9">
        <f t="shared" si="336"/>
        <v>0.31875000000000003</v>
      </c>
      <c r="AC897" s="6">
        <f t="shared" si="347"/>
        <v>9381</v>
      </c>
      <c r="AD897" s="6">
        <f t="shared" si="348"/>
        <v>2346</v>
      </c>
      <c r="AE897" s="6">
        <f t="shared" si="328"/>
        <v>390</v>
      </c>
      <c r="AF897" s="6">
        <f t="shared" si="329"/>
        <v>920</v>
      </c>
      <c r="AG897" s="6">
        <f t="shared" si="330"/>
        <v>29</v>
      </c>
      <c r="AH897" s="6">
        <f t="shared" si="331"/>
        <v>1624</v>
      </c>
      <c r="AI897" s="6">
        <f t="shared" si="349"/>
        <v>412.73505434782606</v>
      </c>
      <c r="AJ897" s="9">
        <f t="shared" si="337"/>
        <v>0.28611111111111109</v>
      </c>
      <c r="AL897" s="6">
        <f t="shared" si="350"/>
        <v>9381</v>
      </c>
      <c r="AM897" s="6">
        <f t="shared" si="351"/>
        <v>7036</v>
      </c>
      <c r="AN897" s="6">
        <f t="shared" si="332"/>
        <v>480</v>
      </c>
      <c r="AO897" s="6">
        <f t="shared" si="333"/>
        <v>926</v>
      </c>
      <c r="AP897" s="6">
        <f t="shared" si="334"/>
        <v>29</v>
      </c>
      <c r="AQ897" s="6">
        <f t="shared" si="335"/>
        <v>6221</v>
      </c>
      <c r="AR897" s="6">
        <f t="shared" si="352"/>
        <v>505.51592872570194</v>
      </c>
      <c r="AS897" s="9">
        <f t="shared" si="338"/>
        <v>0.35069444444444442</v>
      </c>
    </row>
    <row r="898" spans="1:45" x14ac:dyDescent="0.25">
      <c r="A898" t="s">
        <v>1780</v>
      </c>
      <c r="B898">
        <v>46660</v>
      </c>
      <c r="C898" t="s">
        <v>1781</v>
      </c>
      <c r="D898">
        <v>57479</v>
      </c>
      <c r="E898">
        <v>1878</v>
      </c>
      <c r="F898">
        <v>1358</v>
      </c>
      <c r="G898">
        <v>2458</v>
      </c>
      <c r="H898">
        <v>4997</v>
      </c>
      <c r="I898">
        <v>5881</v>
      </c>
      <c r="J898">
        <v>8523</v>
      </c>
      <c r="K898">
        <v>8479</v>
      </c>
      <c r="L898">
        <v>5441</v>
      </c>
      <c r="M898">
        <v>2417</v>
      </c>
      <c r="N898">
        <v>3072</v>
      </c>
      <c r="O898">
        <v>1651</v>
      </c>
      <c r="P898">
        <v>761</v>
      </c>
      <c r="Q898">
        <v>5315</v>
      </c>
      <c r="R898">
        <v>5248</v>
      </c>
      <c r="S898">
        <f t="shared" si="339"/>
        <v>28739.5</v>
      </c>
      <c r="T898" t="str">
        <f t="shared" si="340"/>
        <v>7:30 a.m. to 7:59 a.m.</v>
      </c>
      <c r="U898">
        <f t="shared" si="341"/>
        <v>450</v>
      </c>
      <c r="V898">
        <f t="shared" si="342"/>
        <v>57479</v>
      </c>
      <c r="W898">
        <f t="shared" si="343"/>
        <v>25095</v>
      </c>
      <c r="X898">
        <f t="shared" si="344"/>
        <v>8479</v>
      </c>
      <c r="Y898">
        <f t="shared" si="345"/>
        <v>29</v>
      </c>
      <c r="Z898">
        <f t="shared" si="346"/>
        <v>462.46497228446754</v>
      </c>
      <c r="AA898" s="9">
        <f t="shared" si="336"/>
        <v>0.32083333333333336</v>
      </c>
      <c r="AC898" s="6">
        <f t="shared" si="347"/>
        <v>57479</v>
      </c>
      <c r="AD898" s="6">
        <f t="shared" si="348"/>
        <v>14370</v>
      </c>
      <c r="AE898" s="6">
        <f t="shared" si="328"/>
        <v>390</v>
      </c>
      <c r="AF898" s="6">
        <f t="shared" si="329"/>
        <v>5881</v>
      </c>
      <c r="AG898" s="6">
        <f t="shared" si="330"/>
        <v>29</v>
      </c>
      <c r="AH898" s="6">
        <f t="shared" si="331"/>
        <v>10691</v>
      </c>
      <c r="AI898" s="6">
        <f t="shared" si="349"/>
        <v>408.14040979425266</v>
      </c>
      <c r="AJ898" s="9">
        <f t="shared" si="337"/>
        <v>0.28333333333333333</v>
      </c>
      <c r="AL898" s="6">
        <f t="shared" si="350"/>
        <v>57479</v>
      </c>
      <c r="AM898" s="6">
        <f t="shared" si="351"/>
        <v>43110</v>
      </c>
      <c r="AN898" s="6">
        <f t="shared" si="332"/>
        <v>540</v>
      </c>
      <c r="AO898" s="6">
        <f t="shared" si="333"/>
        <v>3072</v>
      </c>
      <c r="AP898" s="6">
        <f t="shared" si="334"/>
        <v>59</v>
      </c>
      <c r="AQ898" s="6">
        <f t="shared" si="335"/>
        <v>41432</v>
      </c>
      <c r="AR898" s="6">
        <f t="shared" si="352"/>
        <v>572.21280924479163</v>
      </c>
      <c r="AS898" s="9">
        <f t="shared" si="338"/>
        <v>0.3972222222222222</v>
      </c>
    </row>
    <row r="899" spans="1:45" x14ac:dyDescent="0.25">
      <c r="A899" t="s">
        <v>1782</v>
      </c>
      <c r="B899">
        <v>46700</v>
      </c>
      <c r="C899" t="s">
        <v>1783</v>
      </c>
      <c r="D899">
        <v>177244</v>
      </c>
      <c r="E899">
        <v>10712</v>
      </c>
      <c r="F899">
        <v>9500</v>
      </c>
      <c r="G899">
        <v>11440</v>
      </c>
      <c r="H899">
        <v>17788</v>
      </c>
      <c r="I899">
        <v>18474</v>
      </c>
      <c r="J899">
        <v>24572</v>
      </c>
      <c r="K899">
        <v>19253</v>
      </c>
      <c r="L899">
        <v>14361</v>
      </c>
      <c r="M899">
        <v>7492</v>
      </c>
      <c r="N899">
        <v>9503</v>
      </c>
      <c r="O899">
        <v>5500</v>
      </c>
      <c r="P899">
        <v>2682</v>
      </c>
      <c r="Q899">
        <v>13653</v>
      </c>
      <c r="R899">
        <v>12314</v>
      </c>
      <c r="S899">
        <f t="shared" si="339"/>
        <v>88622</v>
      </c>
      <c r="T899" t="str">
        <f t="shared" si="340"/>
        <v>7:00 a.m. to 7:29 a.m.</v>
      </c>
      <c r="U899">
        <f t="shared" si="341"/>
        <v>420</v>
      </c>
      <c r="V899">
        <f t="shared" si="342"/>
        <v>177244</v>
      </c>
      <c r="W899">
        <f t="shared" si="343"/>
        <v>67914</v>
      </c>
      <c r="X899">
        <f t="shared" si="344"/>
        <v>24572</v>
      </c>
      <c r="Y899">
        <f t="shared" si="345"/>
        <v>29</v>
      </c>
      <c r="Z899">
        <f t="shared" si="346"/>
        <v>444.43968744912911</v>
      </c>
      <c r="AA899" s="9">
        <f t="shared" si="336"/>
        <v>0.30833333333333335</v>
      </c>
      <c r="AC899" s="6">
        <f t="shared" si="347"/>
        <v>177244</v>
      </c>
      <c r="AD899" s="6">
        <f t="shared" si="348"/>
        <v>44312</v>
      </c>
      <c r="AE899" s="6">
        <f t="shared" si="328"/>
        <v>360</v>
      </c>
      <c r="AF899" s="6">
        <f t="shared" si="329"/>
        <v>17788</v>
      </c>
      <c r="AG899" s="6">
        <f t="shared" si="330"/>
        <v>29</v>
      </c>
      <c r="AH899" s="6">
        <f t="shared" si="331"/>
        <v>31652</v>
      </c>
      <c r="AI899" s="6">
        <f t="shared" si="349"/>
        <v>380.63812682707442</v>
      </c>
      <c r="AJ899" s="9">
        <f t="shared" si="337"/>
        <v>0.2638888888888889</v>
      </c>
      <c r="AL899" s="6">
        <f t="shared" si="350"/>
        <v>177244</v>
      </c>
      <c r="AM899" s="6">
        <f t="shared" si="351"/>
        <v>132933</v>
      </c>
      <c r="AN899" s="6">
        <f t="shared" si="332"/>
        <v>510</v>
      </c>
      <c r="AO899" s="6">
        <f t="shared" si="333"/>
        <v>7492</v>
      </c>
      <c r="AP899" s="6">
        <f t="shared" si="334"/>
        <v>29</v>
      </c>
      <c r="AQ899" s="6">
        <f t="shared" si="335"/>
        <v>126100</v>
      </c>
      <c r="AR899" s="6">
        <f t="shared" si="352"/>
        <v>536.4491457554725</v>
      </c>
      <c r="AS899" s="9">
        <f t="shared" si="338"/>
        <v>0.37222222222222223</v>
      </c>
    </row>
    <row r="900" spans="1:45" x14ac:dyDescent="0.25">
      <c r="A900" t="s">
        <v>1784</v>
      </c>
      <c r="B900">
        <v>46740</v>
      </c>
      <c r="C900" t="s">
        <v>1785</v>
      </c>
      <c r="D900">
        <v>12429</v>
      </c>
      <c r="E900">
        <v>605</v>
      </c>
      <c r="F900">
        <v>662</v>
      </c>
      <c r="G900">
        <v>499</v>
      </c>
      <c r="H900">
        <v>1358</v>
      </c>
      <c r="I900">
        <v>820</v>
      </c>
      <c r="J900">
        <v>1945</v>
      </c>
      <c r="K900">
        <v>1801</v>
      </c>
      <c r="L900">
        <v>1199</v>
      </c>
      <c r="M900">
        <v>580</v>
      </c>
      <c r="N900">
        <v>379</v>
      </c>
      <c r="O900">
        <v>163</v>
      </c>
      <c r="P900">
        <v>59</v>
      </c>
      <c r="Q900">
        <v>1183</v>
      </c>
      <c r="R900">
        <v>1176</v>
      </c>
      <c r="S900">
        <f t="shared" si="339"/>
        <v>6214.5</v>
      </c>
      <c r="T900" t="str">
        <f t="shared" si="340"/>
        <v>7:30 a.m. to 7:59 a.m.</v>
      </c>
      <c r="U900">
        <f t="shared" si="341"/>
        <v>450</v>
      </c>
      <c r="V900">
        <f t="shared" si="342"/>
        <v>12429</v>
      </c>
      <c r="W900">
        <f t="shared" si="343"/>
        <v>5889</v>
      </c>
      <c r="X900">
        <f t="shared" si="344"/>
        <v>1801</v>
      </c>
      <c r="Y900">
        <f t="shared" si="345"/>
        <v>29</v>
      </c>
      <c r="Z900">
        <f t="shared" si="346"/>
        <v>455.24125485841199</v>
      </c>
      <c r="AA900" s="9">
        <f t="shared" si="336"/>
        <v>0.31597222222222221</v>
      </c>
      <c r="AC900" s="6">
        <f t="shared" si="347"/>
        <v>12429</v>
      </c>
      <c r="AD900" s="6">
        <f t="shared" si="348"/>
        <v>3108</v>
      </c>
      <c r="AE900" s="6">
        <f t="shared" si="328"/>
        <v>360</v>
      </c>
      <c r="AF900" s="6">
        <f t="shared" si="329"/>
        <v>1358</v>
      </c>
      <c r="AG900" s="6">
        <f t="shared" si="330"/>
        <v>29</v>
      </c>
      <c r="AH900" s="6">
        <f t="shared" si="331"/>
        <v>1766</v>
      </c>
      <c r="AI900" s="6">
        <f t="shared" si="349"/>
        <v>388.64230486008836</v>
      </c>
      <c r="AJ900" s="9">
        <f t="shared" si="337"/>
        <v>0.26944444444444443</v>
      </c>
      <c r="AL900" s="6">
        <f t="shared" si="350"/>
        <v>12429</v>
      </c>
      <c r="AM900" s="6">
        <f t="shared" si="351"/>
        <v>9322</v>
      </c>
      <c r="AN900" s="6">
        <f t="shared" si="332"/>
        <v>510</v>
      </c>
      <c r="AO900" s="6">
        <f t="shared" si="333"/>
        <v>580</v>
      </c>
      <c r="AP900" s="6">
        <f t="shared" si="334"/>
        <v>29</v>
      </c>
      <c r="AQ900" s="6">
        <f t="shared" si="335"/>
        <v>8889</v>
      </c>
      <c r="AR900" s="6">
        <f t="shared" si="352"/>
        <v>531.63750000000005</v>
      </c>
      <c r="AS900" s="9">
        <f t="shared" si="338"/>
        <v>0.36874999999999997</v>
      </c>
    </row>
    <row r="901" spans="1:45" x14ac:dyDescent="0.25">
      <c r="A901" t="s">
        <v>1786</v>
      </c>
      <c r="B901">
        <v>46780</v>
      </c>
      <c r="C901" t="s">
        <v>1787</v>
      </c>
      <c r="D901">
        <v>12625</v>
      </c>
      <c r="E901">
        <v>683</v>
      </c>
      <c r="F901">
        <v>487</v>
      </c>
      <c r="G901">
        <v>849</v>
      </c>
      <c r="H901">
        <v>1046</v>
      </c>
      <c r="I901">
        <v>1600</v>
      </c>
      <c r="J901">
        <v>1554</v>
      </c>
      <c r="K901">
        <v>1930</v>
      </c>
      <c r="L901">
        <v>717</v>
      </c>
      <c r="M901">
        <v>343</v>
      </c>
      <c r="N901">
        <v>501</v>
      </c>
      <c r="O901">
        <v>231</v>
      </c>
      <c r="P901">
        <v>108</v>
      </c>
      <c r="Q901">
        <v>1176</v>
      </c>
      <c r="R901">
        <v>1400</v>
      </c>
      <c r="S901">
        <f t="shared" si="339"/>
        <v>6312.5</v>
      </c>
      <c r="T901" t="str">
        <f t="shared" si="340"/>
        <v>7:30 a.m. to 7:59 a.m.</v>
      </c>
      <c r="U901">
        <f t="shared" si="341"/>
        <v>450</v>
      </c>
      <c r="V901">
        <f t="shared" si="342"/>
        <v>12625</v>
      </c>
      <c r="W901">
        <f t="shared" si="343"/>
        <v>6219</v>
      </c>
      <c r="X901">
        <f t="shared" si="344"/>
        <v>1930</v>
      </c>
      <c r="Y901">
        <f t="shared" si="345"/>
        <v>29</v>
      </c>
      <c r="Z901">
        <f t="shared" si="346"/>
        <v>451.40492227979274</v>
      </c>
      <c r="AA901" s="9">
        <f t="shared" si="336"/>
        <v>0.31319444444444444</v>
      </c>
      <c r="AC901" s="6">
        <f t="shared" si="347"/>
        <v>12625</v>
      </c>
      <c r="AD901" s="6">
        <f t="shared" si="348"/>
        <v>3157</v>
      </c>
      <c r="AE901" s="6">
        <f t="shared" si="328"/>
        <v>390</v>
      </c>
      <c r="AF901" s="6">
        <f t="shared" si="329"/>
        <v>1600</v>
      </c>
      <c r="AG901" s="6">
        <f t="shared" si="330"/>
        <v>29</v>
      </c>
      <c r="AH901" s="6">
        <f t="shared" si="331"/>
        <v>3065</v>
      </c>
      <c r="AI901" s="6">
        <f t="shared" si="349"/>
        <v>391.65390624999998</v>
      </c>
      <c r="AJ901" s="9">
        <f t="shared" si="337"/>
        <v>0.27152777777777776</v>
      </c>
      <c r="AL901" s="6">
        <f t="shared" si="350"/>
        <v>12625</v>
      </c>
      <c r="AM901" s="6">
        <f t="shared" si="351"/>
        <v>9469</v>
      </c>
      <c r="AN901" s="6">
        <f t="shared" si="332"/>
        <v>540</v>
      </c>
      <c r="AO901" s="6">
        <f t="shared" si="333"/>
        <v>501</v>
      </c>
      <c r="AP901" s="6">
        <f t="shared" si="334"/>
        <v>59</v>
      </c>
      <c r="AQ901" s="6">
        <f t="shared" si="335"/>
        <v>9209</v>
      </c>
      <c r="AR901" s="6">
        <f t="shared" si="352"/>
        <v>570.58932135728537</v>
      </c>
      <c r="AS901" s="9">
        <f t="shared" si="338"/>
        <v>0.39583333333333331</v>
      </c>
    </row>
    <row r="902" spans="1:45" x14ac:dyDescent="0.25">
      <c r="A902" t="s">
        <v>1788</v>
      </c>
      <c r="B902">
        <v>46820</v>
      </c>
      <c r="C902" t="s">
        <v>1789</v>
      </c>
      <c r="D902">
        <v>6849</v>
      </c>
      <c r="E902">
        <v>96</v>
      </c>
      <c r="F902">
        <v>155</v>
      </c>
      <c r="G902">
        <v>209</v>
      </c>
      <c r="H902">
        <v>246</v>
      </c>
      <c r="I902">
        <v>361</v>
      </c>
      <c r="J902">
        <v>695</v>
      </c>
      <c r="K902">
        <v>1302</v>
      </c>
      <c r="L902">
        <v>700</v>
      </c>
      <c r="M902">
        <v>359</v>
      </c>
      <c r="N902">
        <v>537</v>
      </c>
      <c r="O902">
        <v>271</v>
      </c>
      <c r="P902">
        <v>179</v>
      </c>
      <c r="Q902">
        <v>842</v>
      </c>
      <c r="R902">
        <v>897</v>
      </c>
      <c r="S902">
        <f t="shared" si="339"/>
        <v>3424.5</v>
      </c>
      <c r="T902" t="str">
        <f t="shared" si="340"/>
        <v>8:00 a.m. to 8:29 a.m.</v>
      </c>
      <c r="U902">
        <f t="shared" si="341"/>
        <v>480</v>
      </c>
      <c r="V902">
        <f t="shared" si="342"/>
        <v>6849</v>
      </c>
      <c r="W902">
        <f t="shared" si="343"/>
        <v>3064</v>
      </c>
      <c r="X902">
        <f t="shared" si="344"/>
        <v>700</v>
      </c>
      <c r="Y902">
        <f t="shared" si="345"/>
        <v>29</v>
      </c>
      <c r="Z902">
        <f t="shared" si="346"/>
        <v>494.935</v>
      </c>
      <c r="AA902" s="9">
        <f t="shared" si="336"/>
        <v>0.3430555555555555</v>
      </c>
      <c r="AC902" s="6">
        <f t="shared" si="347"/>
        <v>6849</v>
      </c>
      <c r="AD902" s="6">
        <f t="shared" si="348"/>
        <v>1713</v>
      </c>
      <c r="AE902" s="6">
        <f t="shared" si="328"/>
        <v>420</v>
      </c>
      <c r="AF902" s="6">
        <f t="shared" si="329"/>
        <v>695</v>
      </c>
      <c r="AG902" s="6">
        <f t="shared" si="330"/>
        <v>29</v>
      </c>
      <c r="AH902" s="6">
        <f t="shared" si="331"/>
        <v>1067</v>
      </c>
      <c r="AI902" s="6">
        <f t="shared" si="349"/>
        <v>446.92410071942447</v>
      </c>
      <c r="AJ902" s="9">
        <f t="shared" si="337"/>
        <v>0.30972222222222223</v>
      </c>
      <c r="AL902" s="6">
        <f t="shared" si="350"/>
        <v>6849</v>
      </c>
      <c r="AM902" s="6">
        <f t="shared" si="351"/>
        <v>5137</v>
      </c>
      <c r="AN902" s="6">
        <f t="shared" si="332"/>
        <v>720</v>
      </c>
      <c r="AO902" s="6">
        <f t="shared" si="333"/>
        <v>842</v>
      </c>
      <c r="AP902" s="6">
        <f t="shared" si="334"/>
        <v>239</v>
      </c>
      <c r="AQ902" s="6">
        <f t="shared" si="335"/>
        <v>5110</v>
      </c>
      <c r="AR902" s="6">
        <f t="shared" si="352"/>
        <v>727.59293349168649</v>
      </c>
      <c r="AS902" s="9">
        <f t="shared" si="338"/>
        <v>0.50486111111111109</v>
      </c>
    </row>
    <row r="903" spans="1:45" x14ac:dyDescent="0.25">
      <c r="A903" t="s">
        <v>1790</v>
      </c>
      <c r="B903">
        <v>46860</v>
      </c>
      <c r="C903" t="s">
        <v>1791</v>
      </c>
      <c r="D903">
        <v>13529</v>
      </c>
      <c r="E903">
        <v>1106</v>
      </c>
      <c r="F903">
        <v>779</v>
      </c>
      <c r="G903">
        <v>865</v>
      </c>
      <c r="H903">
        <v>909</v>
      </c>
      <c r="I903">
        <v>1523</v>
      </c>
      <c r="J903">
        <v>1623</v>
      </c>
      <c r="K903">
        <v>2315</v>
      </c>
      <c r="L903">
        <v>1021</v>
      </c>
      <c r="M903">
        <v>634</v>
      </c>
      <c r="N903">
        <v>591</v>
      </c>
      <c r="O903">
        <v>400</v>
      </c>
      <c r="P903">
        <v>153</v>
      </c>
      <c r="Q903">
        <v>607</v>
      </c>
      <c r="R903">
        <v>1003</v>
      </c>
      <c r="S903">
        <f t="shared" si="339"/>
        <v>6764.5</v>
      </c>
      <c r="T903" t="str">
        <f t="shared" si="340"/>
        <v>7:00 a.m. to 7:29 a.m.</v>
      </c>
      <c r="U903">
        <f t="shared" si="341"/>
        <v>420</v>
      </c>
      <c r="V903">
        <f t="shared" si="342"/>
        <v>13529</v>
      </c>
      <c r="W903">
        <f t="shared" si="343"/>
        <v>5182</v>
      </c>
      <c r="X903">
        <f t="shared" si="344"/>
        <v>1623</v>
      </c>
      <c r="Y903">
        <f t="shared" si="345"/>
        <v>29</v>
      </c>
      <c r="Z903">
        <f t="shared" si="346"/>
        <v>448.27634011090572</v>
      </c>
      <c r="AA903" s="9">
        <f t="shared" si="336"/>
        <v>0.31111111111111112</v>
      </c>
      <c r="AC903" s="6">
        <f t="shared" si="347"/>
        <v>13529</v>
      </c>
      <c r="AD903" s="6">
        <f t="shared" si="348"/>
        <v>3383</v>
      </c>
      <c r="AE903" s="6">
        <f t="shared" si="328"/>
        <v>360</v>
      </c>
      <c r="AF903" s="6">
        <f t="shared" si="329"/>
        <v>909</v>
      </c>
      <c r="AG903" s="6">
        <f t="shared" si="330"/>
        <v>29</v>
      </c>
      <c r="AH903" s="6">
        <f t="shared" si="331"/>
        <v>2750</v>
      </c>
      <c r="AI903" s="6">
        <f t="shared" si="349"/>
        <v>380.1707920792079</v>
      </c>
      <c r="AJ903" s="9">
        <f t="shared" si="337"/>
        <v>0.2638888888888889</v>
      </c>
      <c r="AL903" s="6">
        <f t="shared" si="350"/>
        <v>13529</v>
      </c>
      <c r="AM903" s="6">
        <f t="shared" si="351"/>
        <v>10147</v>
      </c>
      <c r="AN903" s="6">
        <f t="shared" si="332"/>
        <v>510</v>
      </c>
      <c r="AO903" s="6">
        <f t="shared" si="333"/>
        <v>634</v>
      </c>
      <c r="AP903" s="6">
        <f t="shared" si="334"/>
        <v>29</v>
      </c>
      <c r="AQ903" s="6">
        <f t="shared" si="335"/>
        <v>10141</v>
      </c>
      <c r="AR903" s="6">
        <f t="shared" si="352"/>
        <v>510.26301261829656</v>
      </c>
      <c r="AS903" s="9">
        <f t="shared" si="338"/>
        <v>0.35416666666666669</v>
      </c>
    </row>
    <row r="904" spans="1:45" x14ac:dyDescent="0.25">
      <c r="A904" t="s">
        <v>1792</v>
      </c>
      <c r="B904">
        <v>46900</v>
      </c>
      <c r="C904" t="s">
        <v>1793</v>
      </c>
      <c r="D904">
        <v>5377</v>
      </c>
      <c r="E904">
        <v>274</v>
      </c>
      <c r="F904">
        <v>171</v>
      </c>
      <c r="G904">
        <v>278</v>
      </c>
      <c r="H904">
        <v>462</v>
      </c>
      <c r="I904">
        <v>747</v>
      </c>
      <c r="J904">
        <v>812</v>
      </c>
      <c r="K904">
        <v>1309</v>
      </c>
      <c r="L904">
        <v>265</v>
      </c>
      <c r="M904">
        <v>69</v>
      </c>
      <c r="N904">
        <v>139</v>
      </c>
      <c r="O904">
        <v>63</v>
      </c>
      <c r="P904">
        <v>41</v>
      </c>
      <c r="Q904">
        <v>364</v>
      </c>
      <c r="R904">
        <v>383</v>
      </c>
      <c r="S904">
        <f t="shared" si="339"/>
        <v>2688.5</v>
      </c>
      <c r="T904" t="str">
        <f t="shared" si="340"/>
        <v>7:00 a.m. to 7:29 a.m.</v>
      </c>
      <c r="U904">
        <f t="shared" si="341"/>
        <v>420</v>
      </c>
      <c r="V904">
        <f t="shared" si="342"/>
        <v>5377</v>
      </c>
      <c r="W904">
        <f t="shared" si="343"/>
        <v>1932</v>
      </c>
      <c r="X904">
        <f t="shared" si="344"/>
        <v>812</v>
      </c>
      <c r="Y904">
        <f t="shared" si="345"/>
        <v>29</v>
      </c>
      <c r="Z904">
        <f t="shared" si="346"/>
        <v>447.01785714285717</v>
      </c>
      <c r="AA904" s="9">
        <f t="shared" si="336"/>
        <v>0.31041666666666667</v>
      </c>
      <c r="AC904" s="6">
        <f t="shared" si="347"/>
        <v>5377</v>
      </c>
      <c r="AD904" s="6">
        <f t="shared" si="348"/>
        <v>1345</v>
      </c>
      <c r="AE904" s="6">
        <f t="shared" si="328"/>
        <v>390</v>
      </c>
      <c r="AF904" s="6">
        <f t="shared" si="329"/>
        <v>747</v>
      </c>
      <c r="AG904" s="6">
        <f t="shared" si="330"/>
        <v>29</v>
      </c>
      <c r="AH904" s="6">
        <f t="shared" si="331"/>
        <v>1185</v>
      </c>
      <c r="AI904" s="6">
        <f t="shared" si="349"/>
        <v>396.18239625167337</v>
      </c>
      <c r="AJ904" s="9">
        <f t="shared" si="337"/>
        <v>0.27499999999999997</v>
      </c>
      <c r="AL904" s="6">
        <f t="shared" si="350"/>
        <v>5377</v>
      </c>
      <c r="AM904" s="6">
        <f t="shared" si="351"/>
        <v>4033</v>
      </c>
      <c r="AN904" s="6">
        <f t="shared" si="332"/>
        <v>450</v>
      </c>
      <c r="AO904" s="6">
        <f t="shared" si="333"/>
        <v>1309</v>
      </c>
      <c r="AP904" s="6">
        <f t="shared" si="334"/>
        <v>29</v>
      </c>
      <c r="AQ904" s="6">
        <f t="shared" si="335"/>
        <v>2744</v>
      </c>
      <c r="AR904" s="6">
        <f t="shared" si="352"/>
        <v>478.55137509549274</v>
      </c>
      <c r="AS904" s="9">
        <f t="shared" si="338"/>
        <v>0.33194444444444443</v>
      </c>
    </row>
    <row r="905" spans="1:45" x14ac:dyDescent="0.25">
      <c r="A905" t="s">
        <v>1794</v>
      </c>
      <c r="B905">
        <v>46980</v>
      </c>
      <c r="C905" t="s">
        <v>1795</v>
      </c>
      <c r="D905">
        <v>19770</v>
      </c>
      <c r="E905">
        <v>493</v>
      </c>
      <c r="F905">
        <v>938</v>
      </c>
      <c r="G905">
        <v>1101</v>
      </c>
      <c r="H905">
        <v>1993</v>
      </c>
      <c r="I905">
        <v>3116</v>
      </c>
      <c r="J905">
        <v>3171</v>
      </c>
      <c r="K905">
        <v>2731</v>
      </c>
      <c r="L905">
        <v>2027</v>
      </c>
      <c r="M905">
        <v>681</v>
      </c>
      <c r="N905">
        <v>859</v>
      </c>
      <c r="O905">
        <v>173</v>
      </c>
      <c r="P905">
        <v>101</v>
      </c>
      <c r="Q905">
        <v>1209</v>
      </c>
      <c r="R905">
        <v>1177</v>
      </c>
      <c r="S905">
        <f t="shared" si="339"/>
        <v>9885</v>
      </c>
      <c r="T905" t="str">
        <f t="shared" si="340"/>
        <v>7:00 a.m. to 7:29 a.m.</v>
      </c>
      <c r="U905">
        <f t="shared" si="341"/>
        <v>420</v>
      </c>
      <c r="V905">
        <f t="shared" si="342"/>
        <v>19770</v>
      </c>
      <c r="W905">
        <f t="shared" si="343"/>
        <v>7641</v>
      </c>
      <c r="X905">
        <f t="shared" si="344"/>
        <v>3171</v>
      </c>
      <c r="Y905">
        <f t="shared" si="345"/>
        <v>29</v>
      </c>
      <c r="Z905">
        <f t="shared" si="346"/>
        <v>440.52223273415325</v>
      </c>
      <c r="AA905" s="9">
        <f t="shared" si="336"/>
        <v>0.30555555555555552</v>
      </c>
      <c r="AC905" s="6">
        <f t="shared" si="347"/>
        <v>19770</v>
      </c>
      <c r="AD905" s="6">
        <f t="shared" si="348"/>
        <v>4943</v>
      </c>
      <c r="AE905" s="6">
        <f t="shared" si="328"/>
        <v>390</v>
      </c>
      <c r="AF905" s="6">
        <f t="shared" si="329"/>
        <v>3116</v>
      </c>
      <c r="AG905" s="6">
        <f t="shared" si="330"/>
        <v>29</v>
      </c>
      <c r="AH905" s="6">
        <f t="shared" si="331"/>
        <v>4525</v>
      </c>
      <c r="AI905" s="6">
        <f t="shared" si="349"/>
        <v>393.88559050064185</v>
      </c>
      <c r="AJ905" s="9">
        <f t="shared" si="337"/>
        <v>0.27291666666666664</v>
      </c>
      <c r="AL905" s="6">
        <f t="shared" si="350"/>
        <v>19770</v>
      </c>
      <c r="AM905" s="6">
        <f t="shared" si="351"/>
        <v>14828</v>
      </c>
      <c r="AN905" s="6">
        <f t="shared" si="332"/>
        <v>480</v>
      </c>
      <c r="AO905" s="6">
        <f t="shared" si="333"/>
        <v>2027</v>
      </c>
      <c r="AP905" s="6">
        <f t="shared" si="334"/>
        <v>29</v>
      </c>
      <c r="AQ905" s="6">
        <f t="shared" si="335"/>
        <v>13543</v>
      </c>
      <c r="AR905" s="6">
        <f t="shared" si="352"/>
        <v>498.37715836211152</v>
      </c>
      <c r="AS905" s="9">
        <f t="shared" si="338"/>
        <v>0.34583333333333338</v>
      </c>
    </row>
    <row r="906" spans="1:45" x14ac:dyDescent="0.25">
      <c r="A906" t="s">
        <v>1796</v>
      </c>
      <c r="B906">
        <v>47020</v>
      </c>
      <c r="C906" t="s">
        <v>1797</v>
      </c>
      <c r="D906">
        <v>50074</v>
      </c>
      <c r="E906">
        <v>2640</v>
      </c>
      <c r="F906">
        <v>2110</v>
      </c>
      <c r="G906">
        <v>2622</v>
      </c>
      <c r="H906">
        <v>5325</v>
      </c>
      <c r="I906">
        <v>5658</v>
      </c>
      <c r="J906">
        <v>7613</v>
      </c>
      <c r="K906">
        <v>8171</v>
      </c>
      <c r="L906">
        <v>4140</v>
      </c>
      <c r="M906">
        <v>1631</v>
      </c>
      <c r="N906">
        <v>2443</v>
      </c>
      <c r="O906">
        <v>1314</v>
      </c>
      <c r="P906">
        <v>635</v>
      </c>
      <c r="Q906">
        <v>2294</v>
      </c>
      <c r="R906">
        <v>3478</v>
      </c>
      <c r="S906">
        <f t="shared" si="339"/>
        <v>25037</v>
      </c>
      <c r="T906" t="str">
        <f t="shared" si="340"/>
        <v>7:00 a.m. to 7:29 a.m.</v>
      </c>
      <c r="U906">
        <f t="shared" si="341"/>
        <v>420</v>
      </c>
      <c r="V906">
        <f t="shared" si="342"/>
        <v>50074</v>
      </c>
      <c r="W906">
        <f t="shared" si="343"/>
        <v>18355</v>
      </c>
      <c r="X906">
        <f t="shared" si="344"/>
        <v>7613</v>
      </c>
      <c r="Y906">
        <f t="shared" si="345"/>
        <v>29</v>
      </c>
      <c r="Z906">
        <f t="shared" si="346"/>
        <v>445.45356626822542</v>
      </c>
      <c r="AA906" s="9">
        <f t="shared" si="336"/>
        <v>0.30902777777777779</v>
      </c>
      <c r="AC906" s="6">
        <f t="shared" si="347"/>
        <v>50074</v>
      </c>
      <c r="AD906" s="6">
        <f t="shared" si="348"/>
        <v>12519</v>
      </c>
      <c r="AE906" s="6">
        <f t="shared" ref="AE906:AE964" si="353">IF($AD906&gt;SUM($E906:$R906),"Q1 can't exceed the total", IF($AD906&gt;SUM($E906:$Q906),$R$2, IF($AD906&gt;SUM($E906:$P906),$Q$2, IF($AD906&gt;SUM($E906:$O906),$P$2, IF($AD906&gt;SUM($E906:$N906),$O$2, IF($AD906&gt;SUM($E906:$M906),$N$2, IF($AD906&gt;SUM($E906:$L906),$M$2, IF($AD906&gt;SUM($E906:$K906),$L$2, IF($AD906&gt;SUM($E906:$J906),$K$2, IF($AD906&gt;SUM($E906:$I906),$J$2, IF($AD906&gt;SUM($E906:$H906),$I$2, IF($AD906&gt;SUM($E906:$G906),$H$2, IF($AD906&gt;SUM($E906:$F906),$G$2, IF($AD906&gt;SUM($E906),$F$2,$E$2))))))))))))))</f>
        <v>360</v>
      </c>
      <c r="AF906" s="6">
        <f t="shared" ref="AF906:AF964" si="354">IF($AD906&gt;SUM($E906:$R906),"Q1 can't exceed the total", IF($AD906&gt;SUM($E906:$Q906),$R906, IF($AD906&gt;SUM($E906:$P906),$Q906, IF($AD906&gt;SUM($E906:$O906),$P906, IF($AD906&gt;SUM($E906:$N906),$O906, IF($AD906&gt;SUM($E906:$M906),$N906, IF($AD906&gt;SUM($E906:$L906),$M906, IF($AD906&gt;SUM($E906:$K906),$L906, IF($AD906&gt;SUM($E906:$J906),$K906, IF($AD906&gt;SUM($E906:$I906),$J906, IF($AD906&gt;SUM($E906:$H906),$I906, IF($AD906&gt;SUM($E906:$G906),$H906, IF($AD906&gt;SUM($E906:$F906),$G906, IF($AD906&gt;SUM($E906),$F906,$E906))))))))))))))</f>
        <v>5325</v>
      </c>
      <c r="AG906" s="6">
        <f t="shared" ref="AG906:AG964" si="355">IF($AD906&gt;SUM($E906:$R906),"median can't exceed the total", IF($AD906&gt;SUM($E906:$Q906),$R$1, IF($AD906&gt;SUM($E906:$P906),$Q$1, IF($AD906&gt;SUM($E906:$O906),$P$1, IF($AD906&gt;SUM($E906:$N906),$O$1, IF($AD906&gt;SUM($E906:$M906),$N$1, IF($AD906&gt;SUM($E906:$L906),$M$1, IF($AD906&gt;SUM($E906:$K906),$L$1, IF($AD906&gt;SUM($E906:$J906),$K$1, IF($AD906&gt;SUM($E906:$I906),$J$1, IF($AD906&gt;SUM($E906:$H906),$I$1, IF($AD906&gt;SUM($E906:$G906),$H$1, IF($AD906&gt;SUM($E906:$F906),$G$1, IF($AD906&gt;SUM($E906),$F$1,$E$1))))))))))))))</f>
        <v>29</v>
      </c>
      <c r="AH906" s="6">
        <f t="shared" ref="AH906:AH964" si="356">IF($AD906&gt;SUM($E906:$R906),"median can't exceed the total", IF($AD906&gt;SUM($E906:$Q906),SUM($E906:$Q906), IF($AD906&gt;SUM($E906:$P906),SUM($E906:$P906), IF($AD906&gt;SUM($E906:$O906),SUM($E906:$O906), IF($AD906&gt;SUM($E906:$N906),SUM($E906:$N906), IF($AD906&gt;SUM($E906:$M906),SUM($E906:$M906), IF($AD906&gt;SUM($E906:$L906),SUM($E906:$L906), IF($AD906&gt;SUM($E906:$K906),SUM($E906:$K906), IF($AD906&gt;SUM($E906:$J906),SUM($E906:$J906), IF($AD906&gt;SUM($E906:$I906),SUM($E906:$I906), IF($AD906&gt;SUM($E906:$H906),SUM($E906:$H906), IF($AD906&gt;SUM($E906:$G906),SUM($E906:$G906), IF($AD906&gt;SUM($E906:$F906),SUM($E906:$F906, IF($AD906&gt;SUM($E906),SUM($E906),0)))))))))))))))</f>
        <v>7372</v>
      </c>
      <c r="AI906" s="6">
        <f t="shared" si="349"/>
        <v>388.02788732394367</v>
      </c>
      <c r="AJ906" s="9">
        <f t="shared" si="337"/>
        <v>0.26944444444444443</v>
      </c>
      <c r="AL906" s="6">
        <f t="shared" si="350"/>
        <v>50074</v>
      </c>
      <c r="AM906" s="6">
        <f t="shared" si="351"/>
        <v>37556</v>
      </c>
      <c r="AN906" s="6">
        <f t="shared" ref="AN906:AN964" si="357">IF($AM906&gt;SUM($E906:$R906),"can't exceed the total", IF($AM906&gt;SUM($E906:$Q906),$R$2, IF($AM906&gt;SUM($E906:$P906),$Q$2, IF($AM906&gt;SUM($E906:$O906),$P$2, IF($AM906&gt;SUM($E906:$N906),$O$2, IF($AM906&gt;SUM($E906:$M906),$N$2, IF($AM906&gt;SUM($E906:$L906),$M$2, IF($AM906&gt;SUM($E906:$K906),$L$2, IF($AM906&gt;SUM($E906:$J906),$K$2, IF($AM906&gt;SUM($E906:$I906),$J$2, IF($AM906&gt;SUM($E906:$H906),$I$2, IF($AM906&gt;SUM($E906:$G906),$H$2, IF($AM906&gt;SUM($E906:$F906),$G$2, IF($AM906&gt;SUM($E906),$F$2,$E$2))))))))))))))</f>
        <v>480</v>
      </c>
      <c r="AO906" s="6">
        <f t="shared" ref="AO906:AO964" si="358">IF($AM906&gt;SUM($E906:$R906), "can't exceed the total", IF($AM906&gt;SUM($E906:$Q906),$R906, IF($AM906&gt;SUM($E906:$P906),$Q906, IF($AM906&gt;SUM($E906:$O906),$P906, IF($AM906&gt;SUM($E906:$N906),$O906, IF($AM906&gt;SUM($E906:$M906),$N906, IF($AM906&gt;SUM($E906:$L906),$M906, IF($AM906&gt;SUM($E906:$K906),$L906, IF($AM906&gt;SUM($E906:$J906),$K906, IF($AM906&gt;SUM($E906:$I906),$J906, IF($AM906&gt;SUM($E906:$H906),$I906, IF($AM906&gt;SUM($E906:$G906),$H906, IF($AM906&gt;SUM($E906:$F906),$G906, IF($AM906&gt;SUM($E906),$F906,$E906))))))))))))))</f>
        <v>4140</v>
      </c>
      <c r="AP906" s="6">
        <f t="shared" ref="AP906:AP964" si="359">IF($AM906&gt;SUM($E906:$R906),"can't exceed the total", IF($AM906&gt;SUM($E906:$Q906),$R$1, IF($AM906&gt;SUM($E906:$P906),$Q$1, IF($AM906&gt;SUM($E906:$O906),$P$1, IF($AM906&gt;SUM($E906:$N906),$O$1, IF($AM906&gt;SUM($E906:$M906),$N$1, IF($AM906&gt;SUM($E906:$L906),$M$1, IF($AM906&gt;SUM($E906:$K906),$L$1, IF($AM906&gt;SUM($E906:$J906),$K$1, IF($AM906&gt;SUM($E906:$I906),$J$1, IF($AM906&gt;SUM($E906:$H906),$I$1, IF($AM906&gt;SUM($E906:$G906),$H$1, IF($AM906&gt;SUM($E906:$F906),$G$1, IF($AM906&gt;SUM($E906),$F$1,$E$1))))))))))))))</f>
        <v>29</v>
      </c>
      <c r="AQ906" s="6">
        <f t="shared" ref="AQ906:AQ964" si="360">IF($AM906&gt;SUM($E906:$R906),"can't exceed the total", IF($AM906&gt;SUM($E906:$Q906),SUM($E906:$Q906), IF($AM906&gt;SUM($E906:$P906),SUM($E906:$P906), IF($AM906&gt;SUM($E906:$O906),SUM($E906:$O906), IF($AM906&gt;SUM($E906:$N906),SUM($E906:$N906), IF($AM906&gt;SUM($E906:$M906),SUM($E906:$M906), IF($AM906&gt;SUM($E906:$L906),SUM($E906:$L906), IF($AM906&gt;SUM($E906:$K906),SUM($E906:$K906), IF($AM906&gt;SUM($E906:$J906),SUM($E906:$J906), IF($AM906&gt;SUM($E906:$I906),SUM($E906:$I906), IF($AM906&gt;SUM($E906:$H906),SUM($E906:$H906), IF($AM906&gt;SUM($E906:$G906),SUM($E906:$G906), IF($AM906&gt;SUM($E906:$F906),SUM($E906:$F906, IF($AM906&gt;SUM($E906),SUM($E906),0)))))))))))))))</f>
        <v>34139</v>
      </c>
      <c r="AR906" s="6">
        <f t="shared" si="352"/>
        <v>503.93200483091789</v>
      </c>
      <c r="AS906" s="9">
        <f t="shared" si="338"/>
        <v>0.34930555555555554</v>
      </c>
    </row>
    <row r="907" spans="1:45" x14ac:dyDescent="0.25">
      <c r="A907" t="s">
        <v>1798</v>
      </c>
      <c r="B907">
        <v>47080</v>
      </c>
      <c r="C907" t="s">
        <v>1799</v>
      </c>
      <c r="D907">
        <v>13672</v>
      </c>
      <c r="E907">
        <v>1024</v>
      </c>
      <c r="F907">
        <v>699</v>
      </c>
      <c r="G907">
        <v>551</v>
      </c>
      <c r="H907">
        <v>1415</v>
      </c>
      <c r="I907">
        <v>1383</v>
      </c>
      <c r="J907">
        <v>2571</v>
      </c>
      <c r="K907">
        <v>2289</v>
      </c>
      <c r="L907">
        <v>1175</v>
      </c>
      <c r="M907">
        <v>359</v>
      </c>
      <c r="N907">
        <v>433</v>
      </c>
      <c r="O907">
        <v>290</v>
      </c>
      <c r="P907">
        <v>163</v>
      </c>
      <c r="Q907">
        <v>588</v>
      </c>
      <c r="R907">
        <v>732</v>
      </c>
      <c r="S907">
        <f t="shared" si="339"/>
        <v>6836</v>
      </c>
      <c r="T907" t="str">
        <f t="shared" si="340"/>
        <v>7:00 a.m. to 7:29 a.m.</v>
      </c>
      <c r="U907">
        <f t="shared" si="341"/>
        <v>420</v>
      </c>
      <c r="V907">
        <f t="shared" si="342"/>
        <v>13672</v>
      </c>
      <c r="W907">
        <f t="shared" si="343"/>
        <v>5072</v>
      </c>
      <c r="X907">
        <f t="shared" si="344"/>
        <v>2571</v>
      </c>
      <c r="Y907">
        <f t="shared" si="345"/>
        <v>29</v>
      </c>
      <c r="Z907">
        <f t="shared" si="346"/>
        <v>439.89731621936988</v>
      </c>
      <c r="AA907" s="9">
        <f t="shared" ref="AA907:AA964" si="361">TIME(0,Z907,0)</f>
        <v>0.30486111111111108</v>
      </c>
      <c r="AC907" s="6">
        <f t="shared" si="347"/>
        <v>13672</v>
      </c>
      <c r="AD907" s="6">
        <f t="shared" si="348"/>
        <v>3419</v>
      </c>
      <c r="AE907" s="6">
        <f t="shared" si="353"/>
        <v>360</v>
      </c>
      <c r="AF907" s="6">
        <f t="shared" si="354"/>
        <v>1415</v>
      </c>
      <c r="AG907" s="6">
        <f t="shared" si="355"/>
        <v>29</v>
      </c>
      <c r="AH907" s="6">
        <f t="shared" si="356"/>
        <v>2274</v>
      </c>
      <c r="AI907" s="6">
        <f t="shared" si="349"/>
        <v>383.4459363957597</v>
      </c>
      <c r="AJ907" s="9">
        <f t="shared" ref="AJ907:AJ964" si="362">TIME(0,AI907,0)</f>
        <v>0.26597222222222222</v>
      </c>
      <c r="AL907" s="6">
        <f t="shared" si="350"/>
        <v>13672</v>
      </c>
      <c r="AM907" s="6">
        <f t="shared" si="351"/>
        <v>10254</v>
      </c>
      <c r="AN907" s="6">
        <f t="shared" si="357"/>
        <v>480</v>
      </c>
      <c r="AO907" s="6">
        <f t="shared" si="358"/>
        <v>1175</v>
      </c>
      <c r="AP907" s="6">
        <f t="shared" si="359"/>
        <v>29</v>
      </c>
      <c r="AQ907" s="6">
        <f t="shared" si="360"/>
        <v>9932</v>
      </c>
      <c r="AR907" s="6">
        <f t="shared" si="352"/>
        <v>487.94723404255319</v>
      </c>
      <c r="AS907" s="9">
        <f t="shared" ref="AS907:AS964" si="363">TIME(0,AR907,0)</f>
        <v>0.33819444444444446</v>
      </c>
    </row>
    <row r="908" spans="1:45" x14ac:dyDescent="0.25">
      <c r="A908" t="s">
        <v>1800</v>
      </c>
      <c r="B908">
        <v>47180</v>
      </c>
      <c r="C908" t="s">
        <v>1801</v>
      </c>
      <c r="D908">
        <v>16559</v>
      </c>
      <c r="E908">
        <v>772</v>
      </c>
      <c r="F908">
        <v>421</v>
      </c>
      <c r="G908">
        <v>1153</v>
      </c>
      <c r="H908">
        <v>1282</v>
      </c>
      <c r="I908">
        <v>1935</v>
      </c>
      <c r="J908">
        <v>2383</v>
      </c>
      <c r="K908">
        <v>2752</v>
      </c>
      <c r="L908">
        <v>1165</v>
      </c>
      <c r="M908">
        <v>535</v>
      </c>
      <c r="N908">
        <v>704</v>
      </c>
      <c r="O908">
        <v>254</v>
      </c>
      <c r="P908">
        <v>114</v>
      </c>
      <c r="Q908">
        <v>1416</v>
      </c>
      <c r="R908">
        <v>1673</v>
      </c>
      <c r="S908">
        <f t="shared" ref="S908:S964" si="364">IF(MOD(D908,2)&gt;0,AVERAGE(ROUNDDOWN(D908/2,0),ROUNDUP(D908/2,0)),D908/2)</f>
        <v>8279.5</v>
      </c>
      <c r="T908" t="str">
        <f t="shared" ref="T908:T964" si="365">IF($S908&gt;SUM($E908:$R908),"median can't exceed the total",IF($S908&gt;SUM($E908:$Q908),$R$9,IF($S908&gt;SUM($E908:$P908),$Q$9,IF($S908&gt;SUM($E908:$O908),$P$9,IF($S908&gt;SUM($E908:$N908),$O$9,IF($S908&gt;SUM($E908:$M908),$N$9,IF($S908&gt;SUM($E908:$L908),$M$9,IF($S908&gt;SUM($E908:$K908),$L$9,IF($S908&gt;SUM($E908:$J908),$K$9,IF($S908&gt;SUM($E908:$I908),$J$9,IF($S908&gt;SUM($E908:$H908),$I$9,IF($S908&gt;SUM($E908:$G908),$H$9,IF($S908&gt;SUM($E908:$F908),$G$9,IF($S908&gt;SUM($E908),$F$9,$E$9))))))))))))))</f>
        <v>7:30 a.m. to 7:59 a.m.</v>
      </c>
      <c r="U908">
        <f t="shared" ref="U908:U964" si="366">IF($S908&gt;SUM($E908:$R908),"median can't exceed the total",IF($S908&gt;SUM($E908:$Q908),$R$2,IF($S908&gt;SUM($E908:$P908),$Q$2,IF($S908&gt;SUM($E908:$O908),$P$2,IF($S908&gt;SUM($E908:$N908),$O$2,IF($S908&gt;SUM($E908:$M908),$N$2,IF($S908&gt;SUM($E908:$L908),$M$2,IF($S908&gt;SUM($E908:$K908),$L$2,IF($S908&gt;SUM($E908:$J908),$K$2,IF($S908&gt;SUM($E908:$I908),$J$2,IF($S908&gt;SUM($E908:$H908),$I$2,IF($S908&gt;SUM($E908:$G908),$H$2,IF($S908&gt;SUM($E908:$F908),$G$2,IF($S908&gt;SUM($E908),$F$2,$E$2))))))))))))))</f>
        <v>450</v>
      </c>
      <c r="V908">
        <f t="shared" ref="V908:V964" si="367">D908</f>
        <v>16559</v>
      </c>
      <c r="W908">
        <f t="shared" ref="W908:W964" si="368">IF($S908&gt;SUM($E908:$R908),"median can't exceed the total", IF($S908&gt;SUM($E908:$Q908),SUM($E908:$Q908), IF($S908&gt;SUM($E908:$P908),SUM($E908:$P908), IF($S908&gt;SUM($E908:$O908),SUM($E908:$O908), IF($S908&gt;SUM($E908:$N908),SUM($E908:$N908), IF($S908&gt;SUM($E908:$M908),SUM($E908:$M908), IF($S908&gt;SUM($E908:$L908),SUM($E908:$L908), IF($S908&gt;SUM($E908:$K908),SUM($E908:$K908), IF($S908&gt;SUM($E908:$J908),SUM($E908:$J908), IF($S908&gt;SUM($E908:$I908),SUM($E908:$I908), IF($S908&gt;SUM($E908:$H908),SUM($E908:$H908), IF($S908&gt;SUM($E908:$G908),SUM($E908:$G908), IF($S908&gt;SUM($E908:$F908),SUM($E908:$F908, IF($S908&gt;SUM($E908),SUM($E908),0)))))))))))))))</f>
        <v>7946</v>
      </c>
      <c r="X908">
        <f t="shared" ref="X908:X964" si="369">IF($S908&gt;SUM($E908:$R908),"median can't exceed the total", IF($S908&gt;SUM($E908:$Q908),$R908, IF($S908&gt;SUM($E908:$P908),$Q908, IF($S908&gt;SUM($E908:$O908),$P908, IF($S908&gt;SUM($E908:$N908),$O908, IF($S908&gt;SUM($E908:$M908),$N908, IF($S908&gt;SUM($E908:$L908),$M908, IF($S908&gt;SUM($E908:$K908),$L908, IF($S908&gt;SUM($E908:$J908),$K908, IF($S908&gt;SUM($E908:$I908),$J908, IF($S908&gt;SUM($E908:$H908),$I908, IF($S908&gt;SUM($E908:$G908),$H908, IF($S908&gt;SUM($E908:$F908),$G908, IF($S908&gt;SUM($E908),$F908,$E908))))))))))))))</f>
        <v>2752</v>
      </c>
      <c r="Y908">
        <f t="shared" ref="Y908:Y964" si="370">IF($S908&gt;SUM($E908:$R908),"median can't exceed the total", IF($S908&gt;SUM($E908:$Q908),$R$1, IF($S908&gt;SUM($E908:$P908),$Q$1, IF($S908&gt;SUM($E908:$O908),$P$1, IF($S908&gt;SUM($E908:$N908),$O$1, IF($S908&gt;SUM($E908:$M908),$N$1, IF($S908&gt;SUM($E908:$L908),$M$1, IF($S908&gt;SUM($E908:$K908),$L$1, IF($S908&gt;SUM($E908:$J908),$K$1, IF($S908&gt;SUM($E908:$I908),$J$1, IF($S908&gt;SUM($E908:$H908),$I$1, IF($S908&gt;SUM($E908:$G908),$H$1, IF($S908&gt;SUM($E908:$F908),$G$1, IF($S908&gt;SUM($E908),$F$1,$E$1))))))))))))))</f>
        <v>29</v>
      </c>
      <c r="Z908">
        <f t="shared" ref="Z908:Z964" si="371">U908+(((V908/2)-W908)/X908)*Y908</f>
        <v>453.51435319767444</v>
      </c>
      <c r="AA908" s="9">
        <f t="shared" si="361"/>
        <v>0.31458333333333333</v>
      </c>
      <c r="AC908" s="6">
        <f t="shared" ref="AC908:AC964" si="372">$D908</f>
        <v>16559</v>
      </c>
      <c r="AD908" s="6">
        <f t="shared" ref="AD908:AD964" si="373">ROUNDUP(0.25*($AC908+1),0)</f>
        <v>4140</v>
      </c>
      <c r="AE908" s="6">
        <f t="shared" si="353"/>
        <v>390</v>
      </c>
      <c r="AF908" s="6">
        <f t="shared" si="354"/>
        <v>1935</v>
      </c>
      <c r="AG908" s="6">
        <f t="shared" si="355"/>
        <v>29</v>
      </c>
      <c r="AH908" s="6">
        <f t="shared" si="356"/>
        <v>3628</v>
      </c>
      <c r="AI908" s="6">
        <f t="shared" ref="AI908:AI964" si="374">AE908+(((AC908/4)-AH908)/AF908)*AG908</f>
        <v>397.66963824289405</v>
      </c>
      <c r="AJ908" s="9">
        <f t="shared" si="362"/>
        <v>0.27569444444444441</v>
      </c>
      <c r="AL908" s="6">
        <f t="shared" ref="AL908:AL964" si="375">$D908</f>
        <v>16559</v>
      </c>
      <c r="AM908" s="6">
        <f t="shared" ref="AM908:AM964" si="376">ROUNDDOWN(0.75*($AL908+1),0)</f>
        <v>12420</v>
      </c>
      <c r="AN908" s="6">
        <f t="shared" si="357"/>
        <v>540</v>
      </c>
      <c r="AO908" s="6">
        <f t="shared" si="358"/>
        <v>704</v>
      </c>
      <c r="AP908" s="6">
        <f t="shared" si="359"/>
        <v>59</v>
      </c>
      <c r="AQ908" s="6">
        <f t="shared" si="360"/>
        <v>12398</v>
      </c>
      <c r="AR908" s="6">
        <f t="shared" ref="AR908:AR964" si="377">AN908+((((3*AL908)/4)-AQ908)/AO908)*AP908</f>
        <v>541.78089488636363</v>
      </c>
      <c r="AS908" s="9">
        <f t="shared" si="363"/>
        <v>0.3756944444444445</v>
      </c>
    </row>
    <row r="909" spans="1:45" x14ac:dyDescent="0.25">
      <c r="A909" t="s">
        <v>1802</v>
      </c>
      <c r="B909">
        <v>47220</v>
      </c>
      <c r="C909" t="s">
        <v>1803</v>
      </c>
      <c r="D909">
        <v>60293</v>
      </c>
      <c r="E909">
        <v>2459</v>
      </c>
      <c r="F909">
        <v>2573</v>
      </c>
      <c r="G909">
        <v>4240</v>
      </c>
      <c r="H909">
        <v>5884</v>
      </c>
      <c r="I909">
        <v>6177</v>
      </c>
      <c r="J909">
        <v>8711</v>
      </c>
      <c r="K909">
        <v>7594</v>
      </c>
      <c r="L909">
        <v>5565</v>
      </c>
      <c r="M909">
        <v>3580</v>
      </c>
      <c r="N909">
        <v>2377</v>
      </c>
      <c r="O909">
        <v>1216</v>
      </c>
      <c r="P909">
        <v>569</v>
      </c>
      <c r="Q909">
        <v>4717</v>
      </c>
      <c r="R909">
        <v>4631</v>
      </c>
      <c r="S909">
        <f t="shared" si="364"/>
        <v>30146.5</v>
      </c>
      <c r="T909" t="str">
        <f t="shared" si="365"/>
        <v>7:30 a.m. to 7:59 a.m.</v>
      </c>
      <c r="U909">
        <f t="shared" si="366"/>
        <v>450</v>
      </c>
      <c r="V909">
        <f t="shared" si="367"/>
        <v>60293</v>
      </c>
      <c r="W909">
        <f t="shared" si="368"/>
        <v>30044</v>
      </c>
      <c r="X909">
        <f t="shared" si="369"/>
        <v>7594</v>
      </c>
      <c r="Y909">
        <f t="shared" si="370"/>
        <v>29</v>
      </c>
      <c r="Z909">
        <f t="shared" si="371"/>
        <v>450.39142744271794</v>
      </c>
      <c r="AA909" s="9">
        <f t="shared" si="361"/>
        <v>0.3125</v>
      </c>
      <c r="AC909" s="6">
        <f t="shared" si="372"/>
        <v>60293</v>
      </c>
      <c r="AD909" s="6">
        <f t="shared" si="373"/>
        <v>15074</v>
      </c>
      <c r="AE909" s="6">
        <f t="shared" si="353"/>
        <v>360</v>
      </c>
      <c r="AF909" s="6">
        <f t="shared" si="354"/>
        <v>5884</v>
      </c>
      <c r="AG909" s="6">
        <f t="shared" si="355"/>
        <v>29</v>
      </c>
      <c r="AH909" s="6">
        <f t="shared" si="356"/>
        <v>9272</v>
      </c>
      <c r="AI909" s="6">
        <f t="shared" si="374"/>
        <v>388.59215669612507</v>
      </c>
      <c r="AJ909" s="9">
        <f t="shared" si="362"/>
        <v>0.26944444444444443</v>
      </c>
      <c r="AL909" s="6">
        <f t="shared" si="375"/>
        <v>60293</v>
      </c>
      <c r="AM909" s="6">
        <f t="shared" si="376"/>
        <v>45220</v>
      </c>
      <c r="AN909" s="6">
        <f t="shared" si="357"/>
        <v>510</v>
      </c>
      <c r="AO909" s="6">
        <f t="shared" si="358"/>
        <v>3580</v>
      </c>
      <c r="AP909" s="6">
        <f t="shared" si="359"/>
        <v>29</v>
      </c>
      <c r="AQ909" s="6">
        <f t="shared" si="360"/>
        <v>43203</v>
      </c>
      <c r="AR909" s="6">
        <f t="shared" si="377"/>
        <v>526.33680167597765</v>
      </c>
      <c r="AS909" s="9">
        <f t="shared" si="363"/>
        <v>0.36527777777777781</v>
      </c>
    </row>
    <row r="910" spans="1:45" x14ac:dyDescent="0.25">
      <c r="A910" t="s">
        <v>1804</v>
      </c>
      <c r="B910">
        <v>47260</v>
      </c>
      <c r="C910" t="s">
        <v>1805</v>
      </c>
      <c r="D910">
        <v>793126</v>
      </c>
      <c r="E910">
        <v>31441</v>
      </c>
      <c r="F910">
        <v>34339</v>
      </c>
      <c r="G910">
        <v>48528</v>
      </c>
      <c r="H910">
        <v>85497</v>
      </c>
      <c r="I910">
        <v>92073</v>
      </c>
      <c r="J910">
        <v>109291</v>
      </c>
      <c r="K910">
        <v>92664</v>
      </c>
      <c r="L910">
        <v>81119</v>
      </c>
      <c r="M910">
        <v>43521</v>
      </c>
      <c r="N910">
        <v>44906</v>
      </c>
      <c r="O910">
        <v>19649</v>
      </c>
      <c r="P910">
        <v>9261</v>
      </c>
      <c r="Q910">
        <v>51784</v>
      </c>
      <c r="R910">
        <v>49053</v>
      </c>
      <c r="S910">
        <f t="shared" si="364"/>
        <v>396563</v>
      </c>
      <c r="T910" t="str">
        <f t="shared" si="365"/>
        <v>7:00 a.m. to 7:29 a.m.</v>
      </c>
      <c r="U910">
        <f t="shared" si="366"/>
        <v>420</v>
      </c>
      <c r="V910">
        <f t="shared" si="367"/>
        <v>793126</v>
      </c>
      <c r="W910">
        <f t="shared" si="368"/>
        <v>291878</v>
      </c>
      <c r="X910">
        <f t="shared" si="369"/>
        <v>109291</v>
      </c>
      <c r="Y910">
        <f t="shared" si="370"/>
        <v>29</v>
      </c>
      <c r="Z910">
        <f t="shared" si="371"/>
        <v>447.77781336066101</v>
      </c>
      <c r="AA910" s="9">
        <f t="shared" si="361"/>
        <v>0.31041666666666667</v>
      </c>
      <c r="AC910" s="6">
        <f t="shared" si="372"/>
        <v>793126</v>
      </c>
      <c r="AD910" s="6">
        <f t="shared" si="373"/>
        <v>198282</v>
      </c>
      <c r="AE910" s="6">
        <f t="shared" si="353"/>
        <v>360</v>
      </c>
      <c r="AF910" s="6">
        <f t="shared" si="354"/>
        <v>85497</v>
      </c>
      <c r="AG910" s="6">
        <f t="shared" si="355"/>
        <v>29</v>
      </c>
      <c r="AH910" s="6">
        <f t="shared" si="356"/>
        <v>114308</v>
      </c>
      <c r="AI910" s="6">
        <f t="shared" si="374"/>
        <v>388.48323917798285</v>
      </c>
      <c r="AJ910" s="9">
        <f t="shared" si="362"/>
        <v>0.26944444444444443</v>
      </c>
      <c r="AL910" s="6">
        <f t="shared" si="375"/>
        <v>793126</v>
      </c>
      <c r="AM910" s="6">
        <f t="shared" si="376"/>
        <v>594845</v>
      </c>
      <c r="AN910" s="6">
        <f t="shared" si="357"/>
        <v>510</v>
      </c>
      <c r="AO910" s="6">
        <f t="shared" si="358"/>
        <v>43521</v>
      </c>
      <c r="AP910" s="6">
        <f t="shared" si="359"/>
        <v>29</v>
      </c>
      <c r="AQ910" s="6">
        <f t="shared" si="360"/>
        <v>574952</v>
      </c>
      <c r="AR910" s="6">
        <f t="shared" si="377"/>
        <v>523.25526757197679</v>
      </c>
      <c r="AS910" s="9">
        <f t="shared" si="363"/>
        <v>0.36319444444444443</v>
      </c>
    </row>
    <row r="911" spans="1:45" x14ac:dyDescent="0.25">
      <c r="A911" t="s">
        <v>1806</v>
      </c>
      <c r="B911">
        <v>47300</v>
      </c>
      <c r="C911" t="s">
        <v>1807</v>
      </c>
      <c r="D911">
        <v>158108</v>
      </c>
      <c r="E911">
        <v>12901</v>
      </c>
      <c r="F911">
        <v>10713</v>
      </c>
      <c r="G911">
        <v>12283</v>
      </c>
      <c r="H911">
        <v>16250</v>
      </c>
      <c r="I911">
        <v>13566</v>
      </c>
      <c r="J911">
        <v>18976</v>
      </c>
      <c r="K911">
        <v>20344</v>
      </c>
      <c r="L911">
        <v>12858</v>
      </c>
      <c r="M911">
        <v>5921</v>
      </c>
      <c r="N911">
        <v>6360</v>
      </c>
      <c r="O911">
        <v>3952</v>
      </c>
      <c r="P911">
        <v>2100</v>
      </c>
      <c r="Q911">
        <v>11041</v>
      </c>
      <c r="R911">
        <v>10843</v>
      </c>
      <c r="S911">
        <f t="shared" si="364"/>
        <v>79054</v>
      </c>
      <c r="T911" t="str">
        <f t="shared" si="365"/>
        <v>7:00 a.m. to 7:29 a.m.</v>
      </c>
      <c r="U911">
        <f t="shared" si="366"/>
        <v>420</v>
      </c>
      <c r="V911">
        <f t="shared" si="367"/>
        <v>158108</v>
      </c>
      <c r="W911">
        <f t="shared" si="368"/>
        <v>65713</v>
      </c>
      <c r="X911">
        <f t="shared" si="369"/>
        <v>18976</v>
      </c>
      <c r="Y911">
        <f t="shared" si="370"/>
        <v>29</v>
      </c>
      <c r="Z911">
        <f t="shared" si="371"/>
        <v>440.38833263069142</v>
      </c>
      <c r="AA911" s="9">
        <f t="shared" si="361"/>
        <v>0.30555555555555552</v>
      </c>
      <c r="AC911" s="6">
        <f t="shared" si="372"/>
        <v>158108</v>
      </c>
      <c r="AD911" s="6">
        <f t="shared" si="373"/>
        <v>39528</v>
      </c>
      <c r="AE911" s="6">
        <f t="shared" si="353"/>
        <v>360</v>
      </c>
      <c r="AF911" s="6">
        <f t="shared" si="354"/>
        <v>16250</v>
      </c>
      <c r="AG911" s="6">
        <f t="shared" si="355"/>
        <v>29</v>
      </c>
      <c r="AH911" s="6">
        <f t="shared" si="356"/>
        <v>35897</v>
      </c>
      <c r="AI911" s="6">
        <f t="shared" si="374"/>
        <v>366.47815384615387</v>
      </c>
      <c r="AJ911" s="9">
        <f t="shared" si="362"/>
        <v>0.25416666666666665</v>
      </c>
      <c r="AL911" s="6">
        <f t="shared" si="375"/>
        <v>158108</v>
      </c>
      <c r="AM911" s="6">
        <f t="shared" si="376"/>
        <v>118581</v>
      </c>
      <c r="AN911" s="6">
        <f t="shared" si="357"/>
        <v>510</v>
      </c>
      <c r="AO911" s="6">
        <f t="shared" si="358"/>
        <v>5921</v>
      </c>
      <c r="AP911" s="6">
        <f t="shared" si="359"/>
        <v>29</v>
      </c>
      <c r="AQ911" s="6">
        <f t="shared" si="360"/>
        <v>117891</v>
      </c>
      <c r="AR911" s="6">
        <f t="shared" si="377"/>
        <v>513.37949670663738</v>
      </c>
      <c r="AS911" s="9">
        <f t="shared" si="363"/>
        <v>0.35625000000000001</v>
      </c>
    </row>
    <row r="912" spans="1:45" x14ac:dyDescent="0.25">
      <c r="A912" t="s">
        <v>1808</v>
      </c>
      <c r="B912">
        <v>47340</v>
      </c>
      <c r="C912" t="s">
        <v>1809</v>
      </c>
      <c r="D912">
        <v>13622</v>
      </c>
      <c r="E912">
        <v>775</v>
      </c>
      <c r="F912">
        <v>498</v>
      </c>
      <c r="G912">
        <v>936</v>
      </c>
      <c r="H912">
        <v>1156</v>
      </c>
      <c r="I912">
        <v>1777</v>
      </c>
      <c r="J912">
        <v>1472</v>
      </c>
      <c r="K912">
        <v>2172</v>
      </c>
      <c r="L912">
        <v>1036</v>
      </c>
      <c r="M912">
        <v>505</v>
      </c>
      <c r="N912">
        <v>444</v>
      </c>
      <c r="O912">
        <v>279</v>
      </c>
      <c r="P912">
        <v>149</v>
      </c>
      <c r="Q912">
        <v>1371</v>
      </c>
      <c r="R912">
        <v>1052</v>
      </c>
      <c r="S912">
        <f t="shared" si="364"/>
        <v>6811</v>
      </c>
      <c r="T912" t="str">
        <f t="shared" si="365"/>
        <v>7:30 a.m. to 7:59 a.m.</v>
      </c>
      <c r="U912">
        <f t="shared" si="366"/>
        <v>450</v>
      </c>
      <c r="V912">
        <f t="shared" si="367"/>
        <v>13622</v>
      </c>
      <c r="W912">
        <f t="shared" si="368"/>
        <v>6614</v>
      </c>
      <c r="X912">
        <f t="shared" si="369"/>
        <v>2172</v>
      </c>
      <c r="Y912">
        <f t="shared" si="370"/>
        <v>29</v>
      </c>
      <c r="Z912">
        <f t="shared" si="371"/>
        <v>452.6302946593002</v>
      </c>
      <c r="AA912" s="9">
        <f t="shared" si="361"/>
        <v>0.31388888888888888</v>
      </c>
      <c r="AC912" s="6">
        <f t="shared" si="372"/>
        <v>13622</v>
      </c>
      <c r="AD912" s="6">
        <f t="shared" si="373"/>
        <v>3406</v>
      </c>
      <c r="AE912" s="6">
        <f t="shared" si="353"/>
        <v>390</v>
      </c>
      <c r="AF912" s="6">
        <f t="shared" si="354"/>
        <v>1777</v>
      </c>
      <c r="AG912" s="6">
        <f t="shared" si="355"/>
        <v>29</v>
      </c>
      <c r="AH912" s="6">
        <f t="shared" si="356"/>
        <v>3365</v>
      </c>
      <c r="AI912" s="6">
        <f t="shared" si="374"/>
        <v>390.66094541361844</v>
      </c>
      <c r="AJ912" s="9">
        <f t="shared" si="362"/>
        <v>0.27083333333333331</v>
      </c>
      <c r="AL912" s="6">
        <f t="shared" si="375"/>
        <v>13622</v>
      </c>
      <c r="AM912" s="6">
        <f t="shared" si="376"/>
        <v>10217</v>
      </c>
      <c r="AN912" s="6">
        <f t="shared" si="357"/>
        <v>510</v>
      </c>
      <c r="AO912" s="6">
        <f t="shared" si="358"/>
        <v>505</v>
      </c>
      <c r="AP912" s="6">
        <f t="shared" si="359"/>
        <v>29</v>
      </c>
      <c r="AQ912" s="6">
        <f t="shared" si="360"/>
        <v>9822</v>
      </c>
      <c r="AR912" s="6">
        <f t="shared" si="377"/>
        <v>532.6544554455445</v>
      </c>
      <c r="AS912" s="9">
        <f t="shared" si="363"/>
        <v>0.36944444444444446</v>
      </c>
    </row>
    <row r="913" spans="1:45" x14ac:dyDescent="0.25">
      <c r="A913" t="s">
        <v>1810</v>
      </c>
      <c r="B913">
        <v>47380</v>
      </c>
      <c r="C913" t="s">
        <v>1811</v>
      </c>
      <c r="D913">
        <v>100371</v>
      </c>
      <c r="E913">
        <v>3672</v>
      </c>
      <c r="F913">
        <v>3020</v>
      </c>
      <c r="G913">
        <v>4823</v>
      </c>
      <c r="H913">
        <v>7607</v>
      </c>
      <c r="I913">
        <v>10416</v>
      </c>
      <c r="J913">
        <v>16188</v>
      </c>
      <c r="K913">
        <v>17765</v>
      </c>
      <c r="L913">
        <v>8023</v>
      </c>
      <c r="M913">
        <v>3968</v>
      </c>
      <c r="N913">
        <v>5308</v>
      </c>
      <c r="O913">
        <v>2414</v>
      </c>
      <c r="P913">
        <v>1273</v>
      </c>
      <c r="Q913">
        <v>8221</v>
      </c>
      <c r="R913">
        <v>7673</v>
      </c>
      <c r="S913">
        <f t="shared" si="364"/>
        <v>50185.5</v>
      </c>
      <c r="T913" t="str">
        <f t="shared" si="365"/>
        <v>7:30 a.m. to 7:59 a.m.</v>
      </c>
      <c r="U913">
        <f t="shared" si="366"/>
        <v>450</v>
      </c>
      <c r="V913">
        <f t="shared" si="367"/>
        <v>100371</v>
      </c>
      <c r="W913">
        <f t="shared" si="368"/>
        <v>45726</v>
      </c>
      <c r="X913">
        <f t="shared" si="369"/>
        <v>17765</v>
      </c>
      <c r="Y913">
        <f t="shared" si="370"/>
        <v>29</v>
      </c>
      <c r="Z913">
        <f t="shared" si="371"/>
        <v>457.27979172530257</v>
      </c>
      <c r="AA913" s="9">
        <f t="shared" si="361"/>
        <v>0.31736111111111109</v>
      </c>
      <c r="AC913" s="6">
        <f t="shared" si="372"/>
        <v>100371</v>
      </c>
      <c r="AD913" s="6">
        <f t="shared" si="373"/>
        <v>25093</v>
      </c>
      <c r="AE913" s="6">
        <f t="shared" si="353"/>
        <v>390</v>
      </c>
      <c r="AF913" s="6">
        <f t="shared" si="354"/>
        <v>10416</v>
      </c>
      <c r="AG913" s="6">
        <f t="shared" si="355"/>
        <v>29</v>
      </c>
      <c r="AH913" s="6">
        <f t="shared" si="356"/>
        <v>19122</v>
      </c>
      <c r="AI913" s="6">
        <f t="shared" si="374"/>
        <v>406.62363191244242</v>
      </c>
      <c r="AJ913" s="9">
        <f t="shared" si="362"/>
        <v>0.28194444444444444</v>
      </c>
      <c r="AL913" s="6">
        <f t="shared" si="375"/>
        <v>100371</v>
      </c>
      <c r="AM913" s="6">
        <f t="shared" si="376"/>
        <v>75279</v>
      </c>
      <c r="AN913" s="6">
        <f t="shared" si="357"/>
        <v>510</v>
      </c>
      <c r="AO913" s="6">
        <f t="shared" si="358"/>
        <v>3968</v>
      </c>
      <c r="AP913" s="6">
        <f t="shared" si="359"/>
        <v>29</v>
      </c>
      <c r="AQ913" s="6">
        <f t="shared" si="360"/>
        <v>71514</v>
      </c>
      <c r="AR913" s="6">
        <f t="shared" si="377"/>
        <v>537.51089969758061</v>
      </c>
      <c r="AS913" s="9">
        <f t="shared" si="363"/>
        <v>0.37291666666666662</v>
      </c>
    </row>
    <row r="914" spans="1:45" x14ac:dyDescent="0.25">
      <c r="A914" t="s">
        <v>1812</v>
      </c>
      <c r="B914">
        <v>47420</v>
      </c>
      <c r="C914" t="s">
        <v>1813</v>
      </c>
      <c r="D914">
        <v>10927</v>
      </c>
      <c r="E914">
        <v>333</v>
      </c>
      <c r="F914">
        <v>221</v>
      </c>
      <c r="G914">
        <v>602</v>
      </c>
      <c r="H914">
        <v>1068</v>
      </c>
      <c r="I914">
        <v>1340</v>
      </c>
      <c r="J914">
        <v>1795</v>
      </c>
      <c r="K914">
        <v>2062</v>
      </c>
      <c r="L914">
        <v>830</v>
      </c>
      <c r="M914">
        <v>386</v>
      </c>
      <c r="N914">
        <v>359</v>
      </c>
      <c r="O914">
        <v>298</v>
      </c>
      <c r="P914">
        <v>115</v>
      </c>
      <c r="Q914">
        <v>746</v>
      </c>
      <c r="R914">
        <v>772</v>
      </c>
      <c r="S914">
        <f t="shared" si="364"/>
        <v>5463.5</v>
      </c>
      <c r="T914" t="str">
        <f t="shared" si="365"/>
        <v>7:30 a.m. to 7:59 a.m.</v>
      </c>
      <c r="U914">
        <f t="shared" si="366"/>
        <v>450</v>
      </c>
      <c r="V914">
        <f t="shared" si="367"/>
        <v>10927</v>
      </c>
      <c r="W914">
        <f t="shared" si="368"/>
        <v>5359</v>
      </c>
      <c r="X914">
        <f t="shared" si="369"/>
        <v>2062</v>
      </c>
      <c r="Y914">
        <f t="shared" si="370"/>
        <v>29</v>
      </c>
      <c r="Z914">
        <f t="shared" si="371"/>
        <v>451.4696896217265</v>
      </c>
      <c r="AA914" s="9">
        <f t="shared" si="361"/>
        <v>0.31319444444444444</v>
      </c>
      <c r="AC914" s="6">
        <f t="shared" si="372"/>
        <v>10927</v>
      </c>
      <c r="AD914" s="6">
        <f t="shared" si="373"/>
        <v>2732</v>
      </c>
      <c r="AE914" s="6">
        <f t="shared" si="353"/>
        <v>390</v>
      </c>
      <c r="AF914" s="6">
        <f t="shared" si="354"/>
        <v>1340</v>
      </c>
      <c r="AG914" s="6">
        <f t="shared" si="355"/>
        <v>29</v>
      </c>
      <c r="AH914" s="6">
        <f t="shared" si="356"/>
        <v>2224</v>
      </c>
      <c r="AI914" s="6">
        <f t="shared" si="374"/>
        <v>400.98861940298508</v>
      </c>
      <c r="AJ914" s="9">
        <f t="shared" si="362"/>
        <v>0.27777777777777779</v>
      </c>
      <c r="AL914" s="6">
        <f t="shared" si="375"/>
        <v>10927</v>
      </c>
      <c r="AM914" s="6">
        <f t="shared" si="376"/>
        <v>8196</v>
      </c>
      <c r="AN914" s="6">
        <f t="shared" si="357"/>
        <v>480</v>
      </c>
      <c r="AO914" s="6">
        <f t="shared" si="358"/>
        <v>830</v>
      </c>
      <c r="AP914" s="6">
        <f t="shared" si="359"/>
        <v>29</v>
      </c>
      <c r="AQ914" s="6">
        <f t="shared" si="360"/>
        <v>7421</v>
      </c>
      <c r="AR914" s="6">
        <f t="shared" si="377"/>
        <v>507.05210843373493</v>
      </c>
      <c r="AS914" s="9">
        <f t="shared" si="363"/>
        <v>0.3520833333333333</v>
      </c>
    </row>
    <row r="915" spans="1:45" x14ac:dyDescent="0.25">
      <c r="A915" t="s">
        <v>1814</v>
      </c>
      <c r="B915">
        <v>47460</v>
      </c>
      <c r="C915" t="s">
        <v>1815</v>
      </c>
      <c r="D915">
        <v>24042</v>
      </c>
      <c r="E915">
        <v>1072</v>
      </c>
      <c r="F915">
        <v>917</v>
      </c>
      <c r="G915">
        <v>1136</v>
      </c>
      <c r="H915">
        <v>1383</v>
      </c>
      <c r="I915">
        <v>2557</v>
      </c>
      <c r="J915">
        <v>3208</v>
      </c>
      <c r="K915">
        <v>4500</v>
      </c>
      <c r="L915">
        <v>1907</v>
      </c>
      <c r="M915">
        <v>1182</v>
      </c>
      <c r="N915">
        <v>1096</v>
      </c>
      <c r="O915">
        <v>759</v>
      </c>
      <c r="P915">
        <v>563</v>
      </c>
      <c r="Q915">
        <v>2110</v>
      </c>
      <c r="R915">
        <v>1652</v>
      </c>
      <c r="S915">
        <f t="shared" si="364"/>
        <v>12021</v>
      </c>
      <c r="T915" t="str">
        <f t="shared" si="365"/>
        <v>7:30 a.m. to 7:59 a.m.</v>
      </c>
      <c r="U915">
        <f t="shared" si="366"/>
        <v>450</v>
      </c>
      <c r="V915">
        <f t="shared" si="367"/>
        <v>24042</v>
      </c>
      <c r="W915">
        <f t="shared" si="368"/>
        <v>10273</v>
      </c>
      <c r="X915">
        <f t="shared" si="369"/>
        <v>4500</v>
      </c>
      <c r="Y915">
        <f t="shared" si="370"/>
        <v>29</v>
      </c>
      <c r="Z915">
        <f t="shared" si="371"/>
        <v>461.26488888888889</v>
      </c>
      <c r="AA915" s="9">
        <f t="shared" si="361"/>
        <v>0.32013888888888892</v>
      </c>
      <c r="AC915" s="6">
        <f t="shared" si="372"/>
        <v>24042</v>
      </c>
      <c r="AD915" s="6">
        <f t="shared" si="373"/>
        <v>6011</v>
      </c>
      <c r="AE915" s="6">
        <f t="shared" si="353"/>
        <v>390</v>
      </c>
      <c r="AF915" s="6">
        <f t="shared" si="354"/>
        <v>2557</v>
      </c>
      <c r="AG915" s="6">
        <f t="shared" si="355"/>
        <v>29</v>
      </c>
      <c r="AH915" s="6">
        <f t="shared" si="356"/>
        <v>4508</v>
      </c>
      <c r="AI915" s="6">
        <f t="shared" si="374"/>
        <v>407.04047712162691</v>
      </c>
      <c r="AJ915" s="9">
        <f t="shared" si="362"/>
        <v>0.28263888888888888</v>
      </c>
      <c r="AL915" s="6">
        <f t="shared" si="375"/>
        <v>24042</v>
      </c>
      <c r="AM915" s="6">
        <f t="shared" si="376"/>
        <v>18032</v>
      </c>
      <c r="AN915" s="6">
        <f t="shared" si="357"/>
        <v>540</v>
      </c>
      <c r="AO915" s="6">
        <f t="shared" si="358"/>
        <v>1096</v>
      </c>
      <c r="AP915" s="6">
        <f t="shared" si="359"/>
        <v>59</v>
      </c>
      <c r="AQ915" s="6">
        <f t="shared" si="360"/>
        <v>17862</v>
      </c>
      <c r="AR915" s="6">
        <f t="shared" si="377"/>
        <v>549.12454379562041</v>
      </c>
      <c r="AS915" s="9">
        <f t="shared" si="363"/>
        <v>0.38125000000000003</v>
      </c>
    </row>
    <row r="916" spans="1:45" x14ac:dyDescent="0.25">
      <c r="A916" t="s">
        <v>1816</v>
      </c>
      <c r="B916">
        <v>47500</v>
      </c>
      <c r="C916" t="s">
        <v>1817</v>
      </c>
      <c r="D916">
        <v>13764</v>
      </c>
      <c r="E916">
        <v>1036</v>
      </c>
      <c r="F916">
        <v>1141</v>
      </c>
      <c r="G916">
        <v>819</v>
      </c>
      <c r="H916">
        <v>1249</v>
      </c>
      <c r="I916">
        <v>1273</v>
      </c>
      <c r="J916">
        <v>2214</v>
      </c>
      <c r="K916">
        <v>2128</v>
      </c>
      <c r="L916">
        <v>957</v>
      </c>
      <c r="M916">
        <v>592</v>
      </c>
      <c r="N916">
        <v>476</v>
      </c>
      <c r="O916">
        <v>286</v>
      </c>
      <c r="P916">
        <v>40</v>
      </c>
      <c r="Q916">
        <v>903</v>
      </c>
      <c r="R916">
        <v>650</v>
      </c>
      <c r="S916">
        <f t="shared" si="364"/>
        <v>6882</v>
      </c>
      <c r="T916" t="str">
        <f t="shared" si="365"/>
        <v>7:00 a.m. to 7:29 a.m.</v>
      </c>
      <c r="U916">
        <f t="shared" si="366"/>
        <v>420</v>
      </c>
      <c r="V916">
        <f t="shared" si="367"/>
        <v>13764</v>
      </c>
      <c r="W916">
        <f t="shared" si="368"/>
        <v>5518</v>
      </c>
      <c r="X916">
        <f t="shared" si="369"/>
        <v>2214</v>
      </c>
      <c r="Y916">
        <f t="shared" si="370"/>
        <v>29</v>
      </c>
      <c r="Z916">
        <f t="shared" si="371"/>
        <v>437.86630532971998</v>
      </c>
      <c r="AA916" s="9">
        <f t="shared" si="361"/>
        <v>0.3034722222222222</v>
      </c>
      <c r="AC916" s="6">
        <f t="shared" si="372"/>
        <v>13764</v>
      </c>
      <c r="AD916" s="6">
        <f t="shared" si="373"/>
        <v>3442</v>
      </c>
      <c r="AE916" s="6">
        <f t="shared" si="353"/>
        <v>360</v>
      </c>
      <c r="AF916" s="6">
        <f t="shared" si="354"/>
        <v>1249</v>
      </c>
      <c r="AG916" s="6">
        <f t="shared" si="355"/>
        <v>29</v>
      </c>
      <c r="AH916" s="6">
        <f t="shared" si="356"/>
        <v>2996</v>
      </c>
      <c r="AI916" s="6">
        <f t="shared" si="374"/>
        <v>370.33226581265012</v>
      </c>
      <c r="AJ916" s="9">
        <f t="shared" si="362"/>
        <v>0.25694444444444448</v>
      </c>
      <c r="AL916" s="6">
        <f t="shared" si="375"/>
        <v>13764</v>
      </c>
      <c r="AM916" s="6">
        <f t="shared" si="376"/>
        <v>10323</v>
      </c>
      <c r="AN916" s="6">
        <f t="shared" si="357"/>
        <v>480</v>
      </c>
      <c r="AO916" s="6">
        <f t="shared" si="358"/>
        <v>957</v>
      </c>
      <c r="AP916" s="6">
        <f t="shared" si="359"/>
        <v>29</v>
      </c>
      <c r="AQ916" s="6">
        <f t="shared" si="360"/>
        <v>9860</v>
      </c>
      <c r="AR916" s="6">
        <f t="shared" si="377"/>
        <v>494.030303030303</v>
      </c>
      <c r="AS916" s="9">
        <f t="shared" si="363"/>
        <v>0.3430555555555555</v>
      </c>
    </row>
    <row r="917" spans="1:45" x14ac:dyDescent="0.25">
      <c r="A917" t="s">
        <v>1818</v>
      </c>
      <c r="B917">
        <v>47540</v>
      </c>
      <c r="C917" t="s">
        <v>1819</v>
      </c>
      <c r="D917">
        <v>21158</v>
      </c>
      <c r="E917">
        <v>1401</v>
      </c>
      <c r="F917">
        <v>1087</v>
      </c>
      <c r="G917">
        <v>1366</v>
      </c>
      <c r="H917">
        <v>1939</v>
      </c>
      <c r="I917">
        <v>2450</v>
      </c>
      <c r="J917">
        <v>2790</v>
      </c>
      <c r="K917">
        <v>2529</v>
      </c>
      <c r="L917">
        <v>1360</v>
      </c>
      <c r="M917">
        <v>810</v>
      </c>
      <c r="N917">
        <v>707</v>
      </c>
      <c r="O917">
        <v>367</v>
      </c>
      <c r="P917">
        <v>143</v>
      </c>
      <c r="Q917">
        <v>2188</v>
      </c>
      <c r="R917">
        <v>2021</v>
      </c>
      <c r="S917">
        <f t="shared" si="364"/>
        <v>10579</v>
      </c>
      <c r="T917" t="str">
        <f t="shared" si="365"/>
        <v>7:00 a.m. to 7:29 a.m.</v>
      </c>
      <c r="U917">
        <f t="shared" si="366"/>
        <v>420</v>
      </c>
      <c r="V917">
        <f t="shared" si="367"/>
        <v>21158</v>
      </c>
      <c r="W917">
        <f t="shared" si="368"/>
        <v>8243</v>
      </c>
      <c r="X917">
        <f t="shared" si="369"/>
        <v>2790</v>
      </c>
      <c r="Y917">
        <f t="shared" si="370"/>
        <v>29</v>
      </c>
      <c r="Z917">
        <f t="shared" si="371"/>
        <v>444.28100358422938</v>
      </c>
      <c r="AA917" s="9">
        <f t="shared" si="361"/>
        <v>0.30833333333333335</v>
      </c>
      <c r="AC917" s="6">
        <f t="shared" si="372"/>
        <v>21158</v>
      </c>
      <c r="AD917" s="6">
        <f t="shared" si="373"/>
        <v>5290</v>
      </c>
      <c r="AE917" s="6">
        <f t="shared" si="353"/>
        <v>360</v>
      </c>
      <c r="AF917" s="6">
        <f t="shared" si="354"/>
        <v>1939</v>
      </c>
      <c r="AG917" s="6">
        <f t="shared" si="355"/>
        <v>29</v>
      </c>
      <c r="AH917" s="6">
        <f t="shared" si="356"/>
        <v>3854</v>
      </c>
      <c r="AI917" s="6">
        <f t="shared" si="374"/>
        <v>381.46957194430121</v>
      </c>
      <c r="AJ917" s="9">
        <f t="shared" si="362"/>
        <v>0.26458333333333334</v>
      </c>
      <c r="AL917" s="6">
        <f t="shared" si="375"/>
        <v>21158</v>
      </c>
      <c r="AM917" s="6">
        <f t="shared" si="376"/>
        <v>15869</v>
      </c>
      <c r="AN917" s="6">
        <f t="shared" si="357"/>
        <v>540</v>
      </c>
      <c r="AO917" s="6">
        <f t="shared" si="358"/>
        <v>707</v>
      </c>
      <c r="AP917" s="6">
        <f t="shared" si="359"/>
        <v>59</v>
      </c>
      <c r="AQ917" s="6">
        <f t="shared" si="360"/>
        <v>15732</v>
      </c>
      <c r="AR917" s="6">
        <f t="shared" si="377"/>
        <v>551.39108910891093</v>
      </c>
      <c r="AS917" s="9">
        <f t="shared" si="363"/>
        <v>0.38263888888888892</v>
      </c>
    </row>
    <row r="918" spans="1:45" x14ac:dyDescent="0.25">
      <c r="A918" t="s">
        <v>1820</v>
      </c>
      <c r="B918">
        <v>47580</v>
      </c>
      <c r="C918" t="s">
        <v>1821</v>
      </c>
      <c r="D918">
        <v>62965</v>
      </c>
      <c r="E918">
        <v>1902</v>
      </c>
      <c r="F918">
        <v>2594</v>
      </c>
      <c r="G918">
        <v>3126</v>
      </c>
      <c r="H918">
        <v>5784</v>
      </c>
      <c r="I918">
        <v>7705</v>
      </c>
      <c r="J918">
        <v>10644</v>
      </c>
      <c r="K918">
        <v>9101</v>
      </c>
      <c r="L918">
        <v>5407</v>
      </c>
      <c r="M918">
        <v>3345</v>
      </c>
      <c r="N918">
        <v>2556</v>
      </c>
      <c r="O918">
        <v>1735</v>
      </c>
      <c r="P918">
        <v>544</v>
      </c>
      <c r="Q918">
        <v>3809</v>
      </c>
      <c r="R918">
        <v>4713</v>
      </c>
      <c r="S918">
        <f t="shared" si="364"/>
        <v>31482.5</v>
      </c>
      <c r="T918" t="str">
        <f t="shared" si="365"/>
        <v>7:00 a.m. to 7:29 a.m.</v>
      </c>
      <c r="U918">
        <f t="shared" si="366"/>
        <v>420</v>
      </c>
      <c r="V918">
        <f t="shared" si="367"/>
        <v>62965</v>
      </c>
      <c r="W918">
        <f t="shared" si="368"/>
        <v>21111</v>
      </c>
      <c r="X918">
        <f t="shared" si="369"/>
        <v>10644</v>
      </c>
      <c r="Y918">
        <f t="shared" si="370"/>
        <v>29</v>
      </c>
      <c r="Z918">
        <f t="shared" si="371"/>
        <v>448.2575629462608</v>
      </c>
      <c r="AA918" s="9">
        <f t="shared" si="361"/>
        <v>0.31111111111111112</v>
      </c>
      <c r="AC918" s="6">
        <f t="shared" si="372"/>
        <v>62965</v>
      </c>
      <c r="AD918" s="6">
        <f t="shared" si="373"/>
        <v>15742</v>
      </c>
      <c r="AE918" s="6">
        <f t="shared" si="353"/>
        <v>390</v>
      </c>
      <c r="AF918" s="6">
        <f t="shared" si="354"/>
        <v>7705</v>
      </c>
      <c r="AG918" s="6">
        <f t="shared" si="355"/>
        <v>29</v>
      </c>
      <c r="AH918" s="6">
        <f t="shared" si="356"/>
        <v>13406</v>
      </c>
      <c r="AI918" s="6">
        <f t="shared" si="374"/>
        <v>398.78939000648927</v>
      </c>
      <c r="AJ918" s="9">
        <f t="shared" si="362"/>
        <v>0.27638888888888891</v>
      </c>
      <c r="AL918" s="6">
        <f t="shared" si="375"/>
        <v>62965</v>
      </c>
      <c r="AM918" s="6">
        <f t="shared" si="376"/>
        <v>47224</v>
      </c>
      <c r="AN918" s="6">
        <f t="shared" si="357"/>
        <v>510</v>
      </c>
      <c r="AO918" s="6">
        <f t="shared" si="358"/>
        <v>3345</v>
      </c>
      <c r="AP918" s="6">
        <f t="shared" si="359"/>
        <v>29</v>
      </c>
      <c r="AQ918" s="6">
        <f t="shared" si="360"/>
        <v>46263</v>
      </c>
      <c r="AR918" s="6">
        <f t="shared" si="377"/>
        <v>518.32937219730945</v>
      </c>
      <c r="AS918" s="9">
        <f t="shared" si="363"/>
        <v>0.35972222222222222</v>
      </c>
    </row>
    <row r="919" spans="1:45" x14ac:dyDescent="0.25">
      <c r="A919" t="s">
        <v>1822</v>
      </c>
      <c r="B919">
        <v>47620</v>
      </c>
      <c r="C919" t="s">
        <v>1823</v>
      </c>
      <c r="D919">
        <v>17947</v>
      </c>
      <c r="E919">
        <v>862</v>
      </c>
      <c r="F919">
        <v>665</v>
      </c>
      <c r="G919">
        <v>1289</v>
      </c>
      <c r="H919">
        <v>1719</v>
      </c>
      <c r="I919">
        <v>2112</v>
      </c>
      <c r="J919">
        <v>2388</v>
      </c>
      <c r="K919">
        <v>2747</v>
      </c>
      <c r="L919">
        <v>1249</v>
      </c>
      <c r="M919">
        <v>605</v>
      </c>
      <c r="N919">
        <v>832</v>
      </c>
      <c r="O919">
        <v>343</v>
      </c>
      <c r="P919">
        <v>134</v>
      </c>
      <c r="Q919">
        <v>1399</v>
      </c>
      <c r="R919">
        <v>1603</v>
      </c>
      <c r="S919">
        <f t="shared" si="364"/>
        <v>8973.5</v>
      </c>
      <c r="T919" t="str">
        <f t="shared" si="365"/>
        <v>7:00 a.m. to 7:29 a.m.</v>
      </c>
      <c r="U919">
        <f t="shared" si="366"/>
        <v>420</v>
      </c>
      <c r="V919">
        <f t="shared" si="367"/>
        <v>17947</v>
      </c>
      <c r="W919">
        <f t="shared" si="368"/>
        <v>6647</v>
      </c>
      <c r="X919">
        <f t="shared" si="369"/>
        <v>2388</v>
      </c>
      <c r="Y919">
        <f t="shared" si="370"/>
        <v>29</v>
      </c>
      <c r="Z919">
        <f t="shared" si="371"/>
        <v>448.2531407035176</v>
      </c>
      <c r="AA919" s="9">
        <f t="shared" si="361"/>
        <v>0.31111111111111112</v>
      </c>
      <c r="AC919" s="6">
        <f t="shared" si="372"/>
        <v>17947</v>
      </c>
      <c r="AD919" s="6">
        <f t="shared" si="373"/>
        <v>4487</v>
      </c>
      <c r="AE919" s="6">
        <f t="shared" si="353"/>
        <v>360</v>
      </c>
      <c r="AF919" s="6">
        <f t="shared" si="354"/>
        <v>1719</v>
      </c>
      <c r="AG919" s="6">
        <f t="shared" si="355"/>
        <v>29</v>
      </c>
      <c r="AH919" s="6">
        <f t="shared" si="356"/>
        <v>2816</v>
      </c>
      <c r="AI919" s="6">
        <f t="shared" si="374"/>
        <v>388.18600930773704</v>
      </c>
      <c r="AJ919" s="9">
        <f t="shared" si="362"/>
        <v>0.26944444444444443</v>
      </c>
      <c r="AL919" s="6">
        <f t="shared" si="375"/>
        <v>17947</v>
      </c>
      <c r="AM919" s="6">
        <f t="shared" si="376"/>
        <v>13461</v>
      </c>
      <c r="AN919" s="6">
        <f t="shared" si="357"/>
        <v>510</v>
      </c>
      <c r="AO919" s="6">
        <f t="shared" si="358"/>
        <v>605</v>
      </c>
      <c r="AP919" s="6">
        <f t="shared" si="359"/>
        <v>29</v>
      </c>
      <c r="AQ919" s="6">
        <f t="shared" si="360"/>
        <v>13031</v>
      </c>
      <c r="AR919" s="6">
        <f t="shared" si="377"/>
        <v>530.57561983471078</v>
      </c>
      <c r="AS919" s="9">
        <f t="shared" si="363"/>
        <v>0.36805555555555558</v>
      </c>
    </row>
    <row r="920" spans="1:45" x14ac:dyDescent="0.25">
      <c r="A920" t="s">
        <v>1824</v>
      </c>
      <c r="B920">
        <v>47660</v>
      </c>
      <c r="C920" t="s">
        <v>1825</v>
      </c>
      <c r="D920">
        <v>24598</v>
      </c>
      <c r="E920">
        <v>1124</v>
      </c>
      <c r="F920">
        <v>774</v>
      </c>
      <c r="G920">
        <v>1493</v>
      </c>
      <c r="H920">
        <v>2738</v>
      </c>
      <c r="I920">
        <v>2912</v>
      </c>
      <c r="J920">
        <v>3931</v>
      </c>
      <c r="K920">
        <v>2597</v>
      </c>
      <c r="L920">
        <v>1815</v>
      </c>
      <c r="M920">
        <v>637</v>
      </c>
      <c r="N920">
        <v>781</v>
      </c>
      <c r="O920">
        <v>444</v>
      </c>
      <c r="P920">
        <v>477</v>
      </c>
      <c r="Q920">
        <v>2442</v>
      </c>
      <c r="R920">
        <v>2433</v>
      </c>
      <c r="S920">
        <f t="shared" si="364"/>
        <v>12299</v>
      </c>
      <c r="T920" t="str">
        <f t="shared" si="365"/>
        <v>7:00 a.m. to 7:29 a.m.</v>
      </c>
      <c r="U920">
        <f t="shared" si="366"/>
        <v>420</v>
      </c>
      <c r="V920">
        <f t="shared" si="367"/>
        <v>24598</v>
      </c>
      <c r="W920">
        <f t="shared" si="368"/>
        <v>9041</v>
      </c>
      <c r="X920">
        <f t="shared" si="369"/>
        <v>3931</v>
      </c>
      <c r="Y920">
        <f t="shared" si="370"/>
        <v>29</v>
      </c>
      <c r="Z920">
        <f t="shared" si="371"/>
        <v>444.0351055711015</v>
      </c>
      <c r="AA920" s="9">
        <f t="shared" si="361"/>
        <v>0.30833333333333335</v>
      </c>
      <c r="AC920" s="6">
        <f t="shared" si="372"/>
        <v>24598</v>
      </c>
      <c r="AD920" s="6">
        <f t="shared" si="373"/>
        <v>6150</v>
      </c>
      <c r="AE920" s="6">
        <f t="shared" si="353"/>
        <v>390</v>
      </c>
      <c r="AF920" s="6">
        <f t="shared" si="354"/>
        <v>2912</v>
      </c>
      <c r="AG920" s="6">
        <f t="shared" si="355"/>
        <v>29</v>
      </c>
      <c r="AH920" s="6">
        <f t="shared" si="356"/>
        <v>6129</v>
      </c>
      <c r="AI920" s="6">
        <f t="shared" si="374"/>
        <v>390.2041552197802</v>
      </c>
      <c r="AJ920" s="9">
        <f t="shared" si="362"/>
        <v>0.27083333333333331</v>
      </c>
      <c r="AL920" s="6">
        <f t="shared" si="375"/>
        <v>24598</v>
      </c>
      <c r="AM920" s="6">
        <f t="shared" si="376"/>
        <v>18449</v>
      </c>
      <c r="AN920" s="6">
        <f t="shared" si="357"/>
        <v>540</v>
      </c>
      <c r="AO920" s="6">
        <f t="shared" si="358"/>
        <v>781</v>
      </c>
      <c r="AP920" s="6">
        <f t="shared" si="359"/>
        <v>59</v>
      </c>
      <c r="AQ920" s="6">
        <f t="shared" si="360"/>
        <v>18021</v>
      </c>
      <c r="AR920" s="6">
        <f t="shared" si="377"/>
        <v>572.29513444302177</v>
      </c>
      <c r="AS920" s="9">
        <f t="shared" si="363"/>
        <v>0.3972222222222222</v>
      </c>
    </row>
    <row r="921" spans="1:45" x14ac:dyDescent="0.25">
      <c r="A921" t="s">
        <v>1826</v>
      </c>
      <c r="B921">
        <v>47700</v>
      </c>
      <c r="C921" t="s">
        <v>1827</v>
      </c>
      <c r="D921">
        <v>34597</v>
      </c>
      <c r="E921">
        <v>3069</v>
      </c>
      <c r="F921">
        <v>1996</v>
      </c>
      <c r="G921">
        <v>2905</v>
      </c>
      <c r="H921">
        <v>2068</v>
      </c>
      <c r="I921">
        <v>4463</v>
      </c>
      <c r="J921">
        <v>3723</v>
      </c>
      <c r="K921">
        <v>4798</v>
      </c>
      <c r="L921">
        <v>2046</v>
      </c>
      <c r="M921">
        <v>1528</v>
      </c>
      <c r="N921">
        <v>1394</v>
      </c>
      <c r="O921">
        <v>663</v>
      </c>
      <c r="P921">
        <v>431</v>
      </c>
      <c r="Q921">
        <v>3057</v>
      </c>
      <c r="R921">
        <v>2456</v>
      </c>
      <c r="S921">
        <f t="shared" si="364"/>
        <v>17298.5</v>
      </c>
      <c r="T921" t="str">
        <f t="shared" si="365"/>
        <v>7:00 a.m. to 7:29 a.m.</v>
      </c>
      <c r="U921">
        <f t="shared" si="366"/>
        <v>420</v>
      </c>
      <c r="V921">
        <f t="shared" si="367"/>
        <v>34597</v>
      </c>
      <c r="W921">
        <f t="shared" si="368"/>
        <v>14501</v>
      </c>
      <c r="X921">
        <f t="shared" si="369"/>
        <v>3723</v>
      </c>
      <c r="Y921">
        <f t="shared" si="370"/>
        <v>29</v>
      </c>
      <c r="Z921">
        <f t="shared" si="371"/>
        <v>441.79089443996776</v>
      </c>
      <c r="AA921" s="9">
        <f t="shared" si="361"/>
        <v>0.30624999999999997</v>
      </c>
      <c r="AC921" s="6">
        <f t="shared" si="372"/>
        <v>34597</v>
      </c>
      <c r="AD921" s="6">
        <f t="shared" si="373"/>
        <v>8650</v>
      </c>
      <c r="AE921" s="6">
        <f t="shared" si="353"/>
        <v>360</v>
      </c>
      <c r="AF921" s="6">
        <f t="shared" si="354"/>
        <v>2068</v>
      </c>
      <c r="AG921" s="6">
        <f t="shared" si="355"/>
        <v>29</v>
      </c>
      <c r="AH921" s="6">
        <f t="shared" si="356"/>
        <v>7970</v>
      </c>
      <c r="AI921" s="6">
        <f t="shared" si="374"/>
        <v>369.52526595744683</v>
      </c>
      <c r="AJ921" s="9">
        <f t="shared" si="362"/>
        <v>0.25625000000000003</v>
      </c>
      <c r="AL921" s="6">
        <f t="shared" si="375"/>
        <v>34597</v>
      </c>
      <c r="AM921" s="6">
        <f t="shared" si="376"/>
        <v>25948</v>
      </c>
      <c r="AN921" s="6">
        <f t="shared" si="357"/>
        <v>510</v>
      </c>
      <c r="AO921" s="6">
        <f t="shared" si="358"/>
        <v>1528</v>
      </c>
      <c r="AP921" s="6">
        <f t="shared" si="359"/>
        <v>29</v>
      </c>
      <c r="AQ921" s="6">
        <f t="shared" si="360"/>
        <v>25068</v>
      </c>
      <c r="AR921" s="6">
        <f t="shared" si="377"/>
        <v>526.69682591623041</v>
      </c>
      <c r="AS921" s="9">
        <f t="shared" si="363"/>
        <v>0.36527777777777781</v>
      </c>
    </row>
    <row r="922" spans="1:45" x14ac:dyDescent="0.25">
      <c r="A922" t="s">
        <v>1828</v>
      </c>
      <c r="B922">
        <v>47780</v>
      </c>
      <c r="C922" t="s">
        <v>1829</v>
      </c>
      <c r="D922">
        <v>13306</v>
      </c>
      <c r="E922">
        <v>686</v>
      </c>
      <c r="F922">
        <v>996</v>
      </c>
      <c r="G922">
        <v>1367</v>
      </c>
      <c r="H922">
        <v>1545</v>
      </c>
      <c r="I922">
        <v>1648</v>
      </c>
      <c r="J922">
        <v>1604</v>
      </c>
      <c r="K922">
        <v>1783</v>
      </c>
      <c r="L922">
        <v>936</v>
      </c>
      <c r="M922">
        <v>407</v>
      </c>
      <c r="N922">
        <v>449</v>
      </c>
      <c r="O922">
        <v>115</v>
      </c>
      <c r="P922">
        <v>27</v>
      </c>
      <c r="Q922">
        <v>875</v>
      </c>
      <c r="R922">
        <v>868</v>
      </c>
      <c r="S922">
        <f t="shared" si="364"/>
        <v>6653</v>
      </c>
      <c r="T922" t="str">
        <f t="shared" si="365"/>
        <v>7:00 a.m. to 7:29 a.m.</v>
      </c>
      <c r="U922">
        <f t="shared" si="366"/>
        <v>420</v>
      </c>
      <c r="V922">
        <f t="shared" si="367"/>
        <v>13306</v>
      </c>
      <c r="W922">
        <f t="shared" si="368"/>
        <v>6242</v>
      </c>
      <c r="X922">
        <f t="shared" si="369"/>
        <v>1604</v>
      </c>
      <c r="Y922">
        <f t="shared" si="370"/>
        <v>29</v>
      </c>
      <c r="Z922">
        <f t="shared" si="371"/>
        <v>427.43079800498754</v>
      </c>
      <c r="AA922" s="9">
        <f t="shared" si="361"/>
        <v>0.29652777777777778</v>
      </c>
      <c r="AC922" s="6">
        <f t="shared" si="372"/>
        <v>13306</v>
      </c>
      <c r="AD922" s="6">
        <f t="shared" si="373"/>
        <v>3327</v>
      </c>
      <c r="AE922" s="6">
        <f t="shared" si="353"/>
        <v>360</v>
      </c>
      <c r="AF922" s="6">
        <f t="shared" si="354"/>
        <v>1545</v>
      </c>
      <c r="AG922" s="6">
        <f t="shared" si="355"/>
        <v>29</v>
      </c>
      <c r="AH922" s="6">
        <f t="shared" si="356"/>
        <v>3049</v>
      </c>
      <c r="AI922" s="6">
        <f t="shared" si="374"/>
        <v>365.20873786407765</v>
      </c>
      <c r="AJ922" s="9">
        <f t="shared" si="362"/>
        <v>0.25347222222222221</v>
      </c>
      <c r="AL922" s="6">
        <f t="shared" si="375"/>
        <v>13306</v>
      </c>
      <c r="AM922" s="6">
        <f t="shared" si="376"/>
        <v>9980</v>
      </c>
      <c r="AN922" s="6">
        <f t="shared" si="357"/>
        <v>480</v>
      </c>
      <c r="AO922" s="6">
        <f t="shared" si="358"/>
        <v>936</v>
      </c>
      <c r="AP922" s="6">
        <f t="shared" si="359"/>
        <v>29</v>
      </c>
      <c r="AQ922" s="6">
        <f t="shared" si="360"/>
        <v>9629</v>
      </c>
      <c r="AR922" s="6">
        <f t="shared" si="377"/>
        <v>490.85950854700855</v>
      </c>
      <c r="AS922" s="9">
        <f t="shared" si="363"/>
        <v>0.34027777777777773</v>
      </c>
    </row>
    <row r="923" spans="1:45" x14ac:dyDescent="0.25">
      <c r="A923" t="s">
        <v>1830</v>
      </c>
      <c r="B923">
        <v>47820</v>
      </c>
      <c r="C923" t="s">
        <v>1831</v>
      </c>
      <c r="D923">
        <v>18412</v>
      </c>
      <c r="E923">
        <v>629</v>
      </c>
      <c r="F923">
        <v>608</v>
      </c>
      <c r="G923">
        <v>1161</v>
      </c>
      <c r="H923">
        <v>1272</v>
      </c>
      <c r="I923">
        <v>2188</v>
      </c>
      <c r="J923">
        <v>2865</v>
      </c>
      <c r="K923">
        <v>3103</v>
      </c>
      <c r="L923">
        <v>2146</v>
      </c>
      <c r="M923">
        <v>1008</v>
      </c>
      <c r="N923">
        <v>854</v>
      </c>
      <c r="O923">
        <v>354</v>
      </c>
      <c r="P923">
        <v>110</v>
      </c>
      <c r="Q923">
        <v>959</v>
      </c>
      <c r="R923">
        <v>1155</v>
      </c>
      <c r="S923">
        <f t="shared" si="364"/>
        <v>9206</v>
      </c>
      <c r="T923" t="str">
        <f t="shared" si="365"/>
        <v>7:30 a.m. to 7:59 a.m.</v>
      </c>
      <c r="U923">
        <f t="shared" si="366"/>
        <v>450</v>
      </c>
      <c r="V923">
        <f t="shared" si="367"/>
        <v>18412</v>
      </c>
      <c r="W923">
        <f t="shared" si="368"/>
        <v>8723</v>
      </c>
      <c r="X923">
        <f t="shared" si="369"/>
        <v>3103</v>
      </c>
      <c r="Y923">
        <f t="shared" si="370"/>
        <v>29</v>
      </c>
      <c r="Z923">
        <f t="shared" si="371"/>
        <v>454.51401869158877</v>
      </c>
      <c r="AA923" s="9">
        <f t="shared" si="361"/>
        <v>0.31527777777777777</v>
      </c>
      <c r="AC923" s="6">
        <f t="shared" si="372"/>
        <v>18412</v>
      </c>
      <c r="AD923" s="6">
        <f t="shared" si="373"/>
        <v>4604</v>
      </c>
      <c r="AE923" s="6">
        <f t="shared" si="353"/>
        <v>390</v>
      </c>
      <c r="AF923" s="6">
        <f t="shared" si="354"/>
        <v>2188</v>
      </c>
      <c r="AG923" s="6">
        <f t="shared" si="355"/>
        <v>29</v>
      </c>
      <c r="AH923" s="6">
        <f t="shared" si="356"/>
        <v>3670</v>
      </c>
      <c r="AI923" s="6">
        <f t="shared" si="374"/>
        <v>402.36608775137114</v>
      </c>
      <c r="AJ923" s="9">
        <f t="shared" si="362"/>
        <v>0.27916666666666667</v>
      </c>
      <c r="AL923" s="6">
        <f t="shared" si="375"/>
        <v>18412</v>
      </c>
      <c r="AM923" s="6">
        <f t="shared" si="376"/>
        <v>13809</v>
      </c>
      <c r="AN923" s="6">
        <f t="shared" si="357"/>
        <v>480</v>
      </c>
      <c r="AO923" s="6">
        <f t="shared" si="358"/>
        <v>2146</v>
      </c>
      <c r="AP923" s="6">
        <f t="shared" si="359"/>
        <v>29</v>
      </c>
      <c r="AQ923" s="6">
        <f t="shared" si="360"/>
        <v>11826</v>
      </c>
      <c r="AR923" s="6">
        <f t="shared" si="377"/>
        <v>506.79729729729729</v>
      </c>
      <c r="AS923" s="9">
        <f t="shared" si="363"/>
        <v>0.35138888888888892</v>
      </c>
    </row>
    <row r="924" spans="1:45" x14ac:dyDescent="0.25">
      <c r="A924" t="s">
        <v>1832</v>
      </c>
      <c r="B924">
        <v>47900</v>
      </c>
      <c r="C924" t="s">
        <v>1833</v>
      </c>
      <c r="D924">
        <v>2825076</v>
      </c>
      <c r="E924">
        <v>104161</v>
      </c>
      <c r="F924">
        <v>117906</v>
      </c>
      <c r="G924">
        <v>141189</v>
      </c>
      <c r="H924">
        <v>262361</v>
      </c>
      <c r="I924">
        <v>266381</v>
      </c>
      <c r="J924">
        <v>396216</v>
      </c>
      <c r="K924">
        <v>324505</v>
      </c>
      <c r="L924">
        <v>374867</v>
      </c>
      <c r="M924">
        <v>221511</v>
      </c>
      <c r="N924">
        <v>229226</v>
      </c>
      <c r="O924">
        <v>80737</v>
      </c>
      <c r="P924">
        <v>34129</v>
      </c>
      <c r="Q924">
        <v>139587</v>
      </c>
      <c r="R924">
        <v>132300</v>
      </c>
      <c r="S924">
        <f t="shared" si="364"/>
        <v>1412538</v>
      </c>
      <c r="T924" t="str">
        <f t="shared" si="365"/>
        <v>7:30 a.m. to 7:59 a.m.</v>
      </c>
      <c r="U924">
        <f t="shared" si="366"/>
        <v>450</v>
      </c>
      <c r="V924">
        <f t="shared" si="367"/>
        <v>2825076</v>
      </c>
      <c r="W924">
        <f t="shared" si="368"/>
        <v>1288214</v>
      </c>
      <c r="X924">
        <f t="shared" si="369"/>
        <v>324505</v>
      </c>
      <c r="Y924">
        <f t="shared" si="370"/>
        <v>29</v>
      </c>
      <c r="Z924">
        <f t="shared" si="371"/>
        <v>461.11044822113683</v>
      </c>
      <c r="AA924" s="9">
        <f t="shared" si="361"/>
        <v>0.32013888888888892</v>
      </c>
      <c r="AC924" s="6">
        <f t="shared" si="372"/>
        <v>2825076</v>
      </c>
      <c r="AD924" s="6">
        <f t="shared" si="373"/>
        <v>706270</v>
      </c>
      <c r="AE924" s="6">
        <f t="shared" si="353"/>
        <v>390</v>
      </c>
      <c r="AF924" s="6">
        <f t="shared" si="354"/>
        <v>266381</v>
      </c>
      <c r="AG924" s="6">
        <f t="shared" si="355"/>
        <v>29</v>
      </c>
      <c r="AH924" s="6">
        <f t="shared" si="356"/>
        <v>625617</v>
      </c>
      <c r="AI924" s="6">
        <f t="shared" si="374"/>
        <v>398.78031090806024</v>
      </c>
      <c r="AJ924" s="9">
        <f t="shared" si="362"/>
        <v>0.27638888888888891</v>
      </c>
      <c r="AL924" s="6">
        <f t="shared" si="375"/>
        <v>2825076</v>
      </c>
      <c r="AM924" s="6">
        <f t="shared" si="376"/>
        <v>2118807</v>
      </c>
      <c r="AN924" s="6">
        <f t="shared" si="357"/>
        <v>510</v>
      </c>
      <c r="AO924" s="6">
        <f t="shared" si="358"/>
        <v>221511</v>
      </c>
      <c r="AP924" s="6">
        <f t="shared" si="359"/>
        <v>29</v>
      </c>
      <c r="AQ924" s="6">
        <f t="shared" si="360"/>
        <v>1987586</v>
      </c>
      <c r="AR924" s="6">
        <f t="shared" si="377"/>
        <v>527.17932292301509</v>
      </c>
      <c r="AS924" s="9">
        <f t="shared" si="363"/>
        <v>0.3659722222222222</v>
      </c>
    </row>
    <row r="925" spans="1:45" x14ac:dyDescent="0.25">
      <c r="A925" t="s">
        <v>1834</v>
      </c>
      <c r="B925">
        <v>47920</v>
      </c>
      <c r="C925" t="s">
        <v>1835</v>
      </c>
      <c r="D925">
        <v>12155</v>
      </c>
      <c r="E925">
        <v>1148</v>
      </c>
      <c r="F925">
        <v>531</v>
      </c>
      <c r="G925">
        <v>650</v>
      </c>
      <c r="H925">
        <v>1076</v>
      </c>
      <c r="I925">
        <v>1416</v>
      </c>
      <c r="J925">
        <v>1164</v>
      </c>
      <c r="K925">
        <v>1364</v>
      </c>
      <c r="L925">
        <v>951</v>
      </c>
      <c r="M925">
        <v>591</v>
      </c>
      <c r="N925">
        <v>560</v>
      </c>
      <c r="O925">
        <v>241</v>
      </c>
      <c r="P925">
        <v>196</v>
      </c>
      <c r="Q925">
        <v>1146</v>
      </c>
      <c r="R925">
        <v>1121</v>
      </c>
      <c r="S925">
        <f t="shared" si="364"/>
        <v>6077.5</v>
      </c>
      <c r="T925" t="str">
        <f t="shared" si="365"/>
        <v>7:30 a.m. to 7:59 a.m.</v>
      </c>
      <c r="U925">
        <f t="shared" si="366"/>
        <v>450</v>
      </c>
      <c r="V925">
        <f t="shared" si="367"/>
        <v>12155</v>
      </c>
      <c r="W925">
        <f t="shared" si="368"/>
        <v>5985</v>
      </c>
      <c r="X925">
        <f t="shared" si="369"/>
        <v>1364</v>
      </c>
      <c r="Y925">
        <f t="shared" si="370"/>
        <v>29</v>
      </c>
      <c r="Z925">
        <f t="shared" si="371"/>
        <v>451.96664222873898</v>
      </c>
      <c r="AA925" s="9">
        <f t="shared" si="361"/>
        <v>0.31319444444444444</v>
      </c>
      <c r="AC925" s="6">
        <f t="shared" si="372"/>
        <v>12155</v>
      </c>
      <c r="AD925" s="6">
        <f t="shared" si="373"/>
        <v>3039</v>
      </c>
      <c r="AE925" s="6">
        <f t="shared" si="353"/>
        <v>360</v>
      </c>
      <c r="AF925" s="6">
        <f t="shared" si="354"/>
        <v>1076</v>
      </c>
      <c r="AG925" s="6">
        <f t="shared" si="355"/>
        <v>29</v>
      </c>
      <c r="AH925" s="6">
        <f t="shared" si="356"/>
        <v>2329</v>
      </c>
      <c r="AI925" s="6">
        <f t="shared" si="374"/>
        <v>379.12894981412637</v>
      </c>
      <c r="AJ925" s="9">
        <f t="shared" si="362"/>
        <v>0.26319444444444445</v>
      </c>
      <c r="AL925" s="6">
        <f t="shared" si="375"/>
        <v>12155</v>
      </c>
      <c r="AM925" s="6">
        <f t="shared" si="376"/>
        <v>9117</v>
      </c>
      <c r="AN925" s="6">
        <f t="shared" si="357"/>
        <v>540</v>
      </c>
      <c r="AO925" s="6">
        <f t="shared" si="358"/>
        <v>560</v>
      </c>
      <c r="AP925" s="6">
        <f t="shared" si="359"/>
        <v>59</v>
      </c>
      <c r="AQ925" s="6">
        <f t="shared" si="360"/>
        <v>8891</v>
      </c>
      <c r="AR925" s="6">
        <f t="shared" si="377"/>
        <v>563.73169642857147</v>
      </c>
      <c r="AS925" s="9">
        <f t="shared" si="363"/>
        <v>0.39097222222222222</v>
      </c>
    </row>
    <row r="926" spans="1:45" x14ac:dyDescent="0.25">
      <c r="A926" t="s">
        <v>1836</v>
      </c>
      <c r="B926">
        <v>47940</v>
      </c>
      <c r="C926" t="s">
        <v>1837</v>
      </c>
      <c r="D926">
        <v>80231</v>
      </c>
      <c r="E926">
        <v>2897</v>
      </c>
      <c r="F926">
        <v>2701</v>
      </c>
      <c r="G926">
        <v>4753</v>
      </c>
      <c r="H926">
        <v>6113</v>
      </c>
      <c r="I926">
        <v>9338</v>
      </c>
      <c r="J926">
        <v>9601</v>
      </c>
      <c r="K926">
        <v>11604</v>
      </c>
      <c r="L926">
        <v>7171</v>
      </c>
      <c r="M926">
        <v>3597</v>
      </c>
      <c r="N926">
        <v>3252</v>
      </c>
      <c r="O926">
        <v>2044</v>
      </c>
      <c r="P926">
        <v>938</v>
      </c>
      <c r="Q926">
        <v>9209</v>
      </c>
      <c r="R926">
        <v>7013</v>
      </c>
      <c r="S926">
        <f t="shared" si="364"/>
        <v>40115.5</v>
      </c>
      <c r="T926" t="str">
        <f t="shared" si="365"/>
        <v>7:30 a.m. to 7:59 a.m.</v>
      </c>
      <c r="U926">
        <f t="shared" si="366"/>
        <v>450</v>
      </c>
      <c r="V926">
        <f t="shared" si="367"/>
        <v>80231</v>
      </c>
      <c r="W926">
        <f t="shared" si="368"/>
        <v>35403</v>
      </c>
      <c r="X926">
        <f t="shared" si="369"/>
        <v>11604</v>
      </c>
      <c r="Y926">
        <f t="shared" si="370"/>
        <v>29</v>
      </c>
      <c r="Z926">
        <f t="shared" si="371"/>
        <v>461.7771889003792</v>
      </c>
      <c r="AA926" s="9">
        <f t="shared" si="361"/>
        <v>0.32013888888888892</v>
      </c>
      <c r="AC926" s="6">
        <f t="shared" si="372"/>
        <v>80231</v>
      </c>
      <c r="AD926" s="6">
        <f t="shared" si="373"/>
        <v>20058</v>
      </c>
      <c r="AE926" s="6">
        <f t="shared" si="353"/>
        <v>390</v>
      </c>
      <c r="AF926" s="6">
        <f t="shared" si="354"/>
        <v>9338</v>
      </c>
      <c r="AG926" s="6">
        <f t="shared" si="355"/>
        <v>29</v>
      </c>
      <c r="AH926" s="6">
        <f t="shared" si="356"/>
        <v>16464</v>
      </c>
      <c r="AI926" s="6">
        <f t="shared" si="374"/>
        <v>401.16071428571428</v>
      </c>
      <c r="AJ926" s="9">
        <f t="shared" si="362"/>
        <v>0.27847222222222223</v>
      </c>
      <c r="AL926" s="6">
        <f t="shared" si="375"/>
        <v>80231</v>
      </c>
      <c r="AM926" s="6">
        <f t="shared" si="376"/>
        <v>60174</v>
      </c>
      <c r="AN926" s="6">
        <f t="shared" si="357"/>
        <v>540</v>
      </c>
      <c r="AO926" s="6">
        <f t="shared" si="358"/>
        <v>3252</v>
      </c>
      <c r="AP926" s="6">
        <f t="shared" si="359"/>
        <v>59</v>
      </c>
      <c r="AQ926" s="6">
        <f t="shared" si="360"/>
        <v>57775</v>
      </c>
      <c r="AR926" s="6">
        <f t="shared" si="377"/>
        <v>583.51068573185728</v>
      </c>
      <c r="AS926" s="9">
        <f t="shared" si="363"/>
        <v>0.40486111111111112</v>
      </c>
    </row>
    <row r="927" spans="1:45" x14ac:dyDescent="0.25">
      <c r="A927" t="s">
        <v>1838</v>
      </c>
      <c r="B927">
        <v>47980</v>
      </c>
      <c r="C927" t="s">
        <v>1839</v>
      </c>
      <c r="D927">
        <v>16244</v>
      </c>
      <c r="E927">
        <v>931</v>
      </c>
      <c r="F927">
        <v>641</v>
      </c>
      <c r="G927">
        <v>781</v>
      </c>
      <c r="H927">
        <v>1080</v>
      </c>
      <c r="I927">
        <v>1714</v>
      </c>
      <c r="J927">
        <v>2070</v>
      </c>
      <c r="K927">
        <v>3480</v>
      </c>
      <c r="L927">
        <v>1587</v>
      </c>
      <c r="M927">
        <v>518</v>
      </c>
      <c r="N927">
        <v>861</v>
      </c>
      <c r="O927">
        <v>236</v>
      </c>
      <c r="P927">
        <v>196</v>
      </c>
      <c r="Q927">
        <v>983</v>
      </c>
      <c r="R927">
        <v>1166</v>
      </c>
      <c r="S927">
        <f t="shared" si="364"/>
        <v>8122</v>
      </c>
      <c r="T927" t="str">
        <f t="shared" si="365"/>
        <v>7:30 a.m. to 7:59 a.m.</v>
      </c>
      <c r="U927">
        <f t="shared" si="366"/>
        <v>450</v>
      </c>
      <c r="V927">
        <f t="shared" si="367"/>
        <v>16244</v>
      </c>
      <c r="W927">
        <f t="shared" si="368"/>
        <v>7217</v>
      </c>
      <c r="X927">
        <f t="shared" si="369"/>
        <v>3480</v>
      </c>
      <c r="Y927">
        <f t="shared" si="370"/>
        <v>29</v>
      </c>
      <c r="Z927">
        <f t="shared" si="371"/>
        <v>457.54166666666669</v>
      </c>
      <c r="AA927" s="9">
        <f t="shared" si="361"/>
        <v>0.31736111111111109</v>
      </c>
      <c r="AC927" s="6">
        <f t="shared" si="372"/>
        <v>16244</v>
      </c>
      <c r="AD927" s="6">
        <f t="shared" si="373"/>
        <v>4062</v>
      </c>
      <c r="AE927" s="6">
        <f t="shared" si="353"/>
        <v>390</v>
      </c>
      <c r="AF927" s="6">
        <f t="shared" si="354"/>
        <v>1714</v>
      </c>
      <c r="AG927" s="6">
        <f t="shared" si="355"/>
        <v>29</v>
      </c>
      <c r="AH927" s="6">
        <f t="shared" si="356"/>
        <v>3433</v>
      </c>
      <c r="AI927" s="6">
        <f t="shared" si="374"/>
        <v>400.62543757292883</v>
      </c>
      <c r="AJ927" s="9">
        <f t="shared" si="362"/>
        <v>0.27777777777777779</v>
      </c>
      <c r="AL927" s="6">
        <f t="shared" si="375"/>
        <v>16244</v>
      </c>
      <c r="AM927" s="6">
        <f t="shared" si="376"/>
        <v>12183</v>
      </c>
      <c r="AN927" s="6">
        <f t="shared" si="357"/>
        <v>480</v>
      </c>
      <c r="AO927" s="6">
        <f t="shared" si="358"/>
        <v>1587</v>
      </c>
      <c r="AP927" s="6">
        <f t="shared" si="359"/>
        <v>29</v>
      </c>
      <c r="AQ927" s="6">
        <f t="shared" si="360"/>
        <v>10697</v>
      </c>
      <c r="AR927" s="6">
        <f t="shared" si="377"/>
        <v>507.15437933207312</v>
      </c>
      <c r="AS927" s="9">
        <f t="shared" si="363"/>
        <v>0.3520833333333333</v>
      </c>
    </row>
    <row r="928" spans="1:45" x14ac:dyDescent="0.25">
      <c r="A928" t="s">
        <v>1840</v>
      </c>
      <c r="B928">
        <v>48020</v>
      </c>
      <c r="C928" t="s">
        <v>1841</v>
      </c>
      <c r="D928">
        <v>41319</v>
      </c>
      <c r="E928">
        <v>2513</v>
      </c>
      <c r="F928">
        <v>2534</v>
      </c>
      <c r="G928">
        <v>3514</v>
      </c>
      <c r="H928">
        <v>4496</v>
      </c>
      <c r="I928">
        <v>5000</v>
      </c>
      <c r="J928">
        <v>5117</v>
      </c>
      <c r="K928">
        <v>4699</v>
      </c>
      <c r="L928">
        <v>2905</v>
      </c>
      <c r="M928">
        <v>1137</v>
      </c>
      <c r="N928">
        <v>1481</v>
      </c>
      <c r="O928">
        <v>982</v>
      </c>
      <c r="P928">
        <v>413</v>
      </c>
      <c r="Q928">
        <v>3752</v>
      </c>
      <c r="R928">
        <v>2776</v>
      </c>
      <c r="S928">
        <f t="shared" si="364"/>
        <v>20659.5</v>
      </c>
      <c r="T928" t="str">
        <f t="shared" si="365"/>
        <v>7:00 a.m. to 7:29 a.m.</v>
      </c>
      <c r="U928">
        <f t="shared" si="366"/>
        <v>420</v>
      </c>
      <c r="V928">
        <f t="shared" si="367"/>
        <v>41319</v>
      </c>
      <c r="W928">
        <f t="shared" si="368"/>
        <v>18057</v>
      </c>
      <c r="X928">
        <f t="shared" si="369"/>
        <v>5117</v>
      </c>
      <c r="Y928">
        <f t="shared" si="370"/>
        <v>29</v>
      </c>
      <c r="Z928">
        <f t="shared" si="371"/>
        <v>434.74936486222396</v>
      </c>
      <c r="AA928" s="9">
        <f t="shared" si="361"/>
        <v>0.30138888888888887</v>
      </c>
      <c r="AC928" s="6">
        <f t="shared" si="372"/>
        <v>41319</v>
      </c>
      <c r="AD928" s="6">
        <f t="shared" si="373"/>
        <v>10330</v>
      </c>
      <c r="AE928" s="6">
        <f t="shared" si="353"/>
        <v>360</v>
      </c>
      <c r="AF928" s="6">
        <f t="shared" si="354"/>
        <v>4496</v>
      </c>
      <c r="AG928" s="6">
        <f t="shared" si="355"/>
        <v>29</v>
      </c>
      <c r="AH928" s="6">
        <f t="shared" si="356"/>
        <v>8561</v>
      </c>
      <c r="AI928" s="6">
        <f t="shared" si="374"/>
        <v>371.4087522241993</v>
      </c>
      <c r="AJ928" s="9">
        <f t="shared" si="362"/>
        <v>0.25763888888888892</v>
      </c>
      <c r="AL928" s="6">
        <f t="shared" si="375"/>
        <v>41319</v>
      </c>
      <c r="AM928" s="6">
        <f t="shared" si="376"/>
        <v>30990</v>
      </c>
      <c r="AN928" s="6">
        <f t="shared" si="357"/>
        <v>510</v>
      </c>
      <c r="AO928" s="6">
        <f t="shared" si="358"/>
        <v>1137</v>
      </c>
      <c r="AP928" s="6">
        <f t="shared" si="359"/>
        <v>29</v>
      </c>
      <c r="AQ928" s="6">
        <f t="shared" si="360"/>
        <v>30778</v>
      </c>
      <c r="AR928" s="6">
        <f t="shared" si="377"/>
        <v>515.38808267370268</v>
      </c>
      <c r="AS928" s="9">
        <f t="shared" si="363"/>
        <v>0.3576388888888889</v>
      </c>
    </row>
    <row r="929" spans="1:45" x14ac:dyDescent="0.25">
      <c r="A929" t="s">
        <v>1842</v>
      </c>
      <c r="B929">
        <v>48060</v>
      </c>
      <c r="C929" t="s">
        <v>1843</v>
      </c>
      <c r="D929">
        <v>50961</v>
      </c>
      <c r="E929">
        <v>1920</v>
      </c>
      <c r="F929">
        <v>2180</v>
      </c>
      <c r="G929">
        <v>4588</v>
      </c>
      <c r="H929">
        <v>7349</v>
      </c>
      <c r="I929">
        <v>7352</v>
      </c>
      <c r="J929">
        <v>6386</v>
      </c>
      <c r="K929">
        <v>6385</v>
      </c>
      <c r="L929">
        <v>3439</v>
      </c>
      <c r="M929">
        <v>2240</v>
      </c>
      <c r="N929">
        <v>1922</v>
      </c>
      <c r="O929">
        <v>761</v>
      </c>
      <c r="P929">
        <v>571</v>
      </c>
      <c r="Q929">
        <v>2959</v>
      </c>
      <c r="R929">
        <v>2909</v>
      </c>
      <c r="S929">
        <f t="shared" si="364"/>
        <v>25480.5</v>
      </c>
      <c r="T929" t="str">
        <f t="shared" si="365"/>
        <v>7:00 a.m. to 7:29 a.m.</v>
      </c>
      <c r="U929">
        <f t="shared" si="366"/>
        <v>420</v>
      </c>
      <c r="V929">
        <f t="shared" si="367"/>
        <v>50961</v>
      </c>
      <c r="W929">
        <f t="shared" si="368"/>
        <v>23389</v>
      </c>
      <c r="X929">
        <f t="shared" si="369"/>
        <v>6386</v>
      </c>
      <c r="Y929">
        <f t="shared" si="370"/>
        <v>29</v>
      </c>
      <c r="Z929">
        <f t="shared" si="371"/>
        <v>429.49788600062635</v>
      </c>
      <c r="AA929" s="9">
        <f t="shared" si="361"/>
        <v>0.29791666666666666</v>
      </c>
      <c r="AC929" s="6">
        <f t="shared" si="372"/>
        <v>50961</v>
      </c>
      <c r="AD929" s="6">
        <f t="shared" si="373"/>
        <v>12741</v>
      </c>
      <c r="AE929" s="6">
        <f t="shared" si="353"/>
        <v>360</v>
      </c>
      <c r="AF929" s="6">
        <f t="shared" si="354"/>
        <v>7349</v>
      </c>
      <c r="AG929" s="6">
        <f t="shared" si="355"/>
        <v>29</v>
      </c>
      <c r="AH929" s="6">
        <f t="shared" si="356"/>
        <v>8688</v>
      </c>
      <c r="AI929" s="6">
        <f t="shared" si="374"/>
        <v>375.99064498571232</v>
      </c>
      <c r="AJ929" s="9">
        <f t="shared" si="362"/>
        <v>0.26041666666666669</v>
      </c>
      <c r="AL929" s="6">
        <f t="shared" si="375"/>
        <v>50961</v>
      </c>
      <c r="AM929" s="6">
        <f t="shared" si="376"/>
        <v>38221</v>
      </c>
      <c r="AN929" s="6">
        <f t="shared" si="357"/>
        <v>480</v>
      </c>
      <c r="AO929" s="6">
        <f t="shared" si="358"/>
        <v>3439</v>
      </c>
      <c r="AP929" s="6">
        <f t="shared" si="359"/>
        <v>29</v>
      </c>
      <c r="AQ929" s="6">
        <f t="shared" si="360"/>
        <v>36160</v>
      </c>
      <c r="AR929" s="6">
        <f t="shared" si="377"/>
        <v>497.37765338761267</v>
      </c>
      <c r="AS929" s="9">
        <f t="shared" si="363"/>
        <v>0.34513888888888888</v>
      </c>
    </row>
    <row r="930" spans="1:45" x14ac:dyDescent="0.25">
      <c r="A930" t="s">
        <v>1844</v>
      </c>
      <c r="B930">
        <v>48100</v>
      </c>
      <c r="C930" t="s">
        <v>1845</v>
      </c>
      <c r="D930">
        <v>9667</v>
      </c>
      <c r="E930">
        <v>250</v>
      </c>
      <c r="F930">
        <v>820</v>
      </c>
      <c r="G930">
        <v>262</v>
      </c>
      <c r="H930">
        <v>2150</v>
      </c>
      <c r="I930">
        <v>1282</v>
      </c>
      <c r="J930">
        <v>1926</v>
      </c>
      <c r="K930">
        <v>745</v>
      </c>
      <c r="L930">
        <v>711</v>
      </c>
      <c r="M930">
        <v>135</v>
      </c>
      <c r="N930">
        <v>317</v>
      </c>
      <c r="O930">
        <v>242</v>
      </c>
      <c r="P930">
        <v>53</v>
      </c>
      <c r="Q930">
        <v>343</v>
      </c>
      <c r="R930">
        <v>431</v>
      </c>
      <c r="S930">
        <f t="shared" si="364"/>
        <v>4833.5</v>
      </c>
      <c r="T930" t="str">
        <f t="shared" si="365"/>
        <v>7:00 a.m. to 7:29 a.m.</v>
      </c>
      <c r="U930">
        <f t="shared" si="366"/>
        <v>420</v>
      </c>
      <c r="V930">
        <f t="shared" si="367"/>
        <v>9667</v>
      </c>
      <c r="W930">
        <f t="shared" si="368"/>
        <v>4764</v>
      </c>
      <c r="X930">
        <f t="shared" si="369"/>
        <v>1926</v>
      </c>
      <c r="Y930">
        <f t="shared" si="370"/>
        <v>29</v>
      </c>
      <c r="Z930">
        <f t="shared" si="371"/>
        <v>421.0464693665628</v>
      </c>
      <c r="AA930" s="9">
        <f t="shared" si="361"/>
        <v>0.29236111111111113</v>
      </c>
      <c r="AC930" s="6">
        <f t="shared" si="372"/>
        <v>9667</v>
      </c>
      <c r="AD930" s="6">
        <f t="shared" si="373"/>
        <v>2417</v>
      </c>
      <c r="AE930" s="6">
        <f t="shared" si="353"/>
        <v>360</v>
      </c>
      <c r="AF930" s="6">
        <f t="shared" si="354"/>
        <v>2150</v>
      </c>
      <c r="AG930" s="6">
        <f t="shared" si="355"/>
        <v>29</v>
      </c>
      <c r="AH930" s="6">
        <f t="shared" si="356"/>
        <v>1332</v>
      </c>
      <c r="AI930" s="6">
        <f t="shared" si="374"/>
        <v>374.631511627907</v>
      </c>
      <c r="AJ930" s="9">
        <f t="shared" si="362"/>
        <v>0.25972222222222224</v>
      </c>
      <c r="AL930" s="6">
        <f t="shared" si="375"/>
        <v>9667</v>
      </c>
      <c r="AM930" s="6">
        <f t="shared" si="376"/>
        <v>7251</v>
      </c>
      <c r="AN930" s="6">
        <f t="shared" si="357"/>
        <v>450</v>
      </c>
      <c r="AO930" s="6">
        <f t="shared" si="358"/>
        <v>745</v>
      </c>
      <c r="AP930" s="6">
        <f t="shared" si="359"/>
        <v>29</v>
      </c>
      <c r="AQ930" s="6">
        <f t="shared" si="360"/>
        <v>6690</v>
      </c>
      <c r="AR930" s="6">
        <f t="shared" si="377"/>
        <v>471.80838926174499</v>
      </c>
      <c r="AS930" s="9">
        <f t="shared" si="363"/>
        <v>0.32708333333333334</v>
      </c>
    </row>
    <row r="931" spans="1:45" x14ac:dyDescent="0.25">
      <c r="A931" t="s">
        <v>1846</v>
      </c>
      <c r="B931">
        <v>48140</v>
      </c>
      <c r="C931" t="s">
        <v>1847</v>
      </c>
      <c r="D931">
        <v>65371</v>
      </c>
      <c r="E931">
        <v>3216</v>
      </c>
      <c r="F931">
        <v>2692</v>
      </c>
      <c r="G931">
        <v>4625</v>
      </c>
      <c r="H931">
        <v>6352</v>
      </c>
      <c r="I931">
        <v>7583</v>
      </c>
      <c r="J931">
        <v>10032</v>
      </c>
      <c r="K931">
        <v>9187</v>
      </c>
      <c r="L931">
        <v>4585</v>
      </c>
      <c r="M931">
        <v>2083</v>
      </c>
      <c r="N931">
        <v>2306</v>
      </c>
      <c r="O931">
        <v>1372</v>
      </c>
      <c r="P931">
        <v>530</v>
      </c>
      <c r="Q931">
        <v>6271</v>
      </c>
      <c r="R931">
        <v>4537</v>
      </c>
      <c r="S931">
        <f t="shared" si="364"/>
        <v>32685.5</v>
      </c>
      <c r="T931" t="str">
        <f t="shared" si="365"/>
        <v>7:00 a.m. to 7:29 a.m.</v>
      </c>
      <c r="U931">
        <f t="shared" si="366"/>
        <v>420</v>
      </c>
      <c r="V931">
        <f t="shared" si="367"/>
        <v>65371</v>
      </c>
      <c r="W931">
        <f t="shared" si="368"/>
        <v>24468</v>
      </c>
      <c r="X931">
        <f t="shared" si="369"/>
        <v>10032</v>
      </c>
      <c r="Y931">
        <f t="shared" si="370"/>
        <v>29</v>
      </c>
      <c r="Z931">
        <f t="shared" si="371"/>
        <v>443.75473484848487</v>
      </c>
      <c r="AA931" s="9">
        <f t="shared" si="361"/>
        <v>0.30763888888888891</v>
      </c>
      <c r="AC931" s="6">
        <f t="shared" si="372"/>
        <v>65371</v>
      </c>
      <c r="AD931" s="6">
        <f t="shared" si="373"/>
        <v>16343</v>
      </c>
      <c r="AE931" s="6">
        <f t="shared" si="353"/>
        <v>360</v>
      </c>
      <c r="AF931" s="6">
        <f t="shared" si="354"/>
        <v>6352</v>
      </c>
      <c r="AG931" s="6">
        <f t="shared" si="355"/>
        <v>29</v>
      </c>
      <c r="AH931" s="6">
        <f t="shared" si="356"/>
        <v>10533</v>
      </c>
      <c r="AI931" s="6">
        <f t="shared" si="374"/>
        <v>386.52436240554158</v>
      </c>
      <c r="AJ931" s="9">
        <f t="shared" si="362"/>
        <v>0.26805555555555555</v>
      </c>
      <c r="AL931" s="6">
        <f t="shared" si="375"/>
        <v>65371</v>
      </c>
      <c r="AM931" s="6">
        <f t="shared" si="376"/>
        <v>49029</v>
      </c>
      <c r="AN931" s="6">
        <f t="shared" si="357"/>
        <v>510</v>
      </c>
      <c r="AO931" s="6">
        <f t="shared" si="358"/>
        <v>2083</v>
      </c>
      <c r="AP931" s="6">
        <f t="shared" si="359"/>
        <v>29</v>
      </c>
      <c r="AQ931" s="6">
        <f t="shared" si="360"/>
        <v>48272</v>
      </c>
      <c r="AR931" s="6">
        <f t="shared" si="377"/>
        <v>520.52868458953435</v>
      </c>
      <c r="AS931" s="9">
        <f t="shared" si="363"/>
        <v>0.3611111111111111</v>
      </c>
    </row>
    <row r="932" spans="1:45" x14ac:dyDescent="0.25">
      <c r="A932" t="s">
        <v>1848</v>
      </c>
      <c r="B932">
        <v>48180</v>
      </c>
      <c r="C932" t="s">
        <v>1849</v>
      </c>
      <c r="D932">
        <v>19272</v>
      </c>
      <c r="E932">
        <v>923</v>
      </c>
      <c r="F932">
        <v>522</v>
      </c>
      <c r="G932">
        <v>1129</v>
      </c>
      <c r="H932">
        <v>2089</v>
      </c>
      <c r="I932">
        <v>2474</v>
      </c>
      <c r="J932">
        <v>3054</v>
      </c>
      <c r="K932">
        <v>2709</v>
      </c>
      <c r="L932">
        <v>1914</v>
      </c>
      <c r="M932">
        <v>691</v>
      </c>
      <c r="N932">
        <v>513</v>
      </c>
      <c r="O932">
        <v>290</v>
      </c>
      <c r="P932">
        <v>267</v>
      </c>
      <c r="Q932">
        <v>1235</v>
      </c>
      <c r="R932">
        <v>1462</v>
      </c>
      <c r="S932">
        <f t="shared" si="364"/>
        <v>9636</v>
      </c>
      <c r="T932" t="str">
        <f t="shared" si="365"/>
        <v>7:00 a.m. to 7:29 a.m.</v>
      </c>
      <c r="U932">
        <f t="shared" si="366"/>
        <v>420</v>
      </c>
      <c r="V932">
        <f t="shared" si="367"/>
        <v>19272</v>
      </c>
      <c r="W932">
        <f t="shared" si="368"/>
        <v>7137</v>
      </c>
      <c r="X932">
        <f t="shared" si="369"/>
        <v>3054</v>
      </c>
      <c r="Y932">
        <f t="shared" si="370"/>
        <v>29</v>
      </c>
      <c r="Z932">
        <f t="shared" si="371"/>
        <v>443.72986247544202</v>
      </c>
      <c r="AA932" s="9">
        <f t="shared" si="361"/>
        <v>0.30763888888888891</v>
      </c>
      <c r="AC932" s="6">
        <f t="shared" si="372"/>
        <v>19272</v>
      </c>
      <c r="AD932" s="6">
        <f t="shared" si="373"/>
        <v>4819</v>
      </c>
      <c r="AE932" s="6">
        <f t="shared" si="353"/>
        <v>390</v>
      </c>
      <c r="AF932" s="6">
        <f t="shared" si="354"/>
        <v>2474</v>
      </c>
      <c r="AG932" s="6">
        <f t="shared" si="355"/>
        <v>29</v>
      </c>
      <c r="AH932" s="6">
        <f t="shared" si="356"/>
        <v>4663</v>
      </c>
      <c r="AI932" s="6">
        <f t="shared" si="374"/>
        <v>391.81689571544058</v>
      </c>
      <c r="AJ932" s="9">
        <f t="shared" si="362"/>
        <v>0.27152777777777776</v>
      </c>
      <c r="AL932" s="6">
        <f t="shared" si="375"/>
        <v>19272</v>
      </c>
      <c r="AM932" s="6">
        <f t="shared" si="376"/>
        <v>14454</v>
      </c>
      <c r="AN932" s="6">
        <f t="shared" si="357"/>
        <v>480</v>
      </c>
      <c r="AO932" s="6">
        <f t="shared" si="358"/>
        <v>1914</v>
      </c>
      <c r="AP932" s="6">
        <f t="shared" si="359"/>
        <v>29</v>
      </c>
      <c r="AQ932" s="6">
        <f t="shared" si="360"/>
        <v>12900</v>
      </c>
      <c r="AR932" s="6">
        <f t="shared" si="377"/>
        <v>503.54545454545456</v>
      </c>
      <c r="AS932" s="9">
        <f t="shared" si="363"/>
        <v>0.34930555555555554</v>
      </c>
    </row>
    <row r="933" spans="1:45" x14ac:dyDescent="0.25">
      <c r="A933" t="s">
        <v>1850</v>
      </c>
      <c r="B933">
        <v>48220</v>
      </c>
      <c r="C933" t="s">
        <v>1851</v>
      </c>
      <c r="D933">
        <v>12962</v>
      </c>
      <c r="E933">
        <v>350</v>
      </c>
      <c r="F933">
        <v>515</v>
      </c>
      <c r="G933">
        <v>463</v>
      </c>
      <c r="H933">
        <v>801</v>
      </c>
      <c r="I933">
        <v>770</v>
      </c>
      <c r="J933">
        <v>1609</v>
      </c>
      <c r="K933">
        <v>2531</v>
      </c>
      <c r="L933">
        <v>1289</v>
      </c>
      <c r="M933">
        <v>837</v>
      </c>
      <c r="N933">
        <v>709</v>
      </c>
      <c r="O933">
        <v>435</v>
      </c>
      <c r="P933">
        <v>152</v>
      </c>
      <c r="Q933">
        <v>1071</v>
      </c>
      <c r="R933">
        <v>1430</v>
      </c>
      <c r="S933">
        <f t="shared" si="364"/>
        <v>6481</v>
      </c>
      <c r="T933" t="str">
        <f t="shared" si="365"/>
        <v>7:30 a.m. to 7:59 a.m.</v>
      </c>
      <c r="U933">
        <f t="shared" si="366"/>
        <v>450</v>
      </c>
      <c r="V933">
        <f t="shared" si="367"/>
        <v>12962</v>
      </c>
      <c r="W933">
        <f t="shared" si="368"/>
        <v>4508</v>
      </c>
      <c r="X933">
        <f t="shared" si="369"/>
        <v>2531</v>
      </c>
      <c r="Y933">
        <f t="shared" si="370"/>
        <v>29</v>
      </c>
      <c r="Z933">
        <f t="shared" si="371"/>
        <v>472.60647965231135</v>
      </c>
      <c r="AA933" s="9">
        <f t="shared" si="361"/>
        <v>0.32777777777777778</v>
      </c>
      <c r="AC933" s="6">
        <f t="shared" si="372"/>
        <v>12962</v>
      </c>
      <c r="AD933" s="6">
        <f t="shared" si="373"/>
        <v>3241</v>
      </c>
      <c r="AE933" s="6">
        <f t="shared" si="353"/>
        <v>420</v>
      </c>
      <c r="AF933" s="6">
        <f t="shared" si="354"/>
        <v>1609</v>
      </c>
      <c r="AG933" s="6">
        <f t="shared" si="355"/>
        <v>29</v>
      </c>
      <c r="AH933" s="6">
        <f t="shared" si="356"/>
        <v>2899</v>
      </c>
      <c r="AI933" s="6">
        <f t="shared" si="374"/>
        <v>426.15506525792415</v>
      </c>
      <c r="AJ933" s="9">
        <f t="shared" si="362"/>
        <v>0.29583333333333334</v>
      </c>
      <c r="AL933" s="6">
        <f t="shared" si="375"/>
        <v>12962</v>
      </c>
      <c r="AM933" s="6">
        <f t="shared" si="376"/>
        <v>9722</v>
      </c>
      <c r="AN933" s="6">
        <f t="shared" si="357"/>
        <v>540</v>
      </c>
      <c r="AO933" s="6">
        <f t="shared" si="358"/>
        <v>709</v>
      </c>
      <c r="AP933" s="6">
        <f t="shared" si="359"/>
        <v>59</v>
      </c>
      <c r="AQ933" s="6">
        <f t="shared" si="360"/>
        <v>9165</v>
      </c>
      <c r="AR933" s="6">
        <f t="shared" si="377"/>
        <v>586.30959097320169</v>
      </c>
      <c r="AS933" s="9">
        <f t="shared" si="363"/>
        <v>0.4069444444444445</v>
      </c>
    </row>
    <row r="934" spans="1:45" x14ac:dyDescent="0.25">
      <c r="A934" t="s">
        <v>1852</v>
      </c>
      <c r="B934">
        <v>48300</v>
      </c>
      <c r="C934" t="s">
        <v>1853</v>
      </c>
      <c r="D934">
        <v>47015</v>
      </c>
      <c r="E934">
        <v>2075</v>
      </c>
      <c r="F934">
        <v>2212</v>
      </c>
      <c r="G934">
        <v>2922</v>
      </c>
      <c r="H934">
        <v>3888</v>
      </c>
      <c r="I934">
        <v>5601</v>
      </c>
      <c r="J934">
        <v>7395</v>
      </c>
      <c r="K934">
        <v>7389</v>
      </c>
      <c r="L934">
        <v>3796</v>
      </c>
      <c r="M934">
        <v>1926</v>
      </c>
      <c r="N934">
        <v>1795</v>
      </c>
      <c r="O934">
        <v>1327</v>
      </c>
      <c r="P934">
        <v>981</v>
      </c>
      <c r="Q934">
        <v>2828</v>
      </c>
      <c r="R934">
        <v>2880</v>
      </c>
      <c r="S934">
        <f t="shared" si="364"/>
        <v>23507.5</v>
      </c>
      <c r="T934" t="str">
        <f t="shared" si="365"/>
        <v>7:00 a.m. to 7:29 a.m.</v>
      </c>
      <c r="U934">
        <f t="shared" si="366"/>
        <v>420</v>
      </c>
      <c r="V934">
        <f t="shared" si="367"/>
        <v>47015</v>
      </c>
      <c r="W934">
        <f t="shared" si="368"/>
        <v>16698</v>
      </c>
      <c r="X934">
        <f t="shared" si="369"/>
        <v>7395</v>
      </c>
      <c r="Y934">
        <f t="shared" si="370"/>
        <v>29</v>
      </c>
      <c r="Z934">
        <f t="shared" si="371"/>
        <v>446.70392156862744</v>
      </c>
      <c r="AA934" s="9">
        <f t="shared" si="361"/>
        <v>0.30972222222222223</v>
      </c>
      <c r="AC934" s="6">
        <f t="shared" si="372"/>
        <v>47015</v>
      </c>
      <c r="AD934" s="6">
        <f t="shared" si="373"/>
        <v>11754</v>
      </c>
      <c r="AE934" s="6">
        <f t="shared" si="353"/>
        <v>390</v>
      </c>
      <c r="AF934" s="6">
        <f t="shared" si="354"/>
        <v>5601</v>
      </c>
      <c r="AG934" s="6">
        <f t="shared" si="355"/>
        <v>29</v>
      </c>
      <c r="AH934" s="6">
        <f t="shared" si="356"/>
        <v>11097</v>
      </c>
      <c r="AI934" s="6">
        <f t="shared" si="374"/>
        <v>393.40041956793431</v>
      </c>
      <c r="AJ934" s="9">
        <f t="shared" si="362"/>
        <v>0.27291666666666664</v>
      </c>
      <c r="AL934" s="6">
        <f t="shared" si="375"/>
        <v>47015</v>
      </c>
      <c r="AM934" s="6">
        <f t="shared" si="376"/>
        <v>35262</v>
      </c>
      <c r="AN934" s="6">
        <f t="shared" si="357"/>
        <v>480</v>
      </c>
      <c r="AO934" s="6">
        <f t="shared" si="358"/>
        <v>3796</v>
      </c>
      <c r="AP934" s="6">
        <f t="shared" si="359"/>
        <v>29</v>
      </c>
      <c r="AQ934" s="6">
        <f t="shared" si="360"/>
        <v>31482</v>
      </c>
      <c r="AR934" s="6">
        <f t="shared" si="377"/>
        <v>508.87203635405689</v>
      </c>
      <c r="AS934" s="9">
        <f t="shared" si="363"/>
        <v>0.3527777777777778</v>
      </c>
    </row>
    <row r="935" spans="1:45" x14ac:dyDescent="0.25">
      <c r="A935" t="s">
        <v>1854</v>
      </c>
      <c r="B935">
        <v>48460</v>
      </c>
      <c r="C935" t="s">
        <v>1855</v>
      </c>
      <c r="D935">
        <v>15123</v>
      </c>
      <c r="E935">
        <v>564</v>
      </c>
      <c r="F935">
        <v>430</v>
      </c>
      <c r="G935">
        <v>662</v>
      </c>
      <c r="H935">
        <v>1272</v>
      </c>
      <c r="I935">
        <v>1691</v>
      </c>
      <c r="J935">
        <v>2781</v>
      </c>
      <c r="K935">
        <v>3197</v>
      </c>
      <c r="L935">
        <v>1016</v>
      </c>
      <c r="M935">
        <v>516</v>
      </c>
      <c r="N935">
        <v>480</v>
      </c>
      <c r="O935">
        <v>128</v>
      </c>
      <c r="P935">
        <v>83</v>
      </c>
      <c r="Q935">
        <v>1261</v>
      </c>
      <c r="R935">
        <v>1042</v>
      </c>
      <c r="S935">
        <f t="shared" si="364"/>
        <v>7561.5</v>
      </c>
      <c r="T935" t="str">
        <f t="shared" si="365"/>
        <v>7:30 a.m. to 7:59 a.m.</v>
      </c>
      <c r="U935">
        <f t="shared" si="366"/>
        <v>450</v>
      </c>
      <c r="V935">
        <f t="shared" si="367"/>
        <v>15123</v>
      </c>
      <c r="W935">
        <f t="shared" si="368"/>
        <v>7400</v>
      </c>
      <c r="X935">
        <f t="shared" si="369"/>
        <v>3197</v>
      </c>
      <c r="Y935">
        <f t="shared" si="370"/>
        <v>29</v>
      </c>
      <c r="Z935">
        <f t="shared" si="371"/>
        <v>451.46496715670941</v>
      </c>
      <c r="AA935" s="9">
        <f t="shared" si="361"/>
        <v>0.31319444444444444</v>
      </c>
      <c r="AC935" s="6">
        <f t="shared" si="372"/>
        <v>15123</v>
      </c>
      <c r="AD935" s="6">
        <f t="shared" si="373"/>
        <v>3781</v>
      </c>
      <c r="AE935" s="6">
        <f t="shared" si="353"/>
        <v>390</v>
      </c>
      <c r="AF935" s="6">
        <f t="shared" si="354"/>
        <v>1691</v>
      </c>
      <c r="AG935" s="6">
        <f t="shared" si="355"/>
        <v>29</v>
      </c>
      <c r="AH935" s="6">
        <f t="shared" si="356"/>
        <v>2928</v>
      </c>
      <c r="AI935" s="6">
        <f t="shared" si="374"/>
        <v>404.62433471318747</v>
      </c>
      <c r="AJ935" s="9">
        <f t="shared" si="362"/>
        <v>0.28055555555555556</v>
      </c>
      <c r="AL935" s="6">
        <f t="shared" si="375"/>
        <v>15123</v>
      </c>
      <c r="AM935" s="6">
        <f t="shared" si="376"/>
        <v>11343</v>
      </c>
      <c r="AN935" s="6">
        <f t="shared" si="357"/>
        <v>480</v>
      </c>
      <c r="AO935" s="6">
        <f t="shared" si="358"/>
        <v>1016</v>
      </c>
      <c r="AP935" s="6">
        <f t="shared" si="359"/>
        <v>29</v>
      </c>
      <c r="AQ935" s="6">
        <f t="shared" si="360"/>
        <v>10597</v>
      </c>
      <c r="AR935" s="6">
        <f t="shared" si="377"/>
        <v>501.2718996062992</v>
      </c>
      <c r="AS935" s="9">
        <f t="shared" si="363"/>
        <v>0.34791666666666665</v>
      </c>
    </row>
    <row r="936" spans="1:45" x14ac:dyDescent="0.25">
      <c r="A936" t="s">
        <v>1856</v>
      </c>
      <c r="B936">
        <v>48500</v>
      </c>
      <c r="C936" t="s">
        <v>1857</v>
      </c>
      <c r="D936">
        <v>7151</v>
      </c>
      <c r="E936">
        <v>424</v>
      </c>
      <c r="F936">
        <v>505</v>
      </c>
      <c r="G936">
        <v>529</v>
      </c>
      <c r="H936">
        <v>914</v>
      </c>
      <c r="I936">
        <v>720</v>
      </c>
      <c r="J936">
        <v>732</v>
      </c>
      <c r="K936">
        <v>1028</v>
      </c>
      <c r="L936">
        <v>390</v>
      </c>
      <c r="M936">
        <v>178</v>
      </c>
      <c r="N936">
        <v>234</v>
      </c>
      <c r="O936">
        <v>137</v>
      </c>
      <c r="P936">
        <v>64</v>
      </c>
      <c r="Q936">
        <v>656</v>
      </c>
      <c r="R936">
        <v>640</v>
      </c>
      <c r="S936">
        <f t="shared" si="364"/>
        <v>3575.5</v>
      </c>
      <c r="T936" t="str">
        <f t="shared" si="365"/>
        <v>7:00 a.m. to 7:29 a.m.</v>
      </c>
      <c r="U936">
        <f t="shared" si="366"/>
        <v>420</v>
      </c>
      <c r="V936">
        <f t="shared" si="367"/>
        <v>7151</v>
      </c>
      <c r="W936">
        <f t="shared" si="368"/>
        <v>3092</v>
      </c>
      <c r="X936">
        <f t="shared" si="369"/>
        <v>732</v>
      </c>
      <c r="Y936">
        <f t="shared" si="370"/>
        <v>29</v>
      </c>
      <c r="Z936">
        <f t="shared" si="371"/>
        <v>439.15505464480873</v>
      </c>
      <c r="AA936" s="9">
        <f t="shared" si="361"/>
        <v>0.30486111111111108</v>
      </c>
      <c r="AC936" s="6">
        <f t="shared" si="372"/>
        <v>7151</v>
      </c>
      <c r="AD936" s="6">
        <f t="shared" si="373"/>
        <v>1788</v>
      </c>
      <c r="AE936" s="6">
        <f t="shared" si="353"/>
        <v>360</v>
      </c>
      <c r="AF936" s="6">
        <f t="shared" si="354"/>
        <v>914</v>
      </c>
      <c r="AG936" s="6">
        <f t="shared" si="355"/>
        <v>29</v>
      </c>
      <c r="AH936" s="6">
        <f t="shared" si="356"/>
        <v>1458</v>
      </c>
      <c r="AI936" s="6">
        <f t="shared" si="374"/>
        <v>370.46252735229757</v>
      </c>
      <c r="AJ936" s="9">
        <f t="shared" si="362"/>
        <v>0.25694444444444448</v>
      </c>
      <c r="AL936" s="6">
        <f t="shared" si="375"/>
        <v>7151</v>
      </c>
      <c r="AM936" s="6">
        <f t="shared" si="376"/>
        <v>5364</v>
      </c>
      <c r="AN936" s="6">
        <f t="shared" si="357"/>
        <v>510</v>
      </c>
      <c r="AO936" s="6">
        <f t="shared" si="358"/>
        <v>178</v>
      </c>
      <c r="AP936" s="6">
        <f t="shared" si="359"/>
        <v>29</v>
      </c>
      <c r="AQ936" s="6">
        <f t="shared" si="360"/>
        <v>5242</v>
      </c>
      <c r="AR936" s="6">
        <f t="shared" si="377"/>
        <v>529.75421348314603</v>
      </c>
      <c r="AS936" s="9">
        <f t="shared" si="363"/>
        <v>0.36736111111111108</v>
      </c>
    </row>
    <row r="937" spans="1:45" x14ac:dyDescent="0.25">
      <c r="A937" t="s">
        <v>1858</v>
      </c>
      <c r="B937">
        <v>48540</v>
      </c>
      <c r="C937" t="s">
        <v>1859</v>
      </c>
      <c r="D937">
        <v>61528</v>
      </c>
      <c r="E937">
        <v>2511</v>
      </c>
      <c r="F937">
        <v>2372</v>
      </c>
      <c r="G937">
        <v>3383</v>
      </c>
      <c r="H937">
        <v>5280</v>
      </c>
      <c r="I937">
        <v>5969</v>
      </c>
      <c r="J937">
        <v>7528</v>
      </c>
      <c r="K937">
        <v>8078</v>
      </c>
      <c r="L937">
        <v>6953</v>
      </c>
      <c r="M937">
        <v>3125</v>
      </c>
      <c r="N937">
        <v>2816</v>
      </c>
      <c r="O937">
        <v>1361</v>
      </c>
      <c r="P937">
        <v>811</v>
      </c>
      <c r="Q937">
        <v>5646</v>
      </c>
      <c r="R937">
        <v>5695</v>
      </c>
      <c r="S937">
        <f t="shared" si="364"/>
        <v>30764</v>
      </c>
      <c r="T937" t="str">
        <f t="shared" si="365"/>
        <v>7:30 a.m. to 7:59 a.m.</v>
      </c>
      <c r="U937">
        <f t="shared" si="366"/>
        <v>450</v>
      </c>
      <c r="V937">
        <f t="shared" si="367"/>
        <v>61528</v>
      </c>
      <c r="W937">
        <f t="shared" si="368"/>
        <v>27043</v>
      </c>
      <c r="X937">
        <f t="shared" si="369"/>
        <v>8078</v>
      </c>
      <c r="Y937">
        <f t="shared" si="370"/>
        <v>29</v>
      </c>
      <c r="Z937">
        <f t="shared" si="371"/>
        <v>463.3583807873236</v>
      </c>
      <c r="AA937" s="9">
        <f t="shared" si="361"/>
        <v>0.3215277777777778</v>
      </c>
      <c r="AC937" s="6">
        <f t="shared" si="372"/>
        <v>61528</v>
      </c>
      <c r="AD937" s="6">
        <f t="shared" si="373"/>
        <v>15383</v>
      </c>
      <c r="AE937" s="6">
        <f t="shared" si="353"/>
        <v>390</v>
      </c>
      <c r="AF937" s="6">
        <f t="shared" si="354"/>
        <v>5969</v>
      </c>
      <c r="AG937" s="6">
        <f t="shared" si="355"/>
        <v>29</v>
      </c>
      <c r="AH937" s="6">
        <f t="shared" si="356"/>
        <v>13546</v>
      </c>
      <c r="AI937" s="6">
        <f t="shared" si="374"/>
        <v>398.92008711676999</v>
      </c>
      <c r="AJ937" s="9">
        <f t="shared" si="362"/>
        <v>0.27638888888888891</v>
      </c>
      <c r="AL937" s="6">
        <f t="shared" si="375"/>
        <v>61528</v>
      </c>
      <c r="AM937" s="6">
        <f t="shared" si="376"/>
        <v>46146</v>
      </c>
      <c r="AN937" s="6">
        <f t="shared" si="357"/>
        <v>540</v>
      </c>
      <c r="AO937" s="6">
        <f t="shared" si="358"/>
        <v>2816</v>
      </c>
      <c r="AP937" s="6">
        <f t="shared" si="359"/>
        <v>59</v>
      </c>
      <c r="AQ937" s="6">
        <f t="shared" si="360"/>
        <v>45199</v>
      </c>
      <c r="AR937" s="6">
        <f t="shared" si="377"/>
        <v>559.8412642045455</v>
      </c>
      <c r="AS937" s="9">
        <f t="shared" si="363"/>
        <v>0.38819444444444445</v>
      </c>
    </row>
    <row r="938" spans="1:45" x14ac:dyDescent="0.25">
      <c r="A938" t="s">
        <v>1860</v>
      </c>
      <c r="B938">
        <v>48580</v>
      </c>
      <c r="C938" t="s">
        <v>1861</v>
      </c>
      <c r="D938">
        <v>48331</v>
      </c>
      <c r="E938">
        <v>2360</v>
      </c>
      <c r="F938">
        <v>2067</v>
      </c>
      <c r="G938">
        <v>3334</v>
      </c>
      <c r="H938">
        <v>4688</v>
      </c>
      <c r="I938">
        <v>5757</v>
      </c>
      <c r="J938">
        <v>7154</v>
      </c>
      <c r="K938">
        <v>5020</v>
      </c>
      <c r="L938">
        <v>4160</v>
      </c>
      <c r="M938">
        <v>1592</v>
      </c>
      <c r="N938">
        <v>2194</v>
      </c>
      <c r="O938">
        <v>1289</v>
      </c>
      <c r="P938">
        <v>694</v>
      </c>
      <c r="Q938">
        <v>4434</v>
      </c>
      <c r="R938">
        <v>3588</v>
      </c>
      <c r="S938">
        <f t="shared" si="364"/>
        <v>24165.5</v>
      </c>
      <c r="T938" t="str">
        <f t="shared" si="365"/>
        <v>7:00 a.m. to 7:29 a.m.</v>
      </c>
      <c r="U938">
        <f t="shared" si="366"/>
        <v>420</v>
      </c>
      <c r="V938">
        <f t="shared" si="367"/>
        <v>48331</v>
      </c>
      <c r="W938">
        <f t="shared" si="368"/>
        <v>18206</v>
      </c>
      <c r="X938">
        <f t="shared" si="369"/>
        <v>7154</v>
      </c>
      <c r="Y938">
        <f t="shared" si="370"/>
        <v>29</v>
      </c>
      <c r="Z938">
        <f t="shared" si="371"/>
        <v>444.15788370142576</v>
      </c>
      <c r="AA938" s="9">
        <f t="shared" si="361"/>
        <v>0.30833333333333335</v>
      </c>
      <c r="AC938" s="6">
        <f t="shared" si="372"/>
        <v>48331</v>
      </c>
      <c r="AD938" s="6">
        <f t="shared" si="373"/>
        <v>12083</v>
      </c>
      <c r="AE938" s="6">
        <f t="shared" si="353"/>
        <v>360</v>
      </c>
      <c r="AF938" s="6">
        <f t="shared" si="354"/>
        <v>4688</v>
      </c>
      <c r="AG938" s="6">
        <f t="shared" si="355"/>
        <v>29</v>
      </c>
      <c r="AH938" s="6">
        <f t="shared" si="356"/>
        <v>7761</v>
      </c>
      <c r="AI938" s="6">
        <f t="shared" si="374"/>
        <v>386.734375</v>
      </c>
      <c r="AJ938" s="9">
        <f t="shared" si="362"/>
        <v>0.26805555555555555</v>
      </c>
      <c r="AL938" s="6">
        <f t="shared" si="375"/>
        <v>48331</v>
      </c>
      <c r="AM938" s="6">
        <f t="shared" si="376"/>
        <v>36249</v>
      </c>
      <c r="AN938" s="6">
        <f t="shared" si="357"/>
        <v>540</v>
      </c>
      <c r="AO938" s="6">
        <f t="shared" si="358"/>
        <v>2194</v>
      </c>
      <c r="AP938" s="6">
        <f t="shared" si="359"/>
        <v>59</v>
      </c>
      <c r="AQ938" s="6">
        <f t="shared" si="360"/>
        <v>36132</v>
      </c>
      <c r="AR938" s="6">
        <f t="shared" si="377"/>
        <v>543.12613947128534</v>
      </c>
      <c r="AS938" s="9">
        <f t="shared" si="363"/>
        <v>0.37708333333333338</v>
      </c>
    </row>
    <row r="939" spans="1:45" x14ac:dyDescent="0.25">
      <c r="A939" t="s">
        <v>1862</v>
      </c>
      <c r="B939">
        <v>48620</v>
      </c>
      <c r="C939" t="s">
        <v>1863</v>
      </c>
      <c r="D939">
        <v>283942</v>
      </c>
      <c r="E939">
        <v>11413</v>
      </c>
      <c r="F939">
        <v>8693</v>
      </c>
      <c r="G939">
        <v>14093</v>
      </c>
      <c r="H939">
        <v>23289</v>
      </c>
      <c r="I939">
        <v>33368</v>
      </c>
      <c r="J939">
        <v>42894</v>
      </c>
      <c r="K939">
        <v>45429</v>
      </c>
      <c r="L939">
        <v>24275</v>
      </c>
      <c r="M939">
        <v>12957</v>
      </c>
      <c r="N939">
        <v>13280</v>
      </c>
      <c r="O939">
        <v>6889</v>
      </c>
      <c r="P939">
        <v>3317</v>
      </c>
      <c r="Q939">
        <v>22356</v>
      </c>
      <c r="R939">
        <v>21689</v>
      </c>
      <c r="S939">
        <f t="shared" si="364"/>
        <v>141971</v>
      </c>
      <c r="T939" t="str">
        <f t="shared" si="365"/>
        <v>7:30 a.m. to 7:59 a.m.</v>
      </c>
      <c r="U939">
        <f t="shared" si="366"/>
        <v>450</v>
      </c>
      <c r="V939">
        <f t="shared" si="367"/>
        <v>283942</v>
      </c>
      <c r="W939">
        <f t="shared" si="368"/>
        <v>133750</v>
      </c>
      <c r="X939">
        <f t="shared" si="369"/>
        <v>45429</v>
      </c>
      <c r="Y939">
        <f t="shared" si="370"/>
        <v>29</v>
      </c>
      <c r="Z939">
        <f t="shared" si="371"/>
        <v>455.24794734640869</v>
      </c>
      <c r="AA939" s="9">
        <f t="shared" si="361"/>
        <v>0.31597222222222221</v>
      </c>
      <c r="AC939" s="6">
        <f t="shared" si="372"/>
        <v>283942</v>
      </c>
      <c r="AD939" s="6">
        <f t="shared" si="373"/>
        <v>70986</v>
      </c>
      <c r="AE939" s="6">
        <f t="shared" si="353"/>
        <v>390</v>
      </c>
      <c r="AF939" s="6">
        <f t="shared" si="354"/>
        <v>33368</v>
      </c>
      <c r="AG939" s="6">
        <f t="shared" si="355"/>
        <v>29</v>
      </c>
      <c r="AH939" s="6">
        <f t="shared" si="356"/>
        <v>57488</v>
      </c>
      <c r="AI939" s="6">
        <f t="shared" si="374"/>
        <v>401.73062514984417</v>
      </c>
      <c r="AJ939" s="9">
        <f t="shared" si="362"/>
        <v>0.27847222222222223</v>
      </c>
      <c r="AL939" s="6">
        <f t="shared" si="375"/>
        <v>283942</v>
      </c>
      <c r="AM939" s="6">
        <f t="shared" si="376"/>
        <v>212957</v>
      </c>
      <c r="AN939" s="6">
        <f t="shared" si="357"/>
        <v>510</v>
      </c>
      <c r="AO939" s="6">
        <f t="shared" si="358"/>
        <v>12957</v>
      </c>
      <c r="AP939" s="6">
        <f t="shared" si="359"/>
        <v>29</v>
      </c>
      <c r="AQ939" s="6">
        <f t="shared" si="360"/>
        <v>203454</v>
      </c>
      <c r="AR939" s="6">
        <f t="shared" si="377"/>
        <v>531.26823338735824</v>
      </c>
      <c r="AS939" s="9">
        <f t="shared" si="363"/>
        <v>0.36874999999999997</v>
      </c>
    </row>
    <row r="940" spans="1:45" x14ac:dyDescent="0.25">
      <c r="A940" t="s">
        <v>1864</v>
      </c>
      <c r="B940">
        <v>48660</v>
      </c>
      <c r="C940" t="s">
        <v>1865</v>
      </c>
      <c r="D940">
        <v>66969</v>
      </c>
      <c r="E940">
        <v>2993</v>
      </c>
      <c r="F940">
        <v>1768</v>
      </c>
      <c r="G940">
        <v>3065</v>
      </c>
      <c r="H940">
        <v>5009</v>
      </c>
      <c r="I940">
        <v>8427</v>
      </c>
      <c r="J940">
        <v>10142</v>
      </c>
      <c r="K940">
        <v>12171</v>
      </c>
      <c r="L940">
        <v>5485</v>
      </c>
      <c r="M940">
        <v>2350</v>
      </c>
      <c r="N940">
        <v>2902</v>
      </c>
      <c r="O940">
        <v>2034</v>
      </c>
      <c r="P940">
        <v>729</v>
      </c>
      <c r="Q940">
        <v>4209</v>
      </c>
      <c r="R940">
        <v>5685</v>
      </c>
      <c r="S940">
        <f t="shared" si="364"/>
        <v>33484.5</v>
      </c>
      <c r="T940" t="str">
        <f t="shared" si="365"/>
        <v>7:30 a.m. to 7:59 a.m.</v>
      </c>
      <c r="U940">
        <f t="shared" si="366"/>
        <v>450</v>
      </c>
      <c r="V940">
        <f t="shared" si="367"/>
        <v>66969</v>
      </c>
      <c r="W940">
        <f t="shared" si="368"/>
        <v>31404</v>
      </c>
      <c r="X940">
        <f t="shared" si="369"/>
        <v>12171</v>
      </c>
      <c r="Y940">
        <f t="shared" si="370"/>
        <v>29</v>
      </c>
      <c r="Z940">
        <f t="shared" si="371"/>
        <v>454.95723440966231</v>
      </c>
      <c r="AA940" s="9">
        <f t="shared" si="361"/>
        <v>0.31527777777777777</v>
      </c>
      <c r="AC940" s="6">
        <f t="shared" si="372"/>
        <v>66969</v>
      </c>
      <c r="AD940" s="6">
        <f t="shared" si="373"/>
        <v>16743</v>
      </c>
      <c r="AE940" s="6">
        <f t="shared" si="353"/>
        <v>390</v>
      </c>
      <c r="AF940" s="6">
        <f t="shared" si="354"/>
        <v>8427</v>
      </c>
      <c r="AG940" s="6">
        <f t="shared" si="355"/>
        <v>29</v>
      </c>
      <c r="AH940" s="6">
        <f t="shared" si="356"/>
        <v>12835</v>
      </c>
      <c r="AI940" s="6">
        <f t="shared" si="374"/>
        <v>403.44609588228315</v>
      </c>
      <c r="AJ940" s="9">
        <f t="shared" si="362"/>
        <v>0.27986111111111112</v>
      </c>
      <c r="AL940" s="6">
        <f t="shared" si="375"/>
        <v>66969</v>
      </c>
      <c r="AM940" s="6">
        <f t="shared" si="376"/>
        <v>50227</v>
      </c>
      <c r="AN940" s="6">
        <f t="shared" si="357"/>
        <v>510</v>
      </c>
      <c r="AO940" s="6">
        <f t="shared" si="358"/>
        <v>2350</v>
      </c>
      <c r="AP940" s="6">
        <f t="shared" si="359"/>
        <v>29</v>
      </c>
      <c r="AQ940" s="6">
        <f t="shared" si="360"/>
        <v>49060</v>
      </c>
      <c r="AR940" s="6">
        <f t="shared" si="377"/>
        <v>524.39819148936169</v>
      </c>
      <c r="AS940" s="9">
        <f t="shared" si="363"/>
        <v>0.36388888888888887</v>
      </c>
    </row>
    <row r="941" spans="1:45" x14ac:dyDescent="0.25">
      <c r="A941" t="s">
        <v>1866</v>
      </c>
      <c r="B941">
        <v>48700</v>
      </c>
      <c r="C941" t="s">
        <v>1867</v>
      </c>
      <c r="D941">
        <v>52073</v>
      </c>
      <c r="E941">
        <v>2713</v>
      </c>
      <c r="F941">
        <v>2068</v>
      </c>
      <c r="G941">
        <v>2954</v>
      </c>
      <c r="H941">
        <v>4656</v>
      </c>
      <c r="I941">
        <v>6123</v>
      </c>
      <c r="J941">
        <v>6286</v>
      </c>
      <c r="K941">
        <v>7212</v>
      </c>
      <c r="L941">
        <v>4468</v>
      </c>
      <c r="M941">
        <v>2595</v>
      </c>
      <c r="N941">
        <v>2316</v>
      </c>
      <c r="O941">
        <v>1224</v>
      </c>
      <c r="P941">
        <v>628</v>
      </c>
      <c r="Q941">
        <v>4464</v>
      </c>
      <c r="R941">
        <v>4366</v>
      </c>
      <c r="S941">
        <f t="shared" si="364"/>
        <v>26036.5</v>
      </c>
      <c r="T941" t="str">
        <f t="shared" si="365"/>
        <v>7:30 a.m. to 7:59 a.m.</v>
      </c>
      <c r="U941">
        <f t="shared" si="366"/>
        <v>450</v>
      </c>
      <c r="V941">
        <f t="shared" si="367"/>
        <v>52073</v>
      </c>
      <c r="W941">
        <f t="shared" si="368"/>
        <v>24800</v>
      </c>
      <c r="X941">
        <f t="shared" si="369"/>
        <v>7212</v>
      </c>
      <c r="Y941">
        <f t="shared" si="370"/>
        <v>29</v>
      </c>
      <c r="Z941">
        <f t="shared" si="371"/>
        <v>454.97206045479754</v>
      </c>
      <c r="AA941" s="9">
        <f t="shared" si="361"/>
        <v>0.31527777777777777</v>
      </c>
      <c r="AC941" s="6">
        <f t="shared" si="372"/>
        <v>52073</v>
      </c>
      <c r="AD941" s="6">
        <f t="shared" si="373"/>
        <v>13019</v>
      </c>
      <c r="AE941" s="6">
        <f t="shared" si="353"/>
        <v>390</v>
      </c>
      <c r="AF941" s="6">
        <f t="shared" si="354"/>
        <v>6123</v>
      </c>
      <c r="AG941" s="6">
        <f t="shared" si="355"/>
        <v>29</v>
      </c>
      <c r="AH941" s="6">
        <f t="shared" si="356"/>
        <v>12391</v>
      </c>
      <c r="AI941" s="6">
        <f t="shared" si="374"/>
        <v>392.97080679405519</v>
      </c>
      <c r="AJ941" s="9">
        <f t="shared" si="362"/>
        <v>0.2722222222222222</v>
      </c>
      <c r="AL941" s="6">
        <f t="shared" si="375"/>
        <v>52073</v>
      </c>
      <c r="AM941" s="6">
        <f t="shared" si="376"/>
        <v>39055</v>
      </c>
      <c r="AN941" s="6">
        <f t="shared" si="357"/>
        <v>510</v>
      </c>
      <c r="AO941" s="6">
        <f t="shared" si="358"/>
        <v>2595</v>
      </c>
      <c r="AP941" s="6">
        <f t="shared" si="359"/>
        <v>29</v>
      </c>
      <c r="AQ941" s="6">
        <f t="shared" si="360"/>
        <v>36480</v>
      </c>
      <c r="AR941" s="6">
        <f t="shared" si="377"/>
        <v>538.77369942196538</v>
      </c>
      <c r="AS941" s="9">
        <f t="shared" si="363"/>
        <v>0.37361111111111112</v>
      </c>
    </row>
    <row r="942" spans="1:45" x14ac:dyDescent="0.25">
      <c r="A942" t="s">
        <v>1868</v>
      </c>
      <c r="B942">
        <v>48740</v>
      </c>
      <c r="C942" t="s">
        <v>1869</v>
      </c>
      <c r="D942">
        <v>54893</v>
      </c>
      <c r="E942">
        <v>2363</v>
      </c>
      <c r="F942">
        <v>1828</v>
      </c>
      <c r="G942">
        <v>3237</v>
      </c>
      <c r="H942">
        <v>5250</v>
      </c>
      <c r="I942">
        <v>6819</v>
      </c>
      <c r="J942">
        <v>7368</v>
      </c>
      <c r="K942">
        <v>7003</v>
      </c>
      <c r="L942">
        <v>5400</v>
      </c>
      <c r="M942">
        <v>2283</v>
      </c>
      <c r="N942">
        <v>2108</v>
      </c>
      <c r="O942">
        <v>1673</v>
      </c>
      <c r="P942">
        <v>631</v>
      </c>
      <c r="Q942">
        <v>4927</v>
      </c>
      <c r="R942">
        <v>4003</v>
      </c>
      <c r="S942">
        <f t="shared" si="364"/>
        <v>27446.5</v>
      </c>
      <c r="T942" t="str">
        <f t="shared" si="365"/>
        <v>7:30 a.m. to 7:59 a.m.</v>
      </c>
      <c r="U942">
        <f t="shared" si="366"/>
        <v>450</v>
      </c>
      <c r="V942">
        <f t="shared" si="367"/>
        <v>54893</v>
      </c>
      <c r="W942">
        <f t="shared" si="368"/>
        <v>26865</v>
      </c>
      <c r="X942">
        <f t="shared" si="369"/>
        <v>7003</v>
      </c>
      <c r="Y942">
        <f t="shared" si="370"/>
        <v>29</v>
      </c>
      <c r="Z942">
        <f t="shared" si="371"/>
        <v>452.4080394116807</v>
      </c>
      <c r="AA942" s="9">
        <f t="shared" si="361"/>
        <v>0.31388888888888888</v>
      </c>
      <c r="AC942" s="6">
        <f t="shared" si="372"/>
        <v>54893</v>
      </c>
      <c r="AD942" s="6">
        <f t="shared" si="373"/>
        <v>13724</v>
      </c>
      <c r="AE942" s="6">
        <f t="shared" si="353"/>
        <v>390</v>
      </c>
      <c r="AF942" s="6">
        <f t="shared" si="354"/>
        <v>6819</v>
      </c>
      <c r="AG942" s="6">
        <f t="shared" si="355"/>
        <v>29</v>
      </c>
      <c r="AH942" s="6">
        <f t="shared" si="356"/>
        <v>12678</v>
      </c>
      <c r="AI942" s="6">
        <f t="shared" si="374"/>
        <v>394.44526323507847</v>
      </c>
      <c r="AJ942" s="9">
        <f t="shared" si="362"/>
        <v>0.27361111111111108</v>
      </c>
      <c r="AL942" s="6">
        <f t="shared" si="375"/>
        <v>54893</v>
      </c>
      <c r="AM942" s="6">
        <f t="shared" si="376"/>
        <v>41170</v>
      </c>
      <c r="AN942" s="6">
        <f t="shared" si="357"/>
        <v>510</v>
      </c>
      <c r="AO942" s="6">
        <f t="shared" si="358"/>
        <v>2283</v>
      </c>
      <c r="AP942" s="6">
        <f t="shared" si="359"/>
        <v>29</v>
      </c>
      <c r="AQ942" s="6">
        <f t="shared" si="360"/>
        <v>39268</v>
      </c>
      <c r="AR942" s="6">
        <f t="shared" si="377"/>
        <v>534.15713972842752</v>
      </c>
      <c r="AS942" s="9">
        <f t="shared" si="363"/>
        <v>0.37083333333333335</v>
      </c>
    </row>
    <row r="943" spans="1:45" x14ac:dyDescent="0.25">
      <c r="A943" t="s">
        <v>1870</v>
      </c>
      <c r="B943">
        <v>48780</v>
      </c>
      <c r="C943" t="s">
        <v>1871</v>
      </c>
      <c r="D943">
        <v>12103</v>
      </c>
      <c r="E943">
        <v>743</v>
      </c>
      <c r="F943">
        <v>366</v>
      </c>
      <c r="G943">
        <v>774</v>
      </c>
      <c r="H943">
        <v>809</v>
      </c>
      <c r="I943">
        <v>1008</v>
      </c>
      <c r="J943">
        <v>1438</v>
      </c>
      <c r="K943">
        <v>2776</v>
      </c>
      <c r="L943">
        <v>1510</v>
      </c>
      <c r="M943">
        <v>462</v>
      </c>
      <c r="N943">
        <v>667</v>
      </c>
      <c r="O943">
        <v>327</v>
      </c>
      <c r="P943">
        <v>149</v>
      </c>
      <c r="Q943">
        <v>310</v>
      </c>
      <c r="R943">
        <v>764</v>
      </c>
      <c r="S943">
        <f t="shared" si="364"/>
        <v>6051.5</v>
      </c>
      <c r="T943" t="str">
        <f t="shared" si="365"/>
        <v>7:30 a.m. to 7:59 a.m.</v>
      </c>
      <c r="U943">
        <f t="shared" si="366"/>
        <v>450</v>
      </c>
      <c r="V943">
        <f t="shared" si="367"/>
        <v>12103</v>
      </c>
      <c r="W943">
        <f t="shared" si="368"/>
        <v>5138</v>
      </c>
      <c r="X943">
        <f t="shared" si="369"/>
        <v>2776</v>
      </c>
      <c r="Y943">
        <f t="shared" si="370"/>
        <v>29</v>
      </c>
      <c r="Z943">
        <f t="shared" si="371"/>
        <v>459.54304755043228</v>
      </c>
      <c r="AA943" s="9">
        <f t="shared" si="361"/>
        <v>0.31875000000000003</v>
      </c>
      <c r="AC943" s="6">
        <f t="shared" si="372"/>
        <v>12103</v>
      </c>
      <c r="AD943" s="6">
        <f t="shared" si="373"/>
        <v>3026</v>
      </c>
      <c r="AE943" s="6">
        <f t="shared" si="353"/>
        <v>390</v>
      </c>
      <c r="AF943" s="6">
        <f t="shared" si="354"/>
        <v>1008</v>
      </c>
      <c r="AG943" s="6">
        <f t="shared" si="355"/>
        <v>29</v>
      </c>
      <c r="AH943" s="6">
        <f t="shared" si="356"/>
        <v>2692</v>
      </c>
      <c r="AI943" s="6">
        <f t="shared" si="374"/>
        <v>399.60193452380952</v>
      </c>
      <c r="AJ943" s="9">
        <f t="shared" si="362"/>
        <v>0.27708333333333335</v>
      </c>
      <c r="AL943" s="6">
        <f t="shared" si="375"/>
        <v>12103</v>
      </c>
      <c r="AM943" s="6">
        <f t="shared" si="376"/>
        <v>9078</v>
      </c>
      <c r="AN943" s="6">
        <f t="shared" si="357"/>
        <v>480</v>
      </c>
      <c r="AO943" s="6">
        <f t="shared" si="358"/>
        <v>1510</v>
      </c>
      <c r="AP943" s="6">
        <f t="shared" si="359"/>
        <v>29</v>
      </c>
      <c r="AQ943" s="6">
        <f t="shared" si="360"/>
        <v>7914</v>
      </c>
      <c r="AR943" s="6">
        <f t="shared" si="377"/>
        <v>502.34056291390726</v>
      </c>
      <c r="AS943" s="9">
        <f t="shared" si="363"/>
        <v>0.34861111111111115</v>
      </c>
    </row>
    <row r="944" spans="1:45" x14ac:dyDescent="0.25">
      <c r="A944" t="s">
        <v>1872</v>
      </c>
      <c r="B944">
        <v>48820</v>
      </c>
      <c r="C944" t="s">
        <v>1873</v>
      </c>
      <c r="D944">
        <v>20546</v>
      </c>
      <c r="E944">
        <v>789</v>
      </c>
      <c r="F944">
        <v>576</v>
      </c>
      <c r="G944">
        <v>947</v>
      </c>
      <c r="H944">
        <v>1493</v>
      </c>
      <c r="I944">
        <v>2273</v>
      </c>
      <c r="J944">
        <v>3138</v>
      </c>
      <c r="K944">
        <v>3986</v>
      </c>
      <c r="L944">
        <v>1552</v>
      </c>
      <c r="M944">
        <v>748</v>
      </c>
      <c r="N944">
        <v>1006</v>
      </c>
      <c r="O944">
        <v>312</v>
      </c>
      <c r="P944">
        <v>180</v>
      </c>
      <c r="Q944">
        <v>1929</v>
      </c>
      <c r="R944">
        <v>1617</v>
      </c>
      <c r="S944">
        <f t="shared" si="364"/>
        <v>10273</v>
      </c>
      <c r="T944" t="str">
        <f t="shared" si="365"/>
        <v>7:30 a.m. to 7:59 a.m.</v>
      </c>
      <c r="U944">
        <f t="shared" si="366"/>
        <v>450</v>
      </c>
      <c r="V944">
        <f t="shared" si="367"/>
        <v>20546</v>
      </c>
      <c r="W944">
        <f t="shared" si="368"/>
        <v>9216</v>
      </c>
      <c r="X944">
        <f t="shared" si="369"/>
        <v>3986</v>
      </c>
      <c r="Y944">
        <f t="shared" si="370"/>
        <v>29</v>
      </c>
      <c r="Z944">
        <f t="shared" si="371"/>
        <v>457.69016557952835</v>
      </c>
      <c r="AA944" s="9">
        <f t="shared" si="361"/>
        <v>0.31736111111111109</v>
      </c>
      <c r="AC944" s="6">
        <f t="shared" si="372"/>
        <v>20546</v>
      </c>
      <c r="AD944" s="6">
        <f t="shared" si="373"/>
        <v>5137</v>
      </c>
      <c r="AE944" s="6">
        <f t="shared" si="353"/>
        <v>390</v>
      </c>
      <c r="AF944" s="6">
        <f t="shared" si="354"/>
        <v>2273</v>
      </c>
      <c r="AG944" s="6">
        <f t="shared" si="355"/>
        <v>29</v>
      </c>
      <c r="AH944" s="6">
        <f t="shared" si="356"/>
        <v>3805</v>
      </c>
      <c r="AI944" s="6">
        <f t="shared" si="374"/>
        <v>406.98790145182579</v>
      </c>
      <c r="AJ944" s="9">
        <f t="shared" si="362"/>
        <v>0.28194444444444444</v>
      </c>
      <c r="AL944" s="6">
        <f t="shared" si="375"/>
        <v>20546</v>
      </c>
      <c r="AM944" s="6">
        <f t="shared" si="376"/>
        <v>15410</v>
      </c>
      <c r="AN944" s="6">
        <f t="shared" si="357"/>
        <v>510</v>
      </c>
      <c r="AO944" s="6">
        <f t="shared" si="358"/>
        <v>748</v>
      </c>
      <c r="AP944" s="6">
        <f t="shared" si="359"/>
        <v>29</v>
      </c>
      <c r="AQ944" s="6">
        <f t="shared" si="360"/>
        <v>14754</v>
      </c>
      <c r="AR944" s="6">
        <f t="shared" si="377"/>
        <v>535.4137700534759</v>
      </c>
      <c r="AS944" s="9">
        <f t="shared" si="363"/>
        <v>0.37152777777777773</v>
      </c>
    </row>
    <row r="945" spans="1:45" x14ac:dyDescent="0.25">
      <c r="A945" t="s">
        <v>1874</v>
      </c>
      <c r="B945">
        <v>48900</v>
      </c>
      <c r="C945" t="s">
        <v>1875</v>
      </c>
      <c r="D945">
        <v>155259</v>
      </c>
      <c r="E945">
        <v>4189</v>
      </c>
      <c r="F945">
        <v>3854</v>
      </c>
      <c r="G945">
        <v>5854</v>
      </c>
      <c r="H945">
        <v>11463</v>
      </c>
      <c r="I945">
        <v>15433</v>
      </c>
      <c r="J945">
        <v>24350</v>
      </c>
      <c r="K945">
        <v>23157</v>
      </c>
      <c r="L945">
        <v>17090</v>
      </c>
      <c r="M945">
        <v>9015</v>
      </c>
      <c r="N945">
        <v>11479</v>
      </c>
      <c r="O945">
        <v>4875</v>
      </c>
      <c r="P945">
        <v>2388</v>
      </c>
      <c r="Q945">
        <v>10204</v>
      </c>
      <c r="R945">
        <v>11908</v>
      </c>
      <c r="S945">
        <f t="shared" si="364"/>
        <v>77629.5</v>
      </c>
      <c r="T945" t="str">
        <f t="shared" si="365"/>
        <v>7:30 a.m. to 7:59 a.m.</v>
      </c>
      <c r="U945">
        <f t="shared" si="366"/>
        <v>450</v>
      </c>
      <c r="V945">
        <f t="shared" si="367"/>
        <v>155259</v>
      </c>
      <c r="W945">
        <f t="shared" si="368"/>
        <v>65143</v>
      </c>
      <c r="X945">
        <f t="shared" si="369"/>
        <v>23157</v>
      </c>
      <c r="Y945">
        <f t="shared" si="370"/>
        <v>29</v>
      </c>
      <c r="Z945">
        <f t="shared" si="371"/>
        <v>465.63710757006521</v>
      </c>
      <c r="AA945" s="9">
        <f t="shared" si="361"/>
        <v>0.32291666666666669</v>
      </c>
      <c r="AC945" s="6">
        <f t="shared" si="372"/>
        <v>155259</v>
      </c>
      <c r="AD945" s="6">
        <f t="shared" si="373"/>
        <v>38815</v>
      </c>
      <c r="AE945" s="6">
        <f t="shared" si="353"/>
        <v>390</v>
      </c>
      <c r="AF945" s="6">
        <f t="shared" si="354"/>
        <v>15433</v>
      </c>
      <c r="AG945" s="6">
        <f t="shared" si="355"/>
        <v>29</v>
      </c>
      <c r="AH945" s="6">
        <f t="shared" si="356"/>
        <v>25360</v>
      </c>
      <c r="AI945" s="6">
        <f t="shared" si="374"/>
        <v>415.28268969092204</v>
      </c>
      <c r="AJ945" s="9">
        <f t="shared" si="362"/>
        <v>0.28819444444444448</v>
      </c>
      <c r="AL945" s="6">
        <f t="shared" si="375"/>
        <v>155259</v>
      </c>
      <c r="AM945" s="6">
        <f t="shared" si="376"/>
        <v>116445</v>
      </c>
      <c r="AN945" s="6">
        <f t="shared" si="357"/>
        <v>540</v>
      </c>
      <c r="AO945" s="6">
        <f t="shared" si="358"/>
        <v>11479</v>
      </c>
      <c r="AP945" s="6">
        <f t="shared" si="359"/>
        <v>59</v>
      </c>
      <c r="AQ945" s="6">
        <f t="shared" si="360"/>
        <v>114405</v>
      </c>
      <c r="AR945" s="6">
        <f t="shared" si="377"/>
        <v>550.48137903998611</v>
      </c>
      <c r="AS945" s="9">
        <f t="shared" si="363"/>
        <v>0.38194444444444442</v>
      </c>
    </row>
    <row r="946" spans="1:45" x14ac:dyDescent="0.25">
      <c r="A946" t="s">
        <v>1876</v>
      </c>
      <c r="B946">
        <v>48940</v>
      </c>
      <c r="C946" t="s">
        <v>1877</v>
      </c>
      <c r="D946">
        <v>17718</v>
      </c>
      <c r="E946">
        <v>909</v>
      </c>
      <c r="F946">
        <v>715</v>
      </c>
      <c r="G946">
        <v>1331</v>
      </c>
      <c r="H946">
        <v>1464</v>
      </c>
      <c r="I946">
        <v>1871</v>
      </c>
      <c r="J946">
        <v>2414</v>
      </c>
      <c r="K946">
        <v>2104</v>
      </c>
      <c r="L946">
        <v>1096</v>
      </c>
      <c r="M946">
        <v>889</v>
      </c>
      <c r="N946">
        <v>943</v>
      </c>
      <c r="O946">
        <v>484</v>
      </c>
      <c r="P946">
        <v>198</v>
      </c>
      <c r="Q946">
        <v>1632</v>
      </c>
      <c r="R946">
        <v>1668</v>
      </c>
      <c r="S946">
        <f t="shared" si="364"/>
        <v>8859</v>
      </c>
      <c r="T946" t="str">
        <f t="shared" si="365"/>
        <v>7:30 a.m. to 7:59 a.m.</v>
      </c>
      <c r="U946">
        <f t="shared" si="366"/>
        <v>450</v>
      </c>
      <c r="V946">
        <f t="shared" si="367"/>
        <v>17718</v>
      </c>
      <c r="W946">
        <f t="shared" si="368"/>
        <v>8704</v>
      </c>
      <c r="X946">
        <f t="shared" si="369"/>
        <v>2104</v>
      </c>
      <c r="Y946">
        <f t="shared" si="370"/>
        <v>29</v>
      </c>
      <c r="Z946">
        <f t="shared" si="371"/>
        <v>452.13640684410649</v>
      </c>
      <c r="AA946" s="9">
        <f t="shared" si="361"/>
        <v>0.31388888888888888</v>
      </c>
      <c r="AC946" s="6">
        <f t="shared" si="372"/>
        <v>17718</v>
      </c>
      <c r="AD946" s="6">
        <f t="shared" si="373"/>
        <v>4430</v>
      </c>
      <c r="AE946" s="6">
        <f t="shared" si="353"/>
        <v>390</v>
      </c>
      <c r="AF946" s="6">
        <f t="shared" si="354"/>
        <v>1871</v>
      </c>
      <c r="AG946" s="6">
        <f t="shared" si="355"/>
        <v>29</v>
      </c>
      <c r="AH946" s="6">
        <f t="shared" si="356"/>
        <v>4419</v>
      </c>
      <c r="AI946" s="6">
        <f t="shared" si="374"/>
        <v>390.16274719401389</v>
      </c>
      <c r="AJ946" s="9">
        <f t="shared" si="362"/>
        <v>0.27083333333333331</v>
      </c>
      <c r="AL946" s="6">
        <f t="shared" si="375"/>
        <v>17718</v>
      </c>
      <c r="AM946" s="6">
        <f t="shared" si="376"/>
        <v>13289</v>
      </c>
      <c r="AN946" s="6">
        <f t="shared" si="357"/>
        <v>540</v>
      </c>
      <c r="AO946" s="6">
        <f t="shared" si="358"/>
        <v>943</v>
      </c>
      <c r="AP946" s="6">
        <f t="shared" si="359"/>
        <v>59</v>
      </c>
      <c r="AQ946" s="6">
        <f t="shared" si="360"/>
        <v>12793</v>
      </c>
      <c r="AR946" s="6">
        <f t="shared" si="377"/>
        <v>571.00159066808055</v>
      </c>
      <c r="AS946" s="9">
        <f t="shared" si="363"/>
        <v>0.39652777777777781</v>
      </c>
    </row>
    <row r="947" spans="1:45" x14ac:dyDescent="0.25">
      <c r="A947" t="s">
        <v>1878</v>
      </c>
      <c r="B947">
        <v>48980</v>
      </c>
      <c r="C947" t="s">
        <v>1879</v>
      </c>
      <c r="D947">
        <v>32892</v>
      </c>
      <c r="E947">
        <v>1278</v>
      </c>
      <c r="F947">
        <v>997</v>
      </c>
      <c r="G947">
        <v>1468</v>
      </c>
      <c r="H947">
        <v>2857</v>
      </c>
      <c r="I947">
        <v>3676</v>
      </c>
      <c r="J947">
        <v>5014</v>
      </c>
      <c r="K947">
        <v>4999</v>
      </c>
      <c r="L947">
        <v>3649</v>
      </c>
      <c r="M947">
        <v>1275</v>
      </c>
      <c r="N947">
        <v>1605</v>
      </c>
      <c r="O947">
        <v>727</v>
      </c>
      <c r="P947">
        <v>349</v>
      </c>
      <c r="Q947">
        <v>2564</v>
      </c>
      <c r="R947">
        <v>2434</v>
      </c>
      <c r="S947">
        <f t="shared" si="364"/>
        <v>16446</v>
      </c>
      <c r="T947" t="str">
        <f t="shared" si="365"/>
        <v>7:30 a.m. to 7:59 a.m.</v>
      </c>
      <c r="U947">
        <f t="shared" si="366"/>
        <v>450</v>
      </c>
      <c r="V947">
        <f t="shared" si="367"/>
        <v>32892</v>
      </c>
      <c r="W947">
        <f t="shared" si="368"/>
        <v>15290</v>
      </c>
      <c r="X947">
        <f t="shared" si="369"/>
        <v>4999</v>
      </c>
      <c r="Y947">
        <f t="shared" si="370"/>
        <v>29</v>
      </c>
      <c r="Z947">
        <f t="shared" si="371"/>
        <v>456.70614122824566</v>
      </c>
      <c r="AA947" s="9">
        <f t="shared" si="361"/>
        <v>0.31666666666666665</v>
      </c>
      <c r="AC947" s="6">
        <f t="shared" si="372"/>
        <v>32892</v>
      </c>
      <c r="AD947" s="6">
        <f t="shared" si="373"/>
        <v>8224</v>
      </c>
      <c r="AE947" s="6">
        <f t="shared" si="353"/>
        <v>390</v>
      </c>
      <c r="AF947" s="6">
        <f t="shared" si="354"/>
        <v>3676</v>
      </c>
      <c r="AG947" s="6">
        <f t="shared" si="355"/>
        <v>29</v>
      </c>
      <c r="AH947" s="6">
        <f t="shared" si="356"/>
        <v>6600</v>
      </c>
      <c r="AI947" s="6">
        <f t="shared" si="374"/>
        <v>402.8038628944505</v>
      </c>
      <c r="AJ947" s="9">
        <f t="shared" si="362"/>
        <v>0.27916666666666667</v>
      </c>
      <c r="AL947" s="6">
        <f t="shared" si="375"/>
        <v>32892</v>
      </c>
      <c r="AM947" s="6">
        <f t="shared" si="376"/>
        <v>24669</v>
      </c>
      <c r="AN947" s="6">
        <f t="shared" si="357"/>
        <v>510</v>
      </c>
      <c r="AO947" s="6">
        <f t="shared" si="358"/>
        <v>1275</v>
      </c>
      <c r="AP947" s="6">
        <f t="shared" si="359"/>
        <v>29</v>
      </c>
      <c r="AQ947" s="6">
        <f t="shared" si="360"/>
        <v>23938</v>
      </c>
      <c r="AR947" s="6">
        <f t="shared" si="377"/>
        <v>526.62666666666667</v>
      </c>
      <c r="AS947" s="9">
        <f t="shared" si="363"/>
        <v>0.36527777777777781</v>
      </c>
    </row>
    <row r="948" spans="1:45" x14ac:dyDescent="0.25">
      <c r="A948" t="s">
        <v>1880</v>
      </c>
      <c r="B948">
        <v>49020</v>
      </c>
      <c r="C948" t="s">
        <v>1881</v>
      </c>
      <c r="D948">
        <v>58400</v>
      </c>
      <c r="E948">
        <v>4743</v>
      </c>
      <c r="F948">
        <v>2350</v>
      </c>
      <c r="G948">
        <v>4438</v>
      </c>
      <c r="H948">
        <v>5013</v>
      </c>
      <c r="I948">
        <v>6108</v>
      </c>
      <c r="J948">
        <v>8089</v>
      </c>
      <c r="K948">
        <v>7025</v>
      </c>
      <c r="L948">
        <v>5313</v>
      </c>
      <c r="M948">
        <v>3101</v>
      </c>
      <c r="N948">
        <v>2965</v>
      </c>
      <c r="O948">
        <v>901</v>
      </c>
      <c r="P948">
        <v>493</v>
      </c>
      <c r="Q948">
        <v>3505</v>
      </c>
      <c r="R948">
        <v>4356</v>
      </c>
      <c r="S948">
        <f t="shared" si="364"/>
        <v>29200</v>
      </c>
      <c r="T948" t="str">
        <f t="shared" si="365"/>
        <v>7:00 a.m. to 7:29 a.m.</v>
      </c>
      <c r="U948">
        <f t="shared" si="366"/>
        <v>420</v>
      </c>
      <c r="V948">
        <f t="shared" si="367"/>
        <v>58400</v>
      </c>
      <c r="W948">
        <f t="shared" si="368"/>
        <v>22652</v>
      </c>
      <c r="X948">
        <f t="shared" si="369"/>
        <v>8089</v>
      </c>
      <c r="Y948">
        <f t="shared" si="370"/>
        <v>29</v>
      </c>
      <c r="Z948">
        <f t="shared" si="371"/>
        <v>443.47533687724069</v>
      </c>
      <c r="AA948" s="9">
        <f t="shared" si="361"/>
        <v>0.30763888888888891</v>
      </c>
      <c r="AC948" s="6">
        <f t="shared" si="372"/>
        <v>58400</v>
      </c>
      <c r="AD948" s="6">
        <f t="shared" si="373"/>
        <v>14601</v>
      </c>
      <c r="AE948" s="6">
        <f t="shared" si="353"/>
        <v>360</v>
      </c>
      <c r="AF948" s="6">
        <f t="shared" si="354"/>
        <v>5013</v>
      </c>
      <c r="AG948" s="6">
        <f t="shared" si="355"/>
        <v>29</v>
      </c>
      <c r="AH948" s="6">
        <f t="shared" si="356"/>
        <v>11531</v>
      </c>
      <c r="AI948" s="6">
        <f t="shared" si="374"/>
        <v>377.75403949730702</v>
      </c>
      <c r="AJ948" s="9">
        <f t="shared" si="362"/>
        <v>0.26180555555555557</v>
      </c>
      <c r="AL948" s="6">
        <f t="shared" si="375"/>
        <v>58400</v>
      </c>
      <c r="AM948" s="6">
        <f t="shared" si="376"/>
        <v>43800</v>
      </c>
      <c r="AN948" s="6">
        <f t="shared" si="357"/>
        <v>510</v>
      </c>
      <c r="AO948" s="6">
        <f t="shared" si="358"/>
        <v>3101</v>
      </c>
      <c r="AP948" s="6">
        <f t="shared" si="359"/>
        <v>29</v>
      </c>
      <c r="AQ948" s="6">
        <f t="shared" si="360"/>
        <v>43079</v>
      </c>
      <c r="AR948" s="6">
        <f t="shared" si="377"/>
        <v>516.74266365688493</v>
      </c>
      <c r="AS948" s="9">
        <f t="shared" si="363"/>
        <v>0.35833333333333334</v>
      </c>
    </row>
    <row r="949" spans="1:45" x14ac:dyDescent="0.25">
      <c r="A949" t="s">
        <v>1882</v>
      </c>
      <c r="B949">
        <v>49060</v>
      </c>
      <c r="C949" t="s">
        <v>1883</v>
      </c>
      <c r="D949">
        <v>15227</v>
      </c>
      <c r="E949">
        <v>562</v>
      </c>
      <c r="F949">
        <v>585</v>
      </c>
      <c r="G949">
        <v>1038</v>
      </c>
      <c r="H949">
        <v>985</v>
      </c>
      <c r="I949">
        <v>1714</v>
      </c>
      <c r="J949">
        <v>2373</v>
      </c>
      <c r="K949">
        <v>2568</v>
      </c>
      <c r="L949">
        <v>902</v>
      </c>
      <c r="M949">
        <v>394</v>
      </c>
      <c r="N949">
        <v>524</v>
      </c>
      <c r="O949">
        <v>290</v>
      </c>
      <c r="P949">
        <v>122</v>
      </c>
      <c r="Q949">
        <v>1671</v>
      </c>
      <c r="R949">
        <v>1499</v>
      </c>
      <c r="S949">
        <f t="shared" si="364"/>
        <v>7613.5</v>
      </c>
      <c r="T949" t="str">
        <f t="shared" si="365"/>
        <v>7:30 a.m. to 7:59 a.m.</v>
      </c>
      <c r="U949">
        <f t="shared" si="366"/>
        <v>450</v>
      </c>
      <c r="V949">
        <f t="shared" si="367"/>
        <v>15227</v>
      </c>
      <c r="W949">
        <f t="shared" si="368"/>
        <v>7257</v>
      </c>
      <c r="X949">
        <f t="shared" si="369"/>
        <v>2568</v>
      </c>
      <c r="Y949">
        <f t="shared" si="370"/>
        <v>29</v>
      </c>
      <c r="Z949">
        <f t="shared" si="371"/>
        <v>454.02589563862927</v>
      </c>
      <c r="AA949" s="9">
        <f t="shared" si="361"/>
        <v>0.31527777777777777</v>
      </c>
      <c r="AC949" s="6">
        <f t="shared" si="372"/>
        <v>15227</v>
      </c>
      <c r="AD949" s="6">
        <f t="shared" si="373"/>
        <v>3807</v>
      </c>
      <c r="AE949" s="6">
        <f t="shared" si="353"/>
        <v>390</v>
      </c>
      <c r="AF949" s="6">
        <f t="shared" si="354"/>
        <v>1714</v>
      </c>
      <c r="AG949" s="6">
        <f t="shared" si="355"/>
        <v>29</v>
      </c>
      <c r="AH949" s="6">
        <f t="shared" si="356"/>
        <v>3170</v>
      </c>
      <c r="AI949" s="6">
        <f t="shared" si="374"/>
        <v>400.77348308051342</v>
      </c>
      <c r="AJ949" s="9">
        <f t="shared" si="362"/>
        <v>0.27777777777777779</v>
      </c>
      <c r="AL949" s="6">
        <f t="shared" si="375"/>
        <v>15227</v>
      </c>
      <c r="AM949" s="6">
        <f t="shared" si="376"/>
        <v>11421</v>
      </c>
      <c r="AN949" s="6">
        <f t="shared" si="357"/>
        <v>540</v>
      </c>
      <c r="AO949" s="6">
        <f t="shared" si="358"/>
        <v>524</v>
      </c>
      <c r="AP949" s="6">
        <f t="shared" si="359"/>
        <v>59</v>
      </c>
      <c r="AQ949" s="6">
        <f t="shared" si="360"/>
        <v>11121</v>
      </c>
      <c r="AR949" s="6">
        <f t="shared" si="377"/>
        <v>573.69417938931292</v>
      </c>
      <c r="AS949" s="9">
        <f t="shared" si="363"/>
        <v>0.3979166666666667</v>
      </c>
    </row>
    <row r="950" spans="1:45" x14ac:dyDescent="0.25">
      <c r="A950" t="s">
        <v>1884</v>
      </c>
      <c r="B950">
        <v>49100</v>
      </c>
      <c r="C950" t="s">
        <v>1885</v>
      </c>
      <c r="D950">
        <v>26133</v>
      </c>
      <c r="E950">
        <v>1168</v>
      </c>
      <c r="F950">
        <v>986</v>
      </c>
      <c r="G950">
        <v>1599</v>
      </c>
      <c r="H950">
        <v>2021</v>
      </c>
      <c r="I950">
        <v>2993</v>
      </c>
      <c r="J950">
        <v>3591</v>
      </c>
      <c r="K950">
        <v>3629</v>
      </c>
      <c r="L950">
        <v>2263</v>
      </c>
      <c r="M950">
        <v>983</v>
      </c>
      <c r="N950">
        <v>1080</v>
      </c>
      <c r="O950">
        <v>611</v>
      </c>
      <c r="P950">
        <v>335</v>
      </c>
      <c r="Q950">
        <v>2593</v>
      </c>
      <c r="R950">
        <v>2281</v>
      </c>
      <c r="S950">
        <f t="shared" si="364"/>
        <v>13066.5</v>
      </c>
      <c r="T950" t="str">
        <f t="shared" si="365"/>
        <v>7:30 a.m. to 7:59 a.m.</v>
      </c>
      <c r="U950">
        <f t="shared" si="366"/>
        <v>450</v>
      </c>
      <c r="V950">
        <f t="shared" si="367"/>
        <v>26133</v>
      </c>
      <c r="W950">
        <f t="shared" si="368"/>
        <v>12358</v>
      </c>
      <c r="X950">
        <f t="shared" si="369"/>
        <v>3629</v>
      </c>
      <c r="Y950">
        <f t="shared" si="370"/>
        <v>29</v>
      </c>
      <c r="Z950">
        <f t="shared" si="371"/>
        <v>455.66175254891152</v>
      </c>
      <c r="AA950" s="9">
        <f t="shared" si="361"/>
        <v>0.31597222222222221</v>
      </c>
      <c r="AC950" s="6">
        <f t="shared" si="372"/>
        <v>26133</v>
      </c>
      <c r="AD950" s="6">
        <f t="shared" si="373"/>
        <v>6534</v>
      </c>
      <c r="AE950" s="6">
        <f t="shared" si="353"/>
        <v>390</v>
      </c>
      <c r="AF950" s="6">
        <f t="shared" si="354"/>
        <v>2993</v>
      </c>
      <c r="AG950" s="6">
        <f t="shared" si="355"/>
        <v>29</v>
      </c>
      <c r="AH950" s="6">
        <f t="shared" si="356"/>
        <v>5774</v>
      </c>
      <c r="AI950" s="6">
        <f t="shared" si="374"/>
        <v>397.35658202472433</v>
      </c>
      <c r="AJ950" s="9">
        <f t="shared" si="362"/>
        <v>0.27569444444444441</v>
      </c>
      <c r="AL950" s="6">
        <f t="shared" si="375"/>
        <v>26133</v>
      </c>
      <c r="AM950" s="6">
        <f t="shared" si="376"/>
        <v>19600</v>
      </c>
      <c r="AN950" s="6">
        <f t="shared" si="357"/>
        <v>540</v>
      </c>
      <c r="AO950" s="6">
        <f t="shared" si="358"/>
        <v>1080</v>
      </c>
      <c r="AP950" s="6">
        <f t="shared" si="359"/>
        <v>59</v>
      </c>
      <c r="AQ950" s="6">
        <f t="shared" si="360"/>
        <v>19233</v>
      </c>
      <c r="AR950" s="6">
        <f t="shared" si="377"/>
        <v>560.03541666666672</v>
      </c>
      <c r="AS950" s="9">
        <f t="shared" si="363"/>
        <v>0.3888888888888889</v>
      </c>
    </row>
    <row r="951" spans="1:45" x14ac:dyDescent="0.25">
      <c r="A951" t="s">
        <v>1886</v>
      </c>
      <c r="B951">
        <v>49180</v>
      </c>
      <c r="C951" t="s">
        <v>1887</v>
      </c>
      <c r="D951">
        <v>202684</v>
      </c>
      <c r="E951">
        <v>5848</v>
      </c>
      <c r="F951">
        <v>5321</v>
      </c>
      <c r="G951">
        <v>7458</v>
      </c>
      <c r="H951">
        <v>17292</v>
      </c>
      <c r="I951">
        <v>20436</v>
      </c>
      <c r="J951">
        <v>33348</v>
      </c>
      <c r="K951">
        <v>30846</v>
      </c>
      <c r="L951">
        <v>21835</v>
      </c>
      <c r="M951">
        <v>10384</v>
      </c>
      <c r="N951">
        <v>11046</v>
      </c>
      <c r="O951">
        <v>5684</v>
      </c>
      <c r="P951">
        <v>2552</v>
      </c>
      <c r="Q951">
        <v>14323</v>
      </c>
      <c r="R951">
        <v>16311</v>
      </c>
      <c r="S951">
        <f t="shared" si="364"/>
        <v>101342</v>
      </c>
      <c r="T951" t="str">
        <f t="shared" si="365"/>
        <v>7:30 a.m. to 7:59 a.m.</v>
      </c>
      <c r="U951">
        <f t="shared" si="366"/>
        <v>450</v>
      </c>
      <c r="V951">
        <f t="shared" si="367"/>
        <v>202684</v>
      </c>
      <c r="W951">
        <f t="shared" si="368"/>
        <v>89703</v>
      </c>
      <c r="X951">
        <f t="shared" si="369"/>
        <v>30846</v>
      </c>
      <c r="Y951">
        <f t="shared" si="370"/>
        <v>29</v>
      </c>
      <c r="Z951">
        <f t="shared" si="371"/>
        <v>460.94245607210013</v>
      </c>
      <c r="AA951" s="9">
        <f t="shared" si="361"/>
        <v>0.31944444444444448</v>
      </c>
      <c r="AC951" s="6">
        <f t="shared" si="372"/>
        <v>202684</v>
      </c>
      <c r="AD951" s="6">
        <f t="shared" si="373"/>
        <v>50672</v>
      </c>
      <c r="AE951" s="6">
        <f t="shared" si="353"/>
        <v>390</v>
      </c>
      <c r="AF951" s="6">
        <f t="shared" si="354"/>
        <v>20436</v>
      </c>
      <c r="AG951" s="6">
        <f t="shared" si="355"/>
        <v>29</v>
      </c>
      <c r="AH951" s="6">
        <f t="shared" si="356"/>
        <v>35919</v>
      </c>
      <c r="AI951" s="6">
        <f t="shared" si="374"/>
        <v>410.93403797220589</v>
      </c>
      <c r="AJ951" s="9">
        <f t="shared" si="362"/>
        <v>0.28472222222222221</v>
      </c>
      <c r="AL951" s="6">
        <f t="shared" si="375"/>
        <v>202684</v>
      </c>
      <c r="AM951" s="6">
        <f t="shared" si="376"/>
        <v>152013</v>
      </c>
      <c r="AN951" s="6">
        <f t="shared" si="357"/>
        <v>510</v>
      </c>
      <c r="AO951" s="6">
        <f t="shared" si="358"/>
        <v>10384</v>
      </c>
      <c r="AP951" s="6">
        <f t="shared" si="359"/>
        <v>29</v>
      </c>
      <c r="AQ951" s="6">
        <f t="shared" si="360"/>
        <v>142384</v>
      </c>
      <c r="AR951" s="6">
        <f t="shared" si="377"/>
        <v>536.891467642527</v>
      </c>
      <c r="AS951" s="9">
        <f t="shared" si="363"/>
        <v>0.37222222222222223</v>
      </c>
    </row>
    <row r="952" spans="1:45" x14ac:dyDescent="0.25">
      <c r="A952" t="s">
        <v>1888</v>
      </c>
      <c r="B952">
        <v>49260</v>
      </c>
      <c r="C952" t="s">
        <v>1889</v>
      </c>
      <c r="D952">
        <v>9062</v>
      </c>
      <c r="E952">
        <v>549</v>
      </c>
      <c r="F952">
        <v>463</v>
      </c>
      <c r="G952">
        <v>420</v>
      </c>
      <c r="H952">
        <v>731</v>
      </c>
      <c r="I952">
        <v>911</v>
      </c>
      <c r="J952">
        <v>1342</v>
      </c>
      <c r="K952">
        <v>1677</v>
      </c>
      <c r="L952">
        <v>1003</v>
      </c>
      <c r="M952">
        <v>260</v>
      </c>
      <c r="N952">
        <v>325</v>
      </c>
      <c r="O952">
        <v>230</v>
      </c>
      <c r="P952">
        <v>51</v>
      </c>
      <c r="Q952">
        <v>434</v>
      </c>
      <c r="R952">
        <v>666</v>
      </c>
      <c r="S952">
        <f t="shared" si="364"/>
        <v>4531</v>
      </c>
      <c r="T952" t="str">
        <f t="shared" si="365"/>
        <v>7:30 a.m. to 7:59 a.m.</v>
      </c>
      <c r="U952">
        <f t="shared" si="366"/>
        <v>450</v>
      </c>
      <c r="V952">
        <f t="shared" si="367"/>
        <v>9062</v>
      </c>
      <c r="W952">
        <f t="shared" si="368"/>
        <v>4416</v>
      </c>
      <c r="X952">
        <f t="shared" si="369"/>
        <v>1677</v>
      </c>
      <c r="Y952">
        <f t="shared" si="370"/>
        <v>29</v>
      </c>
      <c r="Z952">
        <f t="shared" si="371"/>
        <v>451.98867024448418</v>
      </c>
      <c r="AA952" s="9">
        <f t="shared" si="361"/>
        <v>0.31319444444444444</v>
      </c>
      <c r="AC952" s="6">
        <f t="shared" si="372"/>
        <v>9062</v>
      </c>
      <c r="AD952" s="6">
        <f t="shared" si="373"/>
        <v>2266</v>
      </c>
      <c r="AE952" s="6">
        <f t="shared" si="353"/>
        <v>390</v>
      </c>
      <c r="AF952" s="6">
        <f t="shared" si="354"/>
        <v>911</v>
      </c>
      <c r="AG952" s="6">
        <f t="shared" si="355"/>
        <v>29</v>
      </c>
      <c r="AH952" s="6">
        <f t="shared" si="356"/>
        <v>2163</v>
      </c>
      <c r="AI952" s="6">
        <f t="shared" si="374"/>
        <v>393.26289791437978</v>
      </c>
      <c r="AJ952" s="9">
        <f t="shared" si="362"/>
        <v>0.27291666666666664</v>
      </c>
      <c r="AL952" s="6">
        <f t="shared" si="375"/>
        <v>9062</v>
      </c>
      <c r="AM952" s="6">
        <f t="shared" si="376"/>
        <v>6797</v>
      </c>
      <c r="AN952" s="6">
        <f t="shared" si="357"/>
        <v>480</v>
      </c>
      <c r="AO952" s="6">
        <f t="shared" si="358"/>
        <v>1003</v>
      </c>
      <c r="AP952" s="6">
        <f t="shared" si="359"/>
        <v>29</v>
      </c>
      <c r="AQ952" s="6">
        <f t="shared" si="360"/>
        <v>6093</v>
      </c>
      <c r="AR952" s="6">
        <f t="shared" si="377"/>
        <v>500.34047856430709</v>
      </c>
      <c r="AS952" s="9">
        <f t="shared" si="363"/>
        <v>0.34722222222222227</v>
      </c>
    </row>
    <row r="953" spans="1:45" x14ac:dyDescent="0.25">
      <c r="A953" t="s">
        <v>1890</v>
      </c>
      <c r="B953">
        <v>49300</v>
      </c>
      <c r="C953" t="s">
        <v>1891</v>
      </c>
      <c r="D953">
        <v>50908</v>
      </c>
      <c r="E953">
        <v>2810</v>
      </c>
      <c r="F953">
        <v>1953</v>
      </c>
      <c r="G953">
        <v>3339</v>
      </c>
      <c r="H953">
        <v>4836</v>
      </c>
      <c r="I953">
        <v>6453</v>
      </c>
      <c r="J953">
        <v>5907</v>
      </c>
      <c r="K953">
        <v>6114</v>
      </c>
      <c r="L953">
        <v>4743</v>
      </c>
      <c r="M953">
        <v>2611</v>
      </c>
      <c r="N953">
        <v>2463</v>
      </c>
      <c r="O953">
        <v>1116</v>
      </c>
      <c r="P953">
        <v>663</v>
      </c>
      <c r="Q953">
        <v>3910</v>
      </c>
      <c r="R953">
        <v>3990</v>
      </c>
      <c r="S953">
        <f t="shared" si="364"/>
        <v>25454</v>
      </c>
      <c r="T953" t="str">
        <f t="shared" si="365"/>
        <v>7:30 a.m. to 7:59 a.m.</v>
      </c>
      <c r="U953">
        <f t="shared" si="366"/>
        <v>450</v>
      </c>
      <c r="V953">
        <f t="shared" si="367"/>
        <v>50908</v>
      </c>
      <c r="W953">
        <f t="shared" si="368"/>
        <v>25298</v>
      </c>
      <c r="X953">
        <f t="shared" si="369"/>
        <v>6114</v>
      </c>
      <c r="Y953">
        <f t="shared" si="370"/>
        <v>29</v>
      </c>
      <c r="Z953">
        <f t="shared" si="371"/>
        <v>450.73994111874384</v>
      </c>
      <c r="AA953" s="9">
        <f t="shared" si="361"/>
        <v>0.3125</v>
      </c>
      <c r="AC953" s="6">
        <f t="shared" si="372"/>
        <v>50908</v>
      </c>
      <c r="AD953" s="6">
        <f t="shared" si="373"/>
        <v>12728</v>
      </c>
      <c r="AE953" s="6">
        <f t="shared" si="353"/>
        <v>360</v>
      </c>
      <c r="AF953" s="6">
        <f t="shared" si="354"/>
        <v>4836</v>
      </c>
      <c r="AG953" s="6">
        <f t="shared" si="355"/>
        <v>29</v>
      </c>
      <c r="AH953" s="6">
        <f t="shared" si="356"/>
        <v>8102</v>
      </c>
      <c r="AI953" s="6">
        <f t="shared" si="374"/>
        <v>387.73469809760132</v>
      </c>
      <c r="AJ953" s="9">
        <f t="shared" si="362"/>
        <v>0.26874999999999999</v>
      </c>
      <c r="AL953" s="6">
        <f t="shared" si="375"/>
        <v>50908</v>
      </c>
      <c r="AM953" s="6">
        <f t="shared" si="376"/>
        <v>38181</v>
      </c>
      <c r="AN953" s="6">
        <f t="shared" si="357"/>
        <v>510</v>
      </c>
      <c r="AO953" s="6">
        <f t="shared" si="358"/>
        <v>2611</v>
      </c>
      <c r="AP953" s="6">
        <f t="shared" si="359"/>
        <v>29</v>
      </c>
      <c r="AQ953" s="6">
        <f t="shared" si="360"/>
        <v>36155</v>
      </c>
      <c r="AR953" s="6">
        <f t="shared" si="377"/>
        <v>532.50248946763691</v>
      </c>
      <c r="AS953" s="9">
        <f t="shared" si="363"/>
        <v>0.36944444444444446</v>
      </c>
    </row>
    <row r="954" spans="1:45" x14ac:dyDescent="0.25">
      <c r="A954" t="s">
        <v>1892</v>
      </c>
      <c r="B954">
        <v>49340</v>
      </c>
      <c r="C954" t="s">
        <v>1893</v>
      </c>
      <c r="D954">
        <v>372003</v>
      </c>
      <c r="E954">
        <v>11642</v>
      </c>
      <c r="F954">
        <v>12215</v>
      </c>
      <c r="G954">
        <v>17435</v>
      </c>
      <c r="H954">
        <v>34875</v>
      </c>
      <c r="I954">
        <v>39651</v>
      </c>
      <c r="J954">
        <v>56687</v>
      </c>
      <c r="K954">
        <v>46719</v>
      </c>
      <c r="L954">
        <v>46766</v>
      </c>
      <c r="M954">
        <v>21503</v>
      </c>
      <c r="N954">
        <v>20125</v>
      </c>
      <c r="O954">
        <v>8983</v>
      </c>
      <c r="P954">
        <v>4197</v>
      </c>
      <c r="Q954">
        <v>27858</v>
      </c>
      <c r="R954">
        <v>23347</v>
      </c>
      <c r="S954">
        <f t="shared" si="364"/>
        <v>186001.5</v>
      </c>
      <c r="T954" t="str">
        <f t="shared" si="365"/>
        <v>7:30 a.m. to 7:59 a.m.</v>
      </c>
      <c r="U954">
        <f t="shared" si="366"/>
        <v>450</v>
      </c>
      <c r="V954">
        <f t="shared" si="367"/>
        <v>372003</v>
      </c>
      <c r="W954">
        <f t="shared" si="368"/>
        <v>172505</v>
      </c>
      <c r="X954">
        <f t="shared" si="369"/>
        <v>46719</v>
      </c>
      <c r="Y954">
        <f t="shared" si="370"/>
        <v>29</v>
      </c>
      <c r="Z954">
        <f t="shared" si="371"/>
        <v>458.37771570453134</v>
      </c>
      <c r="AA954" s="9">
        <f t="shared" si="361"/>
        <v>0.31805555555555559</v>
      </c>
      <c r="AC954" s="6">
        <f t="shared" si="372"/>
        <v>372003</v>
      </c>
      <c r="AD954" s="6">
        <f t="shared" si="373"/>
        <v>93001</v>
      </c>
      <c r="AE954" s="6">
        <f t="shared" si="353"/>
        <v>390</v>
      </c>
      <c r="AF954" s="6">
        <f t="shared" si="354"/>
        <v>39651</v>
      </c>
      <c r="AG954" s="6">
        <f t="shared" si="355"/>
        <v>29</v>
      </c>
      <c r="AH954" s="6">
        <f t="shared" si="356"/>
        <v>76167</v>
      </c>
      <c r="AI954" s="6">
        <f t="shared" si="374"/>
        <v>402.31188999016416</v>
      </c>
      <c r="AJ954" s="9">
        <f t="shared" si="362"/>
        <v>0.27916666666666667</v>
      </c>
      <c r="AL954" s="6">
        <f t="shared" si="375"/>
        <v>372003</v>
      </c>
      <c r="AM954" s="6">
        <f t="shared" si="376"/>
        <v>279003</v>
      </c>
      <c r="AN954" s="6">
        <f t="shared" si="357"/>
        <v>510</v>
      </c>
      <c r="AO954" s="6">
        <f t="shared" si="358"/>
        <v>21503</v>
      </c>
      <c r="AP954" s="6">
        <f t="shared" si="359"/>
        <v>29</v>
      </c>
      <c r="AQ954" s="6">
        <f t="shared" si="360"/>
        <v>265990</v>
      </c>
      <c r="AR954" s="6">
        <f t="shared" si="377"/>
        <v>527.54895828489043</v>
      </c>
      <c r="AS954" s="9">
        <f t="shared" si="363"/>
        <v>0.3659722222222222</v>
      </c>
    </row>
    <row r="955" spans="1:45" x14ac:dyDescent="0.25">
      <c r="A955" t="s">
        <v>1894</v>
      </c>
      <c r="B955">
        <v>49380</v>
      </c>
      <c r="C955" t="s">
        <v>1895</v>
      </c>
      <c r="D955">
        <v>10015</v>
      </c>
      <c r="E955">
        <v>340</v>
      </c>
      <c r="F955">
        <v>475</v>
      </c>
      <c r="G955">
        <v>883</v>
      </c>
      <c r="H955">
        <v>876</v>
      </c>
      <c r="I955">
        <v>895</v>
      </c>
      <c r="J955">
        <v>1176</v>
      </c>
      <c r="K955">
        <v>1579</v>
      </c>
      <c r="L955">
        <v>806</v>
      </c>
      <c r="M955">
        <v>251</v>
      </c>
      <c r="N955">
        <v>430</v>
      </c>
      <c r="O955">
        <v>171</v>
      </c>
      <c r="P955">
        <v>52</v>
      </c>
      <c r="Q955">
        <v>1222</v>
      </c>
      <c r="R955">
        <v>859</v>
      </c>
      <c r="S955">
        <f t="shared" si="364"/>
        <v>5007.5</v>
      </c>
      <c r="T955" t="str">
        <f t="shared" si="365"/>
        <v>7:30 a.m. to 7:59 a.m.</v>
      </c>
      <c r="U955">
        <f t="shared" si="366"/>
        <v>450</v>
      </c>
      <c r="V955">
        <f t="shared" si="367"/>
        <v>10015</v>
      </c>
      <c r="W955">
        <f t="shared" si="368"/>
        <v>4645</v>
      </c>
      <c r="X955">
        <f t="shared" si="369"/>
        <v>1579</v>
      </c>
      <c r="Y955">
        <f t="shared" si="370"/>
        <v>29</v>
      </c>
      <c r="Z955">
        <f t="shared" si="371"/>
        <v>456.65769474350856</v>
      </c>
      <c r="AA955" s="9">
        <f t="shared" si="361"/>
        <v>0.31666666666666665</v>
      </c>
      <c r="AC955" s="6">
        <f t="shared" si="372"/>
        <v>10015</v>
      </c>
      <c r="AD955" s="6">
        <f t="shared" si="373"/>
        <v>2504</v>
      </c>
      <c r="AE955" s="6">
        <f t="shared" si="353"/>
        <v>360</v>
      </c>
      <c r="AF955" s="6">
        <f t="shared" si="354"/>
        <v>876</v>
      </c>
      <c r="AG955" s="6">
        <f t="shared" si="355"/>
        <v>29</v>
      </c>
      <c r="AH955" s="6">
        <f t="shared" si="356"/>
        <v>1698</v>
      </c>
      <c r="AI955" s="6">
        <f t="shared" si="374"/>
        <v>386.67437214611874</v>
      </c>
      <c r="AJ955" s="9">
        <f t="shared" si="362"/>
        <v>0.26805555555555555</v>
      </c>
      <c r="AL955" s="6">
        <f t="shared" si="375"/>
        <v>10015</v>
      </c>
      <c r="AM955" s="6">
        <f t="shared" si="376"/>
        <v>7512</v>
      </c>
      <c r="AN955" s="6">
        <f t="shared" si="357"/>
        <v>540</v>
      </c>
      <c r="AO955" s="6">
        <f t="shared" si="358"/>
        <v>430</v>
      </c>
      <c r="AP955" s="6">
        <f t="shared" si="359"/>
        <v>59</v>
      </c>
      <c r="AQ955" s="6">
        <f t="shared" si="360"/>
        <v>7281</v>
      </c>
      <c r="AR955" s="6">
        <f t="shared" si="377"/>
        <v>571.5924418604651</v>
      </c>
      <c r="AS955" s="9">
        <f t="shared" si="363"/>
        <v>0.39652777777777781</v>
      </c>
    </row>
    <row r="956" spans="1:45" x14ac:dyDescent="0.25">
      <c r="A956" t="s">
        <v>1896</v>
      </c>
      <c r="B956">
        <v>49420</v>
      </c>
      <c r="C956" t="s">
        <v>1897</v>
      </c>
      <c r="D956">
        <v>92362</v>
      </c>
      <c r="E956">
        <v>5665</v>
      </c>
      <c r="F956">
        <v>4293</v>
      </c>
      <c r="G956">
        <v>5827</v>
      </c>
      <c r="H956">
        <v>9761</v>
      </c>
      <c r="I956">
        <v>10583</v>
      </c>
      <c r="J956">
        <v>13673</v>
      </c>
      <c r="K956">
        <v>12251</v>
      </c>
      <c r="L956">
        <v>7376</v>
      </c>
      <c r="M956">
        <v>3514</v>
      </c>
      <c r="N956">
        <v>4106</v>
      </c>
      <c r="O956">
        <v>2110</v>
      </c>
      <c r="P956">
        <v>1334</v>
      </c>
      <c r="Q956">
        <v>6454</v>
      </c>
      <c r="R956">
        <v>5415</v>
      </c>
      <c r="S956">
        <f t="shared" si="364"/>
        <v>46181</v>
      </c>
      <c r="T956" t="str">
        <f t="shared" si="365"/>
        <v>7:00 a.m. to 7:29 a.m.</v>
      </c>
      <c r="U956">
        <f t="shared" si="366"/>
        <v>420</v>
      </c>
      <c r="V956">
        <f t="shared" si="367"/>
        <v>92362</v>
      </c>
      <c r="W956">
        <f t="shared" si="368"/>
        <v>36129</v>
      </c>
      <c r="X956">
        <f t="shared" si="369"/>
        <v>13673</v>
      </c>
      <c r="Y956">
        <f t="shared" si="370"/>
        <v>29</v>
      </c>
      <c r="Z956">
        <f t="shared" si="371"/>
        <v>441.31997367073797</v>
      </c>
      <c r="AA956" s="9">
        <f t="shared" si="361"/>
        <v>0.30624999999999997</v>
      </c>
      <c r="AC956" s="6">
        <f t="shared" si="372"/>
        <v>92362</v>
      </c>
      <c r="AD956" s="6">
        <f t="shared" si="373"/>
        <v>23091</v>
      </c>
      <c r="AE956" s="6">
        <f t="shared" si="353"/>
        <v>360</v>
      </c>
      <c r="AF956" s="6">
        <f t="shared" si="354"/>
        <v>9761</v>
      </c>
      <c r="AG956" s="6">
        <f t="shared" si="355"/>
        <v>29</v>
      </c>
      <c r="AH956" s="6">
        <f t="shared" si="356"/>
        <v>15785</v>
      </c>
      <c r="AI956" s="6">
        <f t="shared" si="374"/>
        <v>381.70469214219855</v>
      </c>
      <c r="AJ956" s="9">
        <f t="shared" si="362"/>
        <v>0.26458333333333334</v>
      </c>
      <c r="AL956" s="6">
        <f t="shared" si="375"/>
        <v>92362</v>
      </c>
      <c r="AM956" s="6">
        <f t="shared" si="376"/>
        <v>69272</v>
      </c>
      <c r="AN956" s="6">
        <f t="shared" si="357"/>
        <v>480</v>
      </c>
      <c r="AO956" s="6">
        <f t="shared" si="358"/>
        <v>7376</v>
      </c>
      <c r="AP956" s="6">
        <f t="shared" si="359"/>
        <v>29</v>
      </c>
      <c r="AQ956" s="6">
        <f t="shared" si="360"/>
        <v>62053</v>
      </c>
      <c r="AR956" s="6">
        <f t="shared" si="377"/>
        <v>508.38076193058566</v>
      </c>
      <c r="AS956" s="9">
        <f t="shared" si="363"/>
        <v>0.3527777777777778</v>
      </c>
    </row>
    <row r="957" spans="1:45" x14ac:dyDescent="0.25">
      <c r="A957" t="s">
        <v>1898</v>
      </c>
      <c r="B957">
        <v>49460</v>
      </c>
      <c r="C957" t="s">
        <v>1899</v>
      </c>
      <c r="D957">
        <v>10729</v>
      </c>
      <c r="E957">
        <v>455</v>
      </c>
      <c r="F957">
        <v>316</v>
      </c>
      <c r="G957">
        <v>624</v>
      </c>
      <c r="H957">
        <v>734</v>
      </c>
      <c r="I957">
        <v>900</v>
      </c>
      <c r="J957">
        <v>1286</v>
      </c>
      <c r="K957">
        <v>1988</v>
      </c>
      <c r="L957">
        <v>1058</v>
      </c>
      <c r="M957">
        <v>616</v>
      </c>
      <c r="N957">
        <v>579</v>
      </c>
      <c r="O957">
        <v>307</v>
      </c>
      <c r="P957">
        <v>84</v>
      </c>
      <c r="Q957">
        <v>1004</v>
      </c>
      <c r="R957">
        <v>778</v>
      </c>
      <c r="S957">
        <f t="shared" si="364"/>
        <v>5364.5</v>
      </c>
      <c r="T957" t="str">
        <f t="shared" si="365"/>
        <v>7:30 a.m. to 7:59 a.m.</v>
      </c>
      <c r="U957">
        <f t="shared" si="366"/>
        <v>450</v>
      </c>
      <c r="V957">
        <f t="shared" si="367"/>
        <v>10729</v>
      </c>
      <c r="W957">
        <f t="shared" si="368"/>
        <v>4315</v>
      </c>
      <c r="X957">
        <f t="shared" si="369"/>
        <v>1988</v>
      </c>
      <c r="Y957">
        <f t="shared" si="370"/>
        <v>29</v>
      </c>
      <c r="Z957">
        <f t="shared" si="371"/>
        <v>465.30960764587525</v>
      </c>
      <c r="AA957" s="9">
        <f t="shared" si="361"/>
        <v>0.32291666666666669</v>
      </c>
      <c r="AC957" s="6">
        <f t="shared" si="372"/>
        <v>10729</v>
      </c>
      <c r="AD957" s="6">
        <f t="shared" si="373"/>
        <v>2683</v>
      </c>
      <c r="AE957" s="6">
        <f t="shared" si="353"/>
        <v>390</v>
      </c>
      <c r="AF957" s="6">
        <f t="shared" si="354"/>
        <v>900</v>
      </c>
      <c r="AG957" s="6">
        <f t="shared" si="355"/>
        <v>29</v>
      </c>
      <c r="AH957" s="6">
        <f t="shared" si="356"/>
        <v>2129</v>
      </c>
      <c r="AI957" s="6">
        <f t="shared" si="374"/>
        <v>407.82694444444445</v>
      </c>
      <c r="AJ957" s="9">
        <f t="shared" si="362"/>
        <v>0.28263888888888888</v>
      </c>
      <c r="AL957" s="6">
        <f t="shared" si="375"/>
        <v>10729</v>
      </c>
      <c r="AM957" s="6">
        <f t="shared" si="376"/>
        <v>8047</v>
      </c>
      <c r="AN957" s="6">
        <f t="shared" si="357"/>
        <v>540</v>
      </c>
      <c r="AO957" s="6">
        <f t="shared" si="358"/>
        <v>579</v>
      </c>
      <c r="AP957" s="6">
        <f t="shared" si="359"/>
        <v>59</v>
      </c>
      <c r="AQ957" s="6">
        <f t="shared" si="360"/>
        <v>7977</v>
      </c>
      <c r="AR957" s="6">
        <f t="shared" si="377"/>
        <v>547.10751295336786</v>
      </c>
      <c r="AS957" s="9">
        <f t="shared" si="363"/>
        <v>0.37986111111111115</v>
      </c>
    </row>
    <row r="958" spans="1:45" x14ac:dyDescent="0.25">
      <c r="A958" t="s">
        <v>1900</v>
      </c>
      <c r="B958">
        <v>49500</v>
      </c>
      <c r="C958" t="s">
        <v>1901</v>
      </c>
      <c r="D958">
        <v>23127</v>
      </c>
      <c r="E958">
        <v>1325</v>
      </c>
      <c r="F958">
        <v>733</v>
      </c>
      <c r="G958">
        <v>1654</v>
      </c>
      <c r="H958">
        <v>3068</v>
      </c>
      <c r="I958">
        <v>2928</v>
      </c>
      <c r="J958">
        <v>4765</v>
      </c>
      <c r="K958">
        <v>3197</v>
      </c>
      <c r="L958">
        <v>1403</v>
      </c>
      <c r="M958">
        <v>738</v>
      </c>
      <c r="N958">
        <v>500</v>
      </c>
      <c r="O958">
        <v>357</v>
      </c>
      <c r="P958">
        <v>191</v>
      </c>
      <c r="Q958">
        <v>1259</v>
      </c>
      <c r="R958">
        <v>1009</v>
      </c>
      <c r="S958">
        <f t="shared" si="364"/>
        <v>11563.5</v>
      </c>
      <c r="T958" t="str">
        <f t="shared" si="365"/>
        <v>7:00 a.m. to 7:29 a.m.</v>
      </c>
      <c r="U958">
        <f t="shared" si="366"/>
        <v>420</v>
      </c>
      <c r="V958">
        <f t="shared" si="367"/>
        <v>23127</v>
      </c>
      <c r="W958">
        <f t="shared" si="368"/>
        <v>9708</v>
      </c>
      <c r="X958">
        <f t="shared" si="369"/>
        <v>4765</v>
      </c>
      <c r="Y958">
        <f t="shared" si="370"/>
        <v>29</v>
      </c>
      <c r="Z958">
        <f t="shared" si="371"/>
        <v>431.29265477439662</v>
      </c>
      <c r="AA958" s="9">
        <f t="shared" si="361"/>
        <v>0.29930555555555555</v>
      </c>
      <c r="AC958" s="6">
        <f t="shared" si="372"/>
        <v>23127</v>
      </c>
      <c r="AD958" s="6">
        <f t="shared" si="373"/>
        <v>5782</v>
      </c>
      <c r="AE958" s="6">
        <f t="shared" si="353"/>
        <v>360</v>
      </c>
      <c r="AF958" s="6">
        <f t="shared" si="354"/>
        <v>3068</v>
      </c>
      <c r="AG958" s="6">
        <f t="shared" si="355"/>
        <v>29</v>
      </c>
      <c r="AH958" s="6">
        <f t="shared" si="356"/>
        <v>3712</v>
      </c>
      <c r="AI958" s="6">
        <f t="shared" si="374"/>
        <v>379.56412972620598</v>
      </c>
      <c r="AJ958" s="9">
        <f t="shared" si="362"/>
        <v>0.26319444444444445</v>
      </c>
      <c r="AL958" s="6">
        <f t="shared" si="375"/>
        <v>23127</v>
      </c>
      <c r="AM958" s="6">
        <f t="shared" si="376"/>
        <v>17346</v>
      </c>
      <c r="AN958" s="6">
        <f t="shared" si="357"/>
        <v>450</v>
      </c>
      <c r="AO958" s="6">
        <f t="shared" si="358"/>
        <v>3197</v>
      </c>
      <c r="AP958" s="6">
        <f t="shared" si="359"/>
        <v>29</v>
      </c>
      <c r="AQ958" s="6">
        <f t="shared" si="360"/>
        <v>14473</v>
      </c>
      <c r="AR958" s="6">
        <f t="shared" si="377"/>
        <v>476.05419142946511</v>
      </c>
      <c r="AS958" s="9">
        <f t="shared" si="363"/>
        <v>0.33055555555555555</v>
      </c>
    </row>
    <row r="959" spans="1:45" x14ac:dyDescent="0.25">
      <c r="A959" t="s">
        <v>1902</v>
      </c>
      <c r="B959">
        <v>49540</v>
      </c>
      <c r="C959" t="s">
        <v>1903</v>
      </c>
      <c r="D959">
        <v>8505</v>
      </c>
      <c r="E959">
        <v>298</v>
      </c>
      <c r="F959">
        <v>398</v>
      </c>
      <c r="G959">
        <v>450</v>
      </c>
      <c r="H959">
        <v>821</v>
      </c>
      <c r="I959">
        <v>1441</v>
      </c>
      <c r="J959">
        <v>1507</v>
      </c>
      <c r="K959">
        <v>894</v>
      </c>
      <c r="L959">
        <v>836</v>
      </c>
      <c r="M959">
        <v>211</v>
      </c>
      <c r="N959">
        <v>205</v>
      </c>
      <c r="O959">
        <v>101</v>
      </c>
      <c r="P959">
        <v>1</v>
      </c>
      <c r="Q959">
        <v>634</v>
      </c>
      <c r="R959">
        <v>708</v>
      </c>
      <c r="S959">
        <f t="shared" si="364"/>
        <v>4252.5</v>
      </c>
      <c r="T959" t="str">
        <f t="shared" si="365"/>
        <v>7:00 a.m. to 7:29 a.m.</v>
      </c>
      <c r="U959">
        <f t="shared" si="366"/>
        <v>420</v>
      </c>
      <c r="V959">
        <f t="shared" si="367"/>
        <v>8505</v>
      </c>
      <c r="W959">
        <f t="shared" si="368"/>
        <v>3408</v>
      </c>
      <c r="X959">
        <f t="shared" si="369"/>
        <v>1507</v>
      </c>
      <c r="Y959">
        <f t="shared" si="370"/>
        <v>29</v>
      </c>
      <c r="Z959">
        <f t="shared" si="371"/>
        <v>436.25116124751162</v>
      </c>
      <c r="AA959" s="9">
        <f t="shared" si="361"/>
        <v>0.30277777777777776</v>
      </c>
      <c r="AC959" s="6">
        <f t="shared" si="372"/>
        <v>8505</v>
      </c>
      <c r="AD959" s="6">
        <f t="shared" si="373"/>
        <v>2127</v>
      </c>
      <c r="AE959" s="6">
        <f t="shared" si="353"/>
        <v>390</v>
      </c>
      <c r="AF959" s="6">
        <f t="shared" si="354"/>
        <v>1441</v>
      </c>
      <c r="AG959" s="6">
        <f t="shared" si="355"/>
        <v>29</v>
      </c>
      <c r="AH959" s="6">
        <f t="shared" si="356"/>
        <v>1967</v>
      </c>
      <c r="AI959" s="6">
        <f t="shared" si="374"/>
        <v>393.20489243580846</v>
      </c>
      <c r="AJ959" s="9">
        <f t="shared" si="362"/>
        <v>0.27291666666666664</v>
      </c>
      <c r="AL959" s="6">
        <f t="shared" si="375"/>
        <v>8505</v>
      </c>
      <c r="AM959" s="6">
        <f t="shared" si="376"/>
        <v>6379</v>
      </c>
      <c r="AN959" s="6">
        <f t="shared" si="357"/>
        <v>480</v>
      </c>
      <c r="AO959" s="6">
        <f t="shared" si="358"/>
        <v>836</v>
      </c>
      <c r="AP959" s="6">
        <f t="shared" si="359"/>
        <v>29</v>
      </c>
      <c r="AQ959" s="6">
        <f t="shared" si="360"/>
        <v>5809</v>
      </c>
      <c r="AR959" s="6">
        <f t="shared" si="377"/>
        <v>499.76405502392345</v>
      </c>
      <c r="AS959" s="9">
        <f t="shared" si="363"/>
        <v>0.34652777777777777</v>
      </c>
    </row>
    <row r="960" spans="1:45" x14ac:dyDescent="0.25">
      <c r="A960" t="s">
        <v>1904</v>
      </c>
      <c r="B960">
        <v>49620</v>
      </c>
      <c r="C960" t="s">
        <v>1905</v>
      </c>
      <c r="D960">
        <v>204500</v>
      </c>
      <c r="E960">
        <v>11868</v>
      </c>
      <c r="F960">
        <v>8826</v>
      </c>
      <c r="G960">
        <v>13729</v>
      </c>
      <c r="H960">
        <v>21510</v>
      </c>
      <c r="I960">
        <v>25772</v>
      </c>
      <c r="J960">
        <v>27168</v>
      </c>
      <c r="K960">
        <v>22776</v>
      </c>
      <c r="L960">
        <v>16549</v>
      </c>
      <c r="M960">
        <v>9040</v>
      </c>
      <c r="N960">
        <v>8747</v>
      </c>
      <c r="O960">
        <v>3933</v>
      </c>
      <c r="P960">
        <v>2152</v>
      </c>
      <c r="Q960">
        <v>14968</v>
      </c>
      <c r="R960">
        <v>17462</v>
      </c>
      <c r="S960">
        <f t="shared" si="364"/>
        <v>102250</v>
      </c>
      <c r="T960" t="str">
        <f t="shared" si="365"/>
        <v>7:00 a.m. to 7:29 a.m.</v>
      </c>
      <c r="U960">
        <f t="shared" si="366"/>
        <v>420</v>
      </c>
      <c r="V960">
        <f t="shared" si="367"/>
        <v>204500</v>
      </c>
      <c r="W960">
        <f t="shared" si="368"/>
        <v>81705</v>
      </c>
      <c r="X960">
        <f t="shared" si="369"/>
        <v>27168</v>
      </c>
      <c r="Y960">
        <f t="shared" si="370"/>
        <v>29</v>
      </c>
      <c r="Z960">
        <f t="shared" si="371"/>
        <v>441.93039605418141</v>
      </c>
      <c r="AA960" s="9">
        <f t="shared" si="361"/>
        <v>0.30624999999999997</v>
      </c>
      <c r="AC960" s="6">
        <f t="shared" si="372"/>
        <v>204500</v>
      </c>
      <c r="AD960" s="6">
        <f t="shared" si="373"/>
        <v>51126</v>
      </c>
      <c r="AE960" s="6">
        <f t="shared" si="353"/>
        <v>360</v>
      </c>
      <c r="AF960" s="6">
        <f t="shared" si="354"/>
        <v>21510</v>
      </c>
      <c r="AG960" s="6">
        <f t="shared" si="355"/>
        <v>29</v>
      </c>
      <c r="AH960" s="6">
        <f t="shared" si="356"/>
        <v>34423</v>
      </c>
      <c r="AI960" s="6">
        <f t="shared" si="374"/>
        <v>382.51780567178059</v>
      </c>
      <c r="AJ960" s="9">
        <f t="shared" si="362"/>
        <v>0.26527777777777778</v>
      </c>
      <c r="AL960" s="6">
        <f t="shared" si="375"/>
        <v>204500</v>
      </c>
      <c r="AM960" s="6">
        <f t="shared" si="376"/>
        <v>153375</v>
      </c>
      <c r="AN960" s="6">
        <f t="shared" si="357"/>
        <v>510</v>
      </c>
      <c r="AO960" s="6">
        <f t="shared" si="358"/>
        <v>9040</v>
      </c>
      <c r="AP960" s="6">
        <f t="shared" si="359"/>
        <v>29</v>
      </c>
      <c r="AQ960" s="6">
        <f t="shared" si="360"/>
        <v>148198</v>
      </c>
      <c r="AR960" s="6">
        <f t="shared" si="377"/>
        <v>526.60763274336284</v>
      </c>
      <c r="AS960" s="9">
        <f t="shared" si="363"/>
        <v>0.36527777777777781</v>
      </c>
    </row>
    <row r="961" spans="1:45" x14ac:dyDescent="0.25">
      <c r="A961" t="s">
        <v>1906</v>
      </c>
      <c r="B961">
        <v>49660</v>
      </c>
      <c r="C961" t="s">
        <v>1907</v>
      </c>
      <c r="D961">
        <v>227002</v>
      </c>
      <c r="E961">
        <v>8880</v>
      </c>
      <c r="F961">
        <v>7561</v>
      </c>
      <c r="G961">
        <v>12000</v>
      </c>
      <c r="H961">
        <v>18856</v>
      </c>
      <c r="I961">
        <v>22653</v>
      </c>
      <c r="J961">
        <v>27635</v>
      </c>
      <c r="K961">
        <v>30948</v>
      </c>
      <c r="L961">
        <v>21040</v>
      </c>
      <c r="M961">
        <v>12828</v>
      </c>
      <c r="N961">
        <v>13052</v>
      </c>
      <c r="O961">
        <v>6127</v>
      </c>
      <c r="P961">
        <v>3007</v>
      </c>
      <c r="Q961">
        <v>21023</v>
      </c>
      <c r="R961">
        <v>21392</v>
      </c>
      <c r="S961">
        <f t="shared" si="364"/>
        <v>113501</v>
      </c>
      <c r="T961" t="str">
        <f t="shared" si="365"/>
        <v>7:30 a.m. to 7:59 a.m.</v>
      </c>
      <c r="U961">
        <f t="shared" si="366"/>
        <v>450</v>
      </c>
      <c r="V961">
        <f t="shared" si="367"/>
        <v>227002</v>
      </c>
      <c r="W961">
        <f t="shared" si="368"/>
        <v>97585</v>
      </c>
      <c r="X961">
        <f t="shared" si="369"/>
        <v>30948</v>
      </c>
      <c r="Y961">
        <f t="shared" si="370"/>
        <v>29</v>
      </c>
      <c r="Z961">
        <f t="shared" si="371"/>
        <v>464.91417862220499</v>
      </c>
      <c r="AA961" s="9">
        <f t="shared" si="361"/>
        <v>0.32222222222222224</v>
      </c>
      <c r="AC961" s="6">
        <f t="shared" si="372"/>
        <v>227002</v>
      </c>
      <c r="AD961" s="6">
        <f t="shared" si="373"/>
        <v>56751</v>
      </c>
      <c r="AE961" s="6">
        <f t="shared" si="353"/>
        <v>390</v>
      </c>
      <c r="AF961" s="6">
        <f t="shared" si="354"/>
        <v>22653</v>
      </c>
      <c r="AG961" s="6">
        <f t="shared" si="355"/>
        <v>29</v>
      </c>
      <c r="AH961" s="6">
        <f t="shared" si="356"/>
        <v>47297</v>
      </c>
      <c r="AI961" s="6">
        <f t="shared" si="374"/>
        <v>402.10221604202536</v>
      </c>
      <c r="AJ961" s="9">
        <f t="shared" si="362"/>
        <v>0.27916666666666667</v>
      </c>
      <c r="AL961" s="6">
        <f t="shared" si="375"/>
        <v>227002</v>
      </c>
      <c r="AM961" s="6">
        <f t="shared" si="376"/>
        <v>170252</v>
      </c>
      <c r="AN961" s="6">
        <f t="shared" si="357"/>
        <v>540</v>
      </c>
      <c r="AO961" s="6">
        <f t="shared" si="358"/>
        <v>13052</v>
      </c>
      <c r="AP961" s="6">
        <f t="shared" si="359"/>
        <v>59</v>
      </c>
      <c r="AQ961" s="6">
        <f t="shared" si="360"/>
        <v>162401</v>
      </c>
      <c r="AR961" s="6">
        <f t="shared" si="377"/>
        <v>575.48724333435484</v>
      </c>
      <c r="AS961" s="9">
        <f t="shared" si="363"/>
        <v>0.39930555555555558</v>
      </c>
    </row>
    <row r="962" spans="1:45" x14ac:dyDescent="0.25">
      <c r="A962" t="s">
        <v>1908</v>
      </c>
      <c r="B962">
        <v>49700</v>
      </c>
      <c r="C962" t="s">
        <v>1909</v>
      </c>
      <c r="D962">
        <v>59828</v>
      </c>
      <c r="E962">
        <v>4553</v>
      </c>
      <c r="F962">
        <v>3769</v>
      </c>
      <c r="G962">
        <v>4430</v>
      </c>
      <c r="H962">
        <v>6194</v>
      </c>
      <c r="I962">
        <v>6455</v>
      </c>
      <c r="J962">
        <v>7168</v>
      </c>
      <c r="K962">
        <v>7371</v>
      </c>
      <c r="L962">
        <v>4039</v>
      </c>
      <c r="M962">
        <v>1635</v>
      </c>
      <c r="N962">
        <v>2978</v>
      </c>
      <c r="O962">
        <v>1687</v>
      </c>
      <c r="P962">
        <v>1073</v>
      </c>
      <c r="Q962">
        <v>4153</v>
      </c>
      <c r="R962">
        <v>4323</v>
      </c>
      <c r="S962">
        <f t="shared" si="364"/>
        <v>29914</v>
      </c>
      <c r="T962" t="str">
        <f t="shared" si="365"/>
        <v>7:00 a.m. to 7:29 a.m.</v>
      </c>
      <c r="U962">
        <f t="shared" si="366"/>
        <v>420</v>
      </c>
      <c r="V962">
        <f t="shared" si="367"/>
        <v>59828</v>
      </c>
      <c r="W962">
        <f t="shared" si="368"/>
        <v>25401</v>
      </c>
      <c r="X962">
        <f t="shared" si="369"/>
        <v>7168</v>
      </c>
      <c r="Y962">
        <f t="shared" si="370"/>
        <v>29</v>
      </c>
      <c r="Z962">
        <f t="shared" si="371"/>
        <v>438.25851004464283</v>
      </c>
      <c r="AA962" s="9">
        <f t="shared" si="361"/>
        <v>0.30416666666666664</v>
      </c>
      <c r="AC962" s="6">
        <f t="shared" si="372"/>
        <v>59828</v>
      </c>
      <c r="AD962" s="6">
        <f t="shared" si="373"/>
        <v>14958</v>
      </c>
      <c r="AE962" s="6">
        <f t="shared" si="353"/>
        <v>360</v>
      </c>
      <c r="AF962" s="6">
        <f t="shared" si="354"/>
        <v>6194</v>
      </c>
      <c r="AG962" s="6">
        <f t="shared" si="355"/>
        <v>29</v>
      </c>
      <c r="AH962" s="6">
        <f t="shared" si="356"/>
        <v>12752</v>
      </c>
      <c r="AI962" s="6">
        <f t="shared" si="374"/>
        <v>370.32370035518244</v>
      </c>
      <c r="AJ962" s="9">
        <f t="shared" si="362"/>
        <v>0.25694444444444448</v>
      </c>
      <c r="AL962" s="6">
        <f t="shared" si="375"/>
        <v>59828</v>
      </c>
      <c r="AM962" s="6">
        <f t="shared" si="376"/>
        <v>44871</v>
      </c>
      <c r="AN962" s="6">
        <f t="shared" si="357"/>
        <v>510</v>
      </c>
      <c r="AO962" s="6">
        <f t="shared" si="358"/>
        <v>1635</v>
      </c>
      <c r="AP962" s="6">
        <f t="shared" si="359"/>
        <v>29</v>
      </c>
      <c r="AQ962" s="6">
        <f t="shared" si="360"/>
        <v>43979</v>
      </c>
      <c r="AR962" s="6">
        <f t="shared" si="377"/>
        <v>525.82140672782873</v>
      </c>
      <c r="AS962" s="9">
        <f t="shared" si="363"/>
        <v>0.36458333333333331</v>
      </c>
    </row>
    <row r="963" spans="1:45" x14ac:dyDescent="0.25">
      <c r="A963" t="s">
        <v>1910</v>
      </c>
      <c r="B963">
        <v>49740</v>
      </c>
      <c r="C963" t="s">
        <v>1911</v>
      </c>
      <c r="D963">
        <v>67211</v>
      </c>
      <c r="E963">
        <v>6073</v>
      </c>
      <c r="F963">
        <v>3935</v>
      </c>
      <c r="G963">
        <v>4968</v>
      </c>
      <c r="H963">
        <v>6627</v>
      </c>
      <c r="I963">
        <v>7373</v>
      </c>
      <c r="J963">
        <v>7932</v>
      </c>
      <c r="K963">
        <v>8765</v>
      </c>
      <c r="L963">
        <v>4432</v>
      </c>
      <c r="M963">
        <v>2052</v>
      </c>
      <c r="N963">
        <v>2553</v>
      </c>
      <c r="O963">
        <v>1617</v>
      </c>
      <c r="P963">
        <v>860</v>
      </c>
      <c r="Q963">
        <v>5163</v>
      </c>
      <c r="R963">
        <v>4861</v>
      </c>
      <c r="S963">
        <f t="shared" si="364"/>
        <v>33605.5</v>
      </c>
      <c r="T963" t="str">
        <f t="shared" si="365"/>
        <v>7:00 a.m. to 7:29 a.m.</v>
      </c>
      <c r="U963">
        <f t="shared" si="366"/>
        <v>420</v>
      </c>
      <c r="V963">
        <f t="shared" si="367"/>
        <v>67211</v>
      </c>
      <c r="W963">
        <f t="shared" si="368"/>
        <v>28976</v>
      </c>
      <c r="X963">
        <f t="shared" si="369"/>
        <v>7932</v>
      </c>
      <c r="Y963">
        <f t="shared" si="370"/>
        <v>29</v>
      </c>
      <c r="Z963">
        <f t="shared" si="371"/>
        <v>436.92580685829552</v>
      </c>
      <c r="AA963" s="9">
        <f t="shared" si="361"/>
        <v>0.30277777777777776</v>
      </c>
      <c r="AC963" s="6">
        <f t="shared" si="372"/>
        <v>67211</v>
      </c>
      <c r="AD963" s="6">
        <f t="shared" si="373"/>
        <v>16803</v>
      </c>
      <c r="AE963" s="6">
        <f t="shared" si="353"/>
        <v>360</v>
      </c>
      <c r="AF963" s="6">
        <f t="shared" si="354"/>
        <v>6627</v>
      </c>
      <c r="AG963" s="6">
        <f t="shared" si="355"/>
        <v>29</v>
      </c>
      <c r="AH963" s="6">
        <f t="shared" si="356"/>
        <v>14976</v>
      </c>
      <c r="AI963" s="6">
        <f t="shared" si="374"/>
        <v>367.99392636185303</v>
      </c>
      <c r="AJ963" s="9">
        <f t="shared" si="362"/>
        <v>0.25486111111111109</v>
      </c>
      <c r="AL963" s="6">
        <f t="shared" si="375"/>
        <v>67211</v>
      </c>
      <c r="AM963" s="6">
        <f t="shared" si="376"/>
        <v>50409</v>
      </c>
      <c r="AN963" s="6">
        <f t="shared" si="357"/>
        <v>510</v>
      </c>
      <c r="AO963" s="6">
        <f t="shared" si="358"/>
        <v>2052</v>
      </c>
      <c r="AP963" s="6">
        <f t="shared" si="359"/>
        <v>29</v>
      </c>
      <c r="AQ963" s="6">
        <f t="shared" si="360"/>
        <v>50105</v>
      </c>
      <c r="AR963" s="6">
        <f t="shared" si="377"/>
        <v>514.28569688109167</v>
      </c>
      <c r="AS963" s="9">
        <f t="shared" si="363"/>
        <v>0.35694444444444445</v>
      </c>
    </row>
    <row r="964" spans="1:45" x14ac:dyDescent="0.25">
      <c r="A964" t="s">
        <v>1912</v>
      </c>
      <c r="B964">
        <v>49780</v>
      </c>
      <c r="C964" t="s">
        <v>1913</v>
      </c>
      <c r="D964">
        <v>34984</v>
      </c>
      <c r="E964">
        <v>2108</v>
      </c>
      <c r="F964">
        <v>1634</v>
      </c>
      <c r="G964">
        <v>2436</v>
      </c>
      <c r="H964">
        <v>3214</v>
      </c>
      <c r="I964">
        <v>3918</v>
      </c>
      <c r="J964">
        <v>3753</v>
      </c>
      <c r="K964">
        <v>4206</v>
      </c>
      <c r="L964">
        <v>3099</v>
      </c>
      <c r="M964">
        <v>1734</v>
      </c>
      <c r="N964">
        <v>1538</v>
      </c>
      <c r="O964">
        <v>1069</v>
      </c>
      <c r="P964">
        <v>372</v>
      </c>
      <c r="Q964">
        <v>2735</v>
      </c>
      <c r="R964">
        <v>3168</v>
      </c>
      <c r="S964">
        <f t="shared" si="364"/>
        <v>17492</v>
      </c>
      <c r="T964" t="str">
        <f t="shared" si="365"/>
        <v>7:30 a.m. to 7:59 a.m.</v>
      </c>
      <c r="U964">
        <f t="shared" si="366"/>
        <v>450</v>
      </c>
      <c r="V964">
        <f t="shared" si="367"/>
        <v>34984</v>
      </c>
      <c r="W964">
        <f t="shared" si="368"/>
        <v>17063</v>
      </c>
      <c r="X964">
        <f t="shared" si="369"/>
        <v>4206</v>
      </c>
      <c r="Y964">
        <f t="shared" si="370"/>
        <v>29</v>
      </c>
      <c r="Z964">
        <f t="shared" si="371"/>
        <v>452.95791726105563</v>
      </c>
      <c r="AA964" s="9">
        <f t="shared" si="361"/>
        <v>0.31388888888888888</v>
      </c>
      <c r="AC964" s="6">
        <f t="shared" si="372"/>
        <v>34984</v>
      </c>
      <c r="AD964" s="6">
        <f t="shared" si="373"/>
        <v>8747</v>
      </c>
      <c r="AE964" s="6">
        <f t="shared" si="353"/>
        <v>360</v>
      </c>
      <c r="AF964" s="6">
        <f t="shared" si="354"/>
        <v>3214</v>
      </c>
      <c r="AG964" s="6">
        <f t="shared" si="355"/>
        <v>29</v>
      </c>
      <c r="AH964" s="6">
        <f t="shared" si="356"/>
        <v>6178</v>
      </c>
      <c r="AI964" s="6">
        <f t="shared" si="374"/>
        <v>383.17112632233977</v>
      </c>
      <c r="AJ964" s="9">
        <f t="shared" si="362"/>
        <v>0.26597222222222222</v>
      </c>
      <c r="AL964" s="6">
        <f t="shared" si="375"/>
        <v>34984</v>
      </c>
      <c r="AM964" s="6">
        <f t="shared" si="376"/>
        <v>26238</v>
      </c>
      <c r="AN964" s="6">
        <f t="shared" si="357"/>
        <v>540</v>
      </c>
      <c r="AO964" s="6">
        <f t="shared" si="358"/>
        <v>1538</v>
      </c>
      <c r="AP964" s="6">
        <f t="shared" si="359"/>
        <v>59</v>
      </c>
      <c r="AQ964" s="6">
        <f t="shared" si="360"/>
        <v>26102</v>
      </c>
      <c r="AR964" s="6">
        <f t="shared" si="377"/>
        <v>545.21716514954483</v>
      </c>
      <c r="AS964" s="9">
        <f t="shared" si="363"/>
        <v>0.37847222222222227</v>
      </c>
    </row>
  </sheetData>
  <mergeCells count="2">
    <mergeCell ref="AC6:AJ6"/>
    <mergeCell ref="AL6:AS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964"/>
  <sheetViews>
    <sheetView zoomScale="80" zoomScaleNormal="80" workbookViewId="0">
      <selection activeCell="AR10" sqref="AR10"/>
    </sheetView>
  </sheetViews>
  <sheetFormatPr defaultRowHeight="15" x14ac:dyDescent="0.25"/>
  <cols>
    <col min="1" max="2" width="9.140625" style="6"/>
    <col min="5" max="5" width="32.140625" customWidth="1"/>
    <col min="6" max="6" width="14.85546875" bestFit="1" customWidth="1"/>
    <col min="7" max="7" width="18.5703125" bestFit="1" customWidth="1"/>
    <col min="8" max="8" width="13.5703125" bestFit="1" customWidth="1"/>
    <col min="9" max="17" width="15.5703125" bestFit="1" customWidth="1"/>
    <col min="18" max="18" width="18.42578125" bestFit="1" customWidth="1"/>
    <col min="19" max="19" width="15.140625" bestFit="1" customWidth="1"/>
    <col min="20" max="20" width="17.7109375" customWidth="1"/>
    <col min="21" max="21" width="9.5703125" customWidth="1"/>
    <col min="22" max="22" width="8.140625" customWidth="1"/>
    <col min="23" max="24" width="11.5703125" customWidth="1"/>
    <col min="25" max="25" width="12.85546875" bestFit="1" customWidth="1"/>
    <col min="26" max="26" width="20" customWidth="1"/>
    <col min="27" max="27" width="7.42578125" style="6" customWidth="1"/>
  </cols>
  <sheetData>
    <row r="1" spans="1:45" s="5" customFormat="1" x14ac:dyDescent="0.25">
      <c r="A1" s="6"/>
      <c r="B1" s="6"/>
      <c r="F1" s="5" t="s">
        <v>1939</v>
      </c>
      <c r="G1" s="5">
        <f>G7-G6</f>
        <v>4</v>
      </c>
      <c r="H1" s="6">
        <f t="shared" ref="H1:R1" si="0">H7-H6</f>
        <v>4</v>
      </c>
      <c r="I1" s="6">
        <f t="shared" si="0"/>
        <v>4</v>
      </c>
      <c r="J1" s="6">
        <f t="shared" si="0"/>
        <v>4</v>
      </c>
      <c r="K1" s="6">
        <f t="shared" si="0"/>
        <v>4</v>
      </c>
      <c r="L1" s="6">
        <f t="shared" si="0"/>
        <v>4</v>
      </c>
      <c r="M1" s="6">
        <f t="shared" si="0"/>
        <v>4</v>
      </c>
      <c r="N1" s="6">
        <f t="shared" si="0"/>
        <v>4</v>
      </c>
      <c r="O1" s="6">
        <f t="shared" si="0"/>
        <v>4</v>
      </c>
      <c r="P1" s="6">
        <f t="shared" si="0"/>
        <v>14</v>
      </c>
      <c r="Q1" s="6">
        <f t="shared" si="0"/>
        <v>29</v>
      </c>
      <c r="R1" s="6">
        <f t="shared" si="0"/>
        <v>1350</v>
      </c>
      <c r="AA1" s="6"/>
    </row>
    <row r="2" spans="1:45" s="5" customFormat="1" x14ac:dyDescent="0.25">
      <c r="A2" s="6"/>
      <c r="B2" s="6"/>
      <c r="AA2" s="6"/>
    </row>
    <row r="3" spans="1:45" s="5" customFormat="1" x14ac:dyDescent="0.25">
      <c r="A3" s="6"/>
      <c r="B3" s="6"/>
      <c r="AA3" s="6"/>
    </row>
    <row r="4" spans="1:45" s="5" customFormat="1" x14ac:dyDescent="0.25">
      <c r="A4" s="6"/>
      <c r="B4" s="6"/>
      <c r="AA4" s="6"/>
    </row>
    <row r="5" spans="1:45" s="5" customFormat="1" x14ac:dyDescent="0.25">
      <c r="A5" s="6"/>
      <c r="B5" s="6"/>
      <c r="AA5" s="6"/>
    </row>
    <row r="6" spans="1:45" s="5" customFormat="1" x14ac:dyDescent="0.25">
      <c r="A6" s="6"/>
      <c r="B6" s="6"/>
      <c r="F6" s="5" t="s">
        <v>1930</v>
      </c>
      <c r="G6" s="5">
        <v>0</v>
      </c>
      <c r="H6" s="5">
        <v>5</v>
      </c>
      <c r="I6" s="5">
        <v>10</v>
      </c>
      <c r="J6" s="5">
        <v>15</v>
      </c>
      <c r="K6" s="5">
        <v>20</v>
      </c>
      <c r="L6" s="5">
        <v>25</v>
      </c>
      <c r="M6" s="5">
        <v>30</v>
      </c>
      <c r="N6" s="5">
        <v>35</v>
      </c>
      <c r="O6" s="5">
        <v>40</v>
      </c>
      <c r="P6" s="5">
        <v>45</v>
      </c>
      <c r="Q6" s="5">
        <v>60</v>
      </c>
      <c r="R6" s="5">
        <v>90</v>
      </c>
      <c r="AA6" s="6"/>
      <c r="AC6" s="11" t="s">
        <v>3118</v>
      </c>
      <c r="AD6" s="11"/>
      <c r="AE6" s="11"/>
      <c r="AF6" s="11"/>
      <c r="AG6" s="11"/>
      <c r="AH6" s="11"/>
      <c r="AI6" s="11"/>
      <c r="AJ6" s="11"/>
      <c r="AK6" s="6"/>
      <c r="AL6" s="11" t="s">
        <v>3119</v>
      </c>
      <c r="AM6" s="11"/>
      <c r="AN6" s="11"/>
      <c r="AO6" s="11"/>
      <c r="AP6" s="11"/>
      <c r="AQ6" s="11"/>
      <c r="AR6" s="11"/>
      <c r="AS6" s="11"/>
    </row>
    <row r="7" spans="1:45" s="5" customFormat="1" x14ac:dyDescent="0.25">
      <c r="A7" s="6"/>
      <c r="B7" s="6"/>
      <c r="F7" s="5" t="s">
        <v>1931</v>
      </c>
      <c r="G7" s="5">
        <v>4</v>
      </c>
      <c r="H7" s="5">
        <v>9</v>
      </c>
      <c r="I7" s="5">
        <v>14</v>
      </c>
      <c r="J7" s="5">
        <v>19</v>
      </c>
      <c r="K7" s="5">
        <v>24</v>
      </c>
      <c r="L7" s="5">
        <v>29</v>
      </c>
      <c r="M7" s="5">
        <v>34</v>
      </c>
      <c r="N7" s="5">
        <v>39</v>
      </c>
      <c r="O7" s="5">
        <v>44</v>
      </c>
      <c r="P7" s="5">
        <v>59</v>
      </c>
      <c r="Q7" s="5">
        <v>89</v>
      </c>
      <c r="R7" s="5">
        <v>1440</v>
      </c>
      <c r="AA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</row>
    <row r="8" spans="1:45" s="5" customFormat="1" x14ac:dyDescent="0.25">
      <c r="A8" s="6"/>
      <c r="B8" s="6"/>
      <c r="S8" s="6"/>
      <c r="T8" s="6"/>
      <c r="U8" s="6" t="s">
        <v>1929</v>
      </c>
      <c r="V8" s="6" t="s">
        <v>1935</v>
      </c>
      <c r="W8" s="6" t="s">
        <v>1937</v>
      </c>
      <c r="X8" s="6" t="s">
        <v>1938</v>
      </c>
      <c r="Y8" s="6" t="s">
        <v>1939</v>
      </c>
      <c r="Z8" s="6" t="s">
        <v>1960</v>
      </c>
      <c r="AA8" s="6"/>
      <c r="AC8" s="6" t="s">
        <v>3127</v>
      </c>
      <c r="AD8" s="6" t="s">
        <v>3138</v>
      </c>
      <c r="AE8" s="6" t="s">
        <v>3114</v>
      </c>
      <c r="AF8" s="6" t="s">
        <v>3115</v>
      </c>
      <c r="AG8" s="6" t="s">
        <v>3116</v>
      </c>
      <c r="AH8" s="6" t="s">
        <v>3117</v>
      </c>
      <c r="AI8" s="6" t="s">
        <v>3136</v>
      </c>
      <c r="AJ8" s="6"/>
      <c r="AK8" s="6"/>
      <c r="AL8" s="6" t="s">
        <v>3128</v>
      </c>
      <c r="AM8" s="6" t="s">
        <v>3124</v>
      </c>
      <c r="AN8" s="6" t="s">
        <v>3114</v>
      </c>
      <c r="AO8" s="6" t="s">
        <v>3115</v>
      </c>
      <c r="AP8" s="6" t="s">
        <v>3137</v>
      </c>
      <c r="AQ8" s="6" t="s">
        <v>3117</v>
      </c>
      <c r="AR8" s="6" t="s">
        <v>3139</v>
      </c>
      <c r="AS8" s="6"/>
    </row>
    <row r="9" spans="1:45" x14ac:dyDescent="0.25">
      <c r="C9" s="5" t="s">
        <v>0</v>
      </c>
      <c r="D9" s="5" t="s">
        <v>1</v>
      </c>
      <c r="E9" s="5" t="s">
        <v>2</v>
      </c>
      <c r="F9" s="5" t="s">
        <v>3</v>
      </c>
      <c r="G9" s="5" t="s">
        <v>1948</v>
      </c>
      <c r="H9" s="5" t="s">
        <v>1949</v>
      </c>
      <c r="I9" s="5" t="s">
        <v>1950</v>
      </c>
      <c r="J9" s="5" t="s">
        <v>1951</v>
      </c>
      <c r="K9" s="5" t="s">
        <v>1952</v>
      </c>
      <c r="L9" s="5" t="s">
        <v>1953</v>
      </c>
      <c r="M9" s="5" t="s">
        <v>1954</v>
      </c>
      <c r="N9" s="5" t="s">
        <v>1955</v>
      </c>
      <c r="O9" s="5" t="s">
        <v>1956</v>
      </c>
      <c r="P9" s="5" t="s">
        <v>1957</v>
      </c>
      <c r="Q9" s="5" t="s">
        <v>1958</v>
      </c>
      <c r="R9" s="5" t="s">
        <v>1959</v>
      </c>
      <c r="S9" s="6" t="s">
        <v>1940</v>
      </c>
      <c r="T9" s="6" t="s">
        <v>1941</v>
      </c>
      <c r="U9" s="6" t="s">
        <v>1928</v>
      </c>
      <c r="V9" s="6" t="s">
        <v>1934</v>
      </c>
      <c r="W9" s="6" t="s">
        <v>1936</v>
      </c>
      <c r="X9" s="6" t="s">
        <v>1932</v>
      </c>
      <c r="Y9" s="6" t="s">
        <v>1933</v>
      </c>
      <c r="Z9" s="6" t="s">
        <v>3135</v>
      </c>
      <c r="AC9" s="6" t="s">
        <v>3126</v>
      </c>
      <c r="AD9" s="6" t="s">
        <v>3121</v>
      </c>
      <c r="AE9" s="6" t="s">
        <v>3129</v>
      </c>
      <c r="AF9" s="6" t="s">
        <v>3130</v>
      </c>
      <c r="AG9" s="6" t="s">
        <v>1933</v>
      </c>
      <c r="AH9" s="6" t="s">
        <v>3113</v>
      </c>
      <c r="AI9" s="6" t="s">
        <v>3125</v>
      </c>
      <c r="AJ9" s="3"/>
      <c r="AK9" s="6"/>
      <c r="AL9" s="6" t="s">
        <v>3126</v>
      </c>
      <c r="AM9" s="6" t="s">
        <v>3123</v>
      </c>
      <c r="AN9" s="6" t="s">
        <v>3132</v>
      </c>
      <c r="AO9" s="6" t="s">
        <v>3133</v>
      </c>
      <c r="AP9" s="6" t="s">
        <v>1933</v>
      </c>
      <c r="AQ9" s="6" t="s">
        <v>3113</v>
      </c>
      <c r="AR9" s="6" t="s">
        <v>3131</v>
      </c>
      <c r="AS9" s="3"/>
    </row>
    <row r="10" spans="1:45" x14ac:dyDescent="0.25">
      <c r="C10" s="5" t="s">
        <v>4</v>
      </c>
      <c r="D10" s="5">
        <v>10020</v>
      </c>
      <c r="E10" s="5" t="s">
        <v>5</v>
      </c>
      <c r="F10" s="5">
        <v>23596</v>
      </c>
      <c r="G10" s="5">
        <v>1450</v>
      </c>
      <c r="H10" s="5">
        <v>2487</v>
      </c>
      <c r="I10" s="5">
        <v>3110</v>
      </c>
      <c r="J10" s="5">
        <v>2861</v>
      </c>
      <c r="K10" s="5">
        <v>2700</v>
      </c>
      <c r="L10" s="5">
        <v>1254</v>
      </c>
      <c r="M10" s="5">
        <v>3977</v>
      </c>
      <c r="N10" s="5">
        <v>470</v>
      </c>
      <c r="O10" s="5">
        <v>765</v>
      </c>
      <c r="P10" s="5">
        <v>2103</v>
      </c>
      <c r="Q10" s="5">
        <v>1269</v>
      </c>
      <c r="R10" s="5">
        <v>1150</v>
      </c>
      <c r="S10" s="6">
        <f>IF(MOD(F10,2)&gt;0,AVERAGE(ROUNDDOWN(F10/2,0),ROUNDUP(F10/2,0)),F10/2)</f>
        <v>11798</v>
      </c>
      <c r="T10" s="6" t="str">
        <f>IF($S10&gt;SUM($G10:$R10),"median can't exceed the total",IF($S10&gt;SUM($G10:$Q10),$R$9,IF($S10&gt;SUM($G10:$P10),$Q$9,IF($S10&gt;SUM($G10:$O10),$P$9,IF($S10&gt;SUM($G10:$N10),$O$9,IF($S10&gt;SUM($G10:$M10),$N$9,IF($S10&gt;SUM($G10:$L10),$M$9,IF($S10&gt;SUM($G10:$K10),$L$9,IF($S10&gt;SUM($G10:$J10),$K$9,IF($S10&gt;SUM($G10:$I10),$J$9,IF($S10&gt;SUM($G10:$H10),$I$9,IF($S10&gt;SUM($G10),$H$9,$G$9))))))))))))</f>
        <v>20 to 24 minutes</v>
      </c>
      <c r="U10" s="6">
        <f>IF($S10&gt;SUM($G10:$R10),"median can't exceed the total", IF($S10&gt;SUM($G10:$Q10),$R$6, IF($S10&gt;SUM($G10:$P10),$Q$6, IF($S10&gt;SUM($G10:$O10),$P$6, IF($S10&gt;SUM($G10:$N10),$O$6, IF($S10&gt;SUM($G10:$M10),$N$6, IF($S10&gt;SUM($G10:$L10),$M$6, IF($S10&gt;SUM($G10:$K10),$L$6, IF($S10&gt;SUM($G10:$J10),$K$6, IF($S10&gt;SUM($G10:$I10),$J$6, IF($S10&gt;SUM($G10:$H10),$I$6, IF($S10&gt;SUM($G10),$H$6,$G$6))))))))))))</f>
        <v>20</v>
      </c>
      <c r="V10" s="6">
        <f>F10</f>
        <v>23596</v>
      </c>
      <c r="W10" s="6">
        <f>IF($S10&gt;SUM($G10:$R10),"median can't exceed the total", IF($S10&gt;SUM($G10:$Q10),SUM($G10:$Q10), IF($S10&gt;SUM($G10:$P10),SUM($G10:$P10), IF($S10&gt;SUM($G10:$O10),SUM($G10:$O10), IF($S10&gt;SUM($G10:$N10),SUM($G10:$N10), IF($S10&gt;SUM($G10:$M10),SUM($G10:$M10), IF($S10&gt;SUM($G10:$L10),SUM($G10:$L10), IF($S10&gt;SUM($G10:$K10),SUM($G10:$K10), IF($S10&gt;SUM($G10:$J10),SUM($G10:$J10), IF($S10&gt;SUM($G10:$I10),SUM($G10:$I10), IF($S10&gt;SUM($G10:$H10),SUM($G10:$H10), IF($S10&gt;SUM($G10),SUM($G10),0))))))))))))</f>
        <v>9908</v>
      </c>
      <c r="X10" s="6">
        <f>IF($S10&gt;SUM($G10:$R10),"median can't exceed the total", IF($S10&gt;SUM($G10:$Q10),$R10, IF($S10&gt;SUM($G10:$P10),$Q10, IF($S10&gt;SUM($G10:$O10),$P10, IF($S10&gt;SUM($G10:$N10),$O10, IF($S10&gt;SUM($G10:$M10),$N10, IF($S10&gt;SUM($G10:$L10),$M10, IF($S10&gt;SUM($G10:$K10),$L10, IF($S10&gt;SUM($G10:$J10),$K10, IF($S10&gt;SUM($G10:$I10),$J10, IF($S10&gt;SUM($G10:$H10),$I10, IF($S10&gt;SUM($G10),$H10,$G10))))))))))))</f>
        <v>2700</v>
      </c>
      <c r="Y10" s="6">
        <f>IF($S10&gt;SUM($G10:$R10),"median can't exceed the total", IF($S10&gt;SUM($G10:$Q10),$R$1, IF($S10&gt;SUM($G10:$P10),$Q$1, IF($S10&gt;SUM($G10:$O10),$P$1, IF($S10&gt;SUM($G10:$N10),$O$1, IF($S10&gt;SUM($G10:$M10),$N$1, IF($S10&gt;SUM($G10:$L10),$M$1, IF($S10&gt;SUM($G10:$K10),$L$1, IF($S10&gt;SUM($G10:$J10),$K$1, IF($S10&gt;SUM($G10:$I10),$J$1, IF($S10&gt;SUM($G10:$H10),$I$1, IF($S10&gt;SUM($G10),$H$1,$G$1))))))))))))</f>
        <v>4</v>
      </c>
      <c r="Z10" s="6">
        <f>U10+(((V10/2)-W10)/X10)*Y10</f>
        <v>22.8</v>
      </c>
      <c r="AC10">
        <f>$F10</f>
        <v>23596</v>
      </c>
      <c r="AD10" s="6">
        <f>ROUNDUP(0.25*($AC10+1),0)</f>
        <v>5900</v>
      </c>
      <c r="AE10">
        <f>IF($AD10&gt;SUM($G10:$R10),"can't exceed the total",IF($AD10&gt;SUM($G10:$Q10),$R$6,IF($AD10&gt;SUM($G10:$P10),$Q$6,IF($AD10&gt;SUM($G10:$O10),$P$6,IF($AD10&gt;SUM($G10:$N10),$O$6,IF($AD10&gt;SUM($G10:$M10),$N$6,IF($AD10&gt;SUM($G10:$L10),$M$6,IF($AD10&gt;SUM($G10:$K10),$L$6,IF($AD10&gt;SUM($G10:$J10),$K$6,IF($AD10&gt;SUM($G10:$I10),$J$6,IF($AD10&gt;SUM($G10:$H10),$I$6,IF($AD10&gt;SUM($G10:$G10),$H$6,$G$6))))))))))))</f>
        <v>10</v>
      </c>
      <c r="AF10">
        <f>IF($AD10&gt;SUM($G10:$R10),"can't exceed the total", IF($AD10&gt;SUM($G10:$Q10),$R10, IF($AD10&gt;SUM($G10:$P10),$Q10, IF($AD10&gt;SUM($G10:$O10),$P10, IF($AD10&gt;SUM($G10:$N10),$O10, IF($AD10&gt;SUM($G10:$M10),$N10, IF($AD10&gt;SUM($G10:$L10),$M10, IF($AD10&gt;SUM($G10:$K10),$L10, IF($AD10&gt;SUM($G10:$J10),$K10, IF($AD10&gt;SUM($G10:$I10),$J10, IF($AD10&gt;SUM($G10:$H10),$I10, IF($AD10&gt;SUM($G10:$G10),$H10,$G10))))))))))))</f>
        <v>3110</v>
      </c>
      <c r="AG10">
        <f>IF($AD10&gt;SUM($G10:$R10),"median can't exceed the total", IF($AD10&gt;SUM($G10:$Q10),$R$1, IF($AD10&gt;SUM($G10:$P10),$Q$1, IF($AD10&gt;SUM($G10:$O10),$P$1, IF($AD10&gt;SUM($G10:$N10),$O$1, IF($AD10&gt;SUM($G10:$M10),$N$1, IF($AD10&gt;SUM($G10:$L10),$M$1, IF($AD10&gt;SUM($G10:$K10),$L$1, IF($AD10&gt;SUM($G10:$J10),$K$1, IF($AD10&gt;SUM($G10:$I10),$J$1, IF($AD10&gt;SUM($G10:$H10),$I$1, IF($AD10&gt;SUM($G10:$G10),$H$1,$G$1))))))))))))</f>
        <v>4</v>
      </c>
      <c r="AH10">
        <f>IF($AD10&gt;SUM($G10:$R10),"can't exceed the total", IF($AD10&gt;SUM($G10:$Q10),SUM($G10:$Q10), IF($AD10&gt;SUM($G10:$P10),SUM($G10:$P10), IF($AD10&gt;SUM($G10:$O10),SUM($G10:$O10), IF($AD10&gt;SUM($G10:$N10),SUM($G10:$N10), IF($AD10&gt;SUM($G10:$M10),SUM($G10:$M10), IF($AD10&gt;SUM($G10:$L10),SUM($G10:$L10), IF($AD10&gt;SUM($G10:$K10),SUM($G10:$K10), IF($AD10&gt;SUM($G10:$J10),SUM($G10:$J10), IF($AD10&gt;SUM($G10:$I10),SUM($G10:$I10), IF($AD10&gt;SUM($G10:$H10),SUM($G10:$H10), IF($AD10&gt;SUM($G10),SUM($G10),0))))))))))))</f>
        <v>3937</v>
      </c>
      <c r="AI10" s="6">
        <f>AE10+(((AC10/4)-AH10)/AF10)*AG10</f>
        <v>12.523472668810289</v>
      </c>
      <c r="AL10">
        <f>$F10</f>
        <v>23596</v>
      </c>
      <c r="AM10">
        <f>ROUNDDOWN(0.75*($AL10+1),0)</f>
        <v>17697</v>
      </c>
      <c r="AN10">
        <f>IF($AM10&gt;SUM($G10:$R10),"can't exceed the total",IF($AM10&gt;SUM($G10:$Q10),$R$6,IF($AM10&gt;SUM($G10:$P10),$Q$6,IF($AM10&gt;SUM($G10:$O10),$P$6,IF($AM10&gt;SUM($G10:$N10),$O$6,IF($AM10&gt;SUM($G10:$M10),$N$6,IF($AM10&gt;SUM($G10:$L10),$M$6,IF($AM10&gt;SUM($G10:$K10),$L$6,IF($AM10&gt;SUM($G10:$J10),$K$6,IF($AM10&gt;SUM($G10:$I10),$J$6,IF($AM10&gt;SUM($G10:$H10),$I$6,IF($AM10&gt;SUM($G10:$G10),$H$6,$G$6))))))))))))</f>
        <v>30</v>
      </c>
      <c r="AO10">
        <f>IF($AM10&gt;SUM($G10:$R10),"can't exceed the total", IF($AM10&gt;SUM($G10:$Q10),$R10, IF($AM10&gt;SUM($G10:$P10),$Q10, IF($AM10&gt;SUM($G10:$O10),$P10, IF($AM10&gt;SUM($G10:$N10),$O10, IF($AM10&gt;SUM($G10:$M10),$N10, IF($AM10&gt;SUM($G10:$L10),$M10, IF($AM10&gt;SUM($G10:$K10),$L10, IF($AM10&gt;SUM($G10:$J10),$K10, IF($AM10&gt;SUM($G10:$I10),$J10, IF($AM10&gt;SUM($G10:$H10),$I10, IF($AM10&gt;SUM($G10:$G10),$H10,$G10))))))))))))</f>
        <v>3977</v>
      </c>
      <c r="AP10">
        <f>IF($AM10&gt;SUM($G10:$R10),"median can't exceed the total", IF($AM10&gt;SUM($G10:$Q10),$R$1, IF($AM10&gt;SUM($G10:$P10),$Q$1, IF($AM10&gt;SUM($G10:$O10),$P$1, IF($AM10&gt;SUM($G10:$N10),$O$1, IF($AM10&gt;SUM($G10:$M10),$N$1, IF($AM10&gt;SUM($G10:$L10),$M$1, IF($AM10&gt;SUM($G10:$K10),$L$1, IF($AM10&gt;SUM($G10:$J10),$K$1, IF($AM10&gt;SUM($G10:$I10),$J$1, IF($AM10&gt;SUM($G10:$H10),$I$1, IF($AM10&gt;SUM($G10:$G10),$H$1,$G$1))))))))))))</f>
        <v>4</v>
      </c>
      <c r="AQ10">
        <f>IF($AM10&gt;SUM($G10:$R10),"can't exceed the total", IF($AM10&gt;SUM($G10:$Q10),SUM($G10:$Q10), IF($AM10&gt;SUM($G10:$P10),SUM($G10:$P10), IF($AM10&gt;SUM($G10:$O10),SUM($G10:$O10), IF($AM10&gt;SUM($G10:$N10),SUM($G10:$N10), IF($AM10&gt;SUM($G10:$M10),SUM($G10:$M10), IF($AM10&gt;SUM($G10:$L10),SUM($G10:$L10), IF($AM10&gt;SUM($G10:$K10),SUM($G10:$K10), IF($AM10&gt;SUM($G10:$J10),SUM($G10:$J10), IF($AM10&gt;SUM($G10:$I10),SUM($G10:$I10), IF($AM10&gt;SUM($G10:$H10),SUM($G10:$H10), IF($AM10&gt;SUM($G10),SUM($G10),0))))))))))))</f>
        <v>13862</v>
      </c>
      <c r="AR10">
        <f>AN10+((((3*AL10)/4)-AQ10)/AO10)*AP10</f>
        <v>33.857178777973346</v>
      </c>
    </row>
    <row r="11" spans="1:45" x14ac:dyDescent="0.25">
      <c r="C11" s="5" t="s">
        <v>6</v>
      </c>
      <c r="D11" s="5">
        <v>10100</v>
      </c>
      <c r="E11" s="5" t="s">
        <v>7</v>
      </c>
      <c r="F11" s="5">
        <v>20984</v>
      </c>
      <c r="G11" s="5">
        <v>1670</v>
      </c>
      <c r="H11" s="5">
        <v>5865</v>
      </c>
      <c r="I11" s="5">
        <v>6047</v>
      </c>
      <c r="J11" s="5">
        <v>3312</v>
      </c>
      <c r="K11" s="5">
        <v>1632</v>
      </c>
      <c r="L11" s="5">
        <v>460</v>
      </c>
      <c r="M11" s="5">
        <v>1075</v>
      </c>
      <c r="N11" s="5">
        <v>126</v>
      </c>
      <c r="O11" s="5">
        <v>131</v>
      </c>
      <c r="P11" s="5">
        <v>232</v>
      </c>
      <c r="Q11" s="5">
        <v>245</v>
      </c>
      <c r="R11" s="5">
        <v>189</v>
      </c>
      <c r="S11">
        <f>IF(MOD(F11,2)&gt;0,AVERAGE(ROUNDDOWN(F11/2,0),ROUNDUP(F11/2,0)),F11/2)</f>
        <v>10492</v>
      </c>
      <c r="T11" t="str">
        <f>IF($S11&gt;SUM($G11:$R11),"median can't exceed the total",IF($S11&gt;SUM($G11:$Q11),$R$9,IF($S11&gt;SUM($G11:$P11),$Q$9,IF($S11&gt;SUM($G11:$O11),$P$9,IF($S11&gt;SUM($G11:$N11),$O$9,IF($S11&gt;SUM($G11:$M11),$N$9,IF($S11&gt;SUM($G11:$L11),$M$9,IF($S11&gt;SUM($G11:$K11),$L$9,IF($S11&gt;SUM($G11:$J11),$K$9,IF($S11&gt;SUM($G11:$I11),$J$9,IF($S11&gt;SUM($G11:$H11),$I$9,IF($S11&gt;SUM($G11),$H$9,$G$9))))))))))))</f>
        <v>10 to 14 minutes</v>
      </c>
      <c r="U11">
        <f>IF($S11&gt;SUM($G11:$R11),"median can't exceed the total", IF($S11&gt;SUM($G11:$Q11),$R$6, IF($S11&gt;SUM($G11:$P11),$Q$6, IF($S11&gt;SUM($G11:$O11),$P$6, IF($S11&gt;SUM($G11:$N11),$O$6, IF($S11&gt;SUM($G11:$M11),$N$6, IF($S11&gt;SUM($G11:$L11),$M$6, IF($S11&gt;SUM($G11:$K11),$L$6, IF($S11&gt;SUM($G11:$J11),$K$6, IF($S11&gt;SUM($G11:$I11),$J$6, IF($S11&gt;SUM($G11:$H11),$I$6, IF($S11&gt;SUM($G11),$H$6,$G$6))))))))))))</f>
        <v>10</v>
      </c>
      <c r="V11">
        <f>F11</f>
        <v>20984</v>
      </c>
      <c r="W11">
        <f>IF($S11&gt;SUM($G11:$R11),"median can't exceed the total", IF($S11&gt;SUM($G11:$Q11),SUM($G11:$Q11), IF($S11&gt;SUM($G11:$P11),SUM($G11:$P11), IF($S11&gt;SUM($G11:$O11),SUM($G11:$O11), IF($S11&gt;SUM($G11:$N11),SUM($G11:$N11), IF($S11&gt;SUM($G11:$M11),SUM($G11:$M11), IF($S11&gt;SUM($G11:$L11),SUM($G11:$L11), IF($S11&gt;SUM($G11:$K11),SUM($G11:$K11), IF($S11&gt;SUM($G11:$J11),SUM($G11:$J11), IF($S11&gt;SUM($G11:$I11),SUM($G11:$I11), IF($S11&gt;SUM($G11:$H11),SUM($G11:$H11), IF($S11&gt;SUM($G11),SUM($G11),0))))))))))))</f>
        <v>7535</v>
      </c>
      <c r="X11">
        <f>IF($S11&gt;SUM($G11:$R11),"median can't exceed the total", IF($S11&gt;SUM($G11:$Q11),$R11, IF($S11&gt;SUM($G11:$P11),$Q11, IF($S11&gt;SUM($G11:$O11),$P11, IF($S11&gt;SUM($G11:$N11),$O11, IF($S11&gt;SUM($G11:$M11),$N11, IF($S11&gt;SUM($G11:$L11),$M11, IF($S11&gt;SUM($G11:$K11),$L11, IF($S11&gt;SUM($G11:$J11),$K11, IF($S11&gt;SUM($G11:$I11),$J11, IF($S11&gt;SUM($G11:$H11),$I11, IF($S11&gt;SUM($G11),$H11,$G11))))))))))))</f>
        <v>6047</v>
      </c>
      <c r="Y11">
        <f>IF($S11&gt;SUM($G11:$R11),"median can't exceed the total", IF($S11&gt;SUM($G11:$Q11),$R$1, IF($S11&gt;SUM($G11:$P11),$Q$1, IF($S11&gt;SUM($G11:$O11),$P$1, IF($S11&gt;SUM($G11:$N11),$O$1, IF($S11&gt;SUM($G11:$M11),$N$1, IF($S11&gt;SUM($G11:$L11),$M$1, IF($S11&gt;SUM($G11:$K11),$L$1, IF($S11&gt;SUM($G11:$J11),$K$1, IF($S11&gt;SUM($G11:$I11),$J$1, IF($S11&gt;SUM($G11:$H11),$I$1, IF($S11&gt;SUM($G11),$H$1,$G$1))))))))))))</f>
        <v>4</v>
      </c>
      <c r="Z11">
        <f>U11+(((V11/2)-W11)/X11)*Y11</f>
        <v>11.956011245245577</v>
      </c>
      <c r="AC11" s="6">
        <f t="shared" ref="AC11:AC74" si="1">$F11</f>
        <v>20984</v>
      </c>
      <c r="AD11" s="6">
        <f t="shared" ref="AD11:AD74" si="2">ROUNDUP(0.25*($AC11+1),0)</f>
        <v>5247</v>
      </c>
      <c r="AE11" s="6">
        <f t="shared" ref="AE11:AE74" si="3">IF($AD11&gt;SUM($G11:$R11),"can't exceed the total",IF($AD11&gt;SUM($G11:$Q11),$R$6,IF($AD11&gt;SUM($G11:$P11),$Q$6,IF($AD11&gt;SUM($G11:$O11),$P$6,IF($AD11&gt;SUM($G11:$N11),$O$6,IF($AD11&gt;SUM($G11:$M11),$N$6,IF($AD11&gt;SUM($G11:$L11),$M$6,IF($AD11&gt;SUM($G11:$K11),$L$6,IF($AD11&gt;SUM($G11:$J11),$K$6,IF($AD11&gt;SUM($G11:$I11),$J$6,IF($AD11&gt;SUM($G11:$H11),$I$6,IF($AD11&gt;SUM($G11:$G11),$H$6,$G$6))))))))))))</f>
        <v>5</v>
      </c>
      <c r="AF11" s="6">
        <f t="shared" ref="AF11:AF74" si="4">IF($AD11&gt;SUM($G11:$R11),"can't exceed the total", IF($AD11&gt;SUM($G11:$Q11),$R11, IF($AD11&gt;SUM($G11:$P11),$Q11, IF($AD11&gt;SUM($G11:$O11),$P11, IF($AD11&gt;SUM($G11:$N11),$O11, IF($AD11&gt;SUM($G11:$M11),$N11, IF($AD11&gt;SUM($G11:$L11),$M11, IF($AD11&gt;SUM($G11:$K11),$L11, IF($AD11&gt;SUM($G11:$J11),$K11, IF($AD11&gt;SUM($G11:$I11),$J11, IF($AD11&gt;SUM($G11:$H11),$I11, IF($AD11&gt;SUM($G11:$G11),$H11,$G11))))))))))))</f>
        <v>5865</v>
      </c>
      <c r="AG11" s="6">
        <f t="shared" ref="AG11:AG74" si="5">IF($AD11&gt;SUM($G11:$R11),"median can't exceed the total", IF($AD11&gt;SUM($G11:$Q11),$R$1, IF($AD11&gt;SUM($G11:$P11),$Q$1, IF($AD11&gt;SUM($G11:$O11),$P$1, IF($AD11&gt;SUM($G11:$N11),$O$1, IF($AD11&gt;SUM($G11:$M11),$N$1, IF($AD11&gt;SUM($G11:$L11),$M$1, IF($AD11&gt;SUM($G11:$K11),$L$1, IF($AD11&gt;SUM($G11:$J11),$K$1, IF($AD11&gt;SUM($G11:$I11),$J$1, IF($AD11&gt;SUM($G11:$H11),$I$1, IF($AD11&gt;SUM($G11:$G11),$H$1,$G$1))))))))))))</f>
        <v>4</v>
      </c>
      <c r="AH11" s="6">
        <f t="shared" ref="AH11:AH74" si="6">IF($AD11&gt;SUM($G11:$R11),"can't exceed the total", IF($AD11&gt;SUM($G11:$Q11),SUM($G11:$Q11), IF($AD11&gt;SUM($G11:$P11),SUM($G11:$P11), IF($AD11&gt;SUM($G11:$O11),SUM($G11:$O11), IF($AD11&gt;SUM($G11:$N11),SUM($G11:$N11), IF($AD11&gt;SUM($G11:$M11),SUM($G11:$M11), IF($AD11&gt;SUM($G11:$L11),SUM($G11:$L11), IF($AD11&gt;SUM($G11:$K11),SUM($G11:$K11), IF($AD11&gt;SUM($G11:$J11),SUM($G11:$J11), IF($AD11&gt;SUM($G11:$I11),SUM($G11:$I11), IF($AD11&gt;SUM($G11:$H11),SUM($G11:$H11), IF($AD11&gt;SUM($G11),SUM($G11),0))))))))))))</f>
        <v>1670</v>
      </c>
      <c r="AI11" s="6">
        <f t="shared" ref="AI11:AI74" si="7">AE11+(((AC11/4)-AH11)/AF11)*AG11</f>
        <v>7.4388746803069052</v>
      </c>
      <c r="AL11" s="6">
        <f t="shared" ref="AL11:AL74" si="8">$F11</f>
        <v>20984</v>
      </c>
      <c r="AM11" s="6">
        <f t="shared" ref="AM11:AM74" si="9">ROUNDDOWN(0.75*($AL11+1),0)</f>
        <v>15738</v>
      </c>
      <c r="AN11" s="6">
        <f t="shared" ref="AN11:AN74" si="10">IF($AM11&gt;SUM($G11:$R11),"can't exceed the total",IF($AM11&gt;SUM($G11:$Q11),$R$6,IF($AM11&gt;SUM($G11:$P11),$Q$6,IF($AM11&gt;SUM($G11:$O11),$P$6,IF($AM11&gt;SUM($G11:$N11),$O$6,IF($AM11&gt;SUM($G11:$M11),$N$6,IF($AM11&gt;SUM($G11:$L11),$M$6,IF($AM11&gt;SUM($G11:$K11),$L$6,IF($AM11&gt;SUM($G11:$J11),$K$6,IF($AM11&gt;SUM($G11:$I11),$J$6,IF($AM11&gt;SUM($G11:$H11),$I$6,IF($AM11&gt;SUM($G11:$G11),$H$6,$G$6))))))))))))</f>
        <v>15</v>
      </c>
      <c r="AO11" s="6">
        <f t="shared" ref="AO11:AO74" si="11">IF($AM11&gt;SUM($G11:$R11),"can't exceed the total", IF($AM11&gt;SUM($G11:$Q11),$R11, IF($AM11&gt;SUM($G11:$P11),$Q11, IF($AM11&gt;SUM($G11:$O11),$P11, IF($AM11&gt;SUM($G11:$N11),$O11, IF($AM11&gt;SUM($G11:$M11),$N11, IF($AM11&gt;SUM($G11:$L11),$M11, IF($AM11&gt;SUM($G11:$K11),$L11, IF($AM11&gt;SUM($G11:$J11),$K11, IF($AM11&gt;SUM($G11:$I11),$J11, IF($AM11&gt;SUM($G11:$H11),$I11, IF($AM11&gt;SUM($G11:$G11),$H11,$G11))))))))))))</f>
        <v>3312</v>
      </c>
      <c r="AP11" s="6">
        <f t="shared" ref="AP11:AP74" si="12">IF($AM11&gt;SUM($G11:$R11),"median can't exceed the total", IF($AM11&gt;SUM($G11:$Q11),$R$1, IF($AM11&gt;SUM($G11:$P11),$Q$1, IF($AM11&gt;SUM($G11:$O11),$P$1, IF($AM11&gt;SUM($G11:$N11),$O$1, IF($AM11&gt;SUM($G11:$M11),$N$1, IF($AM11&gt;SUM($G11:$L11),$M$1, IF($AM11&gt;SUM($G11:$K11),$L$1, IF($AM11&gt;SUM($G11:$J11),$K$1, IF($AM11&gt;SUM($G11:$I11),$J$1, IF($AM11&gt;SUM($G11:$H11),$I$1, IF($AM11&gt;SUM($G11:$G11),$H$1,$G$1))))))))))))</f>
        <v>4</v>
      </c>
      <c r="AQ11" s="6">
        <f t="shared" ref="AQ11:AQ74" si="13">IF($AM11&gt;SUM($G11:$R11),"can't exceed the total", IF($AM11&gt;SUM($G11:$Q11),SUM($G11:$Q11), IF($AM11&gt;SUM($G11:$P11),SUM($G11:$P11), IF($AM11&gt;SUM($G11:$O11),SUM($G11:$O11), IF($AM11&gt;SUM($G11:$N11),SUM($G11:$N11), IF($AM11&gt;SUM($G11:$M11),SUM($G11:$M11), IF($AM11&gt;SUM($G11:$L11),SUM($G11:$L11), IF($AM11&gt;SUM($G11:$K11),SUM($G11:$K11), IF($AM11&gt;SUM($G11:$J11),SUM($G11:$J11), IF($AM11&gt;SUM($G11:$I11),SUM($G11:$I11), IF($AM11&gt;SUM($G11:$H11),SUM($G11:$H11), IF($AM11&gt;SUM($G11),SUM($G11),0))))))))))))</f>
        <v>13582</v>
      </c>
      <c r="AR11" s="6">
        <f t="shared" ref="AR11:AR74" si="14">AN11+((((3*AL11)/4)-AQ11)/AO11)*AP11</f>
        <v>17.603864734299517</v>
      </c>
    </row>
    <row r="12" spans="1:45" x14ac:dyDescent="0.25">
      <c r="C12" s="5" t="s">
        <v>8</v>
      </c>
      <c r="D12" s="5">
        <v>10140</v>
      </c>
      <c r="E12" s="5" t="s">
        <v>9</v>
      </c>
      <c r="F12" s="5">
        <v>25501</v>
      </c>
      <c r="G12" s="5">
        <v>1759</v>
      </c>
      <c r="H12" s="5">
        <v>4115</v>
      </c>
      <c r="I12" s="5">
        <v>4042</v>
      </c>
      <c r="J12" s="5">
        <v>3537</v>
      </c>
      <c r="K12" s="5">
        <v>2409</v>
      </c>
      <c r="L12" s="5">
        <v>1289</v>
      </c>
      <c r="M12" s="5">
        <v>3116</v>
      </c>
      <c r="N12" s="5">
        <v>350</v>
      </c>
      <c r="O12" s="5">
        <v>960</v>
      </c>
      <c r="P12" s="5">
        <v>1494</v>
      </c>
      <c r="Q12" s="5">
        <v>1518</v>
      </c>
      <c r="R12" s="5">
        <v>912</v>
      </c>
      <c r="S12" s="6">
        <f t="shared" ref="S12:S75" si="15">IF(MOD(F12,2)&gt;0,AVERAGE(ROUNDDOWN(F12/2,0),ROUNDUP(F12/2,0)),F12/2)</f>
        <v>12750.5</v>
      </c>
      <c r="T12" s="6" t="str">
        <f t="shared" ref="T12:T75" si="16">IF($S12&gt;SUM($G12:$R12),"median can't exceed the total",IF($S12&gt;SUM($G12:$Q12),$R$9,IF($S12&gt;SUM($G12:$P12),$Q$9,IF($S12&gt;SUM($G12:$O12),$P$9,IF($S12&gt;SUM($G12:$N12),$O$9,IF($S12&gt;SUM($G12:$M12),$N$9,IF($S12&gt;SUM($G12:$L12),$M$9,IF($S12&gt;SUM($G12:$K12),$L$9,IF($S12&gt;SUM($G12:$J12),$K$9,IF($S12&gt;SUM($G12:$I12),$J$9,IF($S12&gt;SUM($G12:$H12),$I$9,IF($S12&gt;SUM($G12),$H$9,$G$9))))))))))))</f>
        <v>15 to 19 minutes</v>
      </c>
      <c r="U12" s="6">
        <f t="shared" ref="U12:U75" si="17">IF($S12&gt;SUM($G12:$R12),"median can't exceed the total", IF($S12&gt;SUM($G12:$Q12),$R$6, IF($S12&gt;SUM($G12:$P12),$Q$6, IF($S12&gt;SUM($G12:$O12),$P$6, IF($S12&gt;SUM($G12:$N12),$O$6, IF($S12&gt;SUM($G12:$M12),$N$6, IF($S12&gt;SUM($G12:$L12),$M$6, IF($S12&gt;SUM($G12:$K12),$L$6, IF($S12&gt;SUM($G12:$J12),$K$6, IF($S12&gt;SUM($G12:$I12),$J$6, IF($S12&gt;SUM($G12:$H12),$I$6, IF($S12&gt;SUM($G12),$H$6,$G$6))))))))))))</f>
        <v>15</v>
      </c>
      <c r="V12" s="6">
        <f t="shared" ref="V12:V75" si="18">F12</f>
        <v>25501</v>
      </c>
      <c r="W12" s="6">
        <f t="shared" ref="W12:W75" si="19">IF($S12&gt;SUM($G12:$R12),"median can't exceed the total", IF($S12&gt;SUM($G12:$Q12),SUM($G12:$Q12), IF($S12&gt;SUM($G12:$P12),SUM($G12:$P12), IF($S12&gt;SUM($G12:$O12),SUM($G12:$O12), IF($S12&gt;SUM($G12:$N12),SUM($G12:$N12), IF($S12&gt;SUM($G12:$M12),SUM($G12:$M12), IF($S12&gt;SUM($G12:$L12),SUM($G12:$L12), IF($S12&gt;SUM($G12:$K12),SUM($G12:$K12), IF($S12&gt;SUM($G12:$J12),SUM($G12:$J12), IF($S12&gt;SUM($G12:$I12),SUM($G12:$I12), IF($S12&gt;SUM($G12:$H12),SUM($G12:$H12), IF($S12&gt;SUM($G12),SUM($G12),0))))))))))))</f>
        <v>9916</v>
      </c>
      <c r="X12" s="6">
        <f t="shared" ref="X12:X75" si="20">IF($S12&gt;SUM($G12:$R12),"median can't exceed the total", IF($S12&gt;SUM($G12:$Q12),$R12, IF($S12&gt;SUM($G12:$P12),$Q12, IF($S12&gt;SUM($G12:$O12),$P12, IF($S12&gt;SUM($G12:$N12),$O12, IF($S12&gt;SUM($G12:$M12),$N12, IF($S12&gt;SUM($G12:$L12),$M12, IF($S12&gt;SUM($G12:$K12),$L12, IF($S12&gt;SUM($G12:$J12),$K12, IF($S12&gt;SUM($G12:$I12),$J12, IF($S12&gt;SUM($G12:$H12),$I12, IF($S12&gt;SUM($G12),$H12,$G12))))))))))))</f>
        <v>3537</v>
      </c>
      <c r="Y12" s="6">
        <f t="shared" ref="Y12:Y75" si="21">IF($S12&gt;SUM($G12:$R12),"median can't exceed the total", IF($S12&gt;SUM($G12:$Q12),$R$1, IF($S12&gt;SUM($G12:$P12),$Q$1, IF($S12&gt;SUM($G12:$O12),$P$1, IF($S12&gt;SUM($G12:$N12),$O$1, IF($S12&gt;SUM($G12:$M12),$N$1, IF($S12&gt;SUM($G12:$L12),$M$1, IF($S12&gt;SUM($G12:$K12),$L$1, IF($S12&gt;SUM($G12:$J12),$K$1, IF($S12&gt;SUM($G12:$I12),$J$1, IF($S12&gt;SUM($G12:$H12),$I$1, IF($S12&gt;SUM($G12),$H$1,$G$1))))))))))))</f>
        <v>4</v>
      </c>
      <c r="Z12" s="6">
        <f t="shared" ref="Z12:Z75" si="22">U12+(((V12/2)-W12)/X12)*Y12</f>
        <v>18.205541419281879</v>
      </c>
      <c r="AC12" s="6">
        <f t="shared" si="1"/>
        <v>25501</v>
      </c>
      <c r="AD12" s="6">
        <f t="shared" si="2"/>
        <v>6376</v>
      </c>
      <c r="AE12" s="6">
        <f t="shared" si="3"/>
        <v>10</v>
      </c>
      <c r="AF12" s="6">
        <f t="shared" si="4"/>
        <v>4042</v>
      </c>
      <c r="AG12" s="6">
        <f t="shared" si="5"/>
        <v>4</v>
      </c>
      <c r="AH12" s="6">
        <f t="shared" si="6"/>
        <v>5874</v>
      </c>
      <c r="AI12" s="6">
        <f t="shared" si="7"/>
        <v>10.496041563582384</v>
      </c>
      <c r="AL12" s="6">
        <f t="shared" si="8"/>
        <v>25501</v>
      </c>
      <c r="AM12" s="6">
        <f t="shared" si="9"/>
        <v>19126</v>
      </c>
      <c r="AN12" s="6">
        <f t="shared" si="10"/>
        <v>30</v>
      </c>
      <c r="AO12" s="6">
        <f t="shared" si="11"/>
        <v>3116</v>
      </c>
      <c r="AP12" s="6">
        <f t="shared" si="12"/>
        <v>4</v>
      </c>
      <c r="AQ12" s="6">
        <f t="shared" si="13"/>
        <v>17151</v>
      </c>
      <c r="AR12" s="6">
        <f t="shared" si="14"/>
        <v>32.534980744544285</v>
      </c>
    </row>
    <row r="13" spans="1:45" x14ac:dyDescent="0.25">
      <c r="C13" s="5" t="s">
        <v>10</v>
      </c>
      <c r="D13" s="5">
        <v>10180</v>
      </c>
      <c r="E13" s="5" t="s">
        <v>11</v>
      </c>
      <c r="F13" s="5">
        <v>71406</v>
      </c>
      <c r="G13" s="5">
        <v>4919</v>
      </c>
      <c r="H13" s="5">
        <v>13381</v>
      </c>
      <c r="I13" s="5">
        <v>17565</v>
      </c>
      <c r="J13" s="5">
        <v>14988</v>
      </c>
      <c r="K13" s="5">
        <v>8392</v>
      </c>
      <c r="L13" s="5">
        <v>2368</v>
      </c>
      <c r="M13" s="5">
        <v>4493</v>
      </c>
      <c r="N13" s="5">
        <v>419</v>
      </c>
      <c r="O13" s="5">
        <v>713</v>
      </c>
      <c r="P13" s="5">
        <v>1799</v>
      </c>
      <c r="Q13" s="5">
        <v>1161</v>
      </c>
      <c r="R13" s="5">
        <v>1208</v>
      </c>
      <c r="S13" s="6">
        <f t="shared" si="15"/>
        <v>35703</v>
      </c>
      <c r="T13" s="6" t="str">
        <f t="shared" si="16"/>
        <v>10 to 14 minutes</v>
      </c>
      <c r="U13" s="6">
        <f t="shared" si="17"/>
        <v>10</v>
      </c>
      <c r="V13" s="6">
        <f t="shared" si="18"/>
        <v>71406</v>
      </c>
      <c r="W13" s="6">
        <f t="shared" si="19"/>
        <v>18300</v>
      </c>
      <c r="X13" s="6">
        <f t="shared" si="20"/>
        <v>17565</v>
      </c>
      <c r="Y13" s="6">
        <f t="shared" si="21"/>
        <v>4</v>
      </c>
      <c r="Z13" s="6">
        <f t="shared" si="22"/>
        <v>13.963108454312554</v>
      </c>
      <c r="AC13" s="6">
        <f t="shared" si="1"/>
        <v>71406</v>
      </c>
      <c r="AD13" s="6">
        <f t="shared" si="2"/>
        <v>17852</v>
      </c>
      <c r="AE13" s="6">
        <f t="shared" si="3"/>
        <v>5</v>
      </c>
      <c r="AF13" s="6">
        <f t="shared" si="4"/>
        <v>13381</v>
      </c>
      <c r="AG13" s="6">
        <f t="shared" si="5"/>
        <v>4</v>
      </c>
      <c r="AH13" s="6">
        <f t="shared" si="6"/>
        <v>4919</v>
      </c>
      <c r="AI13" s="6">
        <f t="shared" si="7"/>
        <v>8.8659293027426944</v>
      </c>
      <c r="AL13" s="6">
        <f t="shared" si="8"/>
        <v>71406</v>
      </c>
      <c r="AM13" s="6">
        <f t="shared" si="9"/>
        <v>53555</v>
      </c>
      <c r="AN13" s="6">
        <f t="shared" si="10"/>
        <v>20</v>
      </c>
      <c r="AO13" s="6">
        <f t="shared" si="11"/>
        <v>8392</v>
      </c>
      <c r="AP13" s="6">
        <f t="shared" si="12"/>
        <v>4</v>
      </c>
      <c r="AQ13" s="6">
        <f t="shared" si="13"/>
        <v>50853</v>
      </c>
      <c r="AR13" s="6">
        <f t="shared" si="14"/>
        <v>21.28765490943756</v>
      </c>
    </row>
    <row r="14" spans="1:45" x14ac:dyDescent="0.25">
      <c r="C14" s="5" t="s">
        <v>12</v>
      </c>
      <c r="D14" s="5">
        <v>10220</v>
      </c>
      <c r="E14" s="5" t="s">
        <v>13</v>
      </c>
      <c r="F14" s="5">
        <v>17087</v>
      </c>
      <c r="G14" s="5">
        <v>821</v>
      </c>
      <c r="H14" s="5">
        <v>3695</v>
      </c>
      <c r="I14" s="5">
        <v>4198</v>
      </c>
      <c r="J14" s="5">
        <v>3324</v>
      </c>
      <c r="K14" s="5">
        <v>2304</v>
      </c>
      <c r="L14" s="5">
        <v>411</v>
      </c>
      <c r="M14" s="5">
        <v>929</v>
      </c>
      <c r="N14" s="5">
        <v>198</v>
      </c>
      <c r="O14" s="5">
        <v>144</v>
      </c>
      <c r="P14" s="5">
        <v>299</v>
      </c>
      <c r="Q14" s="5">
        <v>369</v>
      </c>
      <c r="R14" s="5">
        <v>395</v>
      </c>
      <c r="S14" s="6">
        <f t="shared" si="15"/>
        <v>8543.5</v>
      </c>
      <c r="T14" s="6" t="str">
        <f t="shared" si="16"/>
        <v>10 to 14 minutes</v>
      </c>
      <c r="U14" s="6">
        <f t="shared" si="17"/>
        <v>10</v>
      </c>
      <c r="V14" s="6">
        <f t="shared" si="18"/>
        <v>17087</v>
      </c>
      <c r="W14" s="6">
        <f t="shared" si="19"/>
        <v>4516</v>
      </c>
      <c r="X14" s="6">
        <f t="shared" si="20"/>
        <v>4198</v>
      </c>
      <c r="Y14" s="6">
        <f t="shared" si="21"/>
        <v>4</v>
      </c>
      <c r="Z14" s="6">
        <f t="shared" si="22"/>
        <v>13.837541686517389</v>
      </c>
      <c r="AC14" s="6">
        <f t="shared" si="1"/>
        <v>17087</v>
      </c>
      <c r="AD14" s="6">
        <f t="shared" si="2"/>
        <v>4272</v>
      </c>
      <c r="AE14" s="6">
        <f t="shared" si="3"/>
        <v>5</v>
      </c>
      <c r="AF14" s="6">
        <f t="shared" si="4"/>
        <v>3695</v>
      </c>
      <c r="AG14" s="6">
        <f t="shared" si="5"/>
        <v>4</v>
      </c>
      <c r="AH14" s="6">
        <f t="shared" si="6"/>
        <v>821</v>
      </c>
      <c r="AI14" s="6">
        <f t="shared" si="7"/>
        <v>8.7355886332882271</v>
      </c>
      <c r="AL14" s="6">
        <f t="shared" si="8"/>
        <v>17087</v>
      </c>
      <c r="AM14" s="6">
        <f t="shared" si="9"/>
        <v>12816</v>
      </c>
      <c r="AN14" s="6">
        <f t="shared" si="10"/>
        <v>20</v>
      </c>
      <c r="AO14" s="6">
        <f t="shared" si="11"/>
        <v>2304</v>
      </c>
      <c r="AP14" s="6">
        <f t="shared" si="12"/>
        <v>4</v>
      </c>
      <c r="AQ14" s="6">
        <f t="shared" si="13"/>
        <v>12038</v>
      </c>
      <c r="AR14" s="6">
        <f t="shared" si="14"/>
        <v>21.349392361111111</v>
      </c>
    </row>
    <row r="15" spans="1:45" x14ac:dyDescent="0.25">
      <c r="C15" s="5" t="s">
        <v>14</v>
      </c>
      <c r="D15" s="5">
        <v>10260</v>
      </c>
      <c r="E15" s="5" t="s">
        <v>15</v>
      </c>
      <c r="F15" s="5">
        <v>4468</v>
      </c>
      <c r="G15" s="5">
        <v>257</v>
      </c>
      <c r="H15" s="5">
        <v>527</v>
      </c>
      <c r="I15" s="5">
        <v>622</v>
      </c>
      <c r="J15" s="5">
        <v>506</v>
      </c>
      <c r="K15" s="5">
        <v>358</v>
      </c>
      <c r="L15" s="5">
        <v>213</v>
      </c>
      <c r="M15" s="5">
        <v>760</v>
      </c>
      <c r="N15" s="5">
        <v>186</v>
      </c>
      <c r="O15" s="5">
        <v>162</v>
      </c>
      <c r="P15" s="5">
        <v>383</v>
      </c>
      <c r="Q15" s="5">
        <v>267</v>
      </c>
      <c r="R15" s="5">
        <v>227</v>
      </c>
      <c r="S15" s="6">
        <f t="shared" si="15"/>
        <v>2234</v>
      </c>
      <c r="T15" s="6" t="str">
        <f t="shared" si="16"/>
        <v>20 to 24 minutes</v>
      </c>
      <c r="U15" s="6">
        <f t="shared" si="17"/>
        <v>20</v>
      </c>
      <c r="V15" s="6">
        <f t="shared" si="18"/>
        <v>4468</v>
      </c>
      <c r="W15" s="6">
        <f t="shared" si="19"/>
        <v>1912</v>
      </c>
      <c r="X15" s="6">
        <f t="shared" si="20"/>
        <v>358</v>
      </c>
      <c r="Y15" s="6">
        <f t="shared" si="21"/>
        <v>4</v>
      </c>
      <c r="Z15" s="6">
        <f t="shared" si="22"/>
        <v>23.597765363128492</v>
      </c>
      <c r="AC15" s="6">
        <f t="shared" si="1"/>
        <v>4468</v>
      </c>
      <c r="AD15" s="6">
        <f t="shared" si="2"/>
        <v>1118</v>
      </c>
      <c r="AE15" s="6">
        <f t="shared" si="3"/>
        <v>10</v>
      </c>
      <c r="AF15" s="6">
        <f t="shared" si="4"/>
        <v>622</v>
      </c>
      <c r="AG15" s="6">
        <f t="shared" si="5"/>
        <v>4</v>
      </c>
      <c r="AH15" s="6">
        <f t="shared" si="6"/>
        <v>784</v>
      </c>
      <c r="AI15" s="6">
        <f t="shared" si="7"/>
        <v>12.141479099678456</v>
      </c>
      <c r="AL15" s="6">
        <f t="shared" si="8"/>
        <v>4468</v>
      </c>
      <c r="AM15" s="6">
        <f t="shared" si="9"/>
        <v>3351</v>
      </c>
      <c r="AN15" s="6">
        <f t="shared" si="10"/>
        <v>35</v>
      </c>
      <c r="AO15" s="6">
        <f t="shared" si="11"/>
        <v>186</v>
      </c>
      <c r="AP15" s="6">
        <f t="shared" si="12"/>
        <v>4</v>
      </c>
      <c r="AQ15" s="6">
        <f t="shared" si="13"/>
        <v>3243</v>
      </c>
      <c r="AR15" s="6">
        <f t="shared" si="14"/>
        <v>37.322580645161288</v>
      </c>
    </row>
    <row r="16" spans="1:45" x14ac:dyDescent="0.25">
      <c r="C16" s="5" t="s">
        <v>16</v>
      </c>
      <c r="D16" s="5">
        <v>10300</v>
      </c>
      <c r="E16" s="5" t="s">
        <v>17</v>
      </c>
      <c r="F16" s="5">
        <v>40766</v>
      </c>
      <c r="G16" s="5">
        <v>2008</v>
      </c>
      <c r="H16" s="5">
        <v>5901</v>
      </c>
      <c r="I16" s="5">
        <v>6438</v>
      </c>
      <c r="J16" s="5">
        <v>4771</v>
      </c>
      <c r="K16" s="5">
        <v>4052</v>
      </c>
      <c r="L16" s="5">
        <v>2325</v>
      </c>
      <c r="M16" s="5">
        <v>3600</v>
      </c>
      <c r="N16" s="5">
        <v>1399</v>
      </c>
      <c r="O16" s="5">
        <v>1927</v>
      </c>
      <c r="P16" s="5">
        <v>4370</v>
      </c>
      <c r="Q16" s="5">
        <v>2925</v>
      </c>
      <c r="R16" s="5">
        <v>1050</v>
      </c>
      <c r="S16" s="6">
        <f t="shared" si="15"/>
        <v>20383</v>
      </c>
      <c r="T16" s="6" t="str">
        <f t="shared" si="16"/>
        <v>20 to 24 minutes</v>
      </c>
      <c r="U16" s="6">
        <f t="shared" si="17"/>
        <v>20</v>
      </c>
      <c r="V16" s="6">
        <f t="shared" si="18"/>
        <v>40766</v>
      </c>
      <c r="W16" s="6">
        <f t="shared" si="19"/>
        <v>19118</v>
      </c>
      <c r="X16" s="6">
        <f t="shared" si="20"/>
        <v>4052</v>
      </c>
      <c r="Y16" s="6">
        <f t="shared" si="21"/>
        <v>4</v>
      </c>
      <c r="Z16" s="6">
        <f t="shared" si="22"/>
        <v>21.248766041461007</v>
      </c>
      <c r="AC16" s="6">
        <f t="shared" si="1"/>
        <v>40766</v>
      </c>
      <c r="AD16" s="6">
        <f t="shared" si="2"/>
        <v>10192</v>
      </c>
      <c r="AE16" s="6">
        <f t="shared" si="3"/>
        <v>10</v>
      </c>
      <c r="AF16" s="6">
        <f t="shared" si="4"/>
        <v>6438</v>
      </c>
      <c r="AG16" s="6">
        <f t="shared" si="5"/>
        <v>4</v>
      </c>
      <c r="AH16" s="6">
        <f t="shared" si="6"/>
        <v>7909</v>
      </c>
      <c r="AI16" s="6">
        <f t="shared" si="7"/>
        <v>11.418142280211246</v>
      </c>
      <c r="AL16" s="6">
        <f t="shared" si="8"/>
        <v>40766</v>
      </c>
      <c r="AM16" s="6">
        <f t="shared" si="9"/>
        <v>30575</v>
      </c>
      <c r="AN16" s="6">
        <f t="shared" si="10"/>
        <v>40</v>
      </c>
      <c r="AO16" s="6">
        <f t="shared" si="11"/>
        <v>1927</v>
      </c>
      <c r="AP16" s="6">
        <f t="shared" si="12"/>
        <v>4</v>
      </c>
      <c r="AQ16" s="6">
        <f t="shared" si="13"/>
        <v>30494</v>
      </c>
      <c r="AR16" s="6">
        <f t="shared" si="14"/>
        <v>40.167099117799687</v>
      </c>
    </row>
    <row r="17" spans="3:44" x14ac:dyDescent="0.25">
      <c r="C17" s="5" t="s">
        <v>18</v>
      </c>
      <c r="D17" s="5">
        <v>10380</v>
      </c>
      <c r="E17" s="5" t="s">
        <v>19</v>
      </c>
      <c r="F17" s="5">
        <v>71459</v>
      </c>
      <c r="G17" s="5">
        <v>3834</v>
      </c>
      <c r="H17" s="5">
        <v>8819</v>
      </c>
      <c r="I17" s="5">
        <v>11213</v>
      </c>
      <c r="J17" s="5">
        <v>10912</v>
      </c>
      <c r="K17" s="5">
        <v>9051</v>
      </c>
      <c r="L17" s="5">
        <v>4212</v>
      </c>
      <c r="M17" s="5">
        <v>7992</v>
      </c>
      <c r="N17" s="5">
        <v>1865</v>
      </c>
      <c r="O17" s="5">
        <v>2533</v>
      </c>
      <c r="P17" s="5">
        <v>4877</v>
      </c>
      <c r="Q17" s="5">
        <v>3666</v>
      </c>
      <c r="R17" s="5">
        <v>2485</v>
      </c>
      <c r="S17" s="6">
        <f t="shared" si="15"/>
        <v>35729.5</v>
      </c>
      <c r="T17" s="6" t="str">
        <f t="shared" si="16"/>
        <v>20 to 24 minutes</v>
      </c>
      <c r="U17" s="6">
        <f t="shared" si="17"/>
        <v>20</v>
      </c>
      <c r="V17" s="6">
        <f t="shared" si="18"/>
        <v>71459</v>
      </c>
      <c r="W17" s="6">
        <f t="shared" si="19"/>
        <v>34778</v>
      </c>
      <c r="X17" s="6">
        <f t="shared" si="20"/>
        <v>9051</v>
      </c>
      <c r="Y17" s="6">
        <f t="shared" si="21"/>
        <v>4</v>
      </c>
      <c r="Z17" s="6">
        <f t="shared" si="22"/>
        <v>20.420506021434097</v>
      </c>
      <c r="AC17" s="6">
        <f t="shared" si="1"/>
        <v>71459</v>
      </c>
      <c r="AD17" s="6">
        <f t="shared" si="2"/>
        <v>17865</v>
      </c>
      <c r="AE17" s="6">
        <f t="shared" si="3"/>
        <v>10</v>
      </c>
      <c r="AF17" s="6">
        <f t="shared" si="4"/>
        <v>11213</v>
      </c>
      <c r="AG17" s="6">
        <f t="shared" si="5"/>
        <v>4</v>
      </c>
      <c r="AH17" s="6">
        <f t="shared" si="6"/>
        <v>12653</v>
      </c>
      <c r="AI17" s="6">
        <f t="shared" si="7"/>
        <v>11.85918130741104</v>
      </c>
      <c r="AL17" s="6">
        <f t="shared" si="8"/>
        <v>71459</v>
      </c>
      <c r="AM17" s="6">
        <f t="shared" si="9"/>
        <v>53595</v>
      </c>
      <c r="AN17" s="6">
        <f t="shared" si="10"/>
        <v>30</v>
      </c>
      <c r="AO17" s="6">
        <f t="shared" si="11"/>
        <v>7992</v>
      </c>
      <c r="AP17" s="6">
        <f t="shared" si="12"/>
        <v>4</v>
      </c>
      <c r="AQ17" s="6">
        <f t="shared" si="13"/>
        <v>48041</v>
      </c>
      <c r="AR17" s="6">
        <f t="shared" si="14"/>
        <v>32.779404404404403</v>
      </c>
    </row>
    <row r="18" spans="3:44" x14ac:dyDescent="0.25">
      <c r="C18" s="5" t="s">
        <v>20</v>
      </c>
      <c r="D18" s="5">
        <v>10420</v>
      </c>
      <c r="E18" s="5" t="s">
        <v>21</v>
      </c>
      <c r="F18" s="5">
        <v>318743</v>
      </c>
      <c r="G18" s="5">
        <v>10713</v>
      </c>
      <c r="H18" s="5">
        <v>33966</v>
      </c>
      <c r="I18" s="5">
        <v>50889</v>
      </c>
      <c r="J18" s="5">
        <v>53697</v>
      </c>
      <c r="K18" s="5">
        <v>51249</v>
      </c>
      <c r="L18" s="5">
        <v>23371</v>
      </c>
      <c r="M18" s="5">
        <v>36118</v>
      </c>
      <c r="N18" s="5">
        <v>10090</v>
      </c>
      <c r="O18" s="5">
        <v>12643</v>
      </c>
      <c r="P18" s="5">
        <v>21846</v>
      </c>
      <c r="Q18" s="5">
        <v>10030</v>
      </c>
      <c r="R18" s="5">
        <v>4131</v>
      </c>
      <c r="S18" s="6">
        <f t="shared" si="15"/>
        <v>159371.5</v>
      </c>
      <c r="T18" s="6" t="str">
        <f t="shared" si="16"/>
        <v>20 to 24 minutes</v>
      </c>
      <c r="U18" s="6">
        <f t="shared" si="17"/>
        <v>20</v>
      </c>
      <c r="V18" s="6">
        <f t="shared" si="18"/>
        <v>318743</v>
      </c>
      <c r="W18" s="6">
        <f t="shared" si="19"/>
        <v>149265</v>
      </c>
      <c r="X18" s="6">
        <f t="shared" si="20"/>
        <v>51249</v>
      </c>
      <c r="Y18" s="6">
        <f t="shared" si="21"/>
        <v>4</v>
      </c>
      <c r="Z18" s="6">
        <f t="shared" si="22"/>
        <v>20.788815391519833</v>
      </c>
      <c r="AC18" s="6">
        <f t="shared" si="1"/>
        <v>318743</v>
      </c>
      <c r="AD18" s="6">
        <f t="shared" si="2"/>
        <v>79686</v>
      </c>
      <c r="AE18" s="6">
        <f t="shared" si="3"/>
        <v>10</v>
      </c>
      <c r="AF18" s="6">
        <f t="shared" si="4"/>
        <v>50889</v>
      </c>
      <c r="AG18" s="6">
        <f t="shared" si="5"/>
        <v>4</v>
      </c>
      <c r="AH18" s="6">
        <f t="shared" si="6"/>
        <v>44679</v>
      </c>
      <c r="AI18" s="6">
        <f t="shared" si="7"/>
        <v>12.751616262846587</v>
      </c>
      <c r="AL18" s="6">
        <f t="shared" si="8"/>
        <v>318743</v>
      </c>
      <c r="AM18" s="6">
        <f t="shared" si="9"/>
        <v>239058</v>
      </c>
      <c r="AN18" s="6">
        <f t="shared" si="10"/>
        <v>30</v>
      </c>
      <c r="AO18" s="6">
        <f t="shared" si="11"/>
        <v>36118</v>
      </c>
      <c r="AP18" s="6">
        <f t="shared" si="12"/>
        <v>4</v>
      </c>
      <c r="AQ18" s="6">
        <f t="shared" si="13"/>
        <v>223885</v>
      </c>
      <c r="AR18" s="6">
        <f t="shared" si="14"/>
        <v>31.680297912398249</v>
      </c>
    </row>
    <row r="19" spans="3:44" x14ac:dyDescent="0.25">
      <c r="C19" s="5" t="s">
        <v>22</v>
      </c>
      <c r="D19" s="5">
        <v>10460</v>
      </c>
      <c r="E19" s="5" t="s">
        <v>23</v>
      </c>
      <c r="F19" s="5">
        <v>24229</v>
      </c>
      <c r="G19" s="5">
        <v>1581</v>
      </c>
      <c r="H19" s="5">
        <v>3974</v>
      </c>
      <c r="I19" s="5">
        <v>4270</v>
      </c>
      <c r="J19" s="5">
        <v>4319</v>
      </c>
      <c r="K19" s="5">
        <v>3868</v>
      </c>
      <c r="L19" s="5">
        <v>1214</v>
      </c>
      <c r="M19" s="5">
        <v>2198</v>
      </c>
      <c r="N19" s="5">
        <v>240</v>
      </c>
      <c r="O19" s="5">
        <v>261</v>
      </c>
      <c r="P19" s="5">
        <v>911</v>
      </c>
      <c r="Q19" s="5">
        <v>837</v>
      </c>
      <c r="R19" s="5">
        <v>556</v>
      </c>
      <c r="S19" s="6">
        <f t="shared" si="15"/>
        <v>12114.5</v>
      </c>
      <c r="T19" s="6" t="str">
        <f t="shared" si="16"/>
        <v>15 to 19 minutes</v>
      </c>
      <c r="U19" s="6">
        <f t="shared" si="17"/>
        <v>15</v>
      </c>
      <c r="V19" s="6">
        <f t="shared" si="18"/>
        <v>24229</v>
      </c>
      <c r="W19" s="6">
        <f t="shared" si="19"/>
        <v>9825</v>
      </c>
      <c r="X19" s="6">
        <f t="shared" si="20"/>
        <v>4319</v>
      </c>
      <c r="Y19" s="6">
        <f t="shared" si="21"/>
        <v>4</v>
      </c>
      <c r="Z19" s="6">
        <f t="shared" si="22"/>
        <v>17.120398240333412</v>
      </c>
      <c r="AC19" s="6">
        <f t="shared" si="1"/>
        <v>24229</v>
      </c>
      <c r="AD19" s="6">
        <f t="shared" si="2"/>
        <v>6058</v>
      </c>
      <c r="AE19" s="6">
        <f t="shared" si="3"/>
        <v>10</v>
      </c>
      <c r="AF19" s="6">
        <f t="shared" si="4"/>
        <v>4270</v>
      </c>
      <c r="AG19" s="6">
        <f t="shared" si="5"/>
        <v>4</v>
      </c>
      <c r="AH19" s="6">
        <f t="shared" si="6"/>
        <v>5555</v>
      </c>
      <c r="AI19" s="6">
        <f t="shared" si="7"/>
        <v>10.470491803278689</v>
      </c>
      <c r="AL19" s="6">
        <f t="shared" si="8"/>
        <v>24229</v>
      </c>
      <c r="AM19" s="6">
        <f t="shared" si="9"/>
        <v>18172</v>
      </c>
      <c r="AN19" s="6">
        <f t="shared" si="10"/>
        <v>25</v>
      </c>
      <c r="AO19" s="6">
        <f t="shared" si="11"/>
        <v>1214</v>
      </c>
      <c r="AP19" s="6">
        <f t="shared" si="12"/>
        <v>4</v>
      </c>
      <c r="AQ19" s="6">
        <f t="shared" si="13"/>
        <v>18012</v>
      </c>
      <c r="AR19" s="6">
        <f t="shared" si="14"/>
        <v>25.526359143327841</v>
      </c>
    </row>
    <row r="20" spans="3:44" x14ac:dyDescent="0.25">
      <c r="C20" s="5" t="s">
        <v>24</v>
      </c>
      <c r="D20" s="5">
        <v>10500</v>
      </c>
      <c r="E20" s="5" t="s">
        <v>25</v>
      </c>
      <c r="F20" s="5">
        <v>59489</v>
      </c>
      <c r="G20" s="5">
        <v>2003</v>
      </c>
      <c r="H20" s="5">
        <v>6978</v>
      </c>
      <c r="I20" s="5">
        <v>12066</v>
      </c>
      <c r="J20" s="5">
        <v>12607</v>
      </c>
      <c r="K20" s="5">
        <v>9968</v>
      </c>
      <c r="L20" s="5">
        <v>3655</v>
      </c>
      <c r="M20" s="5">
        <v>5675</v>
      </c>
      <c r="N20" s="5">
        <v>1295</v>
      </c>
      <c r="O20" s="5">
        <v>900</v>
      </c>
      <c r="P20" s="5">
        <v>2217</v>
      </c>
      <c r="Q20" s="5">
        <v>1291</v>
      </c>
      <c r="R20" s="5">
        <v>834</v>
      </c>
      <c r="S20" s="6">
        <f t="shared" si="15"/>
        <v>29744.5</v>
      </c>
      <c r="T20" s="6" t="str">
        <f t="shared" si="16"/>
        <v>15 to 19 minutes</v>
      </c>
      <c r="U20" s="6">
        <f t="shared" si="17"/>
        <v>15</v>
      </c>
      <c r="V20" s="6">
        <f t="shared" si="18"/>
        <v>59489</v>
      </c>
      <c r="W20" s="6">
        <f t="shared" si="19"/>
        <v>21047</v>
      </c>
      <c r="X20" s="6">
        <f t="shared" si="20"/>
        <v>12607</v>
      </c>
      <c r="Y20" s="6">
        <f t="shared" si="21"/>
        <v>4</v>
      </c>
      <c r="Z20" s="6">
        <f t="shared" si="22"/>
        <v>17.759578012215435</v>
      </c>
      <c r="AC20" s="6">
        <f t="shared" si="1"/>
        <v>59489</v>
      </c>
      <c r="AD20" s="6">
        <f t="shared" si="2"/>
        <v>14873</v>
      </c>
      <c r="AE20" s="6">
        <f t="shared" si="3"/>
        <v>10</v>
      </c>
      <c r="AF20" s="6">
        <f t="shared" si="4"/>
        <v>12066</v>
      </c>
      <c r="AG20" s="6">
        <f t="shared" si="5"/>
        <v>4</v>
      </c>
      <c r="AH20" s="6">
        <f t="shared" si="6"/>
        <v>8981</v>
      </c>
      <c r="AI20" s="6">
        <f t="shared" si="7"/>
        <v>11.953008453505719</v>
      </c>
      <c r="AL20" s="6">
        <f t="shared" si="8"/>
        <v>59489</v>
      </c>
      <c r="AM20" s="6">
        <f t="shared" si="9"/>
        <v>44617</v>
      </c>
      <c r="AN20" s="6">
        <f t="shared" si="10"/>
        <v>25</v>
      </c>
      <c r="AO20" s="6">
        <f t="shared" si="11"/>
        <v>3655</v>
      </c>
      <c r="AP20" s="6">
        <f t="shared" si="12"/>
        <v>4</v>
      </c>
      <c r="AQ20" s="6">
        <f t="shared" si="13"/>
        <v>43622</v>
      </c>
      <c r="AR20" s="6">
        <f t="shared" si="14"/>
        <v>26.088645690834472</v>
      </c>
    </row>
    <row r="21" spans="3:44" x14ac:dyDescent="0.25">
      <c r="C21" s="5" t="s">
        <v>26</v>
      </c>
      <c r="D21" s="5">
        <v>10540</v>
      </c>
      <c r="E21" s="5" t="s">
        <v>27</v>
      </c>
      <c r="F21" s="5">
        <v>45243</v>
      </c>
      <c r="G21" s="5">
        <v>2098</v>
      </c>
      <c r="H21" s="5">
        <v>6878</v>
      </c>
      <c r="I21" s="5">
        <v>8303</v>
      </c>
      <c r="J21" s="5">
        <v>4961</v>
      </c>
      <c r="K21" s="5">
        <v>6010</v>
      </c>
      <c r="L21" s="5">
        <v>3728</v>
      </c>
      <c r="M21" s="5">
        <v>5379</v>
      </c>
      <c r="N21" s="5">
        <v>1208</v>
      </c>
      <c r="O21" s="5">
        <v>1674</v>
      </c>
      <c r="P21" s="5">
        <v>2747</v>
      </c>
      <c r="Q21" s="5">
        <v>1339</v>
      </c>
      <c r="R21" s="5">
        <v>918</v>
      </c>
      <c r="S21" s="6">
        <f t="shared" si="15"/>
        <v>22621.5</v>
      </c>
      <c r="T21" s="6" t="str">
        <f t="shared" si="16"/>
        <v>20 to 24 minutes</v>
      </c>
      <c r="U21" s="6">
        <f t="shared" si="17"/>
        <v>20</v>
      </c>
      <c r="V21" s="6">
        <f t="shared" si="18"/>
        <v>45243</v>
      </c>
      <c r="W21" s="6">
        <f t="shared" si="19"/>
        <v>22240</v>
      </c>
      <c r="X21" s="6">
        <f t="shared" si="20"/>
        <v>6010</v>
      </c>
      <c r="Y21" s="6">
        <f t="shared" si="21"/>
        <v>4</v>
      </c>
      <c r="Z21" s="6">
        <f t="shared" si="22"/>
        <v>20.253910149750418</v>
      </c>
      <c r="AC21" s="6">
        <f t="shared" si="1"/>
        <v>45243</v>
      </c>
      <c r="AD21" s="6">
        <f t="shared" si="2"/>
        <v>11311</v>
      </c>
      <c r="AE21" s="6">
        <f t="shared" si="3"/>
        <v>10</v>
      </c>
      <c r="AF21" s="6">
        <f t="shared" si="4"/>
        <v>8303</v>
      </c>
      <c r="AG21" s="6">
        <f t="shared" si="5"/>
        <v>4</v>
      </c>
      <c r="AH21" s="6">
        <f t="shared" si="6"/>
        <v>8976</v>
      </c>
      <c r="AI21" s="6">
        <f t="shared" si="7"/>
        <v>11.124774178007948</v>
      </c>
      <c r="AL21" s="6">
        <f t="shared" si="8"/>
        <v>45243</v>
      </c>
      <c r="AM21" s="6">
        <f t="shared" si="9"/>
        <v>33933</v>
      </c>
      <c r="AN21" s="6">
        <f t="shared" si="10"/>
        <v>30</v>
      </c>
      <c r="AO21" s="6">
        <f t="shared" si="11"/>
        <v>5379</v>
      </c>
      <c r="AP21" s="6">
        <f t="shared" si="12"/>
        <v>4</v>
      </c>
      <c r="AQ21" s="6">
        <f t="shared" si="13"/>
        <v>31978</v>
      </c>
      <c r="AR21" s="6">
        <f t="shared" si="14"/>
        <v>31.453244097415876</v>
      </c>
    </row>
    <row r="22" spans="3:44" x14ac:dyDescent="0.25">
      <c r="C22" s="5" t="s">
        <v>28</v>
      </c>
      <c r="D22" s="5">
        <v>10580</v>
      </c>
      <c r="E22" s="5" t="s">
        <v>29</v>
      </c>
      <c r="F22" s="5">
        <v>412606</v>
      </c>
      <c r="G22" s="5">
        <v>12610</v>
      </c>
      <c r="H22" s="5">
        <v>43305</v>
      </c>
      <c r="I22" s="5">
        <v>66492</v>
      </c>
      <c r="J22" s="5">
        <v>71609</v>
      </c>
      <c r="K22" s="5">
        <v>68564</v>
      </c>
      <c r="L22" s="5">
        <v>29264</v>
      </c>
      <c r="M22" s="5">
        <v>56324</v>
      </c>
      <c r="N22" s="5">
        <v>11887</v>
      </c>
      <c r="O22" s="5">
        <v>14367</v>
      </c>
      <c r="P22" s="5">
        <v>22023</v>
      </c>
      <c r="Q22" s="5">
        <v>10390</v>
      </c>
      <c r="R22" s="5">
        <v>5771</v>
      </c>
      <c r="S22" s="6">
        <f t="shared" si="15"/>
        <v>206303</v>
      </c>
      <c r="T22" s="6" t="str">
        <f t="shared" si="16"/>
        <v>20 to 24 minutes</v>
      </c>
      <c r="U22" s="6">
        <f t="shared" si="17"/>
        <v>20</v>
      </c>
      <c r="V22" s="6">
        <f t="shared" si="18"/>
        <v>412606</v>
      </c>
      <c r="W22" s="6">
        <f t="shared" si="19"/>
        <v>194016</v>
      </c>
      <c r="X22" s="6">
        <f t="shared" si="20"/>
        <v>68564</v>
      </c>
      <c r="Y22" s="6">
        <f t="shared" si="21"/>
        <v>4</v>
      </c>
      <c r="Z22" s="6">
        <f t="shared" si="22"/>
        <v>20.716819322093226</v>
      </c>
      <c r="AC22" s="6">
        <f t="shared" si="1"/>
        <v>412606</v>
      </c>
      <c r="AD22" s="6">
        <f t="shared" si="2"/>
        <v>103152</v>
      </c>
      <c r="AE22" s="6">
        <f t="shared" si="3"/>
        <v>10</v>
      </c>
      <c r="AF22" s="6">
        <f t="shared" si="4"/>
        <v>66492</v>
      </c>
      <c r="AG22" s="6">
        <f t="shared" si="5"/>
        <v>4</v>
      </c>
      <c r="AH22" s="6">
        <f t="shared" si="6"/>
        <v>55915</v>
      </c>
      <c r="AI22" s="6">
        <f t="shared" si="7"/>
        <v>12.84163508391987</v>
      </c>
      <c r="AL22" s="6">
        <f t="shared" si="8"/>
        <v>412606</v>
      </c>
      <c r="AM22" s="6">
        <f t="shared" si="9"/>
        <v>309455</v>
      </c>
      <c r="AN22" s="6">
        <f t="shared" si="10"/>
        <v>30</v>
      </c>
      <c r="AO22" s="6">
        <f t="shared" si="11"/>
        <v>56324</v>
      </c>
      <c r="AP22" s="6">
        <f t="shared" si="12"/>
        <v>4</v>
      </c>
      <c r="AQ22" s="6">
        <f t="shared" si="13"/>
        <v>291844</v>
      </c>
      <c r="AR22" s="6">
        <f t="shared" si="14"/>
        <v>31.250656913571479</v>
      </c>
    </row>
    <row r="23" spans="3:44" x14ac:dyDescent="0.25">
      <c r="C23" s="5" t="s">
        <v>30</v>
      </c>
      <c r="D23" s="5">
        <v>10620</v>
      </c>
      <c r="E23" s="5" t="s">
        <v>31</v>
      </c>
      <c r="F23" s="5">
        <v>24667</v>
      </c>
      <c r="G23" s="5">
        <v>963</v>
      </c>
      <c r="H23" s="5">
        <v>3249</v>
      </c>
      <c r="I23" s="5">
        <v>4140</v>
      </c>
      <c r="J23" s="5">
        <v>3556</v>
      </c>
      <c r="K23" s="5">
        <v>2716</v>
      </c>
      <c r="L23" s="5">
        <v>1173</v>
      </c>
      <c r="M23" s="5">
        <v>2096</v>
      </c>
      <c r="N23" s="5">
        <v>702</v>
      </c>
      <c r="O23" s="5">
        <v>920</v>
      </c>
      <c r="P23" s="5">
        <v>2712</v>
      </c>
      <c r="Q23" s="5">
        <v>1986</v>
      </c>
      <c r="R23" s="5">
        <v>454</v>
      </c>
      <c r="S23" s="6">
        <f t="shared" si="15"/>
        <v>12333.5</v>
      </c>
      <c r="T23" s="6" t="str">
        <f t="shared" si="16"/>
        <v>20 to 24 minutes</v>
      </c>
      <c r="U23" s="6">
        <f t="shared" si="17"/>
        <v>20</v>
      </c>
      <c r="V23" s="6">
        <f t="shared" si="18"/>
        <v>24667</v>
      </c>
      <c r="W23" s="6">
        <f t="shared" si="19"/>
        <v>11908</v>
      </c>
      <c r="X23" s="6">
        <f t="shared" si="20"/>
        <v>2716</v>
      </c>
      <c r="Y23" s="6">
        <f t="shared" si="21"/>
        <v>4</v>
      </c>
      <c r="Z23" s="6">
        <f t="shared" si="22"/>
        <v>20.626656848306332</v>
      </c>
      <c r="AC23" s="6">
        <f t="shared" si="1"/>
        <v>24667</v>
      </c>
      <c r="AD23" s="6">
        <f t="shared" si="2"/>
        <v>6167</v>
      </c>
      <c r="AE23" s="6">
        <f t="shared" si="3"/>
        <v>10</v>
      </c>
      <c r="AF23" s="6">
        <f t="shared" si="4"/>
        <v>4140</v>
      </c>
      <c r="AG23" s="6">
        <f t="shared" si="5"/>
        <v>4</v>
      </c>
      <c r="AH23" s="6">
        <f t="shared" si="6"/>
        <v>4212</v>
      </c>
      <c r="AI23" s="6">
        <f t="shared" si="7"/>
        <v>11.888647342995169</v>
      </c>
      <c r="AL23" s="6">
        <f t="shared" si="8"/>
        <v>24667</v>
      </c>
      <c r="AM23" s="6">
        <f t="shared" si="9"/>
        <v>18501</v>
      </c>
      <c r="AN23" s="6">
        <f t="shared" si="10"/>
        <v>35</v>
      </c>
      <c r="AO23" s="6">
        <f t="shared" si="11"/>
        <v>702</v>
      </c>
      <c r="AP23" s="6">
        <f t="shared" si="12"/>
        <v>4</v>
      </c>
      <c r="AQ23" s="6">
        <f t="shared" si="13"/>
        <v>17893</v>
      </c>
      <c r="AR23" s="6">
        <f t="shared" si="14"/>
        <v>38.460113960113958</v>
      </c>
    </row>
    <row r="24" spans="3:44" x14ac:dyDescent="0.25">
      <c r="C24" s="5" t="s">
        <v>32</v>
      </c>
      <c r="D24" s="5">
        <v>10660</v>
      </c>
      <c r="E24" s="5" t="s">
        <v>33</v>
      </c>
      <c r="F24" s="5">
        <v>14475</v>
      </c>
      <c r="G24" s="5">
        <v>767</v>
      </c>
      <c r="H24" s="5">
        <v>3208</v>
      </c>
      <c r="I24" s="5">
        <v>3435</v>
      </c>
      <c r="J24" s="5">
        <v>2189</v>
      </c>
      <c r="K24" s="5">
        <v>1538</v>
      </c>
      <c r="L24" s="5">
        <v>794</v>
      </c>
      <c r="M24" s="5">
        <v>1029</v>
      </c>
      <c r="N24" s="5">
        <v>197</v>
      </c>
      <c r="O24" s="5">
        <v>354</v>
      </c>
      <c r="P24" s="5">
        <v>382</v>
      </c>
      <c r="Q24" s="5">
        <v>338</v>
      </c>
      <c r="R24" s="5">
        <v>244</v>
      </c>
      <c r="S24" s="6">
        <f t="shared" si="15"/>
        <v>7237.5</v>
      </c>
      <c r="T24" s="6" t="str">
        <f t="shared" si="16"/>
        <v>10 to 14 minutes</v>
      </c>
      <c r="U24" s="6">
        <f t="shared" si="17"/>
        <v>10</v>
      </c>
      <c r="V24" s="6">
        <f t="shared" si="18"/>
        <v>14475</v>
      </c>
      <c r="W24" s="6">
        <f t="shared" si="19"/>
        <v>3975</v>
      </c>
      <c r="X24" s="6">
        <f t="shared" si="20"/>
        <v>3435</v>
      </c>
      <c r="Y24" s="6">
        <f t="shared" si="21"/>
        <v>4</v>
      </c>
      <c r="Z24" s="6">
        <f t="shared" si="22"/>
        <v>13.799126637554586</v>
      </c>
      <c r="AC24" s="6">
        <f t="shared" si="1"/>
        <v>14475</v>
      </c>
      <c r="AD24" s="6">
        <f t="shared" si="2"/>
        <v>3619</v>
      </c>
      <c r="AE24" s="6">
        <f t="shared" si="3"/>
        <v>5</v>
      </c>
      <c r="AF24" s="6">
        <f t="shared" si="4"/>
        <v>3208</v>
      </c>
      <c r="AG24" s="6">
        <f t="shared" si="5"/>
        <v>4</v>
      </c>
      <c r="AH24" s="6">
        <f t="shared" si="6"/>
        <v>767</v>
      </c>
      <c r="AI24" s="6">
        <f t="shared" si="7"/>
        <v>8.5557980049875315</v>
      </c>
      <c r="AL24" s="6">
        <f t="shared" si="8"/>
        <v>14475</v>
      </c>
      <c r="AM24" s="6">
        <f t="shared" si="9"/>
        <v>10857</v>
      </c>
      <c r="AN24" s="6">
        <f t="shared" si="10"/>
        <v>20</v>
      </c>
      <c r="AO24" s="6">
        <f t="shared" si="11"/>
        <v>1538</v>
      </c>
      <c r="AP24" s="6">
        <f t="shared" si="12"/>
        <v>4</v>
      </c>
      <c r="AQ24" s="6">
        <f t="shared" si="13"/>
        <v>9599</v>
      </c>
      <c r="AR24" s="6">
        <f t="shared" si="14"/>
        <v>23.269830949284785</v>
      </c>
    </row>
    <row r="25" spans="3:44" x14ac:dyDescent="0.25">
      <c r="C25" s="5" t="s">
        <v>34</v>
      </c>
      <c r="D25" s="5">
        <v>10700</v>
      </c>
      <c r="E25" s="5" t="s">
        <v>35</v>
      </c>
      <c r="F25" s="5">
        <v>35887</v>
      </c>
      <c r="G25" s="5">
        <v>1435</v>
      </c>
      <c r="H25" s="5">
        <v>5195</v>
      </c>
      <c r="I25" s="5">
        <v>6596</v>
      </c>
      <c r="J25" s="5">
        <v>5878</v>
      </c>
      <c r="K25" s="5">
        <v>3684</v>
      </c>
      <c r="L25" s="5">
        <v>1191</v>
      </c>
      <c r="M25" s="5">
        <v>3440</v>
      </c>
      <c r="N25" s="5">
        <v>1218</v>
      </c>
      <c r="O25" s="5">
        <v>1031</v>
      </c>
      <c r="P25" s="5">
        <v>3359</v>
      </c>
      <c r="Q25" s="5">
        <v>1936</v>
      </c>
      <c r="R25" s="5">
        <v>924</v>
      </c>
      <c r="S25" s="6">
        <f t="shared" si="15"/>
        <v>17943.5</v>
      </c>
      <c r="T25" s="6" t="str">
        <f t="shared" si="16"/>
        <v>15 to 19 minutes</v>
      </c>
      <c r="U25" s="6">
        <f t="shared" si="17"/>
        <v>15</v>
      </c>
      <c r="V25" s="6">
        <f t="shared" si="18"/>
        <v>35887</v>
      </c>
      <c r="W25" s="6">
        <f t="shared" si="19"/>
        <v>13226</v>
      </c>
      <c r="X25" s="6">
        <f t="shared" si="20"/>
        <v>5878</v>
      </c>
      <c r="Y25" s="6">
        <f t="shared" si="21"/>
        <v>4</v>
      </c>
      <c r="Z25" s="6">
        <f t="shared" si="22"/>
        <v>18.210275603946922</v>
      </c>
      <c r="AC25" s="6">
        <f t="shared" si="1"/>
        <v>35887</v>
      </c>
      <c r="AD25" s="6">
        <f t="shared" si="2"/>
        <v>8972</v>
      </c>
      <c r="AE25" s="6">
        <f t="shared" si="3"/>
        <v>10</v>
      </c>
      <c r="AF25" s="6">
        <f t="shared" si="4"/>
        <v>6596</v>
      </c>
      <c r="AG25" s="6">
        <f t="shared" si="5"/>
        <v>4</v>
      </c>
      <c r="AH25" s="6">
        <f t="shared" si="6"/>
        <v>6630</v>
      </c>
      <c r="AI25" s="6">
        <f t="shared" si="7"/>
        <v>11.420103092783505</v>
      </c>
      <c r="AL25" s="6">
        <f t="shared" si="8"/>
        <v>35887</v>
      </c>
      <c r="AM25" s="6">
        <f t="shared" si="9"/>
        <v>26916</v>
      </c>
      <c r="AN25" s="6">
        <f t="shared" si="10"/>
        <v>30</v>
      </c>
      <c r="AO25" s="6">
        <f t="shared" si="11"/>
        <v>3440</v>
      </c>
      <c r="AP25" s="6">
        <f t="shared" si="12"/>
        <v>4</v>
      </c>
      <c r="AQ25" s="6">
        <f t="shared" si="13"/>
        <v>23979</v>
      </c>
      <c r="AR25" s="6">
        <f t="shared" si="14"/>
        <v>33.41424418604651</v>
      </c>
    </row>
    <row r="26" spans="3:44" x14ac:dyDescent="0.25">
      <c r="C26" s="5" t="s">
        <v>36</v>
      </c>
      <c r="D26" s="5">
        <v>10740</v>
      </c>
      <c r="E26" s="5" t="s">
        <v>37</v>
      </c>
      <c r="F26" s="5">
        <v>380097</v>
      </c>
      <c r="G26" s="5">
        <v>9554</v>
      </c>
      <c r="H26" s="5">
        <v>33246</v>
      </c>
      <c r="I26" s="5">
        <v>53617</v>
      </c>
      <c r="J26" s="5">
        <v>70984</v>
      </c>
      <c r="K26" s="5">
        <v>69637</v>
      </c>
      <c r="L26" s="5">
        <v>24942</v>
      </c>
      <c r="M26" s="5">
        <v>56789</v>
      </c>
      <c r="N26" s="5">
        <v>8423</v>
      </c>
      <c r="O26" s="5">
        <v>11790</v>
      </c>
      <c r="P26" s="5">
        <v>22346</v>
      </c>
      <c r="Q26" s="5">
        <v>11943</v>
      </c>
      <c r="R26" s="5">
        <v>6826</v>
      </c>
      <c r="S26" s="6">
        <f t="shared" si="15"/>
        <v>190048.5</v>
      </c>
      <c r="T26" s="6" t="str">
        <f t="shared" si="16"/>
        <v>20 to 24 minutes</v>
      </c>
      <c r="U26" s="6">
        <f t="shared" si="17"/>
        <v>20</v>
      </c>
      <c r="V26" s="6">
        <f t="shared" si="18"/>
        <v>380097</v>
      </c>
      <c r="W26" s="6">
        <f t="shared" si="19"/>
        <v>167401</v>
      </c>
      <c r="X26" s="6">
        <f t="shared" si="20"/>
        <v>69637</v>
      </c>
      <c r="Y26" s="6">
        <f t="shared" si="21"/>
        <v>4</v>
      </c>
      <c r="Z26" s="6">
        <f t="shared" si="22"/>
        <v>21.300888895271193</v>
      </c>
      <c r="AC26" s="6">
        <f t="shared" si="1"/>
        <v>380097</v>
      </c>
      <c r="AD26" s="6">
        <f t="shared" si="2"/>
        <v>95025</v>
      </c>
      <c r="AE26" s="6">
        <f t="shared" si="3"/>
        <v>10</v>
      </c>
      <c r="AF26" s="6">
        <f t="shared" si="4"/>
        <v>53617</v>
      </c>
      <c r="AG26" s="6">
        <f t="shared" si="5"/>
        <v>4</v>
      </c>
      <c r="AH26" s="6">
        <f t="shared" si="6"/>
        <v>42800</v>
      </c>
      <c r="AI26" s="6">
        <f t="shared" si="7"/>
        <v>13.896096387339837</v>
      </c>
      <c r="AL26" s="6">
        <f t="shared" si="8"/>
        <v>380097</v>
      </c>
      <c r="AM26" s="6">
        <f t="shared" si="9"/>
        <v>285073</v>
      </c>
      <c r="AN26" s="6">
        <f t="shared" si="10"/>
        <v>30</v>
      </c>
      <c r="AO26" s="6">
        <f t="shared" si="11"/>
        <v>56789</v>
      </c>
      <c r="AP26" s="6">
        <f t="shared" si="12"/>
        <v>4</v>
      </c>
      <c r="AQ26" s="6">
        <f t="shared" si="13"/>
        <v>261980</v>
      </c>
      <c r="AR26" s="6">
        <f t="shared" si="14"/>
        <v>31.626565003785945</v>
      </c>
    </row>
    <row r="27" spans="3:44" x14ac:dyDescent="0.25">
      <c r="C27" s="5" t="s">
        <v>38</v>
      </c>
      <c r="D27" s="5">
        <v>10760</v>
      </c>
      <c r="E27" s="5" t="s">
        <v>39</v>
      </c>
      <c r="F27" s="5">
        <v>19791</v>
      </c>
      <c r="G27" s="5">
        <v>824</v>
      </c>
      <c r="H27" s="5">
        <v>2114</v>
      </c>
      <c r="I27" s="5">
        <v>3331</v>
      </c>
      <c r="J27" s="5">
        <v>3568</v>
      </c>
      <c r="K27" s="5">
        <v>2152</v>
      </c>
      <c r="L27" s="5">
        <v>1068</v>
      </c>
      <c r="M27" s="5">
        <v>2548</v>
      </c>
      <c r="N27" s="5">
        <v>413</v>
      </c>
      <c r="O27" s="5">
        <v>516</v>
      </c>
      <c r="P27" s="5">
        <v>1486</v>
      </c>
      <c r="Q27" s="5">
        <v>1171</v>
      </c>
      <c r="R27" s="5">
        <v>600</v>
      </c>
      <c r="S27" s="6">
        <f t="shared" si="15"/>
        <v>9895.5</v>
      </c>
      <c r="T27" s="6" t="str">
        <f t="shared" si="16"/>
        <v>20 to 24 minutes</v>
      </c>
      <c r="U27" s="6">
        <f t="shared" si="17"/>
        <v>20</v>
      </c>
      <c r="V27" s="6">
        <f t="shared" si="18"/>
        <v>19791</v>
      </c>
      <c r="W27" s="6">
        <f t="shared" si="19"/>
        <v>9837</v>
      </c>
      <c r="X27" s="6">
        <f t="shared" si="20"/>
        <v>2152</v>
      </c>
      <c r="Y27" s="6">
        <f t="shared" si="21"/>
        <v>4</v>
      </c>
      <c r="Z27" s="6">
        <f t="shared" si="22"/>
        <v>20.108736059479554</v>
      </c>
      <c r="AC27" s="6">
        <f t="shared" si="1"/>
        <v>19791</v>
      </c>
      <c r="AD27" s="6">
        <f t="shared" si="2"/>
        <v>4948</v>
      </c>
      <c r="AE27" s="6">
        <f t="shared" si="3"/>
        <v>10</v>
      </c>
      <c r="AF27" s="6">
        <f t="shared" si="4"/>
        <v>3331</v>
      </c>
      <c r="AG27" s="6">
        <f t="shared" si="5"/>
        <v>4</v>
      </c>
      <c r="AH27" s="6">
        <f t="shared" si="6"/>
        <v>2938</v>
      </c>
      <c r="AI27" s="6">
        <f t="shared" si="7"/>
        <v>12.413389372560793</v>
      </c>
      <c r="AL27" s="6">
        <f t="shared" si="8"/>
        <v>19791</v>
      </c>
      <c r="AM27" s="6">
        <f t="shared" si="9"/>
        <v>14844</v>
      </c>
      <c r="AN27" s="6">
        <f t="shared" si="10"/>
        <v>30</v>
      </c>
      <c r="AO27" s="6">
        <f t="shared" si="11"/>
        <v>2548</v>
      </c>
      <c r="AP27" s="6">
        <f t="shared" si="12"/>
        <v>4</v>
      </c>
      <c r="AQ27" s="6">
        <f t="shared" si="13"/>
        <v>13057</v>
      </c>
      <c r="AR27" s="6">
        <f t="shared" si="14"/>
        <v>32.804160125588695</v>
      </c>
    </row>
    <row r="28" spans="3:44" x14ac:dyDescent="0.25">
      <c r="C28" s="5" t="s">
        <v>40</v>
      </c>
      <c r="D28" s="5">
        <v>10780</v>
      </c>
      <c r="E28" s="5" t="s">
        <v>41</v>
      </c>
      <c r="F28" s="5">
        <v>59373</v>
      </c>
      <c r="G28" s="5">
        <v>2516</v>
      </c>
      <c r="H28" s="5">
        <v>7866</v>
      </c>
      <c r="I28" s="5">
        <v>10934</v>
      </c>
      <c r="J28" s="5">
        <v>10805</v>
      </c>
      <c r="K28" s="5">
        <v>8963</v>
      </c>
      <c r="L28" s="5">
        <v>3365</v>
      </c>
      <c r="M28" s="5">
        <v>6270</v>
      </c>
      <c r="N28" s="5">
        <v>1257</v>
      </c>
      <c r="O28" s="5">
        <v>1372</v>
      </c>
      <c r="P28" s="5">
        <v>2521</v>
      </c>
      <c r="Q28" s="5">
        <v>1409</v>
      </c>
      <c r="R28" s="5">
        <v>2095</v>
      </c>
      <c r="S28" s="6">
        <f t="shared" si="15"/>
        <v>29686.5</v>
      </c>
      <c r="T28" s="6" t="str">
        <f t="shared" si="16"/>
        <v>15 to 19 minutes</v>
      </c>
      <c r="U28" s="6">
        <f t="shared" si="17"/>
        <v>15</v>
      </c>
      <c r="V28" s="6">
        <f t="shared" si="18"/>
        <v>59373</v>
      </c>
      <c r="W28" s="6">
        <f t="shared" si="19"/>
        <v>21316</v>
      </c>
      <c r="X28" s="6">
        <f t="shared" si="20"/>
        <v>10805</v>
      </c>
      <c r="Y28" s="6">
        <f t="shared" si="21"/>
        <v>4</v>
      </c>
      <c r="Z28" s="6">
        <f t="shared" si="22"/>
        <v>18.098750578435908</v>
      </c>
      <c r="AC28" s="6">
        <f t="shared" si="1"/>
        <v>59373</v>
      </c>
      <c r="AD28" s="6">
        <f t="shared" si="2"/>
        <v>14844</v>
      </c>
      <c r="AE28" s="6">
        <f t="shared" si="3"/>
        <v>10</v>
      </c>
      <c r="AF28" s="6">
        <f t="shared" si="4"/>
        <v>10934</v>
      </c>
      <c r="AG28" s="6">
        <f t="shared" si="5"/>
        <v>4</v>
      </c>
      <c r="AH28" s="6">
        <f t="shared" si="6"/>
        <v>10382</v>
      </c>
      <c r="AI28" s="6">
        <f t="shared" si="7"/>
        <v>11.632065117980611</v>
      </c>
      <c r="AL28" s="6">
        <f t="shared" si="8"/>
        <v>59373</v>
      </c>
      <c r="AM28" s="6">
        <f t="shared" si="9"/>
        <v>44530</v>
      </c>
      <c r="AN28" s="6">
        <f t="shared" si="10"/>
        <v>30</v>
      </c>
      <c r="AO28" s="6">
        <f t="shared" si="11"/>
        <v>6270</v>
      </c>
      <c r="AP28" s="6">
        <f t="shared" si="12"/>
        <v>4</v>
      </c>
      <c r="AQ28" s="6">
        <f t="shared" si="13"/>
        <v>44449</v>
      </c>
      <c r="AR28" s="6">
        <f t="shared" si="14"/>
        <v>30.051515151515151</v>
      </c>
    </row>
    <row r="29" spans="3:44" x14ac:dyDescent="0.25">
      <c r="C29" s="5" t="s">
        <v>42</v>
      </c>
      <c r="D29" s="5">
        <v>10820</v>
      </c>
      <c r="E29" s="5" t="s">
        <v>43</v>
      </c>
      <c r="F29" s="5">
        <v>17154</v>
      </c>
      <c r="G29" s="5">
        <v>995</v>
      </c>
      <c r="H29" s="5">
        <v>3806</v>
      </c>
      <c r="I29" s="5">
        <v>3954</v>
      </c>
      <c r="J29" s="5">
        <v>2964</v>
      </c>
      <c r="K29" s="5">
        <v>2041</v>
      </c>
      <c r="L29" s="5">
        <v>707</v>
      </c>
      <c r="M29" s="5">
        <v>1125</v>
      </c>
      <c r="N29" s="5">
        <v>138</v>
      </c>
      <c r="O29" s="5">
        <v>172</v>
      </c>
      <c r="P29" s="5">
        <v>444</v>
      </c>
      <c r="Q29" s="5">
        <v>362</v>
      </c>
      <c r="R29" s="5">
        <v>446</v>
      </c>
      <c r="S29" s="6">
        <f t="shared" si="15"/>
        <v>8577</v>
      </c>
      <c r="T29" s="6" t="str">
        <f t="shared" si="16"/>
        <v>10 to 14 minutes</v>
      </c>
      <c r="U29" s="6">
        <f t="shared" si="17"/>
        <v>10</v>
      </c>
      <c r="V29" s="6">
        <f t="shared" si="18"/>
        <v>17154</v>
      </c>
      <c r="W29" s="6">
        <f t="shared" si="19"/>
        <v>4801</v>
      </c>
      <c r="X29" s="6">
        <f t="shared" si="20"/>
        <v>3954</v>
      </c>
      <c r="Y29" s="6">
        <f t="shared" si="21"/>
        <v>4</v>
      </c>
      <c r="Z29" s="6">
        <f t="shared" si="22"/>
        <v>13.8199291856348</v>
      </c>
      <c r="AC29" s="6">
        <f t="shared" si="1"/>
        <v>17154</v>
      </c>
      <c r="AD29" s="6">
        <f t="shared" si="2"/>
        <v>4289</v>
      </c>
      <c r="AE29" s="6">
        <f t="shared" si="3"/>
        <v>5</v>
      </c>
      <c r="AF29" s="6">
        <f t="shared" si="4"/>
        <v>3806</v>
      </c>
      <c r="AG29" s="6">
        <f t="shared" si="5"/>
        <v>4</v>
      </c>
      <c r="AH29" s="6">
        <f t="shared" si="6"/>
        <v>995</v>
      </c>
      <c r="AI29" s="6">
        <f t="shared" si="7"/>
        <v>8.4613767735155019</v>
      </c>
      <c r="AL29" s="6">
        <f t="shared" si="8"/>
        <v>17154</v>
      </c>
      <c r="AM29" s="6">
        <f t="shared" si="9"/>
        <v>12866</v>
      </c>
      <c r="AN29" s="6">
        <f t="shared" si="10"/>
        <v>20</v>
      </c>
      <c r="AO29" s="6">
        <f t="shared" si="11"/>
        <v>2041</v>
      </c>
      <c r="AP29" s="6">
        <f t="shared" si="12"/>
        <v>4</v>
      </c>
      <c r="AQ29" s="6">
        <f t="shared" si="13"/>
        <v>11719</v>
      </c>
      <c r="AR29" s="6">
        <f t="shared" si="14"/>
        <v>22.246937775600195</v>
      </c>
    </row>
    <row r="30" spans="3:44" x14ac:dyDescent="0.25">
      <c r="C30" s="5" t="s">
        <v>44</v>
      </c>
      <c r="D30" s="5">
        <v>10860</v>
      </c>
      <c r="E30" s="5" t="s">
        <v>45</v>
      </c>
      <c r="F30" s="5">
        <v>16409</v>
      </c>
      <c r="G30" s="5">
        <v>1229</v>
      </c>
      <c r="H30" s="5">
        <v>2999</v>
      </c>
      <c r="I30" s="5">
        <v>2878</v>
      </c>
      <c r="J30" s="5">
        <v>2541</v>
      </c>
      <c r="K30" s="5">
        <v>1107</v>
      </c>
      <c r="L30" s="5">
        <v>469</v>
      </c>
      <c r="M30" s="5">
        <v>1996</v>
      </c>
      <c r="N30" s="5">
        <v>223</v>
      </c>
      <c r="O30" s="5">
        <v>250</v>
      </c>
      <c r="P30" s="5">
        <v>1105</v>
      </c>
      <c r="Q30" s="5">
        <v>903</v>
      </c>
      <c r="R30" s="5">
        <v>709</v>
      </c>
      <c r="S30" s="6">
        <f t="shared" si="15"/>
        <v>8204.5</v>
      </c>
      <c r="T30" s="6" t="str">
        <f t="shared" si="16"/>
        <v>15 to 19 minutes</v>
      </c>
      <c r="U30" s="6">
        <f t="shared" si="17"/>
        <v>15</v>
      </c>
      <c r="V30" s="6">
        <f t="shared" si="18"/>
        <v>16409</v>
      </c>
      <c r="W30" s="6">
        <f t="shared" si="19"/>
        <v>7106</v>
      </c>
      <c r="X30" s="6">
        <f t="shared" si="20"/>
        <v>2541</v>
      </c>
      <c r="Y30" s="6">
        <f t="shared" si="21"/>
        <v>4</v>
      </c>
      <c r="Z30" s="6">
        <f t="shared" si="22"/>
        <v>16.729240456513185</v>
      </c>
      <c r="AC30" s="6">
        <f t="shared" si="1"/>
        <v>16409</v>
      </c>
      <c r="AD30" s="6">
        <f t="shared" si="2"/>
        <v>4103</v>
      </c>
      <c r="AE30" s="6">
        <f t="shared" si="3"/>
        <v>5</v>
      </c>
      <c r="AF30" s="6">
        <f t="shared" si="4"/>
        <v>2999</v>
      </c>
      <c r="AG30" s="6">
        <f t="shared" si="5"/>
        <v>4</v>
      </c>
      <c r="AH30" s="6">
        <f t="shared" si="6"/>
        <v>1229</v>
      </c>
      <c r="AI30" s="6">
        <f t="shared" si="7"/>
        <v>8.8322774258086021</v>
      </c>
      <c r="AL30" s="6">
        <f t="shared" si="8"/>
        <v>16409</v>
      </c>
      <c r="AM30" s="6">
        <f t="shared" si="9"/>
        <v>12307</v>
      </c>
      <c r="AN30" s="6">
        <f t="shared" si="10"/>
        <v>30</v>
      </c>
      <c r="AO30" s="6">
        <f t="shared" si="11"/>
        <v>1996</v>
      </c>
      <c r="AP30" s="6">
        <f t="shared" si="12"/>
        <v>4</v>
      </c>
      <c r="AQ30" s="6">
        <f t="shared" si="13"/>
        <v>11223</v>
      </c>
      <c r="AR30" s="6">
        <f t="shared" si="14"/>
        <v>32.171843687374746</v>
      </c>
    </row>
    <row r="31" spans="3:44" x14ac:dyDescent="0.25">
      <c r="C31" s="5" t="s">
        <v>46</v>
      </c>
      <c r="D31" s="5">
        <v>10880</v>
      </c>
      <c r="E31" s="5" t="s">
        <v>47</v>
      </c>
      <c r="F31" s="5">
        <v>47435</v>
      </c>
      <c r="G31" s="5">
        <v>2271</v>
      </c>
      <c r="H31" s="5">
        <v>5887</v>
      </c>
      <c r="I31" s="5">
        <v>6333</v>
      </c>
      <c r="J31" s="5">
        <v>6564</v>
      </c>
      <c r="K31" s="5">
        <v>7382</v>
      </c>
      <c r="L31" s="5">
        <v>3963</v>
      </c>
      <c r="M31" s="5">
        <v>6604</v>
      </c>
      <c r="N31" s="5">
        <v>1668</v>
      </c>
      <c r="O31" s="5">
        <v>1765</v>
      </c>
      <c r="P31" s="5">
        <v>2989</v>
      </c>
      <c r="Q31" s="5">
        <v>1157</v>
      </c>
      <c r="R31" s="5">
        <v>852</v>
      </c>
      <c r="S31" s="6">
        <f t="shared" si="15"/>
        <v>23717.5</v>
      </c>
      <c r="T31" s="6" t="str">
        <f t="shared" si="16"/>
        <v>20 to 24 minutes</v>
      </c>
      <c r="U31" s="6">
        <f t="shared" si="17"/>
        <v>20</v>
      </c>
      <c r="V31" s="6">
        <f t="shared" si="18"/>
        <v>47435</v>
      </c>
      <c r="W31" s="6">
        <f t="shared" si="19"/>
        <v>21055</v>
      </c>
      <c r="X31" s="6">
        <f t="shared" si="20"/>
        <v>7382</v>
      </c>
      <c r="Y31" s="6">
        <f t="shared" si="21"/>
        <v>4</v>
      </c>
      <c r="Z31" s="6">
        <f t="shared" si="22"/>
        <v>21.442698455703063</v>
      </c>
      <c r="AC31" s="6">
        <f t="shared" si="1"/>
        <v>47435</v>
      </c>
      <c r="AD31" s="6">
        <f t="shared" si="2"/>
        <v>11859</v>
      </c>
      <c r="AE31" s="6">
        <f t="shared" si="3"/>
        <v>10</v>
      </c>
      <c r="AF31" s="6">
        <f t="shared" si="4"/>
        <v>6333</v>
      </c>
      <c r="AG31" s="6">
        <f t="shared" si="5"/>
        <v>4</v>
      </c>
      <c r="AH31" s="6">
        <f t="shared" si="6"/>
        <v>8158</v>
      </c>
      <c r="AI31" s="6">
        <f t="shared" si="7"/>
        <v>12.337438812569083</v>
      </c>
      <c r="AL31" s="6">
        <f t="shared" si="8"/>
        <v>47435</v>
      </c>
      <c r="AM31" s="6">
        <f t="shared" si="9"/>
        <v>35577</v>
      </c>
      <c r="AN31" s="6">
        <f t="shared" si="10"/>
        <v>30</v>
      </c>
      <c r="AO31" s="6">
        <f t="shared" si="11"/>
        <v>6604</v>
      </c>
      <c r="AP31" s="6">
        <f t="shared" si="12"/>
        <v>4</v>
      </c>
      <c r="AQ31" s="6">
        <f t="shared" si="13"/>
        <v>32400</v>
      </c>
      <c r="AR31" s="6">
        <f t="shared" si="14"/>
        <v>31.923834039975773</v>
      </c>
    </row>
    <row r="32" spans="3:44" x14ac:dyDescent="0.25">
      <c r="C32" s="5" t="s">
        <v>48</v>
      </c>
      <c r="D32" s="5">
        <v>10900</v>
      </c>
      <c r="E32" s="5" t="s">
        <v>49</v>
      </c>
      <c r="F32" s="5">
        <v>365743</v>
      </c>
      <c r="G32" s="5">
        <v>11702</v>
      </c>
      <c r="H32" s="5">
        <v>38142</v>
      </c>
      <c r="I32" s="5">
        <v>52358</v>
      </c>
      <c r="J32" s="5">
        <v>56917</v>
      </c>
      <c r="K32" s="5">
        <v>55088</v>
      </c>
      <c r="L32" s="5">
        <v>23143</v>
      </c>
      <c r="M32" s="5">
        <v>39738</v>
      </c>
      <c r="N32" s="5">
        <v>8667</v>
      </c>
      <c r="O32" s="5">
        <v>11968</v>
      </c>
      <c r="P32" s="5">
        <v>25517</v>
      </c>
      <c r="Q32" s="5">
        <v>28015</v>
      </c>
      <c r="R32" s="5">
        <v>14488</v>
      </c>
      <c r="S32" s="6">
        <f t="shared" si="15"/>
        <v>182871.5</v>
      </c>
      <c r="T32" s="6" t="str">
        <f t="shared" si="16"/>
        <v>20 to 24 minutes</v>
      </c>
      <c r="U32" s="6">
        <f t="shared" si="17"/>
        <v>20</v>
      </c>
      <c r="V32" s="6">
        <f t="shared" si="18"/>
        <v>365743</v>
      </c>
      <c r="W32" s="6">
        <f t="shared" si="19"/>
        <v>159119</v>
      </c>
      <c r="X32" s="6">
        <f t="shared" si="20"/>
        <v>55088</v>
      </c>
      <c r="Y32" s="6">
        <f t="shared" si="21"/>
        <v>4</v>
      </c>
      <c r="Z32" s="6">
        <f t="shared" si="22"/>
        <v>21.724695033401105</v>
      </c>
      <c r="AC32" s="6">
        <f t="shared" si="1"/>
        <v>365743</v>
      </c>
      <c r="AD32" s="6">
        <f t="shared" si="2"/>
        <v>91436</v>
      </c>
      <c r="AE32" s="6">
        <f t="shared" si="3"/>
        <v>10</v>
      </c>
      <c r="AF32" s="6">
        <f t="shared" si="4"/>
        <v>52358</v>
      </c>
      <c r="AG32" s="6">
        <f t="shared" si="5"/>
        <v>4</v>
      </c>
      <c r="AH32" s="6">
        <f t="shared" si="6"/>
        <v>49844</v>
      </c>
      <c r="AI32" s="6">
        <f t="shared" si="7"/>
        <v>13.177489590893465</v>
      </c>
      <c r="AL32" s="6">
        <f t="shared" si="8"/>
        <v>365743</v>
      </c>
      <c r="AM32" s="6">
        <f t="shared" si="9"/>
        <v>274308</v>
      </c>
      <c r="AN32" s="6">
        <f t="shared" si="10"/>
        <v>30</v>
      </c>
      <c r="AO32" s="6">
        <f t="shared" si="11"/>
        <v>39738</v>
      </c>
      <c r="AP32" s="6">
        <f t="shared" si="12"/>
        <v>4</v>
      </c>
      <c r="AQ32" s="6">
        <f t="shared" si="13"/>
        <v>237350</v>
      </c>
      <c r="AR32" s="6">
        <f t="shared" si="14"/>
        <v>33.720091599979867</v>
      </c>
    </row>
    <row r="33" spans="3:44" x14ac:dyDescent="0.25">
      <c r="C33" s="5" t="s">
        <v>50</v>
      </c>
      <c r="D33" s="5">
        <v>10940</v>
      </c>
      <c r="E33" s="5" t="s">
        <v>51</v>
      </c>
      <c r="F33" s="5">
        <v>15304</v>
      </c>
      <c r="G33" s="5">
        <v>1500</v>
      </c>
      <c r="H33" s="5">
        <v>2411</v>
      </c>
      <c r="I33" s="5">
        <v>2499</v>
      </c>
      <c r="J33" s="5">
        <v>2000</v>
      </c>
      <c r="K33" s="5">
        <v>2148</v>
      </c>
      <c r="L33" s="5">
        <v>805</v>
      </c>
      <c r="M33" s="5">
        <v>1282</v>
      </c>
      <c r="N33" s="5">
        <v>309</v>
      </c>
      <c r="O33" s="5">
        <v>372</v>
      </c>
      <c r="P33" s="5">
        <v>1054</v>
      </c>
      <c r="Q33" s="5">
        <v>607</v>
      </c>
      <c r="R33" s="5">
        <v>317</v>
      </c>
      <c r="S33" s="6">
        <f t="shared" si="15"/>
        <v>7652</v>
      </c>
      <c r="T33" s="6" t="str">
        <f t="shared" si="16"/>
        <v>15 to 19 minutes</v>
      </c>
      <c r="U33" s="6">
        <f t="shared" si="17"/>
        <v>15</v>
      </c>
      <c r="V33" s="6">
        <f t="shared" si="18"/>
        <v>15304</v>
      </c>
      <c r="W33" s="6">
        <f t="shared" si="19"/>
        <v>6410</v>
      </c>
      <c r="X33" s="6">
        <f t="shared" si="20"/>
        <v>2000</v>
      </c>
      <c r="Y33" s="6">
        <f t="shared" si="21"/>
        <v>4</v>
      </c>
      <c r="Z33" s="6">
        <f t="shared" si="22"/>
        <v>17.484000000000002</v>
      </c>
      <c r="AC33" s="6">
        <f t="shared" si="1"/>
        <v>15304</v>
      </c>
      <c r="AD33" s="6">
        <f t="shared" si="2"/>
        <v>3827</v>
      </c>
      <c r="AE33" s="6">
        <f t="shared" si="3"/>
        <v>5</v>
      </c>
      <c r="AF33" s="6">
        <f t="shared" si="4"/>
        <v>2411</v>
      </c>
      <c r="AG33" s="6">
        <f t="shared" si="5"/>
        <v>4</v>
      </c>
      <c r="AH33" s="6">
        <f t="shared" si="6"/>
        <v>1500</v>
      </c>
      <c r="AI33" s="6">
        <f t="shared" si="7"/>
        <v>8.8589796764827877</v>
      </c>
      <c r="AL33" s="6">
        <f t="shared" si="8"/>
        <v>15304</v>
      </c>
      <c r="AM33" s="6">
        <f t="shared" si="9"/>
        <v>11478</v>
      </c>
      <c r="AN33" s="6">
        <f t="shared" si="10"/>
        <v>30</v>
      </c>
      <c r="AO33" s="6">
        <f t="shared" si="11"/>
        <v>1282</v>
      </c>
      <c r="AP33" s="6">
        <f t="shared" si="12"/>
        <v>4</v>
      </c>
      <c r="AQ33" s="6">
        <f t="shared" si="13"/>
        <v>11363</v>
      </c>
      <c r="AR33" s="6">
        <f t="shared" si="14"/>
        <v>30.358814352574104</v>
      </c>
    </row>
    <row r="34" spans="3:44" x14ac:dyDescent="0.25">
      <c r="C34" s="5" t="s">
        <v>52</v>
      </c>
      <c r="D34" s="5">
        <v>10980</v>
      </c>
      <c r="E34" s="5" t="s">
        <v>53</v>
      </c>
      <c r="F34" s="5">
        <v>11501</v>
      </c>
      <c r="G34" s="5">
        <v>952</v>
      </c>
      <c r="H34" s="5">
        <v>2368</v>
      </c>
      <c r="I34" s="5">
        <v>2898</v>
      </c>
      <c r="J34" s="5">
        <v>1783</v>
      </c>
      <c r="K34" s="5">
        <v>1395</v>
      </c>
      <c r="L34" s="5">
        <v>518</v>
      </c>
      <c r="M34" s="5">
        <v>738</v>
      </c>
      <c r="N34" s="5">
        <v>161</v>
      </c>
      <c r="O34" s="5">
        <v>90</v>
      </c>
      <c r="P34" s="5">
        <v>289</v>
      </c>
      <c r="Q34" s="5">
        <v>182</v>
      </c>
      <c r="R34" s="5">
        <v>127</v>
      </c>
      <c r="S34" s="6">
        <f t="shared" si="15"/>
        <v>5750.5</v>
      </c>
      <c r="T34" s="6" t="str">
        <f t="shared" si="16"/>
        <v>10 to 14 minutes</v>
      </c>
      <c r="U34" s="6">
        <f t="shared" si="17"/>
        <v>10</v>
      </c>
      <c r="V34" s="6">
        <f t="shared" si="18"/>
        <v>11501</v>
      </c>
      <c r="W34" s="6">
        <f t="shared" si="19"/>
        <v>3320</v>
      </c>
      <c r="X34" s="6">
        <f t="shared" si="20"/>
        <v>2898</v>
      </c>
      <c r="Y34" s="6">
        <f t="shared" si="21"/>
        <v>4</v>
      </c>
      <c r="Z34" s="6">
        <f t="shared" si="22"/>
        <v>13.354727398205659</v>
      </c>
      <c r="AC34" s="6">
        <f t="shared" si="1"/>
        <v>11501</v>
      </c>
      <c r="AD34" s="6">
        <f t="shared" si="2"/>
        <v>2876</v>
      </c>
      <c r="AE34" s="6">
        <f t="shared" si="3"/>
        <v>5</v>
      </c>
      <c r="AF34" s="6">
        <f t="shared" si="4"/>
        <v>2368</v>
      </c>
      <c r="AG34" s="6">
        <f t="shared" si="5"/>
        <v>4</v>
      </c>
      <c r="AH34" s="6">
        <f t="shared" si="6"/>
        <v>952</v>
      </c>
      <c r="AI34" s="6">
        <f t="shared" si="7"/>
        <v>8.2487331081081088</v>
      </c>
      <c r="AL34" s="6">
        <f t="shared" si="8"/>
        <v>11501</v>
      </c>
      <c r="AM34" s="6">
        <f t="shared" si="9"/>
        <v>8626</v>
      </c>
      <c r="AN34" s="6">
        <f t="shared" si="10"/>
        <v>20</v>
      </c>
      <c r="AO34" s="6">
        <f t="shared" si="11"/>
        <v>1395</v>
      </c>
      <c r="AP34" s="6">
        <f t="shared" si="12"/>
        <v>4</v>
      </c>
      <c r="AQ34" s="6">
        <f t="shared" si="13"/>
        <v>8001</v>
      </c>
      <c r="AR34" s="6">
        <f t="shared" si="14"/>
        <v>21.791397849462367</v>
      </c>
    </row>
    <row r="35" spans="3:44" x14ac:dyDescent="0.25">
      <c r="C35" s="5" t="s">
        <v>54</v>
      </c>
      <c r="D35" s="5">
        <v>11020</v>
      </c>
      <c r="E35" s="5" t="s">
        <v>55</v>
      </c>
      <c r="F35" s="5">
        <v>55171</v>
      </c>
      <c r="G35" s="5">
        <v>3263</v>
      </c>
      <c r="H35" s="5">
        <v>9397</v>
      </c>
      <c r="I35" s="5">
        <v>11921</v>
      </c>
      <c r="J35" s="5">
        <v>9177</v>
      </c>
      <c r="K35" s="5">
        <v>7474</v>
      </c>
      <c r="L35" s="5">
        <v>3323</v>
      </c>
      <c r="M35" s="5">
        <v>4216</v>
      </c>
      <c r="N35" s="5">
        <v>914</v>
      </c>
      <c r="O35" s="5">
        <v>1225</v>
      </c>
      <c r="P35" s="5">
        <v>2291</v>
      </c>
      <c r="Q35" s="5">
        <v>1153</v>
      </c>
      <c r="R35" s="5">
        <v>817</v>
      </c>
      <c r="S35" s="6">
        <f t="shared" si="15"/>
        <v>27585.5</v>
      </c>
      <c r="T35" s="6" t="str">
        <f t="shared" si="16"/>
        <v>15 to 19 minutes</v>
      </c>
      <c r="U35" s="6">
        <f t="shared" si="17"/>
        <v>15</v>
      </c>
      <c r="V35" s="6">
        <f t="shared" si="18"/>
        <v>55171</v>
      </c>
      <c r="W35" s="6">
        <f t="shared" si="19"/>
        <v>24581</v>
      </c>
      <c r="X35" s="6">
        <f t="shared" si="20"/>
        <v>9177</v>
      </c>
      <c r="Y35" s="6">
        <f t="shared" si="21"/>
        <v>4</v>
      </c>
      <c r="Z35" s="6">
        <f t="shared" si="22"/>
        <v>16.309578293559987</v>
      </c>
      <c r="AC35" s="6">
        <f t="shared" si="1"/>
        <v>55171</v>
      </c>
      <c r="AD35" s="6">
        <f t="shared" si="2"/>
        <v>13793</v>
      </c>
      <c r="AE35" s="6">
        <f t="shared" si="3"/>
        <v>10</v>
      </c>
      <c r="AF35" s="6">
        <f t="shared" si="4"/>
        <v>11921</v>
      </c>
      <c r="AG35" s="6">
        <f t="shared" si="5"/>
        <v>4</v>
      </c>
      <c r="AH35" s="6">
        <f t="shared" si="6"/>
        <v>12660</v>
      </c>
      <c r="AI35" s="6">
        <f t="shared" si="7"/>
        <v>10.38008556329167</v>
      </c>
      <c r="AL35" s="6">
        <f t="shared" si="8"/>
        <v>55171</v>
      </c>
      <c r="AM35" s="6">
        <f t="shared" si="9"/>
        <v>41379</v>
      </c>
      <c r="AN35" s="6">
        <f t="shared" si="10"/>
        <v>25</v>
      </c>
      <c r="AO35" s="6">
        <f t="shared" si="11"/>
        <v>3323</v>
      </c>
      <c r="AP35" s="6">
        <f t="shared" si="12"/>
        <v>4</v>
      </c>
      <c r="AQ35" s="6">
        <f t="shared" si="13"/>
        <v>41232</v>
      </c>
      <c r="AR35" s="6">
        <f t="shared" si="14"/>
        <v>25.17604574179958</v>
      </c>
    </row>
    <row r="36" spans="3:44" x14ac:dyDescent="0.25">
      <c r="C36" s="5" t="s">
        <v>56</v>
      </c>
      <c r="D36" s="5">
        <v>11060</v>
      </c>
      <c r="E36" s="5" t="s">
        <v>57</v>
      </c>
      <c r="F36" s="5">
        <v>11381</v>
      </c>
      <c r="G36" s="5">
        <v>884</v>
      </c>
      <c r="H36" s="5">
        <v>3457</v>
      </c>
      <c r="I36" s="5">
        <v>3259</v>
      </c>
      <c r="J36" s="5">
        <v>1734</v>
      </c>
      <c r="K36" s="5">
        <v>775</v>
      </c>
      <c r="L36" s="5">
        <v>206</v>
      </c>
      <c r="M36" s="5">
        <v>549</v>
      </c>
      <c r="N36" s="5">
        <v>8</v>
      </c>
      <c r="O36" s="5">
        <v>85</v>
      </c>
      <c r="P36" s="5">
        <v>149</v>
      </c>
      <c r="Q36" s="5">
        <v>160</v>
      </c>
      <c r="R36" s="5">
        <v>115</v>
      </c>
      <c r="S36" s="6">
        <f t="shared" si="15"/>
        <v>5690.5</v>
      </c>
      <c r="T36" s="6" t="str">
        <f t="shared" si="16"/>
        <v>10 to 14 minutes</v>
      </c>
      <c r="U36" s="6">
        <f t="shared" si="17"/>
        <v>10</v>
      </c>
      <c r="V36" s="6">
        <f t="shared" si="18"/>
        <v>11381</v>
      </c>
      <c r="W36" s="6">
        <f t="shared" si="19"/>
        <v>4341</v>
      </c>
      <c r="X36" s="6">
        <f t="shared" si="20"/>
        <v>3259</v>
      </c>
      <c r="Y36" s="6">
        <f t="shared" si="21"/>
        <v>4</v>
      </c>
      <c r="Z36" s="6">
        <f t="shared" si="22"/>
        <v>11.656336299478367</v>
      </c>
      <c r="AC36" s="6">
        <f t="shared" si="1"/>
        <v>11381</v>
      </c>
      <c r="AD36" s="6">
        <f t="shared" si="2"/>
        <v>2846</v>
      </c>
      <c r="AE36" s="6">
        <f t="shared" si="3"/>
        <v>5</v>
      </c>
      <c r="AF36" s="6">
        <f t="shared" si="4"/>
        <v>3457</v>
      </c>
      <c r="AG36" s="6">
        <f t="shared" si="5"/>
        <v>4</v>
      </c>
      <c r="AH36" s="6">
        <f t="shared" si="6"/>
        <v>884</v>
      </c>
      <c r="AI36" s="6">
        <f t="shared" si="7"/>
        <v>7.2693086491177326</v>
      </c>
      <c r="AL36" s="6">
        <f t="shared" si="8"/>
        <v>11381</v>
      </c>
      <c r="AM36" s="6">
        <f t="shared" si="9"/>
        <v>8536</v>
      </c>
      <c r="AN36" s="6">
        <f t="shared" si="10"/>
        <v>15</v>
      </c>
      <c r="AO36" s="6">
        <f t="shared" si="11"/>
        <v>1734</v>
      </c>
      <c r="AP36" s="6">
        <f t="shared" si="12"/>
        <v>4</v>
      </c>
      <c r="AQ36" s="6">
        <f t="shared" si="13"/>
        <v>7600</v>
      </c>
      <c r="AR36" s="6">
        <f t="shared" si="14"/>
        <v>17.158592848904267</v>
      </c>
    </row>
    <row r="37" spans="3:44" x14ac:dyDescent="0.25">
      <c r="C37" s="5" t="s">
        <v>58</v>
      </c>
      <c r="D37" s="5">
        <v>11100</v>
      </c>
      <c r="E37" s="5" t="s">
        <v>59</v>
      </c>
      <c r="F37" s="5">
        <v>115350</v>
      </c>
      <c r="G37" s="5">
        <v>5214</v>
      </c>
      <c r="H37" s="5">
        <v>17263</v>
      </c>
      <c r="I37" s="5">
        <v>27016</v>
      </c>
      <c r="J37" s="5">
        <v>23980</v>
      </c>
      <c r="K37" s="5">
        <v>18566</v>
      </c>
      <c r="L37" s="5">
        <v>3803</v>
      </c>
      <c r="M37" s="5">
        <v>9314</v>
      </c>
      <c r="N37" s="5">
        <v>1369</v>
      </c>
      <c r="O37" s="5">
        <v>1383</v>
      </c>
      <c r="P37" s="5">
        <v>2917</v>
      </c>
      <c r="Q37" s="5">
        <v>2524</v>
      </c>
      <c r="R37" s="5">
        <v>2001</v>
      </c>
      <c r="S37" s="6">
        <f t="shared" si="15"/>
        <v>57675</v>
      </c>
      <c r="T37" s="6" t="str">
        <f t="shared" si="16"/>
        <v>15 to 19 minutes</v>
      </c>
      <c r="U37" s="6">
        <f t="shared" si="17"/>
        <v>15</v>
      </c>
      <c r="V37" s="6">
        <f t="shared" si="18"/>
        <v>115350</v>
      </c>
      <c r="W37" s="6">
        <f t="shared" si="19"/>
        <v>49493</v>
      </c>
      <c r="X37" s="6">
        <f t="shared" si="20"/>
        <v>23980</v>
      </c>
      <c r="Y37" s="6">
        <f t="shared" si="21"/>
        <v>4</v>
      </c>
      <c r="Z37" s="6">
        <f t="shared" si="22"/>
        <v>16.364804003336115</v>
      </c>
      <c r="AC37" s="6">
        <f t="shared" si="1"/>
        <v>115350</v>
      </c>
      <c r="AD37" s="6">
        <f t="shared" si="2"/>
        <v>28838</v>
      </c>
      <c r="AE37" s="6">
        <f t="shared" si="3"/>
        <v>10</v>
      </c>
      <c r="AF37" s="6">
        <f t="shared" si="4"/>
        <v>27016</v>
      </c>
      <c r="AG37" s="6">
        <f t="shared" si="5"/>
        <v>4</v>
      </c>
      <c r="AH37" s="6">
        <f t="shared" si="6"/>
        <v>22477</v>
      </c>
      <c r="AI37" s="6">
        <f t="shared" si="7"/>
        <v>10.941738229197513</v>
      </c>
      <c r="AL37" s="6">
        <f t="shared" si="8"/>
        <v>115350</v>
      </c>
      <c r="AM37" s="6">
        <f t="shared" si="9"/>
        <v>86513</v>
      </c>
      <c r="AN37" s="6">
        <f t="shared" si="10"/>
        <v>20</v>
      </c>
      <c r="AO37" s="6">
        <f t="shared" si="11"/>
        <v>18566</v>
      </c>
      <c r="AP37" s="6">
        <f t="shared" si="12"/>
        <v>4</v>
      </c>
      <c r="AQ37" s="6">
        <f t="shared" si="13"/>
        <v>73473</v>
      </c>
      <c r="AR37" s="6">
        <f t="shared" si="14"/>
        <v>22.809328880749757</v>
      </c>
    </row>
    <row r="38" spans="3:44" x14ac:dyDescent="0.25">
      <c r="C38" s="5" t="s">
        <v>60</v>
      </c>
      <c r="D38" s="5">
        <v>11140</v>
      </c>
      <c r="E38" s="5" t="s">
        <v>61</v>
      </c>
      <c r="F38" s="5">
        <v>14279</v>
      </c>
      <c r="G38" s="5">
        <v>1068</v>
      </c>
      <c r="H38" s="5">
        <v>2057</v>
      </c>
      <c r="I38" s="5">
        <v>2992</v>
      </c>
      <c r="J38" s="5">
        <v>2381</v>
      </c>
      <c r="K38" s="5">
        <v>1995</v>
      </c>
      <c r="L38" s="5">
        <v>539</v>
      </c>
      <c r="M38" s="5">
        <v>1339</v>
      </c>
      <c r="N38" s="5">
        <v>226</v>
      </c>
      <c r="O38" s="5">
        <v>65</v>
      </c>
      <c r="P38" s="5">
        <v>690</v>
      </c>
      <c r="Q38" s="5">
        <v>606</v>
      </c>
      <c r="R38" s="5">
        <v>321</v>
      </c>
      <c r="S38" s="6">
        <f t="shared" si="15"/>
        <v>7139.5</v>
      </c>
      <c r="T38" s="6" t="str">
        <f t="shared" si="16"/>
        <v>15 to 19 minutes</v>
      </c>
      <c r="U38" s="6">
        <f t="shared" si="17"/>
        <v>15</v>
      </c>
      <c r="V38" s="6">
        <f t="shared" si="18"/>
        <v>14279</v>
      </c>
      <c r="W38" s="6">
        <f t="shared" si="19"/>
        <v>6117</v>
      </c>
      <c r="X38" s="6">
        <f t="shared" si="20"/>
        <v>2381</v>
      </c>
      <c r="Y38" s="6">
        <f t="shared" si="21"/>
        <v>4</v>
      </c>
      <c r="Z38" s="6">
        <f t="shared" si="22"/>
        <v>16.717765644687105</v>
      </c>
      <c r="AC38" s="6">
        <f t="shared" si="1"/>
        <v>14279</v>
      </c>
      <c r="AD38" s="6">
        <f t="shared" si="2"/>
        <v>3570</v>
      </c>
      <c r="AE38" s="6">
        <f t="shared" si="3"/>
        <v>10</v>
      </c>
      <c r="AF38" s="6">
        <f t="shared" si="4"/>
        <v>2992</v>
      </c>
      <c r="AG38" s="6">
        <f t="shared" si="5"/>
        <v>4</v>
      </c>
      <c r="AH38" s="6">
        <f t="shared" si="6"/>
        <v>3125</v>
      </c>
      <c r="AI38" s="6">
        <f t="shared" si="7"/>
        <v>10.594585561497325</v>
      </c>
      <c r="AL38" s="6">
        <f t="shared" si="8"/>
        <v>14279</v>
      </c>
      <c r="AM38" s="6">
        <f t="shared" si="9"/>
        <v>10710</v>
      </c>
      <c r="AN38" s="6">
        <f t="shared" si="10"/>
        <v>25</v>
      </c>
      <c r="AO38" s="6">
        <f t="shared" si="11"/>
        <v>539</v>
      </c>
      <c r="AP38" s="6">
        <f t="shared" si="12"/>
        <v>4</v>
      </c>
      <c r="AQ38" s="6">
        <f t="shared" si="13"/>
        <v>10493</v>
      </c>
      <c r="AR38" s="6">
        <f t="shared" si="14"/>
        <v>26.604823747680889</v>
      </c>
    </row>
    <row r="39" spans="3:44" x14ac:dyDescent="0.25">
      <c r="C39" s="5" t="s">
        <v>62</v>
      </c>
      <c r="D39" s="5">
        <v>11180</v>
      </c>
      <c r="E39" s="5" t="s">
        <v>63</v>
      </c>
      <c r="F39" s="5">
        <v>47127</v>
      </c>
      <c r="G39" s="5">
        <v>2745</v>
      </c>
      <c r="H39" s="5">
        <v>8566</v>
      </c>
      <c r="I39" s="5">
        <v>12085</v>
      </c>
      <c r="J39" s="5">
        <v>8217</v>
      </c>
      <c r="K39" s="5">
        <v>5325</v>
      </c>
      <c r="L39" s="5">
        <v>1542</v>
      </c>
      <c r="M39" s="5">
        <v>2953</v>
      </c>
      <c r="N39" s="5">
        <v>837</v>
      </c>
      <c r="O39" s="5">
        <v>1098</v>
      </c>
      <c r="P39" s="5">
        <v>2672</v>
      </c>
      <c r="Q39" s="5">
        <v>632</v>
      </c>
      <c r="R39" s="5">
        <v>455</v>
      </c>
      <c r="S39" s="6">
        <f t="shared" si="15"/>
        <v>23563.5</v>
      </c>
      <c r="T39" s="6" t="str">
        <f t="shared" si="16"/>
        <v>15 to 19 minutes</v>
      </c>
      <c r="U39" s="6">
        <f t="shared" si="17"/>
        <v>15</v>
      </c>
      <c r="V39" s="6">
        <f t="shared" si="18"/>
        <v>47127</v>
      </c>
      <c r="W39" s="6">
        <f t="shared" si="19"/>
        <v>23396</v>
      </c>
      <c r="X39" s="6">
        <f t="shared" si="20"/>
        <v>8217</v>
      </c>
      <c r="Y39" s="6">
        <f t="shared" si="21"/>
        <v>4</v>
      </c>
      <c r="Z39" s="6">
        <f t="shared" si="22"/>
        <v>15.081538274309359</v>
      </c>
      <c r="AC39" s="6">
        <f t="shared" si="1"/>
        <v>47127</v>
      </c>
      <c r="AD39" s="6">
        <f t="shared" si="2"/>
        <v>11782</v>
      </c>
      <c r="AE39" s="6">
        <f t="shared" si="3"/>
        <v>10</v>
      </c>
      <c r="AF39" s="6">
        <f t="shared" si="4"/>
        <v>12085</v>
      </c>
      <c r="AG39" s="6">
        <f t="shared" si="5"/>
        <v>4</v>
      </c>
      <c r="AH39" s="6">
        <f t="shared" si="6"/>
        <v>11311</v>
      </c>
      <c r="AI39" s="6">
        <f t="shared" si="7"/>
        <v>10.155812991311544</v>
      </c>
      <c r="AL39" s="6">
        <f t="shared" si="8"/>
        <v>47127</v>
      </c>
      <c r="AM39" s="6">
        <f t="shared" si="9"/>
        <v>35346</v>
      </c>
      <c r="AN39" s="6">
        <f t="shared" si="10"/>
        <v>20</v>
      </c>
      <c r="AO39" s="6">
        <f t="shared" si="11"/>
        <v>5325</v>
      </c>
      <c r="AP39" s="6">
        <f t="shared" si="12"/>
        <v>4</v>
      </c>
      <c r="AQ39" s="6">
        <f t="shared" si="13"/>
        <v>31613</v>
      </c>
      <c r="AR39" s="6">
        <f t="shared" si="14"/>
        <v>22.803568075117372</v>
      </c>
    </row>
    <row r="40" spans="3:44" x14ac:dyDescent="0.25">
      <c r="C40" s="5" t="s">
        <v>64</v>
      </c>
      <c r="D40" s="5">
        <v>11220</v>
      </c>
      <c r="E40" s="5" t="s">
        <v>65</v>
      </c>
      <c r="F40" s="5">
        <v>20313</v>
      </c>
      <c r="G40" s="5">
        <v>1474</v>
      </c>
      <c r="H40" s="5">
        <v>3255</v>
      </c>
      <c r="I40" s="5">
        <v>2913</v>
      </c>
      <c r="J40" s="5">
        <v>2111</v>
      </c>
      <c r="K40" s="5">
        <v>2278</v>
      </c>
      <c r="L40" s="5">
        <v>1129</v>
      </c>
      <c r="M40" s="5">
        <v>2262</v>
      </c>
      <c r="N40" s="5">
        <v>807</v>
      </c>
      <c r="O40" s="5">
        <v>818</v>
      </c>
      <c r="P40" s="5">
        <v>1959</v>
      </c>
      <c r="Q40" s="5">
        <v>983</v>
      </c>
      <c r="R40" s="5">
        <v>324</v>
      </c>
      <c r="S40" s="6">
        <f t="shared" si="15"/>
        <v>10156.5</v>
      </c>
      <c r="T40" s="6" t="str">
        <f t="shared" si="16"/>
        <v>20 to 24 minutes</v>
      </c>
      <c r="U40" s="6">
        <f t="shared" si="17"/>
        <v>20</v>
      </c>
      <c r="V40" s="6">
        <f t="shared" si="18"/>
        <v>20313</v>
      </c>
      <c r="W40" s="6">
        <f t="shared" si="19"/>
        <v>9753</v>
      </c>
      <c r="X40" s="6">
        <f t="shared" si="20"/>
        <v>2278</v>
      </c>
      <c r="Y40" s="6">
        <f t="shared" si="21"/>
        <v>4</v>
      </c>
      <c r="Z40" s="6">
        <f t="shared" si="22"/>
        <v>20.708516242317824</v>
      </c>
      <c r="AC40" s="6">
        <f t="shared" si="1"/>
        <v>20313</v>
      </c>
      <c r="AD40" s="6">
        <f t="shared" si="2"/>
        <v>5079</v>
      </c>
      <c r="AE40" s="6">
        <f t="shared" si="3"/>
        <v>10</v>
      </c>
      <c r="AF40" s="6">
        <f t="shared" si="4"/>
        <v>2913</v>
      </c>
      <c r="AG40" s="6">
        <f t="shared" si="5"/>
        <v>4</v>
      </c>
      <c r="AH40" s="6">
        <f t="shared" si="6"/>
        <v>4729</v>
      </c>
      <c r="AI40" s="6">
        <f t="shared" si="7"/>
        <v>10.479574322004806</v>
      </c>
      <c r="AL40" s="6">
        <f t="shared" si="8"/>
        <v>20313</v>
      </c>
      <c r="AM40" s="6">
        <f t="shared" si="9"/>
        <v>15235</v>
      </c>
      <c r="AN40" s="6">
        <f t="shared" si="10"/>
        <v>30</v>
      </c>
      <c r="AO40" s="6">
        <f t="shared" si="11"/>
        <v>2262</v>
      </c>
      <c r="AP40" s="6">
        <f t="shared" si="12"/>
        <v>4</v>
      </c>
      <c r="AQ40" s="6">
        <f t="shared" si="13"/>
        <v>13160</v>
      </c>
      <c r="AR40" s="6">
        <f t="shared" si="14"/>
        <v>33.668877099911583</v>
      </c>
    </row>
    <row r="41" spans="3:44" x14ac:dyDescent="0.25">
      <c r="C41" s="5" t="s">
        <v>66</v>
      </c>
      <c r="D41" s="5">
        <v>11260</v>
      </c>
      <c r="E41" s="5" t="s">
        <v>67</v>
      </c>
      <c r="F41" s="5">
        <v>181061</v>
      </c>
      <c r="G41" s="5">
        <v>7109</v>
      </c>
      <c r="H41" s="5">
        <v>22423</v>
      </c>
      <c r="I41" s="5">
        <v>34470</v>
      </c>
      <c r="J41" s="5">
        <v>38498</v>
      </c>
      <c r="K41" s="5">
        <v>28213</v>
      </c>
      <c r="L41" s="5">
        <v>8693</v>
      </c>
      <c r="M41" s="5">
        <v>16356</v>
      </c>
      <c r="N41" s="5">
        <v>3031</v>
      </c>
      <c r="O41" s="5">
        <v>3086</v>
      </c>
      <c r="P41" s="5">
        <v>8098</v>
      </c>
      <c r="Q41" s="5">
        <v>7574</v>
      </c>
      <c r="R41" s="5">
        <v>3510</v>
      </c>
      <c r="S41" s="6">
        <f t="shared" si="15"/>
        <v>90530.5</v>
      </c>
      <c r="T41" s="6" t="str">
        <f t="shared" si="16"/>
        <v>15 to 19 minutes</v>
      </c>
      <c r="U41" s="6">
        <f t="shared" si="17"/>
        <v>15</v>
      </c>
      <c r="V41" s="6">
        <f t="shared" si="18"/>
        <v>181061</v>
      </c>
      <c r="W41" s="6">
        <f t="shared" si="19"/>
        <v>64002</v>
      </c>
      <c r="X41" s="6">
        <f t="shared" si="20"/>
        <v>38498</v>
      </c>
      <c r="Y41" s="6">
        <f t="shared" si="21"/>
        <v>4</v>
      </c>
      <c r="Z41" s="6">
        <f t="shared" si="22"/>
        <v>17.756350979271652</v>
      </c>
      <c r="AC41" s="6">
        <f t="shared" si="1"/>
        <v>181061</v>
      </c>
      <c r="AD41" s="6">
        <f t="shared" si="2"/>
        <v>45266</v>
      </c>
      <c r="AE41" s="6">
        <f t="shared" si="3"/>
        <v>10</v>
      </c>
      <c r="AF41" s="6">
        <f t="shared" si="4"/>
        <v>34470</v>
      </c>
      <c r="AG41" s="6">
        <f t="shared" si="5"/>
        <v>4</v>
      </c>
      <c r="AH41" s="6">
        <f t="shared" si="6"/>
        <v>29532</v>
      </c>
      <c r="AI41" s="6">
        <f t="shared" si="7"/>
        <v>11.825732521032782</v>
      </c>
      <c r="AL41" s="6">
        <f t="shared" si="8"/>
        <v>181061</v>
      </c>
      <c r="AM41" s="6">
        <f t="shared" si="9"/>
        <v>135796</v>
      </c>
      <c r="AN41" s="6">
        <f t="shared" si="10"/>
        <v>25</v>
      </c>
      <c r="AO41" s="6">
        <f t="shared" si="11"/>
        <v>8693</v>
      </c>
      <c r="AP41" s="6">
        <f t="shared" si="12"/>
        <v>4</v>
      </c>
      <c r="AQ41" s="6">
        <f t="shared" si="13"/>
        <v>130713</v>
      </c>
      <c r="AR41" s="6">
        <f t="shared" si="14"/>
        <v>27.338778327389853</v>
      </c>
    </row>
    <row r="42" spans="3:44" x14ac:dyDescent="0.25">
      <c r="C42" s="5" t="s">
        <v>68</v>
      </c>
      <c r="D42" s="5">
        <v>11300</v>
      </c>
      <c r="E42" s="5" t="s">
        <v>69</v>
      </c>
      <c r="F42" s="5">
        <v>52776</v>
      </c>
      <c r="G42" s="5">
        <v>1877</v>
      </c>
      <c r="H42" s="5">
        <v>7413</v>
      </c>
      <c r="I42" s="5">
        <v>7931</v>
      </c>
      <c r="J42" s="5">
        <v>7463</v>
      </c>
      <c r="K42" s="5">
        <v>6255</v>
      </c>
      <c r="L42" s="5">
        <v>2892</v>
      </c>
      <c r="M42" s="5">
        <v>5447</v>
      </c>
      <c r="N42" s="5">
        <v>1429</v>
      </c>
      <c r="O42" s="5">
        <v>2250</v>
      </c>
      <c r="P42" s="5">
        <v>5305</v>
      </c>
      <c r="Q42" s="5">
        <v>3348</v>
      </c>
      <c r="R42" s="5">
        <v>1166</v>
      </c>
      <c r="S42" s="6">
        <f t="shared" si="15"/>
        <v>26388</v>
      </c>
      <c r="T42" s="6" t="str">
        <f t="shared" si="16"/>
        <v>20 to 24 minutes</v>
      </c>
      <c r="U42" s="6">
        <f t="shared" si="17"/>
        <v>20</v>
      </c>
      <c r="V42" s="6">
        <f t="shared" si="18"/>
        <v>52776</v>
      </c>
      <c r="W42" s="6">
        <f t="shared" si="19"/>
        <v>24684</v>
      </c>
      <c r="X42" s="6">
        <f t="shared" si="20"/>
        <v>6255</v>
      </c>
      <c r="Y42" s="6">
        <f t="shared" si="21"/>
        <v>4</v>
      </c>
      <c r="Z42" s="6">
        <f t="shared" si="22"/>
        <v>21.089688249400481</v>
      </c>
      <c r="AC42" s="6">
        <f t="shared" si="1"/>
        <v>52776</v>
      </c>
      <c r="AD42" s="6">
        <f t="shared" si="2"/>
        <v>13195</v>
      </c>
      <c r="AE42" s="6">
        <f t="shared" si="3"/>
        <v>10</v>
      </c>
      <c r="AF42" s="6">
        <f t="shared" si="4"/>
        <v>7931</v>
      </c>
      <c r="AG42" s="6">
        <f t="shared" si="5"/>
        <v>4</v>
      </c>
      <c r="AH42" s="6">
        <f t="shared" si="6"/>
        <v>9290</v>
      </c>
      <c r="AI42" s="6">
        <f t="shared" si="7"/>
        <v>11.968982473836842</v>
      </c>
      <c r="AL42" s="6">
        <f t="shared" si="8"/>
        <v>52776</v>
      </c>
      <c r="AM42" s="6">
        <f t="shared" si="9"/>
        <v>39582</v>
      </c>
      <c r="AN42" s="6">
        <f t="shared" si="10"/>
        <v>35</v>
      </c>
      <c r="AO42" s="6">
        <f t="shared" si="11"/>
        <v>1429</v>
      </c>
      <c r="AP42" s="6">
        <f t="shared" si="12"/>
        <v>4</v>
      </c>
      <c r="AQ42" s="6">
        <f t="shared" si="13"/>
        <v>39278</v>
      </c>
      <c r="AR42" s="6">
        <f t="shared" si="14"/>
        <v>35.850944716585026</v>
      </c>
    </row>
    <row r="43" spans="3:44" x14ac:dyDescent="0.25">
      <c r="C43" s="5" t="s">
        <v>70</v>
      </c>
      <c r="D43" s="5">
        <v>11340</v>
      </c>
      <c r="E43" s="5" t="s">
        <v>71</v>
      </c>
      <c r="F43" s="5">
        <v>76087</v>
      </c>
      <c r="G43" s="5">
        <v>2575</v>
      </c>
      <c r="H43" s="5">
        <v>7597</v>
      </c>
      <c r="I43" s="5">
        <v>12332</v>
      </c>
      <c r="J43" s="5">
        <v>12747</v>
      </c>
      <c r="K43" s="5">
        <v>12601</v>
      </c>
      <c r="L43" s="5">
        <v>5505</v>
      </c>
      <c r="M43" s="5">
        <v>9274</v>
      </c>
      <c r="N43" s="5">
        <v>2422</v>
      </c>
      <c r="O43" s="5">
        <v>2530</v>
      </c>
      <c r="P43" s="5">
        <v>5122</v>
      </c>
      <c r="Q43" s="5">
        <v>2171</v>
      </c>
      <c r="R43" s="5">
        <v>1211</v>
      </c>
      <c r="S43" s="6">
        <f t="shared" si="15"/>
        <v>38043.5</v>
      </c>
      <c r="T43" s="6" t="str">
        <f t="shared" si="16"/>
        <v>20 to 24 minutes</v>
      </c>
      <c r="U43" s="6">
        <f t="shared" si="17"/>
        <v>20</v>
      </c>
      <c r="V43" s="6">
        <f t="shared" si="18"/>
        <v>76087</v>
      </c>
      <c r="W43" s="6">
        <f t="shared" si="19"/>
        <v>35251</v>
      </c>
      <c r="X43" s="6">
        <f t="shared" si="20"/>
        <v>12601</v>
      </c>
      <c r="Y43" s="6">
        <f t="shared" si="21"/>
        <v>4</v>
      </c>
      <c r="Z43" s="6">
        <f t="shared" si="22"/>
        <v>20.886437584318706</v>
      </c>
      <c r="AC43" s="6">
        <f t="shared" si="1"/>
        <v>76087</v>
      </c>
      <c r="AD43" s="6">
        <f t="shared" si="2"/>
        <v>19022</v>
      </c>
      <c r="AE43" s="6">
        <f t="shared" si="3"/>
        <v>10</v>
      </c>
      <c r="AF43" s="6">
        <f t="shared" si="4"/>
        <v>12332</v>
      </c>
      <c r="AG43" s="6">
        <f t="shared" si="5"/>
        <v>4</v>
      </c>
      <c r="AH43" s="6">
        <f t="shared" si="6"/>
        <v>10172</v>
      </c>
      <c r="AI43" s="6">
        <f t="shared" si="7"/>
        <v>12.870499513460915</v>
      </c>
      <c r="AL43" s="6">
        <f t="shared" si="8"/>
        <v>76087</v>
      </c>
      <c r="AM43" s="6">
        <f t="shared" si="9"/>
        <v>57066</v>
      </c>
      <c r="AN43" s="6">
        <f t="shared" si="10"/>
        <v>30</v>
      </c>
      <c r="AO43" s="6">
        <f t="shared" si="11"/>
        <v>9274</v>
      </c>
      <c r="AP43" s="6">
        <f t="shared" si="12"/>
        <v>4</v>
      </c>
      <c r="AQ43" s="6">
        <f t="shared" si="13"/>
        <v>53357</v>
      </c>
      <c r="AR43" s="6">
        <f t="shared" si="14"/>
        <v>31.59941772697865</v>
      </c>
    </row>
    <row r="44" spans="3:44" x14ac:dyDescent="0.25">
      <c r="C44" s="5" t="s">
        <v>72</v>
      </c>
      <c r="D44" s="5">
        <v>11380</v>
      </c>
      <c r="E44" s="5" t="s">
        <v>73</v>
      </c>
      <c r="F44" s="5">
        <v>6613</v>
      </c>
      <c r="G44" s="5">
        <v>573</v>
      </c>
      <c r="H44" s="5">
        <v>1896</v>
      </c>
      <c r="I44" s="5">
        <v>1155</v>
      </c>
      <c r="J44" s="5">
        <v>615</v>
      </c>
      <c r="K44" s="5">
        <v>221</v>
      </c>
      <c r="L44" s="5">
        <v>87</v>
      </c>
      <c r="M44" s="5">
        <v>486</v>
      </c>
      <c r="N44" s="5">
        <v>239</v>
      </c>
      <c r="O44" s="5">
        <v>156</v>
      </c>
      <c r="P44" s="5">
        <v>492</v>
      </c>
      <c r="Q44" s="5">
        <v>286</v>
      </c>
      <c r="R44" s="5">
        <v>407</v>
      </c>
      <c r="S44" s="6">
        <f t="shared" si="15"/>
        <v>3306.5</v>
      </c>
      <c r="T44" s="6" t="str">
        <f t="shared" si="16"/>
        <v>10 to 14 minutes</v>
      </c>
      <c r="U44" s="6">
        <f t="shared" si="17"/>
        <v>10</v>
      </c>
      <c r="V44" s="6">
        <f t="shared" si="18"/>
        <v>6613</v>
      </c>
      <c r="W44" s="6">
        <f t="shared" si="19"/>
        <v>2469</v>
      </c>
      <c r="X44" s="6">
        <f t="shared" si="20"/>
        <v>1155</v>
      </c>
      <c r="Y44" s="6">
        <f t="shared" si="21"/>
        <v>4</v>
      </c>
      <c r="Z44" s="6">
        <f t="shared" si="22"/>
        <v>12.9004329004329</v>
      </c>
      <c r="AC44" s="6">
        <f t="shared" si="1"/>
        <v>6613</v>
      </c>
      <c r="AD44" s="6">
        <f t="shared" si="2"/>
        <v>1654</v>
      </c>
      <c r="AE44" s="6">
        <f t="shared" si="3"/>
        <v>5</v>
      </c>
      <c r="AF44" s="6">
        <f t="shared" si="4"/>
        <v>1896</v>
      </c>
      <c r="AG44" s="6">
        <f t="shared" si="5"/>
        <v>4</v>
      </c>
      <c r="AH44" s="6">
        <f t="shared" si="6"/>
        <v>573</v>
      </c>
      <c r="AI44" s="6">
        <f t="shared" si="7"/>
        <v>7.2790084388185647</v>
      </c>
      <c r="AL44" s="6">
        <f t="shared" si="8"/>
        <v>6613</v>
      </c>
      <c r="AM44" s="6">
        <f t="shared" si="9"/>
        <v>4960</v>
      </c>
      <c r="AN44" s="6">
        <f t="shared" si="10"/>
        <v>30</v>
      </c>
      <c r="AO44" s="6">
        <f t="shared" si="11"/>
        <v>486</v>
      </c>
      <c r="AP44" s="6">
        <f t="shared" si="12"/>
        <v>4</v>
      </c>
      <c r="AQ44" s="6">
        <f t="shared" si="13"/>
        <v>4547</v>
      </c>
      <c r="AR44" s="6">
        <f t="shared" si="14"/>
        <v>33.397119341563787</v>
      </c>
    </row>
    <row r="45" spans="3:44" x14ac:dyDescent="0.25">
      <c r="C45" s="5" t="s">
        <v>74</v>
      </c>
      <c r="D45" s="5">
        <v>11420</v>
      </c>
      <c r="E45" s="5" t="s">
        <v>75</v>
      </c>
      <c r="F45" s="5">
        <v>15579</v>
      </c>
      <c r="G45" s="5">
        <v>1142</v>
      </c>
      <c r="H45" s="5">
        <v>2736</v>
      </c>
      <c r="I45" s="5">
        <v>2639</v>
      </c>
      <c r="J45" s="5">
        <v>2447</v>
      </c>
      <c r="K45" s="5">
        <v>1676</v>
      </c>
      <c r="L45" s="5">
        <v>857</v>
      </c>
      <c r="M45" s="5">
        <v>1293</v>
      </c>
      <c r="N45" s="5">
        <v>372</v>
      </c>
      <c r="O45" s="5">
        <v>431</v>
      </c>
      <c r="P45" s="5">
        <v>977</v>
      </c>
      <c r="Q45" s="5">
        <v>713</v>
      </c>
      <c r="R45" s="5">
        <v>296</v>
      </c>
      <c r="S45" s="6">
        <f t="shared" si="15"/>
        <v>7789.5</v>
      </c>
      <c r="T45" s="6" t="str">
        <f t="shared" si="16"/>
        <v>15 to 19 minutes</v>
      </c>
      <c r="U45" s="6">
        <f t="shared" si="17"/>
        <v>15</v>
      </c>
      <c r="V45" s="6">
        <f t="shared" si="18"/>
        <v>15579</v>
      </c>
      <c r="W45" s="6">
        <f t="shared" si="19"/>
        <v>6517</v>
      </c>
      <c r="X45" s="6">
        <f t="shared" si="20"/>
        <v>2447</v>
      </c>
      <c r="Y45" s="6">
        <f t="shared" si="21"/>
        <v>4</v>
      </c>
      <c r="Z45" s="6">
        <f t="shared" si="22"/>
        <v>17.080098079280752</v>
      </c>
      <c r="AC45" s="6">
        <f t="shared" si="1"/>
        <v>15579</v>
      </c>
      <c r="AD45" s="6">
        <f t="shared" si="2"/>
        <v>3895</v>
      </c>
      <c r="AE45" s="6">
        <f t="shared" si="3"/>
        <v>10</v>
      </c>
      <c r="AF45" s="6">
        <f t="shared" si="4"/>
        <v>2639</v>
      </c>
      <c r="AG45" s="6">
        <f t="shared" si="5"/>
        <v>4</v>
      </c>
      <c r="AH45" s="6">
        <f t="shared" si="6"/>
        <v>3878</v>
      </c>
      <c r="AI45" s="6">
        <f t="shared" si="7"/>
        <v>10.025388404698749</v>
      </c>
      <c r="AL45" s="6">
        <f t="shared" si="8"/>
        <v>15579</v>
      </c>
      <c r="AM45" s="6">
        <f t="shared" si="9"/>
        <v>11685</v>
      </c>
      <c r="AN45" s="6">
        <f t="shared" si="10"/>
        <v>30</v>
      </c>
      <c r="AO45" s="6">
        <f t="shared" si="11"/>
        <v>1293</v>
      </c>
      <c r="AP45" s="6">
        <f t="shared" si="12"/>
        <v>4</v>
      </c>
      <c r="AQ45" s="6">
        <f t="shared" si="13"/>
        <v>11497</v>
      </c>
      <c r="AR45" s="6">
        <f t="shared" si="14"/>
        <v>30.579273008507347</v>
      </c>
    </row>
    <row r="46" spans="3:44" x14ac:dyDescent="0.25">
      <c r="C46" s="5" t="s">
        <v>76</v>
      </c>
      <c r="D46" s="5">
        <v>11460</v>
      </c>
      <c r="E46" s="5" t="s">
        <v>77</v>
      </c>
      <c r="F46" s="5">
        <v>156976</v>
      </c>
      <c r="G46" s="5">
        <v>3992</v>
      </c>
      <c r="H46" s="5">
        <v>16717</v>
      </c>
      <c r="I46" s="5">
        <v>26166</v>
      </c>
      <c r="J46" s="5">
        <v>27773</v>
      </c>
      <c r="K46" s="5">
        <v>25784</v>
      </c>
      <c r="L46" s="5">
        <v>10007</v>
      </c>
      <c r="M46" s="5">
        <v>18603</v>
      </c>
      <c r="N46" s="5">
        <v>4174</v>
      </c>
      <c r="O46" s="5">
        <v>4959</v>
      </c>
      <c r="P46" s="5">
        <v>10502</v>
      </c>
      <c r="Q46" s="5">
        <v>6383</v>
      </c>
      <c r="R46" s="5">
        <v>1916</v>
      </c>
      <c r="S46" s="6">
        <f t="shared" si="15"/>
        <v>78488</v>
      </c>
      <c r="T46" s="6" t="str">
        <f t="shared" si="16"/>
        <v>20 to 24 minutes</v>
      </c>
      <c r="U46" s="6">
        <f t="shared" si="17"/>
        <v>20</v>
      </c>
      <c r="V46" s="6">
        <f t="shared" si="18"/>
        <v>156976</v>
      </c>
      <c r="W46" s="6">
        <f t="shared" si="19"/>
        <v>74648</v>
      </c>
      <c r="X46" s="6">
        <f t="shared" si="20"/>
        <v>25784</v>
      </c>
      <c r="Y46" s="6">
        <f t="shared" si="21"/>
        <v>4</v>
      </c>
      <c r="Z46" s="6">
        <f t="shared" si="22"/>
        <v>20.595718274899163</v>
      </c>
      <c r="AC46" s="6">
        <f t="shared" si="1"/>
        <v>156976</v>
      </c>
      <c r="AD46" s="6">
        <f t="shared" si="2"/>
        <v>39245</v>
      </c>
      <c r="AE46" s="6">
        <f t="shared" si="3"/>
        <v>10</v>
      </c>
      <c r="AF46" s="6">
        <f t="shared" si="4"/>
        <v>26166</v>
      </c>
      <c r="AG46" s="6">
        <f t="shared" si="5"/>
        <v>4</v>
      </c>
      <c r="AH46" s="6">
        <f t="shared" si="6"/>
        <v>20709</v>
      </c>
      <c r="AI46" s="6">
        <f t="shared" si="7"/>
        <v>12.833447985935948</v>
      </c>
      <c r="AL46" s="6">
        <f t="shared" si="8"/>
        <v>156976</v>
      </c>
      <c r="AM46" s="6">
        <f t="shared" si="9"/>
        <v>117732</v>
      </c>
      <c r="AN46" s="6">
        <f t="shared" si="10"/>
        <v>30</v>
      </c>
      <c r="AO46" s="6">
        <f t="shared" si="11"/>
        <v>18603</v>
      </c>
      <c r="AP46" s="6">
        <f t="shared" si="12"/>
        <v>4</v>
      </c>
      <c r="AQ46" s="6">
        <f t="shared" si="13"/>
        <v>110439</v>
      </c>
      <c r="AR46" s="6">
        <f t="shared" si="14"/>
        <v>31.568134171907758</v>
      </c>
    </row>
    <row r="47" spans="3:44" x14ac:dyDescent="0.25">
      <c r="C47" s="5" t="s">
        <v>78</v>
      </c>
      <c r="D47" s="5">
        <v>11500</v>
      </c>
      <c r="E47" s="5" t="s">
        <v>79</v>
      </c>
      <c r="F47" s="5">
        <v>45064</v>
      </c>
      <c r="G47" s="5">
        <v>2085</v>
      </c>
      <c r="H47" s="5">
        <v>5083</v>
      </c>
      <c r="I47" s="5">
        <v>7019</v>
      </c>
      <c r="J47" s="5">
        <v>8325</v>
      </c>
      <c r="K47" s="5">
        <v>6758</v>
      </c>
      <c r="L47" s="5">
        <v>3508</v>
      </c>
      <c r="M47" s="5">
        <v>5516</v>
      </c>
      <c r="N47" s="5">
        <v>1357</v>
      </c>
      <c r="O47" s="5">
        <v>1034</v>
      </c>
      <c r="P47" s="5">
        <v>2376</v>
      </c>
      <c r="Q47" s="5">
        <v>1287</v>
      </c>
      <c r="R47" s="5">
        <v>716</v>
      </c>
      <c r="S47" s="6">
        <f t="shared" si="15"/>
        <v>22532</v>
      </c>
      <c r="T47" s="6" t="str">
        <f t="shared" si="16"/>
        <v>20 to 24 minutes</v>
      </c>
      <c r="U47" s="6">
        <f t="shared" si="17"/>
        <v>20</v>
      </c>
      <c r="V47" s="6">
        <f t="shared" si="18"/>
        <v>45064</v>
      </c>
      <c r="W47" s="6">
        <f t="shared" si="19"/>
        <v>22512</v>
      </c>
      <c r="X47" s="6">
        <f t="shared" si="20"/>
        <v>6758</v>
      </c>
      <c r="Y47" s="6">
        <f t="shared" si="21"/>
        <v>4</v>
      </c>
      <c r="Z47" s="6">
        <f t="shared" si="22"/>
        <v>20.011837821840782</v>
      </c>
      <c r="AC47" s="6">
        <f t="shared" si="1"/>
        <v>45064</v>
      </c>
      <c r="AD47" s="6">
        <f t="shared" si="2"/>
        <v>11267</v>
      </c>
      <c r="AE47" s="6">
        <f t="shared" si="3"/>
        <v>10</v>
      </c>
      <c r="AF47" s="6">
        <f t="shared" si="4"/>
        <v>7019</v>
      </c>
      <c r="AG47" s="6">
        <f t="shared" si="5"/>
        <v>4</v>
      </c>
      <c r="AH47" s="6">
        <f t="shared" si="6"/>
        <v>7168</v>
      </c>
      <c r="AI47" s="6">
        <f t="shared" si="7"/>
        <v>12.335375409602507</v>
      </c>
      <c r="AL47" s="6">
        <f t="shared" si="8"/>
        <v>45064</v>
      </c>
      <c r="AM47" s="6">
        <f t="shared" si="9"/>
        <v>33798</v>
      </c>
      <c r="AN47" s="6">
        <f t="shared" si="10"/>
        <v>30</v>
      </c>
      <c r="AO47" s="6">
        <f t="shared" si="11"/>
        <v>5516</v>
      </c>
      <c r="AP47" s="6">
        <f t="shared" si="12"/>
        <v>4</v>
      </c>
      <c r="AQ47" s="6">
        <f t="shared" si="13"/>
        <v>32778</v>
      </c>
      <c r="AR47" s="6">
        <f t="shared" si="14"/>
        <v>30.739666424945614</v>
      </c>
    </row>
    <row r="48" spans="3:44" x14ac:dyDescent="0.25">
      <c r="C48" s="5" t="s">
        <v>80</v>
      </c>
      <c r="D48" s="5">
        <v>11540</v>
      </c>
      <c r="E48" s="5" t="s">
        <v>81</v>
      </c>
      <c r="F48" s="5">
        <v>113318</v>
      </c>
      <c r="G48" s="5">
        <v>4485</v>
      </c>
      <c r="H48" s="5">
        <v>15774</v>
      </c>
      <c r="I48" s="5">
        <v>22425</v>
      </c>
      <c r="J48" s="5">
        <v>21831</v>
      </c>
      <c r="K48" s="5">
        <v>18804</v>
      </c>
      <c r="L48" s="5">
        <v>7477</v>
      </c>
      <c r="M48" s="5">
        <v>10696</v>
      </c>
      <c r="N48" s="5">
        <v>2839</v>
      </c>
      <c r="O48" s="5">
        <v>2366</v>
      </c>
      <c r="P48" s="5">
        <v>3532</v>
      </c>
      <c r="Q48" s="5">
        <v>1519</v>
      </c>
      <c r="R48" s="5">
        <v>1570</v>
      </c>
      <c r="S48" s="6">
        <f t="shared" si="15"/>
        <v>56659</v>
      </c>
      <c r="T48" s="6" t="str">
        <f t="shared" si="16"/>
        <v>15 to 19 minutes</v>
      </c>
      <c r="U48" s="6">
        <f t="shared" si="17"/>
        <v>15</v>
      </c>
      <c r="V48" s="6">
        <f t="shared" si="18"/>
        <v>113318</v>
      </c>
      <c r="W48" s="6">
        <f t="shared" si="19"/>
        <v>42684</v>
      </c>
      <c r="X48" s="6">
        <f t="shared" si="20"/>
        <v>21831</v>
      </c>
      <c r="Y48" s="6">
        <f t="shared" si="21"/>
        <v>4</v>
      </c>
      <c r="Z48" s="6">
        <f t="shared" si="22"/>
        <v>17.560578993174843</v>
      </c>
      <c r="AC48" s="6">
        <f t="shared" si="1"/>
        <v>113318</v>
      </c>
      <c r="AD48" s="6">
        <f t="shared" si="2"/>
        <v>28330</v>
      </c>
      <c r="AE48" s="6">
        <f t="shared" si="3"/>
        <v>10</v>
      </c>
      <c r="AF48" s="6">
        <f t="shared" si="4"/>
        <v>22425</v>
      </c>
      <c r="AG48" s="6">
        <f t="shared" si="5"/>
        <v>4</v>
      </c>
      <c r="AH48" s="6">
        <f t="shared" si="6"/>
        <v>20259</v>
      </c>
      <c r="AI48" s="6">
        <f t="shared" si="7"/>
        <v>11.439554069119286</v>
      </c>
      <c r="AL48" s="6">
        <f t="shared" si="8"/>
        <v>113318</v>
      </c>
      <c r="AM48" s="6">
        <f t="shared" si="9"/>
        <v>84989</v>
      </c>
      <c r="AN48" s="6">
        <f t="shared" si="10"/>
        <v>25</v>
      </c>
      <c r="AO48" s="6">
        <f t="shared" si="11"/>
        <v>7477</v>
      </c>
      <c r="AP48" s="6">
        <f t="shared" si="12"/>
        <v>4</v>
      </c>
      <c r="AQ48" s="6">
        <f t="shared" si="13"/>
        <v>83319</v>
      </c>
      <c r="AR48" s="6">
        <f t="shared" si="14"/>
        <v>25.893138959475724</v>
      </c>
    </row>
    <row r="49" spans="3:44" x14ac:dyDescent="0.25">
      <c r="C49" s="5" t="s">
        <v>82</v>
      </c>
      <c r="D49" s="5">
        <v>11580</v>
      </c>
      <c r="E49" s="5" t="s">
        <v>83</v>
      </c>
      <c r="F49" s="5">
        <v>11932</v>
      </c>
      <c r="G49" s="5">
        <v>395</v>
      </c>
      <c r="H49" s="5">
        <v>1680</v>
      </c>
      <c r="I49" s="5">
        <v>1983</v>
      </c>
      <c r="J49" s="5">
        <v>1649</v>
      </c>
      <c r="K49" s="5">
        <v>1496</v>
      </c>
      <c r="L49" s="5">
        <v>442</v>
      </c>
      <c r="M49" s="5">
        <v>2049</v>
      </c>
      <c r="N49" s="5">
        <v>255</v>
      </c>
      <c r="O49" s="5">
        <v>244</v>
      </c>
      <c r="P49" s="5">
        <v>539</v>
      </c>
      <c r="Q49" s="5">
        <v>828</v>
      </c>
      <c r="R49" s="5">
        <v>372</v>
      </c>
      <c r="S49" s="6">
        <f t="shared" si="15"/>
        <v>5966</v>
      </c>
      <c r="T49" s="6" t="str">
        <f t="shared" si="16"/>
        <v>20 to 24 minutes</v>
      </c>
      <c r="U49" s="6">
        <f t="shared" si="17"/>
        <v>20</v>
      </c>
      <c r="V49" s="6">
        <f t="shared" si="18"/>
        <v>11932</v>
      </c>
      <c r="W49" s="6">
        <f t="shared" si="19"/>
        <v>5707</v>
      </c>
      <c r="X49" s="6">
        <f t="shared" si="20"/>
        <v>1496</v>
      </c>
      <c r="Y49" s="6">
        <f t="shared" si="21"/>
        <v>4</v>
      </c>
      <c r="Z49" s="6">
        <f t="shared" si="22"/>
        <v>20.692513368983956</v>
      </c>
      <c r="AC49" s="6">
        <f t="shared" si="1"/>
        <v>11932</v>
      </c>
      <c r="AD49" s="6">
        <f t="shared" si="2"/>
        <v>2984</v>
      </c>
      <c r="AE49" s="6">
        <f t="shared" si="3"/>
        <v>10</v>
      </c>
      <c r="AF49" s="6">
        <f t="shared" si="4"/>
        <v>1983</v>
      </c>
      <c r="AG49" s="6">
        <f t="shared" si="5"/>
        <v>4</v>
      </c>
      <c r="AH49" s="6">
        <f t="shared" si="6"/>
        <v>2075</v>
      </c>
      <c r="AI49" s="6">
        <f t="shared" si="7"/>
        <v>11.831568330811901</v>
      </c>
      <c r="AL49" s="6">
        <f t="shared" si="8"/>
        <v>11932</v>
      </c>
      <c r="AM49" s="6">
        <f t="shared" si="9"/>
        <v>8949</v>
      </c>
      <c r="AN49" s="6">
        <f t="shared" si="10"/>
        <v>30</v>
      </c>
      <c r="AO49" s="6">
        <f t="shared" si="11"/>
        <v>2049</v>
      </c>
      <c r="AP49" s="6">
        <f t="shared" si="12"/>
        <v>4</v>
      </c>
      <c r="AQ49" s="6">
        <f t="shared" si="13"/>
        <v>7645</v>
      </c>
      <c r="AR49" s="6">
        <f t="shared" si="14"/>
        <v>32.545632015617372</v>
      </c>
    </row>
    <row r="50" spans="3:44" x14ac:dyDescent="0.25">
      <c r="C50" s="5" t="s">
        <v>84</v>
      </c>
      <c r="D50" s="5">
        <v>11620</v>
      </c>
      <c r="E50" s="5" t="s">
        <v>85</v>
      </c>
      <c r="F50" s="5">
        <v>23370</v>
      </c>
      <c r="G50" s="5">
        <v>1345</v>
      </c>
      <c r="H50" s="5">
        <v>4231</v>
      </c>
      <c r="I50" s="5">
        <v>5027</v>
      </c>
      <c r="J50" s="5">
        <v>3907</v>
      </c>
      <c r="K50" s="5">
        <v>3349</v>
      </c>
      <c r="L50" s="5">
        <v>788</v>
      </c>
      <c r="M50" s="5">
        <v>2455</v>
      </c>
      <c r="N50" s="5">
        <v>179</v>
      </c>
      <c r="O50" s="5">
        <v>397</v>
      </c>
      <c r="P50" s="5">
        <v>726</v>
      </c>
      <c r="Q50" s="5">
        <v>603</v>
      </c>
      <c r="R50" s="5">
        <v>363</v>
      </c>
      <c r="S50" s="6">
        <f t="shared" si="15"/>
        <v>11685</v>
      </c>
      <c r="T50" s="6" t="str">
        <f t="shared" si="16"/>
        <v>15 to 19 minutes</v>
      </c>
      <c r="U50" s="6">
        <f t="shared" si="17"/>
        <v>15</v>
      </c>
      <c r="V50" s="6">
        <f t="shared" si="18"/>
        <v>23370</v>
      </c>
      <c r="W50" s="6">
        <f t="shared" si="19"/>
        <v>10603</v>
      </c>
      <c r="X50" s="6">
        <f t="shared" si="20"/>
        <v>3907</v>
      </c>
      <c r="Y50" s="6">
        <f t="shared" si="21"/>
        <v>4</v>
      </c>
      <c r="Z50" s="6">
        <f t="shared" si="22"/>
        <v>16.107755310980291</v>
      </c>
      <c r="AC50" s="6">
        <f t="shared" si="1"/>
        <v>23370</v>
      </c>
      <c r="AD50" s="6">
        <f t="shared" si="2"/>
        <v>5843</v>
      </c>
      <c r="AE50" s="6">
        <f t="shared" si="3"/>
        <v>10</v>
      </c>
      <c r="AF50" s="6">
        <f t="shared" si="4"/>
        <v>5027</v>
      </c>
      <c r="AG50" s="6">
        <f t="shared" si="5"/>
        <v>4</v>
      </c>
      <c r="AH50" s="6">
        <f t="shared" si="6"/>
        <v>5576</v>
      </c>
      <c r="AI50" s="6">
        <f t="shared" si="7"/>
        <v>10.212054903520986</v>
      </c>
      <c r="AL50" s="6">
        <f t="shared" si="8"/>
        <v>23370</v>
      </c>
      <c r="AM50" s="6">
        <f t="shared" si="9"/>
        <v>17528</v>
      </c>
      <c r="AN50" s="6">
        <f t="shared" si="10"/>
        <v>20</v>
      </c>
      <c r="AO50" s="6">
        <f t="shared" si="11"/>
        <v>3349</v>
      </c>
      <c r="AP50" s="6">
        <f t="shared" si="12"/>
        <v>4</v>
      </c>
      <c r="AQ50" s="6">
        <f t="shared" si="13"/>
        <v>14510</v>
      </c>
      <c r="AR50" s="6">
        <f t="shared" si="14"/>
        <v>23.604060913705585</v>
      </c>
    </row>
    <row r="51" spans="3:44" x14ac:dyDescent="0.25">
      <c r="C51" s="5" t="s">
        <v>86</v>
      </c>
      <c r="D51" s="5">
        <v>11660</v>
      </c>
      <c r="E51" s="5" t="s">
        <v>87</v>
      </c>
      <c r="F51" s="5">
        <v>9009</v>
      </c>
      <c r="G51" s="5">
        <v>666</v>
      </c>
      <c r="H51" s="5">
        <v>2250</v>
      </c>
      <c r="I51" s="5">
        <v>1632</v>
      </c>
      <c r="J51" s="5">
        <v>1437</v>
      </c>
      <c r="K51" s="5">
        <v>829</v>
      </c>
      <c r="L51" s="5">
        <v>195</v>
      </c>
      <c r="M51" s="5">
        <v>646</v>
      </c>
      <c r="N51" s="5">
        <v>142</v>
      </c>
      <c r="O51" s="5">
        <v>193</v>
      </c>
      <c r="P51" s="5">
        <v>401</v>
      </c>
      <c r="Q51" s="5">
        <v>530</v>
      </c>
      <c r="R51" s="5">
        <v>88</v>
      </c>
      <c r="S51" s="6">
        <f t="shared" si="15"/>
        <v>4504.5</v>
      </c>
      <c r="T51" s="6" t="str">
        <f t="shared" si="16"/>
        <v>10 to 14 minutes</v>
      </c>
      <c r="U51" s="6">
        <f t="shared" si="17"/>
        <v>10</v>
      </c>
      <c r="V51" s="6">
        <f t="shared" si="18"/>
        <v>9009</v>
      </c>
      <c r="W51" s="6">
        <f t="shared" si="19"/>
        <v>2916</v>
      </c>
      <c r="X51" s="6">
        <f t="shared" si="20"/>
        <v>1632</v>
      </c>
      <c r="Y51" s="6">
        <f t="shared" si="21"/>
        <v>4</v>
      </c>
      <c r="Z51" s="6">
        <f t="shared" si="22"/>
        <v>13.893382352941178</v>
      </c>
      <c r="AC51" s="6">
        <f t="shared" si="1"/>
        <v>9009</v>
      </c>
      <c r="AD51" s="6">
        <f t="shared" si="2"/>
        <v>2253</v>
      </c>
      <c r="AE51" s="6">
        <f t="shared" si="3"/>
        <v>5</v>
      </c>
      <c r="AF51" s="6">
        <f t="shared" si="4"/>
        <v>2250</v>
      </c>
      <c r="AG51" s="6">
        <f t="shared" si="5"/>
        <v>4</v>
      </c>
      <c r="AH51" s="6">
        <f t="shared" si="6"/>
        <v>666</v>
      </c>
      <c r="AI51" s="6">
        <f t="shared" si="7"/>
        <v>7.82</v>
      </c>
      <c r="AL51" s="6">
        <f t="shared" si="8"/>
        <v>9009</v>
      </c>
      <c r="AM51" s="6">
        <f t="shared" si="9"/>
        <v>6757</v>
      </c>
      <c r="AN51" s="6">
        <f t="shared" si="10"/>
        <v>20</v>
      </c>
      <c r="AO51" s="6">
        <f t="shared" si="11"/>
        <v>829</v>
      </c>
      <c r="AP51" s="6">
        <f t="shared" si="12"/>
        <v>4</v>
      </c>
      <c r="AQ51" s="6">
        <f t="shared" si="13"/>
        <v>5985</v>
      </c>
      <c r="AR51" s="6">
        <f t="shared" si="14"/>
        <v>23.723763570566948</v>
      </c>
    </row>
    <row r="52" spans="3:44" x14ac:dyDescent="0.25">
      <c r="C52" s="5" t="s">
        <v>88</v>
      </c>
      <c r="D52" s="5">
        <v>11700</v>
      </c>
      <c r="E52" s="5" t="s">
        <v>89</v>
      </c>
      <c r="F52" s="5">
        <v>176829</v>
      </c>
      <c r="G52" s="5">
        <v>5634</v>
      </c>
      <c r="H52" s="5">
        <v>20085</v>
      </c>
      <c r="I52" s="5">
        <v>29320</v>
      </c>
      <c r="J52" s="5">
        <v>31816</v>
      </c>
      <c r="K52" s="5">
        <v>32434</v>
      </c>
      <c r="L52" s="5">
        <v>13244</v>
      </c>
      <c r="M52" s="5">
        <v>21411</v>
      </c>
      <c r="N52" s="5">
        <v>4136</v>
      </c>
      <c r="O52" s="5">
        <v>3988</v>
      </c>
      <c r="P52" s="5">
        <v>7493</v>
      </c>
      <c r="Q52" s="5">
        <v>4478</v>
      </c>
      <c r="R52" s="5">
        <v>2790</v>
      </c>
      <c r="S52" s="6">
        <f t="shared" si="15"/>
        <v>88414.5</v>
      </c>
      <c r="T52" s="6" t="str">
        <f t="shared" si="16"/>
        <v>20 to 24 minutes</v>
      </c>
      <c r="U52" s="6">
        <f t="shared" si="17"/>
        <v>20</v>
      </c>
      <c r="V52" s="6">
        <f t="shared" si="18"/>
        <v>176829</v>
      </c>
      <c r="W52" s="6">
        <f t="shared" si="19"/>
        <v>86855</v>
      </c>
      <c r="X52" s="6">
        <f t="shared" si="20"/>
        <v>32434</v>
      </c>
      <c r="Y52" s="6">
        <f t="shared" si="21"/>
        <v>4</v>
      </c>
      <c r="Z52" s="6">
        <f t="shared" si="22"/>
        <v>20.192329037429857</v>
      </c>
      <c r="AC52" s="6">
        <f t="shared" si="1"/>
        <v>176829</v>
      </c>
      <c r="AD52" s="6">
        <f t="shared" si="2"/>
        <v>44208</v>
      </c>
      <c r="AE52" s="6">
        <f t="shared" si="3"/>
        <v>10</v>
      </c>
      <c r="AF52" s="6">
        <f t="shared" si="4"/>
        <v>29320</v>
      </c>
      <c r="AG52" s="6">
        <f t="shared" si="5"/>
        <v>4</v>
      </c>
      <c r="AH52" s="6">
        <f t="shared" si="6"/>
        <v>25719</v>
      </c>
      <c r="AI52" s="6">
        <f t="shared" si="7"/>
        <v>12.522271487039564</v>
      </c>
      <c r="AL52" s="6">
        <f t="shared" si="8"/>
        <v>176829</v>
      </c>
      <c r="AM52" s="6">
        <f t="shared" si="9"/>
        <v>132622</v>
      </c>
      <c r="AN52" s="6">
        <f t="shared" si="10"/>
        <v>30</v>
      </c>
      <c r="AO52" s="6">
        <f t="shared" si="11"/>
        <v>21411</v>
      </c>
      <c r="AP52" s="6">
        <f t="shared" si="12"/>
        <v>4</v>
      </c>
      <c r="AQ52" s="6">
        <f t="shared" si="13"/>
        <v>132533</v>
      </c>
      <c r="AR52" s="6">
        <f t="shared" si="14"/>
        <v>30.016580262481902</v>
      </c>
    </row>
    <row r="53" spans="3:44" x14ac:dyDescent="0.25">
      <c r="C53" s="5" t="s">
        <v>90</v>
      </c>
      <c r="D53" s="5">
        <v>11740</v>
      </c>
      <c r="E53" s="5" t="s">
        <v>91</v>
      </c>
      <c r="F53" s="5">
        <v>22351</v>
      </c>
      <c r="G53" s="5">
        <v>1996</v>
      </c>
      <c r="H53" s="5">
        <v>3578</v>
      </c>
      <c r="I53" s="5">
        <v>3759</v>
      </c>
      <c r="J53" s="5">
        <v>2318</v>
      </c>
      <c r="K53" s="5">
        <v>2850</v>
      </c>
      <c r="L53" s="5">
        <v>1319</v>
      </c>
      <c r="M53" s="5">
        <v>2636</v>
      </c>
      <c r="N53" s="5">
        <v>450</v>
      </c>
      <c r="O53" s="5">
        <v>471</v>
      </c>
      <c r="P53" s="5">
        <v>1367</v>
      </c>
      <c r="Q53" s="5">
        <v>1257</v>
      </c>
      <c r="R53" s="5">
        <v>350</v>
      </c>
      <c r="S53" s="6">
        <f t="shared" si="15"/>
        <v>11175.5</v>
      </c>
      <c r="T53" s="6" t="str">
        <f t="shared" si="16"/>
        <v>15 to 19 minutes</v>
      </c>
      <c r="U53" s="6">
        <f t="shared" si="17"/>
        <v>15</v>
      </c>
      <c r="V53" s="6">
        <f t="shared" si="18"/>
        <v>22351</v>
      </c>
      <c r="W53" s="6">
        <f t="shared" si="19"/>
        <v>9333</v>
      </c>
      <c r="X53" s="6">
        <f t="shared" si="20"/>
        <v>2318</v>
      </c>
      <c r="Y53" s="6">
        <f t="shared" si="21"/>
        <v>4</v>
      </c>
      <c r="Z53" s="6">
        <f t="shared" si="22"/>
        <v>18.179465056082829</v>
      </c>
      <c r="AC53" s="6">
        <f t="shared" si="1"/>
        <v>22351</v>
      </c>
      <c r="AD53" s="6">
        <f t="shared" si="2"/>
        <v>5588</v>
      </c>
      <c r="AE53" s="6">
        <f t="shared" si="3"/>
        <v>10</v>
      </c>
      <c r="AF53" s="6">
        <f t="shared" si="4"/>
        <v>3759</v>
      </c>
      <c r="AG53" s="6">
        <f t="shared" si="5"/>
        <v>4</v>
      </c>
      <c r="AH53" s="6">
        <f t="shared" si="6"/>
        <v>5574</v>
      </c>
      <c r="AI53" s="6">
        <f t="shared" si="7"/>
        <v>10.014631550944401</v>
      </c>
      <c r="AL53" s="6">
        <f t="shared" si="8"/>
        <v>22351</v>
      </c>
      <c r="AM53" s="6">
        <f t="shared" si="9"/>
        <v>16764</v>
      </c>
      <c r="AN53" s="6">
        <f t="shared" si="10"/>
        <v>30</v>
      </c>
      <c r="AO53" s="6">
        <f t="shared" si="11"/>
        <v>2636</v>
      </c>
      <c r="AP53" s="6">
        <f t="shared" si="12"/>
        <v>4</v>
      </c>
      <c r="AQ53" s="6">
        <f t="shared" si="13"/>
        <v>15820</v>
      </c>
      <c r="AR53" s="6">
        <f t="shared" si="14"/>
        <v>31.431335356600911</v>
      </c>
    </row>
    <row r="54" spans="3:44" x14ac:dyDescent="0.25">
      <c r="C54" s="5" t="s">
        <v>92</v>
      </c>
      <c r="D54" s="5">
        <v>11780</v>
      </c>
      <c r="E54" s="5" t="s">
        <v>93</v>
      </c>
      <c r="F54" s="5">
        <v>39663</v>
      </c>
      <c r="G54" s="5">
        <v>1973</v>
      </c>
      <c r="H54" s="5">
        <v>5362</v>
      </c>
      <c r="I54" s="5">
        <v>6311</v>
      </c>
      <c r="J54" s="5">
        <v>6147</v>
      </c>
      <c r="K54" s="5">
        <v>4626</v>
      </c>
      <c r="L54" s="5">
        <v>2372</v>
      </c>
      <c r="M54" s="5">
        <v>3844</v>
      </c>
      <c r="N54" s="5">
        <v>786</v>
      </c>
      <c r="O54" s="5">
        <v>1533</v>
      </c>
      <c r="P54" s="5">
        <v>3267</v>
      </c>
      <c r="Q54" s="5">
        <v>2356</v>
      </c>
      <c r="R54" s="5">
        <v>1086</v>
      </c>
      <c r="S54" s="6">
        <f t="shared" si="15"/>
        <v>19831.5</v>
      </c>
      <c r="T54" s="6" t="str">
        <f t="shared" si="16"/>
        <v>20 to 24 minutes</v>
      </c>
      <c r="U54" s="6">
        <f t="shared" si="17"/>
        <v>20</v>
      </c>
      <c r="V54" s="6">
        <f t="shared" si="18"/>
        <v>39663</v>
      </c>
      <c r="W54" s="6">
        <f t="shared" si="19"/>
        <v>19793</v>
      </c>
      <c r="X54" s="6">
        <f t="shared" si="20"/>
        <v>4626</v>
      </c>
      <c r="Y54" s="6">
        <f t="shared" si="21"/>
        <v>4</v>
      </c>
      <c r="Z54" s="6">
        <f t="shared" si="22"/>
        <v>20.033290099437959</v>
      </c>
      <c r="AC54" s="6">
        <f t="shared" si="1"/>
        <v>39663</v>
      </c>
      <c r="AD54" s="6">
        <f t="shared" si="2"/>
        <v>9916</v>
      </c>
      <c r="AE54" s="6">
        <f t="shared" si="3"/>
        <v>10</v>
      </c>
      <c r="AF54" s="6">
        <f t="shared" si="4"/>
        <v>6311</v>
      </c>
      <c r="AG54" s="6">
        <f t="shared" si="5"/>
        <v>4</v>
      </c>
      <c r="AH54" s="6">
        <f t="shared" si="6"/>
        <v>7335</v>
      </c>
      <c r="AI54" s="6">
        <f t="shared" si="7"/>
        <v>11.635715417524956</v>
      </c>
      <c r="AL54" s="6">
        <f t="shared" si="8"/>
        <v>39663</v>
      </c>
      <c r="AM54" s="6">
        <f t="shared" si="9"/>
        <v>29748</v>
      </c>
      <c r="AN54" s="6">
        <f t="shared" si="10"/>
        <v>30</v>
      </c>
      <c r="AO54" s="6">
        <f t="shared" si="11"/>
        <v>3844</v>
      </c>
      <c r="AP54" s="6">
        <f t="shared" si="12"/>
        <v>4</v>
      </c>
      <c r="AQ54" s="6">
        <f t="shared" si="13"/>
        <v>26791</v>
      </c>
      <c r="AR54" s="6">
        <f t="shared" si="14"/>
        <v>33.076222684703431</v>
      </c>
    </row>
    <row r="55" spans="3:44" x14ac:dyDescent="0.25">
      <c r="C55" s="5" t="s">
        <v>94</v>
      </c>
      <c r="D55" s="5">
        <v>11820</v>
      </c>
      <c r="E55" s="5" t="s">
        <v>95</v>
      </c>
      <c r="F55" s="5">
        <v>15961</v>
      </c>
      <c r="G55" s="5">
        <v>1284</v>
      </c>
      <c r="H55" s="5">
        <v>3425</v>
      </c>
      <c r="I55" s="5">
        <v>3344</v>
      </c>
      <c r="J55" s="5">
        <v>2519</v>
      </c>
      <c r="K55" s="5">
        <v>1895</v>
      </c>
      <c r="L55" s="5">
        <v>630</v>
      </c>
      <c r="M55" s="5">
        <v>1157</v>
      </c>
      <c r="N55" s="5">
        <v>137</v>
      </c>
      <c r="O55" s="5">
        <v>274</v>
      </c>
      <c r="P55" s="5">
        <v>508</v>
      </c>
      <c r="Q55" s="5">
        <v>407</v>
      </c>
      <c r="R55" s="5">
        <v>381</v>
      </c>
      <c r="S55" s="6">
        <f t="shared" si="15"/>
        <v>7980.5</v>
      </c>
      <c r="T55" s="6" t="str">
        <f t="shared" si="16"/>
        <v>10 to 14 minutes</v>
      </c>
      <c r="U55" s="6">
        <f t="shared" si="17"/>
        <v>10</v>
      </c>
      <c r="V55" s="6">
        <f t="shared" si="18"/>
        <v>15961</v>
      </c>
      <c r="W55" s="6">
        <f t="shared" si="19"/>
        <v>4709</v>
      </c>
      <c r="X55" s="6">
        <f t="shared" si="20"/>
        <v>3344</v>
      </c>
      <c r="Y55" s="6">
        <f t="shared" si="21"/>
        <v>4</v>
      </c>
      <c r="Z55" s="6">
        <f t="shared" si="22"/>
        <v>13.913277511961724</v>
      </c>
      <c r="AC55" s="6">
        <f t="shared" si="1"/>
        <v>15961</v>
      </c>
      <c r="AD55" s="6">
        <f t="shared" si="2"/>
        <v>3991</v>
      </c>
      <c r="AE55" s="6">
        <f t="shared" si="3"/>
        <v>5</v>
      </c>
      <c r="AF55" s="6">
        <f t="shared" si="4"/>
        <v>3425</v>
      </c>
      <c r="AG55" s="6">
        <f t="shared" si="5"/>
        <v>4</v>
      </c>
      <c r="AH55" s="6">
        <f t="shared" si="6"/>
        <v>1284</v>
      </c>
      <c r="AI55" s="6">
        <f t="shared" si="7"/>
        <v>8.1605839416058394</v>
      </c>
      <c r="AL55" s="6">
        <f t="shared" si="8"/>
        <v>15961</v>
      </c>
      <c r="AM55" s="6">
        <f t="shared" si="9"/>
        <v>11971</v>
      </c>
      <c r="AN55" s="6">
        <f t="shared" si="10"/>
        <v>20</v>
      </c>
      <c r="AO55" s="6">
        <f t="shared" si="11"/>
        <v>1895</v>
      </c>
      <c r="AP55" s="6">
        <f t="shared" si="12"/>
        <v>4</v>
      </c>
      <c r="AQ55" s="6">
        <f t="shared" si="13"/>
        <v>10572</v>
      </c>
      <c r="AR55" s="6">
        <f t="shared" si="14"/>
        <v>22.952506596306069</v>
      </c>
    </row>
    <row r="56" spans="3:44" x14ac:dyDescent="0.25">
      <c r="C56" s="5" t="s">
        <v>96</v>
      </c>
      <c r="D56" s="5">
        <v>11860</v>
      </c>
      <c r="E56" s="5" t="s">
        <v>97</v>
      </c>
      <c r="F56" s="5">
        <v>6992</v>
      </c>
      <c r="G56" s="5">
        <v>705</v>
      </c>
      <c r="H56" s="5">
        <v>1870</v>
      </c>
      <c r="I56" s="5">
        <v>1278</v>
      </c>
      <c r="J56" s="5">
        <v>730</v>
      </c>
      <c r="K56" s="5">
        <v>457</v>
      </c>
      <c r="L56" s="5">
        <v>265</v>
      </c>
      <c r="M56" s="5">
        <v>491</v>
      </c>
      <c r="N56" s="5">
        <v>126</v>
      </c>
      <c r="O56" s="5">
        <v>182</v>
      </c>
      <c r="P56" s="5">
        <v>502</v>
      </c>
      <c r="Q56" s="5">
        <v>285</v>
      </c>
      <c r="R56" s="5">
        <v>101</v>
      </c>
      <c r="S56" s="6">
        <f t="shared" si="15"/>
        <v>3496</v>
      </c>
      <c r="T56" s="6" t="str">
        <f t="shared" si="16"/>
        <v>10 to 14 minutes</v>
      </c>
      <c r="U56" s="6">
        <f t="shared" si="17"/>
        <v>10</v>
      </c>
      <c r="V56" s="6">
        <f t="shared" si="18"/>
        <v>6992</v>
      </c>
      <c r="W56" s="6">
        <f t="shared" si="19"/>
        <v>2575</v>
      </c>
      <c r="X56" s="6">
        <f t="shared" si="20"/>
        <v>1278</v>
      </c>
      <c r="Y56" s="6">
        <f t="shared" si="21"/>
        <v>4</v>
      </c>
      <c r="Z56" s="6">
        <f t="shared" si="22"/>
        <v>12.88262910798122</v>
      </c>
      <c r="AC56" s="6">
        <f t="shared" si="1"/>
        <v>6992</v>
      </c>
      <c r="AD56" s="6">
        <f t="shared" si="2"/>
        <v>1749</v>
      </c>
      <c r="AE56" s="6">
        <f t="shared" si="3"/>
        <v>5</v>
      </c>
      <c r="AF56" s="6">
        <f t="shared" si="4"/>
        <v>1870</v>
      </c>
      <c r="AG56" s="6">
        <f t="shared" si="5"/>
        <v>4</v>
      </c>
      <c r="AH56" s="6">
        <f t="shared" si="6"/>
        <v>705</v>
      </c>
      <c r="AI56" s="6">
        <f t="shared" si="7"/>
        <v>7.2310160427807482</v>
      </c>
      <c r="AL56" s="6">
        <f t="shared" si="8"/>
        <v>6992</v>
      </c>
      <c r="AM56" s="6">
        <f t="shared" si="9"/>
        <v>5244</v>
      </c>
      <c r="AN56" s="6">
        <f t="shared" si="10"/>
        <v>25</v>
      </c>
      <c r="AO56" s="6">
        <f t="shared" si="11"/>
        <v>265</v>
      </c>
      <c r="AP56" s="6">
        <f t="shared" si="12"/>
        <v>4</v>
      </c>
      <c r="AQ56" s="6">
        <f t="shared" si="13"/>
        <v>5040</v>
      </c>
      <c r="AR56" s="6">
        <f t="shared" si="14"/>
        <v>28.079245283018867</v>
      </c>
    </row>
    <row r="57" spans="3:44" x14ac:dyDescent="0.25">
      <c r="C57" s="5" t="s">
        <v>98</v>
      </c>
      <c r="D57" s="5">
        <v>11900</v>
      </c>
      <c r="E57" s="5" t="s">
        <v>99</v>
      </c>
      <c r="F57" s="5">
        <v>24426</v>
      </c>
      <c r="G57" s="5">
        <v>1390</v>
      </c>
      <c r="H57" s="5">
        <v>4407</v>
      </c>
      <c r="I57" s="5">
        <v>5205</v>
      </c>
      <c r="J57" s="5">
        <v>4008</v>
      </c>
      <c r="K57" s="5">
        <v>3559</v>
      </c>
      <c r="L57" s="5">
        <v>1352</v>
      </c>
      <c r="M57" s="5">
        <v>1683</v>
      </c>
      <c r="N57" s="5">
        <v>200</v>
      </c>
      <c r="O57" s="5">
        <v>424</v>
      </c>
      <c r="P57" s="5">
        <v>767</v>
      </c>
      <c r="Q57" s="5">
        <v>637</v>
      </c>
      <c r="R57" s="5">
        <v>794</v>
      </c>
      <c r="S57" s="6">
        <f t="shared" si="15"/>
        <v>12213</v>
      </c>
      <c r="T57" s="6" t="str">
        <f t="shared" si="16"/>
        <v>15 to 19 minutes</v>
      </c>
      <c r="U57" s="6">
        <f t="shared" si="17"/>
        <v>15</v>
      </c>
      <c r="V57" s="6">
        <f t="shared" si="18"/>
        <v>24426</v>
      </c>
      <c r="W57" s="6">
        <f t="shared" si="19"/>
        <v>11002</v>
      </c>
      <c r="X57" s="6">
        <f t="shared" si="20"/>
        <v>4008</v>
      </c>
      <c r="Y57" s="6">
        <f t="shared" si="21"/>
        <v>4</v>
      </c>
      <c r="Z57" s="6">
        <f t="shared" si="22"/>
        <v>16.208582834331338</v>
      </c>
      <c r="AC57" s="6">
        <f t="shared" si="1"/>
        <v>24426</v>
      </c>
      <c r="AD57" s="6">
        <f t="shared" si="2"/>
        <v>6107</v>
      </c>
      <c r="AE57" s="6">
        <f t="shared" si="3"/>
        <v>10</v>
      </c>
      <c r="AF57" s="6">
        <f t="shared" si="4"/>
        <v>5205</v>
      </c>
      <c r="AG57" s="6">
        <f t="shared" si="5"/>
        <v>4</v>
      </c>
      <c r="AH57" s="6">
        <f t="shared" si="6"/>
        <v>5797</v>
      </c>
      <c r="AI57" s="6">
        <f t="shared" si="7"/>
        <v>10.237848222862633</v>
      </c>
      <c r="AL57" s="6">
        <f t="shared" si="8"/>
        <v>24426</v>
      </c>
      <c r="AM57" s="6">
        <f t="shared" si="9"/>
        <v>18320</v>
      </c>
      <c r="AN57" s="6">
        <f t="shared" si="10"/>
        <v>20</v>
      </c>
      <c r="AO57" s="6">
        <f t="shared" si="11"/>
        <v>3559</v>
      </c>
      <c r="AP57" s="6">
        <f t="shared" si="12"/>
        <v>4</v>
      </c>
      <c r="AQ57" s="6">
        <f t="shared" si="13"/>
        <v>15010</v>
      </c>
      <c r="AR57" s="6">
        <f t="shared" si="14"/>
        <v>23.719584152851926</v>
      </c>
    </row>
    <row r="58" spans="3:44" x14ac:dyDescent="0.25">
      <c r="C58" s="5" t="s">
        <v>100</v>
      </c>
      <c r="D58" s="5">
        <v>11940</v>
      </c>
      <c r="E58" s="5" t="s">
        <v>101</v>
      </c>
      <c r="F58" s="5">
        <v>20084</v>
      </c>
      <c r="G58" s="5">
        <v>1329</v>
      </c>
      <c r="H58" s="5">
        <v>2864</v>
      </c>
      <c r="I58" s="5">
        <v>3187</v>
      </c>
      <c r="J58" s="5">
        <v>3261</v>
      </c>
      <c r="K58" s="5">
        <v>2840</v>
      </c>
      <c r="L58" s="5">
        <v>1351</v>
      </c>
      <c r="M58" s="5">
        <v>1692</v>
      </c>
      <c r="N58" s="5">
        <v>476</v>
      </c>
      <c r="O58" s="5">
        <v>560</v>
      </c>
      <c r="P58" s="5">
        <v>1270</v>
      </c>
      <c r="Q58" s="5">
        <v>978</v>
      </c>
      <c r="R58" s="5">
        <v>276</v>
      </c>
      <c r="S58" s="6">
        <f t="shared" si="15"/>
        <v>10042</v>
      </c>
      <c r="T58" s="6" t="str">
        <f t="shared" si="16"/>
        <v>15 to 19 minutes</v>
      </c>
      <c r="U58" s="6">
        <f t="shared" si="17"/>
        <v>15</v>
      </c>
      <c r="V58" s="6">
        <f t="shared" si="18"/>
        <v>20084</v>
      </c>
      <c r="W58" s="6">
        <f t="shared" si="19"/>
        <v>7380</v>
      </c>
      <c r="X58" s="6">
        <f t="shared" si="20"/>
        <v>3261</v>
      </c>
      <c r="Y58" s="6">
        <f t="shared" si="21"/>
        <v>4</v>
      </c>
      <c r="Z58" s="6">
        <f t="shared" si="22"/>
        <v>18.265256056424409</v>
      </c>
      <c r="AC58" s="6">
        <f t="shared" si="1"/>
        <v>20084</v>
      </c>
      <c r="AD58" s="6">
        <f t="shared" si="2"/>
        <v>5022</v>
      </c>
      <c r="AE58" s="6">
        <f t="shared" si="3"/>
        <v>10</v>
      </c>
      <c r="AF58" s="6">
        <f t="shared" si="4"/>
        <v>3187</v>
      </c>
      <c r="AG58" s="6">
        <f t="shared" si="5"/>
        <v>4</v>
      </c>
      <c r="AH58" s="6">
        <f t="shared" si="6"/>
        <v>4193</v>
      </c>
      <c r="AI58" s="6">
        <f t="shared" si="7"/>
        <v>11.039221838719799</v>
      </c>
      <c r="AL58" s="6">
        <f t="shared" si="8"/>
        <v>20084</v>
      </c>
      <c r="AM58" s="6">
        <f t="shared" si="9"/>
        <v>15063</v>
      </c>
      <c r="AN58" s="6">
        <f t="shared" si="10"/>
        <v>30</v>
      </c>
      <c r="AO58" s="6">
        <f t="shared" si="11"/>
        <v>1692</v>
      </c>
      <c r="AP58" s="6">
        <f t="shared" si="12"/>
        <v>4</v>
      </c>
      <c r="AQ58" s="6">
        <f t="shared" si="13"/>
        <v>14832</v>
      </c>
      <c r="AR58" s="6">
        <f t="shared" si="14"/>
        <v>30.546099290780141</v>
      </c>
    </row>
    <row r="59" spans="3:44" x14ac:dyDescent="0.25">
      <c r="C59" s="5" t="s">
        <v>102</v>
      </c>
      <c r="D59" s="5">
        <v>11980</v>
      </c>
      <c r="E59" s="5" t="s">
        <v>103</v>
      </c>
      <c r="F59" s="5">
        <v>29342</v>
      </c>
      <c r="G59" s="5">
        <v>1406</v>
      </c>
      <c r="H59" s="5">
        <v>3519</v>
      </c>
      <c r="I59" s="5">
        <v>4390</v>
      </c>
      <c r="J59" s="5">
        <v>3911</v>
      </c>
      <c r="K59" s="5">
        <v>2858</v>
      </c>
      <c r="L59" s="5">
        <v>1331</v>
      </c>
      <c r="M59" s="5">
        <v>3384</v>
      </c>
      <c r="N59" s="5">
        <v>914</v>
      </c>
      <c r="O59" s="5">
        <v>959</v>
      </c>
      <c r="P59" s="5">
        <v>2233</v>
      </c>
      <c r="Q59" s="5">
        <v>2484</v>
      </c>
      <c r="R59" s="5">
        <v>1953</v>
      </c>
      <c r="S59" s="6">
        <f t="shared" si="15"/>
        <v>14671</v>
      </c>
      <c r="T59" s="6" t="str">
        <f t="shared" si="16"/>
        <v>20 to 24 minutes</v>
      </c>
      <c r="U59" s="6">
        <f t="shared" si="17"/>
        <v>20</v>
      </c>
      <c r="V59" s="6">
        <f t="shared" si="18"/>
        <v>29342</v>
      </c>
      <c r="W59" s="6">
        <f t="shared" si="19"/>
        <v>13226</v>
      </c>
      <c r="X59" s="6">
        <f t="shared" si="20"/>
        <v>2858</v>
      </c>
      <c r="Y59" s="6">
        <f t="shared" si="21"/>
        <v>4</v>
      </c>
      <c r="Z59" s="6">
        <f t="shared" si="22"/>
        <v>22.022393282015397</v>
      </c>
      <c r="AC59" s="6">
        <f t="shared" si="1"/>
        <v>29342</v>
      </c>
      <c r="AD59" s="6">
        <f t="shared" si="2"/>
        <v>7336</v>
      </c>
      <c r="AE59" s="6">
        <f t="shared" si="3"/>
        <v>10</v>
      </c>
      <c r="AF59" s="6">
        <f t="shared" si="4"/>
        <v>4390</v>
      </c>
      <c r="AG59" s="6">
        <f t="shared" si="5"/>
        <v>4</v>
      </c>
      <c r="AH59" s="6">
        <f t="shared" si="6"/>
        <v>4925</v>
      </c>
      <c r="AI59" s="6">
        <f t="shared" si="7"/>
        <v>12.196355353075171</v>
      </c>
      <c r="AL59" s="6">
        <f t="shared" si="8"/>
        <v>29342</v>
      </c>
      <c r="AM59" s="6">
        <f t="shared" si="9"/>
        <v>22007</v>
      </c>
      <c r="AN59" s="6">
        <f t="shared" si="10"/>
        <v>40</v>
      </c>
      <c r="AO59" s="6">
        <f t="shared" si="11"/>
        <v>959</v>
      </c>
      <c r="AP59" s="6">
        <f t="shared" si="12"/>
        <v>4</v>
      </c>
      <c r="AQ59" s="6">
        <f t="shared" si="13"/>
        <v>21713</v>
      </c>
      <c r="AR59" s="6">
        <f t="shared" si="14"/>
        <v>41.224191866527633</v>
      </c>
    </row>
    <row r="60" spans="3:44" x14ac:dyDescent="0.25">
      <c r="C60" s="5" t="s">
        <v>104</v>
      </c>
      <c r="D60" s="5">
        <v>12020</v>
      </c>
      <c r="E60" s="5" t="s">
        <v>105</v>
      </c>
      <c r="F60" s="5">
        <v>80302</v>
      </c>
      <c r="G60" s="5">
        <v>2945</v>
      </c>
      <c r="H60" s="5">
        <v>8992</v>
      </c>
      <c r="I60" s="5">
        <v>17140</v>
      </c>
      <c r="J60" s="5">
        <v>17985</v>
      </c>
      <c r="K60" s="5">
        <v>11639</v>
      </c>
      <c r="L60" s="5">
        <v>3895</v>
      </c>
      <c r="M60" s="5">
        <v>7834</v>
      </c>
      <c r="N60" s="5">
        <v>1294</v>
      </c>
      <c r="O60" s="5">
        <v>1234</v>
      </c>
      <c r="P60" s="5">
        <v>2779</v>
      </c>
      <c r="Q60" s="5">
        <v>2800</v>
      </c>
      <c r="R60" s="5">
        <v>1765</v>
      </c>
      <c r="S60" s="6">
        <f t="shared" si="15"/>
        <v>40151</v>
      </c>
      <c r="T60" s="6" t="str">
        <f t="shared" si="16"/>
        <v>15 to 19 minutes</v>
      </c>
      <c r="U60" s="6">
        <f t="shared" si="17"/>
        <v>15</v>
      </c>
      <c r="V60" s="6">
        <f t="shared" si="18"/>
        <v>80302</v>
      </c>
      <c r="W60" s="6">
        <f t="shared" si="19"/>
        <v>29077</v>
      </c>
      <c r="X60" s="6">
        <f t="shared" si="20"/>
        <v>17985</v>
      </c>
      <c r="Y60" s="6">
        <f t="shared" si="21"/>
        <v>4</v>
      </c>
      <c r="Z60" s="6">
        <f t="shared" si="22"/>
        <v>17.46294134000556</v>
      </c>
      <c r="AC60" s="6">
        <f t="shared" si="1"/>
        <v>80302</v>
      </c>
      <c r="AD60" s="6">
        <f t="shared" si="2"/>
        <v>20076</v>
      </c>
      <c r="AE60" s="6">
        <f t="shared" si="3"/>
        <v>10</v>
      </c>
      <c r="AF60" s="6">
        <f t="shared" si="4"/>
        <v>17140</v>
      </c>
      <c r="AG60" s="6">
        <f t="shared" si="5"/>
        <v>4</v>
      </c>
      <c r="AH60" s="6">
        <f t="shared" si="6"/>
        <v>11937</v>
      </c>
      <c r="AI60" s="6">
        <f t="shared" si="7"/>
        <v>11.899299883313885</v>
      </c>
      <c r="AL60" s="6">
        <f t="shared" si="8"/>
        <v>80302</v>
      </c>
      <c r="AM60" s="6">
        <f t="shared" si="9"/>
        <v>60227</v>
      </c>
      <c r="AN60" s="6">
        <f t="shared" si="10"/>
        <v>25</v>
      </c>
      <c r="AO60" s="6">
        <f t="shared" si="11"/>
        <v>3895</v>
      </c>
      <c r="AP60" s="6">
        <f t="shared" si="12"/>
        <v>4</v>
      </c>
      <c r="AQ60" s="6">
        <f t="shared" si="13"/>
        <v>58701</v>
      </c>
      <c r="AR60" s="6">
        <f t="shared" si="14"/>
        <v>26.566623876765085</v>
      </c>
    </row>
    <row r="61" spans="3:44" x14ac:dyDescent="0.25">
      <c r="C61" s="5" t="s">
        <v>106</v>
      </c>
      <c r="D61" s="5">
        <v>12060</v>
      </c>
      <c r="E61" s="5" t="s">
        <v>107</v>
      </c>
      <c r="F61" s="5">
        <v>2302221</v>
      </c>
      <c r="G61" s="5">
        <v>41360</v>
      </c>
      <c r="H61" s="5">
        <v>146965</v>
      </c>
      <c r="I61" s="5">
        <v>237594</v>
      </c>
      <c r="J61" s="5">
        <v>299294</v>
      </c>
      <c r="K61" s="5">
        <v>319931</v>
      </c>
      <c r="L61" s="5">
        <v>144796</v>
      </c>
      <c r="M61" s="5">
        <v>374718</v>
      </c>
      <c r="N61" s="5">
        <v>84826</v>
      </c>
      <c r="O61" s="5">
        <v>116344</v>
      </c>
      <c r="P61" s="5">
        <v>267644</v>
      </c>
      <c r="Q61" s="5">
        <v>198867</v>
      </c>
      <c r="R61" s="5">
        <v>69882</v>
      </c>
      <c r="S61" s="6">
        <f t="shared" si="15"/>
        <v>1151110.5</v>
      </c>
      <c r="T61" s="6" t="str">
        <f t="shared" si="16"/>
        <v>25 to 29 minutes</v>
      </c>
      <c r="U61" s="6">
        <f t="shared" si="17"/>
        <v>25</v>
      </c>
      <c r="V61" s="6">
        <f t="shared" si="18"/>
        <v>2302221</v>
      </c>
      <c r="W61" s="6">
        <f t="shared" si="19"/>
        <v>1045144</v>
      </c>
      <c r="X61" s="6">
        <f t="shared" si="20"/>
        <v>144796</v>
      </c>
      <c r="Y61" s="6">
        <f t="shared" si="21"/>
        <v>4</v>
      </c>
      <c r="Z61" s="6">
        <f t="shared" si="22"/>
        <v>27.927332246747149</v>
      </c>
      <c r="AC61" s="6">
        <f t="shared" si="1"/>
        <v>2302221</v>
      </c>
      <c r="AD61" s="6">
        <f t="shared" si="2"/>
        <v>575556</v>
      </c>
      <c r="AE61" s="6">
        <f t="shared" si="3"/>
        <v>15</v>
      </c>
      <c r="AF61" s="6">
        <f t="shared" si="4"/>
        <v>299294</v>
      </c>
      <c r="AG61" s="6">
        <f t="shared" si="5"/>
        <v>4</v>
      </c>
      <c r="AH61" s="6">
        <f t="shared" si="6"/>
        <v>425919</v>
      </c>
      <c r="AI61" s="6">
        <f t="shared" si="7"/>
        <v>16.999856328559879</v>
      </c>
      <c r="AL61" s="6">
        <f t="shared" si="8"/>
        <v>2302221</v>
      </c>
      <c r="AM61" s="6">
        <f t="shared" si="9"/>
        <v>1726666</v>
      </c>
      <c r="AN61" s="6">
        <f t="shared" si="10"/>
        <v>40</v>
      </c>
      <c r="AO61" s="6">
        <f t="shared" si="11"/>
        <v>116344</v>
      </c>
      <c r="AP61" s="6">
        <f t="shared" si="12"/>
        <v>4</v>
      </c>
      <c r="AQ61" s="6">
        <f t="shared" si="13"/>
        <v>1649484</v>
      </c>
      <c r="AR61" s="6">
        <f t="shared" si="14"/>
        <v>42.653570446262805</v>
      </c>
    </row>
    <row r="62" spans="3:44" x14ac:dyDescent="0.25">
      <c r="C62" s="5" t="s">
        <v>108</v>
      </c>
      <c r="D62" s="5">
        <v>12100</v>
      </c>
      <c r="E62" s="5" t="s">
        <v>109</v>
      </c>
      <c r="F62" s="5">
        <v>122853</v>
      </c>
      <c r="G62" s="5">
        <v>4398</v>
      </c>
      <c r="H62" s="5">
        <v>12912</v>
      </c>
      <c r="I62" s="5">
        <v>19335</v>
      </c>
      <c r="J62" s="5">
        <v>20630</v>
      </c>
      <c r="K62" s="5">
        <v>22135</v>
      </c>
      <c r="L62" s="5">
        <v>8444</v>
      </c>
      <c r="M62" s="5">
        <v>14038</v>
      </c>
      <c r="N62" s="5">
        <v>2671</v>
      </c>
      <c r="O62" s="5">
        <v>3965</v>
      </c>
      <c r="P62" s="5">
        <v>5860</v>
      </c>
      <c r="Q62" s="5">
        <v>5094</v>
      </c>
      <c r="R62" s="5">
        <v>3371</v>
      </c>
      <c r="S62" s="6">
        <f t="shared" si="15"/>
        <v>61426.5</v>
      </c>
      <c r="T62" s="6" t="str">
        <f t="shared" si="16"/>
        <v>20 to 24 minutes</v>
      </c>
      <c r="U62" s="6">
        <f t="shared" si="17"/>
        <v>20</v>
      </c>
      <c r="V62" s="6">
        <f t="shared" si="18"/>
        <v>122853</v>
      </c>
      <c r="W62" s="6">
        <f t="shared" si="19"/>
        <v>57275</v>
      </c>
      <c r="X62" s="6">
        <f t="shared" si="20"/>
        <v>22135</v>
      </c>
      <c r="Y62" s="6">
        <f t="shared" si="21"/>
        <v>4</v>
      </c>
      <c r="Z62" s="6">
        <f t="shared" si="22"/>
        <v>20.750214592274677</v>
      </c>
      <c r="AC62" s="6">
        <f t="shared" si="1"/>
        <v>122853</v>
      </c>
      <c r="AD62" s="6">
        <f t="shared" si="2"/>
        <v>30714</v>
      </c>
      <c r="AE62" s="6">
        <f t="shared" si="3"/>
        <v>10</v>
      </c>
      <c r="AF62" s="6">
        <f t="shared" si="4"/>
        <v>19335</v>
      </c>
      <c r="AG62" s="6">
        <f t="shared" si="5"/>
        <v>4</v>
      </c>
      <c r="AH62" s="6">
        <f t="shared" si="6"/>
        <v>17310</v>
      </c>
      <c r="AI62" s="6">
        <f t="shared" si="7"/>
        <v>12.772847168347557</v>
      </c>
      <c r="AL62" s="6">
        <f t="shared" si="8"/>
        <v>122853</v>
      </c>
      <c r="AM62" s="6">
        <f t="shared" si="9"/>
        <v>92140</v>
      </c>
      <c r="AN62" s="6">
        <f t="shared" si="10"/>
        <v>30</v>
      </c>
      <c r="AO62" s="6">
        <f t="shared" si="11"/>
        <v>14038</v>
      </c>
      <c r="AP62" s="6">
        <f t="shared" si="12"/>
        <v>4</v>
      </c>
      <c r="AQ62" s="6">
        <f t="shared" si="13"/>
        <v>87854</v>
      </c>
      <c r="AR62" s="6">
        <f t="shared" si="14"/>
        <v>31.221185354039036</v>
      </c>
    </row>
    <row r="63" spans="3:44" x14ac:dyDescent="0.25">
      <c r="C63" s="5" t="s">
        <v>110</v>
      </c>
      <c r="D63" s="5">
        <v>12140</v>
      </c>
      <c r="E63" s="5" t="s">
        <v>111</v>
      </c>
      <c r="F63" s="5">
        <v>17797</v>
      </c>
      <c r="G63" s="5">
        <v>1253</v>
      </c>
      <c r="H63" s="5">
        <v>2995</v>
      </c>
      <c r="I63" s="5">
        <v>2796</v>
      </c>
      <c r="J63" s="5">
        <v>2545</v>
      </c>
      <c r="K63" s="5">
        <v>2437</v>
      </c>
      <c r="L63" s="5">
        <v>1231</v>
      </c>
      <c r="M63" s="5">
        <v>1756</v>
      </c>
      <c r="N63" s="5">
        <v>611</v>
      </c>
      <c r="O63" s="5">
        <v>404</v>
      </c>
      <c r="P63" s="5">
        <v>890</v>
      </c>
      <c r="Q63" s="5">
        <v>587</v>
      </c>
      <c r="R63" s="5">
        <v>292</v>
      </c>
      <c r="S63" s="6">
        <f t="shared" si="15"/>
        <v>8898.5</v>
      </c>
      <c r="T63" s="6" t="str">
        <f t="shared" si="16"/>
        <v>15 to 19 minutes</v>
      </c>
      <c r="U63" s="6">
        <f t="shared" si="17"/>
        <v>15</v>
      </c>
      <c r="V63" s="6">
        <f t="shared" si="18"/>
        <v>17797</v>
      </c>
      <c r="W63" s="6">
        <f t="shared" si="19"/>
        <v>7044</v>
      </c>
      <c r="X63" s="6">
        <f t="shared" si="20"/>
        <v>2545</v>
      </c>
      <c r="Y63" s="6">
        <f t="shared" si="21"/>
        <v>4</v>
      </c>
      <c r="Z63" s="6">
        <f t="shared" si="22"/>
        <v>17.914734774066797</v>
      </c>
      <c r="AC63" s="6">
        <f t="shared" si="1"/>
        <v>17797</v>
      </c>
      <c r="AD63" s="6">
        <f t="shared" si="2"/>
        <v>4450</v>
      </c>
      <c r="AE63" s="6">
        <f t="shared" si="3"/>
        <v>10</v>
      </c>
      <c r="AF63" s="6">
        <f t="shared" si="4"/>
        <v>2796</v>
      </c>
      <c r="AG63" s="6">
        <f t="shared" si="5"/>
        <v>4</v>
      </c>
      <c r="AH63" s="6">
        <f t="shared" si="6"/>
        <v>4248</v>
      </c>
      <c r="AI63" s="6">
        <f t="shared" si="7"/>
        <v>10.287911301859801</v>
      </c>
      <c r="AL63" s="6">
        <f t="shared" si="8"/>
        <v>17797</v>
      </c>
      <c r="AM63" s="6">
        <f t="shared" si="9"/>
        <v>13348</v>
      </c>
      <c r="AN63" s="6">
        <f t="shared" si="10"/>
        <v>30</v>
      </c>
      <c r="AO63" s="6">
        <f t="shared" si="11"/>
        <v>1756</v>
      </c>
      <c r="AP63" s="6">
        <f t="shared" si="12"/>
        <v>4</v>
      </c>
      <c r="AQ63" s="6">
        <f t="shared" si="13"/>
        <v>13257</v>
      </c>
      <c r="AR63" s="6">
        <f t="shared" si="14"/>
        <v>30.206719817767652</v>
      </c>
    </row>
    <row r="64" spans="3:44" x14ac:dyDescent="0.25">
      <c r="C64" s="5" t="s">
        <v>112</v>
      </c>
      <c r="D64" s="5">
        <v>12180</v>
      </c>
      <c r="E64" s="5" t="s">
        <v>113</v>
      </c>
      <c r="F64" s="5">
        <v>34980</v>
      </c>
      <c r="G64" s="5">
        <v>2557</v>
      </c>
      <c r="H64" s="5">
        <v>6254</v>
      </c>
      <c r="I64" s="5">
        <v>5914</v>
      </c>
      <c r="J64" s="5">
        <v>4787</v>
      </c>
      <c r="K64" s="5">
        <v>3804</v>
      </c>
      <c r="L64" s="5">
        <v>1628</v>
      </c>
      <c r="M64" s="5">
        <v>3418</v>
      </c>
      <c r="N64" s="5">
        <v>1252</v>
      </c>
      <c r="O64" s="5">
        <v>1297</v>
      </c>
      <c r="P64" s="5">
        <v>2456</v>
      </c>
      <c r="Q64" s="5">
        <v>1113</v>
      </c>
      <c r="R64" s="5">
        <v>500</v>
      </c>
      <c r="S64" s="6">
        <f t="shared" si="15"/>
        <v>17490</v>
      </c>
      <c r="T64" s="6" t="str">
        <f t="shared" si="16"/>
        <v>15 to 19 minutes</v>
      </c>
      <c r="U64" s="6">
        <f t="shared" si="17"/>
        <v>15</v>
      </c>
      <c r="V64" s="6">
        <f t="shared" si="18"/>
        <v>34980</v>
      </c>
      <c r="W64" s="6">
        <f t="shared" si="19"/>
        <v>14725</v>
      </c>
      <c r="X64" s="6">
        <f t="shared" si="20"/>
        <v>4787</v>
      </c>
      <c r="Y64" s="6">
        <f t="shared" si="21"/>
        <v>4</v>
      </c>
      <c r="Z64" s="6">
        <f t="shared" si="22"/>
        <v>17.31042406517652</v>
      </c>
      <c r="AC64" s="6">
        <f t="shared" si="1"/>
        <v>34980</v>
      </c>
      <c r="AD64" s="6">
        <f t="shared" si="2"/>
        <v>8746</v>
      </c>
      <c r="AE64" s="6">
        <f t="shared" si="3"/>
        <v>5</v>
      </c>
      <c r="AF64" s="6">
        <f t="shared" si="4"/>
        <v>6254</v>
      </c>
      <c r="AG64" s="6">
        <f t="shared" si="5"/>
        <v>4</v>
      </c>
      <c r="AH64" s="6">
        <f t="shared" si="6"/>
        <v>2557</v>
      </c>
      <c r="AI64" s="6">
        <f t="shared" si="7"/>
        <v>8.9577870163095614</v>
      </c>
      <c r="AL64" s="6">
        <f t="shared" si="8"/>
        <v>34980</v>
      </c>
      <c r="AM64" s="6">
        <f t="shared" si="9"/>
        <v>26235</v>
      </c>
      <c r="AN64" s="6">
        <f t="shared" si="10"/>
        <v>30</v>
      </c>
      <c r="AO64" s="6">
        <f t="shared" si="11"/>
        <v>3418</v>
      </c>
      <c r="AP64" s="6">
        <f t="shared" si="12"/>
        <v>4</v>
      </c>
      <c r="AQ64" s="6">
        <f t="shared" si="13"/>
        <v>24944</v>
      </c>
      <c r="AR64" s="6">
        <f t="shared" si="14"/>
        <v>31.510825043885312</v>
      </c>
    </row>
    <row r="65" spans="3:44" x14ac:dyDescent="0.25">
      <c r="C65" s="5" t="s">
        <v>114</v>
      </c>
      <c r="D65" s="5">
        <v>12220</v>
      </c>
      <c r="E65" s="5" t="s">
        <v>115</v>
      </c>
      <c r="F65" s="5">
        <v>61039</v>
      </c>
      <c r="G65" s="5">
        <v>2018</v>
      </c>
      <c r="H65" s="5">
        <v>7511</v>
      </c>
      <c r="I65" s="5">
        <v>11541</v>
      </c>
      <c r="J65" s="5">
        <v>12283</v>
      </c>
      <c r="K65" s="5">
        <v>8971</v>
      </c>
      <c r="L65" s="5">
        <v>4058</v>
      </c>
      <c r="M65" s="5">
        <v>6596</v>
      </c>
      <c r="N65" s="5">
        <v>1256</v>
      </c>
      <c r="O65" s="5">
        <v>1130</v>
      </c>
      <c r="P65" s="5">
        <v>3502</v>
      </c>
      <c r="Q65" s="5">
        <v>1218</v>
      </c>
      <c r="R65" s="5">
        <v>955</v>
      </c>
      <c r="S65" s="6">
        <f t="shared" si="15"/>
        <v>30519.5</v>
      </c>
      <c r="T65" s="6" t="str">
        <f t="shared" si="16"/>
        <v>15 to 19 minutes</v>
      </c>
      <c r="U65" s="6">
        <f t="shared" si="17"/>
        <v>15</v>
      </c>
      <c r="V65" s="6">
        <f t="shared" si="18"/>
        <v>61039</v>
      </c>
      <c r="W65" s="6">
        <f t="shared" si="19"/>
        <v>21070</v>
      </c>
      <c r="X65" s="6">
        <f t="shared" si="20"/>
        <v>12283</v>
      </c>
      <c r="Y65" s="6">
        <f t="shared" si="21"/>
        <v>4</v>
      </c>
      <c r="Z65" s="6">
        <f t="shared" si="22"/>
        <v>18.077261255393633</v>
      </c>
      <c r="AC65" s="6">
        <f t="shared" si="1"/>
        <v>61039</v>
      </c>
      <c r="AD65" s="6">
        <f t="shared" si="2"/>
        <v>15260</v>
      </c>
      <c r="AE65" s="6">
        <f t="shared" si="3"/>
        <v>10</v>
      </c>
      <c r="AF65" s="6">
        <f t="shared" si="4"/>
        <v>11541</v>
      </c>
      <c r="AG65" s="6">
        <f t="shared" si="5"/>
        <v>4</v>
      </c>
      <c r="AH65" s="6">
        <f t="shared" si="6"/>
        <v>9529</v>
      </c>
      <c r="AI65" s="6">
        <f t="shared" si="7"/>
        <v>11.986223030933195</v>
      </c>
      <c r="AL65" s="6">
        <f t="shared" si="8"/>
        <v>61039</v>
      </c>
      <c r="AM65" s="6">
        <f t="shared" si="9"/>
        <v>45780</v>
      </c>
      <c r="AN65" s="6">
        <f t="shared" si="10"/>
        <v>25</v>
      </c>
      <c r="AO65" s="6">
        <f t="shared" si="11"/>
        <v>4058</v>
      </c>
      <c r="AP65" s="6">
        <f t="shared" si="12"/>
        <v>4</v>
      </c>
      <c r="AQ65" s="6">
        <f t="shared" si="13"/>
        <v>42324</v>
      </c>
      <c r="AR65" s="6">
        <f t="shared" si="14"/>
        <v>28.405864958107443</v>
      </c>
    </row>
    <row r="66" spans="3:44" x14ac:dyDescent="0.25">
      <c r="C66" s="5" t="s">
        <v>116</v>
      </c>
      <c r="D66" s="5">
        <v>12260</v>
      </c>
      <c r="E66" s="5" t="s">
        <v>117</v>
      </c>
      <c r="F66" s="5">
        <v>229052</v>
      </c>
      <c r="G66" s="5">
        <v>4861</v>
      </c>
      <c r="H66" s="5">
        <v>19044</v>
      </c>
      <c r="I66" s="5">
        <v>34418</v>
      </c>
      <c r="J66" s="5">
        <v>44487</v>
      </c>
      <c r="K66" s="5">
        <v>42624</v>
      </c>
      <c r="L66" s="5">
        <v>14515</v>
      </c>
      <c r="M66" s="5">
        <v>31566</v>
      </c>
      <c r="N66" s="5">
        <v>5660</v>
      </c>
      <c r="O66" s="5">
        <v>6185</v>
      </c>
      <c r="P66" s="5">
        <v>14851</v>
      </c>
      <c r="Q66" s="5">
        <v>7710</v>
      </c>
      <c r="R66" s="5">
        <v>3131</v>
      </c>
      <c r="S66" s="6">
        <f t="shared" si="15"/>
        <v>114526</v>
      </c>
      <c r="T66" s="6" t="str">
        <f t="shared" si="16"/>
        <v>20 to 24 minutes</v>
      </c>
      <c r="U66" s="6">
        <f t="shared" si="17"/>
        <v>20</v>
      </c>
      <c r="V66" s="6">
        <f t="shared" si="18"/>
        <v>229052</v>
      </c>
      <c r="W66" s="6">
        <f t="shared" si="19"/>
        <v>102810</v>
      </c>
      <c r="X66" s="6">
        <f t="shared" si="20"/>
        <v>42624</v>
      </c>
      <c r="Y66" s="6">
        <f t="shared" si="21"/>
        <v>4</v>
      </c>
      <c r="Z66" s="6">
        <f t="shared" si="22"/>
        <v>21.099474474474473</v>
      </c>
      <c r="AC66" s="6">
        <f t="shared" si="1"/>
        <v>229052</v>
      </c>
      <c r="AD66" s="6">
        <f t="shared" si="2"/>
        <v>57264</v>
      </c>
      <c r="AE66" s="6">
        <f t="shared" si="3"/>
        <v>10</v>
      </c>
      <c r="AF66" s="6">
        <f t="shared" si="4"/>
        <v>34418</v>
      </c>
      <c r="AG66" s="6">
        <f t="shared" si="5"/>
        <v>4</v>
      </c>
      <c r="AH66" s="6">
        <f t="shared" si="6"/>
        <v>23905</v>
      </c>
      <c r="AI66" s="6">
        <f t="shared" si="7"/>
        <v>13.876808646638388</v>
      </c>
      <c r="AL66" s="6">
        <f t="shared" si="8"/>
        <v>229052</v>
      </c>
      <c r="AM66" s="6">
        <f t="shared" si="9"/>
        <v>171789</v>
      </c>
      <c r="AN66" s="6">
        <f t="shared" si="10"/>
        <v>30</v>
      </c>
      <c r="AO66" s="6">
        <f t="shared" si="11"/>
        <v>31566</v>
      </c>
      <c r="AP66" s="6">
        <f t="shared" si="12"/>
        <v>4</v>
      </c>
      <c r="AQ66" s="6">
        <f t="shared" si="13"/>
        <v>159949</v>
      </c>
      <c r="AR66" s="6">
        <f t="shared" si="14"/>
        <v>31.500348476208579</v>
      </c>
    </row>
    <row r="67" spans="3:44" x14ac:dyDescent="0.25">
      <c r="C67" s="5" t="s">
        <v>118</v>
      </c>
      <c r="D67" s="5">
        <v>12300</v>
      </c>
      <c r="E67" s="5" t="s">
        <v>119</v>
      </c>
      <c r="F67" s="5">
        <v>54701</v>
      </c>
      <c r="G67" s="5">
        <v>2637</v>
      </c>
      <c r="H67" s="5">
        <v>7438</v>
      </c>
      <c r="I67" s="5">
        <v>8289</v>
      </c>
      <c r="J67" s="5">
        <v>8305</v>
      </c>
      <c r="K67" s="5">
        <v>7944</v>
      </c>
      <c r="L67" s="5">
        <v>3756</v>
      </c>
      <c r="M67" s="5">
        <v>6542</v>
      </c>
      <c r="N67" s="5">
        <v>1308</v>
      </c>
      <c r="O67" s="5">
        <v>1702</v>
      </c>
      <c r="P67" s="5">
        <v>3035</v>
      </c>
      <c r="Q67" s="5">
        <v>2619</v>
      </c>
      <c r="R67" s="5">
        <v>1126</v>
      </c>
      <c r="S67" s="6">
        <f t="shared" si="15"/>
        <v>27350.5</v>
      </c>
      <c r="T67" s="6" t="str">
        <f t="shared" si="16"/>
        <v>20 to 24 minutes</v>
      </c>
      <c r="U67" s="6">
        <f t="shared" si="17"/>
        <v>20</v>
      </c>
      <c r="V67" s="6">
        <f t="shared" si="18"/>
        <v>54701</v>
      </c>
      <c r="W67" s="6">
        <f t="shared" si="19"/>
        <v>26669</v>
      </c>
      <c r="X67" s="6">
        <f t="shared" si="20"/>
        <v>7944</v>
      </c>
      <c r="Y67" s="6">
        <f t="shared" si="21"/>
        <v>4</v>
      </c>
      <c r="Z67" s="6">
        <f t="shared" si="22"/>
        <v>20.343152064451157</v>
      </c>
      <c r="AC67" s="6">
        <f t="shared" si="1"/>
        <v>54701</v>
      </c>
      <c r="AD67" s="6">
        <f t="shared" si="2"/>
        <v>13676</v>
      </c>
      <c r="AE67" s="6">
        <f t="shared" si="3"/>
        <v>10</v>
      </c>
      <c r="AF67" s="6">
        <f t="shared" si="4"/>
        <v>8289</v>
      </c>
      <c r="AG67" s="6">
        <f t="shared" si="5"/>
        <v>4</v>
      </c>
      <c r="AH67" s="6">
        <f t="shared" si="6"/>
        <v>10075</v>
      </c>
      <c r="AI67" s="6">
        <f t="shared" si="7"/>
        <v>11.737362769936059</v>
      </c>
      <c r="AL67" s="6">
        <f t="shared" si="8"/>
        <v>54701</v>
      </c>
      <c r="AM67" s="6">
        <f t="shared" si="9"/>
        <v>41026</v>
      </c>
      <c r="AN67" s="6">
        <f t="shared" si="10"/>
        <v>30</v>
      </c>
      <c r="AO67" s="6">
        <f t="shared" si="11"/>
        <v>6542</v>
      </c>
      <c r="AP67" s="6">
        <f t="shared" si="12"/>
        <v>4</v>
      </c>
      <c r="AQ67" s="6">
        <f t="shared" si="13"/>
        <v>38369</v>
      </c>
      <c r="AR67" s="6">
        <f t="shared" si="14"/>
        <v>31.624426780800977</v>
      </c>
    </row>
    <row r="68" spans="3:44" x14ac:dyDescent="0.25">
      <c r="C68" s="5" t="s">
        <v>120</v>
      </c>
      <c r="D68" s="5">
        <v>12380</v>
      </c>
      <c r="E68" s="5" t="s">
        <v>121</v>
      </c>
      <c r="F68" s="5">
        <v>17840</v>
      </c>
      <c r="G68" s="5">
        <v>1570</v>
      </c>
      <c r="H68" s="5">
        <v>4554</v>
      </c>
      <c r="I68" s="5">
        <v>4268</v>
      </c>
      <c r="J68" s="5">
        <v>1596</v>
      </c>
      <c r="K68" s="5">
        <v>1351</v>
      </c>
      <c r="L68" s="5">
        <v>627</v>
      </c>
      <c r="M68" s="5">
        <v>1120</v>
      </c>
      <c r="N68" s="5">
        <v>320</v>
      </c>
      <c r="O68" s="5">
        <v>567</v>
      </c>
      <c r="P68" s="5">
        <v>1217</v>
      </c>
      <c r="Q68" s="5">
        <v>457</v>
      </c>
      <c r="R68" s="5">
        <v>193</v>
      </c>
      <c r="S68" s="6">
        <f t="shared" si="15"/>
        <v>8920</v>
      </c>
      <c r="T68" s="6" t="str">
        <f t="shared" si="16"/>
        <v>10 to 14 minutes</v>
      </c>
      <c r="U68" s="6">
        <f t="shared" si="17"/>
        <v>10</v>
      </c>
      <c r="V68" s="6">
        <f t="shared" si="18"/>
        <v>17840</v>
      </c>
      <c r="W68" s="6">
        <f t="shared" si="19"/>
        <v>6124</v>
      </c>
      <c r="X68" s="6">
        <f t="shared" si="20"/>
        <v>4268</v>
      </c>
      <c r="Y68" s="6">
        <f t="shared" si="21"/>
        <v>4</v>
      </c>
      <c r="Z68" s="6">
        <f t="shared" si="22"/>
        <v>12.620431115276476</v>
      </c>
      <c r="AC68" s="6">
        <f t="shared" si="1"/>
        <v>17840</v>
      </c>
      <c r="AD68" s="6">
        <f t="shared" si="2"/>
        <v>4461</v>
      </c>
      <c r="AE68" s="6">
        <f t="shared" si="3"/>
        <v>5</v>
      </c>
      <c r="AF68" s="6">
        <f t="shared" si="4"/>
        <v>4554</v>
      </c>
      <c r="AG68" s="6">
        <f t="shared" si="5"/>
        <v>4</v>
      </c>
      <c r="AH68" s="6">
        <f t="shared" si="6"/>
        <v>1570</v>
      </c>
      <c r="AI68" s="6">
        <f t="shared" si="7"/>
        <v>7.5384277558190602</v>
      </c>
      <c r="AL68" s="6">
        <f t="shared" si="8"/>
        <v>17840</v>
      </c>
      <c r="AM68" s="6">
        <f t="shared" si="9"/>
        <v>13380</v>
      </c>
      <c r="AN68" s="6">
        <f t="shared" si="10"/>
        <v>25</v>
      </c>
      <c r="AO68" s="6">
        <f t="shared" si="11"/>
        <v>627</v>
      </c>
      <c r="AP68" s="6">
        <f t="shared" si="12"/>
        <v>4</v>
      </c>
      <c r="AQ68" s="6">
        <f t="shared" si="13"/>
        <v>13339</v>
      </c>
      <c r="AR68" s="6">
        <f t="shared" si="14"/>
        <v>25.261562998405104</v>
      </c>
    </row>
    <row r="69" spans="3:44" x14ac:dyDescent="0.25">
      <c r="C69" s="5" t="s">
        <v>122</v>
      </c>
      <c r="D69" s="5">
        <v>12420</v>
      </c>
      <c r="E69" s="5" t="s">
        <v>123</v>
      </c>
      <c r="F69" s="5">
        <v>809519</v>
      </c>
      <c r="G69" s="5">
        <v>19182</v>
      </c>
      <c r="H69" s="5">
        <v>69808</v>
      </c>
      <c r="I69" s="5">
        <v>107489</v>
      </c>
      <c r="J69" s="5">
        <v>133594</v>
      </c>
      <c r="K69" s="5">
        <v>131408</v>
      </c>
      <c r="L69" s="5">
        <v>51518</v>
      </c>
      <c r="M69" s="5">
        <v>126586</v>
      </c>
      <c r="N69" s="5">
        <v>22705</v>
      </c>
      <c r="O69" s="5">
        <v>32386</v>
      </c>
      <c r="P69" s="5">
        <v>63453</v>
      </c>
      <c r="Q69" s="5">
        <v>36623</v>
      </c>
      <c r="R69" s="5">
        <v>14767</v>
      </c>
      <c r="S69" s="6">
        <f t="shared" si="15"/>
        <v>404759.5</v>
      </c>
      <c r="T69" s="6" t="str">
        <f t="shared" si="16"/>
        <v>20 to 24 minutes</v>
      </c>
      <c r="U69" s="6">
        <f t="shared" si="17"/>
        <v>20</v>
      </c>
      <c r="V69" s="6">
        <f t="shared" si="18"/>
        <v>809519</v>
      </c>
      <c r="W69" s="6">
        <f t="shared" si="19"/>
        <v>330073</v>
      </c>
      <c r="X69" s="6">
        <f t="shared" si="20"/>
        <v>131408</v>
      </c>
      <c r="Y69" s="6">
        <f t="shared" si="21"/>
        <v>4</v>
      </c>
      <c r="Z69" s="6">
        <f t="shared" si="22"/>
        <v>22.273423231462317</v>
      </c>
      <c r="AC69" s="6">
        <f t="shared" si="1"/>
        <v>809519</v>
      </c>
      <c r="AD69" s="6">
        <f t="shared" si="2"/>
        <v>202380</v>
      </c>
      <c r="AE69" s="6">
        <f t="shared" si="3"/>
        <v>15</v>
      </c>
      <c r="AF69" s="6">
        <f t="shared" si="4"/>
        <v>133594</v>
      </c>
      <c r="AG69" s="6">
        <f t="shared" si="5"/>
        <v>4</v>
      </c>
      <c r="AH69" s="6">
        <f t="shared" si="6"/>
        <v>196479</v>
      </c>
      <c r="AI69" s="6">
        <f t="shared" si="7"/>
        <v>15.176677096276778</v>
      </c>
      <c r="AL69" s="6">
        <f t="shared" si="8"/>
        <v>809519</v>
      </c>
      <c r="AM69" s="6">
        <f t="shared" si="9"/>
        <v>607140</v>
      </c>
      <c r="AN69" s="6">
        <f t="shared" si="10"/>
        <v>30</v>
      </c>
      <c r="AO69" s="6">
        <f t="shared" si="11"/>
        <v>126586</v>
      </c>
      <c r="AP69" s="6">
        <f t="shared" si="12"/>
        <v>4</v>
      </c>
      <c r="AQ69" s="6">
        <f t="shared" si="13"/>
        <v>512999</v>
      </c>
      <c r="AR69" s="6">
        <f t="shared" si="14"/>
        <v>32.974744442513391</v>
      </c>
    </row>
    <row r="70" spans="3:44" x14ac:dyDescent="0.25">
      <c r="C70" s="5" t="s">
        <v>124</v>
      </c>
      <c r="D70" s="5">
        <v>12460</v>
      </c>
      <c r="E70" s="5" t="s">
        <v>125</v>
      </c>
      <c r="F70" s="5">
        <v>10252</v>
      </c>
      <c r="G70" s="5">
        <v>293</v>
      </c>
      <c r="H70" s="5">
        <v>1559</v>
      </c>
      <c r="I70" s="5">
        <v>2086</v>
      </c>
      <c r="J70" s="5">
        <v>2330</v>
      </c>
      <c r="K70" s="5">
        <v>872</v>
      </c>
      <c r="L70" s="5">
        <v>440</v>
      </c>
      <c r="M70" s="5">
        <v>558</v>
      </c>
      <c r="N70" s="5">
        <v>154</v>
      </c>
      <c r="O70" s="5">
        <v>151</v>
      </c>
      <c r="P70" s="5">
        <v>1041</v>
      </c>
      <c r="Q70" s="5">
        <v>605</v>
      </c>
      <c r="R70" s="5">
        <v>163</v>
      </c>
      <c r="S70" s="6">
        <f t="shared" si="15"/>
        <v>5126</v>
      </c>
      <c r="T70" s="6" t="str">
        <f t="shared" si="16"/>
        <v>15 to 19 minutes</v>
      </c>
      <c r="U70" s="6">
        <f t="shared" si="17"/>
        <v>15</v>
      </c>
      <c r="V70" s="6">
        <f t="shared" si="18"/>
        <v>10252</v>
      </c>
      <c r="W70" s="6">
        <f t="shared" si="19"/>
        <v>3938</v>
      </c>
      <c r="X70" s="6">
        <f t="shared" si="20"/>
        <v>2330</v>
      </c>
      <c r="Y70" s="6">
        <f t="shared" si="21"/>
        <v>4</v>
      </c>
      <c r="Z70" s="6">
        <f t="shared" si="22"/>
        <v>17.039484978540774</v>
      </c>
      <c r="AC70" s="6">
        <f t="shared" si="1"/>
        <v>10252</v>
      </c>
      <c r="AD70" s="6">
        <f t="shared" si="2"/>
        <v>2564</v>
      </c>
      <c r="AE70" s="6">
        <f t="shared" si="3"/>
        <v>10</v>
      </c>
      <c r="AF70" s="6">
        <f t="shared" si="4"/>
        <v>2086</v>
      </c>
      <c r="AG70" s="6">
        <f t="shared" si="5"/>
        <v>4</v>
      </c>
      <c r="AH70" s="6">
        <f t="shared" si="6"/>
        <v>1852</v>
      </c>
      <c r="AI70" s="6">
        <f t="shared" si="7"/>
        <v>11.363374880153403</v>
      </c>
      <c r="AL70" s="6">
        <f t="shared" si="8"/>
        <v>10252</v>
      </c>
      <c r="AM70" s="6">
        <f t="shared" si="9"/>
        <v>7689</v>
      </c>
      <c r="AN70" s="6">
        <f t="shared" si="10"/>
        <v>30</v>
      </c>
      <c r="AO70" s="6">
        <f t="shared" si="11"/>
        <v>558</v>
      </c>
      <c r="AP70" s="6">
        <f t="shared" si="12"/>
        <v>4</v>
      </c>
      <c r="AQ70" s="6">
        <f t="shared" si="13"/>
        <v>7580</v>
      </c>
      <c r="AR70" s="6">
        <f t="shared" si="14"/>
        <v>30.781362007168457</v>
      </c>
    </row>
    <row r="71" spans="3:44" x14ac:dyDescent="0.25">
      <c r="C71" s="5" t="s">
        <v>126</v>
      </c>
      <c r="D71" s="5">
        <v>12540</v>
      </c>
      <c r="E71" s="5" t="s">
        <v>127</v>
      </c>
      <c r="F71" s="5">
        <v>298356</v>
      </c>
      <c r="G71" s="5">
        <v>9454</v>
      </c>
      <c r="H71" s="5">
        <v>36717</v>
      </c>
      <c r="I71" s="5">
        <v>52296</v>
      </c>
      <c r="J71" s="5">
        <v>55249</v>
      </c>
      <c r="K71" s="5">
        <v>46918</v>
      </c>
      <c r="L71" s="5">
        <v>14542</v>
      </c>
      <c r="M71" s="5">
        <v>34081</v>
      </c>
      <c r="N71" s="5">
        <v>4571</v>
      </c>
      <c r="O71" s="5">
        <v>6157</v>
      </c>
      <c r="P71" s="5">
        <v>15597</v>
      </c>
      <c r="Q71" s="5">
        <v>13675</v>
      </c>
      <c r="R71" s="5">
        <v>9099</v>
      </c>
      <c r="S71" s="6">
        <f t="shared" si="15"/>
        <v>149178</v>
      </c>
      <c r="T71" s="6" t="str">
        <f t="shared" si="16"/>
        <v>15 to 19 minutes</v>
      </c>
      <c r="U71" s="6">
        <f t="shared" si="17"/>
        <v>15</v>
      </c>
      <c r="V71" s="6">
        <f t="shared" si="18"/>
        <v>298356</v>
      </c>
      <c r="W71" s="6">
        <f t="shared" si="19"/>
        <v>98467</v>
      </c>
      <c r="X71" s="6">
        <f t="shared" si="20"/>
        <v>55249</v>
      </c>
      <c r="Y71" s="6">
        <f t="shared" si="21"/>
        <v>4</v>
      </c>
      <c r="Z71" s="6">
        <f t="shared" si="22"/>
        <v>18.671451066987636</v>
      </c>
      <c r="AC71" s="6">
        <f t="shared" si="1"/>
        <v>298356</v>
      </c>
      <c r="AD71" s="6">
        <f t="shared" si="2"/>
        <v>74590</v>
      </c>
      <c r="AE71" s="6">
        <f t="shared" si="3"/>
        <v>10</v>
      </c>
      <c r="AF71" s="6">
        <f t="shared" si="4"/>
        <v>52296</v>
      </c>
      <c r="AG71" s="6">
        <f t="shared" si="5"/>
        <v>4</v>
      </c>
      <c r="AH71" s="6">
        <f t="shared" si="6"/>
        <v>46171</v>
      </c>
      <c r="AI71" s="6">
        <f t="shared" si="7"/>
        <v>12.173627046045587</v>
      </c>
      <c r="AL71" s="6">
        <f t="shared" si="8"/>
        <v>298356</v>
      </c>
      <c r="AM71" s="6">
        <f t="shared" si="9"/>
        <v>223767</v>
      </c>
      <c r="AN71" s="6">
        <f t="shared" si="10"/>
        <v>30</v>
      </c>
      <c r="AO71" s="6">
        <f t="shared" si="11"/>
        <v>34081</v>
      </c>
      <c r="AP71" s="6">
        <f t="shared" si="12"/>
        <v>4</v>
      </c>
      <c r="AQ71" s="6">
        <f t="shared" si="13"/>
        <v>215176</v>
      </c>
      <c r="AR71" s="6">
        <f t="shared" si="14"/>
        <v>31.008303746955782</v>
      </c>
    </row>
    <row r="72" spans="3:44" x14ac:dyDescent="0.25">
      <c r="C72" s="5" t="s">
        <v>128</v>
      </c>
      <c r="D72" s="5">
        <v>12580</v>
      </c>
      <c r="E72" s="5" t="s">
        <v>129</v>
      </c>
      <c r="F72" s="5">
        <v>1282508</v>
      </c>
      <c r="G72" s="5">
        <v>21355</v>
      </c>
      <c r="H72" s="5">
        <v>84347</v>
      </c>
      <c r="I72" s="5">
        <v>137673</v>
      </c>
      <c r="J72" s="5">
        <v>171222</v>
      </c>
      <c r="K72" s="5">
        <v>190130</v>
      </c>
      <c r="L72" s="5">
        <v>87705</v>
      </c>
      <c r="M72" s="5">
        <v>203425</v>
      </c>
      <c r="N72" s="5">
        <v>46057</v>
      </c>
      <c r="O72" s="5">
        <v>61200</v>
      </c>
      <c r="P72" s="5">
        <v>130264</v>
      </c>
      <c r="Q72" s="5">
        <v>102959</v>
      </c>
      <c r="R72" s="5">
        <v>46171</v>
      </c>
      <c r="S72" s="6">
        <f t="shared" si="15"/>
        <v>641254</v>
      </c>
      <c r="T72" s="6" t="str">
        <f t="shared" si="16"/>
        <v>25 to 29 minutes</v>
      </c>
      <c r="U72" s="6">
        <f t="shared" si="17"/>
        <v>25</v>
      </c>
      <c r="V72" s="6">
        <f t="shared" si="18"/>
        <v>1282508</v>
      </c>
      <c r="W72" s="6">
        <f t="shared" si="19"/>
        <v>604727</v>
      </c>
      <c r="X72" s="6">
        <f t="shared" si="20"/>
        <v>87705</v>
      </c>
      <c r="Y72" s="6">
        <f t="shared" si="21"/>
        <v>4</v>
      </c>
      <c r="Z72" s="6">
        <f t="shared" si="22"/>
        <v>26.665902742146969</v>
      </c>
      <c r="AC72" s="6">
        <f t="shared" si="1"/>
        <v>1282508</v>
      </c>
      <c r="AD72" s="6">
        <f t="shared" si="2"/>
        <v>320628</v>
      </c>
      <c r="AE72" s="6">
        <f t="shared" si="3"/>
        <v>15</v>
      </c>
      <c r="AF72" s="6">
        <f t="shared" si="4"/>
        <v>171222</v>
      </c>
      <c r="AG72" s="6">
        <f t="shared" si="5"/>
        <v>4</v>
      </c>
      <c r="AH72" s="6">
        <f t="shared" si="6"/>
        <v>243375</v>
      </c>
      <c r="AI72" s="6">
        <f t="shared" si="7"/>
        <v>16.804721355900526</v>
      </c>
      <c r="AL72" s="6">
        <f t="shared" si="8"/>
        <v>1282508</v>
      </c>
      <c r="AM72" s="6">
        <f t="shared" si="9"/>
        <v>961881</v>
      </c>
      <c r="AN72" s="6">
        <f t="shared" si="10"/>
        <v>40</v>
      </c>
      <c r="AO72" s="6">
        <f t="shared" si="11"/>
        <v>61200</v>
      </c>
      <c r="AP72" s="6">
        <f t="shared" si="12"/>
        <v>4</v>
      </c>
      <c r="AQ72" s="6">
        <f t="shared" si="13"/>
        <v>941914</v>
      </c>
      <c r="AR72" s="6">
        <f t="shared" si="14"/>
        <v>41.305032679738559</v>
      </c>
    </row>
    <row r="73" spans="3:44" x14ac:dyDescent="0.25">
      <c r="C73" s="5" t="s">
        <v>130</v>
      </c>
      <c r="D73" s="5">
        <v>12620</v>
      </c>
      <c r="E73" s="5" t="s">
        <v>131</v>
      </c>
      <c r="F73" s="5">
        <v>69806</v>
      </c>
      <c r="G73" s="5">
        <v>4281</v>
      </c>
      <c r="H73" s="5">
        <v>10293</v>
      </c>
      <c r="I73" s="5">
        <v>11729</v>
      </c>
      <c r="J73" s="5">
        <v>11794</v>
      </c>
      <c r="K73" s="5">
        <v>10462</v>
      </c>
      <c r="L73" s="5">
        <v>3524</v>
      </c>
      <c r="M73" s="5">
        <v>7447</v>
      </c>
      <c r="N73" s="5">
        <v>1393</v>
      </c>
      <c r="O73" s="5">
        <v>1510</v>
      </c>
      <c r="P73" s="5">
        <v>3047</v>
      </c>
      <c r="Q73" s="5">
        <v>2481</v>
      </c>
      <c r="R73" s="5">
        <v>1845</v>
      </c>
      <c r="S73" s="6">
        <f t="shared" si="15"/>
        <v>34903</v>
      </c>
      <c r="T73" s="6" t="str">
        <f t="shared" si="16"/>
        <v>15 to 19 minutes</v>
      </c>
      <c r="U73" s="6">
        <f t="shared" si="17"/>
        <v>15</v>
      </c>
      <c r="V73" s="6">
        <f t="shared" si="18"/>
        <v>69806</v>
      </c>
      <c r="W73" s="6">
        <f t="shared" si="19"/>
        <v>26303</v>
      </c>
      <c r="X73" s="6">
        <f t="shared" si="20"/>
        <v>11794</v>
      </c>
      <c r="Y73" s="6">
        <f t="shared" si="21"/>
        <v>4</v>
      </c>
      <c r="Z73" s="6">
        <f t="shared" si="22"/>
        <v>17.916737324063082</v>
      </c>
      <c r="AC73" s="6">
        <f t="shared" si="1"/>
        <v>69806</v>
      </c>
      <c r="AD73" s="6">
        <f t="shared" si="2"/>
        <v>17452</v>
      </c>
      <c r="AE73" s="6">
        <f t="shared" si="3"/>
        <v>10</v>
      </c>
      <c r="AF73" s="6">
        <f t="shared" si="4"/>
        <v>11729</v>
      </c>
      <c r="AG73" s="6">
        <f t="shared" si="5"/>
        <v>4</v>
      </c>
      <c r="AH73" s="6">
        <f t="shared" si="6"/>
        <v>14574</v>
      </c>
      <c r="AI73" s="6">
        <f t="shared" si="7"/>
        <v>10.981328331486059</v>
      </c>
      <c r="AL73" s="6">
        <f t="shared" si="8"/>
        <v>69806</v>
      </c>
      <c r="AM73" s="6">
        <f t="shared" si="9"/>
        <v>52355</v>
      </c>
      <c r="AN73" s="6">
        <f t="shared" si="10"/>
        <v>30</v>
      </c>
      <c r="AO73" s="6">
        <f t="shared" si="11"/>
        <v>7447</v>
      </c>
      <c r="AP73" s="6">
        <f t="shared" si="12"/>
        <v>4</v>
      </c>
      <c r="AQ73" s="6">
        <f t="shared" si="13"/>
        <v>52083</v>
      </c>
      <c r="AR73" s="6">
        <f t="shared" si="14"/>
        <v>30.145830535786224</v>
      </c>
    </row>
    <row r="74" spans="3:44" x14ac:dyDescent="0.25">
      <c r="C74" s="5" t="s">
        <v>132</v>
      </c>
      <c r="D74" s="5">
        <v>12660</v>
      </c>
      <c r="E74" s="5" t="s">
        <v>133</v>
      </c>
      <c r="F74" s="5">
        <v>30881</v>
      </c>
      <c r="G74" s="5">
        <v>1921</v>
      </c>
      <c r="H74" s="5">
        <v>5812</v>
      </c>
      <c r="I74" s="5">
        <v>5284</v>
      </c>
      <c r="J74" s="5">
        <v>4845</v>
      </c>
      <c r="K74" s="5">
        <v>3742</v>
      </c>
      <c r="L74" s="5">
        <v>1405</v>
      </c>
      <c r="M74" s="5">
        <v>2512</v>
      </c>
      <c r="N74" s="5">
        <v>570</v>
      </c>
      <c r="O74" s="5">
        <v>712</v>
      </c>
      <c r="P74" s="5">
        <v>2130</v>
      </c>
      <c r="Q74" s="5">
        <v>1276</v>
      </c>
      <c r="R74" s="5">
        <v>672</v>
      </c>
      <c r="S74" s="6">
        <f t="shared" si="15"/>
        <v>15440.5</v>
      </c>
      <c r="T74" s="6" t="str">
        <f t="shared" si="16"/>
        <v>15 to 19 minutes</v>
      </c>
      <c r="U74" s="6">
        <f t="shared" si="17"/>
        <v>15</v>
      </c>
      <c r="V74" s="6">
        <f t="shared" si="18"/>
        <v>30881</v>
      </c>
      <c r="W74" s="6">
        <f t="shared" si="19"/>
        <v>13017</v>
      </c>
      <c r="X74" s="6">
        <f t="shared" si="20"/>
        <v>4845</v>
      </c>
      <c r="Y74" s="6">
        <f t="shared" si="21"/>
        <v>4</v>
      </c>
      <c r="Z74" s="6">
        <f t="shared" si="22"/>
        <v>17.000825593395252</v>
      </c>
      <c r="AC74" s="6">
        <f t="shared" si="1"/>
        <v>30881</v>
      </c>
      <c r="AD74" s="6">
        <f t="shared" si="2"/>
        <v>7721</v>
      </c>
      <c r="AE74" s="6">
        <f t="shared" si="3"/>
        <v>5</v>
      </c>
      <c r="AF74" s="6">
        <f t="shared" si="4"/>
        <v>5812</v>
      </c>
      <c r="AG74" s="6">
        <f t="shared" si="5"/>
        <v>4</v>
      </c>
      <c r="AH74" s="6">
        <f t="shared" si="6"/>
        <v>1921</v>
      </c>
      <c r="AI74" s="6">
        <f t="shared" si="7"/>
        <v>8.9912250516173433</v>
      </c>
      <c r="AL74" s="6">
        <f t="shared" si="8"/>
        <v>30881</v>
      </c>
      <c r="AM74" s="6">
        <f t="shared" si="9"/>
        <v>23161</v>
      </c>
      <c r="AN74" s="6">
        <f t="shared" si="10"/>
        <v>30</v>
      </c>
      <c r="AO74" s="6">
        <f t="shared" si="11"/>
        <v>2512</v>
      </c>
      <c r="AP74" s="6">
        <f t="shared" si="12"/>
        <v>4</v>
      </c>
      <c r="AQ74" s="6">
        <f t="shared" si="13"/>
        <v>23009</v>
      </c>
      <c r="AR74" s="6">
        <f t="shared" si="14"/>
        <v>30.241640127388536</v>
      </c>
    </row>
    <row r="75" spans="3:44" x14ac:dyDescent="0.25">
      <c r="C75" s="5" t="s">
        <v>134</v>
      </c>
      <c r="D75" s="5">
        <v>12700</v>
      </c>
      <c r="E75" s="5" t="s">
        <v>135</v>
      </c>
      <c r="F75" s="5">
        <v>94319</v>
      </c>
      <c r="G75" s="5">
        <v>4079</v>
      </c>
      <c r="H75" s="5">
        <v>13200</v>
      </c>
      <c r="I75" s="5">
        <v>17450</v>
      </c>
      <c r="J75" s="5">
        <v>14519</v>
      </c>
      <c r="K75" s="5">
        <v>12829</v>
      </c>
      <c r="L75" s="5">
        <v>5345</v>
      </c>
      <c r="M75" s="5">
        <v>8870</v>
      </c>
      <c r="N75" s="5">
        <v>2129</v>
      </c>
      <c r="O75" s="5">
        <v>2627</v>
      </c>
      <c r="P75" s="5">
        <v>4388</v>
      </c>
      <c r="Q75" s="5">
        <v>4744</v>
      </c>
      <c r="R75" s="5">
        <v>4139</v>
      </c>
      <c r="S75" s="6">
        <f t="shared" si="15"/>
        <v>47159.5</v>
      </c>
      <c r="T75" s="6" t="str">
        <f t="shared" si="16"/>
        <v>15 to 19 minutes</v>
      </c>
      <c r="U75" s="6">
        <f t="shared" si="17"/>
        <v>15</v>
      </c>
      <c r="V75" s="6">
        <f t="shared" si="18"/>
        <v>94319</v>
      </c>
      <c r="W75" s="6">
        <f t="shared" si="19"/>
        <v>34729</v>
      </c>
      <c r="X75" s="6">
        <f t="shared" si="20"/>
        <v>14519</v>
      </c>
      <c r="Y75" s="6">
        <f t="shared" si="21"/>
        <v>4</v>
      </c>
      <c r="Z75" s="6">
        <f t="shared" si="22"/>
        <v>18.424616020387077</v>
      </c>
      <c r="AC75" s="6">
        <f t="shared" ref="AC75:AC138" si="23">$F75</f>
        <v>94319</v>
      </c>
      <c r="AD75" s="6">
        <f t="shared" ref="AD75:AD138" si="24">ROUNDUP(0.25*($AC75+1),0)</f>
        <v>23580</v>
      </c>
      <c r="AE75" s="6">
        <f t="shared" ref="AE75:AE138" si="25">IF($AD75&gt;SUM($G75:$R75),"can't exceed the total",IF($AD75&gt;SUM($G75:$Q75),$R$6,IF($AD75&gt;SUM($G75:$P75),$Q$6,IF($AD75&gt;SUM($G75:$O75),$P$6,IF($AD75&gt;SUM($G75:$N75),$O$6,IF($AD75&gt;SUM($G75:$M75),$N$6,IF($AD75&gt;SUM($G75:$L75),$M$6,IF($AD75&gt;SUM($G75:$K75),$L$6,IF($AD75&gt;SUM($G75:$J75),$K$6,IF($AD75&gt;SUM($G75:$I75),$J$6,IF($AD75&gt;SUM($G75:$H75),$I$6,IF($AD75&gt;SUM($G75:$G75),$H$6,$G$6))))))))))))</f>
        <v>10</v>
      </c>
      <c r="AF75" s="6">
        <f t="shared" ref="AF75:AF138" si="26">IF($AD75&gt;SUM($G75:$R75),"can't exceed the total", IF($AD75&gt;SUM($G75:$Q75),$R75, IF($AD75&gt;SUM($G75:$P75),$Q75, IF($AD75&gt;SUM($G75:$O75),$P75, IF($AD75&gt;SUM($G75:$N75),$O75, IF($AD75&gt;SUM($G75:$M75),$N75, IF($AD75&gt;SUM($G75:$L75),$M75, IF($AD75&gt;SUM($G75:$K75),$L75, IF($AD75&gt;SUM($G75:$J75),$K75, IF($AD75&gt;SUM($G75:$I75),$J75, IF($AD75&gt;SUM($G75:$H75),$I75, IF($AD75&gt;SUM($G75:$G75),$H75,$G75))))))))))))</f>
        <v>17450</v>
      </c>
      <c r="AG75" s="6">
        <f t="shared" ref="AG75:AG138" si="27">IF($AD75&gt;SUM($G75:$R75),"median can't exceed the total", IF($AD75&gt;SUM($G75:$Q75),$R$1, IF($AD75&gt;SUM($G75:$P75),$Q$1, IF($AD75&gt;SUM($G75:$O75),$P$1, IF($AD75&gt;SUM($G75:$N75),$O$1, IF($AD75&gt;SUM($G75:$M75),$N$1, IF($AD75&gt;SUM($G75:$L75),$M$1, IF($AD75&gt;SUM($G75:$K75),$L$1, IF($AD75&gt;SUM($G75:$J75),$K$1, IF($AD75&gt;SUM($G75:$I75),$J$1, IF($AD75&gt;SUM($G75:$H75),$I$1, IF($AD75&gt;SUM($G75:$G75),$H$1,$G$1))))))))))))</f>
        <v>4</v>
      </c>
      <c r="AH75" s="6">
        <f t="shared" ref="AH75:AH138" si="28">IF($AD75&gt;SUM($G75:$R75),"can't exceed the total", IF($AD75&gt;SUM($G75:$Q75),SUM($G75:$Q75), IF($AD75&gt;SUM($G75:$P75),SUM($G75:$P75), IF($AD75&gt;SUM($G75:$O75),SUM($G75:$O75), IF($AD75&gt;SUM($G75:$N75),SUM($G75:$N75), IF($AD75&gt;SUM($G75:$M75),SUM($G75:$M75), IF($AD75&gt;SUM($G75:$L75),SUM($G75:$L75), IF($AD75&gt;SUM($G75:$K75),SUM($G75:$K75), IF($AD75&gt;SUM($G75:$J75),SUM($G75:$J75), IF($AD75&gt;SUM($G75:$I75),SUM($G75:$I75), IF($AD75&gt;SUM($G75:$H75),SUM($G75:$H75), IF($AD75&gt;SUM($G75),SUM($G75),0))))))))))))</f>
        <v>17279</v>
      </c>
      <c r="AI75" s="6">
        <f t="shared" ref="AI75:AI138" si="29">AE75+(((AC75/4)-AH75)/AF75)*AG75</f>
        <v>11.444297994269341</v>
      </c>
      <c r="AL75" s="6">
        <f t="shared" ref="AL75:AL138" si="30">$F75</f>
        <v>94319</v>
      </c>
      <c r="AM75" s="6">
        <f t="shared" ref="AM75:AM138" si="31">ROUNDDOWN(0.75*($AL75+1),0)</f>
        <v>70740</v>
      </c>
      <c r="AN75" s="6">
        <f t="shared" ref="AN75:AN138" si="32">IF($AM75&gt;SUM($G75:$R75),"can't exceed the total",IF($AM75&gt;SUM($G75:$Q75),$R$6,IF($AM75&gt;SUM($G75:$P75),$Q$6,IF($AM75&gt;SUM($G75:$O75),$P$6,IF($AM75&gt;SUM($G75:$N75),$O$6,IF($AM75&gt;SUM($G75:$M75),$N$6,IF($AM75&gt;SUM($G75:$L75),$M$6,IF($AM75&gt;SUM($G75:$K75),$L$6,IF($AM75&gt;SUM($G75:$J75),$K$6,IF($AM75&gt;SUM($G75:$I75),$J$6,IF($AM75&gt;SUM($G75:$H75),$I$6,IF($AM75&gt;SUM($G75:$G75),$H$6,$G$6))))))))))))</f>
        <v>30</v>
      </c>
      <c r="AO75" s="6">
        <f t="shared" ref="AO75:AO138" si="33">IF($AM75&gt;SUM($G75:$R75),"can't exceed the total", IF($AM75&gt;SUM($G75:$Q75),$R75, IF($AM75&gt;SUM($G75:$P75),$Q75, IF($AM75&gt;SUM($G75:$O75),$P75, IF($AM75&gt;SUM($G75:$N75),$O75, IF($AM75&gt;SUM($G75:$M75),$N75, IF($AM75&gt;SUM($G75:$L75),$M75, IF($AM75&gt;SUM($G75:$K75),$L75, IF($AM75&gt;SUM($G75:$J75),$K75, IF($AM75&gt;SUM($G75:$I75),$J75, IF($AM75&gt;SUM($G75:$H75),$I75, IF($AM75&gt;SUM($G75:$G75),$H75,$G75))))))))))))</f>
        <v>8870</v>
      </c>
      <c r="AP75" s="6">
        <f t="shared" ref="AP75:AP138" si="34">IF($AM75&gt;SUM($G75:$R75),"median can't exceed the total", IF($AM75&gt;SUM($G75:$Q75),$R$1, IF($AM75&gt;SUM($G75:$P75),$Q$1, IF($AM75&gt;SUM($G75:$O75),$P$1, IF($AM75&gt;SUM($G75:$N75),$O$1, IF($AM75&gt;SUM($G75:$M75),$N$1, IF($AM75&gt;SUM($G75:$L75),$M$1, IF($AM75&gt;SUM($G75:$K75),$L$1, IF($AM75&gt;SUM($G75:$J75),$K$1, IF($AM75&gt;SUM($G75:$I75),$J$1, IF($AM75&gt;SUM($G75:$H75),$I$1, IF($AM75&gt;SUM($G75:$G75),$H$1,$G$1))))))))))))</f>
        <v>4</v>
      </c>
      <c r="AQ75" s="6">
        <f t="shared" ref="AQ75:AQ138" si="35">IF($AM75&gt;SUM($G75:$R75),"can't exceed the total", IF($AM75&gt;SUM($G75:$Q75),SUM($G75:$Q75), IF($AM75&gt;SUM($G75:$P75),SUM($G75:$P75), IF($AM75&gt;SUM($G75:$O75),SUM($G75:$O75), IF($AM75&gt;SUM($G75:$N75),SUM($G75:$N75), IF($AM75&gt;SUM($G75:$M75),SUM($G75:$M75), IF($AM75&gt;SUM($G75:$L75),SUM($G75:$L75), IF($AM75&gt;SUM($G75:$K75),SUM($G75:$K75), IF($AM75&gt;SUM($G75:$J75),SUM($G75:$J75), IF($AM75&gt;SUM($G75:$I75),SUM($G75:$I75), IF($AM75&gt;SUM($G75:$H75),SUM($G75:$H75), IF($AM75&gt;SUM($G75),SUM($G75),0))))))))))))</f>
        <v>67422</v>
      </c>
      <c r="AR75" s="6">
        <f t="shared" ref="AR75:AR138" si="36">AN75+((((3*AL75)/4)-AQ75)/AO75)*AP75</f>
        <v>31.495941375422774</v>
      </c>
    </row>
    <row r="76" spans="3:44" x14ac:dyDescent="0.25">
      <c r="C76" s="5" t="s">
        <v>136</v>
      </c>
      <c r="D76" s="5">
        <v>12740</v>
      </c>
      <c r="E76" s="5" t="s">
        <v>137</v>
      </c>
      <c r="F76" s="5">
        <v>28518</v>
      </c>
      <c r="G76" s="5">
        <v>1630</v>
      </c>
      <c r="H76" s="5">
        <v>4499</v>
      </c>
      <c r="I76" s="5">
        <v>4965</v>
      </c>
      <c r="J76" s="5">
        <v>4082</v>
      </c>
      <c r="K76" s="5">
        <v>3739</v>
      </c>
      <c r="L76" s="5">
        <v>1347</v>
      </c>
      <c r="M76" s="5">
        <v>3246</v>
      </c>
      <c r="N76" s="5">
        <v>779</v>
      </c>
      <c r="O76" s="5">
        <v>681</v>
      </c>
      <c r="P76" s="5">
        <v>1975</v>
      </c>
      <c r="Q76" s="5">
        <v>1115</v>
      </c>
      <c r="R76" s="5">
        <v>460</v>
      </c>
      <c r="S76" s="6">
        <f t="shared" ref="S76:S139" si="37">IF(MOD(F76,2)&gt;0,AVERAGE(ROUNDDOWN(F76/2,0),ROUNDUP(F76/2,0)),F76/2)</f>
        <v>14259</v>
      </c>
      <c r="T76" s="6" t="str">
        <f t="shared" ref="T76:T139" si="38">IF($S76&gt;SUM($G76:$R76),"median can't exceed the total",IF($S76&gt;SUM($G76:$Q76),$R$9,IF($S76&gt;SUM($G76:$P76),$Q$9,IF($S76&gt;SUM($G76:$O76),$P$9,IF($S76&gt;SUM($G76:$N76),$O$9,IF($S76&gt;SUM($G76:$M76),$N$9,IF($S76&gt;SUM($G76:$L76),$M$9,IF($S76&gt;SUM($G76:$K76),$L$9,IF($S76&gt;SUM($G76:$J76),$K$9,IF($S76&gt;SUM($G76:$I76),$J$9,IF($S76&gt;SUM($G76:$H76),$I$9,IF($S76&gt;SUM($G76),$H$9,$G$9))))))))))))</f>
        <v>15 to 19 minutes</v>
      </c>
      <c r="U76" s="6">
        <f t="shared" ref="U76:U139" si="39">IF($S76&gt;SUM($G76:$R76),"median can't exceed the total", IF($S76&gt;SUM($G76:$Q76),$R$6, IF($S76&gt;SUM($G76:$P76),$Q$6, IF($S76&gt;SUM($G76:$O76),$P$6, IF($S76&gt;SUM($G76:$N76),$O$6, IF($S76&gt;SUM($G76:$M76),$N$6, IF($S76&gt;SUM($G76:$L76),$M$6, IF($S76&gt;SUM($G76:$K76),$L$6, IF($S76&gt;SUM($G76:$J76),$K$6, IF($S76&gt;SUM($G76:$I76),$J$6, IF($S76&gt;SUM($G76:$H76),$I$6, IF($S76&gt;SUM($G76),$H$6,$G$6))))))))))))</f>
        <v>15</v>
      </c>
      <c r="V76" s="6">
        <f t="shared" ref="V76:V139" si="40">F76</f>
        <v>28518</v>
      </c>
      <c r="W76" s="6">
        <f t="shared" ref="W76:W139" si="41">IF($S76&gt;SUM($G76:$R76),"median can't exceed the total", IF($S76&gt;SUM($G76:$Q76),SUM($G76:$Q76), IF($S76&gt;SUM($G76:$P76),SUM($G76:$P76), IF($S76&gt;SUM($G76:$O76),SUM($G76:$O76), IF($S76&gt;SUM($G76:$N76),SUM($G76:$N76), IF($S76&gt;SUM($G76:$M76),SUM($G76:$M76), IF($S76&gt;SUM($G76:$L76),SUM($G76:$L76), IF($S76&gt;SUM($G76:$K76),SUM($G76:$K76), IF($S76&gt;SUM($G76:$J76),SUM($G76:$J76), IF($S76&gt;SUM($G76:$I76),SUM($G76:$I76), IF($S76&gt;SUM($G76:$H76),SUM($G76:$H76), IF($S76&gt;SUM($G76),SUM($G76),0))))))))))))</f>
        <v>11094</v>
      </c>
      <c r="X76" s="6">
        <f t="shared" ref="X76:X139" si="42">IF($S76&gt;SUM($G76:$R76),"median can't exceed the total", IF($S76&gt;SUM($G76:$Q76),$R76, IF($S76&gt;SUM($G76:$P76),$Q76, IF($S76&gt;SUM($G76:$O76),$P76, IF($S76&gt;SUM($G76:$N76),$O76, IF($S76&gt;SUM($G76:$M76),$N76, IF($S76&gt;SUM($G76:$L76),$M76, IF($S76&gt;SUM($G76:$K76),$L76, IF($S76&gt;SUM($G76:$J76),$K76, IF($S76&gt;SUM($G76:$I76),$J76, IF($S76&gt;SUM($G76:$H76),$I76, IF($S76&gt;SUM($G76),$H76,$G76))))))))))))</f>
        <v>4082</v>
      </c>
      <c r="Y76" s="6">
        <f t="shared" ref="Y76:Y139" si="43">IF($S76&gt;SUM($G76:$R76),"median can't exceed the total", IF($S76&gt;SUM($G76:$Q76),$R$1, IF($S76&gt;SUM($G76:$P76),$Q$1, IF($S76&gt;SUM($G76:$O76),$P$1, IF($S76&gt;SUM($G76:$N76),$O$1, IF($S76&gt;SUM($G76:$M76),$N$1, IF($S76&gt;SUM($G76:$L76),$M$1, IF($S76&gt;SUM($G76:$K76),$L$1, IF($S76&gt;SUM($G76:$J76),$K$1, IF($S76&gt;SUM($G76:$I76),$J$1, IF($S76&gt;SUM($G76:$H76),$I$1, IF($S76&gt;SUM($G76),$H$1,$G$1))))))))))))</f>
        <v>4</v>
      </c>
      <c r="Z76" s="6">
        <f t="shared" ref="Z76:Z139" si="44">U76+(((V76/2)-W76)/X76)*Y76</f>
        <v>18.101420872121508</v>
      </c>
      <c r="AC76" s="6">
        <f t="shared" si="23"/>
        <v>28518</v>
      </c>
      <c r="AD76" s="6">
        <f t="shared" si="24"/>
        <v>7130</v>
      </c>
      <c r="AE76" s="6">
        <f t="shared" si="25"/>
        <v>10</v>
      </c>
      <c r="AF76" s="6">
        <f t="shared" si="26"/>
        <v>4965</v>
      </c>
      <c r="AG76" s="6">
        <f t="shared" si="27"/>
        <v>4</v>
      </c>
      <c r="AH76" s="6">
        <f t="shared" si="28"/>
        <v>6129</v>
      </c>
      <c r="AI76" s="6">
        <f t="shared" si="29"/>
        <v>10.806042296072508</v>
      </c>
      <c r="AL76" s="6">
        <f t="shared" si="30"/>
        <v>28518</v>
      </c>
      <c r="AM76" s="6">
        <f t="shared" si="31"/>
        <v>21389</v>
      </c>
      <c r="AN76" s="6">
        <f t="shared" si="32"/>
        <v>30</v>
      </c>
      <c r="AO76" s="6">
        <f t="shared" si="33"/>
        <v>3246</v>
      </c>
      <c r="AP76" s="6">
        <f t="shared" si="34"/>
        <v>4</v>
      </c>
      <c r="AQ76" s="6">
        <f t="shared" si="35"/>
        <v>20262</v>
      </c>
      <c r="AR76" s="6">
        <f t="shared" si="36"/>
        <v>31.388170055452864</v>
      </c>
    </row>
    <row r="77" spans="3:44" x14ac:dyDescent="0.25">
      <c r="C77" s="5" t="s">
        <v>138</v>
      </c>
      <c r="D77" s="5">
        <v>12780</v>
      </c>
      <c r="E77" s="5" t="s">
        <v>139</v>
      </c>
      <c r="F77" s="5">
        <v>21735</v>
      </c>
      <c r="G77" s="5">
        <v>1083</v>
      </c>
      <c r="H77" s="5">
        <v>4538</v>
      </c>
      <c r="I77" s="5">
        <v>5598</v>
      </c>
      <c r="J77" s="5">
        <v>3957</v>
      </c>
      <c r="K77" s="5">
        <v>1911</v>
      </c>
      <c r="L77" s="5">
        <v>547</v>
      </c>
      <c r="M77" s="5">
        <v>1349</v>
      </c>
      <c r="N77" s="5">
        <v>255</v>
      </c>
      <c r="O77" s="5">
        <v>483</v>
      </c>
      <c r="P77" s="5">
        <v>1269</v>
      </c>
      <c r="Q77" s="5">
        <v>537</v>
      </c>
      <c r="R77" s="5">
        <v>208</v>
      </c>
      <c r="S77" s="6">
        <f t="shared" si="37"/>
        <v>10867.5</v>
      </c>
      <c r="T77" s="6" t="str">
        <f t="shared" si="38"/>
        <v>10 to 14 minutes</v>
      </c>
      <c r="U77" s="6">
        <f t="shared" si="39"/>
        <v>10</v>
      </c>
      <c r="V77" s="6">
        <f t="shared" si="40"/>
        <v>21735</v>
      </c>
      <c r="W77" s="6">
        <f t="shared" si="41"/>
        <v>5621</v>
      </c>
      <c r="X77" s="6">
        <f t="shared" si="42"/>
        <v>5598</v>
      </c>
      <c r="Y77" s="6">
        <f t="shared" si="43"/>
        <v>4</v>
      </c>
      <c r="Z77" s="6">
        <f t="shared" si="44"/>
        <v>13.748838871025367</v>
      </c>
      <c r="AC77" s="6">
        <f t="shared" si="23"/>
        <v>21735</v>
      </c>
      <c r="AD77" s="6">
        <f t="shared" si="24"/>
        <v>5434</v>
      </c>
      <c r="AE77" s="6">
        <f t="shared" si="25"/>
        <v>5</v>
      </c>
      <c r="AF77" s="6">
        <f t="shared" si="26"/>
        <v>4538</v>
      </c>
      <c r="AG77" s="6">
        <f t="shared" si="27"/>
        <v>4</v>
      </c>
      <c r="AH77" s="6">
        <f t="shared" si="28"/>
        <v>1083</v>
      </c>
      <c r="AI77" s="6">
        <f t="shared" si="29"/>
        <v>8.8349493168796833</v>
      </c>
      <c r="AL77" s="6">
        <f t="shared" si="30"/>
        <v>21735</v>
      </c>
      <c r="AM77" s="6">
        <f t="shared" si="31"/>
        <v>16302</v>
      </c>
      <c r="AN77" s="6">
        <f t="shared" si="32"/>
        <v>20</v>
      </c>
      <c r="AO77" s="6">
        <f t="shared" si="33"/>
        <v>1911</v>
      </c>
      <c r="AP77" s="6">
        <f t="shared" si="34"/>
        <v>4</v>
      </c>
      <c r="AQ77" s="6">
        <f t="shared" si="35"/>
        <v>15176</v>
      </c>
      <c r="AR77" s="6">
        <f t="shared" si="36"/>
        <v>22.355311355311354</v>
      </c>
    </row>
    <row r="78" spans="3:44" x14ac:dyDescent="0.25">
      <c r="C78" s="5" t="s">
        <v>140</v>
      </c>
      <c r="D78" s="5">
        <v>12820</v>
      </c>
      <c r="E78" s="5" t="s">
        <v>141</v>
      </c>
      <c r="F78" s="5">
        <v>9702</v>
      </c>
      <c r="G78" s="5">
        <v>395</v>
      </c>
      <c r="H78" s="5">
        <v>1720</v>
      </c>
      <c r="I78" s="5">
        <v>1722</v>
      </c>
      <c r="J78" s="5">
        <v>1243</v>
      </c>
      <c r="K78" s="5">
        <v>538</v>
      </c>
      <c r="L78" s="5">
        <v>318</v>
      </c>
      <c r="M78" s="5">
        <v>1597</v>
      </c>
      <c r="N78" s="5">
        <v>213</v>
      </c>
      <c r="O78" s="5">
        <v>371</v>
      </c>
      <c r="P78" s="5">
        <v>784</v>
      </c>
      <c r="Q78" s="5">
        <v>577</v>
      </c>
      <c r="R78" s="5">
        <v>224</v>
      </c>
      <c r="S78" s="6">
        <f t="shared" si="37"/>
        <v>4851</v>
      </c>
      <c r="T78" s="6" t="str">
        <f t="shared" si="38"/>
        <v>15 to 19 minutes</v>
      </c>
      <c r="U78" s="6">
        <f t="shared" si="39"/>
        <v>15</v>
      </c>
      <c r="V78" s="6">
        <f t="shared" si="40"/>
        <v>9702</v>
      </c>
      <c r="W78" s="6">
        <f t="shared" si="41"/>
        <v>3837</v>
      </c>
      <c r="X78" s="6">
        <f t="shared" si="42"/>
        <v>1243</v>
      </c>
      <c r="Y78" s="6">
        <f t="shared" si="43"/>
        <v>4</v>
      </c>
      <c r="Z78" s="6">
        <f t="shared" si="44"/>
        <v>18.263073209975865</v>
      </c>
      <c r="AC78" s="6">
        <f t="shared" si="23"/>
        <v>9702</v>
      </c>
      <c r="AD78" s="6">
        <f t="shared" si="24"/>
        <v>2426</v>
      </c>
      <c r="AE78" s="6">
        <f t="shared" si="25"/>
        <v>10</v>
      </c>
      <c r="AF78" s="6">
        <f t="shared" si="26"/>
        <v>1722</v>
      </c>
      <c r="AG78" s="6">
        <f t="shared" si="27"/>
        <v>4</v>
      </c>
      <c r="AH78" s="6">
        <f t="shared" si="28"/>
        <v>2115</v>
      </c>
      <c r="AI78" s="6">
        <f t="shared" si="29"/>
        <v>10.721254355400697</v>
      </c>
      <c r="AL78" s="6">
        <f t="shared" si="30"/>
        <v>9702</v>
      </c>
      <c r="AM78" s="6">
        <f t="shared" si="31"/>
        <v>7277</v>
      </c>
      <c r="AN78" s="6">
        <f t="shared" si="32"/>
        <v>30</v>
      </c>
      <c r="AO78" s="6">
        <f t="shared" si="33"/>
        <v>1597</v>
      </c>
      <c r="AP78" s="6">
        <f t="shared" si="34"/>
        <v>4</v>
      </c>
      <c r="AQ78" s="6">
        <f t="shared" si="35"/>
        <v>5936</v>
      </c>
      <c r="AR78" s="6">
        <f t="shared" si="36"/>
        <v>33.357545397620541</v>
      </c>
    </row>
    <row r="79" spans="3:44" x14ac:dyDescent="0.25">
      <c r="C79" s="5" t="s">
        <v>142</v>
      </c>
      <c r="D79" s="5">
        <v>12860</v>
      </c>
      <c r="E79" s="5" t="s">
        <v>143</v>
      </c>
      <c r="F79" s="5">
        <v>28615</v>
      </c>
      <c r="G79" s="5">
        <v>2128</v>
      </c>
      <c r="H79" s="5">
        <v>4875</v>
      </c>
      <c r="I79" s="5">
        <v>4347</v>
      </c>
      <c r="J79" s="5">
        <v>3623</v>
      </c>
      <c r="K79" s="5">
        <v>3357</v>
      </c>
      <c r="L79" s="5">
        <v>1586</v>
      </c>
      <c r="M79" s="5">
        <v>2840</v>
      </c>
      <c r="N79" s="5">
        <v>926</v>
      </c>
      <c r="O79" s="5">
        <v>1265</v>
      </c>
      <c r="P79" s="5">
        <v>2619</v>
      </c>
      <c r="Q79" s="5">
        <v>715</v>
      </c>
      <c r="R79" s="5">
        <v>334</v>
      </c>
      <c r="S79" s="6">
        <f t="shared" si="37"/>
        <v>14307.5</v>
      </c>
      <c r="T79" s="6" t="str">
        <f t="shared" si="38"/>
        <v>15 to 19 minutes</v>
      </c>
      <c r="U79" s="6">
        <f t="shared" si="39"/>
        <v>15</v>
      </c>
      <c r="V79" s="6">
        <f t="shared" si="40"/>
        <v>28615</v>
      </c>
      <c r="W79" s="6">
        <f t="shared" si="41"/>
        <v>11350</v>
      </c>
      <c r="X79" s="6">
        <f t="shared" si="42"/>
        <v>3623</v>
      </c>
      <c r="Y79" s="6">
        <f t="shared" si="43"/>
        <v>4</v>
      </c>
      <c r="Z79" s="6">
        <f t="shared" si="44"/>
        <v>18.265249792989234</v>
      </c>
      <c r="AC79" s="6">
        <f t="shared" si="23"/>
        <v>28615</v>
      </c>
      <c r="AD79" s="6">
        <f t="shared" si="24"/>
        <v>7154</v>
      </c>
      <c r="AE79" s="6">
        <f t="shared" si="25"/>
        <v>10</v>
      </c>
      <c r="AF79" s="6">
        <f t="shared" si="26"/>
        <v>4347</v>
      </c>
      <c r="AG79" s="6">
        <f t="shared" si="27"/>
        <v>4</v>
      </c>
      <c r="AH79" s="6">
        <f t="shared" si="28"/>
        <v>7003</v>
      </c>
      <c r="AI79" s="6">
        <f t="shared" si="29"/>
        <v>10.138716356107661</v>
      </c>
      <c r="AL79" s="6">
        <f t="shared" si="30"/>
        <v>28615</v>
      </c>
      <c r="AM79" s="6">
        <f t="shared" si="31"/>
        <v>21462</v>
      </c>
      <c r="AN79" s="6">
        <f t="shared" si="32"/>
        <v>30</v>
      </c>
      <c r="AO79" s="6">
        <f t="shared" si="33"/>
        <v>2840</v>
      </c>
      <c r="AP79" s="6">
        <f t="shared" si="34"/>
        <v>4</v>
      </c>
      <c r="AQ79" s="6">
        <f t="shared" si="35"/>
        <v>19916</v>
      </c>
      <c r="AR79" s="6">
        <f t="shared" si="36"/>
        <v>32.176408450704223</v>
      </c>
    </row>
    <row r="80" spans="3:44" x14ac:dyDescent="0.25">
      <c r="C80" s="5" t="s">
        <v>144</v>
      </c>
      <c r="D80" s="5">
        <v>12900</v>
      </c>
      <c r="E80" s="5" t="s">
        <v>145</v>
      </c>
      <c r="F80" s="5">
        <v>14767</v>
      </c>
      <c r="G80" s="5">
        <v>822</v>
      </c>
      <c r="H80" s="5">
        <v>2204</v>
      </c>
      <c r="I80" s="5">
        <v>2746</v>
      </c>
      <c r="J80" s="5">
        <v>3040</v>
      </c>
      <c r="K80" s="5">
        <v>2188</v>
      </c>
      <c r="L80" s="5">
        <v>707</v>
      </c>
      <c r="M80" s="5">
        <v>1549</v>
      </c>
      <c r="N80" s="5">
        <v>115</v>
      </c>
      <c r="O80" s="5">
        <v>334</v>
      </c>
      <c r="P80" s="5">
        <v>534</v>
      </c>
      <c r="Q80" s="5">
        <v>291</v>
      </c>
      <c r="R80" s="5">
        <v>237</v>
      </c>
      <c r="S80" s="6">
        <f t="shared" si="37"/>
        <v>7383.5</v>
      </c>
      <c r="T80" s="6" t="str">
        <f t="shared" si="38"/>
        <v>15 to 19 minutes</v>
      </c>
      <c r="U80" s="6">
        <f t="shared" si="39"/>
        <v>15</v>
      </c>
      <c r="V80" s="6">
        <f t="shared" si="40"/>
        <v>14767</v>
      </c>
      <c r="W80" s="6">
        <f t="shared" si="41"/>
        <v>5772</v>
      </c>
      <c r="X80" s="6">
        <f t="shared" si="42"/>
        <v>3040</v>
      </c>
      <c r="Y80" s="6">
        <f t="shared" si="43"/>
        <v>4</v>
      </c>
      <c r="Z80" s="6">
        <f t="shared" si="44"/>
        <v>17.120394736842105</v>
      </c>
      <c r="AC80" s="6">
        <f t="shared" si="23"/>
        <v>14767</v>
      </c>
      <c r="AD80" s="6">
        <f t="shared" si="24"/>
        <v>3692</v>
      </c>
      <c r="AE80" s="6">
        <f t="shared" si="25"/>
        <v>10</v>
      </c>
      <c r="AF80" s="6">
        <f t="shared" si="26"/>
        <v>2746</v>
      </c>
      <c r="AG80" s="6">
        <f t="shared" si="27"/>
        <v>4</v>
      </c>
      <c r="AH80" s="6">
        <f t="shared" si="28"/>
        <v>3026</v>
      </c>
      <c r="AI80" s="6">
        <f t="shared" si="29"/>
        <v>10.969774217042971</v>
      </c>
      <c r="AL80" s="6">
        <f t="shared" si="30"/>
        <v>14767</v>
      </c>
      <c r="AM80" s="6">
        <f t="shared" si="31"/>
        <v>11076</v>
      </c>
      <c r="AN80" s="6">
        <f t="shared" si="32"/>
        <v>25</v>
      </c>
      <c r="AO80" s="6">
        <f t="shared" si="33"/>
        <v>707</v>
      </c>
      <c r="AP80" s="6">
        <f t="shared" si="34"/>
        <v>4</v>
      </c>
      <c r="AQ80" s="6">
        <f t="shared" si="35"/>
        <v>11000</v>
      </c>
      <c r="AR80" s="6">
        <f t="shared" si="36"/>
        <v>25.425742574257427</v>
      </c>
    </row>
    <row r="81" spans="3:44" x14ac:dyDescent="0.25">
      <c r="C81" s="5" t="s">
        <v>146</v>
      </c>
      <c r="D81" s="5">
        <v>12940</v>
      </c>
      <c r="E81" s="5" t="s">
        <v>147</v>
      </c>
      <c r="F81" s="5">
        <v>360572</v>
      </c>
      <c r="G81" s="5">
        <v>9276</v>
      </c>
      <c r="H81" s="5">
        <v>29425</v>
      </c>
      <c r="I81" s="5">
        <v>47509</v>
      </c>
      <c r="J81" s="5">
        <v>58040</v>
      </c>
      <c r="K81" s="5">
        <v>60637</v>
      </c>
      <c r="L81" s="5">
        <v>20492</v>
      </c>
      <c r="M81" s="5">
        <v>54385</v>
      </c>
      <c r="N81" s="5">
        <v>9317</v>
      </c>
      <c r="O81" s="5">
        <v>11239</v>
      </c>
      <c r="P81" s="5">
        <v>32230</v>
      </c>
      <c r="Q81" s="5">
        <v>19502</v>
      </c>
      <c r="R81" s="5">
        <v>8520</v>
      </c>
      <c r="S81" s="6">
        <f t="shared" si="37"/>
        <v>180286</v>
      </c>
      <c r="T81" s="6" t="str">
        <f t="shared" si="38"/>
        <v>20 to 24 minutes</v>
      </c>
      <c r="U81" s="6">
        <f t="shared" si="39"/>
        <v>20</v>
      </c>
      <c r="V81" s="6">
        <f t="shared" si="40"/>
        <v>360572</v>
      </c>
      <c r="W81" s="6">
        <f t="shared" si="41"/>
        <v>144250</v>
      </c>
      <c r="X81" s="6">
        <f t="shared" si="42"/>
        <v>60637</v>
      </c>
      <c r="Y81" s="6">
        <f t="shared" si="43"/>
        <v>4</v>
      </c>
      <c r="Z81" s="6">
        <f t="shared" si="44"/>
        <v>22.377162458564904</v>
      </c>
      <c r="AC81" s="6">
        <f t="shared" si="23"/>
        <v>360572</v>
      </c>
      <c r="AD81" s="6">
        <f t="shared" si="24"/>
        <v>90144</v>
      </c>
      <c r="AE81" s="6">
        <f t="shared" si="25"/>
        <v>15</v>
      </c>
      <c r="AF81" s="6">
        <f t="shared" si="26"/>
        <v>58040</v>
      </c>
      <c r="AG81" s="6">
        <f t="shared" si="27"/>
        <v>4</v>
      </c>
      <c r="AH81" s="6">
        <f t="shared" si="28"/>
        <v>86210</v>
      </c>
      <c r="AI81" s="6">
        <f t="shared" si="29"/>
        <v>15.271054445210201</v>
      </c>
      <c r="AL81" s="6">
        <f t="shared" si="30"/>
        <v>360572</v>
      </c>
      <c r="AM81" s="6">
        <f t="shared" si="31"/>
        <v>270429</v>
      </c>
      <c r="AN81" s="6">
        <f t="shared" si="32"/>
        <v>30</v>
      </c>
      <c r="AO81" s="6">
        <f t="shared" si="33"/>
        <v>54385</v>
      </c>
      <c r="AP81" s="6">
        <f t="shared" si="34"/>
        <v>4</v>
      </c>
      <c r="AQ81" s="6">
        <f t="shared" si="35"/>
        <v>225379</v>
      </c>
      <c r="AR81" s="6">
        <f t="shared" si="36"/>
        <v>33.313413625080443</v>
      </c>
    </row>
    <row r="82" spans="3:44" x14ac:dyDescent="0.25">
      <c r="C82" s="5" t="s">
        <v>148</v>
      </c>
      <c r="D82" s="5">
        <v>12980</v>
      </c>
      <c r="E82" s="5" t="s">
        <v>149</v>
      </c>
      <c r="F82" s="5">
        <v>54579</v>
      </c>
      <c r="G82" s="5">
        <v>2736</v>
      </c>
      <c r="H82" s="5">
        <v>7692</v>
      </c>
      <c r="I82" s="5">
        <v>11518</v>
      </c>
      <c r="J82" s="5">
        <v>9780</v>
      </c>
      <c r="K82" s="5">
        <v>8463</v>
      </c>
      <c r="L82" s="5">
        <v>3301</v>
      </c>
      <c r="M82" s="5">
        <v>4965</v>
      </c>
      <c r="N82" s="5">
        <v>930</v>
      </c>
      <c r="O82" s="5">
        <v>1062</v>
      </c>
      <c r="P82" s="5">
        <v>2063</v>
      </c>
      <c r="Q82" s="5">
        <v>1241</v>
      </c>
      <c r="R82" s="5">
        <v>828</v>
      </c>
      <c r="S82" s="6">
        <f t="shared" si="37"/>
        <v>27289.5</v>
      </c>
      <c r="T82" s="6" t="str">
        <f t="shared" si="38"/>
        <v>15 to 19 minutes</v>
      </c>
      <c r="U82" s="6">
        <f t="shared" si="39"/>
        <v>15</v>
      </c>
      <c r="V82" s="6">
        <f t="shared" si="40"/>
        <v>54579</v>
      </c>
      <c r="W82" s="6">
        <f t="shared" si="41"/>
        <v>21946</v>
      </c>
      <c r="X82" s="6">
        <f t="shared" si="42"/>
        <v>9780</v>
      </c>
      <c r="Y82" s="6">
        <f t="shared" si="43"/>
        <v>4</v>
      </c>
      <c r="Z82" s="6">
        <f t="shared" si="44"/>
        <v>17.185480572597136</v>
      </c>
      <c r="AC82" s="6">
        <f t="shared" si="23"/>
        <v>54579</v>
      </c>
      <c r="AD82" s="6">
        <f t="shared" si="24"/>
        <v>13645</v>
      </c>
      <c r="AE82" s="6">
        <f t="shared" si="25"/>
        <v>10</v>
      </c>
      <c r="AF82" s="6">
        <f t="shared" si="26"/>
        <v>11518</v>
      </c>
      <c r="AG82" s="6">
        <f t="shared" si="27"/>
        <v>4</v>
      </c>
      <c r="AH82" s="6">
        <f t="shared" si="28"/>
        <v>10428</v>
      </c>
      <c r="AI82" s="6">
        <f t="shared" si="29"/>
        <v>11.117121027956243</v>
      </c>
      <c r="AL82" s="6">
        <f t="shared" si="30"/>
        <v>54579</v>
      </c>
      <c r="AM82" s="6">
        <f t="shared" si="31"/>
        <v>40935</v>
      </c>
      <c r="AN82" s="6">
        <f t="shared" si="32"/>
        <v>25</v>
      </c>
      <c r="AO82" s="6">
        <f t="shared" si="33"/>
        <v>3301</v>
      </c>
      <c r="AP82" s="6">
        <f t="shared" si="34"/>
        <v>4</v>
      </c>
      <c r="AQ82" s="6">
        <f t="shared" si="35"/>
        <v>40189</v>
      </c>
      <c r="AR82" s="6">
        <f t="shared" si="36"/>
        <v>25.903059678885185</v>
      </c>
    </row>
    <row r="83" spans="3:44" x14ac:dyDescent="0.25">
      <c r="C83" s="5" t="s">
        <v>150</v>
      </c>
      <c r="D83" s="5">
        <v>13020</v>
      </c>
      <c r="E83" s="5" t="s">
        <v>151</v>
      </c>
      <c r="F83" s="5">
        <v>44803</v>
      </c>
      <c r="G83" s="5">
        <v>1850</v>
      </c>
      <c r="H83" s="5">
        <v>5906</v>
      </c>
      <c r="I83" s="5">
        <v>8056</v>
      </c>
      <c r="J83" s="5">
        <v>7769</v>
      </c>
      <c r="K83" s="5">
        <v>7054</v>
      </c>
      <c r="L83" s="5">
        <v>3461</v>
      </c>
      <c r="M83" s="5">
        <v>5723</v>
      </c>
      <c r="N83" s="5">
        <v>930</v>
      </c>
      <c r="O83" s="5">
        <v>600</v>
      </c>
      <c r="P83" s="5">
        <v>1746</v>
      </c>
      <c r="Q83" s="5">
        <v>896</v>
      </c>
      <c r="R83" s="5">
        <v>812</v>
      </c>
      <c r="S83" s="6">
        <f t="shared" si="37"/>
        <v>22401.5</v>
      </c>
      <c r="T83" s="6" t="str">
        <f t="shared" si="38"/>
        <v>15 to 19 minutes</v>
      </c>
      <c r="U83" s="6">
        <f t="shared" si="39"/>
        <v>15</v>
      </c>
      <c r="V83" s="6">
        <f t="shared" si="40"/>
        <v>44803</v>
      </c>
      <c r="W83" s="6">
        <f t="shared" si="41"/>
        <v>15812</v>
      </c>
      <c r="X83" s="6">
        <f t="shared" si="42"/>
        <v>7769</v>
      </c>
      <c r="Y83" s="6">
        <f t="shared" si="43"/>
        <v>4</v>
      </c>
      <c r="Z83" s="6">
        <f t="shared" si="44"/>
        <v>18.392714635088172</v>
      </c>
      <c r="AC83" s="6">
        <f t="shared" si="23"/>
        <v>44803</v>
      </c>
      <c r="AD83" s="6">
        <f t="shared" si="24"/>
        <v>11201</v>
      </c>
      <c r="AE83" s="6">
        <f t="shared" si="25"/>
        <v>10</v>
      </c>
      <c r="AF83" s="6">
        <f t="shared" si="26"/>
        <v>8056</v>
      </c>
      <c r="AG83" s="6">
        <f t="shared" si="27"/>
        <v>4</v>
      </c>
      <c r="AH83" s="6">
        <f t="shared" si="28"/>
        <v>7756</v>
      </c>
      <c r="AI83" s="6">
        <f t="shared" si="29"/>
        <v>11.71040218470705</v>
      </c>
      <c r="AL83" s="6">
        <f t="shared" si="30"/>
        <v>44803</v>
      </c>
      <c r="AM83" s="6">
        <f t="shared" si="31"/>
        <v>33603</v>
      </c>
      <c r="AN83" s="6">
        <f t="shared" si="32"/>
        <v>25</v>
      </c>
      <c r="AO83" s="6">
        <f t="shared" si="33"/>
        <v>3461</v>
      </c>
      <c r="AP83" s="6">
        <f t="shared" si="34"/>
        <v>4</v>
      </c>
      <c r="AQ83" s="6">
        <f t="shared" si="35"/>
        <v>30635</v>
      </c>
      <c r="AR83" s="6">
        <f t="shared" si="36"/>
        <v>28.429355677549843</v>
      </c>
    </row>
    <row r="84" spans="3:44" x14ac:dyDescent="0.25">
      <c r="C84" s="5" t="s">
        <v>152</v>
      </c>
      <c r="D84" s="5">
        <v>13060</v>
      </c>
      <c r="E84" s="5" t="s">
        <v>153</v>
      </c>
      <c r="F84" s="5">
        <v>14650</v>
      </c>
      <c r="G84" s="5">
        <v>1098</v>
      </c>
      <c r="H84" s="5">
        <v>3134</v>
      </c>
      <c r="I84" s="5">
        <v>2026</v>
      </c>
      <c r="J84" s="5">
        <v>2091</v>
      </c>
      <c r="K84" s="5">
        <v>1531</v>
      </c>
      <c r="L84" s="5">
        <v>691</v>
      </c>
      <c r="M84" s="5">
        <v>1699</v>
      </c>
      <c r="N84" s="5">
        <v>266</v>
      </c>
      <c r="O84" s="5">
        <v>263</v>
      </c>
      <c r="P84" s="5">
        <v>702</v>
      </c>
      <c r="Q84" s="5">
        <v>677</v>
      </c>
      <c r="R84" s="5">
        <v>472</v>
      </c>
      <c r="S84" s="6">
        <f t="shared" si="37"/>
        <v>7325</v>
      </c>
      <c r="T84" s="6" t="str">
        <f t="shared" si="38"/>
        <v>15 to 19 minutes</v>
      </c>
      <c r="U84" s="6">
        <f t="shared" si="39"/>
        <v>15</v>
      </c>
      <c r="V84" s="6">
        <f t="shared" si="40"/>
        <v>14650</v>
      </c>
      <c r="W84" s="6">
        <f t="shared" si="41"/>
        <v>6258</v>
      </c>
      <c r="X84" s="6">
        <f t="shared" si="42"/>
        <v>2091</v>
      </c>
      <c r="Y84" s="6">
        <f t="shared" si="43"/>
        <v>4</v>
      </c>
      <c r="Z84" s="6">
        <f t="shared" si="44"/>
        <v>17.041128646580582</v>
      </c>
      <c r="AC84" s="6">
        <f t="shared" si="23"/>
        <v>14650</v>
      </c>
      <c r="AD84" s="6">
        <f t="shared" si="24"/>
        <v>3663</v>
      </c>
      <c r="AE84" s="6">
        <f t="shared" si="25"/>
        <v>5</v>
      </c>
      <c r="AF84" s="6">
        <f t="shared" si="26"/>
        <v>3134</v>
      </c>
      <c r="AG84" s="6">
        <f t="shared" si="27"/>
        <v>4</v>
      </c>
      <c r="AH84" s="6">
        <f t="shared" si="28"/>
        <v>1098</v>
      </c>
      <c r="AI84" s="6">
        <f t="shared" si="29"/>
        <v>8.2731333758774728</v>
      </c>
      <c r="AL84" s="6">
        <f t="shared" si="30"/>
        <v>14650</v>
      </c>
      <c r="AM84" s="6">
        <f t="shared" si="31"/>
        <v>10988</v>
      </c>
      <c r="AN84" s="6">
        <f t="shared" si="32"/>
        <v>30</v>
      </c>
      <c r="AO84" s="6">
        <f t="shared" si="33"/>
        <v>1699</v>
      </c>
      <c r="AP84" s="6">
        <f t="shared" si="34"/>
        <v>4</v>
      </c>
      <c r="AQ84" s="6">
        <f t="shared" si="35"/>
        <v>10571</v>
      </c>
      <c r="AR84" s="6">
        <f t="shared" si="36"/>
        <v>30.98057680988817</v>
      </c>
    </row>
    <row r="85" spans="3:44" x14ac:dyDescent="0.25">
      <c r="C85" s="5" t="s">
        <v>154</v>
      </c>
      <c r="D85" s="5">
        <v>13100</v>
      </c>
      <c r="E85" s="5" t="s">
        <v>155</v>
      </c>
      <c r="F85" s="5">
        <v>10218</v>
      </c>
      <c r="G85" s="5">
        <v>716</v>
      </c>
      <c r="H85" s="5">
        <v>2411</v>
      </c>
      <c r="I85" s="5">
        <v>1853</v>
      </c>
      <c r="J85" s="5">
        <v>1119</v>
      </c>
      <c r="K85" s="5">
        <v>958</v>
      </c>
      <c r="L85" s="5">
        <v>405</v>
      </c>
      <c r="M85" s="5">
        <v>783</v>
      </c>
      <c r="N85" s="5">
        <v>192</v>
      </c>
      <c r="O85" s="5">
        <v>418</v>
      </c>
      <c r="P85" s="5">
        <v>780</v>
      </c>
      <c r="Q85" s="5">
        <v>325</v>
      </c>
      <c r="R85" s="5">
        <v>258</v>
      </c>
      <c r="S85" s="6">
        <f t="shared" si="37"/>
        <v>5109</v>
      </c>
      <c r="T85" s="6" t="str">
        <f t="shared" si="38"/>
        <v>15 to 19 minutes</v>
      </c>
      <c r="U85" s="6">
        <f t="shared" si="39"/>
        <v>15</v>
      </c>
      <c r="V85" s="6">
        <f t="shared" si="40"/>
        <v>10218</v>
      </c>
      <c r="W85" s="6">
        <f t="shared" si="41"/>
        <v>4980</v>
      </c>
      <c r="X85" s="6">
        <f t="shared" si="42"/>
        <v>1119</v>
      </c>
      <c r="Y85" s="6">
        <f t="shared" si="43"/>
        <v>4</v>
      </c>
      <c r="Z85" s="6">
        <f t="shared" si="44"/>
        <v>15.46112600536193</v>
      </c>
      <c r="AC85" s="6">
        <f t="shared" si="23"/>
        <v>10218</v>
      </c>
      <c r="AD85" s="6">
        <f t="shared" si="24"/>
        <v>2555</v>
      </c>
      <c r="AE85" s="6">
        <f t="shared" si="25"/>
        <v>5</v>
      </c>
      <c r="AF85" s="6">
        <f t="shared" si="26"/>
        <v>2411</v>
      </c>
      <c r="AG85" s="6">
        <f t="shared" si="27"/>
        <v>4</v>
      </c>
      <c r="AH85" s="6">
        <f t="shared" si="28"/>
        <v>716</v>
      </c>
      <c r="AI85" s="6">
        <f t="shared" si="29"/>
        <v>8.0501866445458319</v>
      </c>
      <c r="AL85" s="6">
        <f t="shared" si="30"/>
        <v>10218</v>
      </c>
      <c r="AM85" s="6">
        <f t="shared" si="31"/>
        <v>7664</v>
      </c>
      <c r="AN85" s="6">
        <f t="shared" si="32"/>
        <v>30</v>
      </c>
      <c r="AO85" s="6">
        <f t="shared" si="33"/>
        <v>783</v>
      </c>
      <c r="AP85" s="6">
        <f t="shared" si="34"/>
        <v>4</v>
      </c>
      <c r="AQ85" s="6">
        <f t="shared" si="35"/>
        <v>7462</v>
      </c>
      <c r="AR85" s="6">
        <f t="shared" si="36"/>
        <v>31.029374201787995</v>
      </c>
    </row>
    <row r="86" spans="3:44" x14ac:dyDescent="0.25">
      <c r="C86" s="5" t="s">
        <v>156</v>
      </c>
      <c r="D86" s="5">
        <v>13140</v>
      </c>
      <c r="E86" s="5" t="s">
        <v>157</v>
      </c>
      <c r="F86" s="5">
        <v>155046</v>
      </c>
      <c r="G86" s="5">
        <v>6252</v>
      </c>
      <c r="H86" s="5">
        <v>19733</v>
      </c>
      <c r="I86" s="5">
        <v>27854</v>
      </c>
      <c r="J86" s="5">
        <v>30706</v>
      </c>
      <c r="K86" s="5">
        <v>22435</v>
      </c>
      <c r="L86" s="5">
        <v>8562</v>
      </c>
      <c r="M86" s="5">
        <v>19645</v>
      </c>
      <c r="N86" s="5">
        <v>3450</v>
      </c>
      <c r="O86" s="5">
        <v>3065</v>
      </c>
      <c r="P86" s="5">
        <v>7049</v>
      </c>
      <c r="Q86" s="5">
        <v>3846</v>
      </c>
      <c r="R86" s="5">
        <v>2449</v>
      </c>
      <c r="S86" s="6">
        <f t="shared" si="37"/>
        <v>77523</v>
      </c>
      <c r="T86" s="6" t="str">
        <f t="shared" si="38"/>
        <v>15 to 19 minutes</v>
      </c>
      <c r="U86" s="6">
        <f t="shared" si="39"/>
        <v>15</v>
      </c>
      <c r="V86" s="6">
        <f t="shared" si="40"/>
        <v>155046</v>
      </c>
      <c r="W86" s="6">
        <f t="shared" si="41"/>
        <v>53839</v>
      </c>
      <c r="X86" s="6">
        <f t="shared" si="42"/>
        <v>30706</v>
      </c>
      <c r="Y86" s="6">
        <f t="shared" si="43"/>
        <v>4</v>
      </c>
      <c r="Z86" s="6">
        <f t="shared" si="44"/>
        <v>18.085260209730997</v>
      </c>
      <c r="AC86" s="6">
        <f t="shared" si="23"/>
        <v>155046</v>
      </c>
      <c r="AD86" s="6">
        <f t="shared" si="24"/>
        <v>38762</v>
      </c>
      <c r="AE86" s="6">
        <f t="shared" si="25"/>
        <v>10</v>
      </c>
      <c r="AF86" s="6">
        <f t="shared" si="26"/>
        <v>27854</v>
      </c>
      <c r="AG86" s="6">
        <f t="shared" si="27"/>
        <v>4</v>
      </c>
      <c r="AH86" s="6">
        <f t="shared" si="28"/>
        <v>25985</v>
      </c>
      <c r="AI86" s="6">
        <f t="shared" si="29"/>
        <v>11.834781359948302</v>
      </c>
      <c r="AL86" s="6">
        <f t="shared" si="30"/>
        <v>155046</v>
      </c>
      <c r="AM86" s="6">
        <f t="shared" si="31"/>
        <v>116285</v>
      </c>
      <c r="AN86" s="6">
        <f t="shared" si="32"/>
        <v>30</v>
      </c>
      <c r="AO86" s="6">
        <f t="shared" si="33"/>
        <v>19645</v>
      </c>
      <c r="AP86" s="6">
        <f t="shared" si="34"/>
        <v>4</v>
      </c>
      <c r="AQ86" s="6">
        <f t="shared" si="35"/>
        <v>115542</v>
      </c>
      <c r="AR86" s="6">
        <f t="shared" si="36"/>
        <v>30.151183507253755</v>
      </c>
    </row>
    <row r="87" spans="3:44" x14ac:dyDescent="0.25">
      <c r="C87" s="5" t="s">
        <v>158</v>
      </c>
      <c r="D87" s="5">
        <v>13180</v>
      </c>
      <c r="E87" s="5" t="s">
        <v>159</v>
      </c>
      <c r="F87" s="5">
        <v>41691</v>
      </c>
      <c r="G87" s="5">
        <v>3282</v>
      </c>
      <c r="H87" s="5">
        <v>7115</v>
      </c>
      <c r="I87" s="5">
        <v>6285</v>
      </c>
      <c r="J87" s="5">
        <v>5445</v>
      </c>
      <c r="K87" s="5">
        <v>4798</v>
      </c>
      <c r="L87" s="5">
        <v>2739</v>
      </c>
      <c r="M87" s="5">
        <v>3747</v>
      </c>
      <c r="N87" s="5">
        <v>1224</v>
      </c>
      <c r="O87" s="5">
        <v>1439</v>
      </c>
      <c r="P87" s="5">
        <v>2955</v>
      </c>
      <c r="Q87" s="5">
        <v>2032</v>
      </c>
      <c r="R87" s="5">
        <v>630</v>
      </c>
      <c r="S87" s="6">
        <f t="shared" si="37"/>
        <v>20845.5</v>
      </c>
      <c r="T87" s="6" t="str">
        <f t="shared" si="38"/>
        <v>15 to 19 minutes</v>
      </c>
      <c r="U87" s="6">
        <f t="shared" si="39"/>
        <v>15</v>
      </c>
      <c r="V87" s="6">
        <f t="shared" si="40"/>
        <v>41691</v>
      </c>
      <c r="W87" s="6">
        <f t="shared" si="41"/>
        <v>16682</v>
      </c>
      <c r="X87" s="6">
        <f t="shared" si="42"/>
        <v>5445</v>
      </c>
      <c r="Y87" s="6">
        <f t="shared" si="43"/>
        <v>4</v>
      </c>
      <c r="Z87" s="6">
        <f t="shared" si="44"/>
        <v>18.058585858585857</v>
      </c>
      <c r="AC87" s="6">
        <f t="shared" si="23"/>
        <v>41691</v>
      </c>
      <c r="AD87" s="6">
        <f t="shared" si="24"/>
        <v>10423</v>
      </c>
      <c r="AE87" s="6">
        <f t="shared" si="25"/>
        <v>10</v>
      </c>
      <c r="AF87" s="6">
        <f t="shared" si="26"/>
        <v>6285</v>
      </c>
      <c r="AG87" s="6">
        <f t="shared" si="27"/>
        <v>4</v>
      </c>
      <c r="AH87" s="6">
        <f t="shared" si="28"/>
        <v>10397</v>
      </c>
      <c r="AI87" s="6">
        <f t="shared" si="29"/>
        <v>10.016388225934765</v>
      </c>
      <c r="AL87" s="6">
        <f t="shared" si="30"/>
        <v>41691</v>
      </c>
      <c r="AM87" s="6">
        <f t="shared" si="31"/>
        <v>31269</v>
      </c>
      <c r="AN87" s="6">
        <f t="shared" si="32"/>
        <v>30</v>
      </c>
      <c r="AO87" s="6">
        <f t="shared" si="33"/>
        <v>3747</v>
      </c>
      <c r="AP87" s="6">
        <f t="shared" si="34"/>
        <v>4</v>
      </c>
      <c r="AQ87" s="6">
        <f t="shared" si="35"/>
        <v>29664</v>
      </c>
      <c r="AR87" s="6">
        <f t="shared" si="36"/>
        <v>31.712570056044836</v>
      </c>
    </row>
    <row r="88" spans="3:44" x14ac:dyDescent="0.25">
      <c r="C88" s="5" t="s">
        <v>160</v>
      </c>
      <c r="D88" s="5">
        <v>13220</v>
      </c>
      <c r="E88" s="5" t="s">
        <v>161</v>
      </c>
      <c r="F88" s="5">
        <v>28678</v>
      </c>
      <c r="G88" s="5">
        <v>1136</v>
      </c>
      <c r="H88" s="5">
        <v>3497</v>
      </c>
      <c r="I88" s="5">
        <v>5539</v>
      </c>
      <c r="J88" s="5">
        <v>5490</v>
      </c>
      <c r="K88" s="5">
        <v>3815</v>
      </c>
      <c r="L88" s="5">
        <v>1233</v>
      </c>
      <c r="M88" s="5">
        <v>2757</v>
      </c>
      <c r="N88" s="5">
        <v>443</v>
      </c>
      <c r="O88" s="5">
        <v>493</v>
      </c>
      <c r="P88" s="5">
        <v>1513</v>
      </c>
      <c r="Q88" s="5">
        <v>1815</v>
      </c>
      <c r="R88" s="5">
        <v>947</v>
      </c>
      <c r="S88" s="6">
        <f t="shared" si="37"/>
        <v>14339</v>
      </c>
      <c r="T88" s="6" t="str">
        <f t="shared" si="38"/>
        <v>15 to 19 minutes</v>
      </c>
      <c r="U88" s="6">
        <f t="shared" si="39"/>
        <v>15</v>
      </c>
      <c r="V88" s="6">
        <f t="shared" si="40"/>
        <v>28678</v>
      </c>
      <c r="W88" s="6">
        <f t="shared" si="41"/>
        <v>10172</v>
      </c>
      <c r="X88" s="6">
        <f t="shared" si="42"/>
        <v>5490</v>
      </c>
      <c r="Y88" s="6">
        <f t="shared" si="43"/>
        <v>4</v>
      </c>
      <c r="Z88" s="6">
        <f t="shared" si="44"/>
        <v>18.036065573770493</v>
      </c>
      <c r="AC88" s="6">
        <f t="shared" si="23"/>
        <v>28678</v>
      </c>
      <c r="AD88" s="6">
        <f t="shared" si="24"/>
        <v>7170</v>
      </c>
      <c r="AE88" s="6">
        <f t="shared" si="25"/>
        <v>10</v>
      </c>
      <c r="AF88" s="6">
        <f t="shared" si="26"/>
        <v>5539</v>
      </c>
      <c r="AG88" s="6">
        <f t="shared" si="27"/>
        <v>4</v>
      </c>
      <c r="AH88" s="6">
        <f t="shared" si="28"/>
        <v>4633</v>
      </c>
      <c r="AI88" s="6">
        <f t="shared" si="29"/>
        <v>11.831738580971294</v>
      </c>
      <c r="AL88" s="6">
        <f t="shared" si="30"/>
        <v>28678</v>
      </c>
      <c r="AM88" s="6">
        <f t="shared" si="31"/>
        <v>21509</v>
      </c>
      <c r="AN88" s="6">
        <f t="shared" si="32"/>
        <v>30</v>
      </c>
      <c r="AO88" s="6">
        <f t="shared" si="33"/>
        <v>2757</v>
      </c>
      <c r="AP88" s="6">
        <f t="shared" si="34"/>
        <v>4</v>
      </c>
      <c r="AQ88" s="6">
        <f t="shared" si="35"/>
        <v>20710</v>
      </c>
      <c r="AR88" s="6">
        <f t="shared" si="36"/>
        <v>31.158505622052957</v>
      </c>
    </row>
    <row r="89" spans="3:44" x14ac:dyDescent="0.25">
      <c r="C89" s="5" t="s">
        <v>162</v>
      </c>
      <c r="D89" s="5">
        <v>13260</v>
      </c>
      <c r="E89" s="5" t="s">
        <v>163</v>
      </c>
      <c r="F89" s="5">
        <v>18432</v>
      </c>
      <c r="G89" s="5">
        <v>825</v>
      </c>
      <c r="H89" s="5">
        <v>2661</v>
      </c>
      <c r="I89" s="5">
        <v>2933</v>
      </c>
      <c r="J89" s="5">
        <v>2296</v>
      </c>
      <c r="K89" s="5">
        <v>2067</v>
      </c>
      <c r="L89" s="5">
        <v>801</v>
      </c>
      <c r="M89" s="5">
        <v>2545</v>
      </c>
      <c r="N89" s="5">
        <v>664</v>
      </c>
      <c r="O89" s="5">
        <v>736</v>
      </c>
      <c r="P89" s="5">
        <v>1692</v>
      </c>
      <c r="Q89" s="5">
        <v>493</v>
      </c>
      <c r="R89" s="5">
        <v>719</v>
      </c>
      <c r="S89" s="6">
        <f t="shared" si="37"/>
        <v>9216</v>
      </c>
      <c r="T89" s="6" t="str">
        <f t="shared" si="38"/>
        <v>20 to 24 minutes</v>
      </c>
      <c r="U89" s="6">
        <f t="shared" si="39"/>
        <v>20</v>
      </c>
      <c r="V89" s="6">
        <f t="shared" si="40"/>
        <v>18432</v>
      </c>
      <c r="W89" s="6">
        <f t="shared" si="41"/>
        <v>8715</v>
      </c>
      <c r="X89" s="6">
        <f t="shared" si="42"/>
        <v>2067</v>
      </c>
      <c r="Y89" s="6">
        <f t="shared" si="43"/>
        <v>4</v>
      </c>
      <c r="Z89" s="6">
        <f t="shared" si="44"/>
        <v>20.969521044992742</v>
      </c>
      <c r="AC89" s="6">
        <f t="shared" si="23"/>
        <v>18432</v>
      </c>
      <c r="AD89" s="6">
        <f t="shared" si="24"/>
        <v>4609</v>
      </c>
      <c r="AE89" s="6">
        <f t="shared" si="25"/>
        <v>10</v>
      </c>
      <c r="AF89" s="6">
        <f t="shared" si="26"/>
        <v>2933</v>
      </c>
      <c r="AG89" s="6">
        <f t="shared" si="27"/>
        <v>4</v>
      </c>
      <c r="AH89" s="6">
        <f t="shared" si="28"/>
        <v>3486</v>
      </c>
      <c r="AI89" s="6">
        <f t="shared" si="29"/>
        <v>11.53017388339584</v>
      </c>
      <c r="AL89" s="6">
        <f t="shared" si="30"/>
        <v>18432</v>
      </c>
      <c r="AM89" s="6">
        <f t="shared" si="31"/>
        <v>13824</v>
      </c>
      <c r="AN89" s="6">
        <f t="shared" si="32"/>
        <v>30</v>
      </c>
      <c r="AO89" s="6">
        <f t="shared" si="33"/>
        <v>2545</v>
      </c>
      <c r="AP89" s="6">
        <f t="shared" si="34"/>
        <v>4</v>
      </c>
      <c r="AQ89" s="6">
        <f t="shared" si="35"/>
        <v>11583</v>
      </c>
      <c r="AR89" s="6">
        <f t="shared" si="36"/>
        <v>33.52220039292731</v>
      </c>
    </row>
    <row r="90" spans="3:44" x14ac:dyDescent="0.25">
      <c r="C90" s="5" t="s">
        <v>164</v>
      </c>
      <c r="D90" s="5">
        <v>13300</v>
      </c>
      <c r="E90" s="5" t="s">
        <v>165</v>
      </c>
      <c r="F90" s="5">
        <v>9186</v>
      </c>
      <c r="G90" s="5">
        <v>755</v>
      </c>
      <c r="H90" s="5">
        <v>2134</v>
      </c>
      <c r="I90" s="5">
        <v>2031</v>
      </c>
      <c r="J90" s="5">
        <v>1051</v>
      </c>
      <c r="K90" s="5">
        <v>530</v>
      </c>
      <c r="L90" s="5">
        <v>106</v>
      </c>
      <c r="M90" s="5">
        <v>704</v>
      </c>
      <c r="N90" s="5">
        <v>116</v>
      </c>
      <c r="O90" s="5">
        <v>165</v>
      </c>
      <c r="P90" s="5">
        <v>437</v>
      </c>
      <c r="Q90" s="5">
        <v>722</v>
      </c>
      <c r="R90" s="5">
        <v>435</v>
      </c>
      <c r="S90" s="6">
        <f t="shared" si="37"/>
        <v>4593</v>
      </c>
      <c r="T90" s="6" t="str">
        <f t="shared" si="38"/>
        <v>10 to 14 minutes</v>
      </c>
      <c r="U90" s="6">
        <f t="shared" si="39"/>
        <v>10</v>
      </c>
      <c r="V90" s="6">
        <f t="shared" si="40"/>
        <v>9186</v>
      </c>
      <c r="W90" s="6">
        <f t="shared" si="41"/>
        <v>2889</v>
      </c>
      <c r="X90" s="6">
        <f t="shared" si="42"/>
        <v>2031</v>
      </c>
      <c r="Y90" s="6">
        <f t="shared" si="43"/>
        <v>4</v>
      </c>
      <c r="Z90" s="6">
        <f t="shared" si="44"/>
        <v>13.355982274741507</v>
      </c>
      <c r="AC90" s="6">
        <f t="shared" si="23"/>
        <v>9186</v>
      </c>
      <c r="AD90" s="6">
        <f t="shared" si="24"/>
        <v>2297</v>
      </c>
      <c r="AE90" s="6">
        <f t="shared" si="25"/>
        <v>5</v>
      </c>
      <c r="AF90" s="6">
        <f t="shared" si="26"/>
        <v>2134</v>
      </c>
      <c r="AG90" s="6">
        <f t="shared" si="27"/>
        <v>4</v>
      </c>
      <c r="AH90" s="6">
        <f t="shared" si="28"/>
        <v>755</v>
      </c>
      <c r="AI90" s="6">
        <f t="shared" si="29"/>
        <v>7.8894095595126519</v>
      </c>
      <c r="AL90" s="6">
        <f t="shared" si="30"/>
        <v>9186</v>
      </c>
      <c r="AM90" s="6">
        <f t="shared" si="31"/>
        <v>6890</v>
      </c>
      <c r="AN90" s="6">
        <f t="shared" si="32"/>
        <v>30</v>
      </c>
      <c r="AO90" s="6">
        <f t="shared" si="33"/>
        <v>704</v>
      </c>
      <c r="AP90" s="6">
        <f t="shared" si="34"/>
        <v>4</v>
      </c>
      <c r="AQ90" s="6">
        <f t="shared" si="35"/>
        <v>6607</v>
      </c>
      <c r="AR90" s="6">
        <f t="shared" si="36"/>
        <v>31.605113636363637</v>
      </c>
    </row>
    <row r="91" spans="3:44" x14ac:dyDescent="0.25">
      <c r="C91" s="5" t="s">
        <v>166</v>
      </c>
      <c r="D91" s="5">
        <v>13340</v>
      </c>
      <c r="E91" s="5" t="s">
        <v>167</v>
      </c>
      <c r="F91" s="5">
        <v>18817</v>
      </c>
      <c r="G91" s="5">
        <v>1308</v>
      </c>
      <c r="H91" s="5">
        <v>2240</v>
      </c>
      <c r="I91" s="5">
        <v>2794</v>
      </c>
      <c r="J91" s="5">
        <v>3237</v>
      </c>
      <c r="K91" s="5">
        <v>3169</v>
      </c>
      <c r="L91" s="5">
        <v>1269</v>
      </c>
      <c r="M91" s="5">
        <v>1698</v>
      </c>
      <c r="N91" s="5">
        <v>330</v>
      </c>
      <c r="O91" s="5">
        <v>630</v>
      </c>
      <c r="P91" s="5">
        <v>1058</v>
      </c>
      <c r="Q91" s="5">
        <v>704</v>
      </c>
      <c r="R91" s="5">
        <v>380</v>
      </c>
      <c r="S91" s="6">
        <f t="shared" si="37"/>
        <v>9408.5</v>
      </c>
      <c r="T91" s="6" t="str">
        <f t="shared" si="38"/>
        <v>15 to 19 minutes</v>
      </c>
      <c r="U91" s="6">
        <f t="shared" si="39"/>
        <v>15</v>
      </c>
      <c r="V91" s="6">
        <f t="shared" si="40"/>
        <v>18817</v>
      </c>
      <c r="W91" s="6">
        <f t="shared" si="41"/>
        <v>6342</v>
      </c>
      <c r="X91" s="6">
        <f t="shared" si="42"/>
        <v>3237</v>
      </c>
      <c r="Y91" s="6">
        <f t="shared" si="43"/>
        <v>4</v>
      </c>
      <c r="Z91" s="6">
        <f t="shared" si="44"/>
        <v>18.789311090515909</v>
      </c>
      <c r="AC91" s="6">
        <f t="shared" si="23"/>
        <v>18817</v>
      </c>
      <c r="AD91" s="6">
        <f t="shared" si="24"/>
        <v>4705</v>
      </c>
      <c r="AE91" s="6">
        <f t="shared" si="25"/>
        <v>10</v>
      </c>
      <c r="AF91" s="6">
        <f t="shared" si="26"/>
        <v>2794</v>
      </c>
      <c r="AG91" s="6">
        <f t="shared" si="27"/>
        <v>4</v>
      </c>
      <c r="AH91" s="6">
        <f t="shared" si="28"/>
        <v>3548</v>
      </c>
      <c r="AI91" s="6">
        <f t="shared" si="29"/>
        <v>11.655332856120257</v>
      </c>
      <c r="AL91" s="6">
        <f t="shared" si="30"/>
        <v>18817</v>
      </c>
      <c r="AM91" s="6">
        <f t="shared" si="31"/>
        <v>14113</v>
      </c>
      <c r="AN91" s="6">
        <f t="shared" si="32"/>
        <v>30</v>
      </c>
      <c r="AO91" s="6">
        <f t="shared" si="33"/>
        <v>1698</v>
      </c>
      <c r="AP91" s="6">
        <f t="shared" si="34"/>
        <v>4</v>
      </c>
      <c r="AQ91" s="6">
        <f t="shared" si="35"/>
        <v>14017</v>
      </c>
      <c r="AR91" s="6">
        <f t="shared" si="36"/>
        <v>30.225559481743229</v>
      </c>
    </row>
    <row r="92" spans="3:44" x14ac:dyDescent="0.25">
      <c r="C92" s="5" t="s">
        <v>168</v>
      </c>
      <c r="D92" s="5">
        <v>13380</v>
      </c>
      <c r="E92" s="5" t="s">
        <v>169</v>
      </c>
      <c r="F92" s="5">
        <v>88781</v>
      </c>
      <c r="G92" s="5">
        <v>4284</v>
      </c>
      <c r="H92" s="5">
        <v>12203</v>
      </c>
      <c r="I92" s="5">
        <v>17341</v>
      </c>
      <c r="J92" s="5">
        <v>17554</v>
      </c>
      <c r="K92" s="5">
        <v>11504</v>
      </c>
      <c r="L92" s="5">
        <v>5985</v>
      </c>
      <c r="M92" s="5">
        <v>8376</v>
      </c>
      <c r="N92" s="5">
        <v>1965</v>
      </c>
      <c r="O92" s="5">
        <v>1832</v>
      </c>
      <c r="P92" s="5">
        <v>3251</v>
      </c>
      <c r="Q92" s="5">
        <v>2400</v>
      </c>
      <c r="R92" s="5">
        <v>2086</v>
      </c>
      <c r="S92" s="6">
        <f t="shared" si="37"/>
        <v>44390.5</v>
      </c>
      <c r="T92" s="6" t="str">
        <f t="shared" si="38"/>
        <v>15 to 19 minutes</v>
      </c>
      <c r="U92" s="6">
        <f t="shared" si="39"/>
        <v>15</v>
      </c>
      <c r="V92" s="6">
        <f t="shared" si="40"/>
        <v>88781</v>
      </c>
      <c r="W92" s="6">
        <f t="shared" si="41"/>
        <v>33828</v>
      </c>
      <c r="X92" s="6">
        <f t="shared" si="42"/>
        <v>17554</v>
      </c>
      <c r="Y92" s="6">
        <f t="shared" si="43"/>
        <v>4</v>
      </c>
      <c r="Z92" s="6">
        <f t="shared" si="44"/>
        <v>17.406858835593027</v>
      </c>
      <c r="AC92" s="6">
        <f t="shared" si="23"/>
        <v>88781</v>
      </c>
      <c r="AD92" s="6">
        <f t="shared" si="24"/>
        <v>22196</v>
      </c>
      <c r="AE92" s="6">
        <f t="shared" si="25"/>
        <v>10</v>
      </c>
      <c r="AF92" s="6">
        <f t="shared" si="26"/>
        <v>17341</v>
      </c>
      <c r="AG92" s="6">
        <f t="shared" si="27"/>
        <v>4</v>
      </c>
      <c r="AH92" s="6">
        <f t="shared" si="28"/>
        <v>16487</v>
      </c>
      <c r="AI92" s="6">
        <f t="shared" si="29"/>
        <v>11.316706072314169</v>
      </c>
      <c r="AL92" s="6">
        <f t="shared" si="30"/>
        <v>88781</v>
      </c>
      <c r="AM92" s="6">
        <f t="shared" si="31"/>
        <v>66586</v>
      </c>
      <c r="AN92" s="6">
        <f t="shared" si="32"/>
        <v>25</v>
      </c>
      <c r="AO92" s="6">
        <f t="shared" si="33"/>
        <v>5985</v>
      </c>
      <c r="AP92" s="6">
        <f t="shared" si="34"/>
        <v>4</v>
      </c>
      <c r="AQ92" s="6">
        <f t="shared" si="35"/>
        <v>62886</v>
      </c>
      <c r="AR92" s="6">
        <f t="shared" si="36"/>
        <v>27.472681704260651</v>
      </c>
    </row>
    <row r="93" spans="3:44" x14ac:dyDescent="0.25">
      <c r="C93" s="5" t="s">
        <v>170</v>
      </c>
      <c r="D93" s="5">
        <v>13420</v>
      </c>
      <c r="E93" s="5" t="s">
        <v>171</v>
      </c>
      <c r="F93" s="5">
        <v>19087</v>
      </c>
      <c r="G93" s="5">
        <v>1094</v>
      </c>
      <c r="H93" s="5">
        <v>3308</v>
      </c>
      <c r="I93" s="5">
        <v>4604</v>
      </c>
      <c r="J93" s="5">
        <v>3330</v>
      </c>
      <c r="K93" s="5">
        <v>2181</v>
      </c>
      <c r="L93" s="5">
        <v>764</v>
      </c>
      <c r="M93" s="5">
        <v>1281</v>
      </c>
      <c r="N93" s="5">
        <v>336</v>
      </c>
      <c r="O93" s="5">
        <v>542</v>
      </c>
      <c r="P93" s="5">
        <v>706</v>
      </c>
      <c r="Q93" s="5">
        <v>542</v>
      </c>
      <c r="R93" s="5">
        <v>399</v>
      </c>
      <c r="S93" s="6">
        <f t="shared" si="37"/>
        <v>9543.5</v>
      </c>
      <c r="T93" s="6" t="str">
        <f t="shared" si="38"/>
        <v>15 to 19 minutes</v>
      </c>
      <c r="U93" s="6">
        <f t="shared" si="39"/>
        <v>15</v>
      </c>
      <c r="V93" s="6">
        <f t="shared" si="40"/>
        <v>19087</v>
      </c>
      <c r="W93" s="6">
        <f t="shared" si="41"/>
        <v>9006</v>
      </c>
      <c r="X93" s="6">
        <f t="shared" si="42"/>
        <v>3330</v>
      </c>
      <c r="Y93" s="6">
        <f t="shared" si="43"/>
        <v>4</v>
      </c>
      <c r="Z93" s="6">
        <f t="shared" si="44"/>
        <v>15.645645645645645</v>
      </c>
      <c r="AC93" s="6">
        <f t="shared" si="23"/>
        <v>19087</v>
      </c>
      <c r="AD93" s="6">
        <f t="shared" si="24"/>
        <v>4772</v>
      </c>
      <c r="AE93" s="6">
        <f t="shared" si="25"/>
        <v>10</v>
      </c>
      <c r="AF93" s="6">
        <f t="shared" si="26"/>
        <v>4604</v>
      </c>
      <c r="AG93" s="6">
        <f t="shared" si="27"/>
        <v>4</v>
      </c>
      <c r="AH93" s="6">
        <f t="shared" si="28"/>
        <v>4402</v>
      </c>
      <c r="AI93" s="6">
        <f t="shared" si="29"/>
        <v>10.321242397914856</v>
      </c>
      <c r="AL93" s="6">
        <f t="shared" si="30"/>
        <v>19087</v>
      </c>
      <c r="AM93" s="6">
        <f t="shared" si="31"/>
        <v>14316</v>
      </c>
      <c r="AN93" s="6">
        <f t="shared" si="32"/>
        <v>20</v>
      </c>
      <c r="AO93" s="6">
        <f t="shared" si="33"/>
        <v>2181</v>
      </c>
      <c r="AP93" s="6">
        <f t="shared" si="34"/>
        <v>4</v>
      </c>
      <c r="AQ93" s="6">
        <f t="shared" si="35"/>
        <v>12336</v>
      </c>
      <c r="AR93" s="6">
        <f t="shared" si="36"/>
        <v>23.629986244841817</v>
      </c>
    </row>
    <row r="94" spans="3:44" x14ac:dyDescent="0.25">
      <c r="C94" s="5" t="s">
        <v>172</v>
      </c>
      <c r="D94" s="5">
        <v>13460</v>
      </c>
      <c r="E94" s="5" t="s">
        <v>173</v>
      </c>
      <c r="F94" s="5">
        <v>63709</v>
      </c>
      <c r="G94" s="5">
        <v>3019</v>
      </c>
      <c r="H94" s="5">
        <v>11165</v>
      </c>
      <c r="I94" s="5">
        <v>15053</v>
      </c>
      <c r="J94" s="5">
        <v>11789</v>
      </c>
      <c r="K94" s="5">
        <v>7777</v>
      </c>
      <c r="L94" s="5">
        <v>2817</v>
      </c>
      <c r="M94" s="5">
        <v>6069</v>
      </c>
      <c r="N94" s="5">
        <v>1103</v>
      </c>
      <c r="O94" s="5">
        <v>883</v>
      </c>
      <c r="P94" s="5">
        <v>2023</v>
      </c>
      <c r="Q94" s="5">
        <v>726</v>
      </c>
      <c r="R94" s="5">
        <v>1285</v>
      </c>
      <c r="S94" s="6">
        <f t="shared" si="37"/>
        <v>31854.5</v>
      </c>
      <c r="T94" s="6" t="str">
        <f t="shared" si="38"/>
        <v>15 to 19 minutes</v>
      </c>
      <c r="U94" s="6">
        <f t="shared" si="39"/>
        <v>15</v>
      </c>
      <c r="V94" s="6">
        <f t="shared" si="40"/>
        <v>63709</v>
      </c>
      <c r="W94" s="6">
        <f t="shared" si="41"/>
        <v>29237</v>
      </c>
      <c r="X94" s="6">
        <f t="shared" si="42"/>
        <v>11789</v>
      </c>
      <c r="Y94" s="6">
        <f t="shared" si="43"/>
        <v>4</v>
      </c>
      <c r="Z94" s="6">
        <f t="shared" si="44"/>
        <v>15.888116040376623</v>
      </c>
      <c r="AC94" s="6">
        <f t="shared" si="23"/>
        <v>63709</v>
      </c>
      <c r="AD94" s="6">
        <f t="shared" si="24"/>
        <v>15928</v>
      </c>
      <c r="AE94" s="6">
        <f t="shared" si="25"/>
        <v>10</v>
      </c>
      <c r="AF94" s="6">
        <f t="shared" si="26"/>
        <v>15053</v>
      </c>
      <c r="AG94" s="6">
        <f t="shared" si="27"/>
        <v>4</v>
      </c>
      <c r="AH94" s="6">
        <f t="shared" si="28"/>
        <v>14184</v>
      </c>
      <c r="AI94" s="6">
        <f t="shared" si="29"/>
        <v>10.463229920945992</v>
      </c>
      <c r="AL94" s="6">
        <f t="shared" si="30"/>
        <v>63709</v>
      </c>
      <c r="AM94" s="6">
        <f t="shared" si="31"/>
        <v>47782</v>
      </c>
      <c r="AN94" s="6">
        <f t="shared" si="32"/>
        <v>20</v>
      </c>
      <c r="AO94" s="6">
        <f t="shared" si="33"/>
        <v>7777</v>
      </c>
      <c r="AP94" s="6">
        <f t="shared" si="34"/>
        <v>4</v>
      </c>
      <c r="AQ94" s="6">
        <f t="shared" si="35"/>
        <v>41026</v>
      </c>
      <c r="AR94" s="6">
        <f t="shared" si="36"/>
        <v>23.474733187604475</v>
      </c>
    </row>
    <row r="95" spans="3:44" x14ac:dyDescent="0.25">
      <c r="C95" s="5" t="s">
        <v>174</v>
      </c>
      <c r="D95" s="5">
        <v>13500</v>
      </c>
      <c r="E95" s="5" t="s">
        <v>175</v>
      </c>
      <c r="F95" s="5">
        <v>8788</v>
      </c>
      <c r="G95" s="5">
        <v>381</v>
      </c>
      <c r="H95" s="5">
        <v>1258</v>
      </c>
      <c r="I95" s="5">
        <v>1247</v>
      </c>
      <c r="J95" s="5">
        <v>1581</v>
      </c>
      <c r="K95" s="5">
        <v>1341</v>
      </c>
      <c r="L95" s="5">
        <v>643</v>
      </c>
      <c r="M95" s="5">
        <v>1055</v>
      </c>
      <c r="N95" s="5">
        <v>134</v>
      </c>
      <c r="O95" s="5">
        <v>174</v>
      </c>
      <c r="P95" s="5">
        <v>599</v>
      </c>
      <c r="Q95" s="5">
        <v>221</v>
      </c>
      <c r="R95" s="5">
        <v>154</v>
      </c>
      <c r="S95" s="6">
        <f t="shared" si="37"/>
        <v>4394</v>
      </c>
      <c r="T95" s="6" t="str">
        <f t="shared" si="38"/>
        <v>15 to 19 minutes</v>
      </c>
      <c r="U95" s="6">
        <f t="shared" si="39"/>
        <v>15</v>
      </c>
      <c r="V95" s="6">
        <f t="shared" si="40"/>
        <v>8788</v>
      </c>
      <c r="W95" s="6">
        <f t="shared" si="41"/>
        <v>2886</v>
      </c>
      <c r="X95" s="6">
        <f t="shared" si="42"/>
        <v>1581</v>
      </c>
      <c r="Y95" s="6">
        <f t="shared" si="43"/>
        <v>4</v>
      </c>
      <c r="Z95" s="6">
        <f t="shared" si="44"/>
        <v>18.815306767868439</v>
      </c>
      <c r="AC95" s="6">
        <f t="shared" si="23"/>
        <v>8788</v>
      </c>
      <c r="AD95" s="6">
        <f t="shared" si="24"/>
        <v>2198</v>
      </c>
      <c r="AE95" s="6">
        <f t="shared" si="25"/>
        <v>10</v>
      </c>
      <c r="AF95" s="6">
        <f t="shared" si="26"/>
        <v>1247</v>
      </c>
      <c r="AG95" s="6">
        <f t="shared" si="27"/>
        <v>4</v>
      </c>
      <c r="AH95" s="6">
        <f t="shared" si="28"/>
        <v>1639</v>
      </c>
      <c r="AI95" s="6">
        <f t="shared" si="29"/>
        <v>11.78989574979952</v>
      </c>
      <c r="AL95" s="6">
        <f t="shared" si="30"/>
        <v>8788</v>
      </c>
      <c r="AM95" s="6">
        <f t="shared" si="31"/>
        <v>6591</v>
      </c>
      <c r="AN95" s="6">
        <f t="shared" si="32"/>
        <v>30</v>
      </c>
      <c r="AO95" s="6">
        <f t="shared" si="33"/>
        <v>1055</v>
      </c>
      <c r="AP95" s="6">
        <f t="shared" si="34"/>
        <v>4</v>
      </c>
      <c r="AQ95" s="6">
        <f t="shared" si="35"/>
        <v>6451</v>
      </c>
      <c r="AR95" s="6">
        <f t="shared" si="36"/>
        <v>30.530805687203792</v>
      </c>
    </row>
    <row r="96" spans="3:44" x14ac:dyDescent="0.25">
      <c r="C96" s="5" t="s">
        <v>176</v>
      </c>
      <c r="D96" s="5">
        <v>13540</v>
      </c>
      <c r="E96" s="5" t="s">
        <v>177</v>
      </c>
      <c r="F96" s="5">
        <v>16728</v>
      </c>
      <c r="G96" s="5">
        <v>1697</v>
      </c>
      <c r="H96" s="5">
        <v>3198</v>
      </c>
      <c r="I96" s="5">
        <v>3137</v>
      </c>
      <c r="J96" s="5">
        <v>2659</v>
      </c>
      <c r="K96" s="5">
        <v>1994</v>
      </c>
      <c r="L96" s="5">
        <v>508</v>
      </c>
      <c r="M96" s="5">
        <v>1382</v>
      </c>
      <c r="N96" s="5">
        <v>232</v>
      </c>
      <c r="O96" s="5">
        <v>408</v>
      </c>
      <c r="P96" s="5">
        <v>712</v>
      </c>
      <c r="Q96" s="5">
        <v>621</v>
      </c>
      <c r="R96" s="5">
        <v>180</v>
      </c>
      <c r="S96" s="6">
        <f t="shared" si="37"/>
        <v>8364</v>
      </c>
      <c r="T96" s="6" t="str">
        <f t="shared" si="38"/>
        <v>15 to 19 minutes</v>
      </c>
      <c r="U96" s="6">
        <f t="shared" si="39"/>
        <v>15</v>
      </c>
      <c r="V96" s="6">
        <f t="shared" si="40"/>
        <v>16728</v>
      </c>
      <c r="W96" s="6">
        <f t="shared" si="41"/>
        <v>8032</v>
      </c>
      <c r="X96" s="6">
        <f t="shared" si="42"/>
        <v>2659</v>
      </c>
      <c r="Y96" s="6">
        <f t="shared" si="43"/>
        <v>4</v>
      </c>
      <c r="Z96" s="6">
        <f t="shared" si="44"/>
        <v>15.499435878149681</v>
      </c>
      <c r="AC96" s="6">
        <f t="shared" si="23"/>
        <v>16728</v>
      </c>
      <c r="AD96" s="6">
        <f t="shared" si="24"/>
        <v>4183</v>
      </c>
      <c r="AE96" s="6">
        <f t="shared" si="25"/>
        <v>5</v>
      </c>
      <c r="AF96" s="6">
        <f t="shared" si="26"/>
        <v>3198</v>
      </c>
      <c r="AG96" s="6">
        <f t="shared" si="27"/>
        <v>4</v>
      </c>
      <c r="AH96" s="6">
        <f t="shared" si="28"/>
        <v>1697</v>
      </c>
      <c r="AI96" s="6">
        <f t="shared" si="29"/>
        <v>8.1081926203877419</v>
      </c>
      <c r="AL96" s="6">
        <f t="shared" si="30"/>
        <v>16728</v>
      </c>
      <c r="AM96" s="6">
        <f t="shared" si="31"/>
        <v>12546</v>
      </c>
      <c r="AN96" s="6">
        <f t="shared" si="32"/>
        <v>20</v>
      </c>
      <c r="AO96" s="6">
        <f t="shared" si="33"/>
        <v>1994</v>
      </c>
      <c r="AP96" s="6">
        <f t="shared" si="34"/>
        <v>4</v>
      </c>
      <c r="AQ96" s="6">
        <f t="shared" si="35"/>
        <v>10691</v>
      </c>
      <c r="AR96" s="6">
        <f t="shared" si="36"/>
        <v>23.721163490471415</v>
      </c>
    </row>
    <row r="97" spans="3:44" x14ac:dyDescent="0.25">
      <c r="C97" s="5" t="s">
        <v>178</v>
      </c>
      <c r="D97" s="5">
        <v>13620</v>
      </c>
      <c r="E97" s="5" t="s">
        <v>179</v>
      </c>
      <c r="F97" s="5">
        <v>16623</v>
      </c>
      <c r="G97" s="5">
        <v>1375</v>
      </c>
      <c r="H97" s="5">
        <v>2735</v>
      </c>
      <c r="I97" s="5">
        <v>2534</v>
      </c>
      <c r="J97" s="5">
        <v>2451</v>
      </c>
      <c r="K97" s="5">
        <v>2192</v>
      </c>
      <c r="L97" s="5">
        <v>839</v>
      </c>
      <c r="M97" s="5">
        <v>1505</v>
      </c>
      <c r="N97" s="5">
        <v>221</v>
      </c>
      <c r="O97" s="5">
        <v>559</v>
      </c>
      <c r="P97" s="5">
        <v>930</v>
      </c>
      <c r="Q97" s="5">
        <v>663</v>
      </c>
      <c r="R97" s="5">
        <v>619</v>
      </c>
      <c r="S97" s="6">
        <f t="shared" si="37"/>
        <v>8311.5</v>
      </c>
      <c r="T97" s="6" t="str">
        <f t="shared" si="38"/>
        <v>15 to 19 minutes</v>
      </c>
      <c r="U97" s="6">
        <f t="shared" si="39"/>
        <v>15</v>
      </c>
      <c r="V97" s="6">
        <f t="shared" si="40"/>
        <v>16623</v>
      </c>
      <c r="W97" s="6">
        <f t="shared" si="41"/>
        <v>6644</v>
      </c>
      <c r="X97" s="6">
        <f t="shared" si="42"/>
        <v>2451</v>
      </c>
      <c r="Y97" s="6">
        <f t="shared" si="43"/>
        <v>4</v>
      </c>
      <c r="Z97" s="6">
        <f t="shared" si="44"/>
        <v>17.721338229294165</v>
      </c>
      <c r="AC97" s="6">
        <f t="shared" si="23"/>
        <v>16623</v>
      </c>
      <c r="AD97" s="6">
        <f t="shared" si="24"/>
        <v>4156</v>
      </c>
      <c r="AE97" s="6">
        <f t="shared" si="25"/>
        <v>10</v>
      </c>
      <c r="AF97" s="6">
        <f t="shared" si="26"/>
        <v>2534</v>
      </c>
      <c r="AG97" s="6">
        <f t="shared" si="27"/>
        <v>4</v>
      </c>
      <c r="AH97" s="6">
        <f t="shared" si="28"/>
        <v>4110</v>
      </c>
      <c r="AI97" s="6">
        <f t="shared" si="29"/>
        <v>10.072217837411207</v>
      </c>
      <c r="AL97" s="6">
        <f t="shared" si="30"/>
        <v>16623</v>
      </c>
      <c r="AM97" s="6">
        <f t="shared" si="31"/>
        <v>12468</v>
      </c>
      <c r="AN97" s="6">
        <f t="shared" si="32"/>
        <v>30</v>
      </c>
      <c r="AO97" s="6">
        <f t="shared" si="33"/>
        <v>1505</v>
      </c>
      <c r="AP97" s="6">
        <f t="shared" si="34"/>
        <v>4</v>
      </c>
      <c r="AQ97" s="6">
        <f t="shared" si="35"/>
        <v>12126</v>
      </c>
      <c r="AR97" s="6">
        <f t="shared" si="36"/>
        <v>30.906976744186046</v>
      </c>
    </row>
    <row r="98" spans="3:44" x14ac:dyDescent="0.25">
      <c r="C98" s="5" t="s">
        <v>180</v>
      </c>
      <c r="D98" s="5">
        <v>13660</v>
      </c>
      <c r="E98" s="5" t="s">
        <v>181</v>
      </c>
      <c r="F98" s="5">
        <v>16064</v>
      </c>
      <c r="G98" s="5">
        <v>1242</v>
      </c>
      <c r="H98" s="5">
        <v>3167</v>
      </c>
      <c r="I98" s="5">
        <v>2640</v>
      </c>
      <c r="J98" s="5">
        <v>2207</v>
      </c>
      <c r="K98" s="5">
        <v>1566</v>
      </c>
      <c r="L98" s="5">
        <v>751</v>
      </c>
      <c r="M98" s="5">
        <v>1417</v>
      </c>
      <c r="N98" s="5">
        <v>280</v>
      </c>
      <c r="O98" s="5">
        <v>274</v>
      </c>
      <c r="P98" s="5">
        <v>1088</v>
      </c>
      <c r="Q98" s="5">
        <v>918</v>
      </c>
      <c r="R98" s="5">
        <v>514</v>
      </c>
      <c r="S98" s="6">
        <f t="shared" si="37"/>
        <v>8032</v>
      </c>
      <c r="T98" s="6" t="str">
        <f t="shared" si="38"/>
        <v>15 to 19 minutes</v>
      </c>
      <c r="U98" s="6">
        <f t="shared" si="39"/>
        <v>15</v>
      </c>
      <c r="V98" s="6">
        <f t="shared" si="40"/>
        <v>16064</v>
      </c>
      <c r="W98" s="6">
        <f t="shared" si="41"/>
        <v>7049</v>
      </c>
      <c r="X98" s="6">
        <f t="shared" si="42"/>
        <v>2207</v>
      </c>
      <c r="Y98" s="6">
        <f t="shared" si="43"/>
        <v>4</v>
      </c>
      <c r="Z98" s="6">
        <f t="shared" si="44"/>
        <v>16.781603987313094</v>
      </c>
      <c r="AC98" s="6">
        <f t="shared" si="23"/>
        <v>16064</v>
      </c>
      <c r="AD98" s="6">
        <f t="shared" si="24"/>
        <v>4017</v>
      </c>
      <c r="AE98" s="6">
        <f t="shared" si="25"/>
        <v>5</v>
      </c>
      <c r="AF98" s="6">
        <f t="shared" si="26"/>
        <v>3167</v>
      </c>
      <c r="AG98" s="6">
        <f t="shared" si="27"/>
        <v>4</v>
      </c>
      <c r="AH98" s="6">
        <f t="shared" si="28"/>
        <v>1242</v>
      </c>
      <c r="AI98" s="6">
        <f t="shared" si="29"/>
        <v>8.5036311967161353</v>
      </c>
      <c r="AL98" s="6">
        <f t="shared" si="30"/>
        <v>16064</v>
      </c>
      <c r="AM98" s="6">
        <f t="shared" si="31"/>
        <v>12048</v>
      </c>
      <c r="AN98" s="6">
        <f t="shared" si="32"/>
        <v>30</v>
      </c>
      <c r="AO98" s="6">
        <f t="shared" si="33"/>
        <v>1417</v>
      </c>
      <c r="AP98" s="6">
        <f t="shared" si="34"/>
        <v>4</v>
      </c>
      <c r="AQ98" s="6">
        <f t="shared" si="35"/>
        <v>11573</v>
      </c>
      <c r="AR98" s="6">
        <f t="shared" si="36"/>
        <v>31.340860973888496</v>
      </c>
    </row>
    <row r="99" spans="3:44" x14ac:dyDescent="0.25">
      <c r="C99" s="5" t="s">
        <v>182</v>
      </c>
      <c r="D99" s="5">
        <v>13700</v>
      </c>
      <c r="E99" s="5" t="s">
        <v>183</v>
      </c>
      <c r="F99" s="5">
        <v>11936</v>
      </c>
      <c r="G99" s="5">
        <v>1013</v>
      </c>
      <c r="H99" s="5">
        <v>3150</v>
      </c>
      <c r="I99" s="5">
        <v>3110</v>
      </c>
      <c r="J99" s="5">
        <v>1904</v>
      </c>
      <c r="K99" s="5">
        <v>765</v>
      </c>
      <c r="L99" s="5">
        <v>258</v>
      </c>
      <c r="M99" s="5">
        <v>637</v>
      </c>
      <c r="N99" s="5">
        <v>10</v>
      </c>
      <c r="O99" s="5">
        <v>71</v>
      </c>
      <c r="P99" s="5">
        <v>371</v>
      </c>
      <c r="Q99" s="5">
        <v>378</v>
      </c>
      <c r="R99" s="5">
        <v>269</v>
      </c>
      <c r="S99" s="6">
        <f t="shared" si="37"/>
        <v>5968</v>
      </c>
      <c r="T99" s="6" t="str">
        <f t="shared" si="38"/>
        <v>10 to 14 minutes</v>
      </c>
      <c r="U99" s="6">
        <f t="shared" si="39"/>
        <v>10</v>
      </c>
      <c r="V99" s="6">
        <f t="shared" si="40"/>
        <v>11936</v>
      </c>
      <c r="W99" s="6">
        <f t="shared" si="41"/>
        <v>4163</v>
      </c>
      <c r="X99" s="6">
        <f t="shared" si="42"/>
        <v>3110</v>
      </c>
      <c r="Y99" s="6">
        <f t="shared" si="43"/>
        <v>4</v>
      </c>
      <c r="Z99" s="6">
        <f t="shared" si="44"/>
        <v>12.321543408360128</v>
      </c>
      <c r="AC99" s="6">
        <f t="shared" si="23"/>
        <v>11936</v>
      </c>
      <c r="AD99" s="6">
        <f t="shared" si="24"/>
        <v>2985</v>
      </c>
      <c r="AE99" s="6">
        <f t="shared" si="25"/>
        <v>5</v>
      </c>
      <c r="AF99" s="6">
        <f t="shared" si="26"/>
        <v>3150</v>
      </c>
      <c r="AG99" s="6">
        <f t="shared" si="27"/>
        <v>4</v>
      </c>
      <c r="AH99" s="6">
        <f t="shared" si="28"/>
        <v>1013</v>
      </c>
      <c r="AI99" s="6">
        <f t="shared" si="29"/>
        <v>7.5028571428571427</v>
      </c>
      <c r="AL99" s="6">
        <f t="shared" si="30"/>
        <v>11936</v>
      </c>
      <c r="AM99" s="6">
        <f t="shared" si="31"/>
        <v>8952</v>
      </c>
      <c r="AN99" s="6">
        <f t="shared" si="32"/>
        <v>15</v>
      </c>
      <c r="AO99" s="6">
        <f t="shared" si="33"/>
        <v>1904</v>
      </c>
      <c r="AP99" s="6">
        <f t="shared" si="34"/>
        <v>4</v>
      </c>
      <c r="AQ99" s="6">
        <f t="shared" si="35"/>
        <v>7273</v>
      </c>
      <c r="AR99" s="6">
        <f t="shared" si="36"/>
        <v>18.527310924369747</v>
      </c>
    </row>
    <row r="100" spans="3:44" x14ac:dyDescent="0.25">
      <c r="C100" s="5" t="s">
        <v>184</v>
      </c>
      <c r="D100" s="5">
        <v>13740</v>
      </c>
      <c r="E100" s="5" t="s">
        <v>185</v>
      </c>
      <c r="F100" s="5">
        <v>78368</v>
      </c>
      <c r="G100" s="5">
        <v>3295</v>
      </c>
      <c r="H100" s="5">
        <v>11717</v>
      </c>
      <c r="I100" s="5">
        <v>17058</v>
      </c>
      <c r="J100" s="5">
        <v>17347</v>
      </c>
      <c r="K100" s="5">
        <v>13921</v>
      </c>
      <c r="L100" s="5">
        <v>3625</v>
      </c>
      <c r="M100" s="5">
        <v>5161</v>
      </c>
      <c r="N100" s="5">
        <v>666</v>
      </c>
      <c r="O100" s="5">
        <v>961</v>
      </c>
      <c r="P100" s="5">
        <v>1692</v>
      </c>
      <c r="Q100" s="5">
        <v>1104</v>
      </c>
      <c r="R100" s="5">
        <v>1821</v>
      </c>
      <c r="S100" s="6">
        <f t="shared" si="37"/>
        <v>39184</v>
      </c>
      <c r="T100" s="6" t="str">
        <f t="shared" si="38"/>
        <v>15 to 19 minutes</v>
      </c>
      <c r="U100" s="6">
        <f t="shared" si="39"/>
        <v>15</v>
      </c>
      <c r="V100" s="6">
        <f t="shared" si="40"/>
        <v>78368</v>
      </c>
      <c r="W100" s="6">
        <f t="shared" si="41"/>
        <v>32070</v>
      </c>
      <c r="X100" s="6">
        <f t="shared" si="42"/>
        <v>17347</v>
      </c>
      <c r="Y100" s="6">
        <f t="shared" si="43"/>
        <v>4</v>
      </c>
      <c r="Z100" s="6">
        <f t="shared" si="44"/>
        <v>16.640398916239118</v>
      </c>
      <c r="AC100" s="6">
        <f t="shared" si="23"/>
        <v>78368</v>
      </c>
      <c r="AD100" s="6">
        <f t="shared" si="24"/>
        <v>19593</v>
      </c>
      <c r="AE100" s="6">
        <f t="shared" si="25"/>
        <v>10</v>
      </c>
      <c r="AF100" s="6">
        <f t="shared" si="26"/>
        <v>17058</v>
      </c>
      <c r="AG100" s="6">
        <f t="shared" si="27"/>
        <v>4</v>
      </c>
      <c r="AH100" s="6">
        <f t="shared" si="28"/>
        <v>15012</v>
      </c>
      <c r="AI100" s="6">
        <f t="shared" si="29"/>
        <v>11.073982881932231</v>
      </c>
      <c r="AL100" s="6">
        <f t="shared" si="30"/>
        <v>78368</v>
      </c>
      <c r="AM100" s="6">
        <f t="shared" si="31"/>
        <v>58776</v>
      </c>
      <c r="AN100" s="6">
        <f t="shared" si="32"/>
        <v>20</v>
      </c>
      <c r="AO100" s="6">
        <f t="shared" si="33"/>
        <v>13921</v>
      </c>
      <c r="AP100" s="6">
        <f t="shared" si="34"/>
        <v>4</v>
      </c>
      <c r="AQ100" s="6">
        <f t="shared" si="35"/>
        <v>49417</v>
      </c>
      <c r="AR100" s="6">
        <f t="shared" si="36"/>
        <v>22.689174628259465</v>
      </c>
    </row>
    <row r="101" spans="3:44" x14ac:dyDescent="0.25">
      <c r="C101" s="5" t="s">
        <v>186</v>
      </c>
      <c r="D101" s="5">
        <v>13780</v>
      </c>
      <c r="E101" s="5" t="s">
        <v>187</v>
      </c>
      <c r="F101" s="5">
        <v>109040</v>
      </c>
      <c r="G101" s="5">
        <v>4314</v>
      </c>
      <c r="H101" s="5">
        <v>15812</v>
      </c>
      <c r="I101" s="5">
        <v>22971</v>
      </c>
      <c r="J101" s="5">
        <v>20746</v>
      </c>
      <c r="K101" s="5">
        <v>17882</v>
      </c>
      <c r="L101" s="5">
        <v>6470</v>
      </c>
      <c r="M101" s="5">
        <v>8977</v>
      </c>
      <c r="N101" s="5">
        <v>1589</v>
      </c>
      <c r="O101" s="5">
        <v>2052</v>
      </c>
      <c r="P101" s="5">
        <v>3771</v>
      </c>
      <c r="Q101" s="5">
        <v>2950</v>
      </c>
      <c r="R101" s="5">
        <v>1506</v>
      </c>
      <c r="S101" s="6">
        <f t="shared" si="37"/>
        <v>54520</v>
      </c>
      <c r="T101" s="6" t="str">
        <f t="shared" si="38"/>
        <v>15 to 19 minutes</v>
      </c>
      <c r="U101" s="6">
        <f t="shared" si="39"/>
        <v>15</v>
      </c>
      <c r="V101" s="6">
        <f t="shared" si="40"/>
        <v>109040</v>
      </c>
      <c r="W101" s="6">
        <f t="shared" si="41"/>
        <v>43097</v>
      </c>
      <c r="X101" s="6">
        <f t="shared" si="42"/>
        <v>20746</v>
      </c>
      <c r="Y101" s="6">
        <f t="shared" si="43"/>
        <v>4</v>
      </c>
      <c r="Z101" s="6">
        <f t="shared" si="44"/>
        <v>17.202448664802855</v>
      </c>
      <c r="AC101" s="6">
        <f t="shared" si="23"/>
        <v>109040</v>
      </c>
      <c r="AD101" s="6">
        <f t="shared" si="24"/>
        <v>27261</v>
      </c>
      <c r="AE101" s="6">
        <f t="shared" si="25"/>
        <v>10</v>
      </c>
      <c r="AF101" s="6">
        <f t="shared" si="26"/>
        <v>22971</v>
      </c>
      <c r="AG101" s="6">
        <f t="shared" si="27"/>
        <v>4</v>
      </c>
      <c r="AH101" s="6">
        <f t="shared" si="28"/>
        <v>20126</v>
      </c>
      <c r="AI101" s="6">
        <f t="shared" si="29"/>
        <v>11.242261982499674</v>
      </c>
      <c r="AL101" s="6">
        <f t="shared" si="30"/>
        <v>109040</v>
      </c>
      <c r="AM101" s="6">
        <f t="shared" si="31"/>
        <v>81780</v>
      </c>
      <c r="AN101" s="6">
        <f t="shared" si="32"/>
        <v>25</v>
      </c>
      <c r="AO101" s="6">
        <f t="shared" si="33"/>
        <v>6470</v>
      </c>
      <c r="AP101" s="6">
        <f t="shared" si="34"/>
        <v>4</v>
      </c>
      <c r="AQ101" s="6">
        <f t="shared" si="35"/>
        <v>81725</v>
      </c>
      <c r="AR101" s="6">
        <f t="shared" si="36"/>
        <v>25.034003091190108</v>
      </c>
    </row>
    <row r="102" spans="3:44" x14ac:dyDescent="0.25">
      <c r="C102" s="5" t="s">
        <v>188</v>
      </c>
      <c r="D102" s="5">
        <v>13820</v>
      </c>
      <c r="E102" s="5" t="s">
        <v>189</v>
      </c>
      <c r="F102" s="5">
        <v>478594</v>
      </c>
      <c r="G102" s="5">
        <v>10363</v>
      </c>
      <c r="H102" s="5">
        <v>35056</v>
      </c>
      <c r="I102" s="5">
        <v>58077</v>
      </c>
      <c r="J102" s="5">
        <v>75034</v>
      </c>
      <c r="K102" s="5">
        <v>78638</v>
      </c>
      <c r="L102" s="5">
        <v>33293</v>
      </c>
      <c r="M102" s="5">
        <v>80985</v>
      </c>
      <c r="N102" s="5">
        <v>16769</v>
      </c>
      <c r="O102" s="5">
        <v>17987</v>
      </c>
      <c r="P102" s="5">
        <v>41607</v>
      </c>
      <c r="Q102" s="5">
        <v>22086</v>
      </c>
      <c r="R102" s="5">
        <v>8699</v>
      </c>
      <c r="S102" s="6">
        <f t="shared" si="37"/>
        <v>239297</v>
      </c>
      <c r="T102" s="6" t="str">
        <f t="shared" si="38"/>
        <v>20 to 24 minutes</v>
      </c>
      <c r="U102" s="6">
        <f t="shared" si="39"/>
        <v>20</v>
      </c>
      <c r="V102" s="6">
        <f t="shared" si="40"/>
        <v>478594</v>
      </c>
      <c r="W102" s="6">
        <f t="shared" si="41"/>
        <v>178530</v>
      </c>
      <c r="X102" s="6">
        <f t="shared" si="42"/>
        <v>78638</v>
      </c>
      <c r="Y102" s="6">
        <f t="shared" si="43"/>
        <v>4</v>
      </c>
      <c r="Z102" s="6">
        <f t="shared" si="44"/>
        <v>23.090973829446323</v>
      </c>
      <c r="AC102" s="6">
        <f t="shared" si="23"/>
        <v>478594</v>
      </c>
      <c r="AD102" s="6">
        <f t="shared" si="24"/>
        <v>119649</v>
      </c>
      <c r="AE102" s="6">
        <f t="shared" si="25"/>
        <v>15</v>
      </c>
      <c r="AF102" s="6">
        <f t="shared" si="26"/>
        <v>75034</v>
      </c>
      <c r="AG102" s="6">
        <f t="shared" si="27"/>
        <v>4</v>
      </c>
      <c r="AH102" s="6">
        <f t="shared" si="28"/>
        <v>103496</v>
      </c>
      <c r="AI102" s="6">
        <f t="shared" si="29"/>
        <v>15.861076312071861</v>
      </c>
      <c r="AL102" s="6">
        <f t="shared" si="30"/>
        <v>478594</v>
      </c>
      <c r="AM102" s="6">
        <f t="shared" si="31"/>
        <v>358946</v>
      </c>
      <c r="AN102" s="6">
        <f t="shared" si="32"/>
        <v>30</v>
      </c>
      <c r="AO102" s="6">
        <f t="shared" si="33"/>
        <v>80985</v>
      </c>
      <c r="AP102" s="6">
        <f t="shared" si="34"/>
        <v>4</v>
      </c>
      <c r="AQ102" s="6">
        <f t="shared" si="35"/>
        <v>290461</v>
      </c>
      <c r="AR102" s="6">
        <f t="shared" si="36"/>
        <v>33.382577020435882</v>
      </c>
    </row>
    <row r="103" spans="3:44" x14ac:dyDescent="0.25">
      <c r="C103" s="5" t="s">
        <v>190</v>
      </c>
      <c r="D103" s="5">
        <v>13860</v>
      </c>
      <c r="E103" s="5" t="s">
        <v>191</v>
      </c>
      <c r="F103" s="5">
        <v>8233</v>
      </c>
      <c r="G103" s="5">
        <v>899</v>
      </c>
      <c r="H103" s="5">
        <v>2906</v>
      </c>
      <c r="I103" s="5">
        <v>1470</v>
      </c>
      <c r="J103" s="5">
        <v>900</v>
      </c>
      <c r="K103" s="5">
        <v>633</v>
      </c>
      <c r="L103" s="5">
        <v>190</v>
      </c>
      <c r="M103" s="5">
        <v>288</v>
      </c>
      <c r="N103" s="5">
        <v>38</v>
      </c>
      <c r="O103" s="5">
        <v>109</v>
      </c>
      <c r="P103" s="5">
        <v>617</v>
      </c>
      <c r="Q103" s="5">
        <v>132</v>
      </c>
      <c r="R103" s="5">
        <v>51</v>
      </c>
      <c r="S103" s="6">
        <f t="shared" si="37"/>
        <v>4116.5</v>
      </c>
      <c r="T103" s="6" t="str">
        <f t="shared" si="38"/>
        <v>10 to 14 minutes</v>
      </c>
      <c r="U103" s="6">
        <f t="shared" si="39"/>
        <v>10</v>
      </c>
      <c r="V103" s="6">
        <f t="shared" si="40"/>
        <v>8233</v>
      </c>
      <c r="W103" s="6">
        <f t="shared" si="41"/>
        <v>3805</v>
      </c>
      <c r="X103" s="6">
        <f t="shared" si="42"/>
        <v>1470</v>
      </c>
      <c r="Y103" s="6">
        <f t="shared" si="43"/>
        <v>4</v>
      </c>
      <c r="Z103" s="6">
        <f t="shared" si="44"/>
        <v>10.847619047619048</v>
      </c>
      <c r="AC103" s="6">
        <f t="shared" si="23"/>
        <v>8233</v>
      </c>
      <c r="AD103" s="6">
        <f t="shared" si="24"/>
        <v>2059</v>
      </c>
      <c r="AE103" s="6">
        <f t="shared" si="25"/>
        <v>5</v>
      </c>
      <c r="AF103" s="6">
        <f t="shared" si="26"/>
        <v>2906</v>
      </c>
      <c r="AG103" s="6">
        <f t="shared" si="27"/>
        <v>4</v>
      </c>
      <c r="AH103" s="6">
        <f t="shared" si="28"/>
        <v>899</v>
      </c>
      <c r="AI103" s="6">
        <f t="shared" si="29"/>
        <v>6.5956641431520993</v>
      </c>
      <c r="AL103" s="6">
        <f t="shared" si="30"/>
        <v>8233</v>
      </c>
      <c r="AM103" s="6">
        <f t="shared" si="31"/>
        <v>6175</v>
      </c>
      <c r="AN103" s="6">
        <f t="shared" si="32"/>
        <v>15</v>
      </c>
      <c r="AO103" s="6">
        <f t="shared" si="33"/>
        <v>900</v>
      </c>
      <c r="AP103" s="6">
        <f t="shared" si="34"/>
        <v>4</v>
      </c>
      <c r="AQ103" s="6">
        <f t="shared" si="35"/>
        <v>5275</v>
      </c>
      <c r="AR103" s="6">
        <f t="shared" si="36"/>
        <v>18.998888888888889</v>
      </c>
    </row>
    <row r="104" spans="3:44" x14ac:dyDescent="0.25">
      <c r="C104" s="5" t="s">
        <v>192</v>
      </c>
      <c r="D104" s="5">
        <v>13900</v>
      </c>
      <c r="E104" s="5" t="s">
        <v>193</v>
      </c>
      <c r="F104" s="5">
        <v>57996</v>
      </c>
      <c r="G104" s="5">
        <v>2436</v>
      </c>
      <c r="H104" s="5">
        <v>10532</v>
      </c>
      <c r="I104" s="5">
        <v>15589</v>
      </c>
      <c r="J104" s="5">
        <v>13020</v>
      </c>
      <c r="K104" s="5">
        <v>6735</v>
      </c>
      <c r="L104" s="5">
        <v>1464</v>
      </c>
      <c r="M104" s="5">
        <v>2670</v>
      </c>
      <c r="N104" s="5">
        <v>498</v>
      </c>
      <c r="O104" s="5">
        <v>518</v>
      </c>
      <c r="P104" s="5">
        <v>1338</v>
      </c>
      <c r="Q104" s="5">
        <v>1617</v>
      </c>
      <c r="R104" s="5">
        <v>1579</v>
      </c>
      <c r="S104" s="6">
        <f t="shared" si="37"/>
        <v>28998</v>
      </c>
      <c r="T104" s="6" t="str">
        <f t="shared" si="38"/>
        <v>15 to 19 minutes</v>
      </c>
      <c r="U104" s="6">
        <f t="shared" si="39"/>
        <v>15</v>
      </c>
      <c r="V104" s="6">
        <f t="shared" si="40"/>
        <v>57996</v>
      </c>
      <c r="W104" s="6">
        <f t="shared" si="41"/>
        <v>28557</v>
      </c>
      <c r="X104" s="6">
        <f t="shared" si="42"/>
        <v>13020</v>
      </c>
      <c r="Y104" s="6">
        <f t="shared" si="43"/>
        <v>4</v>
      </c>
      <c r="Z104" s="6">
        <f t="shared" si="44"/>
        <v>15.135483870967741</v>
      </c>
      <c r="AC104" s="6">
        <f t="shared" si="23"/>
        <v>57996</v>
      </c>
      <c r="AD104" s="6">
        <f t="shared" si="24"/>
        <v>14500</v>
      </c>
      <c r="AE104" s="6">
        <f t="shared" si="25"/>
        <v>10</v>
      </c>
      <c r="AF104" s="6">
        <f t="shared" si="26"/>
        <v>15589</v>
      </c>
      <c r="AG104" s="6">
        <f t="shared" si="27"/>
        <v>4</v>
      </c>
      <c r="AH104" s="6">
        <f t="shared" si="28"/>
        <v>12968</v>
      </c>
      <c r="AI104" s="6">
        <f t="shared" si="29"/>
        <v>10.392841105908012</v>
      </c>
      <c r="AL104" s="6">
        <f t="shared" si="30"/>
        <v>57996</v>
      </c>
      <c r="AM104" s="6">
        <f t="shared" si="31"/>
        <v>43497</v>
      </c>
      <c r="AN104" s="6">
        <f t="shared" si="32"/>
        <v>20</v>
      </c>
      <c r="AO104" s="6">
        <f t="shared" si="33"/>
        <v>6735</v>
      </c>
      <c r="AP104" s="6">
        <f t="shared" si="34"/>
        <v>4</v>
      </c>
      <c r="AQ104" s="6">
        <f t="shared" si="35"/>
        <v>41577</v>
      </c>
      <c r="AR104" s="6">
        <f t="shared" si="36"/>
        <v>21.14031180400891</v>
      </c>
    </row>
    <row r="105" spans="3:44" x14ac:dyDescent="0.25">
      <c r="C105" s="5" t="s">
        <v>194</v>
      </c>
      <c r="D105" s="5">
        <v>13940</v>
      </c>
      <c r="E105" s="5" t="s">
        <v>195</v>
      </c>
      <c r="F105" s="5">
        <v>17848</v>
      </c>
      <c r="G105" s="5">
        <v>1276</v>
      </c>
      <c r="H105" s="5">
        <v>3359</v>
      </c>
      <c r="I105" s="5">
        <v>3502</v>
      </c>
      <c r="J105" s="5">
        <v>2341</v>
      </c>
      <c r="K105" s="5">
        <v>1894</v>
      </c>
      <c r="L105" s="5">
        <v>862</v>
      </c>
      <c r="M105" s="5">
        <v>1842</v>
      </c>
      <c r="N105" s="5">
        <v>161</v>
      </c>
      <c r="O105" s="5">
        <v>548</v>
      </c>
      <c r="P105" s="5">
        <v>985</v>
      </c>
      <c r="Q105" s="5">
        <v>692</v>
      </c>
      <c r="R105" s="5">
        <v>386</v>
      </c>
      <c r="S105" s="6">
        <f t="shared" si="37"/>
        <v>8924</v>
      </c>
      <c r="T105" s="6" t="str">
        <f t="shared" si="38"/>
        <v>15 to 19 minutes</v>
      </c>
      <c r="U105" s="6">
        <f t="shared" si="39"/>
        <v>15</v>
      </c>
      <c r="V105" s="6">
        <f t="shared" si="40"/>
        <v>17848</v>
      </c>
      <c r="W105" s="6">
        <f t="shared" si="41"/>
        <v>8137</v>
      </c>
      <c r="X105" s="6">
        <f t="shared" si="42"/>
        <v>2341</v>
      </c>
      <c r="Y105" s="6">
        <f t="shared" si="43"/>
        <v>4</v>
      </c>
      <c r="Z105" s="6">
        <f t="shared" si="44"/>
        <v>16.34472447671935</v>
      </c>
      <c r="AC105" s="6">
        <f t="shared" si="23"/>
        <v>17848</v>
      </c>
      <c r="AD105" s="6">
        <f t="shared" si="24"/>
        <v>4463</v>
      </c>
      <c r="AE105" s="6">
        <f t="shared" si="25"/>
        <v>5</v>
      </c>
      <c r="AF105" s="6">
        <f t="shared" si="26"/>
        <v>3359</v>
      </c>
      <c r="AG105" s="6">
        <f t="shared" si="27"/>
        <v>4</v>
      </c>
      <c r="AH105" s="6">
        <f t="shared" si="28"/>
        <v>1276</v>
      </c>
      <c r="AI105" s="6">
        <f t="shared" si="29"/>
        <v>8.7939863054480494</v>
      </c>
      <c r="AL105" s="6">
        <f t="shared" si="30"/>
        <v>17848</v>
      </c>
      <c r="AM105" s="6">
        <f t="shared" si="31"/>
        <v>13386</v>
      </c>
      <c r="AN105" s="6">
        <f t="shared" si="32"/>
        <v>30</v>
      </c>
      <c r="AO105" s="6">
        <f t="shared" si="33"/>
        <v>1842</v>
      </c>
      <c r="AP105" s="6">
        <f t="shared" si="34"/>
        <v>4</v>
      </c>
      <c r="AQ105" s="6">
        <f t="shared" si="35"/>
        <v>13234</v>
      </c>
      <c r="AR105" s="6">
        <f t="shared" si="36"/>
        <v>30.330076004343105</v>
      </c>
    </row>
    <row r="106" spans="3:44" x14ac:dyDescent="0.25">
      <c r="C106" s="5" t="s">
        <v>196</v>
      </c>
      <c r="D106" s="5">
        <v>13980</v>
      </c>
      <c r="E106" s="5" t="s">
        <v>197</v>
      </c>
      <c r="F106" s="5">
        <v>69140</v>
      </c>
      <c r="G106" s="5">
        <v>3809</v>
      </c>
      <c r="H106" s="5">
        <v>9796</v>
      </c>
      <c r="I106" s="5">
        <v>14938</v>
      </c>
      <c r="J106" s="5">
        <v>12070</v>
      </c>
      <c r="K106" s="5">
        <v>9629</v>
      </c>
      <c r="L106" s="5">
        <v>3867</v>
      </c>
      <c r="M106" s="5">
        <v>6082</v>
      </c>
      <c r="N106" s="5">
        <v>1507</v>
      </c>
      <c r="O106" s="5">
        <v>2063</v>
      </c>
      <c r="P106" s="5">
        <v>3365</v>
      </c>
      <c r="Q106" s="5">
        <v>1196</v>
      </c>
      <c r="R106" s="5">
        <v>818</v>
      </c>
      <c r="S106" s="6">
        <f t="shared" si="37"/>
        <v>34570</v>
      </c>
      <c r="T106" s="6" t="str">
        <f t="shared" si="38"/>
        <v>15 to 19 minutes</v>
      </c>
      <c r="U106" s="6">
        <f t="shared" si="39"/>
        <v>15</v>
      </c>
      <c r="V106" s="6">
        <f t="shared" si="40"/>
        <v>69140</v>
      </c>
      <c r="W106" s="6">
        <f t="shared" si="41"/>
        <v>28543</v>
      </c>
      <c r="X106" s="6">
        <f t="shared" si="42"/>
        <v>12070</v>
      </c>
      <c r="Y106" s="6">
        <f t="shared" si="43"/>
        <v>4</v>
      </c>
      <c r="Z106" s="6">
        <f t="shared" si="44"/>
        <v>16.997348798674398</v>
      </c>
      <c r="AC106" s="6">
        <f t="shared" si="23"/>
        <v>69140</v>
      </c>
      <c r="AD106" s="6">
        <f t="shared" si="24"/>
        <v>17286</v>
      </c>
      <c r="AE106" s="6">
        <f t="shared" si="25"/>
        <v>10</v>
      </c>
      <c r="AF106" s="6">
        <f t="shared" si="26"/>
        <v>14938</v>
      </c>
      <c r="AG106" s="6">
        <f t="shared" si="27"/>
        <v>4</v>
      </c>
      <c r="AH106" s="6">
        <f t="shared" si="28"/>
        <v>13605</v>
      </c>
      <c r="AI106" s="6">
        <f t="shared" si="29"/>
        <v>10.985406346231088</v>
      </c>
      <c r="AL106" s="6">
        <f t="shared" si="30"/>
        <v>69140</v>
      </c>
      <c r="AM106" s="6">
        <f t="shared" si="31"/>
        <v>51855</v>
      </c>
      <c r="AN106" s="6">
        <f t="shared" si="32"/>
        <v>25</v>
      </c>
      <c r="AO106" s="6">
        <f t="shared" si="33"/>
        <v>3867</v>
      </c>
      <c r="AP106" s="6">
        <f t="shared" si="34"/>
        <v>4</v>
      </c>
      <c r="AQ106" s="6">
        <f t="shared" si="35"/>
        <v>50242</v>
      </c>
      <c r="AR106" s="6">
        <f t="shared" si="36"/>
        <v>26.668476855443497</v>
      </c>
    </row>
    <row r="107" spans="3:44" x14ac:dyDescent="0.25">
      <c r="C107" s="5" t="s">
        <v>198</v>
      </c>
      <c r="D107" s="5">
        <v>14020</v>
      </c>
      <c r="E107" s="5" t="s">
        <v>199</v>
      </c>
      <c r="F107" s="5">
        <v>84618</v>
      </c>
      <c r="G107" s="5">
        <v>3964</v>
      </c>
      <c r="H107" s="5">
        <v>11823</v>
      </c>
      <c r="I107" s="5">
        <v>17364</v>
      </c>
      <c r="J107" s="5">
        <v>16329</v>
      </c>
      <c r="K107" s="5">
        <v>10916</v>
      </c>
      <c r="L107" s="5">
        <v>4133</v>
      </c>
      <c r="M107" s="5">
        <v>7394</v>
      </c>
      <c r="N107" s="5">
        <v>1013</v>
      </c>
      <c r="O107" s="5">
        <v>1809</v>
      </c>
      <c r="P107" s="5">
        <v>4260</v>
      </c>
      <c r="Q107" s="5">
        <v>3486</v>
      </c>
      <c r="R107" s="5">
        <v>2127</v>
      </c>
      <c r="S107" s="6">
        <f t="shared" si="37"/>
        <v>42309</v>
      </c>
      <c r="T107" s="6" t="str">
        <f t="shared" si="38"/>
        <v>15 to 19 minutes</v>
      </c>
      <c r="U107" s="6">
        <f t="shared" si="39"/>
        <v>15</v>
      </c>
      <c r="V107" s="6">
        <f t="shared" si="40"/>
        <v>84618</v>
      </c>
      <c r="W107" s="6">
        <f t="shared" si="41"/>
        <v>33151</v>
      </c>
      <c r="X107" s="6">
        <f t="shared" si="42"/>
        <v>16329</v>
      </c>
      <c r="Y107" s="6">
        <f t="shared" si="43"/>
        <v>4</v>
      </c>
      <c r="Z107" s="6">
        <f t="shared" si="44"/>
        <v>17.243370690183109</v>
      </c>
      <c r="AC107" s="6">
        <f t="shared" si="23"/>
        <v>84618</v>
      </c>
      <c r="AD107" s="6">
        <f t="shared" si="24"/>
        <v>21155</v>
      </c>
      <c r="AE107" s="6">
        <f t="shared" si="25"/>
        <v>10</v>
      </c>
      <c r="AF107" s="6">
        <f t="shared" si="26"/>
        <v>17364</v>
      </c>
      <c r="AG107" s="6">
        <f t="shared" si="27"/>
        <v>4</v>
      </c>
      <c r="AH107" s="6">
        <f t="shared" si="28"/>
        <v>15787</v>
      </c>
      <c r="AI107" s="6">
        <f t="shared" si="29"/>
        <v>11.236466252015665</v>
      </c>
      <c r="AL107" s="6">
        <f t="shared" si="30"/>
        <v>84618</v>
      </c>
      <c r="AM107" s="6">
        <f t="shared" si="31"/>
        <v>63464</v>
      </c>
      <c r="AN107" s="6">
        <f t="shared" si="32"/>
        <v>25</v>
      </c>
      <c r="AO107" s="6">
        <f t="shared" si="33"/>
        <v>4133</v>
      </c>
      <c r="AP107" s="6">
        <f t="shared" si="34"/>
        <v>4</v>
      </c>
      <c r="AQ107" s="6">
        <f t="shared" si="35"/>
        <v>60396</v>
      </c>
      <c r="AR107" s="6">
        <f t="shared" si="36"/>
        <v>27.968787805468182</v>
      </c>
    </row>
    <row r="108" spans="3:44" x14ac:dyDescent="0.25">
      <c r="C108" s="5" t="s">
        <v>200</v>
      </c>
      <c r="D108" s="5">
        <v>14060</v>
      </c>
      <c r="E108" s="5" t="s">
        <v>201</v>
      </c>
      <c r="F108" s="5">
        <v>84136</v>
      </c>
      <c r="G108" s="5">
        <v>3840</v>
      </c>
      <c r="H108" s="5">
        <v>14754</v>
      </c>
      <c r="I108" s="5">
        <v>20960</v>
      </c>
      <c r="J108" s="5">
        <v>18985</v>
      </c>
      <c r="K108" s="5">
        <v>9586</v>
      </c>
      <c r="L108" s="5">
        <v>3104</v>
      </c>
      <c r="M108" s="5">
        <v>4795</v>
      </c>
      <c r="N108" s="5">
        <v>1162</v>
      </c>
      <c r="O108" s="5">
        <v>1137</v>
      </c>
      <c r="P108" s="5">
        <v>3135</v>
      </c>
      <c r="Q108" s="5">
        <v>1632</v>
      </c>
      <c r="R108" s="5">
        <v>1046</v>
      </c>
      <c r="S108" s="6">
        <f t="shared" si="37"/>
        <v>42068</v>
      </c>
      <c r="T108" s="6" t="str">
        <f t="shared" si="38"/>
        <v>15 to 19 minutes</v>
      </c>
      <c r="U108" s="6">
        <f t="shared" si="39"/>
        <v>15</v>
      </c>
      <c r="V108" s="6">
        <f t="shared" si="40"/>
        <v>84136</v>
      </c>
      <c r="W108" s="6">
        <f t="shared" si="41"/>
        <v>39554</v>
      </c>
      <c r="X108" s="6">
        <f t="shared" si="42"/>
        <v>18985</v>
      </c>
      <c r="Y108" s="6">
        <f t="shared" si="43"/>
        <v>4</v>
      </c>
      <c r="Z108" s="6">
        <f t="shared" si="44"/>
        <v>15.529681327363708</v>
      </c>
      <c r="AC108" s="6">
        <f t="shared" si="23"/>
        <v>84136</v>
      </c>
      <c r="AD108" s="6">
        <f t="shared" si="24"/>
        <v>21035</v>
      </c>
      <c r="AE108" s="6">
        <f t="shared" si="25"/>
        <v>10</v>
      </c>
      <c r="AF108" s="6">
        <f t="shared" si="26"/>
        <v>20960</v>
      </c>
      <c r="AG108" s="6">
        <f t="shared" si="27"/>
        <v>4</v>
      </c>
      <c r="AH108" s="6">
        <f t="shared" si="28"/>
        <v>18594</v>
      </c>
      <c r="AI108" s="6">
        <f t="shared" si="29"/>
        <v>10.465648854961833</v>
      </c>
      <c r="AL108" s="6">
        <f t="shared" si="30"/>
        <v>84136</v>
      </c>
      <c r="AM108" s="6">
        <f t="shared" si="31"/>
        <v>63102</v>
      </c>
      <c r="AN108" s="6">
        <f t="shared" si="32"/>
        <v>20</v>
      </c>
      <c r="AO108" s="6">
        <f t="shared" si="33"/>
        <v>9586</v>
      </c>
      <c r="AP108" s="6">
        <f t="shared" si="34"/>
        <v>4</v>
      </c>
      <c r="AQ108" s="6">
        <f t="shared" si="35"/>
        <v>58539</v>
      </c>
      <c r="AR108" s="6">
        <f t="shared" si="36"/>
        <v>21.904026705612353</v>
      </c>
    </row>
    <row r="109" spans="3:44" x14ac:dyDescent="0.25">
      <c r="C109" s="5" t="s">
        <v>202</v>
      </c>
      <c r="D109" s="5">
        <v>14100</v>
      </c>
      <c r="E109" s="5" t="s">
        <v>203</v>
      </c>
      <c r="F109" s="5">
        <v>37464</v>
      </c>
      <c r="G109" s="5">
        <v>1611</v>
      </c>
      <c r="H109" s="5">
        <v>6193</v>
      </c>
      <c r="I109" s="5">
        <v>7122</v>
      </c>
      <c r="J109" s="5">
        <v>5172</v>
      </c>
      <c r="K109" s="5">
        <v>6315</v>
      </c>
      <c r="L109" s="5">
        <v>2068</v>
      </c>
      <c r="M109" s="5">
        <v>3837</v>
      </c>
      <c r="N109" s="5">
        <v>676</v>
      </c>
      <c r="O109" s="5">
        <v>1282</v>
      </c>
      <c r="P109" s="5">
        <v>1588</v>
      </c>
      <c r="Q109" s="5">
        <v>912</v>
      </c>
      <c r="R109" s="5">
        <v>688</v>
      </c>
      <c r="S109" s="6">
        <f t="shared" si="37"/>
        <v>18732</v>
      </c>
      <c r="T109" s="6" t="str">
        <f t="shared" si="38"/>
        <v>15 to 19 minutes</v>
      </c>
      <c r="U109" s="6">
        <f t="shared" si="39"/>
        <v>15</v>
      </c>
      <c r="V109" s="6">
        <f t="shared" si="40"/>
        <v>37464</v>
      </c>
      <c r="W109" s="6">
        <f t="shared" si="41"/>
        <v>14926</v>
      </c>
      <c r="X109" s="6">
        <f t="shared" si="42"/>
        <v>5172</v>
      </c>
      <c r="Y109" s="6">
        <f t="shared" si="43"/>
        <v>4</v>
      </c>
      <c r="Z109" s="6">
        <f t="shared" si="44"/>
        <v>17.94354215003867</v>
      </c>
      <c r="AC109" s="6">
        <f t="shared" si="23"/>
        <v>37464</v>
      </c>
      <c r="AD109" s="6">
        <f t="shared" si="24"/>
        <v>9367</v>
      </c>
      <c r="AE109" s="6">
        <f t="shared" si="25"/>
        <v>10</v>
      </c>
      <c r="AF109" s="6">
        <f t="shared" si="26"/>
        <v>7122</v>
      </c>
      <c r="AG109" s="6">
        <f t="shared" si="27"/>
        <v>4</v>
      </c>
      <c r="AH109" s="6">
        <f t="shared" si="28"/>
        <v>7804</v>
      </c>
      <c r="AI109" s="6">
        <f t="shared" si="29"/>
        <v>10.877281662454367</v>
      </c>
      <c r="AL109" s="6">
        <f t="shared" si="30"/>
        <v>37464</v>
      </c>
      <c r="AM109" s="6">
        <f t="shared" si="31"/>
        <v>28098</v>
      </c>
      <c r="AN109" s="6">
        <f t="shared" si="32"/>
        <v>25</v>
      </c>
      <c r="AO109" s="6">
        <f t="shared" si="33"/>
        <v>2068</v>
      </c>
      <c r="AP109" s="6">
        <f t="shared" si="34"/>
        <v>4</v>
      </c>
      <c r="AQ109" s="6">
        <f t="shared" si="35"/>
        <v>26413</v>
      </c>
      <c r="AR109" s="6">
        <f t="shared" si="36"/>
        <v>28.259187620889747</v>
      </c>
    </row>
    <row r="110" spans="3:44" x14ac:dyDescent="0.25">
      <c r="C110" s="5" t="s">
        <v>204</v>
      </c>
      <c r="D110" s="5">
        <v>14140</v>
      </c>
      <c r="E110" s="5" t="s">
        <v>205</v>
      </c>
      <c r="F110" s="5">
        <v>38293</v>
      </c>
      <c r="G110" s="5">
        <v>2221</v>
      </c>
      <c r="H110" s="5">
        <v>5699</v>
      </c>
      <c r="I110" s="5">
        <v>6837</v>
      </c>
      <c r="J110" s="5">
        <v>6357</v>
      </c>
      <c r="K110" s="5">
        <v>4725</v>
      </c>
      <c r="L110" s="5">
        <v>1436</v>
      </c>
      <c r="M110" s="5">
        <v>4022</v>
      </c>
      <c r="N110" s="5">
        <v>670</v>
      </c>
      <c r="O110" s="5">
        <v>847</v>
      </c>
      <c r="P110" s="5">
        <v>2260</v>
      </c>
      <c r="Q110" s="5">
        <v>1850</v>
      </c>
      <c r="R110" s="5">
        <v>1369</v>
      </c>
      <c r="S110" s="6">
        <f t="shared" si="37"/>
        <v>19146.5</v>
      </c>
      <c r="T110" s="6" t="str">
        <f t="shared" si="38"/>
        <v>15 to 19 minutes</v>
      </c>
      <c r="U110" s="6">
        <f t="shared" si="39"/>
        <v>15</v>
      </c>
      <c r="V110" s="6">
        <f t="shared" si="40"/>
        <v>38293</v>
      </c>
      <c r="W110" s="6">
        <f t="shared" si="41"/>
        <v>14757</v>
      </c>
      <c r="X110" s="6">
        <f t="shared" si="42"/>
        <v>6357</v>
      </c>
      <c r="Y110" s="6">
        <f t="shared" si="43"/>
        <v>4</v>
      </c>
      <c r="Z110" s="6">
        <f t="shared" si="44"/>
        <v>17.761994651565203</v>
      </c>
      <c r="AC110" s="6">
        <f t="shared" si="23"/>
        <v>38293</v>
      </c>
      <c r="AD110" s="6">
        <f t="shared" si="24"/>
        <v>9574</v>
      </c>
      <c r="AE110" s="6">
        <f t="shared" si="25"/>
        <v>10</v>
      </c>
      <c r="AF110" s="6">
        <f t="shared" si="26"/>
        <v>6837</v>
      </c>
      <c r="AG110" s="6">
        <f t="shared" si="27"/>
        <v>4</v>
      </c>
      <c r="AH110" s="6">
        <f t="shared" si="28"/>
        <v>7920</v>
      </c>
      <c r="AI110" s="6">
        <f t="shared" si="29"/>
        <v>10.96723709229194</v>
      </c>
      <c r="AL110" s="6">
        <f t="shared" si="30"/>
        <v>38293</v>
      </c>
      <c r="AM110" s="6">
        <f t="shared" si="31"/>
        <v>28720</v>
      </c>
      <c r="AN110" s="6">
        <f t="shared" si="32"/>
        <v>30</v>
      </c>
      <c r="AO110" s="6">
        <f t="shared" si="33"/>
        <v>4022</v>
      </c>
      <c r="AP110" s="6">
        <f t="shared" si="34"/>
        <v>4</v>
      </c>
      <c r="AQ110" s="6">
        <f t="shared" si="35"/>
        <v>27275</v>
      </c>
      <c r="AR110" s="6">
        <f t="shared" si="36"/>
        <v>31.436847339632024</v>
      </c>
    </row>
    <row r="111" spans="3:44" x14ac:dyDescent="0.25">
      <c r="C111" s="5" t="s">
        <v>206</v>
      </c>
      <c r="D111" s="5">
        <v>14180</v>
      </c>
      <c r="E111" s="5" t="s">
        <v>207</v>
      </c>
      <c r="F111" s="5">
        <v>17248</v>
      </c>
      <c r="G111" s="5">
        <v>1197</v>
      </c>
      <c r="H111" s="5">
        <v>3904</v>
      </c>
      <c r="I111" s="5">
        <v>3093</v>
      </c>
      <c r="J111" s="5">
        <v>2521</v>
      </c>
      <c r="K111" s="5">
        <v>1648</v>
      </c>
      <c r="L111" s="5">
        <v>992</v>
      </c>
      <c r="M111" s="5">
        <v>1773</v>
      </c>
      <c r="N111" s="5">
        <v>414</v>
      </c>
      <c r="O111" s="5">
        <v>447</v>
      </c>
      <c r="P111" s="5">
        <v>570</v>
      </c>
      <c r="Q111" s="5">
        <v>481</v>
      </c>
      <c r="R111" s="5">
        <v>208</v>
      </c>
      <c r="S111" s="6">
        <f t="shared" si="37"/>
        <v>8624</v>
      </c>
      <c r="T111" s="6" t="str">
        <f t="shared" si="38"/>
        <v>15 to 19 minutes</v>
      </c>
      <c r="U111" s="6">
        <f t="shared" si="39"/>
        <v>15</v>
      </c>
      <c r="V111" s="6">
        <f t="shared" si="40"/>
        <v>17248</v>
      </c>
      <c r="W111" s="6">
        <f t="shared" si="41"/>
        <v>8194</v>
      </c>
      <c r="X111" s="6">
        <f t="shared" si="42"/>
        <v>2521</v>
      </c>
      <c r="Y111" s="6">
        <f t="shared" si="43"/>
        <v>4</v>
      </c>
      <c r="Z111" s="6">
        <f t="shared" si="44"/>
        <v>15.682268940896469</v>
      </c>
      <c r="AC111" s="6">
        <f t="shared" si="23"/>
        <v>17248</v>
      </c>
      <c r="AD111" s="6">
        <f t="shared" si="24"/>
        <v>4313</v>
      </c>
      <c r="AE111" s="6">
        <f t="shared" si="25"/>
        <v>5</v>
      </c>
      <c r="AF111" s="6">
        <f t="shared" si="26"/>
        <v>3904</v>
      </c>
      <c r="AG111" s="6">
        <f t="shared" si="27"/>
        <v>4</v>
      </c>
      <c r="AH111" s="6">
        <f t="shared" si="28"/>
        <v>1197</v>
      </c>
      <c r="AI111" s="6">
        <f t="shared" si="29"/>
        <v>8.1915983606557372</v>
      </c>
      <c r="AL111" s="6">
        <f t="shared" si="30"/>
        <v>17248</v>
      </c>
      <c r="AM111" s="6">
        <f t="shared" si="31"/>
        <v>12936</v>
      </c>
      <c r="AN111" s="6">
        <f t="shared" si="32"/>
        <v>25</v>
      </c>
      <c r="AO111" s="6">
        <f t="shared" si="33"/>
        <v>992</v>
      </c>
      <c r="AP111" s="6">
        <f t="shared" si="34"/>
        <v>4</v>
      </c>
      <c r="AQ111" s="6">
        <f t="shared" si="35"/>
        <v>12363</v>
      </c>
      <c r="AR111" s="6">
        <f t="shared" si="36"/>
        <v>27.310483870967744</v>
      </c>
    </row>
    <row r="112" spans="3:44" x14ac:dyDescent="0.25">
      <c r="C112" s="5" t="s">
        <v>208</v>
      </c>
      <c r="D112" s="5">
        <v>14220</v>
      </c>
      <c r="E112" s="5" t="s">
        <v>209</v>
      </c>
      <c r="F112" s="5">
        <v>14567</v>
      </c>
      <c r="G112" s="5">
        <v>981</v>
      </c>
      <c r="H112" s="5">
        <v>1698</v>
      </c>
      <c r="I112" s="5">
        <v>1965</v>
      </c>
      <c r="J112" s="5">
        <v>1796</v>
      </c>
      <c r="K112" s="5">
        <v>1367</v>
      </c>
      <c r="L112" s="5">
        <v>710</v>
      </c>
      <c r="M112" s="5">
        <v>1355</v>
      </c>
      <c r="N112" s="5">
        <v>406</v>
      </c>
      <c r="O112" s="5">
        <v>496</v>
      </c>
      <c r="P112" s="5">
        <v>1568</v>
      </c>
      <c r="Q112" s="5">
        <v>1320</v>
      </c>
      <c r="R112" s="5">
        <v>905</v>
      </c>
      <c r="S112" s="6">
        <f t="shared" si="37"/>
        <v>7283.5</v>
      </c>
      <c r="T112" s="6" t="str">
        <f t="shared" si="38"/>
        <v>20 to 24 minutes</v>
      </c>
      <c r="U112" s="6">
        <f t="shared" si="39"/>
        <v>20</v>
      </c>
      <c r="V112" s="6">
        <f t="shared" si="40"/>
        <v>14567</v>
      </c>
      <c r="W112" s="6">
        <f t="shared" si="41"/>
        <v>6440</v>
      </c>
      <c r="X112" s="6">
        <f t="shared" si="42"/>
        <v>1367</v>
      </c>
      <c r="Y112" s="6">
        <f t="shared" si="43"/>
        <v>4</v>
      </c>
      <c r="Z112" s="6">
        <f t="shared" si="44"/>
        <v>22.468178493050477</v>
      </c>
      <c r="AC112" s="6">
        <f t="shared" si="23"/>
        <v>14567</v>
      </c>
      <c r="AD112" s="6">
        <f t="shared" si="24"/>
        <v>3642</v>
      </c>
      <c r="AE112" s="6">
        <f t="shared" si="25"/>
        <v>10</v>
      </c>
      <c r="AF112" s="6">
        <f t="shared" si="26"/>
        <v>1965</v>
      </c>
      <c r="AG112" s="6">
        <f t="shared" si="27"/>
        <v>4</v>
      </c>
      <c r="AH112" s="6">
        <f t="shared" si="28"/>
        <v>2679</v>
      </c>
      <c r="AI112" s="6">
        <f t="shared" si="29"/>
        <v>11.959796437659033</v>
      </c>
      <c r="AL112" s="6">
        <f t="shared" si="30"/>
        <v>14567</v>
      </c>
      <c r="AM112" s="6">
        <f t="shared" si="31"/>
        <v>10926</v>
      </c>
      <c r="AN112" s="6">
        <f t="shared" si="32"/>
        <v>45</v>
      </c>
      <c r="AO112" s="6">
        <f t="shared" si="33"/>
        <v>1568</v>
      </c>
      <c r="AP112" s="6">
        <f t="shared" si="34"/>
        <v>14</v>
      </c>
      <c r="AQ112" s="6">
        <f t="shared" si="35"/>
        <v>10774</v>
      </c>
      <c r="AR112" s="6">
        <f t="shared" si="36"/>
        <v>46.350446428571431</v>
      </c>
    </row>
    <row r="113" spans="3:44" x14ac:dyDescent="0.25">
      <c r="C113" s="5" t="s">
        <v>210</v>
      </c>
      <c r="D113" s="5">
        <v>14260</v>
      </c>
      <c r="E113" s="5" t="s">
        <v>211</v>
      </c>
      <c r="F113" s="5">
        <v>258738</v>
      </c>
      <c r="G113" s="5">
        <v>8597</v>
      </c>
      <c r="H113" s="5">
        <v>29369</v>
      </c>
      <c r="I113" s="5">
        <v>43388</v>
      </c>
      <c r="J113" s="5">
        <v>48832</v>
      </c>
      <c r="K113" s="5">
        <v>44759</v>
      </c>
      <c r="L113" s="5">
        <v>18792</v>
      </c>
      <c r="M113" s="5">
        <v>32955</v>
      </c>
      <c r="N113" s="5">
        <v>5107</v>
      </c>
      <c r="O113" s="5">
        <v>6833</v>
      </c>
      <c r="P113" s="5">
        <v>11330</v>
      </c>
      <c r="Q113" s="5">
        <v>5717</v>
      </c>
      <c r="R113" s="5">
        <v>3059</v>
      </c>
      <c r="S113" s="6">
        <f t="shared" si="37"/>
        <v>129369</v>
      </c>
      <c r="T113" s="6" t="str">
        <f t="shared" si="38"/>
        <v>15 to 19 minutes</v>
      </c>
      <c r="U113" s="6">
        <f t="shared" si="39"/>
        <v>15</v>
      </c>
      <c r="V113" s="6">
        <f t="shared" si="40"/>
        <v>258738</v>
      </c>
      <c r="W113" s="6">
        <f t="shared" si="41"/>
        <v>81354</v>
      </c>
      <c r="X113" s="6">
        <f t="shared" si="42"/>
        <v>48832</v>
      </c>
      <c r="Y113" s="6">
        <f t="shared" si="43"/>
        <v>4</v>
      </c>
      <c r="Z113" s="6">
        <f t="shared" si="44"/>
        <v>18.933076671035387</v>
      </c>
      <c r="AC113" s="6">
        <f t="shared" si="23"/>
        <v>258738</v>
      </c>
      <c r="AD113" s="6">
        <f t="shared" si="24"/>
        <v>64685</v>
      </c>
      <c r="AE113" s="6">
        <f t="shared" si="25"/>
        <v>10</v>
      </c>
      <c r="AF113" s="6">
        <f t="shared" si="26"/>
        <v>43388</v>
      </c>
      <c r="AG113" s="6">
        <f t="shared" si="27"/>
        <v>4</v>
      </c>
      <c r="AH113" s="6">
        <f t="shared" si="28"/>
        <v>37966</v>
      </c>
      <c r="AI113" s="6">
        <f t="shared" si="29"/>
        <v>12.46321563565963</v>
      </c>
      <c r="AL113" s="6">
        <f t="shared" si="30"/>
        <v>258738</v>
      </c>
      <c r="AM113" s="6">
        <f t="shared" si="31"/>
        <v>194054</v>
      </c>
      <c r="AN113" s="6">
        <f t="shared" si="32"/>
        <v>30</v>
      </c>
      <c r="AO113" s="6">
        <f t="shared" si="33"/>
        <v>32955</v>
      </c>
      <c r="AP113" s="6">
        <f t="shared" si="34"/>
        <v>4</v>
      </c>
      <c r="AQ113" s="6">
        <f t="shared" si="35"/>
        <v>193737</v>
      </c>
      <c r="AR113" s="6">
        <f t="shared" si="36"/>
        <v>30.038416021847976</v>
      </c>
    </row>
    <row r="114" spans="3:44" x14ac:dyDescent="0.25">
      <c r="C114" s="5" t="s">
        <v>212</v>
      </c>
      <c r="D114" s="5">
        <v>14300</v>
      </c>
      <c r="E114" s="5" t="s">
        <v>213</v>
      </c>
      <c r="F114" s="5">
        <v>12745</v>
      </c>
      <c r="G114" s="5">
        <v>818</v>
      </c>
      <c r="H114" s="5">
        <v>1749</v>
      </c>
      <c r="I114" s="5">
        <v>1462</v>
      </c>
      <c r="J114" s="5">
        <v>1331</v>
      </c>
      <c r="K114" s="5">
        <v>1195</v>
      </c>
      <c r="L114" s="5">
        <v>644</v>
      </c>
      <c r="M114" s="5">
        <v>1542</v>
      </c>
      <c r="N114" s="5">
        <v>507</v>
      </c>
      <c r="O114" s="5">
        <v>489</v>
      </c>
      <c r="P114" s="5">
        <v>1402</v>
      </c>
      <c r="Q114" s="5">
        <v>928</v>
      </c>
      <c r="R114" s="5">
        <v>678</v>
      </c>
      <c r="S114" s="6">
        <f t="shared" si="37"/>
        <v>6372.5</v>
      </c>
      <c r="T114" s="6" t="str">
        <f t="shared" si="38"/>
        <v>20 to 24 minutes</v>
      </c>
      <c r="U114" s="6">
        <f t="shared" si="39"/>
        <v>20</v>
      </c>
      <c r="V114" s="6">
        <f t="shared" si="40"/>
        <v>12745</v>
      </c>
      <c r="W114" s="6">
        <f t="shared" si="41"/>
        <v>5360</v>
      </c>
      <c r="X114" s="6">
        <f t="shared" si="42"/>
        <v>1195</v>
      </c>
      <c r="Y114" s="6">
        <f t="shared" si="43"/>
        <v>4</v>
      </c>
      <c r="Z114" s="6">
        <f t="shared" si="44"/>
        <v>23.389121338912133</v>
      </c>
      <c r="AC114" s="6">
        <f t="shared" si="23"/>
        <v>12745</v>
      </c>
      <c r="AD114" s="6">
        <f t="shared" si="24"/>
        <v>3187</v>
      </c>
      <c r="AE114" s="6">
        <f t="shared" si="25"/>
        <v>10</v>
      </c>
      <c r="AF114" s="6">
        <f t="shared" si="26"/>
        <v>1462</v>
      </c>
      <c r="AG114" s="6">
        <f t="shared" si="27"/>
        <v>4</v>
      </c>
      <c r="AH114" s="6">
        <f t="shared" si="28"/>
        <v>2567</v>
      </c>
      <c r="AI114" s="6">
        <f t="shared" si="29"/>
        <v>11.694254445964432</v>
      </c>
      <c r="AL114" s="6">
        <f t="shared" si="30"/>
        <v>12745</v>
      </c>
      <c r="AM114" s="6">
        <f t="shared" si="31"/>
        <v>9559</v>
      </c>
      <c r="AN114" s="6">
        <f t="shared" si="32"/>
        <v>40</v>
      </c>
      <c r="AO114" s="6">
        <f t="shared" si="33"/>
        <v>489</v>
      </c>
      <c r="AP114" s="6">
        <f t="shared" si="34"/>
        <v>4</v>
      </c>
      <c r="AQ114" s="6">
        <f t="shared" si="35"/>
        <v>9248</v>
      </c>
      <c r="AR114" s="6">
        <f t="shared" si="36"/>
        <v>42.541922290388548</v>
      </c>
    </row>
    <row r="115" spans="3:44" x14ac:dyDescent="0.25">
      <c r="C115" s="5" t="s">
        <v>214</v>
      </c>
      <c r="D115" s="5">
        <v>14340</v>
      </c>
      <c r="E115" s="5" t="s">
        <v>215</v>
      </c>
      <c r="F115" s="5">
        <v>12699</v>
      </c>
      <c r="G115" s="5">
        <v>1012</v>
      </c>
      <c r="H115" s="5">
        <v>2569</v>
      </c>
      <c r="I115" s="5">
        <v>1763</v>
      </c>
      <c r="J115" s="5">
        <v>1152</v>
      </c>
      <c r="K115" s="5">
        <v>1625</v>
      </c>
      <c r="L115" s="5">
        <v>881</v>
      </c>
      <c r="M115" s="5">
        <v>1503</v>
      </c>
      <c r="N115" s="5">
        <v>347</v>
      </c>
      <c r="O115" s="5">
        <v>374</v>
      </c>
      <c r="P115" s="5">
        <v>898</v>
      </c>
      <c r="Q115" s="5">
        <v>370</v>
      </c>
      <c r="R115" s="5">
        <v>205</v>
      </c>
      <c r="S115" s="6">
        <f t="shared" si="37"/>
        <v>6349.5</v>
      </c>
      <c r="T115" s="6" t="str">
        <f t="shared" si="38"/>
        <v>15 to 19 minutes</v>
      </c>
      <c r="U115" s="6">
        <f t="shared" si="39"/>
        <v>15</v>
      </c>
      <c r="V115" s="6">
        <f t="shared" si="40"/>
        <v>12699</v>
      </c>
      <c r="W115" s="6">
        <f t="shared" si="41"/>
        <v>5344</v>
      </c>
      <c r="X115" s="6">
        <f t="shared" si="42"/>
        <v>1152</v>
      </c>
      <c r="Y115" s="6">
        <f t="shared" si="43"/>
        <v>4</v>
      </c>
      <c r="Z115" s="6">
        <f t="shared" si="44"/>
        <v>18.491319444444443</v>
      </c>
      <c r="AC115" s="6">
        <f t="shared" si="23"/>
        <v>12699</v>
      </c>
      <c r="AD115" s="6">
        <f t="shared" si="24"/>
        <v>3175</v>
      </c>
      <c r="AE115" s="6">
        <f t="shared" si="25"/>
        <v>5</v>
      </c>
      <c r="AF115" s="6">
        <f t="shared" si="26"/>
        <v>2569</v>
      </c>
      <c r="AG115" s="6">
        <f t="shared" si="27"/>
        <v>4</v>
      </c>
      <c r="AH115" s="6">
        <f t="shared" si="28"/>
        <v>1012</v>
      </c>
      <c r="AI115" s="6">
        <f t="shared" si="29"/>
        <v>8.3674581549240941</v>
      </c>
      <c r="AL115" s="6">
        <f t="shared" si="30"/>
        <v>12699</v>
      </c>
      <c r="AM115" s="6">
        <f t="shared" si="31"/>
        <v>9525</v>
      </c>
      <c r="AN115" s="6">
        <f t="shared" si="32"/>
        <v>30</v>
      </c>
      <c r="AO115" s="6">
        <f t="shared" si="33"/>
        <v>1503</v>
      </c>
      <c r="AP115" s="6">
        <f t="shared" si="34"/>
        <v>4</v>
      </c>
      <c r="AQ115" s="6">
        <f t="shared" si="35"/>
        <v>9002</v>
      </c>
      <c r="AR115" s="6">
        <f t="shared" si="36"/>
        <v>31.389886892880906</v>
      </c>
    </row>
    <row r="116" spans="3:44" x14ac:dyDescent="0.25">
      <c r="C116" s="5" t="s">
        <v>216</v>
      </c>
      <c r="D116" s="5">
        <v>14380</v>
      </c>
      <c r="E116" s="5" t="s">
        <v>217</v>
      </c>
      <c r="F116" s="5">
        <v>23091</v>
      </c>
      <c r="G116" s="5">
        <v>1113</v>
      </c>
      <c r="H116" s="5">
        <v>4132</v>
      </c>
      <c r="I116" s="5">
        <v>4622</v>
      </c>
      <c r="J116" s="5">
        <v>4068</v>
      </c>
      <c r="K116" s="5">
        <v>3464</v>
      </c>
      <c r="L116" s="5">
        <v>1177</v>
      </c>
      <c r="M116" s="5">
        <v>2153</v>
      </c>
      <c r="N116" s="5">
        <v>301</v>
      </c>
      <c r="O116" s="5">
        <v>524</v>
      </c>
      <c r="P116" s="5">
        <v>793</v>
      </c>
      <c r="Q116" s="5">
        <v>499</v>
      </c>
      <c r="R116" s="5">
        <v>245</v>
      </c>
      <c r="S116" s="6">
        <f t="shared" si="37"/>
        <v>11545.5</v>
      </c>
      <c r="T116" s="6" t="str">
        <f t="shared" si="38"/>
        <v>15 to 19 minutes</v>
      </c>
      <c r="U116" s="6">
        <f t="shared" si="39"/>
        <v>15</v>
      </c>
      <c r="V116" s="6">
        <f t="shared" si="40"/>
        <v>23091</v>
      </c>
      <c r="W116" s="6">
        <f t="shared" si="41"/>
        <v>9867</v>
      </c>
      <c r="X116" s="6">
        <f t="shared" si="42"/>
        <v>4068</v>
      </c>
      <c r="Y116" s="6">
        <f t="shared" si="43"/>
        <v>4</v>
      </c>
      <c r="Z116" s="6">
        <f t="shared" si="44"/>
        <v>16.650442477876105</v>
      </c>
      <c r="AC116" s="6">
        <f t="shared" si="23"/>
        <v>23091</v>
      </c>
      <c r="AD116" s="6">
        <f t="shared" si="24"/>
        <v>5773</v>
      </c>
      <c r="AE116" s="6">
        <f t="shared" si="25"/>
        <v>10</v>
      </c>
      <c r="AF116" s="6">
        <f t="shared" si="26"/>
        <v>4622</v>
      </c>
      <c r="AG116" s="6">
        <f t="shared" si="27"/>
        <v>4</v>
      </c>
      <c r="AH116" s="6">
        <f t="shared" si="28"/>
        <v>5245</v>
      </c>
      <c r="AI116" s="6">
        <f t="shared" si="29"/>
        <v>10.456728688879274</v>
      </c>
      <c r="AL116" s="6">
        <f t="shared" si="30"/>
        <v>23091</v>
      </c>
      <c r="AM116" s="6">
        <f t="shared" si="31"/>
        <v>17319</v>
      </c>
      <c r="AN116" s="6">
        <f t="shared" si="32"/>
        <v>20</v>
      </c>
      <c r="AO116" s="6">
        <f t="shared" si="33"/>
        <v>3464</v>
      </c>
      <c r="AP116" s="6">
        <f t="shared" si="34"/>
        <v>4</v>
      </c>
      <c r="AQ116" s="6">
        <f t="shared" si="35"/>
        <v>13935</v>
      </c>
      <c r="AR116" s="6">
        <f t="shared" si="36"/>
        <v>23.90675519630485</v>
      </c>
    </row>
    <row r="117" spans="3:44" x14ac:dyDescent="0.25">
      <c r="C117" s="5" t="s">
        <v>218</v>
      </c>
      <c r="D117" s="5">
        <v>14420</v>
      </c>
      <c r="E117" s="5" t="s">
        <v>219</v>
      </c>
      <c r="F117" s="5">
        <v>8784</v>
      </c>
      <c r="G117" s="5">
        <v>898</v>
      </c>
      <c r="H117" s="5">
        <v>2371</v>
      </c>
      <c r="I117" s="5">
        <v>1492</v>
      </c>
      <c r="J117" s="5">
        <v>1132</v>
      </c>
      <c r="K117" s="5">
        <v>779</v>
      </c>
      <c r="L117" s="5">
        <v>131</v>
      </c>
      <c r="M117" s="5">
        <v>435</v>
      </c>
      <c r="N117" s="5">
        <v>184</v>
      </c>
      <c r="O117" s="5">
        <v>190</v>
      </c>
      <c r="P117" s="5">
        <v>450</v>
      </c>
      <c r="Q117" s="5">
        <v>499</v>
      </c>
      <c r="R117" s="5">
        <v>223</v>
      </c>
      <c r="S117" s="6">
        <f t="shared" si="37"/>
        <v>4392</v>
      </c>
      <c r="T117" s="6" t="str">
        <f t="shared" si="38"/>
        <v>10 to 14 minutes</v>
      </c>
      <c r="U117" s="6">
        <f t="shared" si="39"/>
        <v>10</v>
      </c>
      <c r="V117" s="6">
        <f t="shared" si="40"/>
        <v>8784</v>
      </c>
      <c r="W117" s="6">
        <f t="shared" si="41"/>
        <v>3269</v>
      </c>
      <c r="X117" s="6">
        <f t="shared" si="42"/>
        <v>1492</v>
      </c>
      <c r="Y117" s="6">
        <f t="shared" si="43"/>
        <v>4</v>
      </c>
      <c r="Z117" s="6">
        <f t="shared" si="44"/>
        <v>13.010723860589813</v>
      </c>
      <c r="AC117" s="6">
        <f t="shared" si="23"/>
        <v>8784</v>
      </c>
      <c r="AD117" s="6">
        <f t="shared" si="24"/>
        <v>2197</v>
      </c>
      <c r="AE117" s="6">
        <f t="shared" si="25"/>
        <v>5</v>
      </c>
      <c r="AF117" s="6">
        <f t="shared" si="26"/>
        <v>2371</v>
      </c>
      <c r="AG117" s="6">
        <f t="shared" si="27"/>
        <v>4</v>
      </c>
      <c r="AH117" s="6">
        <f t="shared" si="28"/>
        <v>898</v>
      </c>
      <c r="AI117" s="6">
        <f t="shared" si="29"/>
        <v>7.1897933361450868</v>
      </c>
      <c r="AL117" s="6">
        <f t="shared" si="30"/>
        <v>8784</v>
      </c>
      <c r="AM117" s="6">
        <f t="shared" si="31"/>
        <v>6588</v>
      </c>
      <c r="AN117" s="6">
        <f t="shared" si="32"/>
        <v>20</v>
      </c>
      <c r="AO117" s="6">
        <f t="shared" si="33"/>
        <v>779</v>
      </c>
      <c r="AP117" s="6">
        <f t="shared" si="34"/>
        <v>4</v>
      </c>
      <c r="AQ117" s="6">
        <f t="shared" si="35"/>
        <v>5893</v>
      </c>
      <c r="AR117" s="6">
        <f t="shared" si="36"/>
        <v>23.568677792041079</v>
      </c>
    </row>
    <row r="118" spans="3:44" x14ac:dyDescent="0.25">
      <c r="C118" s="5" t="s">
        <v>220</v>
      </c>
      <c r="D118" s="5">
        <v>14460</v>
      </c>
      <c r="E118" s="5" t="s">
        <v>221</v>
      </c>
      <c r="F118" s="5">
        <v>2211758</v>
      </c>
      <c r="G118" s="5">
        <v>54610</v>
      </c>
      <c r="H118" s="5">
        <v>182916</v>
      </c>
      <c r="I118" s="5">
        <v>260396</v>
      </c>
      <c r="J118" s="5">
        <v>273118</v>
      </c>
      <c r="K118" s="5">
        <v>289939</v>
      </c>
      <c r="L118" s="5">
        <v>129802</v>
      </c>
      <c r="M118" s="5">
        <v>340896</v>
      </c>
      <c r="N118" s="5">
        <v>76398</v>
      </c>
      <c r="O118" s="5">
        <v>115710</v>
      </c>
      <c r="P118" s="5">
        <v>239716</v>
      </c>
      <c r="Q118" s="5">
        <v>191622</v>
      </c>
      <c r="R118" s="5">
        <v>56635</v>
      </c>
      <c r="S118" s="6">
        <f t="shared" si="37"/>
        <v>1105879</v>
      </c>
      <c r="T118" s="6" t="str">
        <f t="shared" si="38"/>
        <v>25 to 29 minutes</v>
      </c>
      <c r="U118" s="6">
        <f t="shared" si="39"/>
        <v>25</v>
      </c>
      <c r="V118" s="6">
        <f t="shared" si="40"/>
        <v>2211758</v>
      </c>
      <c r="W118" s="6">
        <f t="shared" si="41"/>
        <v>1060979</v>
      </c>
      <c r="X118" s="6">
        <f t="shared" si="42"/>
        <v>129802</v>
      </c>
      <c r="Y118" s="6">
        <f t="shared" si="43"/>
        <v>4</v>
      </c>
      <c r="Z118" s="6">
        <f t="shared" si="44"/>
        <v>26.383645860618479</v>
      </c>
      <c r="AC118" s="6">
        <f t="shared" si="23"/>
        <v>2211758</v>
      </c>
      <c r="AD118" s="6">
        <f t="shared" si="24"/>
        <v>552940</v>
      </c>
      <c r="AE118" s="6">
        <f t="shared" si="25"/>
        <v>15</v>
      </c>
      <c r="AF118" s="6">
        <f t="shared" si="26"/>
        <v>273118</v>
      </c>
      <c r="AG118" s="6">
        <f t="shared" si="27"/>
        <v>4</v>
      </c>
      <c r="AH118" s="6">
        <f t="shared" si="28"/>
        <v>497922</v>
      </c>
      <c r="AI118" s="6">
        <f t="shared" si="29"/>
        <v>15.805768935039067</v>
      </c>
      <c r="AL118" s="6">
        <f t="shared" si="30"/>
        <v>2211758</v>
      </c>
      <c r="AM118" s="6">
        <f t="shared" si="31"/>
        <v>1658819</v>
      </c>
      <c r="AN118" s="6">
        <f t="shared" si="32"/>
        <v>40</v>
      </c>
      <c r="AO118" s="6">
        <f t="shared" si="33"/>
        <v>115710</v>
      </c>
      <c r="AP118" s="6">
        <f t="shared" si="34"/>
        <v>4</v>
      </c>
      <c r="AQ118" s="6">
        <f t="shared" si="35"/>
        <v>1608075</v>
      </c>
      <c r="AR118" s="6">
        <f t="shared" si="36"/>
        <v>41.754161265232042</v>
      </c>
    </row>
    <row r="119" spans="3:44" x14ac:dyDescent="0.25">
      <c r="C119" s="5" t="s">
        <v>222</v>
      </c>
      <c r="D119" s="5">
        <v>14500</v>
      </c>
      <c r="E119" s="5" t="s">
        <v>223</v>
      </c>
      <c r="F119" s="5">
        <v>138338</v>
      </c>
      <c r="G119" s="5">
        <v>4584</v>
      </c>
      <c r="H119" s="5">
        <v>18110</v>
      </c>
      <c r="I119" s="5">
        <v>25349</v>
      </c>
      <c r="J119" s="5">
        <v>23178</v>
      </c>
      <c r="K119" s="5">
        <v>20016</v>
      </c>
      <c r="L119" s="5">
        <v>8828</v>
      </c>
      <c r="M119" s="5">
        <v>14471</v>
      </c>
      <c r="N119" s="5">
        <v>3637</v>
      </c>
      <c r="O119" s="5">
        <v>4195</v>
      </c>
      <c r="P119" s="5">
        <v>8741</v>
      </c>
      <c r="Q119" s="5">
        <v>5317</v>
      </c>
      <c r="R119" s="5">
        <v>1912</v>
      </c>
      <c r="S119" s="6">
        <f t="shared" si="37"/>
        <v>69169</v>
      </c>
      <c r="T119" s="6" t="str">
        <f t="shared" si="38"/>
        <v>15 to 19 minutes</v>
      </c>
      <c r="U119" s="6">
        <f t="shared" si="39"/>
        <v>15</v>
      </c>
      <c r="V119" s="6">
        <f t="shared" si="40"/>
        <v>138338</v>
      </c>
      <c r="W119" s="6">
        <f t="shared" si="41"/>
        <v>48043</v>
      </c>
      <c r="X119" s="6">
        <f t="shared" si="42"/>
        <v>23178</v>
      </c>
      <c r="Y119" s="6">
        <f t="shared" si="43"/>
        <v>4</v>
      </c>
      <c r="Z119" s="6">
        <f t="shared" si="44"/>
        <v>18.645871084649237</v>
      </c>
      <c r="AC119" s="6">
        <f t="shared" si="23"/>
        <v>138338</v>
      </c>
      <c r="AD119" s="6">
        <f t="shared" si="24"/>
        <v>34585</v>
      </c>
      <c r="AE119" s="6">
        <f t="shared" si="25"/>
        <v>10</v>
      </c>
      <c r="AF119" s="6">
        <f t="shared" si="26"/>
        <v>25349</v>
      </c>
      <c r="AG119" s="6">
        <f t="shared" si="27"/>
        <v>4</v>
      </c>
      <c r="AH119" s="6">
        <f t="shared" si="28"/>
        <v>22694</v>
      </c>
      <c r="AI119" s="6">
        <f t="shared" si="29"/>
        <v>11.876287033019054</v>
      </c>
      <c r="AL119" s="6">
        <f t="shared" si="30"/>
        <v>138338</v>
      </c>
      <c r="AM119" s="6">
        <f t="shared" si="31"/>
        <v>103754</v>
      </c>
      <c r="AN119" s="6">
        <f t="shared" si="32"/>
        <v>30</v>
      </c>
      <c r="AO119" s="6">
        <f t="shared" si="33"/>
        <v>14471</v>
      </c>
      <c r="AP119" s="6">
        <f t="shared" si="34"/>
        <v>4</v>
      </c>
      <c r="AQ119" s="6">
        <f t="shared" si="35"/>
        <v>100065</v>
      </c>
      <c r="AR119" s="6">
        <f t="shared" si="36"/>
        <v>31.019556354087484</v>
      </c>
    </row>
    <row r="120" spans="3:44" x14ac:dyDescent="0.25">
      <c r="C120" s="5" t="s">
        <v>224</v>
      </c>
      <c r="D120" s="5">
        <v>14540</v>
      </c>
      <c r="E120" s="5" t="s">
        <v>225</v>
      </c>
      <c r="F120" s="5">
        <v>56208</v>
      </c>
      <c r="G120" s="5">
        <v>1966</v>
      </c>
      <c r="H120" s="5">
        <v>7886</v>
      </c>
      <c r="I120" s="5">
        <v>11214</v>
      </c>
      <c r="J120" s="5">
        <v>12806</v>
      </c>
      <c r="K120" s="5">
        <v>8677</v>
      </c>
      <c r="L120" s="5">
        <v>2829</v>
      </c>
      <c r="M120" s="5">
        <v>4590</v>
      </c>
      <c r="N120" s="5">
        <v>838</v>
      </c>
      <c r="O120" s="5">
        <v>1012</v>
      </c>
      <c r="P120" s="5">
        <v>2298</v>
      </c>
      <c r="Q120" s="5">
        <v>1076</v>
      </c>
      <c r="R120" s="5">
        <v>1016</v>
      </c>
      <c r="S120" s="6">
        <f t="shared" si="37"/>
        <v>28104</v>
      </c>
      <c r="T120" s="6" t="str">
        <f t="shared" si="38"/>
        <v>15 to 19 minutes</v>
      </c>
      <c r="U120" s="6">
        <f t="shared" si="39"/>
        <v>15</v>
      </c>
      <c r="V120" s="6">
        <f t="shared" si="40"/>
        <v>56208</v>
      </c>
      <c r="W120" s="6">
        <f t="shared" si="41"/>
        <v>21066</v>
      </c>
      <c r="X120" s="6">
        <f t="shared" si="42"/>
        <v>12806</v>
      </c>
      <c r="Y120" s="6">
        <f t="shared" si="43"/>
        <v>4</v>
      </c>
      <c r="Z120" s="6">
        <f t="shared" si="44"/>
        <v>17.198344526003435</v>
      </c>
      <c r="AC120" s="6">
        <f t="shared" si="23"/>
        <v>56208</v>
      </c>
      <c r="AD120" s="6">
        <f t="shared" si="24"/>
        <v>14053</v>
      </c>
      <c r="AE120" s="6">
        <f t="shared" si="25"/>
        <v>10</v>
      </c>
      <c r="AF120" s="6">
        <f t="shared" si="26"/>
        <v>11214</v>
      </c>
      <c r="AG120" s="6">
        <f t="shared" si="27"/>
        <v>4</v>
      </c>
      <c r="AH120" s="6">
        <f t="shared" si="28"/>
        <v>9852</v>
      </c>
      <c r="AI120" s="6">
        <f t="shared" si="29"/>
        <v>11.49812734082397</v>
      </c>
      <c r="AL120" s="6">
        <f t="shared" si="30"/>
        <v>56208</v>
      </c>
      <c r="AM120" s="6">
        <f t="shared" si="31"/>
        <v>42156</v>
      </c>
      <c r="AN120" s="6">
        <f t="shared" si="32"/>
        <v>20</v>
      </c>
      <c r="AO120" s="6">
        <f t="shared" si="33"/>
        <v>8677</v>
      </c>
      <c r="AP120" s="6">
        <f t="shared" si="34"/>
        <v>4</v>
      </c>
      <c r="AQ120" s="6">
        <f t="shared" si="35"/>
        <v>33872</v>
      </c>
      <c r="AR120" s="6">
        <f t="shared" si="36"/>
        <v>23.818831393338712</v>
      </c>
    </row>
    <row r="121" spans="3:44" x14ac:dyDescent="0.25">
      <c r="C121" s="5" t="s">
        <v>226</v>
      </c>
      <c r="D121" s="5">
        <v>14580</v>
      </c>
      <c r="E121" s="5" t="s">
        <v>227</v>
      </c>
      <c r="F121" s="5">
        <v>44748</v>
      </c>
      <c r="G121" s="5">
        <v>2842</v>
      </c>
      <c r="H121" s="5">
        <v>9003</v>
      </c>
      <c r="I121" s="5">
        <v>9878</v>
      </c>
      <c r="J121" s="5">
        <v>8551</v>
      </c>
      <c r="K121" s="5">
        <v>6241</v>
      </c>
      <c r="L121" s="5">
        <v>1961</v>
      </c>
      <c r="M121" s="5">
        <v>3052</v>
      </c>
      <c r="N121" s="5">
        <v>243</v>
      </c>
      <c r="O121" s="5">
        <v>332</v>
      </c>
      <c r="P121" s="5">
        <v>824</v>
      </c>
      <c r="Q121" s="5">
        <v>999</v>
      </c>
      <c r="R121" s="5">
        <v>822</v>
      </c>
      <c r="S121" s="6">
        <f t="shared" si="37"/>
        <v>22374</v>
      </c>
      <c r="T121" s="6" t="str">
        <f t="shared" si="38"/>
        <v>15 to 19 minutes</v>
      </c>
      <c r="U121" s="6">
        <f t="shared" si="39"/>
        <v>15</v>
      </c>
      <c r="V121" s="6">
        <f t="shared" si="40"/>
        <v>44748</v>
      </c>
      <c r="W121" s="6">
        <f t="shared" si="41"/>
        <v>21723</v>
      </c>
      <c r="X121" s="6">
        <f t="shared" si="42"/>
        <v>8551</v>
      </c>
      <c r="Y121" s="6">
        <f t="shared" si="43"/>
        <v>4</v>
      </c>
      <c r="Z121" s="6">
        <f t="shared" si="44"/>
        <v>15.304525786457724</v>
      </c>
      <c r="AC121" s="6">
        <f t="shared" si="23"/>
        <v>44748</v>
      </c>
      <c r="AD121" s="6">
        <f t="shared" si="24"/>
        <v>11188</v>
      </c>
      <c r="AE121" s="6">
        <f t="shared" si="25"/>
        <v>5</v>
      </c>
      <c r="AF121" s="6">
        <f t="shared" si="26"/>
        <v>9003</v>
      </c>
      <c r="AG121" s="6">
        <f t="shared" si="27"/>
        <v>4</v>
      </c>
      <c r="AH121" s="6">
        <f t="shared" si="28"/>
        <v>2842</v>
      </c>
      <c r="AI121" s="6">
        <f t="shared" si="29"/>
        <v>8.7076530045540377</v>
      </c>
      <c r="AL121" s="6">
        <f t="shared" si="30"/>
        <v>44748</v>
      </c>
      <c r="AM121" s="6">
        <f t="shared" si="31"/>
        <v>33561</v>
      </c>
      <c r="AN121" s="6">
        <f t="shared" si="32"/>
        <v>20</v>
      </c>
      <c r="AO121" s="6">
        <f t="shared" si="33"/>
        <v>6241</v>
      </c>
      <c r="AP121" s="6">
        <f t="shared" si="34"/>
        <v>4</v>
      </c>
      <c r="AQ121" s="6">
        <f t="shared" si="35"/>
        <v>30274</v>
      </c>
      <c r="AR121" s="6">
        <f t="shared" si="36"/>
        <v>22.106713667681461</v>
      </c>
    </row>
    <row r="122" spans="3:44" x14ac:dyDescent="0.25">
      <c r="C122" s="5" t="s">
        <v>228</v>
      </c>
      <c r="D122" s="5">
        <v>14620</v>
      </c>
      <c r="E122" s="5" t="s">
        <v>229</v>
      </c>
      <c r="F122" s="5">
        <v>17213</v>
      </c>
      <c r="G122" s="5">
        <v>1306</v>
      </c>
      <c r="H122" s="5">
        <v>3097</v>
      </c>
      <c r="I122" s="5">
        <v>3420</v>
      </c>
      <c r="J122" s="5">
        <v>2527</v>
      </c>
      <c r="K122" s="5">
        <v>1839</v>
      </c>
      <c r="L122" s="5">
        <v>1070</v>
      </c>
      <c r="M122" s="5">
        <v>1713</v>
      </c>
      <c r="N122" s="5">
        <v>388</v>
      </c>
      <c r="O122" s="5">
        <v>430</v>
      </c>
      <c r="P122" s="5">
        <v>811</v>
      </c>
      <c r="Q122" s="5">
        <v>359</v>
      </c>
      <c r="R122" s="5">
        <v>253</v>
      </c>
      <c r="S122" s="6">
        <f t="shared" si="37"/>
        <v>8606.5</v>
      </c>
      <c r="T122" s="6" t="str">
        <f t="shared" si="38"/>
        <v>15 to 19 minutes</v>
      </c>
      <c r="U122" s="6">
        <f t="shared" si="39"/>
        <v>15</v>
      </c>
      <c r="V122" s="6">
        <f t="shared" si="40"/>
        <v>17213</v>
      </c>
      <c r="W122" s="6">
        <f t="shared" si="41"/>
        <v>7823</v>
      </c>
      <c r="X122" s="6">
        <f t="shared" si="42"/>
        <v>2527</v>
      </c>
      <c r="Y122" s="6">
        <f t="shared" si="43"/>
        <v>4</v>
      </c>
      <c r="Z122" s="6">
        <f t="shared" si="44"/>
        <v>16.240205777601901</v>
      </c>
      <c r="AC122" s="6">
        <f t="shared" si="23"/>
        <v>17213</v>
      </c>
      <c r="AD122" s="6">
        <f t="shared" si="24"/>
        <v>4304</v>
      </c>
      <c r="AE122" s="6">
        <f t="shared" si="25"/>
        <v>5</v>
      </c>
      <c r="AF122" s="6">
        <f t="shared" si="26"/>
        <v>3097</v>
      </c>
      <c r="AG122" s="6">
        <f t="shared" si="27"/>
        <v>4</v>
      </c>
      <c r="AH122" s="6">
        <f t="shared" si="28"/>
        <v>1306</v>
      </c>
      <c r="AI122" s="6">
        <f t="shared" si="29"/>
        <v>8.8711656441717786</v>
      </c>
      <c r="AL122" s="6">
        <f t="shared" si="30"/>
        <v>17213</v>
      </c>
      <c r="AM122" s="6">
        <f t="shared" si="31"/>
        <v>12910</v>
      </c>
      <c r="AN122" s="6">
        <f t="shared" si="32"/>
        <v>25</v>
      </c>
      <c r="AO122" s="6">
        <f t="shared" si="33"/>
        <v>1070</v>
      </c>
      <c r="AP122" s="6">
        <f t="shared" si="34"/>
        <v>4</v>
      </c>
      <c r="AQ122" s="6">
        <f t="shared" si="35"/>
        <v>12189</v>
      </c>
      <c r="AR122" s="6">
        <f t="shared" si="36"/>
        <v>27.694392523364485</v>
      </c>
    </row>
    <row r="123" spans="3:44" x14ac:dyDescent="0.25">
      <c r="C123" s="5" t="s">
        <v>230</v>
      </c>
      <c r="D123" s="5">
        <v>14660</v>
      </c>
      <c r="E123" s="5" t="s">
        <v>231</v>
      </c>
      <c r="F123" s="5">
        <v>37403</v>
      </c>
      <c r="G123" s="5">
        <v>2067</v>
      </c>
      <c r="H123" s="5">
        <v>5874</v>
      </c>
      <c r="I123" s="5">
        <v>6718</v>
      </c>
      <c r="J123" s="5">
        <v>6343</v>
      </c>
      <c r="K123" s="5">
        <v>5033</v>
      </c>
      <c r="L123" s="5">
        <v>2178</v>
      </c>
      <c r="M123" s="5">
        <v>4037</v>
      </c>
      <c r="N123" s="5">
        <v>805</v>
      </c>
      <c r="O123" s="5">
        <v>817</v>
      </c>
      <c r="P123" s="5">
        <v>1618</v>
      </c>
      <c r="Q123" s="5">
        <v>918</v>
      </c>
      <c r="R123" s="5">
        <v>995</v>
      </c>
      <c r="S123" s="6">
        <f t="shared" si="37"/>
        <v>18701.5</v>
      </c>
      <c r="T123" s="6" t="str">
        <f t="shared" si="38"/>
        <v>15 to 19 minutes</v>
      </c>
      <c r="U123" s="6">
        <f t="shared" si="39"/>
        <v>15</v>
      </c>
      <c r="V123" s="6">
        <f t="shared" si="40"/>
        <v>37403</v>
      </c>
      <c r="W123" s="6">
        <f t="shared" si="41"/>
        <v>14659</v>
      </c>
      <c r="X123" s="6">
        <f t="shared" si="42"/>
        <v>6343</v>
      </c>
      <c r="Y123" s="6">
        <f t="shared" si="43"/>
        <v>4</v>
      </c>
      <c r="Z123" s="6">
        <f t="shared" si="44"/>
        <v>17.549266908402963</v>
      </c>
      <c r="AC123" s="6">
        <f t="shared" si="23"/>
        <v>37403</v>
      </c>
      <c r="AD123" s="6">
        <f t="shared" si="24"/>
        <v>9351</v>
      </c>
      <c r="AE123" s="6">
        <f t="shared" si="25"/>
        <v>10</v>
      </c>
      <c r="AF123" s="6">
        <f t="shared" si="26"/>
        <v>6718</v>
      </c>
      <c r="AG123" s="6">
        <f t="shared" si="27"/>
        <v>4</v>
      </c>
      <c r="AH123" s="6">
        <f t="shared" si="28"/>
        <v>7941</v>
      </c>
      <c r="AI123" s="6">
        <f t="shared" si="29"/>
        <v>10.839386722238762</v>
      </c>
      <c r="AL123" s="6">
        <f t="shared" si="30"/>
        <v>37403</v>
      </c>
      <c r="AM123" s="6">
        <f t="shared" si="31"/>
        <v>28053</v>
      </c>
      <c r="AN123" s="6">
        <f t="shared" si="32"/>
        <v>25</v>
      </c>
      <c r="AO123" s="6">
        <f t="shared" si="33"/>
        <v>2178</v>
      </c>
      <c r="AP123" s="6">
        <f t="shared" si="34"/>
        <v>4</v>
      </c>
      <c r="AQ123" s="6">
        <f t="shared" si="35"/>
        <v>26035</v>
      </c>
      <c r="AR123" s="6">
        <f t="shared" si="36"/>
        <v>28.704775022956841</v>
      </c>
    </row>
    <row r="124" spans="3:44" x14ac:dyDescent="0.25">
      <c r="C124" s="5" t="s">
        <v>232</v>
      </c>
      <c r="D124" s="5">
        <v>14700</v>
      </c>
      <c r="E124" s="5" t="s">
        <v>233</v>
      </c>
      <c r="F124" s="5">
        <v>32934</v>
      </c>
      <c r="G124" s="5">
        <v>1314</v>
      </c>
      <c r="H124" s="5">
        <v>4021</v>
      </c>
      <c r="I124" s="5">
        <v>5587</v>
      </c>
      <c r="J124" s="5">
        <v>5094</v>
      </c>
      <c r="K124" s="5">
        <v>5182</v>
      </c>
      <c r="L124" s="5">
        <v>2074</v>
      </c>
      <c r="M124" s="5">
        <v>3319</v>
      </c>
      <c r="N124" s="5">
        <v>1100</v>
      </c>
      <c r="O124" s="5">
        <v>1241</v>
      </c>
      <c r="P124" s="5">
        <v>2157</v>
      </c>
      <c r="Q124" s="5">
        <v>1382</v>
      </c>
      <c r="R124" s="5">
        <v>463</v>
      </c>
      <c r="S124" s="6">
        <f t="shared" si="37"/>
        <v>16467</v>
      </c>
      <c r="T124" s="6" t="str">
        <f t="shared" si="38"/>
        <v>20 to 24 minutes</v>
      </c>
      <c r="U124" s="6">
        <f t="shared" si="39"/>
        <v>20</v>
      </c>
      <c r="V124" s="6">
        <f t="shared" si="40"/>
        <v>32934</v>
      </c>
      <c r="W124" s="6">
        <f t="shared" si="41"/>
        <v>16016</v>
      </c>
      <c r="X124" s="6">
        <f t="shared" si="42"/>
        <v>5182</v>
      </c>
      <c r="Y124" s="6">
        <f t="shared" si="43"/>
        <v>4</v>
      </c>
      <c r="Z124" s="6">
        <f t="shared" si="44"/>
        <v>20.348128135854882</v>
      </c>
      <c r="AC124" s="6">
        <f t="shared" si="23"/>
        <v>32934</v>
      </c>
      <c r="AD124" s="6">
        <f t="shared" si="24"/>
        <v>8234</v>
      </c>
      <c r="AE124" s="6">
        <f t="shared" si="25"/>
        <v>10</v>
      </c>
      <c r="AF124" s="6">
        <f t="shared" si="26"/>
        <v>5587</v>
      </c>
      <c r="AG124" s="6">
        <f t="shared" si="27"/>
        <v>4</v>
      </c>
      <c r="AH124" s="6">
        <f t="shared" si="28"/>
        <v>5335</v>
      </c>
      <c r="AI124" s="6">
        <f t="shared" si="29"/>
        <v>12.075174512260606</v>
      </c>
      <c r="AL124" s="6">
        <f t="shared" si="30"/>
        <v>32934</v>
      </c>
      <c r="AM124" s="6">
        <f t="shared" si="31"/>
        <v>24701</v>
      </c>
      <c r="AN124" s="6">
        <f t="shared" si="32"/>
        <v>30</v>
      </c>
      <c r="AO124" s="6">
        <f t="shared" si="33"/>
        <v>3319</v>
      </c>
      <c r="AP124" s="6">
        <f t="shared" si="34"/>
        <v>4</v>
      </c>
      <c r="AQ124" s="6">
        <f t="shared" si="35"/>
        <v>23272</v>
      </c>
      <c r="AR124" s="6">
        <f t="shared" si="36"/>
        <v>31.721602892437481</v>
      </c>
    </row>
    <row r="125" spans="3:44" x14ac:dyDescent="0.25">
      <c r="C125" s="5" t="s">
        <v>234</v>
      </c>
      <c r="D125" s="5">
        <v>14740</v>
      </c>
      <c r="E125" s="5" t="s">
        <v>235</v>
      </c>
      <c r="F125" s="5">
        <v>107318</v>
      </c>
      <c r="G125" s="5">
        <v>3218</v>
      </c>
      <c r="H125" s="5">
        <v>9634</v>
      </c>
      <c r="I125" s="5">
        <v>14977</v>
      </c>
      <c r="J125" s="5">
        <v>16728</v>
      </c>
      <c r="K125" s="5">
        <v>16940</v>
      </c>
      <c r="L125" s="5">
        <v>6394</v>
      </c>
      <c r="M125" s="5">
        <v>13005</v>
      </c>
      <c r="N125" s="5">
        <v>2301</v>
      </c>
      <c r="O125" s="5">
        <v>3250</v>
      </c>
      <c r="P125" s="5">
        <v>5531</v>
      </c>
      <c r="Q125" s="5">
        <v>7505</v>
      </c>
      <c r="R125" s="5">
        <v>7835</v>
      </c>
      <c r="S125" s="6">
        <f t="shared" si="37"/>
        <v>53659</v>
      </c>
      <c r="T125" s="6" t="str">
        <f t="shared" si="38"/>
        <v>20 to 24 minutes</v>
      </c>
      <c r="U125" s="6">
        <f t="shared" si="39"/>
        <v>20</v>
      </c>
      <c r="V125" s="6">
        <f t="shared" si="40"/>
        <v>107318</v>
      </c>
      <c r="W125" s="6">
        <f t="shared" si="41"/>
        <v>44557</v>
      </c>
      <c r="X125" s="6">
        <f t="shared" si="42"/>
        <v>16940</v>
      </c>
      <c r="Y125" s="6">
        <f t="shared" si="43"/>
        <v>4</v>
      </c>
      <c r="Z125" s="6">
        <f t="shared" si="44"/>
        <v>22.149232585596224</v>
      </c>
      <c r="AC125" s="6">
        <f t="shared" si="23"/>
        <v>107318</v>
      </c>
      <c r="AD125" s="6">
        <f t="shared" si="24"/>
        <v>26830</v>
      </c>
      <c r="AE125" s="6">
        <f t="shared" si="25"/>
        <v>10</v>
      </c>
      <c r="AF125" s="6">
        <f t="shared" si="26"/>
        <v>14977</v>
      </c>
      <c r="AG125" s="6">
        <f t="shared" si="27"/>
        <v>4</v>
      </c>
      <c r="AH125" s="6">
        <f t="shared" si="28"/>
        <v>12852</v>
      </c>
      <c r="AI125" s="6">
        <f t="shared" si="29"/>
        <v>13.733057354610402</v>
      </c>
      <c r="AL125" s="6">
        <f t="shared" si="30"/>
        <v>107318</v>
      </c>
      <c r="AM125" s="6">
        <f t="shared" si="31"/>
        <v>80489</v>
      </c>
      <c r="AN125" s="6">
        <f t="shared" si="32"/>
        <v>30</v>
      </c>
      <c r="AO125" s="6">
        <f t="shared" si="33"/>
        <v>13005</v>
      </c>
      <c r="AP125" s="6">
        <f t="shared" si="34"/>
        <v>4</v>
      </c>
      <c r="AQ125" s="6">
        <f t="shared" si="35"/>
        <v>67891</v>
      </c>
      <c r="AR125" s="6">
        <f t="shared" si="36"/>
        <v>33.874663590926566</v>
      </c>
    </row>
    <row r="126" spans="3:44" x14ac:dyDescent="0.25">
      <c r="C126" s="5" t="s">
        <v>236</v>
      </c>
      <c r="D126" s="5">
        <v>14780</v>
      </c>
      <c r="E126" s="5" t="s">
        <v>237</v>
      </c>
      <c r="F126" s="5">
        <v>13659</v>
      </c>
      <c r="G126" s="5">
        <v>750</v>
      </c>
      <c r="H126" s="5">
        <v>3038</v>
      </c>
      <c r="I126" s="5">
        <v>3035</v>
      </c>
      <c r="J126" s="5">
        <v>1924</v>
      </c>
      <c r="K126" s="5">
        <v>1747</v>
      </c>
      <c r="L126" s="5">
        <v>389</v>
      </c>
      <c r="M126" s="5">
        <v>865</v>
      </c>
      <c r="N126" s="5">
        <v>138</v>
      </c>
      <c r="O126" s="5">
        <v>224</v>
      </c>
      <c r="P126" s="5">
        <v>673</v>
      </c>
      <c r="Q126" s="5">
        <v>464</v>
      </c>
      <c r="R126" s="5">
        <v>412</v>
      </c>
      <c r="S126" s="6">
        <f t="shared" si="37"/>
        <v>6829.5</v>
      </c>
      <c r="T126" s="6" t="str">
        <f t="shared" si="38"/>
        <v>15 to 19 minutes</v>
      </c>
      <c r="U126" s="6">
        <f t="shared" si="39"/>
        <v>15</v>
      </c>
      <c r="V126" s="6">
        <f t="shared" si="40"/>
        <v>13659</v>
      </c>
      <c r="W126" s="6">
        <f t="shared" si="41"/>
        <v>6823</v>
      </c>
      <c r="X126" s="6">
        <f t="shared" si="42"/>
        <v>1924</v>
      </c>
      <c r="Y126" s="6">
        <f t="shared" si="43"/>
        <v>4</v>
      </c>
      <c r="Z126" s="6">
        <f t="shared" si="44"/>
        <v>15.013513513513514</v>
      </c>
      <c r="AC126" s="6">
        <f t="shared" si="23"/>
        <v>13659</v>
      </c>
      <c r="AD126" s="6">
        <f t="shared" si="24"/>
        <v>3415</v>
      </c>
      <c r="AE126" s="6">
        <f t="shared" si="25"/>
        <v>5</v>
      </c>
      <c r="AF126" s="6">
        <f t="shared" si="26"/>
        <v>3038</v>
      </c>
      <c r="AG126" s="6">
        <f t="shared" si="27"/>
        <v>4</v>
      </c>
      <c r="AH126" s="6">
        <f t="shared" si="28"/>
        <v>750</v>
      </c>
      <c r="AI126" s="6">
        <f t="shared" si="29"/>
        <v>8.5085582620144837</v>
      </c>
      <c r="AL126" s="6">
        <f t="shared" si="30"/>
        <v>13659</v>
      </c>
      <c r="AM126" s="6">
        <f t="shared" si="31"/>
        <v>10245</v>
      </c>
      <c r="AN126" s="6">
        <f t="shared" si="32"/>
        <v>20</v>
      </c>
      <c r="AO126" s="6">
        <f t="shared" si="33"/>
        <v>1747</v>
      </c>
      <c r="AP126" s="6">
        <f t="shared" si="34"/>
        <v>4</v>
      </c>
      <c r="AQ126" s="6">
        <f t="shared" si="35"/>
        <v>8747</v>
      </c>
      <c r="AR126" s="6">
        <f t="shared" si="36"/>
        <v>23.428162564396107</v>
      </c>
    </row>
    <row r="127" spans="3:44" x14ac:dyDescent="0.25">
      <c r="C127" s="5" t="s">
        <v>238</v>
      </c>
      <c r="D127" s="5">
        <v>14820</v>
      </c>
      <c r="E127" s="5" t="s">
        <v>239</v>
      </c>
      <c r="F127" s="5">
        <v>12617</v>
      </c>
      <c r="G127" s="5">
        <v>817</v>
      </c>
      <c r="H127" s="5">
        <v>1851</v>
      </c>
      <c r="I127" s="5">
        <v>2044</v>
      </c>
      <c r="J127" s="5">
        <v>1471</v>
      </c>
      <c r="K127" s="5">
        <v>1097</v>
      </c>
      <c r="L127" s="5">
        <v>1090</v>
      </c>
      <c r="M127" s="5">
        <v>1755</v>
      </c>
      <c r="N127" s="5">
        <v>214</v>
      </c>
      <c r="O127" s="5">
        <v>809</v>
      </c>
      <c r="P127" s="5">
        <v>832</v>
      </c>
      <c r="Q127" s="5">
        <v>484</v>
      </c>
      <c r="R127" s="5">
        <v>153</v>
      </c>
      <c r="S127" s="6">
        <f t="shared" si="37"/>
        <v>6308.5</v>
      </c>
      <c r="T127" s="6" t="str">
        <f t="shared" si="38"/>
        <v>20 to 24 minutes</v>
      </c>
      <c r="U127" s="6">
        <f t="shared" si="39"/>
        <v>20</v>
      </c>
      <c r="V127" s="6">
        <f t="shared" si="40"/>
        <v>12617</v>
      </c>
      <c r="W127" s="6">
        <f t="shared" si="41"/>
        <v>6183</v>
      </c>
      <c r="X127" s="6">
        <f t="shared" si="42"/>
        <v>1097</v>
      </c>
      <c r="Y127" s="6">
        <f t="shared" si="43"/>
        <v>4</v>
      </c>
      <c r="Z127" s="6">
        <f t="shared" si="44"/>
        <v>20.457611668185962</v>
      </c>
      <c r="AC127" s="6">
        <f t="shared" si="23"/>
        <v>12617</v>
      </c>
      <c r="AD127" s="6">
        <f t="shared" si="24"/>
        <v>3155</v>
      </c>
      <c r="AE127" s="6">
        <f t="shared" si="25"/>
        <v>10</v>
      </c>
      <c r="AF127" s="6">
        <f t="shared" si="26"/>
        <v>2044</v>
      </c>
      <c r="AG127" s="6">
        <f t="shared" si="27"/>
        <v>4</v>
      </c>
      <c r="AH127" s="6">
        <f t="shared" si="28"/>
        <v>2668</v>
      </c>
      <c r="AI127" s="6">
        <f t="shared" si="29"/>
        <v>10.951565557729941</v>
      </c>
      <c r="AL127" s="6">
        <f t="shared" si="30"/>
        <v>12617</v>
      </c>
      <c r="AM127" s="6">
        <f t="shared" si="31"/>
        <v>9463</v>
      </c>
      <c r="AN127" s="6">
        <f t="shared" si="32"/>
        <v>30</v>
      </c>
      <c r="AO127" s="6">
        <f t="shared" si="33"/>
        <v>1755</v>
      </c>
      <c r="AP127" s="6">
        <f t="shared" si="34"/>
        <v>4</v>
      </c>
      <c r="AQ127" s="6">
        <f t="shared" si="35"/>
        <v>8370</v>
      </c>
      <c r="AR127" s="6">
        <f t="shared" si="36"/>
        <v>32.490598290598292</v>
      </c>
    </row>
    <row r="128" spans="3:44" x14ac:dyDescent="0.25">
      <c r="C128" s="5" t="s">
        <v>240</v>
      </c>
      <c r="D128" s="5">
        <v>14860</v>
      </c>
      <c r="E128" s="5" t="s">
        <v>241</v>
      </c>
      <c r="F128" s="5">
        <v>412698</v>
      </c>
      <c r="G128" s="5">
        <v>10434</v>
      </c>
      <c r="H128" s="5">
        <v>39574</v>
      </c>
      <c r="I128" s="5">
        <v>64406</v>
      </c>
      <c r="J128" s="5">
        <v>67516</v>
      </c>
      <c r="K128" s="5">
        <v>59741</v>
      </c>
      <c r="L128" s="5">
        <v>19727</v>
      </c>
      <c r="M128" s="5">
        <v>45611</v>
      </c>
      <c r="N128" s="5">
        <v>9073</v>
      </c>
      <c r="O128" s="5">
        <v>13103</v>
      </c>
      <c r="P128" s="5">
        <v>29053</v>
      </c>
      <c r="Q128" s="5">
        <v>33365</v>
      </c>
      <c r="R128" s="5">
        <v>21095</v>
      </c>
      <c r="S128" s="6">
        <f t="shared" si="37"/>
        <v>206349</v>
      </c>
      <c r="T128" s="6" t="str">
        <f t="shared" si="38"/>
        <v>20 to 24 minutes</v>
      </c>
      <c r="U128" s="6">
        <f t="shared" si="39"/>
        <v>20</v>
      </c>
      <c r="V128" s="6">
        <f t="shared" si="40"/>
        <v>412698</v>
      </c>
      <c r="W128" s="6">
        <f t="shared" si="41"/>
        <v>181930</v>
      </c>
      <c r="X128" s="6">
        <f t="shared" si="42"/>
        <v>59741</v>
      </c>
      <c r="Y128" s="6">
        <f t="shared" si="43"/>
        <v>4</v>
      </c>
      <c r="Z128" s="6">
        <f t="shared" si="44"/>
        <v>21.634991044676184</v>
      </c>
      <c r="AC128" s="6">
        <f t="shared" si="23"/>
        <v>412698</v>
      </c>
      <c r="AD128" s="6">
        <f t="shared" si="24"/>
        <v>103175</v>
      </c>
      <c r="AE128" s="6">
        <f t="shared" si="25"/>
        <v>10</v>
      </c>
      <c r="AF128" s="6">
        <f t="shared" si="26"/>
        <v>64406</v>
      </c>
      <c r="AG128" s="6">
        <f t="shared" si="27"/>
        <v>4</v>
      </c>
      <c r="AH128" s="6">
        <f t="shared" si="28"/>
        <v>50008</v>
      </c>
      <c r="AI128" s="6">
        <f t="shared" si="29"/>
        <v>13.301959444772226</v>
      </c>
      <c r="AL128" s="6">
        <f t="shared" si="30"/>
        <v>412698</v>
      </c>
      <c r="AM128" s="6">
        <f t="shared" si="31"/>
        <v>309524</v>
      </c>
      <c r="AN128" s="6">
        <f t="shared" si="32"/>
        <v>35</v>
      </c>
      <c r="AO128" s="6">
        <f t="shared" si="33"/>
        <v>9073</v>
      </c>
      <c r="AP128" s="6">
        <f t="shared" si="34"/>
        <v>4</v>
      </c>
      <c r="AQ128" s="6">
        <f t="shared" si="35"/>
        <v>307009</v>
      </c>
      <c r="AR128" s="6">
        <f t="shared" si="36"/>
        <v>36.108563870825527</v>
      </c>
    </row>
    <row r="129" spans="3:44" x14ac:dyDescent="0.25">
      <c r="C129" s="5" t="s">
        <v>242</v>
      </c>
      <c r="D129" s="5">
        <v>14940</v>
      </c>
      <c r="E129" s="5" t="s">
        <v>243</v>
      </c>
      <c r="F129" s="5">
        <v>20084</v>
      </c>
      <c r="G129" s="5">
        <v>1618</v>
      </c>
      <c r="H129" s="5">
        <v>3811</v>
      </c>
      <c r="I129" s="5">
        <v>2847</v>
      </c>
      <c r="J129" s="5">
        <v>2044</v>
      </c>
      <c r="K129" s="5">
        <v>2244</v>
      </c>
      <c r="L129" s="5">
        <v>851</v>
      </c>
      <c r="M129" s="5">
        <v>2831</v>
      </c>
      <c r="N129" s="5">
        <v>837</v>
      </c>
      <c r="O129" s="5">
        <v>660</v>
      </c>
      <c r="P129" s="5">
        <v>1100</v>
      </c>
      <c r="Q129" s="5">
        <v>650</v>
      </c>
      <c r="R129" s="5">
        <v>591</v>
      </c>
      <c r="S129" s="6">
        <f t="shared" si="37"/>
        <v>10042</v>
      </c>
      <c r="T129" s="6" t="str">
        <f t="shared" si="38"/>
        <v>15 to 19 minutes</v>
      </c>
      <c r="U129" s="6">
        <f t="shared" si="39"/>
        <v>15</v>
      </c>
      <c r="V129" s="6">
        <f t="shared" si="40"/>
        <v>20084</v>
      </c>
      <c r="W129" s="6">
        <f t="shared" si="41"/>
        <v>8276</v>
      </c>
      <c r="X129" s="6">
        <f t="shared" si="42"/>
        <v>2044</v>
      </c>
      <c r="Y129" s="6">
        <f t="shared" si="43"/>
        <v>4</v>
      </c>
      <c r="Z129" s="6">
        <f t="shared" si="44"/>
        <v>18.455968688845402</v>
      </c>
      <c r="AC129" s="6">
        <f t="shared" si="23"/>
        <v>20084</v>
      </c>
      <c r="AD129" s="6">
        <f t="shared" si="24"/>
        <v>5022</v>
      </c>
      <c r="AE129" s="6">
        <f t="shared" si="25"/>
        <v>5</v>
      </c>
      <c r="AF129" s="6">
        <f t="shared" si="26"/>
        <v>3811</v>
      </c>
      <c r="AG129" s="6">
        <f t="shared" si="27"/>
        <v>4</v>
      </c>
      <c r="AH129" s="6">
        <f t="shared" si="28"/>
        <v>1618</v>
      </c>
      <c r="AI129" s="6">
        <f t="shared" si="29"/>
        <v>8.5717659406979791</v>
      </c>
      <c r="AL129" s="6">
        <f t="shared" si="30"/>
        <v>20084</v>
      </c>
      <c r="AM129" s="6">
        <f t="shared" si="31"/>
        <v>15063</v>
      </c>
      <c r="AN129" s="6">
        <f t="shared" si="32"/>
        <v>30</v>
      </c>
      <c r="AO129" s="6">
        <f t="shared" si="33"/>
        <v>2831</v>
      </c>
      <c r="AP129" s="6">
        <f t="shared" si="34"/>
        <v>4</v>
      </c>
      <c r="AQ129" s="6">
        <f t="shared" si="35"/>
        <v>13415</v>
      </c>
      <c r="AR129" s="6">
        <f t="shared" si="36"/>
        <v>32.328505828329213</v>
      </c>
    </row>
    <row r="130" spans="3:44" x14ac:dyDescent="0.25">
      <c r="C130" s="5" t="s">
        <v>244</v>
      </c>
      <c r="D130" s="5">
        <v>15020</v>
      </c>
      <c r="E130" s="5" t="s">
        <v>245</v>
      </c>
      <c r="F130" s="5">
        <v>12724</v>
      </c>
      <c r="G130" s="5">
        <v>890</v>
      </c>
      <c r="H130" s="5">
        <v>1715</v>
      </c>
      <c r="I130" s="5">
        <v>2087</v>
      </c>
      <c r="J130" s="5">
        <v>2279</v>
      </c>
      <c r="K130" s="5">
        <v>1495</v>
      </c>
      <c r="L130" s="5">
        <v>411</v>
      </c>
      <c r="M130" s="5">
        <v>1349</v>
      </c>
      <c r="N130" s="5">
        <v>285</v>
      </c>
      <c r="O130" s="5">
        <v>117</v>
      </c>
      <c r="P130" s="5">
        <v>519</v>
      </c>
      <c r="Q130" s="5">
        <v>768</v>
      </c>
      <c r="R130" s="5">
        <v>809</v>
      </c>
      <c r="S130" s="6">
        <f t="shared" si="37"/>
        <v>6362</v>
      </c>
      <c r="T130" s="6" t="str">
        <f t="shared" si="38"/>
        <v>15 to 19 minutes</v>
      </c>
      <c r="U130" s="6">
        <f t="shared" si="39"/>
        <v>15</v>
      </c>
      <c r="V130" s="6">
        <f t="shared" si="40"/>
        <v>12724</v>
      </c>
      <c r="W130" s="6">
        <f t="shared" si="41"/>
        <v>4692</v>
      </c>
      <c r="X130" s="6">
        <f t="shared" si="42"/>
        <v>2279</v>
      </c>
      <c r="Y130" s="6">
        <f t="shared" si="43"/>
        <v>4</v>
      </c>
      <c r="Z130" s="6">
        <f t="shared" si="44"/>
        <v>17.931110136024571</v>
      </c>
      <c r="AC130" s="6">
        <f t="shared" si="23"/>
        <v>12724</v>
      </c>
      <c r="AD130" s="6">
        <f t="shared" si="24"/>
        <v>3182</v>
      </c>
      <c r="AE130" s="6">
        <f t="shared" si="25"/>
        <v>10</v>
      </c>
      <c r="AF130" s="6">
        <f t="shared" si="26"/>
        <v>2087</v>
      </c>
      <c r="AG130" s="6">
        <f t="shared" si="27"/>
        <v>4</v>
      </c>
      <c r="AH130" s="6">
        <f t="shared" si="28"/>
        <v>2605</v>
      </c>
      <c r="AI130" s="6">
        <f t="shared" si="29"/>
        <v>11.103977000479157</v>
      </c>
      <c r="AL130" s="6">
        <f t="shared" si="30"/>
        <v>12724</v>
      </c>
      <c r="AM130" s="6">
        <f t="shared" si="31"/>
        <v>9543</v>
      </c>
      <c r="AN130" s="6">
        <f t="shared" si="32"/>
        <v>30</v>
      </c>
      <c r="AO130" s="6">
        <f t="shared" si="33"/>
        <v>1349</v>
      </c>
      <c r="AP130" s="6">
        <f t="shared" si="34"/>
        <v>4</v>
      </c>
      <c r="AQ130" s="6">
        <f t="shared" si="35"/>
        <v>8877</v>
      </c>
      <c r="AR130" s="6">
        <f t="shared" si="36"/>
        <v>31.97479614529281</v>
      </c>
    </row>
    <row r="131" spans="3:44" x14ac:dyDescent="0.25">
      <c r="C131" s="5" t="s">
        <v>246</v>
      </c>
      <c r="D131" s="5">
        <v>15060</v>
      </c>
      <c r="E131" s="5" t="s">
        <v>247</v>
      </c>
      <c r="F131" s="5">
        <v>7283</v>
      </c>
      <c r="G131" s="5">
        <v>1246</v>
      </c>
      <c r="H131" s="5">
        <v>2070</v>
      </c>
      <c r="I131" s="5">
        <v>1429</v>
      </c>
      <c r="J131" s="5">
        <v>859</v>
      </c>
      <c r="K131" s="5">
        <v>540</v>
      </c>
      <c r="L131" s="5">
        <v>154</v>
      </c>
      <c r="M131" s="5">
        <v>415</v>
      </c>
      <c r="N131" s="5">
        <v>123</v>
      </c>
      <c r="O131" s="5">
        <v>50</v>
      </c>
      <c r="P131" s="5">
        <v>238</v>
      </c>
      <c r="Q131" s="5">
        <v>80</v>
      </c>
      <c r="R131" s="5">
        <v>79</v>
      </c>
      <c r="S131" s="6">
        <f t="shared" si="37"/>
        <v>3641.5</v>
      </c>
      <c r="T131" s="6" t="str">
        <f t="shared" si="38"/>
        <v>10 to 14 minutes</v>
      </c>
      <c r="U131" s="6">
        <f t="shared" si="39"/>
        <v>10</v>
      </c>
      <c r="V131" s="6">
        <f t="shared" si="40"/>
        <v>7283</v>
      </c>
      <c r="W131" s="6">
        <f t="shared" si="41"/>
        <v>3316</v>
      </c>
      <c r="X131" s="6">
        <f t="shared" si="42"/>
        <v>1429</v>
      </c>
      <c r="Y131" s="6">
        <f t="shared" si="43"/>
        <v>4</v>
      </c>
      <c r="Z131" s="6">
        <f t="shared" si="44"/>
        <v>10.911126662001399</v>
      </c>
      <c r="AC131" s="6">
        <f t="shared" si="23"/>
        <v>7283</v>
      </c>
      <c r="AD131" s="6">
        <f t="shared" si="24"/>
        <v>1821</v>
      </c>
      <c r="AE131" s="6">
        <f t="shared" si="25"/>
        <v>5</v>
      </c>
      <c r="AF131" s="6">
        <f t="shared" si="26"/>
        <v>2070</v>
      </c>
      <c r="AG131" s="6">
        <f t="shared" si="27"/>
        <v>4</v>
      </c>
      <c r="AH131" s="6">
        <f t="shared" si="28"/>
        <v>1246</v>
      </c>
      <c r="AI131" s="6">
        <f t="shared" si="29"/>
        <v>6.1106280193236717</v>
      </c>
      <c r="AL131" s="6">
        <f t="shared" si="30"/>
        <v>7283</v>
      </c>
      <c r="AM131" s="6">
        <f t="shared" si="31"/>
        <v>5463</v>
      </c>
      <c r="AN131" s="6">
        <f t="shared" si="32"/>
        <v>15</v>
      </c>
      <c r="AO131" s="6">
        <f t="shared" si="33"/>
        <v>859</v>
      </c>
      <c r="AP131" s="6">
        <f t="shared" si="34"/>
        <v>4</v>
      </c>
      <c r="AQ131" s="6">
        <f t="shared" si="35"/>
        <v>4745</v>
      </c>
      <c r="AR131" s="6">
        <f t="shared" si="36"/>
        <v>18.339930151338766</v>
      </c>
    </row>
    <row r="132" spans="3:44" x14ac:dyDescent="0.25">
      <c r="C132" s="5" t="s">
        <v>248</v>
      </c>
      <c r="D132" s="5">
        <v>15100</v>
      </c>
      <c r="E132" s="5" t="s">
        <v>249</v>
      </c>
      <c r="F132" s="5">
        <v>16790</v>
      </c>
      <c r="G132" s="5">
        <v>1804</v>
      </c>
      <c r="H132" s="5">
        <v>4984</v>
      </c>
      <c r="I132" s="5">
        <v>4381</v>
      </c>
      <c r="J132" s="5">
        <v>2399</v>
      </c>
      <c r="K132" s="5">
        <v>1088</v>
      </c>
      <c r="L132" s="5">
        <v>442</v>
      </c>
      <c r="M132" s="5">
        <v>491</v>
      </c>
      <c r="N132" s="5">
        <v>89</v>
      </c>
      <c r="O132" s="5">
        <v>51</v>
      </c>
      <c r="P132" s="5">
        <v>503</v>
      </c>
      <c r="Q132" s="5">
        <v>387</v>
      </c>
      <c r="R132" s="5">
        <v>171</v>
      </c>
      <c r="S132" s="6">
        <f t="shared" si="37"/>
        <v>8395</v>
      </c>
      <c r="T132" s="6" t="str">
        <f t="shared" si="38"/>
        <v>10 to 14 minutes</v>
      </c>
      <c r="U132" s="6">
        <f t="shared" si="39"/>
        <v>10</v>
      </c>
      <c r="V132" s="6">
        <f t="shared" si="40"/>
        <v>16790</v>
      </c>
      <c r="W132" s="6">
        <f t="shared" si="41"/>
        <v>6788</v>
      </c>
      <c r="X132" s="6">
        <f t="shared" si="42"/>
        <v>4381</v>
      </c>
      <c r="Y132" s="6">
        <f t="shared" si="43"/>
        <v>4</v>
      </c>
      <c r="Z132" s="6">
        <f t="shared" si="44"/>
        <v>11.467244921250856</v>
      </c>
      <c r="AC132" s="6">
        <f t="shared" si="23"/>
        <v>16790</v>
      </c>
      <c r="AD132" s="6">
        <f t="shared" si="24"/>
        <v>4198</v>
      </c>
      <c r="AE132" s="6">
        <f t="shared" si="25"/>
        <v>5</v>
      </c>
      <c r="AF132" s="6">
        <f t="shared" si="26"/>
        <v>4984</v>
      </c>
      <c r="AG132" s="6">
        <f t="shared" si="27"/>
        <v>4</v>
      </c>
      <c r="AH132" s="6">
        <f t="shared" si="28"/>
        <v>1804</v>
      </c>
      <c r="AI132" s="6">
        <f t="shared" si="29"/>
        <v>6.920947030497592</v>
      </c>
      <c r="AL132" s="6">
        <f t="shared" si="30"/>
        <v>16790</v>
      </c>
      <c r="AM132" s="6">
        <f t="shared" si="31"/>
        <v>12593</v>
      </c>
      <c r="AN132" s="6">
        <f t="shared" si="32"/>
        <v>15</v>
      </c>
      <c r="AO132" s="6">
        <f t="shared" si="33"/>
        <v>2399</v>
      </c>
      <c r="AP132" s="6">
        <f t="shared" si="34"/>
        <v>4</v>
      </c>
      <c r="AQ132" s="6">
        <f t="shared" si="35"/>
        <v>11169</v>
      </c>
      <c r="AR132" s="6">
        <f t="shared" si="36"/>
        <v>17.373488953730721</v>
      </c>
    </row>
    <row r="133" spans="3:44" x14ac:dyDescent="0.25">
      <c r="C133" s="5" t="s">
        <v>250</v>
      </c>
      <c r="D133" s="5">
        <v>15140</v>
      </c>
      <c r="E133" s="5" t="s">
        <v>251</v>
      </c>
      <c r="F133" s="5">
        <v>7075</v>
      </c>
      <c r="G133" s="5">
        <v>348</v>
      </c>
      <c r="H133" s="5">
        <v>1602</v>
      </c>
      <c r="I133" s="5">
        <v>1037</v>
      </c>
      <c r="J133" s="5">
        <v>778</v>
      </c>
      <c r="K133" s="5">
        <v>557</v>
      </c>
      <c r="L133" s="5">
        <v>296</v>
      </c>
      <c r="M133" s="5">
        <v>748</v>
      </c>
      <c r="N133" s="5">
        <v>390</v>
      </c>
      <c r="O133" s="5">
        <v>357</v>
      </c>
      <c r="P133" s="5">
        <v>472</v>
      </c>
      <c r="Q133" s="5">
        <v>325</v>
      </c>
      <c r="R133" s="5">
        <v>165</v>
      </c>
      <c r="S133" s="6">
        <f t="shared" si="37"/>
        <v>3537.5</v>
      </c>
      <c r="T133" s="6" t="str">
        <f t="shared" si="38"/>
        <v>15 to 19 minutes</v>
      </c>
      <c r="U133" s="6">
        <f t="shared" si="39"/>
        <v>15</v>
      </c>
      <c r="V133" s="6">
        <f t="shared" si="40"/>
        <v>7075</v>
      </c>
      <c r="W133" s="6">
        <f t="shared" si="41"/>
        <v>2987</v>
      </c>
      <c r="X133" s="6">
        <f t="shared" si="42"/>
        <v>778</v>
      </c>
      <c r="Y133" s="6">
        <f t="shared" si="43"/>
        <v>4</v>
      </c>
      <c r="Z133" s="6">
        <f t="shared" si="44"/>
        <v>17.830334190231362</v>
      </c>
      <c r="AC133" s="6">
        <f t="shared" si="23"/>
        <v>7075</v>
      </c>
      <c r="AD133" s="6">
        <f t="shared" si="24"/>
        <v>1769</v>
      </c>
      <c r="AE133" s="6">
        <f t="shared" si="25"/>
        <v>5</v>
      </c>
      <c r="AF133" s="6">
        <f t="shared" si="26"/>
        <v>1602</v>
      </c>
      <c r="AG133" s="6">
        <f t="shared" si="27"/>
        <v>4</v>
      </c>
      <c r="AH133" s="6">
        <f t="shared" si="28"/>
        <v>348</v>
      </c>
      <c r="AI133" s="6">
        <f t="shared" si="29"/>
        <v>8.5474406991260921</v>
      </c>
      <c r="AL133" s="6">
        <f t="shared" si="30"/>
        <v>7075</v>
      </c>
      <c r="AM133" s="6">
        <f t="shared" si="31"/>
        <v>5307</v>
      </c>
      <c r="AN133" s="6">
        <f t="shared" si="32"/>
        <v>30</v>
      </c>
      <c r="AO133" s="6">
        <f t="shared" si="33"/>
        <v>748</v>
      </c>
      <c r="AP133" s="6">
        <f t="shared" si="34"/>
        <v>4</v>
      </c>
      <c r="AQ133" s="6">
        <f t="shared" si="35"/>
        <v>4618</v>
      </c>
      <c r="AR133" s="6">
        <f t="shared" si="36"/>
        <v>33.680481283422459</v>
      </c>
    </row>
    <row r="134" spans="3:44" x14ac:dyDescent="0.25">
      <c r="C134" s="5" t="s">
        <v>252</v>
      </c>
      <c r="D134" s="5">
        <v>15180</v>
      </c>
      <c r="E134" s="5" t="s">
        <v>253</v>
      </c>
      <c r="F134" s="5">
        <v>136317</v>
      </c>
      <c r="G134" s="5">
        <v>4269</v>
      </c>
      <c r="H134" s="5">
        <v>15549</v>
      </c>
      <c r="I134" s="5">
        <v>28001</v>
      </c>
      <c r="J134" s="5">
        <v>29787</v>
      </c>
      <c r="K134" s="5">
        <v>21971</v>
      </c>
      <c r="L134" s="5">
        <v>6808</v>
      </c>
      <c r="M134" s="5">
        <v>15384</v>
      </c>
      <c r="N134" s="5">
        <v>2711</v>
      </c>
      <c r="O134" s="5">
        <v>2362</v>
      </c>
      <c r="P134" s="5">
        <v>5266</v>
      </c>
      <c r="Q134" s="5">
        <v>2759</v>
      </c>
      <c r="R134" s="5">
        <v>1450</v>
      </c>
      <c r="S134" s="6">
        <f t="shared" si="37"/>
        <v>68158.5</v>
      </c>
      <c r="T134" s="6" t="str">
        <f t="shared" si="38"/>
        <v>15 to 19 minutes</v>
      </c>
      <c r="U134" s="6">
        <f t="shared" si="39"/>
        <v>15</v>
      </c>
      <c r="V134" s="6">
        <f t="shared" si="40"/>
        <v>136317</v>
      </c>
      <c r="W134" s="6">
        <f t="shared" si="41"/>
        <v>47819</v>
      </c>
      <c r="X134" s="6">
        <f t="shared" si="42"/>
        <v>29787</v>
      </c>
      <c r="Y134" s="6">
        <f t="shared" si="43"/>
        <v>4</v>
      </c>
      <c r="Z134" s="6">
        <f t="shared" si="44"/>
        <v>17.731325746130864</v>
      </c>
      <c r="AC134" s="6">
        <f t="shared" si="23"/>
        <v>136317</v>
      </c>
      <c r="AD134" s="6">
        <f t="shared" si="24"/>
        <v>34080</v>
      </c>
      <c r="AE134" s="6">
        <f t="shared" si="25"/>
        <v>10</v>
      </c>
      <c r="AF134" s="6">
        <f t="shared" si="26"/>
        <v>28001</v>
      </c>
      <c r="AG134" s="6">
        <f t="shared" si="27"/>
        <v>4</v>
      </c>
      <c r="AH134" s="6">
        <f t="shared" si="28"/>
        <v>19818</v>
      </c>
      <c r="AI134" s="6">
        <f t="shared" si="29"/>
        <v>12.037248669690367</v>
      </c>
      <c r="AL134" s="6">
        <f t="shared" si="30"/>
        <v>136317</v>
      </c>
      <c r="AM134" s="6">
        <f t="shared" si="31"/>
        <v>102238</v>
      </c>
      <c r="AN134" s="6">
        <f t="shared" si="32"/>
        <v>25</v>
      </c>
      <c r="AO134" s="6">
        <f t="shared" si="33"/>
        <v>6808</v>
      </c>
      <c r="AP134" s="6">
        <f t="shared" si="34"/>
        <v>4</v>
      </c>
      <c r="AQ134" s="6">
        <f t="shared" si="35"/>
        <v>99577</v>
      </c>
      <c r="AR134" s="6">
        <f t="shared" si="36"/>
        <v>26.56330787309048</v>
      </c>
    </row>
    <row r="135" spans="3:44" x14ac:dyDescent="0.25">
      <c r="C135" s="5" t="s">
        <v>254</v>
      </c>
      <c r="D135" s="5">
        <v>15220</v>
      </c>
      <c r="E135" s="5" t="s">
        <v>255</v>
      </c>
      <c r="F135" s="5">
        <v>14829</v>
      </c>
      <c r="G135" s="5">
        <v>544</v>
      </c>
      <c r="H135" s="5">
        <v>2377</v>
      </c>
      <c r="I135" s="5">
        <v>4581</v>
      </c>
      <c r="J135" s="5">
        <v>2980</v>
      </c>
      <c r="K135" s="5">
        <v>2090</v>
      </c>
      <c r="L135" s="5">
        <v>358</v>
      </c>
      <c r="M135" s="5">
        <v>1172</v>
      </c>
      <c r="N135" s="5">
        <v>21</v>
      </c>
      <c r="O135" s="5">
        <v>31</v>
      </c>
      <c r="P135" s="5">
        <v>228</v>
      </c>
      <c r="Q135" s="5">
        <v>228</v>
      </c>
      <c r="R135" s="5">
        <v>219</v>
      </c>
      <c r="S135" s="6">
        <f t="shared" si="37"/>
        <v>7414.5</v>
      </c>
      <c r="T135" s="6" t="str">
        <f t="shared" si="38"/>
        <v>10 to 14 minutes</v>
      </c>
      <c r="U135" s="6">
        <f t="shared" si="39"/>
        <v>10</v>
      </c>
      <c r="V135" s="6">
        <f t="shared" si="40"/>
        <v>14829</v>
      </c>
      <c r="W135" s="6">
        <f t="shared" si="41"/>
        <v>2921</v>
      </c>
      <c r="X135" s="6">
        <f t="shared" si="42"/>
        <v>4581</v>
      </c>
      <c r="Y135" s="6">
        <f t="shared" si="43"/>
        <v>4</v>
      </c>
      <c r="Z135" s="6">
        <f t="shared" si="44"/>
        <v>13.923597467801791</v>
      </c>
      <c r="AC135" s="6">
        <f t="shared" si="23"/>
        <v>14829</v>
      </c>
      <c r="AD135" s="6">
        <f t="shared" si="24"/>
        <v>3708</v>
      </c>
      <c r="AE135" s="6">
        <f t="shared" si="25"/>
        <v>10</v>
      </c>
      <c r="AF135" s="6">
        <f t="shared" si="26"/>
        <v>4581</v>
      </c>
      <c r="AG135" s="6">
        <f t="shared" si="27"/>
        <v>4</v>
      </c>
      <c r="AH135" s="6">
        <f t="shared" si="28"/>
        <v>2921</v>
      </c>
      <c r="AI135" s="6">
        <f t="shared" si="29"/>
        <v>10.686531325038201</v>
      </c>
      <c r="AL135" s="6">
        <f t="shared" si="30"/>
        <v>14829</v>
      </c>
      <c r="AM135" s="6">
        <f t="shared" si="31"/>
        <v>11122</v>
      </c>
      <c r="AN135" s="6">
        <f t="shared" si="32"/>
        <v>20</v>
      </c>
      <c r="AO135" s="6">
        <f t="shared" si="33"/>
        <v>2090</v>
      </c>
      <c r="AP135" s="6">
        <f t="shared" si="34"/>
        <v>4</v>
      </c>
      <c r="AQ135" s="6">
        <f t="shared" si="35"/>
        <v>10482</v>
      </c>
      <c r="AR135" s="6">
        <f t="shared" si="36"/>
        <v>21.224401913875599</v>
      </c>
    </row>
    <row r="136" spans="3:44" x14ac:dyDescent="0.25">
      <c r="C136" s="5" t="s">
        <v>256</v>
      </c>
      <c r="D136" s="5">
        <v>15260</v>
      </c>
      <c r="E136" s="5" t="s">
        <v>257</v>
      </c>
      <c r="F136" s="5">
        <v>45695</v>
      </c>
      <c r="G136" s="5">
        <v>2091</v>
      </c>
      <c r="H136" s="5">
        <v>5852</v>
      </c>
      <c r="I136" s="5">
        <v>7797</v>
      </c>
      <c r="J136" s="5">
        <v>8934</v>
      </c>
      <c r="K136" s="5">
        <v>7758</v>
      </c>
      <c r="L136" s="5">
        <v>1977</v>
      </c>
      <c r="M136" s="5">
        <v>4507</v>
      </c>
      <c r="N136" s="5">
        <v>701</v>
      </c>
      <c r="O136" s="5">
        <v>843</v>
      </c>
      <c r="P136" s="5">
        <v>2837</v>
      </c>
      <c r="Q136" s="5">
        <v>1604</v>
      </c>
      <c r="R136" s="5">
        <v>794</v>
      </c>
      <c r="S136" s="6">
        <f t="shared" si="37"/>
        <v>22847.5</v>
      </c>
      <c r="T136" s="6" t="str">
        <f t="shared" si="38"/>
        <v>15 to 19 minutes</v>
      </c>
      <c r="U136" s="6">
        <f t="shared" si="39"/>
        <v>15</v>
      </c>
      <c r="V136" s="6">
        <f t="shared" si="40"/>
        <v>45695</v>
      </c>
      <c r="W136" s="6">
        <f t="shared" si="41"/>
        <v>15740</v>
      </c>
      <c r="X136" s="6">
        <f t="shared" si="42"/>
        <v>8934</v>
      </c>
      <c r="Y136" s="6">
        <f t="shared" si="43"/>
        <v>4</v>
      </c>
      <c r="Z136" s="6">
        <f t="shared" si="44"/>
        <v>18.182225207074097</v>
      </c>
      <c r="AC136" s="6">
        <f t="shared" si="23"/>
        <v>45695</v>
      </c>
      <c r="AD136" s="6">
        <f t="shared" si="24"/>
        <v>11424</v>
      </c>
      <c r="AE136" s="6">
        <f t="shared" si="25"/>
        <v>10</v>
      </c>
      <c r="AF136" s="6">
        <f t="shared" si="26"/>
        <v>7797</v>
      </c>
      <c r="AG136" s="6">
        <f t="shared" si="27"/>
        <v>4</v>
      </c>
      <c r="AH136" s="6">
        <f t="shared" si="28"/>
        <v>7943</v>
      </c>
      <c r="AI136" s="6">
        <f t="shared" si="29"/>
        <v>11.785686802616391</v>
      </c>
      <c r="AL136" s="6">
        <f t="shared" si="30"/>
        <v>45695</v>
      </c>
      <c r="AM136" s="6">
        <f t="shared" si="31"/>
        <v>34272</v>
      </c>
      <c r="AN136" s="6">
        <f t="shared" si="32"/>
        <v>25</v>
      </c>
      <c r="AO136" s="6">
        <f t="shared" si="33"/>
        <v>1977</v>
      </c>
      <c r="AP136" s="6">
        <f t="shared" si="34"/>
        <v>4</v>
      </c>
      <c r="AQ136" s="6">
        <f t="shared" si="35"/>
        <v>32432</v>
      </c>
      <c r="AR136" s="6">
        <f t="shared" si="36"/>
        <v>28.721294891249368</v>
      </c>
    </row>
    <row r="137" spans="3:44" x14ac:dyDescent="0.25">
      <c r="C137" s="5" t="s">
        <v>258</v>
      </c>
      <c r="D137" s="5">
        <v>15340</v>
      </c>
      <c r="E137" s="5" t="s">
        <v>259</v>
      </c>
      <c r="F137" s="5">
        <v>17511</v>
      </c>
      <c r="G137" s="5">
        <v>1157</v>
      </c>
      <c r="H137" s="5">
        <v>3125</v>
      </c>
      <c r="I137" s="5">
        <v>3480</v>
      </c>
      <c r="J137" s="5">
        <v>1928</v>
      </c>
      <c r="K137" s="5">
        <v>2233</v>
      </c>
      <c r="L137" s="5">
        <v>1290</v>
      </c>
      <c r="M137" s="5">
        <v>1458</v>
      </c>
      <c r="N137" s="5">
        <v>325</v>
      </c>
      <c r="O137" s="5">
        <v>599</v>
      </c>
      <c r="P137" s="5">
        <v>869</v>
      </c>
      <c r="Q137" s="5">
        <v>495</v>
      </c>
      <c r="R137" s="5">
        <v>552</v>
      </c>
      <c r="S137" s="6">
        <f t="shared" si="37"/>
        <v>8755.5</v>
      </c>
      <c r="T137" s="6" t="str">
        <f t="shared" si="38"/>
        <v>15 to 19 minutes</v>
      </c>
      <c r="U137" s="6">
        <f t="shared" si="39"/>
        <v>15</v>
      </c>
      <c r="V137" s="6">
        <f t="shared" si="40"/>
        <v>17511</v>
      </c>
      <c r="W137" s="6">
        <f t="shared" si="41"/>
        <v>7762</v>
      </c>
      <c r="X137" s="6">
        <f t="shared" si="42"/>
        <v>1928</v>
      </c>
      <c r="Y137" s="6">
        <f t="shared" si="43"/>
        <v>4</v>
      </c>
      <c r="Z137" s="6">
        <f t="shared" si="44"/>
        <v>17.061203319502074</v>
      </c>
      <c r="AC137" s="6">
        <f t="shared" si="23"/>
        <v>17511</v>
      </c>
      <c r="AD137" s="6">
        <f t="shared" si="24"/>
        <v>4378</v>
      </c>
      <c r="AE137" s="6">
        <f t="shared" si="25"/>
        <v>10</v>
      </c>
      <c r="AF137" s="6">
        <f t="shared" si="26"/>
        <v>3480</v>
      </c>
      <c r="AG137" s="6">
        <f t="shared" si="27"/>
        <v>4</v>
      </c>
      <c r="AH137" s="6">
        <f t="shared" si="28"/>
        <v>4282</v>
      </c>
      <c r="AI137" s="6">
        <f t="shared" si="29"/>
        <v>10.110057471264367</v>
      </c>
      <c r="AL137" s="6">
        <f t="shared" si="30"/>
        <v>17511</v>
      </c>
      <c r="AM137" s="6">
        <f t="shared" si="31"/>
        <v>13134</v>
      </c>
      <c r="AN137" s="6">
        <f t="shared" si="32"/>
        <v>25</v>
      </c>
      <c r="AO137" s="6">
        <f t="shared" si="33"/>
        <v>1290</v>
      </c>
      <c r="AP137" s="6">
        <f t="shared" si="34"/>
        <v>4</v>
      </c>
      <c r="AQ137" s="6">
        <f t="shared" si="35"/>
        <v>11923</v>
      </c>
      <c r="AR137" s="6">
        <f t="shared" si="36"/>
        <v>28.752713178294574</v>
      </c>
    </row>
    <row r="138" spans="3:44" x14ac:dyDescent="0.25">
      <c r="C138" s="5" t="s">
        <v>260</v>
      </c>
      <c r="D138" s="5">
        <v>15380</v>
      </c>
      <c r="E138" s="5" t="s">
        <v>261</v>
      </c>
      <c r="F138" s="5">
        <v>510345</v>
      </c>
      <c r="G138" s="5">
        <v>17779</v>
      </c>
      <c r="H138" s="5">
        <v>59072</v>
      </c>
      <c r="I138" s="5">
        <v>84961</v>
      </c>
      <c r="J138" s="5">
        <v>89973</v>
      </c>
      <c r="K138" s="5">
        <v>92899</v>
      </c>
      <c r="L138" s="5">
        <v>40115</v>
      </c>
      <c r="M138" s="5">
        <v>63203</v>
      </c>
      <c r="N138" s="5">
        <v>12720</v>
      </c>
      <c r="O138" s="5">
        <v>14294</v>
      </c>
      <c r="P138" s="5">
        <v>19464</v>
      </c>
      <c r="Q138" s="5">
        <v>9561</v>
      </c>
      <c r="R138" s="5">
        <v>6304</v>
      </c>
      <c r="S138" s="6">
        <f t="shared" si="37"/>
        <v>255172.5</v>
      </c>
      <c r="T138" s="6" t="str">
        <f t="shared" si="38"/>
        <v>20 to 24 minutes</v>
      </c>
      <c r="U138" s="6">
        <f t="shared" si="39"/>
        <v>20</v>
      </c>
      <c r="V138" s="6">
        <f t="shared" si="40"/>
        <v>510345</v>
      </c>
      <c r="W138" s="6">
        <f t="shared" si="41"/>
        <v>251785</v>
      </c>
      <c r="X138" s="6">
        <f t="shared" si="42"/>
        <v>92899</v>
      </c>
      <c r="Y138" s="6">
        <f t="shared" si="43"/>
        <v>4</v>
      </c>
      <c r="Z138" s="6">
        <f t="shared" si="44"/>
        <v>20.145857328927114</v>
      </c>
      <c r="AC138" s="6">
        <f t="shared" si="23"/>
        <v>510345</v>
      </c>
      <c r="AD138" s="6">
        <f t="shared" si="24"/>
        <v>127587</v>
      </c>
      <c r="AE138" s="6">
        <f t="shared" si="25"/>
        <v>10</v>
      </c>
      <c r="AF138" s="6">
        <f t="shared" si="26"/>
        <v>84961</v>
      </c>
      <c r="AG138" s="6">
        <f t="shared" si="27"/>
        <v>4</v>
      </c>
      <c r="AH138" s="6">
        <f t="shared" si="28"/>
        <v>76851</v>
      </c>
      <c r="AI138" s="6">
        <f t="shared" si="29"/>
        <v>12.388637139393369</v>
      </c>
      <c r="AL138" s="6">
        <f t="shared" si="30"/>
        <v>510345</v>
      </c>
      <c r="AM138" s="6">
        <f t="shared" si="31"/>
        <v>382759</v>
      </c>
      <c r="AN138" s="6">
        <f t="shared" si="32"/>
        <v>25</v>
      </c>
      <c r="AO138" s="6">
        <f t="shared" si="33"/>
        <v>40115</v>
      </c>
      <c r="AP138" s="6">
        <f t="shared" si="34"/>
        <v>4</v>
      </c>
      <c r="AQ138" s="6">
        <f t="shared" si="35"/>
        <v>344684</v>
      </c>
      <c r="AR138" s="6">
        <f t="shared" si="36"/>
        <v>28.796559890315343</v>
      </c>
    </row>
    <row r="139" spans="3:44" x14ac:dyDescent="0.25">
      <c r="C139" s="5" t="s">
        <v>262</v>
      </c>
      <c r="D139" s="5">
        <v>15420</v>
      </c>
      <c r="E139" s="5" t="s">
        <v>263</v>
      </c>
      <c r="F139" s="5">
        <v>16959</v>
      </c>
      <c r="G139" s="5">
        <v>1837</v>
      </c>
      <c r="H139" s="5">
        <v>3399</v>
      </c>
      <c r="I139" s="5">
        <v>3157</v>
      </c>
      <c r="J139" s="5">
        <v>3274</v>
      </c>
      <c r="K139" s="5">
        <v>2099</v>
      </c>
      <c r="L139" s="5">
        <v>505</v>
      </c>
      <c r="M139" s="5">
        <v>1166</v>
      </c>
      <c r="N139" s="5">
        <v>121</v>
      </c>
      <c r="O139" s="5">
        <v>229</v>
      </c>
      <c r="P139" s="5">
        <v>661</v>
      </c>
      <c r="Q139" s="5">
        <v>301</v>
      </c>
      <c r="R139" s="5">
        <v>210</v>
      </c>
      <c r="S139" s="6">
        <f t="shared" si="37"/>
        <v>8479.5</v>
      </c>
      <c r="T139" s="6" t="str">
        <f t="shared" si="38"/>
        <v>15 to 19 minutes</v>
      </c>
      <c r="U139" s="6">
        <f t="shared" si="39"/>
        <v>15</v>
      </c>
      <c r="V139" s="6">
        <f t="shared" si="40"/>
        <v>16959</v>
      </c>
      <c r="W139" s="6">
        <f t="shared" si="41"/>
        <v>8393</v>
      </c>
      <c r="X139" s="6">
        <f t="shared" si="42"/>
        <v>3274</v>
      </c>
      <c r="Y139" s="6">
        <f t="shared" si="43"/>
        <v>4</v>
      </c>
      <c r="Z139" s="6">
        <f t="shared" si="44"/>
        <v>15.105681124007331</v>
      </c>
      <c r="AC139" s="6">
        <f t="shared" ref="AC139:AC202" si="45">$F139</f>
        <v>16959</v>
      </c>
      <c r="AD139" s="6">
        <f t="shared" ref="AD139:AD202" si="46">ROUNDUP(0.25*($AC139+1),0)</f>
        <v>4240</v>
      </c>
      <c r="AE139" s="6">
        <f t="shared" ref="AE139:AE202" si="47">IF($AD139&gt;SUM($G139:$R139),"can't exceed the total",IF($AD139&gt;SUM($G139:$Q139),$R$6,IF($AD139&gt;SUM($G139:$P139),$Q$6,IF($AD139&gt;SUM($G139:$O139),$P$6,IF($AD139&gt;SUM($G139:$N139),$O$6,IF($AD139&gt;SUM($G139:$M139),$N$6,IF($AD139&gt;SUM($G139:$L139),$M$6,IF($AD139&gt;SUM($G139:$K139),$L$6,IF($AD139&gt;SUM($G139:$J139),$K$6,IF($AD139&gt;SUM($G139:$I139),$J$6,IF($AD139&gt;SUM($G139:$H139),$I$6,IF($AD139&gt;SUM($G139:$G139),$H$6,$G$6))))))))))))</f>
        <v>5</v>
      </c>
      <c r="AF139" s="6">
        <f t="shared" ref="AF139:AF202" si="48">IF($AD139&gt;SUM($G139:$R139),"can't exceed the total", IF($AD139&gt;SUM($G139:$Q139),$R139, IF($AD139&gt;SUM($G139:$P139),$Q139, IF($AD139&gt;SUM($G139:$O139),$P139, IF($AD139&gt;SUM($G139:$N139),$O139, IF($AD139&gt;SUM($G139:$M139),$N139, IF($AD139&gt;SUM($G139:$L139),$M139, IF($AD139&gt;SUM($G139:$K139),$L139, IF($AD139&gt;SUM($G139:$J139),$K139, IF($AD139&gt;SUM($G139:$I139),$J139, IF($AD139&gt;SUM($G139:$H139),$I139, IF($AD139&gt;SUM($G139:$G139),$H139,$G139))))))))))))</f>
        <v>3399</v>
      </c>
      <c r="AG139" s="6">
        <f t="shared" ref="AG139:AG202" si="49">IF($AD139&gt;SUM($G139:$R139),"median can't exceed the total", IF($AD139&gt;SUM($G139:$Q139),$R$1, IF($AD139&gt;SUM($G139:$P139),$Q$1, IF($AD139&gt;SUM($G139:$O139),$P$1, IF($AD139&gt;SUM($G139:$N139),$O$1, IF($AD139&gt;SUM($G139:$M139),$N$1, IF($AD139&gt;SUM($G139:$L139),$M$1, IF($AD139&gt;SUM($G139:$K139),$L$1, IF($AD139&gt;SUM($G139:$J139),$K$1, IF($AD139&gt;SUM($G139:$I139),$J$1, IF($AD139&gt;SUM($G139:$H139),$I$1, IF($AD139&gt;SUM($G139:$G139),$H$1,$G$1))))))))))))</f>
        <v>4</v>
      </c>
      <c r="AH139" s="6">
        <f t="shared" ref="AH139:AH202" si="50">IF($AD139&gt;SUM($G139:$R139),"can't exceed the total", IF($AD139&gt;SUM($G139:$Q139),SUM($G139:$Q139), IF($AD139&gt;SUM($G139:$P139),SUM($G139:$P139), IF($AD139&gt;SUM($G139:$O139),SUM($G139:$O139), IF($AD139&gt;SUM($G139:$N139),SUM($G139:$N139), IF($AD139&gt;SUM($G139:$M139),SUM($G139:$M139), IF($AD139&gt;SUM($G139:$L139),SUM($G139:$L139), IF($AD139&gt;SUM($G139:$K139),SUM($G139:$K139), IF($AD139&gt;SUM($G139:$J139),SUM($G139:$J139), IF($AD139&gt;SUM($G139:$I139),SUM($G139:$I139), IF($AD139&gt;SUM($G139:$H139),SUM($G139:$H139), IF($AD139&gt;SUM($G139),SUM($G139),0))))))))))))</f>
        <v>1837</v>
      </c>
      <c r="AI139" s="6">
        <f t="shared" ref="AI139:AI202" si="51">AE139+(((AC139/4)-AH139)/AF139)*AG139</f>
        <v>7.8275963518681966</v>
      </c>
      <c r="AL139" s="6">
        <f t="shared" ref="AL139:AL202" si="52">$F139</f>
        <v>16959</v>
      </c>
      <c r="AM139" s="6">
        <f t="shared" ref="AM139:AM202" si="53">ROUNDDOWN(0.75*($AL139+1),0)</f>
        <v>12720</v>
      </c>
      <c r="AN139" s="6">
        <f t="shared" ref="AN139:AN202" si="54">IF($AM139&gt;SUM($G139:$R139),"can't exceed the total",IF($AM139&gt;SUM($G139:$Q139),$R$6,IF($AM139&gt;SUM($G139:$P139),$Q$6,IF($AM139&gt;SUM($G139:$O139),$P$6,IF($AM139&gt;SUM($G139:$N139),$O$6,IF($AM139&gt;SUM($G139:$M139),$N$6,IF($AM139&gt;SUM($G139:$L139),$M$6,IF($AM139&gt;SUM($G139:$K139),$L$6,IF($AM139&gt;SUM($G139:$J139),$K$6,IF($AM139&gt;SUM($G139:$I139),$J$6,IF($AM139&gt;SUM($G139:$H139),$I$6,IF($AM139&gt;SUM($G139:$G139),$H$6,$G$6))))))))))))</f>
        <v>20</v>
      </c>
      <c r="AO139" s="6">
        <f t="shared" ref="AO139:AO202" si="55">IF($AM139&gt;SUM($G139:$R139),"can't exceed the total", IF($AM139&gt;SUM($G139:$Q139),$R139, IF($AM139&gt;SUM($G139:$P139),$Q139, IF($AM139&gt;SUM($G139:$O139),$P139, IF($AM139&gt;SUM($G139:$N139),$O139, IF($AM139&gt;SUM($G139:$M139),$N139, IF($AM139&gt;SUM($G139:$L139),$M139, IF($AM139&gt;SUM($G139:$K139),$L139, IF($AM139&gt;SUM($G139:$J139),$K139, IF($AM139&gt;SUM($G139:$I139),$J139, IF($AM139&gt;SUM($G139:$H139),$I139, IF($AM139&gt;SUM($G139:$G139),$H139,$G139))))))))))))</f>
        <v>2099</v>
      </c>
      <c r="AP139" s="6">
        <f t="shared" ref="AP139:AP202" si="56">IF($AM139&gt;SUM($G139:$R139),"median can't exceed the total", IF($AM139&gt;SUM($G139:$Q139),$R$1, IF($AM139&gt;SUM($G139:$P139),$Q$1, IF($AM139&gt;SUM($G139:$O139),$P$1, IF($AM139&gt;SUM($G139:$N139),$O$1, IF($AM139&gt;SUM($G139:$M139),$N$1, IF($AM139&gt;SUM($G139:$L139),$M$1, IF($AM139&gt;SUM($G139:$K139),$L$1, IF($AM139&gt;SUM($G139:$J139),$K$1, IF($AM139&gt;SUM($G139:$I139),$J$1, IF($AM139&gt;SUM($G139:$H139),$I$1, IF($AM139&gt;SUM($G139:$G139),$H$1,$G$1))))))))))))</f>
        <v>4</v>
      </c>
      <c r="AQ139" s="6">
        <f t="shared" ref="AQ139:AQ202" si="57">IF($AM139&gt;SUM($G139:$R139),"can't exceed the total", IF($AM139&gt;SUM($G139:$Q139),SUM($G139:$Q139), IF($AM139&gt;SUM($G139:$P139),SUM($G139:$P139), IF($AM139&gt;SUM($G139:$O139),SUM($G139:$O139), IF($AM139&gt;SUM($G139:$N139),SUM($G139:$N139), IF($AM139&gt;SUM($G139:$M139),SUM($G139:$M139), IF($AM139&gt;SUM($G139:$L139),SUM($G139:$L139), IF($AM139&gt;SUM($G139:$K139),SUM($G139:$K139), IF($AM139&gt;SUM($G139:$J139),SUM($G139:$J139), IF($AM139&gt;SUM($G139:$I139),SUM($G139:$I139), IF($AM139&gt;SUM($G139:$H139),SUM($G139:$H139), IF($AM139&gt;SUM($G139),SUM($G139),0))))))))))))</f>
        <v>11667</v>
      </c>
      <c r="AR139" s="6">
        <f t="shared" ref="AR139:AR202" si="58">AN139+((((3*AL139)/4)-AQ139)/AO139)*AP139</f>
        <v>22.005240590757502</v>
      </c>
    </row>
    <row r="140" spans="3:44" x14ac:dyDescent="0.25">
      <c r="C140" s="5" t="s">
        <v>264</v>
      </c>
      <c r="D140" s="5">
        <v>15460</v>
      </c>
      <c r="E140" s="5" t="s">
        <v>265</v>
      </c>
      <c r="F140" s="5">
        <v>21273</v>
      </c>
      <c r="G140" s="5">
        <v>1562</v>
      </c>
      <c r="H140" s="5">
        <v>4426</v>
      </c>
      <c r="I140" s="5">
        <v>5382</v>
      </c>
      <c r="J140" s="5">
        <v>3411</v>
      </c>
      <c r="K140" s="5">
        <v>1995</v>
      </c>
      <c r="L140" s="5">
        <v>942</v>
      </c>
      <c r="M140" s="5">
        <v>1214</v>
      </c>
      <c r="N140" s="5">
        <v>181</v>
      </c>
      <c r="O140" s="5">
        <v>471</v>
      </c>
      <c r="P140" s="5">
        <v>856</v>
      </c>
      <c r="Q140" s="5">
        <v>487</v>
      </c>
      <c r="R140" s="5">
        <v>346</v>
      </c>
      <c r="S140" s="6">
        <f t="shared" ref="S140:S203" si="59">IF(MOD(F140,2)&gt;0,AVERAGE(ROUNDDOWN(F140/2,0),ROUNDUP(F140/2,0)),F140/2)</f>
        <v>10636.5</v>
      </c>
      <c r="T140" s="6" t="str">
        <f t="shared" ref="T140:T203" si="60">IF($S140&gt;SUM($G140:$R140),"median can't exceed the total",IF($S140&gt;SUM($G140:$Q140),$R$9,IF($S140&gt;SUM($G140:$P140),$Q$9,IF($S140&gt;SUM($G140:$O140),$P$9,IF($S140&gt;SUM($G140:$N140),$O$9,IF($S140&gt;SUM($G140:$M140),$N$9,IF($S140&gt;SUM($G140:$L140),$M$9,IF($S140&gt;SUM($G140:$K140),$L$9,IF($S140&gt;SUM($G140:$J140),$K$9,IF($S140&gt;SUM($G140:$I140),$J$9,IF($S140&gt;SUM($G140:$H140),$I$9,IF($S140&gt;SUM($G140),$H$9,$G$9))))))))))))</f>
        <v>10 to 14 minutes</v>
      </c>
      <c r="U140" s="6">
        <f t="shared" ref="U140:U203" si="61">IF($S140&gt;SUM($G140:$R140),"median can't exceed the total", IF($S140&gt;SUM($G140:$Q140),$R$6, IF($S140&gt;SUM($G140:$P140),$Q$6, IF($S140&gt;SUM($G140:$O140),$P$6, IF($S140&gt;SUM($G140:$N140),$O$6, IF($S140&gt;SUM($G140:$M140),$N$6, IF($S140&gt;SUM($G140:$L140),$M$6, IF($S140&gt;SUM($G140:$K140),$L$6, IF($S140&gt;SUM($G140:$J140),$K$6, IF($S140&gt;SUM($G140:$I140),$J$6, IF($S140&gt;SUM($G140:$H140),$I$6, IF($S140&gt;SUM($G140),$H$6,$G$6))))))))))))</f>
        <v>10</v>
      </c>
      <c r="V140" s="6">
        <f t="shared" ref="V140:V203" si="62">F140</f>
        <v>21273</v>
      </c>
      <c r="W140" s="6">
        <f t="shared" ref="W140:W203" si="63">IF($S140&gt;SUM($G140:$R140),"median can't exceed the total", IF($S140&gt;SUM($G140:$Q140),SUM($G140:$Q140), IF($S140&gt;SUM($G140:$P140),SUM($G140:$P140), IF($S140&gt;SUM($G140:$O140),SUM($G140:$O140), IF($S140&gt;SUM($G140:$N140),SUM($G140:$N140), IF($S140&gt;SUM($G140:$M140),SUM($G140:$M140), IF($S140&gt;SUM($G140:$L140),SUM($G140:$L140), IF($S140&gt;SUM($G140:$K140),SUM($G140:$K140), IF($S140&gt;SUM($G140:$J140),SUM($G140:$J140), IF($S140&gt;SUM($G140:$I140),SUM($G140:$I140), IF($S140&gt;SUM($G140:$H140),SUM($G140:$H140), IF($S140&gt;SUM($G140),SUM($G140),0))))))))))))</f>
        <v>5988</v>
      </c>
      <c r="X140" s="6">
        <f t="shared" ref="X140:X203" si="64">IF($S140&gt;SUM($G140:$R140),"median can't exceed the total", IF($S140&gt;SUM($G140:$Q140),$R140, IF($S140&gt;SUM($G140:$P140),$Q140, IF($S140&gt;SUM($G140:$O140),$P140, IF($S140&gt;SUM($G140:$N140),$O140, IF($S140&gt;SUM($G140:$M140),$N140, IF($S140&gt;SUM($G140:$L140),$M140, IF($S140&gt;SUM($G140:$K140),$L140, IF($S140&gt;SUM($G140:$J140),$K140, IF($S140&gt;SUM($G140:$I140),$J140, IF($S140&gt;SUM($G140:$H140),$I140, IF($S140&gt;SUM($G140),$H140,$G140))))))))))))</f>
        <v>5382</v>
      </c>
      <c r="Y140" s="6">
        <f t="shared" ref="Y140:Y203" si="65">IF($S140&gt;SUM($G140:$R140),"median can't exceed the total", IF($S140&gt;SUM($G140:$Q140),$R$1, IF($S140&gt;SUM($G140:$P140),$Q$1, IF($S140&gt;SUM($G140:$O140),$P$1, IF($S140&gt;SUM($G140:$N140),$O$1, IF($S140&gt;SUM($G140:$M140),$N$1, IF($S140&gt;SUM($G140:$L140),$M$1, IF($S140&gt;SUM($G140:$K140),$L$1, IF($S140&gt;SUM($G140:$J140),$K$1, IF($S140&gt;SUM($G140:$I140),$J$1, IF($S140&gt;SUM($G140:$H140),$I$1, IF($S140&gt;SUM($G140),$H$1,$G$1))))))))))))</f>
        <v>4</v>
      </c>
      <c r="Z140" s="6">
        <f t="shared" ref="Z140:Z203" si="66">U140+(((V140/2)-W140)/X140)*Y140</f>
        <v>13.454849498327759</v>
      </c>
      <c r="AC140" s="6">
        <f t="shared" si="45"/>
        <v>21273</v>
      </c>
      <c r="AD140" s="6">
        <f t="shared" si="46"/>
        <v>5319</v>
      </c>
      <c r="AE140" s="6">
        <f t="shared" si="47"/>
        <v>5</v>
      </c>
      <c r="AF140" s="6">
        <f t="shared" si="48"/>
        <v>4426</v>
      </c>
      <c r="AG140" s="6">
        <f t="shared" si="49"/>
        <v>4</v>
      </c>
      <c r="AH140" s="6">
        <f t="shared" si="50"/>
        <v>1562</v>
      </c>
      <c r="AI140" s="6">
        <f t="shared" si="51"/>
        <v>8.3947130591956629</v>
      </c>
      <c r="AL140" s="6">
        <f t="shared" si="52"/>
        <v>21273</v>
      </c>
      <c r="AM140" s="6">
        <f t="shared" si="53"/>
        <v>15955</v>
      </c>
      <c r="AN140" s="6">
        <f t="shared" si="54"/>
        <v>20</v>
      </c>
      <c r="AO140" s="6">
        <f t="shared" si="55"/>
        <v>1995</v>
      </c>
      <c r="AP140" s="6">
        <f t="shared" si="56"/>
        <v>4</v>
      </c>
      <c r="AQ140" s="6">
        <f t="shared" si="57"/>
        <v>14781</v>
      </c>
      <c r="AR140" s="6">
        <f t="shared" si="58"/>
        <v>22.353383458646618</v>
      </c>
    </row>
    <row r="141" spans="3:44" x14ac:dyDescent="0.25">
      <c r="C141" s="5" t="s">
        <v>266</v>
      </c>
      <c r="D141" s="5">
        <v>15500</v>
      </c>
      <c r="E141" s="5" t="s">
        <v>267</v>
      </c>
      <c r="F141" s="5">
        <v>66618</v>
      </c>
      <c r="G141" s="5">
        <v>1829</v>
      </c>
      <c r="H141" s="5">
        <v>7731</v>
      </c>
      <c r="I141" s="5">
        <v>11776</v>
      </c>
      <c r="J141" s="5">
        <v>12177</v>
      </c>
      <c r="K141" s="5">
        <v>9264</v>
      </c>
      <c r="L141" s="5">
        <v>3914</v>
      </c>
      <c r="M141" s="5">
        <v>8057</v>
      </c>
      <c r="N141" s="5">
        <v>2087</v>
      </c>
      <c r="O141" s="5">
        <v>2051</v>
      </c>
      <c r="P141" s="5">
        <v>4195</v>
      </c>
      <c r="Q141" s="5">
        <v>2480</v>
      </c>
      <c r="R141" s="5">
        <v>1057</v>
      </c>
      <c r="S141" s="6">
        <f t="shared" si="59"/>
        <v>33309</v>
      </c>
      <c r="T141" s="6" t="str">
        <f t="shared" si="60"/>
        <v>15 to 19 minutes</v>
      </c>
      <c r="U141" s="6">
        <f t="shared" si="61"/>
        <v>15</v>
      </c>
      <c r="V141" s="6">
        <f t="shared" si="62"/>
        <v>66618</v>
      </c>
      <c r="W141" s="6">
        <f t="shared" si="63"/>
        <v>21336</v>
      </c>
      <c r="X141" s="6">
        <f t="shared" si="64"/>
        <v>12177</v>
      </c>
      <c r="Y141" s="6">
        <f t="shared" si="65"/>
        <v>4</v>
      </c>
      <c r="Z141" s="6">
        <f t="shared" si="66"/>
        <v>18.932988420793301</v>
      </c>
      <c r="AC141" s="6">
        <f t="shared" si="45"/>
        <v>66618</v>
      </c>
      <c r="AD141" s="6">
        <f t="shared" si="46"/>
        <v>16655</v>
      </c>
      <c r="AE141" s="6">
        <f t="shared" si="47"/>
        <v>10</v>
      </c>
      <c r="AF141" s="6">
        <f t="shared" si="48"/>
        <v>11776</v>
      </c>
      <c r="AG141" s="6">
        <f t="shared" si="49"/>
        <v>4</v>
      </c>
      <c r="AH141" s="6">
        <f t="shared" si="50"/>
        <v>9560</v>
      </c>
      <c r="AI141" s="6">
        <f t="shared" si="51"/>
        <v>12.409816576086957</v>
      </c>
      <c r="AL141" s="6">
        <f t="shared" si="52"/>
        <v>66618</v>
      </c>
      <c r="AM141" s="6">
        <f t="shared" si="53"/>
        <v>49964</v>
      </c>
      <c r="AN141" s="6">
        <f t="shared" si="54"/>
        <v>30</v>
      </c>
      <c r="AO141" s="6">
        <f t="shared" si="55"/>
        <v>8057</v>
      </c>
      <c r="AP141" s="6">
        <f t="shared" si="56"/>
        <v>4</v>
      </c>
      <c r="AQ141" s="6">
        <f t="shared" si="57"/>
        <v>46691</v>
      </c>
      <c r="AR141" s="6">
        <f t="shared" si="58"/>
        <v>31.624674196350998</v>
      </c>
    </row>
    <row r="142" spans="3:44" x14ac:dyDescent="0.25">
      <c r="C142" s="5" t="s">
        <v>268</v>
      </c>
      <c r="D142" s="5">
        <v>15540</v>
      </c>
      <c r="E142" s="5" t="s">
        <v>269</v>
      </c>
      <c r="F142" s="5">
        <v>105755</v>
      </c>
      <c r="G142" s="5">
        <v>4865</v>
      </c>
      <c r="H142" s="5">
        <v>12806</v>
      </c>
      <c r="I142" s="5">
        <v>16826</v>
      </c>
      <c r="J142" s="5">
        <v>18203</v>
      </c>
      <c r="K142" s="5">
        <v>16340</v>
      </c>
      <c r="L142" s="5">
        <v>7359</v>
      </c>
      <c r="M142" s="5">
        <v>12230</v>
      </c>
      <c r="N142" s="5">
        <v>3073</v>
      </c>
      <c r="O142" s="5">
        <v>3969</v>
      </c>
      <c r="P142" s="5">
        <v>6043</v>
      </c>
      <c r="Q142" s="5">
        <v>2801</v>
      </c>
      <c r="R142" s="5">
        <v>1240</v>
      </c>
      <c r="S142" s="6">
        <f t="shared" si="59"/>
        <v>52877.5</v>
      </c>
      <c r="T142" s="6" t="str">
        <f t="shared" si="60"/>
        <v>20 to 24 minutes</v>
      </c>
      <c r="U142" s="6">
        <f t="shared" si="61"/>
        <v>20</v>
      </c>
      <c r="V142" s="6">
        <f t="shared" si="62"/>
        <v>105755</v>
      </c>
      <c r="W142" s="6">
        <f t="shared" si="63"/>
        <v>52700</v>
      </c>
      <c r="X142" s="6">
        <f t="shared" si="64"/>
        <v>16340</v>
      </c>
      <c r="Y142" s="6">
        <f t="shared" si="65"/>
        <v>4</v>
      </c>
      <c r="Z142" s="6">
        <f t="shared" si="66"/>
        <v>20.043451652386782</v>
      </c>
      <c r="AC142" s="6">
        <f t="shared" si="45"/>
        <v>105755</v>
      </c>
      <c r="AD142" s="6">
        <f t="shared" si="46"/>
        <v>26439</v>
      </c>
      <c r="AE142" s="6">
        <f t="shared" si="47"/>
        <v>10</v>
      </c>
      <c r="AF142" s="6">
        <f t="shared" si="48"/>
        <v>16826</v>
      </c>
      <c r="AG142" s="6">
        <f t="shared" si="49"/>
        <v>4</v>
      </c>
      <c r="AH142" s="6">
        <f t="shared" si="50"/>
        <v>17671</v>
      </c>
      <c r="AI142" s="6">
        <f t="shared" si="51"/>
        <v>12.084333769166765</v>
      </c>
      <c r="AL142" s="6">
        <f t="shared" si="52"/>
        <v>105755</v>
      </c>
      <c r="AM142" s="6">
        <f t="shared" si="53"/>
        <v>79317</v>
      </c>
      <c r="AN142" s="6">
        <f t="shared" si="54"/>
        <v>30</v>
      </c>
      <c r="AO142" s="6">
        <f t="shared" si="55"/>
        <v>12230</v>
      </c>
      <c r="AP142" s="6">
        <f t="shared" si="56"/>
        <v>4</v>
      </c>
      <c r="AQ142" s="6">
        <f t="shared" si="57"/>
        <v>76399</v>
      </c>
      <c r="AR142" s="6">
        <f t="shared" si="58"/>
        <v>30.954129190515125</v>
      </c>
    </row>
    <row r="143" spans="3:44" x14ac:dyDescent="0.25">
      <c r="C143" s="5" t="s">
        <v>270</v>
      </c>
      <c r="D143" s="5">
        <v>15580</v>
      </c>
      <c r="E143" s="5" t="s">
        <v>271</v>
      </c>
      <c r="F143" s="5">
        <v>15238</v>
      </c>
      <c r="G143" s="5">
        <v>810</v>
      </c>
      <c r="H143" s="5">
        <v>3642</v>
      </c>
      <c r="I143" s="5">
        <v>4431</v>
      </c>
      <c r="J143" s="5">
        <v>2908</v>
      </c>
      <c r="K143" s="5">
        <v>1159</v>
      </c>
      <c r="L143" s="5">
        <v>243</v>
      </c>
      <c r="M143" s="5">
        <v>694</v>
      </c>
      <c r="N143" s="5">
        <v>70</v>
      </c>
      <c r="O143" s="5">
        <v>204</v>
      </c>
      <c r="P143" s="5">
        <v>514</v>
      </c>
      <c r="Q143" s="5">
        <v>425</v>
      </c>
      <c r="R143" s="5">
        <v>138</v>
      </c>
      <c r="S143" s="6">
        <f t="shared" si="59"/>
        <v>7619</v>
      </c>
      <c r="T143" s="6" t="str">
        <f t="shared" si="60"/>
        <v>10 to 14 minutes</v>
      </c>
      <c r="U143" s="6">
        <f t="shared" si="61"/>
        <v>10</v>
      </c>
      <c r="V143" s="6">
        <f t="shared" si="62"/>
        <v>15238</v>
      </c>
      <c r="W143" s="6">
        <f t="shared" si="63"/>
        <v>4452</v>
      </c>
      <c r="X143" s="6">
        <f t="shared" si="64"/>
        <v>4431</v>
      </c>
      <c r="Y143" s="6">
        <f t="shared" si="65"/>
        <v>4</v>
      </c>
      <c r="Z143" s="6">
        <f t="shared" si="66"/>
        <v>12.858948318663959</v>
      </c>
      <c r="AC143" s="6">
        <f t="shared" si="45"/>
        <v>15238</v>
      </c>
      <c r="AD143" s="6">
        <f t="shared" si="46"/>
        <v>3810</v>
      </c>
      <c r="AE143" s="6">
        <f t="shared" si="47"/>
        <v>5</v>
      </c>
      <c r="AF143" s="6">
        <f t="shared" si="48"/>
        <v>3642</v>
      </c>
      <c r="AG143" s="6">
        <f t="shared" si="49"/>
        <v>4</v>
      </c>
      <c r="AH143" s="6">
        <f t="shared" si="50"/>
        <v>810</v>
      </c>
      <c r="AI143" s="6">
        <f t="shared" si="51"/>
        <v>8.2943437671608997</v>
      </c>
      <c r="AL143" s="6">
        <f t="shared" si="52"/>
        <v>15238</v>
      </c>
      <c r="AM143" s="6">
        <f t="shared" si="53"/>
        <v>11429</v>
      </c>
      <c r="AN143" s="6">
        <f t="shared" si="54"/>
        <v>15</v>
      </c>
      <c r="AO143" s="6">
        <f t="shared" si="55"/>
        <v>2908</v>
      </c>
      <c r="AP143" s="6">
        <f t="shared" si="56"/>
        <v>4</v>
      </c>
      <c r="AQ143" s="6">
        <f t="shared" si="57"/>
        <v>8883</v>
      </c>
      <c r="AR143" s="6">
        <f t="shared" si="58"/>
        <v>18.501375515818431</v>
      </c>
    </row>
    <row r="144" spans="3:44" x14ac:dyDescent="0.25">
      <c r="C144" s="5" t="s">
        <v>272</v>
      </c>
      <c r="D144" s="5">
        <v>15620</v>
      </c>
      <c r="E144" s="5" t="s">
        <v>273</v>
      </c>
      <c r="F144" s="5">
        <v>17955</v>
      </c>
      <c r="G144" s="5">
        <v>1141</v>
      </c>
      <c r="H144" s="5">
        <v>2946</v>
      </c>
      <c r="I144" s="5">
        <v>3297</v>
      </c>
      <c r="J144" s="5">
        <v>2855</v>
      </c>
      <c r="K144" s="5">
        <v>2367</v>
      </c>
      <c r="L144" s="5">
        <v>778</v>
      </c>
      <c r="M144" s="5">
        <v>1665</v>
      </c>
      <c r="N144" s="5">
        <v>324</v>
      </c>
      <c r="O144" s="5">
        <v>474</v>
      </c>
      <c r="P144" s="5">
        <v>1045</v>
      </c>
      <c r="Q144" s="5">
        <v>644</v>
      </c>
      <c r="R144" s="5">
        <v>419</v>
      </c>
      <c r="S144" s="6">
        <f t="shared" si="59"/>
        <v>8977.5</v>
      </c>
      <c r="T144" s="6" t="str">
        <f t="shared" si="60"/>
        <v>15 to 19 minutes</v>
      </c>
      <c r="U144" s="6">
        <f t="shared" si="61"/>
        <v>15</v>
      </c>
      <c r="V144" s="6">
        <f t="shared" si="62"/>
        <v>17955</v>
      </c>
      <c r="W144" s="6">
        <f t="shared" si="63"/>
        <v>7384</v>
      </c>
      <c r="X144" s="6">
        <f t="shared" si="64"/>
        <v>2855</v>
      </c>
      <c r="Y144" s="6">
        <f t="shared" si="65"/>
        <v>4</v>
      </c>
      <c r="Z144" s="6">
        <f t="shared" si="66"/>
        <v>17.232574430823117</v>
      </c>
      <c r="AC144" s="6">
        <f t="shared" si="45"/>
        <v>17955</v>
      </c>
      <c r="AD144" s="6">
        <f t="shared" si="46"/>
        <v>4489</v>
      </c>
      <c r="AE144" s="6">
        <f t="shared" si="47"/>
        <v>10</v>
      </c>
      <c r="AF144" s="6">
        <f t="shared" si="48"/>
        <v>3297</v>
      </c>
      <c r="AG144" s="6">
        <f t="shared" si="49"/>
        <v>4</v>
      </c>
      <c r="AH144" s="6">
        <f t="shared" si="50"/>
        <v>4087</v>
      </c>
      <c r="AI144" s="6">
        <f t="shared" si="51"/>
        <v>10.48741279951471</v>
      </c>
      <c r="AL144" s="6">
        <f t="shared" si="52"/>
        <v>17955</v>
      </c>
      <c r="AM144" s="6">
        <f t="shared" si="53"/>
        <v>13467</v>
      </c>
      <c r="AN144" s="6">
        <f t="shared" si="54"/>
        <v>30</v>
      </c>
      <c r="AO144" s="6">
        <f t="shared" si="55"/>
        <v>1665</v>
      </c>
      <c r="AP144" s="6">
        <f t="shared" si="56"/>
        <v>4</v>
      </c>
      <c r="AQ144" s="6">
        <f t="shared" si="57"/>
        <v>13384</v>
      </c>
      <c r="AR144" s="6">
        <f t="shared" si="58"/>
        <v>30.197597597597596</v>
      </c>
    </row>
    <row r="145" spans="3:44" x14ac:dyDescent="0.25">
      <c r="C145" s="5" t="s">
        <v>274</v>
      </c>
      <c r="D145" s="5">
        <v>15660</v>
      </c>
      <c r="E145" s="5" t="s">
        <v>275</v>
      </c>
      <c r="F145" s="5">
        <v>22586</v>
      </c>
      <c r="G145" s="5">
        <v>589</v>
      </c>
      <c r="H145" s="5">
        <v>1787</v>
      </c>
      <c r="I145" s="5">
        <v>3585</v>
      </c>
      <c r="J145" s="5">
        <v>4253</v>
      </c>
      <c r="K145" s="5">
        <v>4055</v>
      </c>
      <c r="L145" s="5">
        <v>1620</v>
      </c>
      <c r="M145" s="5">
        <v>2898</v>
      </c>
      <c r="N145" s="5">
        <v>659</v>
      </c>
      <c r="O145" s="5">
        <v>759</v>
      </c>
      <c r="P145" s="5">
        <v>1240</v>
      </c>
      <c r="Q145" s="5">
        <v>629</v>
      </c>
      <c r="R145" s="5">
        <v>512</v>
      </c>
      <c r="S145" s="6">
        <f t="shared" si="59"/>
        <v>11293</v>
      </c>
      <c r="T145" s="6" t="str">
        <f t="shared" si="60"/>
        <v>20 to 24 minutes</v>
      </c>
      <c r="U145" s="6">
        <f t="shared" si="61"/>
        <v>20</v>
      </c>
      <c r="V145" s="6">
        <f t="shared" si="62"/>
        <v>22586</v>
      </c>
      <c r="W145" s="6">
        <f t="shared" si="63"/>
        <v>10214</v>
      </c>
      <c r="X145" s="6">
        <f t="shared" si="64"/>
        <v>4055</v>
      </c>
      <c r="Y145" s="6">
        <f t="shared" si="65"/>
        <v>4</v>
      </c>
      <c r="Z145" s="6">
        <f t="shared" si="66"/>
        <v>21.064364981504315</v>
      </c>
      <c r="AC145" s="6">
        <f t="shared" si="45"/>
        <v>22586</v>
      </c>
      <c r="AD145" s="6">
        <f t="shared" si="46"/>
        <v>5647</v>
      </c>
      <c r="AE145" s="6">
        <f t="shared" si="47"/>
        <v>10</v>
      </c>
      <c r="AF145" s="6">
        <f t="shared" si="48"/>
        <v>3585</v>
      </c>
      <c r="AG145" s="6">
        <f t="shared" si="49"/>
        <v>4</v>
      </c>
      <c r="AH145" s="6">
        <f t="shared" si="50"/>
        <v>2376</v>
      </c>
      <c r="AI145" s="6">
        <f t="shared" si="51"/>
        <v>13.649093444909344</v>
      </c>
      <c r="AL145" s="6">
        <f t="shared" si="52"/>
        <v>22586</v>
      </c>
      <c r="AM145" s="6">
        <f t="shared" si="53"/>
        <v>16940</v>
      </c>
      <c r="AN145" s="6">
        <f t="shared" si="54"/>
        <v>30</v>
      </c>
      <c r="AO145" s="6">
        <f t="shared" si="55"/>
        <v>2898</v>
      </c>
      <c r="AP145" s="6">
        <f t="shared" si="56"/>
        <v>4</v>
      </c>
      <c r="AQ145" s="6">
        <f t="shared" si="57"/>
        <v>15889</v>
      </c>
      <c r="AR145" s="6">
        <f t="shared" si="58"/>
        <v>31.449965493443756</v>
      </c>
    </row>
    <row r="146" spans="3:44" x14ac:dyDescent="0.25">
      <c r="C146" s="5" t="s">
        <v>276</v>
      </c>
      <c r="D146" s="5">
        <v>15700</v>
      </c>
      <c r="E146" s="5" t="s">
        <v>277</v>
      </c>
      <c r="F146" s="5">
        <v>14195</v>
      </c>
      <c r="G146" s="5">
        <v>694</v>
      </c>
      <c r="H146" s="5">
        <v>1765</v>
      </c>
      <c r="I146" s="5">
        <v>2370</v>
      </c>
      <c r="J146" s="5">
        <v>1837</v>
      </c>
      <c r="K146" s="5">
        <v>1817</v>
      </c>
      <c r="L146" s="5">
        <v>946</v>
      </c>
      <c r="M146" s="5">
        <v>1798</v>
      </c>
      <c r="N146" s="5">
        <v>395</v>
      </c>
      <c r="O146" s="5">
        <v>511</v>
      </c>
      <c r="P146" s="5">
        <v>894</v>
      </c>
      <c r="Q146" s="5">
        <v>603</v>
      </c>
      <c r="R146" s="5">
        <v>565</v>
      </c>
      <c r="S146" s="6">
        <f t="shared" si="59"/>
        <v>7097.5</v>
      </c>
      <c r="T146" s="6" t="str">
        <f t="shared" si="60"/>
        <v>20 to 24 minutes</v>
      </c>
      <c r="U146" s="6">
        <f t="shared" si="61"/>
        <v>20</v>
      </c>
      <c r="V146" s="6">
        <f t="shared" si="62"/>
        <v>14195</v>
      </c>
      <c r="W146" s="6">
        <f t="shared" si="63"/>
        <v>6666</v>
      </c>
      <c r="X146" s="6">
        <f t="shared" si="64"/>
        <v>1817</v>
      </c>
      <c r="Y146" s="6">
        <f t="shared" si="65"/>
        <v>4</v>
      </c>
      <c r="Z146" s="6">
        <f t="shared" si="66"/>
        <v>20.94991744634012</v>
      </c>
      <c r="AC146" s="6">
        <f t="shared" si="45"/>
        <v>14195</v>
      </c>
      <c r="AD146" s="6">
        <f t="shared" si="46"/>
        <v>3549</v>
      </c>
      <c r="AE146" s="6">
        <f t="shared" si="47"/>
        <v>10</v>
      </c>
      <c r="AF146" s="6">
        <f t="shared" si="48"/>
        <v>2370</v>
      </c>
      <c r="AG146" s="6">
        <f t="shared" si="49"/>
        <v>4</v>
      </c>
      <c r="AH146" s="6">
        <f t="shared" si="50"/>
        <v>2459</v>
      </c>
      <c r="AI146" s="6">
        <f t="shared" si="51"/>
        <v>11.839240506329114</v>
      </c>
      <c r="AL146" s="6">
        <f t="shared" si="52"/>
        <v>14195</v>
      </c>
      <c r="AM146" s="6">
        <f t="shared" si="53"/>
        <v>10647</v>
      </c>
      <c r="AN146" s="6">
        <f t="shared" si="54"/>
        <v>30</v>
      </c>
      <c r="AO146" s="6">
        <f t="shared" si="55"/>
        <v>1798</v>
      </c>
      <c r="AP146" s="6">
        <f t="shared" si="56"/>
        <v>4</v>
      </c>
      <c r="AQ146" s="6">
        <f t="shared" si="57"/>
        <v>9429</v>
      </c>
      <c r="AR146" s="6">
        <f t="shared" si="58"/>
        <v>32.70800889877642</v>
      </c>
    </row>
    <row r="147" spans="3:44" x14ac:dyDescent="0.25">
      <c r="C147" s="5" t="s">
        <v>278</v>
      </c>
      <c r="D147" s="5">
        <v>15740</v>
      </c>
      <c r="E147" s="5" t="s">
        <v>279</v>
      </c>
      <c r="F147" s="5">
        <v>15550</v>
      </c>
      <c r="G147" s="5">
        <v>977</v>
      </c>
      <c r="H147" s="5">
        <v>1888</v>
      </c>
      <c r="I147" s="5">
        <v>2661</v>
      </c>
      <c r="J147" s="5">
        <v>2530</v>
      </c>
      <c r="K147" s="5">
        <v>2163</v>
      </c>
      <c r="L147" s="5">
        <v>966</v>
      </c>
      <c r="M147" s="5">
        <v>1585</v>
      </c>
      <c r="N147" s="5">
        <v>353</v>
      </c>
      <c r="O147" s="5">
        <v>388</v>
      </c>
      <c r="P147" s="5">
        <v>949</v>
      </c>
      <c r="Q147" s="5">
        <v>631</v>
      </c>
      <c r="R147" s="5">
        <v>459</v>
      </c>
      <c r="S147" s="6">
        <f t="shared" si="59"/>
        <v>7775</v>
      </c>
      <c r="T147" s="6" t="str">
        <f t="shared" si="60"/>
        <v>15 to 19 minutes</v>
      </c>
      <c r="U147" s="6">
        <f t="shared" si="61"/>
        <v>15</v>
      </c>
      <c r="V147" s="6">
        <f t="shared" si="62"/>
        <v>15550</v>
      </c>
      <c r="W147" s="6">
        <f t="shared" si="63"/>
        <v>5526</v>
      </c>
      <c r="X147" s="6">
        <f t="shared" si="64"/>
        <v>2530</v>
      </c>
      <c r="Y147" s="6">
        <f t="shared" si="65"/>
        <v>4</v>
      </c>
      <c r="Z147" s="6">
        <f t="shared" si="66"/>
        <v>18.555731225296441</v>
      </c>
      <c r="AC147" s="6">
        <f t="shared" si="45"/>
        <v>15550</v>
      </c>
      <c r="AD147" s="6">
        <f t="shared" si="46"/>
        <v>3888</v>
      </c>
      <c r="AE147" s="6">
        <f t="shared" si="47"/>
        <v>10</v>
      </c>
      <c r="AF147" s="6">
        <f t="shared" si="48"/>
        <v>2661</v>
      </c>
      <c r="AG147" s="6">
        <f t="shared" si="49"/>
        <v>4</v>
      </c>
      <c r="AH147" s="6">
        <f t="shared" si="50"/>
        <v>2865</v>
      </c>
      <c r="AI147" s="6">
        <f t="shared" si="51"/>
        <v>11.537016159338595</v>
      </c>
      <c r="AL147" s="6">
        <f t="shared" si="52"/>
        <v>15550</v>
      </c>
      <c r="AM147" s="6">
        <f t="shared" si="53"/>
        <v>11663</v>
      </c>
      <c r="AN147" s="6">
        <f t="shared" si="54"/>
        <v>30</v>
      </c>
      <c r="AO147" s="6">
        <f t="shared" si="55"/>
        <v>1585</v>
      </c>
      <c r="AP147" s="6">
        <f t="shared" si="56"/>
        <v>4</v>
      </c>
      <c r="AQ147" s="6">
        <f t="shared" si="57"/>
        <v>11185</v>
      </c>
      <c r="AR147" s="6">
        <f t="shared" si="58"/>
        <v>31.205047318611989</v>
      </c>
    </row>
    <row r="148" spans="3:44" x14ac:dyDescent="0.25">
      <c r="C148" s="5" t="s">
        <v>280</v>
      </c>
      <c r="D148" s="5">
        <v>15780</v>
      </c>
      <c r="E148" s="5" t="s">
        <v>281</v>
      </c>
      <c r="F148" s="5">
        <v>12309</v>
      </c>
      <c r="G148" s="5">
        <v>500</v>
      </c>
      <c r="H148" s="5">
        <v>1914</v>
      </c>
      <c r="I148" s="5">
        <v>1794</v>
      </c>
      <c r="J148" s="5">
        <v>2095</v>
      </c>
      <c r="K148" s="5">
        <v>1825</v>
      </c>
      <c r="L148" s="5">
        <v>746</v>
      </c>
      <c r="M148" s="5">
        <v>1495</v>
      </c>
      <c r="N148" s="5">
        <v>298</v>
      </c>
      <c r="O148" s="5">
        <v>258</v>
      </c>
      <c r="P148" s="5">
        <v>622</v>
      </c>
      <c r="Q148" s="5">
        <v>361</v>
      </c>
      <c r="R148" s="5">
        <v>401</v>
      </c>
      <c r="S148" s="6">
        <f t="shared" si="59"/>
        <v>6154.5</v>
      </c>
      <c r="T148" s="6" t="str">
        <f t="shared" si="60"/>
        <v>15 to 19 minutes</v>
      </c>
      <c r="U148" s="6">
        <f t="shared" si="61"/>
        <v>15</v>
      </c>
      <c r="V148" s="6">
        <f t="shared" si="62"/>
        <v>12309</v>
      </c>
      <c r="W148" s="6">
        <f t="shared" si="63"/>
        <v>4208</v>
      </c>
      <c r="X148" s="6">
        <f t="shared" si="64"/>
        <v>2095</v>
      </c>
      <c r="Y148" s="6">
        <f t="shared" si="65"/>
        <v>4</v>
      </c>
      <c r="Z148" s="6">
        <f t="shared" si="66"/>
        <v>18.716467780429596</v>
      </c>
      <c r="AC148" s="6">
        <f t="shared" si="45"/>
        <v>12309</v>
      </c>
      <c r="AD148" s="6">
        <f t="shared" si="46"/>
        <v>3078</v>
      </c>
      <c r="AE148" s="6">
        <f t="shared" si="47"/>
        <v>10</v>
      </c>
      <c r="AF148" s="6">
        <f t="shared" si="48"/>
        <v>1794</v>
      </c>
      <c r="AG148" s="6">
        <f t="shared" si="49"/>
        <v>4</v>
      </c>
      <c r="AH148" s="6">
        <f t="shared" si="50"/>
        <v>2414</v>
      </c>
      <c r="AI148" s="6">
        <f t="shared" si="51"/>
        <v>11.47881828316611</v>
      </c>
      <c r="AL148" s="6">
        <f t="shared" si="52"/>
        <v>12309</v>
      </c>
      <c r="AM148" s="6">
        <f t="shared" si="53"/>
        <v>9232</v>
      </c>
      <c r="AN148" s="6">
        <f t="shared" si="54"/>
        <v>30</v>
      </c>
      <c r="AO148" s="6">
        <f t="shared" si="55"/>
        <v>1495</v>
      </c>
      <c r="AP148" s="6">
        <f t="shared" si="56"/>
        <v>4</v>
      </c>
      <c r="AQ148" s="6">
        <f t="shared" si="57"/>
        <v>8874</v>
      </c>
      <c r="AR148" s="6">
        <f t="shared" si="58"/>
        <v>30.957190635451504</v>
      </c>
    </row>
    <row r="149" spans="3:44" x14ac:dyDescent="0.25">
      <c r="C149" s="5" t="s">
        <v>282</v>
      </c>
      <c r="D149" s="5">
        <v>15820</v>
      </c>
      <c r="E149" s="5" t="s">
        <v>283</v>
      </c>
      <c r="F149" s="5">
        <v>9136</v>
      </c>
      <c r="G149" s="5">
        <v>517</v>
      </c>
      <c r="H149" s="5">
        <v>2100</v>
      </c>
      <c r="I149" s="5">
        <v>2067</v>
      </c>
      <c r="J149" s="5">
        <v>1319</v>
      </c>
      <c r="K149" s="5">
        <v>1038</v>
      </c>
      <c r="L149" s="5">
        <v>311</v>
      </c>
      <c r="M149" s="5">
        <v>653</v>
      </c>
      <c r="N149" s="5">
        <v>145</v>
      </c>
      <c r="O149" s="5">
        <v>159</v>
      </c>
      <c r="P149" s="5">
        <v>282</v>
      </c>
      <c r="Q149" s="5">
        <v>300</v>
      </c>
      <c r="R149" s="5">
        <v>245</v>
      </c>
      <c r="S149" s="6">
        <f t="shared" si="59"/>
        <v>4568</v>
      </c>
      <c r="T149" s="6" t="str">
        <f t="shared" si="60"/>
        <v>10 to 14 minutes</v>
      </c>
      <c r="U149" s="6">
        <f t="shared" si="61"/>
        <v>10</v>
      </c>
      <c r="V149" s="6">
        <f t="shared" si="62"/>
        <v>9136</v>
      </c>
      <c r="W149" s="6">
        <f t="shared" si="63"/>
        <v>2617</v>
      </c>
      <c r="X149" s="6">
        <f t="shared" si="64"/>
        <v>2067</v>
      </c>
      <c r="Y149" s="6">
        <f t="shared" si="65"/>
        <v>4</v>
      </c>
      <c r="Z149" s="6">
        <f t="shared" si="66"/>
        <v>13.77552007740687</v>
      </c>
      <c r="AC149" s="6">
        <f t="shared" si="45"/>
        <v>9136</v>
      </c>
      <c r="AD149" s="6">
        <f t="shared" si="46"/>
        <v>2285</v>
      </c>
      <c r="AE149" s="6">
        <f t="shared" si="47"/>
        <v>5</v>
      </c>
      <c r="AF149" s="6">
        <f t="shared" si="48"/>
        <v>2100</v>
      </c>
      <c r="AG149" s="6">
        <f t="shared" si="49"/>
        <v>4</v>
      </c>
      <c r="AH149" s="6">
        <f t="shared" si="50"/>
        <v>517</v>
      </c>
      <c r="AI149" s="6">
        <f t="shared" si="51"/>
        <v>8.3657142857142865</v>
      </c>
      <c r="AL149" s="6">
        <f t="shared" si="52"/>
        <v>9136</v>
      </c>
      <c r="AM149" s="6">
        <f t="shared" si="53"/>
        <v>6852</v>
      </c>
      <c r="AN149" s="6">
        <f t="shared" si="54"/>
        <v>20</v>
      </c>
      <c r="AO149" s="6">
        <f t="shared" si="55"/>
        <v>1038</v>
      </c>
      <c r="AP149" s="6">
        <f t="shared" si="56"/>
        <v>4</v>
      </c>
      <c r="AQ149" s="6">
        <f t="shared" si="57"/>
        <v>6003</v>
      </c>
      <c r="AR149" s="6">
        <f t="shared" si="58"/>
        <v>23.271676300578036</v>
      </c>
    </row>
    <row r="150" spans="3:44" x14ac:dyDescent="0.25">
      <c r="C150" s="5" t="s">
        <v>284</v>
      </c>
      <c r="D150" s="5">
        <v>15860</v>
      </c>
      <c r="E150" s="5" t="s">
        <v>285</v>
      </c>
      <c r="F150" s="5">
        <v>13660</v>
      </c>
      <c r="G150" s="5">
        <v>771</v>
      </c>
      <c r="H150" s="5">
        <v>2757</v>
      </c>
      <c r="I150" s="5">
        <v>2814</v>
      </c>
      <c r="J150" s="5">
        <v>2131</v>
      </c>
      <c r="K150" s="5">
        <v>1374</v>
      </c>
      <c r="L150" s="5">
        <v>558</v>
      </c>
      <c r="M150" s="5">
        <v>736</v>
      </c>
      <c r="N150" s="5">
        <v>87</v>
      </c>
      <c r="O150" s="5">
        <v>114</v>
      </c>
      <c r="P150" s="5">
        <v>915</v>
      </c>
      <c r="Q150" s="5">
        <v>1052</v>
      </c>
      <c r="R150" s="5">
        <v>351</v>
      </c>
      <c r="S150" s="6">
        <f t="shared" si="59"/>
        <v>6830</v>
      </c>
      <c r="T150" s="6" t="str">
        <f t="shared" si="60"/>
        <v>15 to 19 minutes</v>
      </c>
      <c r="U150" s="6">
        <f t="shared" si="61"/>
        <v>15</v>
      </c>
      <c r="V150" s="6">
        <f t="shared" si="62"/>
        <v>13660</v>
      </c>
      <c r="W150" s="6">
        <f t="shared" si="63"/>
        <v>6342</v>
      </c>
      <c r="X150" s="6">
        <f t="shared" si="64"/>
        <v>2131</v>
      </c>
      <c r="Y150" s="6">
        <f t="shared" si="65"/>
        <v>4</v>
      </c>
      <c r="Z150" s="6">
        <f t="shared" si="66"/>
        <v>15.916001877053027</v>
      </c>
      <c r="AC150" s="6">
        <f t="shared" si="45"/>
        <v>13660</v>
      </c>
      <c r="AD150" s="6">
        <f t="shared" si="46"/>
        <v>3416</v>
      </c>
      <c r="AE150" s="6">
        <f t="shared" si="47"/>
        <v>5</v>
      </c>
      <c r="AF150" s="6">
        <f t="shared" si="48"/>
        <v>2757</v>
      </c>
      <c r="AG150" s="6">
        <f t="shared" si="49"/>
        <v>4</v>
      </c>
      <c r="AH150" s="6">
        <f t="shared" si="50"/>
        <v>771</v>
      </c>
      <c r="AI150" s="6">
        <f t="shared" si="51"/>
        <v>8.8360536815379032</v>
      </c>
      <c r="AL150" s="6">
        <f t="shared" si="52"/>
        <v>13660</v>
      </c>
      <c r="AM150" s="6">
        <f t="shared" si="53"/>
        <v>10245</v>
      </c>
      <c r="AN150" s="6">
        <f t="shared" si="54"/>
        <v>25</v>
      </c>
      <c r="AO150" s="6">
        <f t="shared" si="55"/>
        <v>558</v>
      </c>
      <c r="AP150" s="6">
        <f t="shared" si="56"/>
        <v>4</v>
      </c>
      <c r="AQ150" s="6">
        <f t="shared" si="57"/>
        <v>9847</v>
      </c>
      <c r="AR150" s="6">
        <f t="shared" si="58"/>
        <v>27.853046594982079</v>
      </c>
    </row>
    <row r="151" spans="3:44" x14ac:dyDescent="0.25">
      <c r="C151" s="5" t="s">
        <v>286</v>
      </c>
      <c r="D151" s="5">
        <v>15900</v>
      </c>
      <c r="E151" s="5" t="s">
        <v>287</v>
      </c>
      <c r="F151" s="5">
        <v>14665</v>
      </c>
      <c r="G151" s="5">
        <v>1456</v>
      </c>
      <c r="H151" s="5">
        <v>2484</v>
      </c>
      <c r="I151" s="5">
        <v>1530</v>
      </c>
      <c r="J151" s="5">
        <v>1359</v>
      </c>
      <c r="K151" s="5">
        <v>980</v>
      </c>
      <c r="L151" s="5">
        <v>610</v>
      </c>
      <c r="M151" s="5">
        <v>1249</v>
      </c>
      <c r="N151" s="5">
        <v>518</v>
      </c>
      <c r="O151" s="5">
        <v>878</v>
      </c>
      <c r="P151" s="5">
        <v>1908</v>
      </c>
      <c r="Q151" s="5">
        <v>1330</v>
      </c>
      <c r="R151" s="5">
        <v>363</v>
      </c>
      <c r="S151" s="6">
        <f t="shared" si="59"/>
        <v>7332.5</v>
      </c>
      <c r="T151" s="6" t="str">
        <f t="shared" si="60"/>
        <v>20 to 24 minutes</v>
      </c>
      <c r="U151" s="6">
        <f t="shared" si="61"/>
        <v>20</v>
      </c>
      <c r="V151" s="6">
        <f t="shared" si="62"/>
        <v>14665</v>
      </c>
      <c r="W151" s="6">
        <f t="shared" si="63"/>
        <v>6829</v>
      </c>
      <c r="X151" s="6">
        <f t="shared" si="64"/>
        <v>980</v>
      </c>
      <c r="Y151" s="6">
        <f t="shared" si="65"/>
        <v>4</v>
      </c>
      <c r="Z151" s="6">
        <f t="shared" si="66"/>
        <v>22.055102040816326</v>
      </c>
      <c r="AC151" s="6">
        <f t="shared" si="45"/>
        <v>14665</v>
      </c>
      <c r="AD151" s="6">
        <f t="shared" si="46"/>
        <v>3667</v>
      </c>
      <c r="AE151" s="6">
        <f t="shared" si="47"/>
        <v>5</v>
      </c>
      <c r="AF151" s="6">
        <f t="shared" si="48"/>
        <v>2484</v>
      </c>
      <c r="AG151" s="6">
        <f t="shared" si="49"/>
        <v>4</v>
      </c>
      <c r="AH151" s="6">
        <f t="shared" si="50"/>
        <v>1456</v>
      </c>
      <c r="AI151" s="6">
        <f t="shared" si="51"/>
        <v>8.5591787439613523</v>
      </c>
      <c r="AL151" s="6">
        <f t="shared" si="52"/>
        <v>14665</v>
      </c>
      <c r="AM151" s="6">
        <f t="shared" si="53"/>
        <v>10999</v>
      </c>
      <c r="AN151" s="6">
        <f t="shared" si="54"/>
        <v>40</v>
      </c>
      <c r="AO151" s="6">
        <f t="shared" si="55"/>
        <v>878</v>
      </c>
      <c r="AP151" s="6">
        <f t="shared" si="56"/>
        <v>4</v>
      </c>
      <c r="AQ151" s="6">
        <f t="shared" si="57"/>
        <v>10186</v>
      </c>
      <c r="AR151" s="6">
        <f t="shared" si="58"/>
        <v>43.702733485193619</v>
      </c>
    </row>
    <row r="152" spans="3:44" x14ac:dyDescent="0.25">
      <c r="C152" s="5" t="s">
        <v>288</v>
      </c>
      <c r="D152" s="5">
        <v>15940</v>
      </c>
      <c r="E152" s="5" t="s">
        <v>289</v>
      </c>
      <c r="F152" s="5">
        <v>175031</v>
      </c>
      <c r="G152" s="5">
        <v>6643</v>
      </c>
      <c r="H152" s="5">
        <v>21834</v>
      </c>
      <c r="I152" s="5">
        <v>30185</v>
      </c>
      <c r="J152" s="5">
        <v>29442</v>
      </c>
      <c r="K152" s="5">
        <v>28073</v>
      </c>
      <c r="L152" s="5">
        <v>11533</v>
      </c>
      <c r="M152" s="5">
        <v>18463</v>
      </c>
      <c r="N152" s="5">
        <v>4948</v>
      </c>
      <c r="O152" s="5">
        <v>5267</v>
      </c>
      <c r="P152" s="5">
        <v>9614</v>
      </c>
      <c r="Q152" s="5">
        <v>5820</v>
      </c>
      <c r="R152" s="5">
        <v>3209</v>
      </c>
      <c r="S152" s="6">
        <f t="shared" si="59"/>
        <v>87515.5</v>
      </c>
      <c r="T152" s="6" t="str">
        <f t="shared" si="60"/>
        <v>15 to 19 minutes</v>
      </c>
      <c r="U152" s="6">
        <f t="shared" si="61"/>
        <v>15</v>
      </c>
      <c r="V152" s="6">
        <f t="shared" si="62"/>
        <v>175031</v>
      </c>
      <c r="W152" s="6">
        <f t="shared" si="63"/>
        <v>58662</v>
      </c>
      <c r="X152" s="6">
        <f t="shared" si="64"/>
        <v>29442</v>
      </c>
      <c r="Y152" s="6">
        <f t="shared" si="65"/>
        <v>4</v>
      </c>
      <c r="Z152" s="6">
        <f t="shared" si="66"/>
        <v>18.920046192514096</v>
      </c>
      <c r="AC152" s="6">
        <f t="shared" si="45"/>
        <v>175031</v>
      </c>
      <c r="AD152" s="6">
        <f t="shared" si="46"/>
        <v>43758</v>
      </c>
      <c r="AE152" s="6">
        <f t="shared" si="47"/>
        <v>10</v>
      </c>
      <c r="AF152" s="6">
        <f t="shared" si="48"/>
        <v>30185</v>
      </c>
      <c r="AG152" s="6">
        <f t="shared" si="49"/>
        <v>4</v>
      </c>
      <c r="AH152" s="6">
        <f t="shared" si="50"/>
        <v>28477</v>
      </c>
      <c r="AI152" s="6">
        <f t="shared" si="51"/>
        <v>12.024946165313898</v>
      </c>
      <c r="AL152" s="6">
        <f t="shared" si="52"/>
        <v>175031</v>
      </c>
      <c r="AM152" s="6">
        <f t="shared" si="53"/>
        <v>131274</v>
      </c>
      <c r="AN152" s="6">
        <f t="shared" si="54"/>
        <v>30</v>
      </c>
      <c r="AO152" s="6">
        <f t="shared" si="55"/>
        <v>18463</v>
      </c>
      <c r="AP152" s="6">
        <f t="shared" si="56"/>
        <v>4</v>
      </c>
      <c r="AQ152" s="6">
        <f t="shared" si="57"/>
        <v>127710</v>
      </c>
      <c r="AR152" s="6">
        <f t="shared" si="58"/>
        <v>30.771976385202837</v>
      </c>
    </row>
    <row r="153" spans="3:44" x14ac:dyDescent="0.25">
      <c r="C153" s="5" t="s">
        <v>290</v>
      </c>
      <c r="D153" s="5">
        <v>15980</v>
      </c>
      <c r="E153" s="5" t="s">
        <v>291</v>
      </c>
      <c r="F153" s="5">
        <v>228283</v>
      </c>
      <c r="G153" s="5">
        <v>5054</v>
      </c>
      <c r="H153" s="5">
        <v>16523</v>
      </c>
      <c r="I153" s="5">
        <v>28575</v>
      </c>
      <c r="J153" s="5">
        <v>36059</v>
      </c>
      <c r="K153" s="5">
        <v>36051</v>
      </c>
      <c r="L153" s="5">
        <v>15196</v>
      </c>
      <c r="M153" s="5">
        <v>41918</v>
      </c>
      <c r="N153" s="5">
        <v>6536</v>
      </c>
      <c r="O153" s="5">
        <v>8886</v>
      </c>
      <c r="P153" s="5">
        <v>18888</v>
      </c>
      <c r="Q153" s="5">
        <v>8870</v>
      </c>
      <c r="R153" s="5">
        <v>5727</v>
      </c>
      <c r="S153" s="6">
        <f t="shared" si="59"/>
        <v>114141.5</v>
      </c>
      <c r="T153" s="6" t="str">
        <f t="shared" si="60"/>
        <v>20 to 24 minutes</v>
      </c>
      <c r="U153" s="6">
        <f t="shared" si="61"/>
        <v>20</v>
      </c>
      <c r="V153" s="6">
        <f t="shared" si="62"/>
        <v>228283</v>
      </c>
      <c r="W153" s="6">
        <f t="shared" si="63"/>
        <v>86211</v>
      </c>
      <c r="X153" s="6">
        <f t="shared" si="64"/>
        <v>36051</v>
      </c>
      <c r="Y153" s="6">
        <f t="shared" si="65"/>
        <v>4</v>
      </c>
      <c r="Z153" s="6">
        <f t="shared" si="66"/>
        <v>23.098998640814401</v>
      </c>
      <c r="AC153" s="6">
        <f t="shared" si="45"/>
        <v>228283</v>
      </c>
      <c r="AD153" s="6">
        <f t="shared" si="46"/>
        <v>57071</v>
      </c>
      <c r="AE153" s="6">
        <f t="shared" si="47"/>
        <v>15</v>
      </c>
      <c r="AF153" s="6">
        <f t="shared" si="48"/>
        <v>36059</v>
      </c>
      <c r="AG153" s="6">
        <f t="shared" si="49"/>
        <v>4</v>
      </c>
      <c r="AH153" s="6">
        <f t="shared" si="50"/>
        <v>50152</v>
      </c>
      <c r="AI153" s="6">
        <f t="shared" si="51"/>
        <v>15.76749216561746</v>
      </c>
      <c r="AL153" s="6">
        <f t="shared" si="52"/>
        <v>228283</v>
      </c>
      <c r="AM153" s="6">
        <f t="shared" si="53"/>
        <v>171213</v>
      </c>
      <c r="AN153" s="6">
        <f t="shared" si="54"/>
        <v>30</v>
      </c>
      <c r="AO153" s="6">
        <f t="shared" si="55"/>
        <v>41918</v>
      </c>
      <c r="AP153" s="6">
        <f t="shared" si="56"/>
        <v>4</v>
      </c>
      <c r="AQ153" s="6">
        <f t="shared" si="57"/>
        <v>137458</v>
      </c>
      <c r="AR153" s="6">
        <f t="shared" si="58"/>
        <v>33.220979054344198</v>
      </c>
    </row>
    <row r="154" spans="3:44" x14ac:dyDescent="0.25">
      <c r="C154" s="5" t="s">
        <v>292</v>
      </c>
      <c r="D154" s="5">
        <v>16020</v>
      </c>
      <c r="E154" s="5" t="s">
        <v>293</v>
      </c>
      <c r="F154" s="5">
        <v>42905</v>
      </c>
      <c r="G154" s="5">
        <v>1903</v>
      </c>
      <c r="H154" s="5">
        <v>7245</v>
      </c>
      <c r="I154" s="5">
        <v>8104</v>
      </c>
      <c r="J154" s="5">
        <v>7520</v>
      </c>
      <c r="K154" s="5">
        <v>5609</v>
      </c>
      <c r="L154" s="5">
        <v>2198</v>
      </c>
      <c r="M154" s="5">
        <v>4006</v>
      </c>
      <c r="N154" s="5">
        <v>972</v>
      </c>
      <c r="O154" s="5">
        <v>899</v>
      </c>
      <c r="P154" s="5">
        <v>2261</v>
      </c>
      <c r="Q154" s="5">
        <v>1405</v>
      </c>
      <c r="R154" s="5">
        <v>783</v>
      </c>
      <c r="S154" s="6">
        <f t="shared" si="59"/>
        <v>21452.5</v>
      </c>
      <c r="T154" s="6" t="str">
        <f t="shared" si="60"/>
        <v>15 to 19 minutes</v>
      </c>
      <c r="U154" s="6">
        <f t="shared" si="61"/>
        <v>15</v>
      </c>
      <c r="V154" s="6">
        <f t="shared" si="62"/>
        <v>42905</v>
      </c>
      <c r="W154" s="6">
        <f t="shared" si="63"/>
        <v>17252</v>
      </c>
      <c r="X154" s="6">
        <f t="shared" si="64"/>
        <v>7520</v>
      </c>
      <c r="Y154" s="6">
        <f t="shared" si="65"/>
        <v>4</v>
      </c>
      <c r="Z154" s="6">
        <f t="shared" si="66"/>
        <v>17.234308510638296</v>
      </c>
      <c r="AC154" s="6">
        <f t="shared" si="45"/>
        <v>42905</v>
      </c>
      <c r="AD154" s="6">
        <f t="shared" si="46"/>
        <v>10727</v>
      </c>
      <c r="AE154" s="6">
        <f t="shared" si="47"/>
        <v>10</v>
      </c>
      <c r="AF154" s="6">
        <f t="shared" si="48"/>
        <v>8104</v>
      </c>
      <c r="AG154" s="6">
        <f t="shared" si="49"/>
        <v>4</v>
      </c>
      <c r="AH154" s="6">
        <f t="shared" si="50"/>
        <v>9148</v>
      </c>
      <c r="AI154" s="6">
        <f t="shared" si="51"/>
        <v>10.778998025666338</v>
      </c>
      <c r="AL154" s="6">
        <f t="shared" si="52"/>
        <v>42905</v>
      </c>
      <c r="AM154" s="6">
        <f t="shared" si="53"/>
        <v>32179</v>
      </c>
      <c r="AN154" s="6">
        <f t="shared" si="54"/>
        <v>25</v>
      </c>
      <c r="AO154" s="6">
        <f t="shared" si="55"/>
        <v>2198</v>
      </c>
      <c r="AP154" s="6">
        <f t="shared" si="56"/>
        <v>4</v>
      </c>
      <c r="AQ154" s="6">
        <f t="shared" si="57"/>
        <v>30381</v>
      </c>
      <c r="AR154" s="6">
        <f t="shared" si="58"/>
        <v>28.271610555050046</v>
      </c>
    </row>
    <row r="155" spans="3:44" x14ac:dyDescent="0.25">
      <c r="C155" s="5" t="s">
        <v>294</v>
      </c>
      <c r="D155" s="5">
        <v>16060</v>
      </c>
      <c r="E155" s="5" t="s">
        <v>295</v>
      </c>
      <c r="F155" s="5">
        <v>25261</v>
      </c>
      <c r="G155" s="5">
        <v>924</v>
      </c>
      <c r="H155" s="5">
        <v>5246</v>
      </c>
      <c r="I155" s="5">
        <v>6490</v>
      </c>
      <c r="J155" s="5">
        <v>4096</v>
      </c>
      <c r="K155" s="5">
        <v>3006</v>
      </c>
      <c r="L155" s="5">
        <v>1054</v>
      </c>
      <c r="M155" s="5">
        <v>2062</v>
      </c>
      <c r="N155" s="5">
        <v>243</v>
      </c>
      <c r="O155" s="5">
        <v>543</v>
      </c>
      <c r="P155" s="5">
        <v>951</v>
      </c>
      <c r="Q155" s="5">
        <v>431</v>
      </c>
      <c r="R155" s="5">
        <v>215</v>
      </c>
      <c r="S155" s="6">
        <f t="shared" si="59"/>
        <v>12630.5</v>
      </c>
      <c r="T155" s="6" t="str">
        <f t="shared" si="60"/>
        <v>10 to 14 minutes</v>
      </c>
      <c r="U155" s="6">
        <f t="shared" si="61"/>
        <v>10</v>
      </c>
      <c r="V155" s="6">
        <f t="shared" si="62"/>
        <v>25261</v>
      </c>
      <c r="W155" s="6">
        <f t="shared" si="63"/>
        <v>6170</v>
      </c>
      <c r="X155" s="6">
        <f t="shared" si="64"/>
        <v>6490</v>
      </c>
      <c r="Y155" s="6">
        <f t="shared" si="65"/>
        <v>4</v>
      </c>
      <c r="Z155" s="6">
        <f t="shared" si="66"/>
        <v>13.981818181818182</v>
      </c>
      <c r="AC155" s="6">
        <f t="shared" si="45"/>
        <v>25261</v>
      </c>
      <c r="AD155" s="6">
        <f t="shared" si="46"/>
        <v>6316</v>
      </c>
      <c r="AE155" s="6">
        <f t="shared" si="47"/>
        <v>10</v>
      </c>
      <c r="AF155" s="6">
        <f t="shared" si="48"/>
        <v>6490</v>
      </c>
      <c r="AG155" s="6">
        <f t="shared" si="49"/>
        <v>4</v>
      </c>
      <c r="AH155" s="6">
        <f t="shared" si="50"/>
        <v>6170</v>
      </c>
      <c r="AI155" s="6">
        <f t="shared" si="51"/>
        <v>10.089522342064715</v>
      </c>
      <c r="AL155" s="6">
        <f t="shared" si="52"/>
        <v>25261</v>
      </c>
      <c r="AM155" s="6">
        <f t="shared" si="53"/>
        <v>18946</v>
      </c>
      <c r="AN155" s="6">
        <f t="shared" si="54"/>
        <v>20</v>
      </c>
      <c r="AO155" s="6">
        <f t="shared" si="55"/>
        <v>3006</v>
      </c>
      <c r="AP155" s="6">
        <f t="shared" si="56"/>
        <v>4</v>
      </c>
      <c r="AQ155" s="6">
        <f t="shared" si="57"/>
        <v>16756</v>
      </c>
      <c r="AR155" s="6">
        <f t="shared" si="58"/>
        <v>22.913838988689289</v>
      </c>
    </row>
    <row r="156" spans="3:44" x14ac:dyDescent="0.25">
      <c r="C156" s="5" t="s">
        <v>296</v>
      </c>
      <c r="D156" s="5">
        <v>16100</v>
      </c>
      <c r="E156" s="5" t="s">
        <v>297</v>
      </c>
      <c r="F156" s="5">
        <v>22850</v>
      </c>
      <c r="G156" s="5">
        <v>1189</v>
      </c>
      <c r="H156" s="5">
        <v>5130</v>
      </c>
      <c r="I156" s="5">
        <v>6605</v>
      </c>
      <c r="J156" s="5">
        <v>3856</v>
      </c>
      <c r="K156" s="5">
        <v>1469</v>
      </c>
      <c r="L156" s="5">
        <v>386</v>
      </c>
      <c r="M156" s="5">
        <v>1507</v>
      </c>
      <c r="N156" s="5">
        <v>170</v>
      </c>
      <c r="O156" s="5">
        <v>479</v>
      </c>
      <c r="P156" s="5">
        <v>967</v>
      </c>
      <c r="Q156" s="5">
        <v>661</v>
      </c>
      <c r="R156" s="5">
        <v>431</v>
      </c>
      <c r="S156" s="6">
        <f t="shared" si="59"/>
        <v>11425</v>
      </c>
      <c r="T156" s="6" t="str">
        <f t="shared" si="60"/>
        <v>10 to 14 minutes</v>
      </c>
      <c r="U156" s="6">
        <f t="shared" si="61"/>
        <v>10</v>
      </c>
      <c r="V156" s="6">
        <f t="shared" si="62"/>
        <v>22850</v>
      </c>
      <c r="W156" s="6">
        <f t="shared" si="63"/>
        <v>6319</v>
      </c>
      <c r="X156" s="6">
        <f t="shared" si="64"/>
        <v>6605</v>
      </c>
      <c r="Y156" s="6">
        <f t="shared" si="65"/>
        <v>4</v>
      </c>
      <c r="Z156" s="6">
        <f t="shared" si="66"/>
        <v>13.09220287660863</v>
      </c>
      <c r="AC156" s="6">
        <f t="shared" si="45"/>
        <v>22850</v>
      </c>
      <c r="AD156" s="6">
        <f t="shared" si="46"/>
        <v>5713</v>
      </c>
      <c r="AE156" s="6">
        <f t="shared" si="47"/>
        <v>5</v>
      </c>
      <c r="AF156" s="6">
        <f t="shared" si="48"/>
        <v>5130</v>
      </c>
      <c r="AG156" s="6">
        <f t="shared" si="49"/>
        <v>4</v>
      </c>
      <c r="AH156" s="6">
        <f t="shared" si="50"/>
        <v>1189</v>
      </c>
      <c r="AI156" s="6">
        <f t="shared" si="51"/>
        <v>8.5270955165692008</v>
      </c>
      <c r="AL156" s="6">
        <f t="shared" si="52"/>
        <v>22850</v>
      </c>
      <c r="AM156" s="6">
        <f t="shared" si="53"/>
        <v>17138</v>
      </c>
      <c r="AN156" s="6">
        <f t="shared" si="54"/>
        <v>20</v>
      </c>
      <c r="AO156" s="6">
        <f t="shared" si="55"/>
        <v>1469</v>
      </c>
      <c r="AP156" s="6">
        <f t="shared" si="56"/>
        <v>4</v>
      </c>
      <c r="AQ156" s="6">
        <f t="shared" si="57"/>
        <v>16780</v>
      </c>
      <c r="AR156" s="6">
        <f t="shared" si="58"/>
        <v>20.973451327433629</v>
      </c>
    </row>
    <row r="157" spans="3:44" x14ac:dyDescent="0.25">
      <c r="C157" s="5" t="s">
        <v>298</v>
      </c>
      <c r="D157" s="5">
        <v>16180</v>
      </c>
      <c r="E157" s="5" t="s">
        <v>299</v>
      </c>
      <c r="F157" s="5">
        <v>22319</v>
      </c>
      <c r="G157" s="5">
        <v>1156</v>
      </c>
      <c r="H157" s="5">
        <v>4783</v>
      </c>
      <c r="I157" s="5">
        <v>6487</v>
      </c>
      <c r="J157" s="5">
        <v>3594</v>
      </c>
      <c r="K157" s="5">
        <v>1376</v>
      </c>
      <c r="L157" s="5">
        <v>665</v>
      </c>
      <c r="M157" s="5">
        <v>1334</v>
      </c>
      <c r="N157" s="5">
        <v>656</v>
      </c>
      <c r="O157" s="5">
        <v>961</v>
      </c>
      <c r="P157" s="5">
        <v>803</v>
      </c>
      <c r="Q157" s="5">
        <v>345</v>
      </c>
      <c r="R157" s="5">
        <v>159</v>
      </c>
      <c r="S157" s="6">
        <f t="shared" si="59"/>
        <v>11159.5</v>
      </c>
      <c r="T157" s="6" t="str">
        <f t="shared" si="60"/>
        <v>10 to 14 minutes</v>
      </c>
      <c r="U157" s="6">
        <f t="shared" si="61"/>
        <v>10</v>
      </c>
      <c r="V157" s="6">
        <f t="shared" si="62"/>
        <v>22319</v>
      </c>
      <c r="W157" s="6">
        <f t="shared" si="63"/>
        <v>5939</v>
      </c>
      <c r="X157" s="6">
        <f t="shared" si="64"/>
        <v>6487</v>
      </c>
      <c r="Y157" s="6">
        <f t="shared" si="65"/>
        <v>4</v>
      </c>
      <c r="Z157" s="6">
        <f t="shared" si="66"/>
        <v>13.219053491598581</v>
      </c>
      <c r="AC157" s="6">
        <f t="shared" si="45"/>
        <v>22319</v>
      </c>
      <c r="AD157" s="6">
        <f t="shared" si="46"/>
        <v>5580</v>
      </c>
      <c r="AE157" s="6">
        <f t="shared" si="47"/>
        <v>5</v>
      </c>
      <c r="AF157" s="6">
        <f t="shared" si="48"/>
        <v>4783</v>
      </c>
      <c r="AG157" s="6">
        <f t="shared" si="49"/>
        <v>4</v>
      </c>
      <c r="AH157" s="6">
        <f t="shared" si="50"/>
        <v>1156</v>
      </c>
      <c r="AI157" s="6">
        <f t="shared" si="51"/>
        <v>8.6995609450135909</v>
      </c>
      <c r="AL157" s="6">
        <f t="shared" si="52"/>
        <v>22319</v>
      </c>
      <c r="AM157" s="6">
        <f t="shared" si="53"/>
        <v>16740</v>
      </c>
      <c r="AN157" s="6">
        <f t="shared" si="54"/>
        <v>20</v>
      </c>
      <c r="AO157" s="6">
        <f t="shared" si="55"/>
        <v>1376</v>
      </c>
      <c r="AP157" s="6">
        <f t="shared" si="56"/>
        <v>4</v>
      </c>
      <c r="AQ157" s="6">
        <f t="shared" si="57"/>
        <v>16020</v>
      </c>
      <c r="AR157" s="6">
        <f t="shared" si="58"/>
        <v>22.090843023255815</v>
      </c>
    </row>
    <row r="158" spans="3:44" x14ac:dyDescent="0.25">
      <c r="C158" s="5" t="s">
        <v>300</v>
      </c>
      <c r="D158" s="5">
        <v>16220</v>
      </c>
      <c r="E158" s="5" t="s">
        <v>301</v>
      </c>
      <c r="F158" s="5">
        <v>38019</v>
      </c>
      <c r="G158" s="5">
        <v>1820</v>
      </c>
      <c r="H158" s="5">
        <v>6157</v>
      </c>
      <c r="I158" s="5">
        <v>10403</v>
      </c>
      <c r="J158" s="5">
        <v>10145</v>
      </c>
      <c r="K158" s="5">
        <v>4470</v>
      </c>
      <c r="L158" s="5">
        <v>912</v>
      </c>
      <c r="M158" s="5">
        <v>1388</v>
      </c>
      <c r="N158" s="5">
        <v>341</v>
      </c>
      <c r="O158" s="5">
        <v>162</v>
      </c>
      <c r="P158" s="5">
        <v>645</v>
      </c>
      <c r="Q158" s="5">
        <v>575</v>
      </c>
      <c r="R158" s="5">
        <v>1001</v>
      </c>
      <c r="S158" s="6">
        <f t="shared" si="59"/>
        <v>19009.5</v>
      </c>
      <c r="T158" s="6" t="str">
        <f t="shared" si="60"/>
        <v>15 to 19 minutes</v>
      </c>
      <c r="U158" s="6">
        <f t="shared" si="61"/>
        <v>15</v>
      </c>
      <c r="V158" s="6">
        <f t="shared" si="62"/>
        <v>38019</v>
      </c>
      <c r="W158" s="6">
        <f t="shared" si="63"/>
        <v>18380</v>
      </c>
      <c r="X158" s="6">
        <f t="shared" si="64"/>
        <v>10145</v>
      </c>
      <c r="Y158" s="6">
        <f t="shared" si="65"/>
        <v>4</v>
      </c>
      <c r="Z158" s="6">
        <f t="shared" si="66"/>
        <v>15.248201084277969</v>
      </c>
      <c r="AC158" s="6">
        <f t="shared" si="45"/>
        <v>38019</v>
      </c>
      <c r="AD158" s="6">
        <f t="shared" si="46"/>
        <v>9505</v>
      </c>
      <c r="AE158" s="6">
        <f t="shared" si="47"/>
        <v>10</v>
      </c>
      <c r="AF158" s="6">
        <f t="shared" si="48"/>
        <v>10403</v>
      </c>
      <c r="AG158" s="6">
        <f t="shared" si="49"/>
        <v>4</v>
      </c>
      <c r="AH158" s="6">
        <f t="shared" si="50"/>
        <v>7977</v>
      </c>
      <c r="AI158" s="6">
        <f t="shared" si="51"/>
        <v>10.587426703835431</v>
      </c>
      <c r="AL158" s="6">
        <f t="shared" si="52"/>
        <v>38019</v>
      </c>
      <c r="AM158" s="6">
        <f t="shared" si="53"/>
        <v>28515</v>
      </c>
      <c r="AN158" s="6">
        <f t="shared" si="54"/>
        <v>15</v>
      </c>
      <c r="AO158" s="6">
        <f t="shared" si="55"/>
        <v>10145</v>
      </c>
      <c r="AP158" s="6">
        <f t="shared" si="56"/>
        <v>4</v>
      </c>
      <c r="AQ158" s="6">
        <f t="shared" si="57"/>
        <v>18380</v>
      </c>
      <c r="AR158" s="6">
        <f t="shared" si="58"/>
        <v>18.995761458846722</v>
      </c>
    </row>
    <row r="159" spans="3:44" x14ac:dyDescent="0.25">
      <c r="C159" s="5" t="s">
        <v>302</v>
      </c>
      <c r="D159" s="5">
        <v>16260</v>
      </c>
      <c r="E159" s="5" t="s">
        <v>303</v>
      </c>
      <c r="F159" s="5">
        <v>17944</v>
      </c>
      <c r="G159" s="5">
        <v>2124</v>
      </c>
      <c r="H159" s="5">
        <v>4366</v>
      </c>
      <c r="I159" s="5">
        <v>5099</v>
      </c>
      <c r="J159" s="5">
        <v>2167</v>
      </c>
      <c r="K159" s="5">
        <v>984</v>
      </c>
      <c r="L159" s="5">
        <v>396</v>
      </c>
      <c r="M159" s="5">
        <v>627</v>
      </c>
      <c r="N159" s="5">
        <v>92</v>
      </c>
      <c r="O159" s="5">
        <v>267</v>
      </c>
      <c r="P159" s="5">
        <v>599</v>
      </c>
      <c r="Q159" s="5">
        <v>671</v>
      </c>
      <c r="R159" s="5">
        <v>552</v>
      </c>
      <c r="S159" s="6">
        <f t="shared" si="59"/>
        <v>8972</v>
      </c>
      <c r="T159" s="6" t="str">
        <f t="shared" si="60"/>
        <v>10 to 14 minutes</v>
      </c>
      <c r="U159" s="6">
        <f t="shared" si="61"/>
        <v>10</v>
      </c>
      <c r="V159" s="6">
        <f t="shared" si="62"/>
        <v>17944</v>
      </c>
      <c r="W159" s="6">
        <f t="shared" si="63"/>
        <v>6490</v>
      </c>
      <c r="X159" s="6">
        <f t="shared" si="64"/>
        <v>5099</v>
      </c>
      <c r="Y159" s="6">
        <f t="shared" si="65"/>
        <v>4</v>
      </c>
      <c r="Z159" s="6">
        <f t="shared" si="66"/>
        <v>11.947048440870759</v>
      </c>
      <c r="AC159" s="6">
        <f t="shared" si="45"/>
        <v>17944</v>
      </c>
      <c r="AD159" s="6">
        <f t="shared" si="46"/>
        <v>4487</v>
      </c>
      <c r="AE159" s="6">
        <f t="shared" si="47"/>
        <v>5</v>
      </c>
      <c r="AF159" s="6">
        <f t="shared" si="48"/>
        <v>4366</v>
      </c>
      <c r="AG159" s="6">
        <f t="shared" si="49"/>
        <v>4</v>
      </c>
      <c r="AH159" s="6">
        <f t="shared" si="50"/>
        <v>2124</v>
      </c>
      <c r="AI159" s="6">
        <f t="shared" si="51"/>
        <v>7.1639945029775536</v>
      </c>
      <c r="AL159" s="6">
        <f t="shared" si="52"/>
        <v>17944</v>
      </c>
      <c r="AM159" s="6">
        <f t="shared" si="53"/>
        <v>13458</v>
      </c>
      <c r="AN159" s="6">
        <f t="shared" si="54"/>
        <v>15</v>
      </c>
      <c r="AO159" s="6">
        <f t="shared" si="55"/>
        <v>2167</v>
      </c>
      <c r="AP159" s="6">
        <f t="shared" si="56"/>
        <v>4</v>
      </c>
      <c r="AQ159" s="6">
        <f t="shared" si="57"/>
        <v>11589</v>
      </c>
      <c r="AR159" s="6">
        <f t="shared" si="58"/>
        <v>18.44993077988002</v>
      </c>
    </row>
    <row r="160" spans="3:44" x14ac:dyDescent="0.25">
      <c r="C160" s="5" t="s">
        <v>304</v>
      </c>
      <c r="D160" s="5">
        <v>16300</v>
      </c>
      <c r="E160" s="5" t="s">
        <v>305</v>
      </c>
      <c r="F160" s="5">
        <v>127412</v>
      </c>
      <c r="G160" s="5">
        <v>6220</v>
      </c>
      <c r="H160" s="5">
        <v>18778</v>
      </c>
      <c r="I160" s="5">
        <v>25202</v>
      </c>
      <c r="J160" s="5">
        <v>23950</v>
      </c>
      <c r="K160" s="5">
        <v>18623</v>
      </c>
      <c r="L160" s="5">
        <v>7963</v>
      </c>
      <c r="M160" s="5">
        <v>11004</v>
      </c>
      <c r="N160" s="5">
        <v>3043</v>
      </c>
      <c r="O160" s="5">
        <v>3206</v>
      </c>
      <c r="P160" s="5">
        <v>5242</v>
      </c>
      <c r="Q160" s="5">
        <v>2589</v>
      </c>
      <c r="R160" s="5">
        <v>1592</v>
      </c>
      <c r="S160" s="6">
        <f t="shared" si="59"/>
        <v>63706</v>
      </c>
      <c r="T160" s="6" t="str">
        <f t="shared" si="60"/>
        <v>15 to 19 minutes</v>
      </c>
      <c r="U160" s="6">
        <f t="shared" si="61"/>
        <v>15</v>
      </c>
      <c r="V160" s="6">
        <f t="shared" si="62"/>
        <v>127412</v>
      </c>
      <c r="W160" s="6">
        <f t="shared" si="63"/>
        <v>50200</v>
      </c>
      <c r="X160" s="6">
        <f t="shared" si="64"/>
        <v>23950</v>
      </c>
      <c r="Y160" s="6">
        <f t="shared" si="65"/>
        <v>4</v>
      </c>
      <c r="Z160" s="6">
        <f t="shared" si="66"/>
        <v>17.255699373695197</v>
      </c>
      <c r="AC160" s="6">
        <f t="shared" si="45"/>
        <v>127412</v>
      </c>
      <c r="AD160" s="6">
        <f t="shared" si="46"/>
        <v>31854</v>
      </c>
      <c r="AE160" s="6">
        <f t="shared" si="47"/>
        <v>10</v>
      </c>
      <c r="AF160" s="6">
        <f t="shared" si="48"/>
        <v>25202</v>
      </c>
      <c r="AG160" s="6">
        <f t="shared" si="49"/>
        <v>4</v>
      </c>
      <c r="AH160" s="6">
        <f t="shared" si="50"/>
        <v>24998</v>
      </c>
      <c r="AI160" s="6">
        <f t="shared" si="51"/>
        <v>11.088008888183477</v>
      </c>
      <c r="AL160" s="6">
        <f t="shared" si="52"/>
        <v>127412</v>
      </c>
      <c r="AM160" s="6">
        <f t="shared" si="53"/>
        <v>95559</v>
      </c>
      <c r="AN160" s="6">
        <f t="shared" si="54"/>
        <v>25</v>
      </c>
      <c r="AO160" s="6">
        <f t="shared" si="55"/>
        <v>7963</v>
      </c>
      <c r="AP160" s="6">
        <f t="shared" si="56"/>
        <v>4</v>
      </c>
      <c r="AQ160" s="6">
        <f t="shared" si="57"/>
        <v>92773</v>
      </c>
      <c r="AR160" s="6">
        <f t="shared" si="58"/>
        <v>26.399472560592741</v>
      </c>
    </row>
    <row r="161" spans="3:44" x14ac:dyDescent="0.25">
      <c r="C161" s="5" t="s">
        <v>306</v>
      </c>
      <c r="D161" s="5">
        <v>16340</v>
      </c>
      <c r="E161" s="5" t="s">
        <v>307</v>
      </c>
      <c r="F161" s="5">
        <v>15463</v>
      </c>
      <c r="G161" s="5">
        <v>660</v>
      </c>
      <c r="H161" s="5">
        <v>2178</v>
      </c>
      <c r="I161" s="5">
        <v>2325</v>
      </c>
      <c r="J161" s="5">
        <v>1947</v>
      </c>
      <c r="K161" s="5">
        <v>1433</v>
      </c>
      <c r="L161" s="5">
        <v>769</v>
      </c>
      <c r="M161" s="5">
        <v>2096</v>
      </c>
      <c r="N161" s="5">
        <v>373</v>
      </c>
      <c r="O161" s="5">
        <v>562</v>
      </c>
      <c r="P161" s="5">
        <v>1497</v>
      </c>
      <c r="Q161" s="5">
        <v>1133</v>
      </c>
      <c r="R161" s="5">
        <v>490</v>
      </c>
      <c r="S161" s="6">
        <f t="shared" si="59"/>
        <v>7731.5</v>
      </c>
      <c r="T161" s="6" t="str">
        <f t="shared" si="60"/>
        <v>20 to 24 minutes</v>
      </c>
      <c r="U161" s="6">
        <f t="shared" si="61"/>
        <v>20</v>
      </c>
      <c r="V161" s="6">
        <f t="shared" si="62"/>
        <v>15463</v>
      </c>
      <c r="W161" s="6">
        <f t="shared" si="63"/>
        <v>7110</v>
      </c>
      <c r="X161" s="6">
        <f t="shared" si="64"/>
        <v>1433</v>
      </c>
      <c r="Y161" s="6">
        <f t="shared" si="65"/>
        <v>4</v>
      </c>
      <c r="Z161" s="6">
        <f t="shared" si="66"/>
        <v>21.734822051639917</v>
      </c>
      <c r="AC161" s="6">
        <f t="shared" si="45"/>
        <v>15463</v>
      </c>
      <c r="AD161" s="6">
        <f t="shared" si="46"/>
        <v>3866</v>
      </c>
      <c r="AE161" s="6">
        <f t="shared" si="47"/>
        <v>10</v>
      </c>
      <c r="AF161" s="6">
        <f t="shared" si="48"/>
        <v>2325</v>
      </c>
      <c r="AG161" s="6">
        <f t="shared" si="49"/>
        <v>4</v>
      </c>
      <c r="AH161" s="6">
        <f t="shared" si="50"/>
        <v>2838</v>
      </c>
      <c r="AI161" s="6">
        <f t="shared" si="51"/>
        <v>11.768172043010752</v>
      </c>
      <c r="AL161" s="6">
        <f t="shared" si="52"/>
        <v>15463</v>
      </c>
      <c r="AM161" s="6">
        <f t="shared" si="53"/>
        <v>11598</v>
      </c>
      <c r="AN161" s="6">
        <f t="shared" si="54"/>
        <v>35</v>
      </c>
      <c r="AO161" s="6">
        <f t="shared" si="55"/>
        <v>373</v>
      </c>
      <c r="AP161" s="6">
        <f t="shared" si="56"/>
        <v>4</v>
      </c>
      <c r="AQ161" s="6">
        <f t="shared" si="57"/>
        <v>11408</v>
      </c>
      <c r="AR161" s="6">
        <f t="shared" si="58"/>
        <v>37.029490616621985</v>
      </c>
    </row>
    <row r="162" spans="3:44" x14ac:dyDescent="0.25">
      <c r="C162" s="5" t="s">
        <v>308</v>
      </c>
      <c r="D162" s="5">
        <v>16380</v>
      </c>
      <c r="E162" s="5" t="s">
        <v>309</v>
      </c>
      <c r="F162" s="5">
        <v>18905</v>
      </c>
      <c r="G162" s="5">
        <v>1657</v>
      </c>
      <c r="H162" s="5">
        <v>3892</v>
      </c>
      <c r="I162" s="5">
        <v>3411</v>
      </c>
      <c r="J162" s="5">
        <v>2758</v>
      </c>
      <c r="K162" s="5">
        <v>2505</v>
      </c>
      <c r="L162" s="5">
        <v>1016</v>
      </c>
      <c r="M162" s="5">
        <v>1321</v>
      </c>
      <c r="N162" s="5">
        <v>328</v>
      </c>
      <c r="O162" s="5">
        <v>441</v>
      </c>
      <c r="P162" s="5">
        <v>862</v>
      </c>
      <c r="Q162" s="5">
        <v>428</v>
      </c>
      <c r="R162" s="5">
        <v>286</v>
      </c>
      <c r="S162" s="6">
        <f t="shared" si="59"/>
        <v>9452.5</v>
      </c>
      <c r="T162" s="6" t="str">
        <f t="shared" si="60"/>
        <v>15 to 19 minutes</v>
      </c>
      <c r="U162" s="6">
        <f t="shared" si="61"/>
        <v>15</v>
      </c>
      <c r="V162" s="6">
        <f t="shared" si="62"/>
        <v>18905</v>
      </c>
      <c r="W162" s="6">
        <f t="shared" si="63"/>
        <v>8960</v>
      </c>
      <c r="X162" s="6">
        <f t="shared" si="64"/>
        <v>2758</v>
      </c>
      <c r="Y162" s="6">
        <f t="shared" si="65"/>
        <v>4</v>
      </c>
      <c r="Z162" s="6">
        <f t="shared" si="66"/>
        <v>15.714285714285714</v>
      </c>
      <c r="AC162" s="6">
        <f t="shared" si="45"/>
        <v>18905</v>
      </c>
      <c r="AD162" s="6">
        <f t="shared" si="46"/>
        <v>4727</v>
      </c>
      <c r="AE162" s="6">
        <f t="shared" si="47"/>
        <v>5</v>
      </c>
      <c r="AF162" s="6">
        <f t="shared" si="48"/>
        <v>3892</v>
      </c>
      <c r="AG162" s="6">
        <f t="shared" si="49"/>
        <v>4</v>
      </c>
      <c r="AH162" s="6">
        <f t="shared" si="50"/>
        <v>1657</v>
      </c>
      <c r="AI162" s="6">
        <f t="shared" si="51"/>
        <v>8.1544193216855092</v>
      </c>
      <c r="AL162" s="6">
        <f t="shared" si="52"/>
        <v>18905</v>
      </c>
      <c r="AM162" s="6">
        <f t="shared" si="53"/>
        <v>14179</v>
      </c>
      <c r="AN162" s="6">
        <f t="shared" si="54"/>
        <v>20</v>
      </c>
      <c r="AO162" s="6">
        <f t="shared" si="55"/>
        <v>2505</v>
      </c>
      <c r="AP162" s="6">
        <f t="shared" si="56"/>
        <v>4</v>
      </c>
      <c r="AQ162" s="6">
        <f t="shared" si="57"/>
        <v>11718</v>
      </c>
      <c r="AR162" s="6">
        <f t="shared" si="58"/>
        <v>23.929341317365271</v>
      </c>
    </row>
    <row r="163" spans="3:44" x14ac:dyDescent="0.25">
      <c r="C163" s="5" t="s">
        <v>310</v>
      </c>
      <c r="D163" s="5">
        <v>16420</v>
      </c>
      <c r="E163" s="5" t="s">
        <v>311</v>
      </c>
      <c r="F163" s="5">
        <v>11244</v>
      </c>
      <c r="G163" s="5">
        <v>687</v>
      </c>
      <c r="H163" s="5">
        <v>1847</v>
      </c>
      <c r="I163" s="5">
        <v>2073</v>
      </c>
      <c r="J163" s="5">
        <v>1611</v>
      </c>
      <c r="K163" s="5">
        <v>1586</v>
      </c>
      <c r="L163" s="5">
        <v>600</v>
      </c>
      <c r="M163" s="5">
        <v>959</v>
      </c>
      <c r="N163" s="5">
        <v>191</v>
      </c>
      <c r="O163" s="5">
        <v>375</v>
      </c>
      <c r="P163" s="5">
        <v>488</v>
      </c>
      <c r="Q163" s="5">
        <v>565</v>
      </c>
      <c r="R163" s="5">
        <v>262</v>
      </c>
      <c r="S163" s="6">
        <f t="shared" si="59"/>
        <v>5622</v>
      </c>
      <c r="T163" s="6" t="str">
        <f t="shared" si="60"/>
        <v>15 to 19 minutes</v>
      </c>
      <c r="U163" s="6">
        <f t="shared" si="61"/>
        <v>15</v>
      </c>
      <c r="V163" s="6">
        <f t="shared" si="62"/>
        <v>11244</v>
      </c>
      <c r="W163" s="6">
        <f t="shared" si="63"/>
        <v>4607</v>
      </c>
      <c r="X163" s="6">
        <f t="shared" si="64"/>
        <v>1611</v>
      </c>
      <c r="Y163" s="6">
        <f t="shared" si="65"/>
        <v>4</v>
      </c>
      <c r="Z163" s="6">
        <f t="shared" si="66"/>
        <v>17.520173805090007</v>
      </c>
      <c r="AC163" s="6">
        <f t="shared" si="45"/>
        <v>11244</v>
      </c>
      <c r="AD163" s="6">
        <f t="shared" si="46"/>
        <v>2812</v>
      </c>
      <c r="AE163" s="6">
        <f t="shared" si="47"/>
        <v>10</v>
      </c>
      <c r="AF163" s="6">
        <f t="shared" si="48"/>
        <v>2073</v>
      </c>
      <c r="AG163" s="6">
        <f t="shared" si="49"/>
        <v>4</v>
      </c>
      <c r="AH163" s="6">
        <f t="shared" si="50"/>
        <v>2534</v>
      </c>
      <c r="AI163" s="6">
        <f t="shared" si="51"/>
        <v>10.534491075735648</v>
      </c>
      <c r="AL163" s="6">
        <f t="shared" si="52"/>
        <v>11244</v>
      </c>
      <c r="AM163" s="6">
        <f t="shared" si="53"/>
        <v>8433</v>
      </c>
      <c r="AN163" s="6">
        <f t="shared" si="54"/>
        <v>30</v>
      </c>
      <c r="AO163" s="6">
        <f t="shared" si="55"/>
        <v>959</v>
      </c>
      <c r="AP163" s="6">
        <f t="shared" si="56"/>
        <v>4</v>
      </c>
      <c r="AQ163" s="6">
        <f t="shared" si="57"/>
        <v>8404</v>
      </c>
      <c r="AR163" s="6">
        <f t="shared" si="58"/>
        <v>30.120959332638165</v>
      </c>
    </row>
    <row r="164" spans="3:44" x14ac:dyDescent="0.25">
      <c r="C164" s="5" t="s">
        <v>312</v>
      </c>
      <c r="D164" s="5">
        <v>16460</v>
      </c>
      <c r="E164" s="5" t="s">
        <v>313</v>
      </c>
      <c r="F164" s="5">
        <v>15951</v>
      </c>
      <c r="G164" s="5">
        <v>1145</v>
      </c>
      <c r="H164" s="5">
        <v>2899</v>
      </c>
      <c r="I164" s="5">
        <v>2546</v>
      </c>
      <c r="J164" s="5">
        <v>1946</v>
      </c>
      <c r="K164" s="5">
        <v>2065</v>
      </c>
      <c r="L164" s="5">
        <v>1057</v>
      </c>
      <c r="M164" s="5">
        <v>1793</v>
      </c>
      <c r="N164" s="5">
        <v>392</v>
      </c>
      <c r="O164" s="5">
        <v>336</v>
      </c>
      <c r="P164" s="5">
        <v>638</v>
      </c>
      <c r="Q164" s="5">
        <v>674</v>
      </c>
      <c r="R164" s="5">
        <v>460</v>
      </c>
      <c r="S164" s="6">
        <f t="shared" si="59"/>
        <v>7975.5</v>
      </c>
      <c r="T164" s="6" t="str">
        <f t="shared" si="60"/>
        <v>15 to 19 minutes</v>
      </c>
      <c r="U164" s="6">
        <f t="shared" si="61"/>
        <v>15</v>
      </c>
      <c r="V164" s="6">
        <f t="shared" si="62"/>
        <v>15951</v>
      </c>
      <c r="W164" s="6">
        <f t="shared" si="63"/>
        <v>6590</v>
      </c>
      <c r="X164" s="6">
        <f t="shared" si="64"/>
        <v>1946</v>
      </c>
      <c r="Y164" s="6">
        <f t="shared" si="65"/>
        <v>4</v>
      </c>
      <c r="Z164" s="6">
        <f t="shared" si="66"/>
        <v>17.847893114080165</v>
      </c>
      <c r="AC164" s="6">
        <f t="shared" si="45"/>
        <v>15951</v>
      </c>
      <c r="AD164" s="6">
        <f t="shared" si="46"/>
        <v>3988</v>
      </c>
      <c r="AE164" s="6">
        <f t="shared" si="47"/>
        <v>5</v>
      </c>
      <c r="AF164" s="6">
        <f t="shared" si="48"/>
        <v>2899</v>
      </c>
      <c r="AG164" s="6">
        <f t="shared" si="49"/>
        <v>4</v>
      </c>
      <c r="AH164" s="6">
        <f t="shared" si="50"/>
        <v>1145</v>
      </c>
      <c r="AI164" s="6">
        <f t="shared" si="51"/>
        <v>8.9223870300103485</v>
      </c>
      <c r="AL164" s="6">
        <f t="shared" si="52"/>
        <v>15951</v>
      </c>
      <c r="AM164" s="6">
        <f t="shared" si="53"/>
        <v>11964</v>
      </c>
      <c r="AN164" s="6">
        <f t="shared" si="54"/>
        <v>30</v>
      </c>
      <c r="AO164" s="6">
        <f t="shared" si="55"/>
        <v>1793</v>
      </c>
      <c r="AP164" s="6">
        <f t="shared" si="56"/>
        <v>4</v>
      </c>
      <c r="AQ164" s="6">
        <f t="shared" si="57"/>
        <v>11658</v>
      </c>
      <c r="AR164" s="6">
        <f t="shared" si="58"/>
        <v>30.680981595092025</v>
      </c>
    </row>
    <row r="165" spans="3:44" x14ac:dyDescent="0.25">
      <c r="C165" s="5" t="s">
        <v>314</v>
      </c>
      <c r="D165" s="5">
        <v>16500</v>
      </c>
      <c r="E165" s="5" t="s">
        <v>315</v>
      </c>
      <c r="F165" s="5">
        <v>27483</v>
      </c>
      <c r="G165" s="5">
        <v>1227</v>
      </c>
      <c r="H165" s="5">
        <v>3623</v>
      </c>
      <c r="I165" s="5">
        <v>4659</v>
      </c>
      <c r="J165" s="5">
        <v>4134</v>
      </c>
      <c r="K165" s="5">
        <v>3223</v>
      </c>
      <c r="L165" s="5">
        <v>1465</v>
      </c>
      <c r="M165" s="5">
        <v>2994</v>
      </c>
      <c r="N165" s="5">
        <v>690</v>
      </c>
      <c r="O165" s="5">
        <v>850</v>
      </c>
      <c r="P165" s="5">
        <v>1936</v>
      </c>
      <c r="Q165" s="5">
        <v>1276</v>
      </c>
      <c r="R165" s="5">
        <v>1406</v>
      </c>
      <c r="S165" s="6">
        <f t="shared" si="59"/>
        <v>13741.5</v>
      </c>
      <c r="T165" s="6" t="str">
        <f t="shared" si="60"/>
        <v>20 to 24 minutes</v>
      </c>
      <c r="U165" s="6">
        <f t="shared" si="61"/>
        <v>20</v>
      </c>
      <c r="V165" s="6">
        <f t="shared" si="62"/>
        <v>27483</v>
      </c>
      <c r="W165" s="6">
        <f t="shared" si="63"/>
        <v>13643</v>
      </c>
      <c r="X165" s="6">
        <f t="shared" si="64"/>
        <v>3223</v>
      </c>
      <c r="Y165" s="6">
        <f t="shared" si="65"/>
        <v>4</v>
      </c>
      <c r="Z165" s="6">
        <f t="shared" si="66"/>
        <v>20.122246354328265</v>
      </c>
      <c r="AC165" s="6">
        <f t="shared" si="45"/>
        <v>27483</v>
      </c>
      <c r="AD165" s="6">
        <f t="shared" si="46"/>
        <v>6871</v>
      </c>
      <c r="AE165" s="6">
        <f t="shared" si="47"/>
        <v>10</v>
      </c>
      <c r="AF165" s="6">
        <f t="shared" si="48"/>
        <v>4659</v>
      </c>
      <c r="AG165" s="6">
        <f t="shared" si="49"/>
        <v>4</v>
      </c>
      <c r="AH165" s="6">
        <f t="shared" si="50"/>
        <v>4850</v>
      </c>
      <c r="AI165" s="6">
        <f t="shared" si="51"/>
        <v>11.734921657007941</v>
      </c>
      <c r="AL165" s="6">
        <f t="shared" si="52"/>
        <v>27483</v>
      </c>
      <c r="AM165" s="6">
        <f t="shared" si="53"/>
        <v>20613</v>
      </c>
      <c r="AN165" s="6">
        <f t="shared" si="54"/>
        <v>30</v>
      </c>
      <c r="AO165" s="6">
        <f t="shared" si="55"/>
        <v>2994</v>
      </c>
      <c r="AP165" s="6">
        <f t="shared" si="56"/>
        <v>4</v>
      </c>
      <c r="AQ165" s="6">
        <f t="shared" si="57"/>
        <v>18331</v>
      </c>
      <c r="AR165" s="6">
        <f t="shared" si="58"/>
        <v>33.047762191048761</v>
      </c>
    </row>
    <row r="166" spans="3:44" x14ac:dyDescent="0.25">
      <c r="C166" s="5" t="s">
        <v>316</v>
      </c>
      <c r="D166" s="5">
        <v>16540</v>
      </c>
      <c r="E166" s="5" t="s">
        <v>317</v>
      </c>
      <c r="F166" s="5">
        <v>66197</v>
      </c>
      <c r="G166" s="5">
        <v>3208</v>
      </c>
      <c r="H166" s="5">
        <v>7652</v>
      </c>
      <c r="I166" s="5">
        <v>10774</v>
      </c>
      <c r="J166" s="5">
        <v>11392</v>
      </c>
      <c r="K166" s="5">
        <v>9439</v>
      </c>
      <c r="L166" s="5">
        <v>4304</v>
      </c>
      <c r="M166" s="5">
        <v>7269</v>
      </c>
      <c r="N166" s="5">
        <v>1589</v>
      </c>
      <c r="O166" s="5">
        <v>1876</v>
      </c>
      <c r="P166" s="5">
        <v>4227</v>
      </c>
      <c r="Q166" s="5">
        <v>2669</v>
      </c>
      <c r="R166" s="5">
        <v>1798</v>
      </c>
      <c r="S166" s="6">
        <f t="shared" si="59"/>
        <v>33098.5</v>
      </c>
      <c r="T166" s="6" t="str">
        <f t="shared" si="60"/>
        <v>20 to 24 minutes</v>
      </c>
      <c r="U166" s="6">
        <f t="shared" si="61"/>
        <v>20</v>
      </c>
      <c r="V166" s="6">
        <f t="shared" si="62"/>
        <v>66197</v>
      </c>
      <c r="W166" s="6">
        <f t="shared" si="63"/>
        <v>33026</v>
      </c>
      <c r="X166" s="6">
        <f t="shared" si="64"/>
        <v>9439</v>
      </c>
      <c r="Y166" s="6">
        <f t="shared" si="65"/>
        <v>4</v>
      </c>
      <c r="Z166" s="6">
        <f t="shared" si="66"/>
        <v>20.030723593601017</v>
      </c>
      <c r="AC166" s="6">
        <f t="shared" si="45"/>
        <v>66197</v>
      </c>
      <c r="AD166" s="6">
        <f t="shared" si="46"/>
        <v>16550</v>
      </c>
      <c r="AE166" s="6">
        <f t="shared" si="47"/>
        <v>10</v>
      </c>
      <c r="AF166" s="6">
        <f t="shared" si="48"/>
        <v>10774</v>
      </c>
      <c r="AG166" s="6">
        <f t="shared" si="49"/>
        <v>4</v>
      </c>
      <c r="AH166" s="6">
        <f t="shared" si="50"/>
        <v>10860</v>
      </c>
      <c r="AI166" s="6">
        <f t="shared" si="51"/>
        <v>12.112214590681269</v>
      </c>
      <c r="AL166" s="6">
        <f t="shared" si="52"/>
        <v>66197</v>
      </c>
      <c r="AM166" s="6">
        <f t="shared" si="53"/>
        <v>49648</v>
      </c>
      <c r="AN166" s="6">
        <f t="shared" si="54"/>
        <v>30</v>
      </c>
      <c r="AO166" s="6">
        <f t="shared" si="55"/>
        <v>7269</v>
      </c>
      <c r="AP166" s="6">
        <f t="shared" si="56"/>
        <v>4</v>
      </c>
      <c r="AQ166" s="6">
        <f t="shared" si="57"/>
        <v>46769</v>
      </c>
      <c r="AR166" s="6">
        <f t="shared" si="58"/>
        <v>31.584124363736414</v>
      </c>
    </row>
    <row r="167" spans="3:44" x14ac:dyDescent="0.25">
      <c r="C167" s="5" t="s">
        <v>318</v>
      </c>
      <c r="D167" s="5">
        <v>16580</v>
      </c>
      <c r="E167" s="5" t="s">
        <v>319</v>
      </c>
      <c r="F167" s="5">
        <v>107608</v>
      </c>
      <c r="G167" s="5">
        <v>4740</v>
      </c>
      <c r="H167" s="5">
        <v>15479</v>
      </c>
      <c r="I167" s="5">
        <v>25646</v>
      </c>
      <c r="J167" s="5">
        <v>24179</v>
      </c>
      <c r="K167" s="5">
        <v>14747</v>
      </c>
      <c r="L167" s="5">
        <v>5379</v>
      </c>
      <c r="M167" s="5">
        <v>8412</v>
      </c>
      <c r="N167" s="5">
        <v>1437</v>
      </c>
      <c r="O167" s="5">
        <v>1687</v>
      </c>
      <c r="P167" s="5">
        <v>2900</v>
      </c>
      <c r="Q167" s="5">
        <v>1563</v>
      </c>
      <c r="R167" s="5">
        <v>1439</v>
      </c>
      <c r="S167" s="6">
        <f t="shared" si="59"/>
        <v>53804</v>
      </c>
      <c r="T167" s="6" t="str">
        <f t="shared" si="60"/>
        <v>15 to 19 minutes</v>
      </c>
      <c r="U167" s="6">
        <f t="shared" si="61"/>
        <v>15</v>
      </c>
      <c r="V167" s="6">
        <f t="shared" si="62"/>
        <v>107608</v>
      </c>
      <c r="W167" s="6">
        <f t="shared" si="63"/>
        <v>45865</v>
      </c>
      <c r="X167" s="6">
        <f t="shared" si="64"/>
        <v>24179</v>
      </c>
      <c r="Y167" s="6">
        <f t="shared" si="65"/>
        <v>4</v>
      </c>
      <c r="Z167" s="6">
        <f t="shared" si="66"/>
        <v>16.313371107159107</v>
      </c>
      <c r="AC167" s="6">
        <f t="shared" si="45"/>
        <v>107608</v>
      </c>
      <c r="AD167" s="6">
        <f t="shared" si="46"/>
        <v>26903</v>
      </c>
      <c r="AE167" s="6">
        <f t="shared" si="47"/>
        <v>10</v>
      </c>
      <c r="AF167" s="6">
        <f t="shared" si="48"/>
        <v>25646</v>
      </c>
      <c r="AG167" s="6">
        <f t="shared" si="49"/>
        <v>4</v>
      </c>
      <c r="AH167" s="6">
        <f t="shared" si="50"/>
        <v>20219</v>
      </c>
      <c r="AI167" s="6">
        <f t="shared" si="51"/>
        <v>11.042345784917726</v>
      </c>
      <c r="AL167" s="6">
        <f t="shared" si="52"/>
        <v>107608</v>
      </c>
      <c r="AM167" s="6">
        <f t="shared" si="53"/>
        <v>80706</v>
      </c>
      <c r="AN167" s="6">
        <f t="shared" si="54"/>
        <v>20</v>
      </c>
      <c r="AO167" s="6">
        <f t="shared" si="55"/>
        <v>14747</v>
      </c>
      <c r="AP167" s="6">
        <f t="shared" si="56"/>
        <v>4</v>
      </c>
      <c r="AQ167" s="6">
        <f t="shared" si="57"/>
        <v>70044</v>
      </c>
      <c r="AR167" s="6">
        <f t="shared" si="58"/>
        <v>22.891978029429715</v>
      </c>
    </row>
    <row r="168" spans="3:44" x14ac:dyDescent="0.25">
      <c r="C168" s="5" t="s">
        <v>320</v>
      </c>
      <c r="D168" s="5">
        <v>16620</v>
      </c>
      <c r="E168" s="5" t="s">
        <v>321</v>
      </c>
      <c r="F168" s="5">
        <v>123849</v>
      </c>
      <c r="G168" s="5">
        <v>4682</v>
      </c>
      <c r="H168" s="5">
        <v>14080</v>
      </c>
      <c r="I168" s="5">
        <v>18856</v>
      </c>
      <c r="J168" s="5">
        <v>20572</v>
      </c>
      <c r="K168" s="5">
        <v>19060</v>
      </c>
      <c r="L168" s="5">
        <v>9580</v>
      </c>
      <c r="M168" s="5">
        <v>14612</v>
      </c>
      <c r="N168" s="5">
        <v>3488</v>
      </c>
      <c r="O168" s="5">
        <v>3879</v>
      </c>
      <c r="P168" s="5">
        <v>7389</v>
      </c>
      <c r="Q168" s="5">
        <v>5027</v>
      </c>
      <c r="R168" s="5">
        <v>2624</v>
      </c>
      <c r="S168" s="6">
        <f t="shared" si="59"/>
        <v>61924.5</v>
      </c>
      <c r="T168" s="6" t="str">
        <f t="shared" si="60"/>
        <v>20 to 24 minutes</v>
      </c>
      <c r="U168" s="6">
        <f t="shared" si="61"/>
        <v>20</v>
      </c>
      <c r="V168" s="6">
        <f t="shared" si="62"/>
        <v>123849</v>
      </c>
      <c r="W168" s="6">
        <f t="shared" si="63"/>
        <v>58190</v>
      </c>
      <c r="X168" s="6">
        <f t="shared" si="64"/>
        <v>19060</v>
      </c>
      <c r="Y168" s="6">
        <f t="shared" si="65"/>
        <v>4</v>
      </c>
      <c r="Z168" s="6">
        <f t="shared" si="66"/>
        <v>20.783735571878278</v>
      </c>
      <c r="AC168" s="6">
        <f t="shared" si="45"/>
        <v>123849</v>
      </c>
      <c r="AD168" s="6">
        <f t="shared" si="46"/>
        <v>30963</v>
      </c>
      <c r="AE168" s="6">
        <f t="shared" si="47"/>
        <v>10</v>
      </c>
      <c r="AF168" s="6">
        <f t="shared" si="48"/>
        <v>18856</v>
      </c>
      <c r="AG168" s="6">
        <f t="shared" si="49"/>
        <v>4</v>
      </c>
      <c r="AH168" s="6">
        <f t="shared" si="50"/>
        <v>18762</v>
      </c>
      <c r="AI168" s="6">
        <f t="shared" si="51"/>
        <v>12.58808867204073</v>
      </c>
      <c r="AL168" s="6">
        <f t="shared" si="52"/>
        <v>123849</v>
      </c>
      <c r="AM168" s="6">
        <f t="shared" si="53"/>
        <v>92887</v>
      </c>
      <c r="AN168" s="6">
        <f t="shared" si="54"/>
        <v>30</v>
      </c>
      <c r="AO168" s="6">
        <f t="shared" si="55"/>
        <v>14612</v>
      </c>
      <c r="AP168" s="6">
        <f t="shared" si="56"/>
        <v>4</v>
      </c>
      <c r="AQ168" s="6">
        <f t="shared" si="57"/>
        <v>86830</v>
      </c>
      <c r="AR168" s="6">
        <f t="shared" si="58"/>
        <v>31.658020804817959</v>
      </c>
    </row>
    <row r="169" spans="3:44" x14ac:dyDescent="0.25">
      <c r="C169" s="5" t="s">
        <v>322</v>
      </c>
      <c r="D169" s="5">
        <v>16660</v>
      </c>
      <c r="E169" s="5" t="s">
        <v>323</v>
      </c>
      <c r="F169" s="5">
        <v>28118</v>
      </c>
      <c r="G169" s="5">
        <v>2129</v>
      </c>
      <c r="H169" s="5">
        <v>6442</v>
      </c>
      <c r="I169" s="5">
        <v>5315</v>
      </c>
      <c r="J169" s="5">
        <v>4037</v>
      </c>
      <c r="K169" s="5">
        <v>3094</v>
      </c>
      <c r="L169" s="5">
        <v>1260</v>
      </c>
      <c r="M169" s="5">
        <v>2517</v>
      </c>
      <c r="N169" s="5">
        <v>348</v>
      </c>
      <c r="O169" s="5">
        <v>672</v>
      </c>
      <c r="P169" s="5">
        <v>984</v>
      </c>
      <c r="Q169" s="5">
        <v>826</v>
      </c>
      <c r="R169" s="5">
        <v>494</v>
      </c>
      <c r="S169" s="6">
        <f t="shared" si="59"/>
        <v>14059</v>
      </c>
      <c r="T169" s="6" t="str">
        <f t="shared" si="60"/>
        <v>15 to 19 minutes</v>
      </c>
      <c r="U169" s="6">
        <f t="shared" si="61"/>
        <v>15</v>
      </c>
      <c r="V169" s="6">
        <f t="shared" si="62"/>
        <v>28118</v>
      </c>
      <c r="W169" s="6">
        <f t="shared" si="63"/>
        <v>13886</v>
      </c>
      <c r="X169" s="6">
        <f t="shared" si="64"/>
        <v>4037</v>
      </c>
      <c r="Y169" s="6">
        <f t="shared" si="65"/>
        <v>4</v>
      </c>
      <c r="Z169" s="6">
        <f t="shared" si="66"/>
        <v>15.171414416646025</v>
      </c>
      <c r="AC169" s="6">
        <f t="shared" si="45"/>
        <v>28118</v>
      </c>
      <c r="AD169" s="6">
        <f t="shared" si="46"/>
        <v>7030</v>
      </c>
      <c r="AE169" s="6">
        <f t="shared" si="47"/>
        <v>5</v>
      </c>
      <c r="AF169" s="6">
        <f t="shared" si="48"/>
        <v>6442</v>
      </c>
      <c r="AG169" s="6">
        <f t="shared" si="49"/>
        <v>4</v>
      </c>
      <c r="AH169" s="6">
        <f t="shared" si="50"/>
        <v>2129</v>
      </c>
      <c r="AI169" s="6">
        <f t="shared" si="51"/>
        <v>8.0428438373176032</v>
      </c>
      <c r="AL169" s="6">
        <f t="shared" si="52"/>
        <v>28118</v>
      </c>
      <c r="AM169" s="6">
        <f t="shared" si="53"/>
        <v>21089</v>
      </c>
      <c r="AN169" s="6">
        <f t="shared" si="54"/>
        <v>25</v>
      </c>
      <c r="AO169" s="6">
        <f t="shared" si="55"/>
        <v>1260</v>
      </c>
      <c r="AP169" s="6">
        <f t="shared" si="56"/>
        <v>4</v>
      </c>
      <c r="AQ169" s="6">
        <f t="shared" si="57"/>
        <v>21017</v>
      </c>
      <c r="AR169" s="6">
        <f t="shared" si="58"/>
        <v>25.226984126984128</v>
      </c>
    </row>
    <row r="170" spans="3:44" x14ac:dyDescent="0.25">
      <c r="C170" s="5" t="s">
        <v>324</v>
      </c>
      <c r="D170" s="5">
        <v>16700</v>
      </c>
      <c r="E170" s="5" t="s">
        <v>325</v>
      </c>
      <c r="F170" s="5">
        <v>299776</v>
      </c>
      <c r="G170" s="5">
        <v>6003</v>
      </c>
      <c r="H170" s="5">
        <v>26338</v>
      </c>
      <c r="I170" s="5">
        <v>40005</v>
      </c>
      <c r="J170" s="5">
        <v>48655</v>
      </c>
      <c r="K170" s="5">
        <v>53076</v>
      </c>
      <c r="L170" s="5">
        <v>22310</v>
      </c>
      <c r="M170" s="5">
        <v>47951</v>
      </c>
      <c r="N170" s="5">
        <v>8668</v>
      </c>
      <c r="O170" s="5">
        <v>9741</v>
      </c>
      <c r="P170" s="5">
        <v>22332</v>
      </c>
      <c r="Q170" s="5">
        <v>10000</v>
      </c>
      <c r="R170" s="5">
        <v>4697</v>
      </c>
      <c r="S170" s="6">
        <f t="shared" si="59"/>
        <v>149888</v>
      </c>
      <c r="T170" s="6" t="str">
        <f t="shared" si="60"/>
        <v>20 to 24 minutes</v>
      </c>
      <c r="U170" s="6">
        <f t="shared" si="61"/>
        <v>20</v>
      </c>
      <c r="V170" s="6">
        <f t="shared" si="62"/>
        <v>299776</v>
      </c>
      <c r="W170" s="6">
        <f t="shared" si="63"/>
        <v>121001</v>
      </c>
      <c r="X170" s="6">
        <f t="shared" si="64"/>
        <v>53076</v>
      </c>
      <c r="Y170" s="6">
        <f t="shared" si="65"/>
        <v>4</v>
      </c>
      <c r="Z170" s="6">
        <f t="shared" si="66"/>
        <v>22.177029165724623</v>
      </c>
      <c r="AC170" s="6">
        <f t="shared" si="45"/>
        <v>299776</v>
      </c>
      <c r="AD170" s="6">
        <f t="shared" si="46"/>
        <v>74945</v>
      </c>
      <c r="AE170" s="6">
        <f t="shared" si="47"/>
        <v>15</v>
      </c>
      <c r="AF170" s="6">
        <f t="shared" si="48"/>
        <v>48655</v>
      </c>
      <c r="AG170" s="6">
        <f t="shared" si="49"/>
        <v>4</v>
      </c>
      <c r="AH170" s="6">
        <f t="shared" si="50"/>
        <v>72346</v>
      </c>
      <c r="AI170" s="6">
        <f t="shared" si="51"/>
        <v>15.213585448566437</v>
      </c>
      <c r="AL170" s="6">
        <f t="shared" si="52"/>
        <v>299776</v>
      </c>
      <c r="AM170" s="6">
        <f t="shared" si="53"/>
        <v>224832</v>
      </c>
      <c r="AN170" s="6">
        <f t="shared" si="54"/>
        <v>30</v>
      </c>
      <c r="AO170" s="6">
        <f t="shared" si="55"/>
        <v>47951</v>
      </c>
      <c r="AP170" s="6">
        <f t="shared" si="56"/>
        <v>4</v>
      </c>
      <c r="AQ170" s="6">
        <f t="shared" si="57"/>
        <v>196387</v>
      </c>
      <c r="AR170" s="6">
        <f t="shared" si="58"/>
        <v>32.372838939750999</v>
      </c>
    </row>
    <row r="171" spans="3:44" x14ac:dyDescent="0.25">
      <c r="C171" s="5" t="s">
        <v>326</v>
      </c>
      <c r="D171" s="5">
        <v>16740</v>
      </c>
      <c r="E171" s="5" t="s">
        <v>327</v>
      </c>
      <c r="F171" s="5">
        <v>788809</v>
      </c>
      <c r="G171" s="5">
        <v>17485</v>
      </c>
      <c r="H171" s="5">
        <v>63302</v>
      </c>
      <c r="I171" s="5">
        <v>101624</v>
      </c>
      <c r="J171" s="5">
        <v>126636</v>
      </c>
      <c r="K171" s="5">
        <v>130505</v>
      </c>
      <c r="L171" s="5">
        <v>60605</v>
      </c>
      <c r="M171" s="5">
        <v>127440</v>
      </c>
      <c r="N171" s="5">
        <v>27712</v>
      </c>
      <c r="O171" s="5">
        <v>31684</v>
      </c>
      <c r="P171" s="5">
        <v>59921</v>
      </c>
      <c r="Q171" s="5">
        <v>27066</v>
      </c>
      <c r="R171" s="5">
        <v>14829</v>
      </c>
      <c r="S171" s="6">
        <f t="shared" si="59"/>
        <v>394404.5</v>
      </c>
      <c r="T171" s="6" t="str">
        <f t="shared" si="60"/>
        <v>20 to 24 minutes</v>
      </c>
      <c r="U171" s="6">
        <f t="shared" si="61"/>
        <v>20</v>
      </c>
      <c r="V171" s="6">
        <f t="shared" si="62"/>
        <v>788809</v>
      </c>
      <c r="W171" s="6">
        <f t="shared" si="63"/>
        <v>309047</v>
      </c>
      <c r="X171" s="6">
        <f t="shared" si="64"/>
        <v>130505</v>
      </c>
      <c r="Y171" s="6">
        <f t="shared" si="65"/>
        <v>4</v>
      </c>
      <c r="Z171" s="6">
        <f t="shared" si="66"/>
        <v>22.616221600704954</v>
      </c>
      <c r="AC171" s="6">
        <f t="shared" si="45"/>
        <v>788809</v>
      </c>
      <c r="AD171" s="6">
        <f t="shared" si="46"/>
        <v>197203</v>
      </c>
      <c r="AE171" s="6">
        <f t="shared" si="47"/>
        <v>15</v>
      </c>
      <c r="AF171" s="6">
        <f t="shared" si="48"/>
        <v>126636</v>
      </c>
      <c r="AG171" s="6">
        <f t="shared" si="49"/>
        <v>4</v>
      </c>
      <c r="AH171" s="6">
        <f t="shared" si="50"/>
        <v>182411</v>
      </c>
      <c r="AI171" s="6">
        <f t="shared" si="51"/>
        <v>15.467205218105436</v>
      </c>
      <c r="AL171" s="6">
        <f t="shared" si="52"/>
        <v>788809</v>
      </c>
      <c r="AM171" s="6">
        <f t="shared" si="53"/>
        <v>591607</v>
      </c>
      <c r="AN171" s="6">
        <f t="shared" si="54"/>
        <v>30</v>
      </c>
      <c r="AO171" s="6">
        <f t="shared" si="55"/>
        <v>127440</v>
      </c>
      <c r="AP171" s="6">
        <f t="shared" si="56"/>
        <v>4</v>
      </c>
      <c r="AQ171" s="6">
        <f t="shared" si="57"/>
        <v>500157</v>
      </c>
      <c r="AR171" s="6">
        <f t="shared" si="58"/>
        <v>32.870362523540493</v>
      </c>
    </row>
    <row r="172" spans="3:44" x14ac:dyDescent="0.25">
      <c r="C172" s="5" t="s">
        <v>328</v>
      </c>
      <c r="D172" s="5">
        <v>16820</v>
      </c>
      <c r="E172" s="5" t="s">
        <v>329</v>
      </c>
      <c r="F172" s="5">
        <v>88540</v>
      </c>
      <c r="G172" s="5">
        <v>1941</v>
      </c>
      <c r="H172" s="5">
        <v>7696</v>
      </c>
      <c r="I172" s="5">
        <v>14337</v>
      </c>
      <c r="J172" s="5">
        <v>17600</v>
      </c>
      <c r="K172" s="5">
        <v>13501</v>
      </c>
      <c r="L172" s="5">
        <v>5656</v>
      </c>
      <c r="M172" s="5">
        <v>13591</v>
      </c>
      <c r="N172" s="5">
        <v>2691</v>
      </c>
      <c r="O172" s="5">
        <v>2501</v>
      </c>
      <c r="P172" s="5">
        <v>4282</v>
      </c>
      <c r="Q172" s="5">
        <v>3011</v>
      </c>
      <c r="R172" s="5">
        <v>1733</v>
      </c>
      <c r="S172" s="6">
        <f t="shared" si="59"/>
        <v>44270</v>
      </c>
      <c r="T172" s="6" t="str">
        <f t="shared" si="60"/>
        <v>20 to 24 minutes</v>
      </c>
      <c r="U172" s="6">
        <f t="shared" si="61"/>
        <v>20</v>
      </c>
      <c r="V172" s="6">
        <f t="shared" si="62"/>
        <v>88540</v>
      </c>
      <c r="W172" s="6">
        <f t="shared" si="63"/>
        <v>41574</v>
      </c>
      <c r="X172" s="6">
        <f t="shared" si="64"/>
        <v>13501</v>
      </c>
      <c r="Y172" s="6">
        <f t="shared" si="65"/>
        <v>4</v>
      </c>
      <c r="Z172" s="6">
        <f t="shared" si="66"/>
        <v>20.798755647729799</v>
      </c>
      <c r="AC172" s="6">
        <f t="shared" si="45"/>
        <v>88540</v>
      </c>
      <c r="AD172" s="6">
        <f t="shared" si="46"/>
        <v>22136</v>
      </c>
      <c r="AE172" s="6">
        <f t="shared" si="47"/>
        <v>10</v>
      </c>
      <c r="AF172" s="6">
        <f t="shared" si="48"/>
        <v>14337</v>
      </c>
      <c r="AG172" s="6">
        <f t="shared" si="49"/>
        <v>4</v>
      </c>
      <c r="AH172" s="6">
        <f t="shared" si="50"/>
        <v>9637</v>
      </c>
      <c r="AI172" s="6">
        <f t="shared" si="51"/>
        <v>13.486921950198786</v>
      </c>
      <c r="AL172" s="6">
        <f t="shared" si="52"/>
        <v>88540</v>
      </c>
      <c r="AM172" s="6">
        <f t="shared" si="53"/>
        <v>66405</v>
      </c>
      <c r="AN172" s="6">
        <f t="shared" si="54"/>
        <v>30</v>
      </c>
      <c r="AO172" s="6">
        <f t="shared" si="55"/>
        <v>13591</v>
      </c>
      <c r="AP172" s="6">
        <f t="shared" si="56"/>
        <v>4</v>
      </c>
      <c r="AQ172" s="6">
        <f t="shared" si="57"/>
        <v>60731</v>
      </c>
      <c r="AR172" s="6">
        <f t="shared" si="58"/>
        <v>31.669928629239937</v>
      </c>
    </row>
    <row r="173" spans="3:44" x14ac:dyDescent="0.25">
      <c r="C173" s="5" t="s">
        <v>330</v>
      </c>
      <c r="D173" s="5">
        <v>16860</v>
      </c>
      <c r="E173" s="5" t="s">
        <v>331</v>
      </c>
      <c r="F173" s="5">
        <v>227872</v>
      </c>
      <c r="G173" s="5">
        <v>6477</v>
      </c>
      <c r="H173" s="5">
        <v>21654</v>
      </c>
      <c r="I173" s="5">
        <v>32523</v>
      </c>
      <c r="J173" s="5">
        <v>40072</v>
      </c>
      <c r="K173" s="5">
        <v>40987</v>
      </c>
      <c r="L173" s="5">
        <v>17494</v>
      </c>
      <c r="M173" s="5">
        <v>34272</v>
      </c>
      <c r="N173" s="5">
        <v>6227</v>
      </c>
      <c r="O173" s="5">
        <v>6427</v>
      </c>
      <c r="P173" s="5">
        <v>12842</v>
      </c>
      <c r="Q173" s="5">
        <v>5472</v>
      </c>
      <c r="R173" s="5">
        <v>3425</v>
      </c>
      <c r="S173" s="6">
        <f t="shared" si="59"/>
        <v>113936</v>
      </c>
      <c r="T173" s="6" t="str">
        <f t="shared" si="60"/>
        <v>20 to 24 minutes</v>
      </c>
      <c r="U173" s="6">
        <f t="shared" si="61"/>
        <v>20</v>
      </c>
      <c r="V173" s="6">
        <f t="shared" si="62"/>
        <v>227872</v>
      </c>
      <c r="W173" s="6">
        <f t="shared" si="63"/>
        <v>100726</v>
      </c>
      <c r="X173" s="6">
        <f t="shared" si="64"/>
        <v>40987</v>
      </c>
      <c r="Y173" s="6">
        <f t="shared" si="65"/>
        <v>4</v>
      </c>
      <c r="Z173" s="6">
        <f t="shared" si="66"/>
        <v>21.289189255129674</v>
      </c>
      <c r="AC173" s="6">
        <f t="shared" si="45"/>
        <v>227872</v>
      </c>
      <c r="AD173" s="6">
        <f t="shared" si="46"/>
        <v>56969</v>
      </c>
      <c r="AE173" s="6">
        <f t="shared" si="47"/>
        <v>10</v>
      </c>
      <c r="AF173" s="6">
        <f t="shared" si="48"/>
        <v>32523</v>
      </c>
      <c r="AG173" s="6">
        <f t="shared" si="49"/>
        <v>4</v>
      </c>
      <c r="AH173" s="6">
        <f t="shared" si="50"/>
        <v>28131</v>
      </c>
      <c r="AI173" s="6">
        <f t="shared" si="51"/>
        <v>13.546659287273622</v>
      </c>
      <c r="AL173" s="6">
        <f t="shared" si="52"/>
        <v>227872</v>
      </c>
      <c r="AM173" s="6">
        <f t="shared" si="53"/>
        <v>170904</v>
      </c>
      <c r="AN173" s="6">
        <f t="shared" si="54"/>
        <v>30</v>
      </c>
      <c r="AO173" s="6">
        <f t="shared" si="55"/>
        <v>34272</v>
      </c>
      <c r="AP173" s="6">
        <f t="shared" si="56"/>
        <v>4</v>
      </c>
      <c r="AQ173" s="6">
        <f t="shared" si="57"/>
        <v>159207</v>
      </c>
      <c r="AR173" s="6">
        <f t="shared" si="58"/>
        <v>31.365196078431374</v>
      </c>
    </row>
    <row r="174" spans="3:44" x14ac:dyDescent="0.25">
      <c r="C174" s="5" t="s">
        <v>332</v>
      </c>
      <c r="D174" s="5">
        <v>16900</v>
      </c>
      <c r="E174" s="5" t="s">
        <v>333</v>
      </c>
      <c r="F174" s="5">
        <v>12026</v>
      </c>
      <c r="G174" s="5">
        <v>200</v>
      </c>
      <c r="H174" s="5">
        <v>1155</v>
      </c>
      <c r="I174" s="5">
        <v>1613</v>
      </c>
      <c r="J174" s="5">
        <v>1486</v>
      </c>
      <c r="K174" s="5">
        <v>1412</v>
      </c>
      <c r="L174" s="5">
        <v>394</v>
      </c>
      <c r="M174" s="5">
        <v>1791</v>
      </c>
      <c r="N174" s="5">
        <v>545</v>
      </c>
      <c r="O174" s="5">
        <v>382</v>
      </c>
      <c r="P174" s="5">
        <v>1764</v>
      </c>
      <c r="Q174" s="5">
        <v>1024</v>
      </c>
      <c r="R174" s="5">
        <v>260</v>
      </c>
      <c r="S174" s="6">
        <f t="shared" si="59"/>
        <v>6013</v>
      </c>
      <c r="T174" s="6" t="str">
        <f t="shared" si="60"/>
        <v>25 to 29 minutes</v>
      </c>
      <c r="U174" s="6">
        <f t="shared" si="61"/>
        <v>25</v>
      </c>
      <c r="V174" s="6">
        <f t="shared" si="62"/>
        <v>12026</v>
      </c>
      <c r="W174" s="6">
        <f t="shared" si="63"/>
        <v>5866</v>
      </c>
      <c r="X174" s="6">
        <f t="shared" si="64"/>
        <v>394</v>
      </c>
      <c r="Y174" s="6">
        <f t="shared" si="65"/>
        <v>4</v>
      </c>
      <c r="Z174" s="6">
        <f t="shared" si="66"/>
        <v>26.492385786802032</v>
      </c>
      <c r="AC174" s="6">
        <f t="shared" si="45"/>
        <v>12026</v>
      </c>
      <c r="AD174" s="6">
        <f t="shared" si="46"/>
        <v>3007</v>
      </c>
      <c r="AE174" s="6">
        <f t="shared" si="47"/>
        <v>15</v>
      </c>
      <c r="AF174" s="6">
        <f t="shared" si="48"/>
        <v>1486</v>
      </c>
      <c r="AG174" s="6">
        <f t="shared" si="49"/>
        <v>4</v>
      </c>
      <c r="AH174" s="6">
        <f t="shared" si="50"/>
        <v>2968</v>
      </c>
      <c r="AI174" s="6">
        <f t="shared" si="51"/>
        <v>15.103633916554509</v>
      </c>
      <c r="AL174" s="6">
        <f t="shared" si="52"/>
        <v>12026</v>
      </c>
      <c r="AM174" s="6">
        <f t="shared" si="53"/>
        <v>9020</v>
      </c>
      <c r="AN174" s="6">
        <f t="shared" si="54"/>
        <v>45</v>
      </c>
      <c r="AO174" s="6">
        <f t="shared" si="55"/>
        <v>1764</v>
      </c>
      <c r="AP174" s="6">
        <f t="shared" si="56"/>
        <v>14</v>
      </c>
      <c r="AQ174" s="6">
        <f t="shared" si="57"/>
        <v>8978</v>
      </c>
      <c r="AR174" s="6">
        <f t="shared" si="58"/>
        <v>45.329365079365083</v>
      </c>
    </row>
    <row r="175" spans="3:44" x14ac:dyDescent="0.25">
      <c r="C175" s="5" t="s">
        <v>334</v>
      </c>
      <c r="D175" s="5">
        <v>16940</v>
      </c>
      <c r="E175" s="5" t="s">
        <v>335</v>
      </c>
      <c r="F175" s="5">
        <v>45275</v>
      </c>
      <c r="G175" s="5">
        <v>2329</v>
      </c>
      <c r="H175" s="5">
        <v>8581</v>
      </c>
      <c r="I175" s="5">
        <v>13853</v>
      </c>
      <c r="J175" s="5">
        <v>11186</v>
      </c>
      <c r="K175" s="5">
        <v>4286</v>
      </c>
      <c r="L175" s="5">
        <v>994</v>
      </c>
      <c r="M175" s="5">
        <v>1705</v>
      </c>
      <c r="N175" s="5">
        <v>116</v>
      </c>
      <c r="O175" s="5">
        <v>253</v>
      </c>
      <c r="P175" s="5">
        <v>741</v>
      </c>
      <c r="Q175" s="5">
        <v>694</v>
      </c>
      <c r="R175" s="5">
        <v>537</v>
      </c>
      <c r="S175" s="6">
        <f t="shared" si="59"/>
        <v>22637.5</v>
      </c>
      <c r="T175" s="6" t="str">
        <f t="shared" si="60"/>
        <v>10 to 14 minutes</v>
      </c>
      <c r="U175" s="6">
        <f t="shared" si="61"/>
        <v>10</v>
      </c>
      <c r="V175" s="6">
        <f t="shared" si="62"/>
        <v>45275</v>
      </c>
      <c r="W175" s="6">
        <f t="shared" si="63"/>
        <v>10910</v>
      </c>
      <c r="X175" s="6">
        <f t="shared" si="64"/>
        <v>13853</v>
      </c>
      <c r="Y175" s="6">
        <f t="shared" si="65"/>
        <v>4</v>
      </c>
      <c r="Z175" s="6">
        <f t="shared" si="66"/>
        <v>13.386270121995235</v>
      </c>
      <c r="AC175" s="6">
        <f t="shared" si="45"/>
        <v>45275</v>
      </c>
      <c r="AD175" s="6">
        <f t="shared" si="46"/>
        <v>11319</v>
      </c>
      <c r="AE175" s="6">
        <f t="shared" si="47"/>
        <v>10</v>
      </c>
      <c r="AF175" s="6">
        <f t="shared" si="48"/>
        <v>13853</v>
      </c>
      <c r="AG175" s="6">
        <f t="shared" si="49"/>
        <v>4</v>
      </c>
      <c r="AH175" s="6">
        <f t="shared" si="50"/>
        <v>10910</v>
      </c>
      <c r="AI175" s="6">
        <f t="shared" si="51"/>
        <v>10.118024976539377</v>
      </c>
      <c r="AL175" s="6">
        <f t="shared" si="52"/>
        <v>45275</v>
      </c>
      <c r="AM175" s="6">
        <f t="shared" si="53"/>
        <v>33957</v>
      </c>
      <c r="AN175" s="6">
        <f t="shared" si="54"/>
        <v>15</v>
      </c>
      <c r="AO175" s="6">
        <f t="shared" si="55"/>
        <v>11186</v>
      </c>
      <c r="AP175" s="6">
        <f t="shared" si="56"/>
        <v>4</v>
      </c>
      <c r="AQ175" s="6">
        <f t="shared" si="57"/>
        <v>24763</v>
      </c>
      <c r="AR175" s="6">
        <f t="shared" si="58"/>
        <v>18.287412837475415</v>
      </c>
    </row>
    <row r="176" spans="3:44" x14ac:dyDescent="0.25">
      <c r="C176" s="5" t="s">
        <v>336</v>
      </c>
      <c r="D176" s="5">
        <v>16980</v>
      </c>
      <c r="E176" s="5" t="s">
        <v>337</v>
      </c>
      <c r="F176" s="5">
        <v>4212913</v>
      </c>
      <c r="G176" s="5">
        <v>79265</v>
      </c>
      <c r="H176" s="5">
        <v>305990</v>
      </c>
      <c r="I176" s="5">
        <v>461082</v>
      </c>
      <c r="J176" s="5">
        <v>491812</v>
      </c>
      <c r="K176" s="5">
        <v>535317</v>
      </c>
      <c r="L176" s="5">
        <v>238220</v>
      </c>
      <c r="M176" s="5">
        <v>659298</v>
      </c>
      <c r="N176" s="5">
        <v>146152</v>
      </c>
      <c r="O176" s="5">
        <v>237944</v>
      </c>
      <c r="P176" s="5">
        <v>495341</v>
      </c>
      <c r="Q176" s="5">
        <v>422559</v>
      </c>
      <c r="R176" s="5">
        <v>139933</v>
      </c>
      <c r="S176" s="6">
        <f t="shared" si="59"/>
        <v>2106456.5</v>
      </c>
      <c r="T176" s="6" t="str">
        <f t="shared" si="60"/>
        <v>25 to 29 minutes</v>
      </c>
      <c r="U176" s="6">
        <f t="shared" si="61"/>
        <v>25</v>
      </c>
      <c r="V176" s="6">
        <f t="shared" si="62"/>
        <v>4212913</v>
      </c>
      <c r="W176" s="6">
        <f t="shared" si="63"/>
        <v>1873466</v>
      </c>
      <c r="X176" s="6">
        <f t="shared" si="64"/>
        <v>238220</v>
      </c>
      <c r="Y176" s="6">
        <f t="shared" si="65"/>
        <v>4</v>
      </c>
      <c r="Z176" s="6">
        <f t="shared" si="66"/>
        <v>28.912190412223996</v>
      </c>
      <c r="AC176" s="6">
        <f t="shared" si="45"/>
        <v>4212913</v>
      </c>
      <c r="AD176" s="6">
        <f t="shared" si="46"/>
        <v>1053229</v>
      </c>
      <c r="AE176" s="6">
        <f t="shared" si="47"/>
        <v>15</v>
      </c>
      <c r="AF176" s="6">
        <f t="shared" si="48"/>
        <v>491812</v>
      </c>
      <c r="AG176" s="6">
        <f t="shared" si="49"/>
        <v>4</v>
      </c>
      <c r="AH176" s="6">
        <f t="shared" si="50"/>
        <v>846337</v>
      </c>
      <c r="AI176" s="6">
        <f t="shared" si="51"/>
        <v>16.68268566037429</v>
      </c>
      <c r="AL176" s="6">
        <f t="shared" si="52"/>
        <v>4212913</v>
      </c>
      <c r="AM176" s="6">
        <f t="shared" si="53"/>
        <v>3159685</v>
      </c>
      <c r="AN176" s="6">
        <f t="shared" si="54"/>
        <v>45</v>
      </c>
      <c r="AO176" s="6">
        <f t="shared" si="55"/>
        <v>495341</v>
      </c>
      <c r="AP176" s="6">
        <f t="shared" si="56"/>
        <v>14</v>
      </c>
      <c r="AQ176" s="6">
        <f t="shared" si="57"/>
        <v>3155080</v>
      </c>
      <c r="AR176" s="6">
        <f t="shared" si="58"/>
        <v>45.130145697610331</v>
      </c>
    </row>
    <row r="177" spans="3:44" x14ac:dyDescent="0.25">
      <c r="C177" s="5" t="s">
        <v>338</v>
      </c>
      <c r="D177" s="5">
        <v>17020</v>
      </c>
      <c r="E177" s="5" t="s">
        <v>339</v>
      </c>
      <c r="F177" s="5">
        <v>79706</v>
      </c>
      <c r="G177" s="5">
        <v>4828</v>
      </c>
      <c r="H177" s="5">
        <v>15163</v>
      </c>
      <c r="I177" s="5">
        <v>18404</v>
      </c>
      <c r="J177" s="5">
        <v>12582</v>
      </c>
      <c r="K177" s="5">
        <v>7219</v>
      </c>
      <c r="L177" s="5">
        <v>3799</v>
      </c>
      <c r="M177" s="5">
        <v>7173</v>
      </c>
      <c r="N177" s="5">
        <v>1496</v>
      </c>
      <c r="O177" s="5">
        <v>1799</v>
      </c>
      <c r="P177" s="5">
        <v>2715</v>
      </c>
      <c r="Q177" s="5">
        <v>1979</v>
      </c>
      <c r="R177" s="5">
        <v>2549</v>
      </c>
      <c r="S177" s="6">
        <f t="shared" si="59"/>
        <v>39853</v>
      </c>
      <c r="T177" s="6" t="str">
        <f t="shared" si="60"/>
        <v>15 to 19 minutes</v>
      </c>
      <c r="U177" s="6">
        <f t="shared" si="61"/>
        <v>15</v>
      </c>
      <c r="V177" s="6">
        <f t="shared" si="62"/>
        <v>79706</v>
      </c>
      <c r="W177" s="6">
        <f t="shared" si="63"/>
        <v>38395</v>
      </c>
      <c r="X177" s="6">
        <f t="shared" si="64"/>
        <v>12582</v>
      </c>
      <c r="Y177" s="6">
        <f t="shared" si="65"/>
        <v>4</v>
      </c>
      <c r="Z177" s="6">
        <f t="shared" si="66"/>
        <v>15.463519313304721</v>
      </c>
      <c r="AC177" s="6">
        <f t="shared" si="45"/>
        <v>79706</v>
      </c>
      <c r="AD177" s="6">
        <f t="shared" si="46"/>
        <v>19927</v>
      </c>
      <c r="AE177" s="6">
        <f t="shared" si="47"/>
        <v>5</v>
      </c>
      <c r="AF177" s="6">
        <f t="shared" si="48"/>
        <v>15163</v>
      </c>
      <c r="AG177" s="6">
        <f t="shared" si="49"/>
        <v>4</v>
      </c>
      <c r="AH177" s="6">
        <f t="shared" si="50"/>
        <v>4828</v>
      </c>
      <c r="AI177" s="6">
        <f t="shared" si="51"/>
        <v>8.982984897447734</v>
      </c>
      <c r="AL177" s="6">
        <f t="shared" si="52"/>
        <v>79706</v>
      </c>
      <c r="AM177" s="6">
        <f t="shared" si="53"/>
        <v>59780</v>
      </c>
      <c r="AN177" s="6">
        <f t="shared" si="54"/>
        <v>25</v>
      </c>
      <c r="AO177" s="6">
        <f t="shared" si="55"/>
        <v>3799</v>
      </c>
      <c r="AP177" s="6">
        <f t="shared" si="56"/>
        <v>4</v>
      </c>
      <c r="AQ177" s="6">
        <f t="shared" si="57"/>
        <v>58196</v>
      </c>
      <c r="AR177" s="6">
        <f t="shared" si="58"/>
        <v>26.667280863385102</v>
      </c>
    </row>
    <row r="178" spans="3:44" x14ac:dyDescent="0.25">
      <c r="C178" s="5" t="s">
        <v>340</v>
      </c>
      <c r="D178" s="5">
        <v>17060</v>
      </c>
      <c r="E178" s="5" t="s">
        <v>341</v>
      </c>
      <c r="F178" s="5">
        <v>28546</v>
      </c>
      <c r="G178" s="5">
        <v>1139</v>
      </c>
      <c r="H178" s="5">
        <v>3535</v>
      </c>
      <c r="I178" s="5">
        <v>4662</v>
      </c>
      <c r="J178" s="5">
        <v>5015</v>
      </c>
      <c r="K178" s="5">
        <v>3742</v>
      </c>
      <c r="L178" s="5">
        <v>1591</v>
      </c>
      <c r="M178" s="5">
        <v>2484</v>
      </c>
      <c r="N178" s="5">
        <v>599</v>
      </c>
      <c r="O178" s="5">
        <v>715</v>
      </c>
      <c r="P178" s="5">
        <v>1845</v>
      </c>
      <c r="Q178" s="5">
        <v>2289</v>
      </c>
      <c r="R178" s="5">
        <v>930</v>
      </c>
      <c r="S178" s="6">
        <f t="shared" si="59"/>
        <v>14273</v>
      </c>
      <c r="T178" s="6" t="str">
        <f t="shared" si="60"/>
        <v>15 to 19 minutes</v>
      </c>
      <c r="U178" s="6">
        <f t="shared" si="61"/>
        <v>15</v>
      </c>
      <c r="V178" s="6">
        <f t="shared" si="62"/>
        <v>28546</v>
      </c>
      <c r="W178" s="6">
        <f t="shared" si="63"/>
        <v>9336</v>
      </c>
      <c r="X178" s="6">
        <f t="shared" si="64"/>
        <v>5015</v>
      </c>
      <c r="Y178" s="6">
        <f t="shared" si="65"/>
        <v>4</v>
      </c>
      <c r="Z178" s="6">
        <f t="shared" si="66"/>
        <v>18.937786640079761</v>
      </c>
      <c r="AC178" s="6">
        <f t="shared" si="45"/>
        <v>28546</v>
      </c>
      <c r="AD178" s="6">
        <f t="shared" si="46"/>
        <v>7137</v>
      </c>
      <c r="AE178" s="6">
        <f t="shared" si="47"/>
        <v>10</v>
      </c>
      <c r="AF178" s="6">
        <f t="shared" si="48"/>
        <v>4662</v>
      </c>
      <c r="AG178" s="6">
        <f t="shared" si="49"/>
        <v>4</v>
      </c>
      <c r="AH178" s="6">
        <f t="shared" si="50"/>
        <v>4674</v>
      </c>
      <c r="AI178" s="6">
        <f t="shared" si="51"/>
        <v>12.112827112827112</v>
      </c>
      <c r="AL178" s="6">
        <f t="shared" si="52"/>
        <v>28546</v>
      </c>
      <c r="AM178" s="6">
        <f t="shared" si="53"/>
        <v>21410</v>
      </c>
      <c r="AN178" s="6">
        <f t="shared" si="54"/>
        <v>30</v>
      </c>
      <c r="AO178" s="6">
        <f t="shared" si="55"/>
        <v>2484</v>
      </c>
      <c r="AP178" s="6">
        <f t="shared" si="56"/>
        <v>4</v>
      </c>
      <c r="AQ178" s="6">
        <f t="shared" si="57"/>
        <v>19684</v>
      </c>
      <c r="AR178" s="6">
        <f t="shared" si="58"/>
        <v>32.778582930756841</v>
      </c>
    </row>
    <row r="179" spans="3:44" x14ac:dyDescent="0.25">
      <c r="C179" s="5" t="s">
        <v>342</v>
      </c>
      <c r="D179" s="5">
        <v>17140</v>
      </c>
      <c r="E179" s="5" t="s">
        <v>343</v>
      </c>
      <c r="F179" s="5">
        <v>962984</v>
      </c>
      <c r="G179" s="5">
        <v>23259</v>
      </c>
      <c r="H179" s="5">
        <v>89068</v>
      </c>
      <c r="I179" s="5">
        <v>131359</v>
      </c>
      <c r="J179" s="5">
        <v>149316</v>
      </c>
      <c r="K179" s="5">
        <v>165761</v>
      </c>
      <c r="L179" s="5">
        <v>78056</v>
      </c>
      <c r="M179" s="5">
        <v>143709</v>
      </c>
      <c r="N179" s="5">
        <v>33407</v>
      </c>
      <c r="O179" s="5">
        <v>38696</v>
      </c>
      <c r="P179" s="5">
        <v>65309</v>
      </c>
      <c r="Q179" s="5">
        <v>30548</v>
      </c>
      <c r="R179" s="5">
        <v>14496</v>
      </c>
      <c r="S179" s="6">
        <f t="shared" si="59"/>
        <v>481492</v>
      </c>
      <c r="T179" s="6" t="str">
        <f t="shared" si="60"/>
        <v>20 to 24 minutes</v>
      </c>
      <c r="U179" s="6">
        <f t="shared" si="61"/>
        <v>20</v>
      </c>
      <c r="V179" s="6">
        <f t="shared" si="62"/>
        <v>962984</v>
      </c>
      <c r="W179" s="6">
        <f t="shared" si="63"/>
        <v>393002</v>
      </c>
      <c r="X179" s="6">
        <f t="shared" si="64"/>
        <v>165761</v>
      </c>
      <c r="Y179" s="6">
        <f t="shared" si="65"/>
        <v>4</v>
      </c>
      <c r="Z179" s="6">
        <f t="shared" si="66"/>
        <v>22.135363565615556</v>
      </c>
      <c r="AC179" s="6">
        <f t="shared" si="45"/>
        <v>962984</v>
      </c>
      <c r="AD179" s="6">
        <f t="shared" si="46"/>
        <v>240747</v>
      </c>
      <c r="AE179" s="6">
        <f t="shared" si="47"/>
        <v>10</v>
      </c>
      <c r="AF179" s="6">
        <f t="shared" si="48"/>
        <v>131359</v>
      </c>
      <c r="AG179" s="6">
        <f t="shared" si="49"/>
        <v>4</v>
      </c>
      <c r="AH179" s="6">
        <f t="shared" si="50"/>
        <v>112327</v>
      </c>
      <c r="AI179" s="6">
        <f t="shared" si="51"/>
        <v>13.910474348921657</v>
      </c>
      <c r="AL179" s="6">
        <f t="shared" si="52"/>
        <v>962984</v>
      </c>
      <c r="AM179" s="6">
        <f t="shared" si="53"/>
        <v>722238</v>
      </c>
      <c r="AN179" s="6">
        <f t="shared" si="54"/>
        <v>30</v>
      </c>
      <c r="AO179" s="6">
        <f t="shared" si="55"/>
        <v>143709</v>
      </c>
      <c r="AP179" s="6">
        <f t="shared" si="56"/>
        <v>4</v>
      </c>
      <c r="AQ179" s="6">
        <f t="shared" si="57"/>
        <v>636819</v>
      </c>
      <c r="AR179" s="6">
        <f t="shared" si="58"/>
        <v>32.377554641671715</v>
      </c>
    </row>
    <row r="180" spans="3:44" x14ac:dyDescent="0.25">
      <c r="C180" s="5" t="s">
        <v>344</v>
      </c>
      <c r="D180" s="5">
        <v>17200</v>
      </c>
      <c r="E180" s="5" t="s">
        <v>345</v>
      </c>
      <c r="F180" s="5">
        <v>20631</v>
      </c>
      <c r="G180" s="5">
        <v>819</v>
      </c>
      <c r="H180" s="5">
        <v>2844</v>
      </c>
      <c r="I180" s="5">
        <v>2235</v>
      </c>
      <c r="J180" s="5">
        <v>2649</v>
      </c>
      <c r="K180" s="5">
        <v>3375</v>
      </c>
      <c r="L180" s="5">
        <v>1284</v>
      </c>
      <c r="M180" s="5">
        <v>2707</v>
      </c>
      <c r="N180" s="5">
        <v>857</v>
      </c>
      <c r="O180" s="5">
        <v>956</v>
      </c>
      <c r="P180" s="5">
        <v>1708</v>
      </c>
      <c r="Q180" s="5">
        <v>784</v>
      </c>
      <c r="R180" s="5">
        <v>413</v>
      </c>
      <c r="S180" s="6">
        <f t="shared" si="59"/>
        <v>10315.5</v>
      </c>
      <c r="T180" s="6" t="str">
        <f t="shared" si="60"/>
        <v>20 to 24 minutes</v>
      </c>
      <c r="U180" s="6">
        <f t="shared" si="61"/>
        <v>20</v>
      </c>
      <c r="V180" s="6">
        <f t="shared" si="62"/>
        <v>20631</v>
      </c>
      <c r="W180" s="6">
        <f t="shared" si="63"/>
        <v>8547</v>
      </c>
      <c r="X180" s="6">
        <f t="shared" si="64"/>
        <v>3375</v>
      </c>
      <c r="Y180" s="6">
        <f t="shared" si="65"/>
        <v>4</v>
      </c>
      <c r="Z180" s="6">
        <f t="shared" si="66"/>
        <v>22.096</v>
      </c>
      <c r="AC180" s="6">
        <f t="shared" si="45"/>
        <v>20631</v>
      </c>
      <c r="AD180" s="6">
        <f t="shared" si="46"/>
        <v>5158</v>
      </c>
      <c r="AE180" s="6">
        <f t="shared" si="47"/>
        <v>10</v>
      </c>
      <c r="AF180" s="6">
        <f t="shared" si="48"/>
        <v>2235</v>
      </c>
      <c r="AG180" s="6">
        <f t="shared" si="49"/>
        <v>4</v>
      </c>
      <c r="AH180" s="6">
        <f t="shared" si="50"/>
        <v>3663</v>
      </c>
      <c r="AI180" s="6">
        <f t="shared" si="51"/>
        <v>12.675167785234899</v>
      </c>
      <c r="AL180" s="6">
        <f t="shared" si="52"/>
        <v>20631</v>
      </c>
      <c r="AM180" s="6">
        <f t="shared" si="53"/>
        <v>15474</v>
      </c>
      <c r="AN180" s="6">
        <f t="shared" si="54"/>
        <v>30</v>
      </c>
      <c r="AO180" s="6">
        <f t="shared" si="55"/>
        <v>2707</v>
      </c>
      <c r="AP180" s="6">
        <f t="shared" si="56"/>
        <v>4</v>
      </c>
      <c r="AQ180" s="6">
        <f t="shared" si="57"/>
        <v>13206</v>
      </c>
      <c r="AR180" s="6">
        <f t="shared" si="58"/>
        <v>33.350203176948654</v>
      </c>
    </row>
    <row r="181" spans="3:44" x14ac:dyDescent="0.25">
      <c r="C181" s="5" t="s">
        <v>346</v>
      </c>
      <c r="D181" s="5">
        <v>17220</v>
      </c>
      <c r="E181" s="5" t="s">
        <v>347</v>
      </c>
      <c r="F181" s="5">
        <v>37363</v>
      </c>
      <c r="G181" s="5">
        <v>1494</v>
      </c>
      <c r="H181" s="5">
        <v>4121</v>
      </c>
      <c r="I181" s="5">
        <v>5434</v>
      </c>
      <c r="J181" s="5">
        <v>6630</v>
      </c>
      <c r="K181" s="5">
        <v>5507</v>
      </c>
      <c r="L181" s="5">
        <v>2789</v>
      </c>
      <c r="M181" s="5">
        <v>4057</v>
      </c>
      <c r="N181" s="5">
        <v>1079</v>
      </c>
      <c r="O181" s="5">
        <v>1033</v>
      </c>
      <c r="P181" s="5">
        <v>2545</v>
      </c>
      <c r="Q181" s="5">
        <v>1519</v>
      </c>
      <c r="R181" s="5">
        <v>1155</v>
      </c>
      <c r="S181" s="6">
        <f t="shared" si="59"/>
        <v>18681.5</v>
      </c>
      <c r="T181" s="6" t="str">
        <f t="shared" si="60"/>
        <v>20 to 24 minutes</v>
      </c>
      <c r="U181" s="6">
        <f t="shared" si="61"/>
        <v>20</v>
      </c>
      <c r="V181" s="6">
        <f t="shared" si="62"/>
        <v>37363</v>
      </c>
      <c r="W181" s="6">
        <f t="shared" si="63"/>
        <v>17679</v>
      </c>
      <c r="X181" s="6">
        <f t="shared" si="64"/>
        <v>5507</v>
      </c>
      <c r="Y181" s="6">
        <f t="shared" si="65"/>
        <v>4</v>
      </c>
      <c r="Z181" s="6">
        <f t="shared" si="66"/>
        <v>20.728164154712186</v>
      </c>
      <c r="AC181" s="6">
        <f t="shared" si="45"/>
        <v>37363</v>
      </c>
      <c r="AD181" s="6">
        <f t="shared" si="46"/>
        <v>9341</v>
      </c>
      <c r="AE181" s="6">
        <f t="shared" si="47"/>
        <v>10</v>
      </c>
      <c r="AF181" s="6">
        <f t="shared" si="48"/>
        <v>5434</v>
      </c>
      <c r="AG181" s="6">
        <f t="shared" si="49"/>
        <v>4</v>
      </c>
      <c r="AH181" s="6">
        <f t="shared" si="50"/>
        <v>5615</v>
      </c>
      <c r="AI181" s="6">
        <f t="shared" si="51"/>
        <v>12.742546926757452</v>
      </c>
      <c r="AL181" s="6">
        <f t="shared" si="52"/>
        <v>37363</v>
      </c>
      <c r="AM181" s="6">
        <f t="shared" si="53"/>
        <v>28023</v>
      </c>
      <c r="AN181" s="6">
        <f t="shared" si="54"/>
        <v>30</v>
      </c>
      <c r="AO181" s="6">
        <f t="shared" si="55"/>
        <v>4057</v>
      </c>
      <c r="AP181" s="6">
        <f t="shared" si="56"/>
        <v>4</v>
      </c>
      <c r="AQ181" s="6">
        <f t="shared" si="57"/>
        <v>25975</v>
      </c>
      <c r="AR181" s="6">
        <f t="shared" si="58"/>
        <v>32.018486566428393</v>
      </c>
    </row>
    <row r="182" spans="3:44" x14ac:dyDescent="0.25">
      <c r="C182" s="5" t="s">
        <v>348</v>
      </c>
      <c r="D182" s="5">
        <v>17260</v>
      </c>
      <c r="E182" s="5" t="s">
        <v>349</v>
      </c>
      <c r="F182" s="5">
        <v>8253</v>
      </c>
      <c r="G182" s="5">
        <v>697</v>
      </c>
      <c r="H182" s="5">
        <v>1802</v>
      </c>
      <c r="I182" s="5">
        <v>1929</v>
      </c>
      <c r="J182" s="5">
        <v>1117</v>
      </c>
      <c r="K182" s="5">
        <v>519</v>
      </c>
      <c r="L182" s="5">
        <v>317</v>
      </c>
      <c r="M182" s="5">
        <v>483</v>
      </c>
      <c r="N182" s="5">
        <v>145</v>
      </c>
      <c r="O182" s="5">
        <v>260</v>
      </c>
      <c r="P182" s="5">
        <v>461</v>
      </c>
      <c r="Q182" s="5">
        <v>348</v>
      </c>
      <c r="R182" s="5">
        <v>175</v>
      </c>
      <c r="S182" s="6">
        <f t="shared" si="59"/>
        <v>4126.5</v>
      </c>
      <c r="T182" s="6" t="str">
        <f t="shared" si="60"/>
        <v>10 to 14 minutes</v>
      </c>
      <c r="U182" s="6">
        <f t="shared" si="61"/>
        <v>10</v>
      </c>
      <c r="V182" s="6">
        <f t="shared" si="62"/>
        <v>8253</v>
      </c>
      <c r="W182" s="6">
        <f t="shared" si="63"/>
        <v>2499</v>
      </c>
      <c r="X182" s="6">
        <f t="shared" si="64"/>
        <v>1929</v>
      </c>
      <c r="Y182" s="6">
        <f t="shared" si="65"/>
        <v>4</v>
      </c>
      <c r="Z182" s="6">
        <f t="shared" si="66"/>
        <v>13.374805598755831</v>
      </c>
      <c r="AC182" s="6">
        <f t="shared" si="45"/>
        <v>8253</v>
      </c>
      <c r="AD182" s="6">
        <f t="shared" si="46"/>
        <v>2064</v>
      </c>
      <c r="AE182" s="6">
        <f t="shared" si="47"/>
        <v>5</v>
      </c>
      <c r="AF182" s="6">
        <f t="shared" si="48"/>
        <v>1802</v>
      </c>
      <c r="AG182" s="6">
        <f t="shared" si="49"/>
        <v>4</v>
      </c>
      <c r="AH182" s="6">
        <f t="shared" si="50"/>
        <v>697</v>
      </c>
      <c r="AI182" s="6">
        <f t="shared" si="51"/>
        <v>8.03274139844617</v>
      </c>
      <c r="AL182" s="6">
        <f t="shared" si="52"/>
        <v>8253</v>
      </c>
      <c r="AM182" s="6">
        <f t="shared" si="53"/>
        <v>6190</v>
      </c>
      <c r="AN182" s="6">
        <f t="shared" si="54"/>
        <v>25</v>
      </c>
      <c r="AO182" s="6">
        <f t="shared" si="55"/>
        <v>317</v>
      </c>
      <c r="AP182" s="6">
        <f t="shared" si="56"/>
        <v>4</v>
      </c>
      <c r="AQ182" s="6">
        <f t="shared" si="57"/>
        <v>6064</v>
      </c>
      <c r="AR182" s="6">
        <f t="shared" si="58"/>
        <v>26.586750788643535</v>
      </c>
    </row>
    <row r="183" spans="3:44" x14ac:dyDescent="0.25">
      <c r="C183" s="5" t="s">
        <v>350</v>
      </c>
      <c r="D183" s="5">
        <v>17300</v>
      </c>
      <c r="E183" s="5" t="s">
        <v>351</v>
      </c>
      <c r="F183" s="5">
        <v>113802</v>
      </c>
      <c r="G183" s="5">
        <v>4353</v>
      </c>
      <c r="H183" s="5">
        <v>11710</v>
      </c>
      <c r="I183" s="5">
        <v>17851</v>
      </c>
      <c r="J183" s="5">
        <v>21543</v>
      </c>
      <c r="K183" s="5">
        <v>18451</v>
      </c>
      <c r="L183" s="5">
        <v>7111</v>
      </c>
      <c r="M183" s="5">
        <v>14006</v>
      </c>
      <c r="N183" s="5">
        <v>2513</v>
      </c>
      <c r="O183" s="5">
        <v>2609</v>
      </c>
      <c r="P183" s="5">
        <v>6953</v>
      </c>
      <c r="Q183" s="5">
        <v>4771</v>
      </c>
      <c r="R183" s="5">
        <v>1931</v>
      </c>
      <c r="S183" s="6">
        <f t="shared" si="59"/>
        <v>56901</v>
      </c>
      <c r="T183" s="6" t="str">
        <f t="shared" si="60"/>
        <v>20 to 24 minutes</v>
      </c>
      <c r="U183" s="6">
        <f t="shared" si="61"/>
        <v>20</v>
      </c>
      <c r="V183" s="6">
        <f t="shared" si="62"/>
        <v>113802</v>
      </c>
      <c r="W183" s="6">
        <f t="shared" si="63"/>
        <v>55457</v>
      </c>
      <c r="X183" s="6">
        <f t="shared" si="64"/>
        <v>18451</v>
      </c>
      <c r="Y183" s="6">
        <f t="shared" si="65"/>
        <v>4</v>
      </c>
      <c r="Z183" s="6">
        <f t="shared" si="66"/>
        <v>20.313045363394938</v>
      </c>
      <c r="AC183" s="6">
        <f t="shared" si="45"/>
        <v>113802</v>
      </c>
      <c r="AD183" s="6">
        <f t="shared" si="46"/>
        <v>28451</v>
      </c>
      <c r="AE183" s="6">
        <f t="shared" si="47"/>
        <v>10</v>
      </c>
      <c r="AF183" s="6">
        <f t="shared" si="48"/>
        <v>17851</v>
      </c>
      <c r="AG183" s="6">
        <f t="shared" si="49"/>
        <v>4</v>
      </c>
      <c r="AH183" s="6">
        <f t="shared" si="50"/>
        <v>16063</v>
      </c>
      <c r="AI183" s="6">
        <f t="shared" si="51"/>
        <v>12.775754859671727</v>
      </c>
      <c r="AL183" s="6">
        <f t="shared" si="52"/>
        <v>113802</v>
      </c>
      <c r="AM183" s="6">
        <f t="shared" si="53"/>
        <v>85352</v>
      </c>
      <c r="AN183" s="6">
        <f t="shared" si="54"/>
        <v>30</v>
      </c>
      <c r="AO183" s="6">
        <f t="shared" si="55"/>
        <v>14006</v>
      </c>
      <c r="AP183" s="6">
        <f t="shared" si="56"/>
        <v>4</v>
      </c>
      <c r="AQ183" s="6">
        <f t="shared" si="57"/>
        <v>81019</v>
      </c>
      <c r="AR183" s="6">
        <f t="shared" si="58"/>
        <v>31.237326859917179</v>
      </c>
    </row>
    <row r="184" spans="3:44" x14ac:dyDescent="0.25">
      <c r="C184" s="5" t="s">
        <v>352</v>
      </c>
      <c r="D184" s="5">
        <v>17340</v>
      </c>
      <c r="E184" s="5" t="s">
        <v>353</v>
      </c>
      <c r="F184" s="5">
        <v>20823</v>
      </c>
      <c r="G184" s="5">
        <v>1129</v>
      </c>
      <c r="H184" s="5">
        <v>3302</v>
      </c>
      <c r="I184" s="5">
        <v>3506</v>
      </c>
      <c r="J184" s="5">
        <v>2007</v>
      </c>
      <c r="K184" s="5">
        <v>2530</v>
      </c>
      <c r="L184" s="5">
        <v>775</v>
      </c>
      <c r="M184" s="5">
        <v>1796</v>
      </c>
      <c r="N184" s="5">
        <v>458</v>
      </c>
      <c r="O184" s="5">
        <v>596</v>
      </c>
      <c r="P184" s="5">
        <v>1637</v>
      </c>
      <c r="Q184" s="5">
        <v>1860</v>
      </c>
      <c r="R184" s="5">
        <v>1227</v>
      </c>
      <c r="S184" s="6">
        <f t="shared" si="59"/>
        <v>10411.5</v>
      </c>
      <c r="T184" s="6" t="str">
        <f t="shared" si="60"/>
        <v>20 to 24 minutes</v>
      </c>
      <c r="U184" s="6">
        <f t="shared" si="61"/>
        <v>20</v>
      </c>
      <c r="V184" s="6">
        <f t="shared" si="62"/>
        <v>20823</v>
      </c>
      <c r="W184" s="6">
        <f t="shared" si="63"/>
        <v>9944</v>
      </c>
      <c r="X184" s="6">
        <f t="shared" si="64"/>
        <v>2530</v>
      </c>
      <c r="Y184" s="6">
        <f t="shared" si="65"/>
        <v>4</v>
      </c>
      <c r="Z184" s="6">
        <f t="shared" si="66"/>
        <v>20.739130434782609</v>
      </c>
      <c r="AC184" s="6">
        <f t="shared" si="45"/>
        <v>20823</v>
      </c>
      <c r="AD184" s="6">
        <f t="shared" si="46"/>
        <v>5206</v>
      </c>
      <c r="AE184" s="6">
        <f t="shared" si="47"/>
        <v>10</v>
      </c>
      <c r="AF184" s="6">
        <f t="shared" si="48"/>
        <v>3506</v>
      </c>
      <c r="AG184" s="6">
        <f t="shared" si="49"/>
        <v>4</v>
      </c>
      <c r="AH184" s="6">
        <f t="shared" si="50"/>
        <v>4431</v>
      </c>
      <c r="AI184" s="6">
        <f t="shared" si="51"/>
        <v>10.883913291500285</v>
      </c>
      <c r="AL184" s="6">
        <f t="shared" si="52"/>
        <v>20823</v>
      </c>
      <c r="AM184" s="6">
        <f t="shared" si="53"/>
        <v>15618</v>
      </c>
      <c r="AN184" s="6">
        <f t="shared" si="54"/>
        <v>40</v>
      </c>
      <c r="AO184" s="6">
        <f t="shared" si="55"/>
        <v>596</v>
      </c>
      <c r="AP184" s="6">
        <f t="shared" si="56"/>
        <v>4</v>
      </c>
      <c r="AQ184" s="6">
        <f t="shared" si="57"/>
        <v>15503</v>
      </c>
      <c r="AR184" s="6">
        <f t="shared" si="58"/>
        <v>40.766778523489933</v>
      </c>
    </row>
    <row r="185" spans="3:44" x14ac:dyDescent="0.25">
      <c r="C185" s="5" t="s">
        <v>354</v>
      </c>
      <c r="D185" s="5">
        <v>17380</v>
      </c>
      <c r="E185" s="5" t="s">
        <v>355</v>
      </c>
      <c r="F185" s="5">
        <v>12042</v>
      </c>
      <c r="G185" s="5">
        <v>989</v>
      </c>
      <c r="H185" s="5">
        <v>3110</v>
      </c>
      <c r="I185" s="5">
        <v>2490</v>
      </c>
      <c r="J185" s="5">
        <v>1346</v>
      </c>
      <c r="K185" s="5">
        <v>1082</v>
      </c>
      <c r="L185" s="5">
        <v>437</v>
      </c>
      <c r="M185" s="5">
        <v>1038</v>
      </c>
      <c r="N185" s="5">
        <v>253</v>
      </c>
      <c r="O185" s="5">
        <v>232</v>
      </c>
      <c r="P185" s="5">
        <v>615</v>
      </c>
      <c r="Q185" s="5">
        <v>291</v>
      </c>
      <c r="R185" s="5">
        <v>159</v>
      </c>
      <c r="S185" s="6">
        <f t="shared" si="59"/>
        <v>6021</v>
      </c>
      <c r="T185" s="6" t="str">
        <f t="shared" si="60"/>
        <v>10 to 14 minutes</v>
      </c>
      <c r="U185" s="6">
        <f t="shared" si="61"/>
        <v>10</v>
      </c>
      <c r="V185" s="6">
        <f t="shared" si="62"/>
        <v>12042</v>
      </c>
      <c r="W185" s="6">
        <f t="shared" si="63"/>
        <v>4099</v>
      </c>
      <c r="X185" s="6">
        <f t="shared" si="64"/>
        <v>2490</v>
      </c>
      <c r="Y185" s="6">
        <f t="shared" si="65"/>
        <v>4</v>
      </c>
      <c r="Z185" s="6">
        <f t="shared" si="66"/>
        <v>13.087550200803213</v>
      </c>
      <c r="AC185" s="6">
        <f t="shared" si="45"/>
        <v>12042</v>
      </c>
      <c r="AD185" s="6">
        <f t="shared" si="46"/>
        <v>3011</v>
      </c>
      <c r="AE185" s="6">
        <f t="shared" si="47"/>
        <v>5</v>
      </c>
      <c r="AF185" s="6">
        <f t="shared" si="48"/>
        <v>3110</v>
      </c>
      <c r="AG185" s="6">
        <f t="shared" si="49"/>
        <v>4</v>
      </c>
      <c r="AH185" s="6">
        <f t="shared" si="50"/>
        <v>989</v>
      </c>
      <c r="AI185" s="6">
        <f t="shared" si="51"/>
        <v>7.6</v>
      </c>
      <c r="AL185" s="6">
        <f t="shared" si="52"/>
        <v>12042</v>
      </c>
      <c r="AM185" s="6">
        <f t="shared" si="53"/>
        <v>9032</v>
      </c>
      <c r="AN185" s="6">
        <f t="shared" si="54"/>
        <v>25</v>
      </c>
      <c r="AO185" s="6">
        <f t="shared" si="55"/>
        <v>437</v>
      </c>
      <c r="AP185" s="6">
        <f t="shared" si="56"/>
        <v>4</v>
      </c>
      <c r="AQ185" s="6">
        <f t="shared" si="57"/>
        <v>9017</v>
      </c>
      <c r="AR185" s="6">
        <f t="shared" si="58"/>
        <v>25.132723112128147</v>
      </c>
    </row>
    <row r="186" spans="3:44" x14ac:dyDescent="0.25">
      <c r="C186" s="5" t="s">
        <v>356</v>
      </c>
      <c r="D186" s="5">
        <v>17420</v>
      </c>
      <c r="E186" s="5" t="s">
        <v>357</v>
      </c>
      <c r="F186" s="5">
        <v>46373</v>
      </c>
      <c r="G186" s="5">
        <v>1692</v>
      </c>
      <c r="H186" s="5">
        <v>5513</v>
      </c>
      <c r="I186" s="5">
        <v>9036</v>
      </c>
      <c r="J186" s="5">
        <v>8875</v>
      </c>
      <c r="K186" s="5">
        <v>6337</v>
      </c>
      <c r="L186" s="5">
        <v>1644</v>
      </c>
      <c r="M186" s="5">
        <v>5382</v>
      </c>
      <c r="N186" s="5">
        <v>1021</v>
      </c>
      <c r="O186" s="5">
        <v>1012</v>
      </c>
      <c r="P186" s="5">
        <v>3554</v>
      </c>
      <c r="Q186" s="5">
        <v>1510</v>
      </c>
      <c r="R186" s="5">
        <v>797</v>
      </c>
      <c r="S186" s="6">
        <f t="shared" si="59"/>
        <v>23186.5</v>
      </c>
      <c r="T186" s="6" t="str">
        <f t="shared" si="60"/>
        <v>15 to 19 minutes</v>
      </c>
      <c r="U186" s="6">
        <f t="shared" si="61"/>
        <v>15</v>
      </c>
      <c r="V186" s="6">
        <f t="shared" si="62"/>
        <v>46373</v>
      </c>
      <c r="W186" s="6">
        <f t="shared" si="63"/>
        <v>16241</v>
      </c>
      <c r="X186" s="6">
        <f t="shared" si="64"/>
        <v>8875</v>
      </c>
      <c r="Y186" s="6">
        <f t="shared" si="65"/>
        <v>4</v>
      </c>
      <c r="Z186" s="6">
        <f t="shared" si="66"/>
        <v>18.1303661971831</v>
      </c>
      <c r="AC186" s="6">
        <f t="shared" si="45"/>
        <v>46373</v>
      </c>
      <c r="AD186" s="6">
        <f t="shared" si="46"/>
        <v>11594</v>
      </c>
      <c r="AE186" s="6">
        <f t="shared" si="47"/>
        <v>10</v>
      </c>
      <c r="AF186" s="6">
        <f t="shared" si="48"/>
        <v>9036</v>
      </c>
      <c r="AG186" s="6">
        <f t="shared" si="49"/>
        <v>4</v>
      </c>
      <c r="AH186" s="6">
        <f t="shared" si="50"/>
        <v>7205</v>
      </c>
      <c r="AI186" s="6">
        <f t="shared" si="51"/>
        <v>11.942563081009297</v>
      </c>
      <c r="AL186" s="6">
        <f t="shared" si="52"/>
        <v>46373</v>
      </c>
      <c r="AM186" s="6">
        <f t="shared" si="53"/>
        <v>34780</v>
      </c>
      <c r="AN186" s="6">
        <f t="shared" si="54"/>
        <v>30</v>
      </c>
      <c r="AO186" s="6">
        <f t="shared" si="55"/>
        <v>5382</v>
      </c>
      <c r="AP186" s="6">
        <f t="shared" si="56"/>
        <v>4</v>
      </c>
      <c r="AQ186" s="6">
        <f t="shared" si="57"/>
        <v>33097</v>
      </c>
      <c r="AR186" s="6">
        <f t="shared" si="58"/>
        <v>31.250650315867706</v>
      </c>
    </row>
    <row r="187" spans="3:44" x14ac:dyDescent="0.25">
      <c r="C187" s="5" t="s">
        <v>358</v>
      </c>
      <c r="D187" s="5">
        <v>17460</v>
      </c>
      <c r="E187" s="5" t="s">
        <v>359</v>
      </c>
      <c r="F187" s="5">
        <v>912692</v>
      </c>
      <c r="G187" s="5">
        <v>22657</v>
      </c>
      <c r="H187" s="5">
        <v>82670</v>
      </c>
      <c r="I187" s="5">
        <v>124652</v>
      </c>
      <c r="J187" s="5">
        <v>138126</v>
      </c>
      <c r="K187" s="5">
        <v>151345</v>
      </c>
      <c r="L187" s="5">
        <v>76771</v>
      </c>
      <c r="M187" s="5">
        <v>139071</v>
      </c>
      <c r="N187" s="5">
        <v>33694</v>
      </c>
      <c r="O187" s="5">
        <v>39284</v>
      </c>
      <c r="P187" s="5">
        <v>61936</v>
      </c>
      <c r="Q187" s="5">
        <v>28737</v>
      </c>
      <c r="R187" s="5">
        <v>13749</v>
      </c>
      <c r="S187" s="6">
        <f t="shared" si="59"/>
        <v>456346</v>
      </c>
      <c r="T187" s="6" t="str">
        <f t="shared" si="60"/>
        <v>20 to 24 minutes</v>
      </c>
      <c r="U187" s="6">
        <f t="shared" si="61"/>
        <v>20</v>
      </c>
      <c r="V187" s="6">
        <f t="shared" si="62"/>
        <v>912692</v>
      </c>
      <c r="W187" s="6">
        <f t="shared" si="63"/>
        <v>368105</v>
      </c>
      <c r="X187" s="6">
        <f t="shared" si="64"/>
        <v>151345</v>
      </c>
      <c r="Y187" s="6">
        <f t="shared" si="65"/>
        <v>4</v>
      </c>
      <c r="Z187" s="6">
        <f t="shared" si="66"/>
        <v>22.332181439756848</v>
      </c>
      <c r="AC187" s="6">
        <f t="shared" si="45"/>
        <v>912692</v>
      </c>
      <c r="AD187" s="6">
        <f t="shared" si="46"/>
        <v>228174</v>
      </c>
      <c r="AE187" s="6">
        <f t="shared" si="47"/>
        <v>10</v>
      </c>
      <c r="AF187" s="6">
        <f t="shared" si="48"/>
        <v>124652</v>
      </c>
      <c r="AG187" s="6">
        <f t="shared" si="49"/>
        <v>4</v>
      </c>
      <c r="AH187" s="6">
        <f t="shared" si="50"/>
        <v>105327</v>
      </c>
      <c r="AI187" s="6">
        <f t="shared" si="51"/>
        <v>13.942046657895581</v>
      </c>
      <c r="AL187" s="6">
        <f t="shared" si="52"/>
        <v>912692</v>
      </c>
      <c r="AM187" s="6">
        <f t="shared" si="53"/>
        <v>684519</v>
      </c>
      <c r="AN187" s="6">
        <f t="shared" si="54"/>
        <v>30</v>
      </c>
      <c r="AO187" s="6">
        <f t="shared" si="55"/>
        <v>139071</v>
      </c>
      <c r="AP187" s="6">
        <f t="shared" si="56"/>
        <v>4</v>
      </c>
      <c r="AQ187" s="6">
        <f t="shared" si="57"/>
        <v>596221</v>
      </c>
      <c r="AR187" s="6">
        <f t="shared" si="58"/>
        <v>32.539652407762944</v>
      </c>
    </row>
    <row r="188" spans="3:44" x14ac:dyDescent="0.25">
      <c r="C188" s="5" t="s">
        <v>360</v>
      </c>
      <c r="D188" s="5">
        <v>17500</v>
      </c>
      <c r="E188" s="5" t="s">
        <v>361</v>
      </c>
      <c r="F188" s="5">
        <v>13551</v>
      </c>
      <c r="G188" s="5">
        <v>1189</v>
      </c>
      <c r="H188" s="5">
        <v>2825</v>
      </c>
      <c r="I188" s="5">
        <v>1337</v>
      </c>
      <c r="J188" s="5">
        <v>1517</v>
      </c>
      <c r="K188" s="5">
        <v>1470</v>
      </c>
      <c r="L188" s="5">
        <v>253</v>
      </c>
      <c r="M188" s="5">
        <v>1779</v>
      </c>
      <c r="N188" s="5">
        <v>131</v>
      </c>
      <c r="O188" s="5">
        <v>443</v>
      </c>
      <c r="P188" s="5">
        <v>939</v>
      </c>
      <c r="Q188" s="5">
        <v>1138</v>
      </c>
      <c r="R188" s="5">
        <v>530</v>
      </c>
      <c r="S188" s="6">
        <f t="shared" si="59"/>
        <v>6775.5</v>
      </c>
      <c r="T188" s="6" t="str">
        <f t="shared" si="60"/>
        <v>15 to 19 minutes</v>
      </c>
      <c r="U188" s="6">
        <f t="shared" si="61"/>
        <v>15</v>
      </c>
      <c r="V188" s="6">
        <f t="shared" si="62"/>
        <v>13551</v>
      </c>
      <c r="W188" s="6">
        <f t="shared" si="63"/>
        <v>5351</v>
      </c>
      <c r="X188" s="6">
        <f t="shared" si="64"/>
        <v>1517</v>
      </c>
      <c r="Y188" s="6">
        <f t="shared" si="65"/>
        <v>4</v>
      </c>
      <c r="Z188" s="6">
        <f t="shared" si="66"/>
        <v>18.756097560975611</v>
      </c>
      <c r="AC188" s="6">
        <f t="shared" si="45"/>
        <v>13551</v>
      </c>
      <c r="AD188" s="6">
        <f t="shared" si="46"/>
        <v>3388</v>
      </c>
      <c r="AE188" s="6">
        <f t="shared" si="47"/>
        <v>5</v>
      </c>
      <c r="AF188" s="6">
        <f t="shared" si="48"/>
        <v>2825</v>
      </c>
      <c r="AG188" s="6">
        <f t="shared" si="49"/>
        <v>4</v>
      </c>
      <c r="AH188" s="6">
        <f t="shared" si="50"/>
        <v>1189</v>
      </c>
      <c r="AI188" s="6">
        <f t="shared" si="51"/>
        <v>8.1132743362831867</v>
      </c>
      <c r="AL188" s="6">
        <f t="shared" si="52"/>
        <v>13551</v>
      </c>
      <c r="AM188" s="6">
        <f t="shared" si="53"/>
        <v>10164</v>
      </c>
      <c r="AN188" s="6">
        <f t="shared" si="54"/>
        <v>30</v>
      </c>
      <c r="AO188" s="6">
        <f t="shared" si="55"/>
        <v>1779</v>
      </c>
      <c r="AP188" s="6">
        <f t="shared" si="56"/>
        <v>4</v>
      </c>
      <c r="AQ188" s="6">
        <f t="shared" si="57"/>
        <v>8591</v>
      </c>
      <c r="AR188" s="6">
        <f t="shared" si="58"/>
        <v>33.535132096683533</v>
      </c>
    </row>
    <row r="189" spans="3:44" x14ac:dyDescent="0.25">
      <c r="C189" s="5" t="s">
        <v>362</v>
      </c>
      <c r="D189" s="5">
        <v>17540</v>
      </c>
      <c r="E189" s="5" t="s">
        <v>363</v>
      </c>
      <c r="F189" s="5">
        <v>22736</v>
      </c>
      <c r="G189" s="5">
        <v>1536</v>
      </c>
      <c r="H189" s="5">
        <v>5259</v>
      </c>
      <c r="I189" s="5">
        <v>4751</v>
      </c>
      <c r="J189" s="5">
        <v>3130</v>
      </c>
      <c r="K189" s="5">
        <v>2238</v>
      </c>
      <c r="L189" s="5">
        <v>990</v>
      </c>
      <c r="M189" s="5">
        <v>1589</v>
      </c>
      <c r="N189" s="5">
        <v>747</v>
      </c>
      <c r="O189" s="5">
        <v>482</v>
      </c>
      <c r="P189" s="5">
        <v>1052</v>
      </c>
      <c r="Q189" s="5">
        <v>618</v>
      </c>
      <c r="R189" s="5">
        <v>344</v>
      </c>
      <c r="S189" s="6">
        <f t="shared" si="59"/>
        <v>11368</v>
      </c>
      <c r="T189" s="6" t="str">
        <f t="shared" si="60"/>
        <v>10 to 14 minutes</v>
      </c>
      <c r="U189" s="6">
        <f t="shared" si="61"/>
        <v>10</v>
      </c>
      <c r="V189" s="6">
        <f t="shared" si="62"/>
        <v>22736</v>
      </c>
      <c r="W189" s="6">
        <f t="shared" si="63"/>
        <v>6795</v>
      </c>
      <c r="X189" s="6">
        <f t="shared" si="64"/>
        <v>4751</v>
      </c>
      <c r="Y189" s="6">
        <f t="shared" si="65"/>
        <v>4</v>
      </c>
      <c r="Z189" s="6">
        <f t="shared" si="66"/>
        <v>13.850136813302463</v>
      </c>
      <c r="AC189" s="6">
        <f t="shared" si="45"/>
        <v>22736</v>
      </c>
      <c r="AD189" s="6">
        <f t="shared" si="46"/>
        <v>5685</v>
      </c>
      <c r="AE189" s="6">
        <f t="shared" si="47"/>
        <v>5</v>
      </c>
      <c r="AF189" s="6">
        <f t="shared" si="48"/>
        <v>5259</v>
      </c>
      <c r="AG189" s="6">
        <f t="shared" si="49"/>
        <v>4</v>
      </c>
      <c r="AH189" s="6">
        <f t="shared" si="50"/>
        <v>1536</v>
      </c>
      <c r="AI189" s="6">
        <f t="shared" si="51"/>
        <v>8.1549724282182918</v>
      </c>
      <c r="AL189" s="6">
        <f t="shared" si="52"/>
        <v>22736</v>
      </c>
      <c r="AM189" s="6">
        <f t="shared" si="53"/>
        <v>17052</v>
      </c>
      <c r="AN189" s="6">
        <f t="shared" si="54"/>
        <v>25</v>
      </c>
      <c r="AO189" s="6">
        <f t="shared" si="55"/>
        <v>990</v>
      </c>
      <c r="AP189" s="6">
        <f t="shared" si="56"/>
        <v>4</v>
      </c>
      <c r="AQ189" s="6">
        <f t="shared" si="57"/>
        <v>16914</v>
      </c>
      <c r="AR189" s="6">
        <f t="shared" si="58"/>
        <v>25.557575757575759</v>
      </c>
    </row>
    <row r="190" spans="3:44" x14ac:dyDescent="0.25">
      <c r="C190" s="5" t="s">
        <v>364</v>
      </c>
      <c r="D190" s="5">
        <v>17580</v>
      </c>
      <c r="E190" s="5" t="s">
        <v>365</v>
      </c>
      <c r="F190" s="5">
        <v>21232</v>
      </c>
      <c r="G190" s="5">
        <v>1543</v>
      </c>
      <c r="H190" s="5">
        <v>5097</v>
      </c>
      <c r="I190" s="5">
        <v>5174</v>
      </c>
      <c r="J190" s="5">
        <v>3919</v>
      </c>
      <c r="K190" s="5">
        <v>2390</v>
      </c>
      <c r="L190" s="5">
        <v>556</v>
      </c>
      <c r="M190" s="5">
        <v>1259</v>
      </c>
      <c r="N190" s="5">
        <v>169</v>
      </c>
      <c r="O190" s="5">
        <v>159</v>
      </c>
      <c r="P190" s="5">
        <v>252</v>
      </c>
      <c r="Q190" s="5">
        <v>441</v>
      </c>
      <c r="R190" s="5">
        <v>273</v>
      </c>
      <c r="S190" s="6">
        <f t="shared" si="59"/>
        <v>10616</v>
      </c>
      <c r="T190" s="6" t="str">
        <f t="shared" si="60"/>
        <v>10 to 14 minutes</v>
      </c>
      <c r="U190" s="6">
        <f t="shared" si="61"/>
        <v>10</v>
      </c>
      <c r="V190" s="6">
        <f t="shared" si="62"/>
        <v>21232</v>
      </c>
      <c r="W190" s="6">
        <f t="shared" si="63"/>
        <v>6640</v>
      </c>
      <c r="X190" s="6">
        <f t="shared" si="64"/>
        <v>5174</v>
      </c>
      <c r="Y190" s="6">
        <f t="shared" si="65"/>
        <v>4</v>
      </c>
      <c r="Z190" s="6">
        <f t="shared" si="66"/>
        <v>13.073830691921144</v>
      </c>
      <c r="AC190" s="6">
        <f t="shared" si="45"/>
        <v>21232</v>
      </c>
      <c r="AD190" s="6">
        <f t="shared" si="46"/>
        <v>5309</v>
      </c>
      <c r="AE190" s="6">
        <f t="shared" si="47"/>
        <v>5</v>
      </c>
      <c r="AF190" s="6">
        <f t="shared" si="48"/>
        <v>5097</v>
      </c>
      <c r="AG190" s="6">
        <f t="shared" si="49"/>
        <v>4</v>
      </c>
      <c r="AH190" s="6">
        <f t="shared" si="50"/>
        <v>1543</v>
      </c>
      <c r="AI190" s="6">
        <f t="shared" si="51"/>
        <v>7.9546792230723957</v>
      </c>
      <c r="AL190" s="6">
        <f t="shared" si="52"/>
        <v>21232</v>
      </c>
      <c r="AM190" s="6">
        <f t="shared" si="53"/>
        <v>15924</v>
      </c>
      <c r="AN190" s="6">
        <f t="shared" si="54"/>
        <v>20</v>
      </c>
      <c r="AO190" s="6">
        <f t="shared" si="55"/>
        <v>2390</v>
      </c>
      <c r="AP190" s="6">
        <f t="shared" si="56"/>
        <v>4</v>
      </c>
      <c r="AQ190" s="6">
        <f t="shared" si="57"/>
        <v>15733</v>
      </c>
      <c r="AR190" s="6">
        <f t="shared" si="58"/>
        <v>20.319665271966528</v>
      </c>
    </row>
    <row r="191" spans="3:44" x14ac:dyDescent="0.25">
      <c r="C191" s="5" t="s">
        <v>366</v>
      </c>
      <c r="D191" s="5">
        <v>17620</v>
      </c>
      <c r="E191" s="5" t="s">
        <v>367</v>
      </c>
      <c r="F191" s="5">
        <v>17417</v>
      </c>
      <c r="G191" s="5">
        <v>258</v>
      </c>
      <c r="H191" s="5">
        <v>2157</v>
      </c>
      <c r="I191" s="5">
        <v>2427</v>
      </c>
      <c r="J191" s="5">
        <v>2870</v>
      </c>
      <c r="K191" s="5">
        <v>1928</v>
      </c>
      <c r="L191" s="5">
        <v>547</v>
      </c>
      <c r="M191" s="5">
        <v>3147</v>
      </c>
      <c r="N191" s="5">
        <v>496</v>
      </c>
      <c r="O191" s="5">
        <v>1158</v>
      </c>
      <c r="P191" s="5">
        <v>1116</v>
      </c>
      <c r="Q191" s="5">
        <v>931</v>
      </c>
      <c r="R191" s="5">
        <v>382</v>
      </c>
      <c r="S191" s="6">
        <f t="shared" si="59"/>
        <v>8708.5</v>
      </c>
      <c r="T191" s="6" t="str">
        <f t="shared" si="60"/>
        <v>20 to 24 minutes</v>
      </c>
      <c r="U191" s="6">
        <f t="shared" si="61"/>
        <v>20</v>
      </c>
      <c r="V191" s="6">
        <f t="shared" si="62"/>
        <v>17417</v>
      </c>
      <c r="W191" s="6">
        <f t="shared" si="63"/>
        <v>7712</v>
      </c>
      <c r="X191" s="6">
        <f t="shared" si="64"/>
        <v>1928</v>
      </c>
      <c r="Y191" s="6">
        <f t="shared" si="65"/>
        <v>4</v>
      </c>
      <c r="Z191" s="6">
        <f t="shared" si="66"/>
        <v>22.067427385892117</v>
      </c>
      <c r="AC191" s="6">
        <f t="shared" si="45"/>
        <v>17417</v>
      </c>
      <c r="AD191" s="6">
        <f t="shared" si="46"/>
        <v>4355</v>
      </c>
      <c r="AE191" s="6">
        <f t="shared" si="47"/>
        <v>10</v>
      </c>
      <c r="AF191" s="6">
        <f t="shared" si="48"/>
        <v>2427</v>
      </c>
      <c r="AG191" s="6">
        <f t="shared" si="49"/>
        <v>4</v>
      </c>
      <c r="AH191" s="6">
        <f t="shared" si="50"/>
        <v>2415</v>
      </c>
      <c r="AI191" s="6">
        <f t="shared" si="51"/>
        <v>13.196126905644828</v>
      </c>
      <c r="AL191" s="6">
        <f t="shared" si="52"/>
        <v>17417</v>
      </c>
      <c r="AM191" s="6">
        <f t="shared" si="53"/>
        <v>13063</v>
      </c>
      <c r="AN191" s="6">
        <f t="shared" si="54"/>
        <v>30</v>
      </c>
      <c r="AO191" s="6">
        <f t="shared" si="55"/>
        <v>3147</v>
      </c>
      <c r="AP191" s="6">
        <f t="shared" si="56"/>
        <v>4</v>
      </c>
      <c r="AQ191" s="6">
        <f t="shared" si="57"/>
        <v>10187</v>
      </c>
      <c r="AR191" s="6">
        <f t="shared" si="58"/>
        <v>33.655227200508421</v>
      </c>
    </row>
    <row r="192" spans="3:44" x14ac:dyDescent="0.25">
      <c r="C192" s="5" t="s">
        <v>368</v>
      </c>
      <c r="D192" s="5">
        <v>17660</v>
      </c>
      <c r="E192" s="5" t="s">
        <v>369</v>
      </c>
      <c r="F192" s="5">
        <v>57441</v>
      </c>
      <c r="G192" s="5">
        <v>2274</v>
      </c>
      <c r="H192" s="5">
        <v>8064</v>
      </c>
      <c r="I192" s="5">
        <v>10914</v>
      </c>
      <c r="J192" s="5">
        <v>11005</v>
      </c>
      <c r="K192" s="5">
        <v>8293</v>
      </c>
      <c r="L192" s="5">
        <v>2862</v>
      </c>
      <c r="M192" s="5">
        <v>5558</v>
      </c>
      <c r="N192" s="5">
        <v>881</v>
      </c>
      <c r="O192" s="5">
        <v>1610</v>
      </c>
      <c r="P192" s="5">
        <v>3559</v>
      </c>
      <c r="Q192" s="5">
        <v>1742</v>
      </c>
      <c r="R192" s="5">
        <v>679</v>
      </c>
      <c r="S192" s="6">
        <f t="shared" si="59"/>
        <v>28720.5</v>
      </c>
      <c r="T192" s="6" t="str">
        <f t="shared" si="60"/>
        <v>15 to 19 minutes</v>
      </c>
      <c r="U192" s="6">
        <f t="shared" si="61"/>
        <v>15</v>
      </c>
      <c r="V192" s="6">
        <f t="shared" si="62"/>
        <v>57441</v>
      </c>
      <c r="W192" s="6">
        <f t="shared" si="63"/>
        <v>21252</v>
      </c>
      <c r="X192" s="6">
        <f t="shared" si="64"/>
        <v>11005</v>
      </c>
      <c r="Y192" s="6">
        <f t="shared" si="65"/>
        <v>4</v>
      </c>
      <c r="Z192" s="6">
        <f t="shared" si="66"/>
        <v>17.714584279872785</v>
      </c>
      <c r="AC192" s="6">
        <f t="shared" si="45"/>
        <v>57441</v>
      </c>
      <c r="AD192" s="6">
        <f t="shared" si="46"/>
        <v>14361</v>
      </c>
      <c r="AE192" s="6">
        <f t="shared" si="47"/>
        <v>10</v>
      </c>
      <c r="AF192" s="6">
        <f t="shared" si="48"/>
        <v>10914</v>
      </c>
      <c r="AG192" s="6">
        <f t="shared" si="49"/>
        <v>4</v>
      </c>
      <c r="AH192" s="6">
        <f t="shared" si="50"/>
        <v>10338</v>
      </c>
      <c r="AI192" s="6">
        <f t="shared" si="51"/>
        <v>11.47416162726773</v>
      </c>
      <c r="AL192" s="6">
        <f t="shared" si="52"/>
        <v>57441</v>
      </c>
      <c r="AM192" s="6">
        <f t="shared" si="53"/>
        <v>43081</v>
      </c>
      <c r="AN192" s="6">
        <f t="shared" si="54"/>
        <v>25</v>
      </c>
      <c r="AO192" s="6">
        <f t="shared" si="55"/>
        <v>2862</v>
      </c>
      <c r="AP192" s="6">
        <f t="shared" si="56"/>
        <v>4</v>
      </c>
      <c r="AQ192" s="6">
        <f t="shared" si="57"/>
        <v>40550</v>
      </c>
      <c r="AR192" s="6">
        <f t="shared" si="58"/>
        <v>28.537037037037038</v>
      </c>
    </row>
    <row r="193" spans="3:44" x14ac:dyDescent="0.25">
      <c r="C193" s="5" t="s">
        <v>370</v>
      </c>
      <c r="D193" s="5">
        <v>17700</v>
      </c>
      <c r="E193" s="5" t="s">
        <v>371</v>
      </c>
      <c r="F193" s="5">
        <v>14999</v>
      </c>
      <c r="G193" s="5">
        <v>1419</v>
      </c>
      <c r="H193" s="5">
        <v>3574</v>
      </c>
      <c r="I193" s="5">
        <v>3297</v>
      </c>
      <c r="J193" s="5">
        <v>1808</v>
      </c>
      <c r="K193" s="5">
        <v>1905</v>
      </c>
      <c r="L193" s="5">
        <v>546</v>
      </c>
      <c r="M193" s="5">
        <v>1085</v>
      </c>
      <c r="N193" s="5">
        <v>195</v>
      </c>
      <c r="O193" s="5">
        <v>215</v>
      </c>
      <c r="P193" s="5">
        <v>542</v>
      </c>
      <c r="Q193" s="5">
        <v>215</v>
      </c>
      <c r="R193" s="5">
        <v>198</v>
      </c>
      <c r="S193" s="6">
        <f t="shared" si="59"/>
        <v>7499.5</v>
      </c>
      <c r="T193" s="6" t="str">
        <f t="shared" si="60"/>
        <v>10 to 14 minutes</v>
      </c>
      <c r="U193" s="6">
        <f t="shared" si="61"/>
        <v>10</v>
      </c>
      <c r="V193" s="6">
        <f t="shared" si="62"/>
        <v>14999</v>
      </c>
      <c r="W193" s="6">
        <f t="shared" si="63"/>
        <v>4993</v>
      </c>
      <c r="X193" s="6">
        <f t="shared" si="64"/>
        <v>3297</v>
      </c>
      <c r="Y193" s="6">
        <f t="shared" si="65"/>
        <v>4</v>
      </c>
      <c r="Z193" s="6">
        <f t="shared" si="66"/>
        <v>13.040946314831665</v>
      </c>
      <c r="AC193" s="6">
        <f t="shared" si="45"/>
        <v>14999</v>
      </c>
      <c r="AD193" s="6">
        <f t="shared" si="46"/>
        <v>3750</v>
      </c>
      <c r="AE193" s="6">
        <f t="shared" si="47"/>
        <v>5</v>
      </c>
      <c r="AF193" s="6">
        <f t="shared" si="48"/>
        <v>3574</v>
      </c>
      <c r="AG193" s="6">
        <f t="shared" si="49"/>
        <v>4</v>
      </c>
      <c r="AH193" s="6">
        <f t="shared" si="50"/>
        <v>1419</v>
      </c>
      <c r="AI193" s="6">
        <f t="shared" si="51"/>
        <v>7.6085618354784561</v>
      </c>
      <c r="AL193" s="6">
        <f t="shared" si="52"/>
        <v>14999</v>
      </c>
      <c r="AM193" s="6">
        <f t="shared" si="53"/>
        <v>11250</v>
      </c>
      <c r="AN193" s="6">
        <f t="shared" si="54"/>
        <v>20</v>
      </c>
      <c r="AO193" s="6">
        <f t="shared" si="55"/>
        <v>1905</v>
      </c>
      <c r="AP193" s="6">
        <f t="shared" si="56"/>
        <v>4</v>
      </c>
      <c r="AQ193" s="6">
        <f t="shared" si="57"/>
        <v>10098</v>
      </c>
      <c r="AR193" s="6">
        <f t="shared" si="58"/>
        <v>22.41732283464567</v>
      </c>
    </row>
    <row r="194" spans="3:44" x14ac:dyDescent="0.25">
      <c r="C194" s="5" t="s">
        <v>372</v>
      </c>
      <c r="D194" s="5">
        <v>17740</v>
      </c>
      <c r="E194" s="5" t="s">
        <v>373</v>
      </c>
      <c r="F194" s="5">
        <v>16398</v>
      </c>
      <c r="G194" s="5">
        <v>1090</v>
      </c>
      <c r="H194" s="5">
        <v>2226</v>
      </c>
      <c r="I194" s="5">
        <v>2302</v>
      </c>
      <c r="J194" s="5">
        <v>2254</v>
      </c>
      <c r="K194" s="5">
        <v>2336</v>
      </c>
      <c r="L194" s="5">
        <v>1151</v>
      </c>
      <c r="M194" s="5">
        <v>2056</v>
      </c>
      <c r="N194" s="5">
        <v>433</v>
      </c>
      <c r="O194" s="5">
        <v>557</v>
      </c>
      <c r="P194" s="5">
        <v>912</v>
      </c>
      <c r="Q194" s="5">
        <v>602</v>
      </c>
      <c r="R194" s="5">
        <v>479</v>
      </c>
      <c r="S194" s="6">
        <f t="shared" si="59"/>
        <v>8199</v>
      </c>
      <c r="T194" s="6" t="str">
        <f t="shared" si="60"/>
        <v>20 to 24 minutes</v>
      </c>
      <c r="U194" s="6">
        <f t="shared" si="61"/>
        <v>20</v>
      </c>
      <c r="V194" s="6">
        <f t="shared" si="62"/>
        <v>16398</v>
      </c>
      <c r="W194" s="6">
        <f t="shared" si="63"/>
        <v>7872</v>
      </c>
      <c r="X194" s="6">
        <f t="shared" si="64"/>
        <v>2336</v>
      </c>
      <c r="Y194" s="6">
        <f t="shared" si="65"/>
        <v>4</v>
      </c>
      <c r="Z194" s="6">
        <f t="shared" si="66"/>
        <v>20.559931506849313</v>
      </c>
      <c r="AC194" s="6">
        <f t="shared" si="45"/>
        <v>16398</v>
      </c>
      <c r="AD194" s="6">
        <f t="shared" si="46"/>
        <v>4100</v>
      </c>
      <c r="AE194" s="6">
        <f t="shared" si="47"/>
        <v>10</v>
      </c>
      <c r="AF194" s="6">
        <f t="shared" si="48"/>
        <v>2302</v>
      </c>
      <c r="AG194" s="6">
        <f t="shared" si="49"/>
        <v>4</v>
      </c>
      <c r="AH194" s="6">
        <f t="shared" si="50"/>
        <v>3316</v>
      </c>
      <c r="AI194" s="6">
        <f t="shared" si="51"/>
        <v>11.361424847958297</v>
      </c>
      <c r="AL194" s="6">
        <f t="shared" si="52"/>
        <v>16398</v>
      </c>
      <c r="AM194" s="6">
        <f t="shared" si="53"/>
        <v>12299</v>
      </c>
      <c r="AN194" s="6">
        <f t="shared" si="54"/>
        <v>30</v>
      </c>
      <c r="AO194" s="6">
        <f t="shared" si="55"/>
        <v>2056</v>
      </c>
      <c r="AP194" s="6">
        <f t="shared" si="56"/>
        <v>4</v>
      </c>
      <c r="AQ194" s="6">
        <f t="shared" si="57"/>
        <v>11359</v>
      </c>
      <c r="AR194" s="6">
        <f t="shared" si="58"/>
        <v>31.827821011673151</v>
      </c>
    </row>
    <row r="195" spans="3:44" x14ac:dyDescent="0.25">
      <c r="C195" s="5" t="s">
        <v>374</v>
      </c>
      <c r="D195" s="5">
        <v>17780</v>
      </c>
      <c r="E195" s="5" t="s">
        <v>375</v>
      </c>
      <c r="F195" s="5">
        <v>100307</v>
      </c>
      <c r="G195" s="5">
        <v>4245</v>
      </c>
      <c r="H195" s="5">
        <v>14049</v>
      </c>
      <c r="I195" s="5">
        <v>23877</v>
      </c>
      <c r="J195" s="5">
        <v>23368</v>
      </c>
      <c r="K195" s="5">
        <v>15159</v>
      </c>
      <c r="L195" s="5">
        <v>3183</v>
      </c>
      <c r="M195" s="5">
        <v>6779</v>
      </c>
      <c r="N195" s="5">
        <v>1279</v>
      </c>
      <c r="O195" s="5">
        <v>1320</v>
      </c>
      <c r="P195" s="5">
        <v>2525</v>
      </c>
      <c r="Q195" s="5">
        <v>2076</v>
      </c>
      <c r="R195" s="5">
        <v>2447</v>
      </c>
      <c r="S195" s="6">
        <f t="shared" si="59"/>
        <v>50153.5</v>
      </c>
      <c r="T195" s="6" t="str">
        <f t="shared" si="60"/>
        <v>15 to 19 minutes</v>
      </c>
      <c r="U195" s="6">
        <f t="shared" si="61"/>
        <v>15</v>
      </c>
      <c r="V195" s="6">
        <f t="shared" si="62"/>
        <v>100307</v>
      </c>
      <c r="W195" s="6">
        <f t="shared" si="63"/>
        <v>42171</v>
      </c>
      <c r="X195" s="6">
        <f t="shared" si="64"/>
        <v>23368</v>
      </c>
      <c r="Y195" s="6">
        <f t="shared" si="65"/>
        <v>4</v>
      </c>
      <c r="Z195" s="6">
        <f t="shared" si="66"/>
        <v>16.366398493666551</v>
      </c>
      <c r="AC195" s="6">
        <f t="shared" si="45"/>
        <v>100307</v>
      </c>
      <c r="AD195" s="6">
        <f t="shared" si="46"/>
        <v>25077</v>
      </c>
      <c r="AE195" s="6">
        <f t="shared" si="47"/>
        <v>10</v>
      </c>
      <c r="AF195" s="6">
        <f t="shared" si="48"/>
        <v>23877</v>
      </c>
      <c r="AG195" s="6">
        <f t="shared" si="49"/>
        <v>4</v>
      </c>
      <c r="AH195" s="6">
        <f t="shared" si="50"/>
        <v>18294</v>
      </c>
      <c r="AI195" s="6">
        <f t="shared" si="51"/>
        <v>11.136281777442727</v>
      </c>
      <c r="AL195" s="6">
        <f t="shared" si="52"/>
        <v>100307</v>
      </c>
      <c r="AM195" s="6">
        <f t="shared" si="53"/>
        <v>75231</v>
      </c>
      <c r="AN195" s="6">
        <f t="shared" si="54"/>
        <v>20</v>
      </c>
      <c r="AO195" s="6">
        <f t="shared" si="55"/>
        <v>15159</v>
      </c>
      <c r="AP195" s="6">
        <f t="shared" si="56"/>
        <v>4</v>
      </c>
      <c r="AQ195" s="6">
        <f t="shared" si="57"/>
        <v>65539</v>
      </c>
      <c r="AR195" s="6">
        <f t="shared" si="58"/>
        <v>22.557226729995381</v>
      </c>
    </row>
    <row r="196" spans="3:44" x14ac:dyDescent="0.25">
      <c r="C196" s="5" t="s">
        <v>376</v>
      </c>
      <c r="D196" s="5">
        <v>17820</v>
      </c>
      <c r="E196" s="5" t="s">
        <v>377</v>
      </c>
      <c r="F196" s="5">
        <v>290102</v>
      </c>
      <c r="G196" s="5">
        <v>9973</v>
      </c>
      <c r="H196" s="5">
        <v>31431</v>
      </c>
      <c r="I196" s="5">
        <v>46163</v>
      </c>
      <c r="J196" s="5">
        <v>53090</v>
      </c>
      <c r="K196" s="5">
        <v>55235</v>
      </c>
      <c r="L196" s="5">
        <v>19755</v>
      </c>
      <c r="M196" s="5">
        <v>35508</v>
      </c>
      <c r="N196" s="5">
        <v>5665</v>
      </c>
      <c r="O196" s="5">
        <v>7109</v>
      </c>
      <c r="P196" s="5">
        <v>12748</v>
      </c>
      <c r="Q196" s="5">
        <v>8652</v>
      </c>
      <c r="R196" s="5">
        <v>4773</v>
      </c>
      <c r="S196" s="6">
        <f t="shared" si="59"/>
        <v>145051</v>
      </c>
      <c r="T196" s="6" t="str">
        <f t="shared" si="60"/>
        <v>20 to 24 minutes</v>
      </c>
      <c r="U196" s="6">
        <f t="shared" si="61"/>
        <v>20</v>
      </c>
      <c r="V196" s="6">
        <f t="shared" si="62"/>
        <v>290102</v>
      </c>
      <c r="W196" s="6">
        <f t="shared" si="63"/>
        <v>140657</v>
      </c>
      <c r="X196" s="6">
        <f t="shared" si="64"/>
        <v>55235</v>
      </c>
      <c r="Y196" s="6">
        <f t="shared" si="65"/>
        <v>4</v>
      </c>
      <c r="Z196" s="6">
        <f t="shared" si="66"/>
        <v>20.318204037295192</v>
      </c>
      <c r="AC196" s="6">
        <f t="shared" si="45"/>
        <v>290102</v>
      </c>
      <c r="AD196" s="6">
        <f t="shared" si="46"/>
        <v>72526</v>
      </c>
      <c r="AE196" s="6">
        <f t="shared" si="47"/>
        <v>10</v>
      </c>
      <c r="AF196" s="6">
        <f t="shared" si="48"/>
        <v>46163</v>
      </c>
      <c r="AG196" s="6">
        <f t="shared" si="49"/>
        <v>4</v>
      </c>
      <c r="AH196" s="6">
        <f t="shared" si="50"/>
        <v>41404</v>
      </c>
      <c r="AI196" s="6">
        <f t="shared" si="51"/>
        <v>12.6966618287373</v>
      </c>
      <c r="AL196" s="6">
        <f t="shared" si="52"/>
        <v>290102</v>
      </c>
      <c r="AM196" s="6">
        <f t="shared" si="53"/>
        <v>217577</v>
      </c>
      <c r="AN196" s="6">
        <f t="shared" si="54"/>
        <v>30</v>
      </c>
      <c r="AO196" s="6">
        <f t="shared" si="55"/>
        <v>35508</v>
      </c>
      <c r="AP196" s="6">
        <f t="shared" si="56"/>
        <v>4</v>
      </c>
      <c r="AQ196" s="6">
        <f t="shared" si="57"/>
        <v>215647</v>
      </c>
      <c r="AR196" s="6">
        <f t="shared" si="58"/>
        <v>30.217359468288837</v>
      </c>
    </row>
    <row r="197" spans="3:44" x14ac:dyDescent="0.25">
      <c r="C197" s="5" t="s">
        <v>378</v>
      </c>
      <c r="D197" s="5">
        <v>17860</v>
      </c>
      <c r="E197" s="5" t="s">
        <v>379</v>
      </c>
      <c r="F197" s="5">
        <v>86348</v>
      </c>
      <c r="G197" s="5">
        <v>3390</v>
      </c>
      <c r="H197" s="5">
        <v>11687</v>
      </c>
      <c r="I197" s="5">
        <v>18741</v>
      </c>
      <c r="J197" s="5">
        <v>20359</v>
      </c>
      <c r="K197" s="5">
        <v>12243</v>
      </c>
      <c r="L197" s="5">
        <v>3921</v>
      </c>
      <c r="M197" s="5">
        <v>7412</v>
      </c>
      <c r="N197" s="5">
        <v>1428</v>
      </c>
      <c r="O197" s="5">
        <v>1971</v>
      </c>
      <c r="P197" s="5">
        <v>3124</v>
      </c>
      <c r="Q197" s="5">
        <v>1167</v>
      </c>
      <c r="R197" s="5">
        <v>905</v>
      </c>
      <c r="S197" s="6">
        <f t="shared" si="59"/>
        <v>43174</v>
      </c>
      <c r="T197" s="6" t="str">
        <f t="shared" si="60"/>
        <v>15 to 19 minutes</v>
      </c>
      <c r="U197" s="6">
        <f t="shared" si="61"/>
        <v>15</v>
      </c>
      <c r="V197" s="6">
        <f t="shared" si="62"/>
        <v>86348</v>
      </c>
      <c r="W197" s="6">
        <f t="shared" si="63"/>
        <v>33818</v>
      </c>
      <c r="X197" s="6">
        <f t="shared" si="64"/>
        <v>20359</v>
      </c>
      <c r="Y197" s="6">
        <f t="shared" si="65"/>
        <v>4</v>
      </c>
      <c r="Z197" s="6">
        <f t="shared" si="66"/>
        <v>16.838204233999704</v>
      </c>
      <c r="AC197" s="6">
        <f t="shared" si="45"/>
        <v>86348</v>
      </c>
      <c r="AD197" s="6">
        <f t="shared" si="46"/>
        <v>21588</v>
      </c>
      <c r="AE197" s="6">
        <f t="shared" si="47"/>
        <v>10</v>
      </c>
      <c r="AF197" s="6">
        <f t="shared" si="48"/>
        <v>18741</v>
      </c>
      <c r="AG197" s="6">
        <f t="shared" si="49"/>
        <v>4</v>
      </c>
      <c r="AH197" s="6">
        <f t="shared" si="50"/>
        <v>15077</v>
      </c>
      <c r="AI197" s="6">
        <f t="shared" si="51"/>
        <v>11.389466944133185</v>
      </c>
      <c r="AL197" s="6">
        <f t="shared" si="52"/>
        <v>86348</v>
      </c>
      <c r="AM197" s="6">
        <f t="shared" si="53"/>
        <v>64761</v>
      </c>
      <c r="AN197" s="6">
        <f t="shared" si="54"/>
        <v>20</v>
      </c>
      <c r="AO197" s="6">
        <f t="shared" si="55"/>
        <v>12243</v>
      </c>
      <c r="AP197" s="6">
        <f t="shared" si="56"/>
        <v>4</v>
      </c>
      <c r="AQ197" s="6">
        <f t="shared" si="57"/>
        <v>54177</v>
      </c>
      <c r="AR197" s="6">
        <f t="shared" si="58"/>
        <v>23.457975986277873</v>
      </c>
    </row>
    <row r="198" spans="3:44" x14ac:dyDescent="0.25">
      <c r="C198" s="5" t="s">
        <v>380</v>
      </c>
      <c r="D198" s="5">
        <v>17900</v>
      </c>
      <c r="E198" s="5" t="s">
        <v>381</v>
      </c>
      <c r="F198" s="5">
        <v>342444</v>
      </c>
      <c r="G198" s="5">
        <v>11300</v>
      </c>
      <c r="H198" s="5">
        <v>30761</v>
      </c>
      <c r="I198" s="5">
        <v>48913</v>
      </c>
      <c r="J198" s="5">
        <v>60421</v>
      </c>
      <c r="K198" s="5">
        <v>58620</v>
      </c>
      <c r="L198" s="5">
        <v>23944</v>
      </c>
      <c r="M198" s="5">
        <v>53000</v>
      </c>
      <c r="N198" s="5">
        <v>9454</v>
      </c>
      <c r="O198" s="5">
        <v>10476</v>
      </c>
      <c r="P198" s="5">
        <v>20897</v>
      </c>
      <c r="Q198" s="5">
        <v>9247</v>
      </c>
      <c r="R198" s="5">
        <v>5411</v>
      </c>
      <c r="S198" s="6">
        <f t="shared" si="59"/>
        <v>171222</v>
      </c>
      <c r="T198" s="6" t="str">
        <f t="shared" si="60"/>
        <v>20 to 24 minutes</v>
      </c>
      <c r="U198" s="6">
        <f t="shared" si="61"/>
        <v>20</v>
      </c>
      <c r="V198" s="6">
        <f t="shared" si="62"/>
        <v>342444</v>
      </c>
      <c r="W198" s="6">
        <f t="shared" si="63"/>
        <v>151395</v>
      </c>
      <c r="X198" s="6">
        <f t="shared" si="64"/>
        <v>58620</v>
      </c>
      <c r="Y198" s="6">
        <f t="shared" si="65"/>
        <v>4</v>
      </c>
      <c r="Z198" s="6">
        <f t="shared" si="66"/>
        <v>21.352917093142274</v>
      </c>
      <c r="AC198" s="6">
        <f t="shared" si="45"/>
        <v>342444</v>
      </c>
      <c r="AD198" s="6">
        <f t="shared" si="46"/>
        <v>85612</v>
      </c>
      <c r="AE198" s="6">
        <f t="shared" si="47"/>
        <v>10</v>
      </c>
      <c r="AF198" s="6">
        <f t="shared" si="48"/>
        <v>48913</v>
      </c>
      <c r="AG198" s="6">
        <f t="shared" si="49"/>
        <v>4</v>
      </c>
      <c r="AH198" s="6">
        <f t="shared" si="50"/>
        <v>42061</v>
      </c>
      <c r="AI198" s="6">
        <f t="shared" si="51"/>
        <v>13.561425387933678</v>
      </c>
      <c r="AL198" s="6">
        <f t="shared" si="52"/>
        <v>342444</v>
      </c>
      <c r="AM198" s="6">
        <f t="shared" si="53"/>
        <v>256833</v>
      </c>
      <c r="AN198" s="6">
        <f t="shared" si="54"/>
        <v>30</v>
      </c>
      <c r="AO198" s="6">
        <f t="shared" si="55"/>
        <v>53000</v>
      </c>
      <c r="AP198" s="6">
        <f t="shared" si="56"/>
        <v>4</v>
      </c>
      <c r="AQ198" s="6">
        <f t="shared" si="57"/>
        <v>233959</v>
      </c>
      <c r="AR198" s="6">
        <f t="shared" si="58"/>
        <v>31.726339622641511</v>
      </c>
    </row>
    <row r="199" spans="3:44" x14ac:dyDescent="0.25">
      <c r="C199" s="5" t="s">
        <v>382</v>
      </c>
      <c r="D199" s="5">
        <v>17940</v>
      </c>
      <c r="E199" s="5" t="s">
        <v>383</v>
      </c>
      <c r="F199" s="5">
        <v>34996</v>
      </c>
      <c r="G199" s="5">
        <v>855</v>
      </c>
      <c r="H199" s="5">
        <v>3050</v>
      </c>
      <c r="I199" s="5">
        <v>5028</v>
      </c>
      <c r="J199" s="5">
        <v>5276</v>
      </c>
      <c r="K199" s="5">
        <v>3892</v>
      </c>
      <c r="L199" s="5">
        <v>2039</v>
      </c>
      <c r="M199" s="5">
        <v>4646</v>
      </c>
      <c r="N199" s="5">
        <v>1054</v>
      </c>
      <c r="O199" s="5">
        <v>1581</v>
      </c>
      <c r="P199" s="5">
        <v>4262</v>
      </c>
      <c r="Q199" s="5">
        <v>2523</v>
      </c>
      <c r="R199" s="5">
        <v>790</v>
      </c>
      <c r="S199" s="6">
        <f t="shared" si="59"/>
        <v>17498</v>
      </c>
      <c r="T199" s="6" t="str">
        <f t="shared" si="60"/>
        <v>20 to 24 minutes</v>
      </c>
      <c r="U199" s="6">
        <f t="shared" si="61"/>
        <v>20</v>
      </c>
      <c r="V199" s="6">
        <f t="shared" si="62"/>
        <v>34996</v>
      </c>
      <c r="W199" s="6">
        <f t="shared" si="63"/>
        <v>14209</v>
      </c>
      <c r="X199" s="6">
        <f t="shared" si="64"/>
        <v>3892</v>
      </c>
      <c r="Y199" s="6">
        <f t="shared" si="65"/>
        <v>4</v>
      </c>
      <c r="Z199" s="6">
        <f t="shared" si="66"/>
        <v>23.380267214799588</v>
      </c>
      <c r="AC199" s="6">
        <f t="shared" si="45"/>
        <v>34996</v>
      </c>
      <c r="AD199" s="6">
        <f t="shared" si="46"/>
        <v>8750</v>
      </c>
      <c r="AE199" s="6">
        <f t="shared" si="47"/>
        <v>10</v>
      </c>
      <c r="AF199" s="6">
        <f t="shared" si="48"/>
        <v>5028</v>
      </c>
      <c r="AG199" s="6">
        <f t="shared" si="49"/>
        <v>4</v>
      </c>
      <c r="AH199" s="6">
        <f t="shared" si="50"/>
        <v>3905</v>
      </c>
      <c r="AI199" s="6">
        <f t="shared" si="51"/>
        <v>13.853619729514717</v>
      </c>
      <c r="AL199" s="6">
        <f t="shared" si="52"/>
        <v>34996</v>
      </c>
      <c r="AM199" s="6">
        <f t="shared" si="53"/>
        <v>26247</v>
      </c>
      <c r="AN199" s="6">
        <f t="shared" si="54"/>
        <v>40</v>
      </c>
      <c r="AO199" s="6">
        <f t="shared" si="55"/>
        <v>1581</v>
      </c>
      <c r="AP199" s="6">
        <f t="shared" si="56"/>
        <v>4</v>
      </c>
      <c r="AQ199" s="6">
        <f t="shared" si="57"/>
        <v>25840</v>
      </c>
      <c r="AR199" s="6">
        <f t="shared" si="58"/>
        <v>41.029728020240356</v>
      </c>
    </row>
    <row r="200" spans="3:44" x14ac:dyDescent="0.25">
      <c r="C200" s="5" t="s">
        <v>384</v>
      </c>
      <c r="D200" s="5">
        <v>17980</v>
      </c>
      <c r="E200" s="5" t="s">
        <v>385</v>
      </c>
      <c r="F200" s="5">
        <v>117930</v>
      </c>
      <c r="G200" s="5">
        <v>2929</v>
      </c>
      <c r="H200" s="5">
        <v>12531</v>
      </c>
      <c r="I200" s="5">
        <v>19429</v>
      </c>
      <c r="J200" s="5">
        <v>25844</v>
      </c>
      <c r="K200" s="5">
        <v>22558</v>
      </c>
      <c r="L200" s="5">
        <v>7728</v>
      </c>
      <c r="M200" s="5">
        <v>13942</v>
      </c>
      <c r="N200" s="5">
        <v>1916</v>
      </c>
      <c r="O200" s="5">
        <v>2217</v>
      </c>
      <c r="P200" s="5">
        <v>4536</v>
      </c>
      <c r="Q200" s="5">
        <v>2559</v>
      </c>
      <c r="R200" s="5">
        <v>1741</v>
      </c>
      <c r="S200" s="6">
        <f t="shared" si="59"/>
        <v>58965</v>
      </c>
      <c r="T200" s="6" t="str">
        <f t="shared" si="60"/>
        <v>15 to 19 minutes</v>
      </c>
      <c r="U200" s="6">
        <f t="shared" si="61"/>
        <v>15</v>
      </c>
      <c r="V200" s="6">
        <f t="shared" si="62"/>
        <v>117930</v>
      </c>
      <c r="W200" s="6">
        <f t="shared" si="63"/>
        <v>34889</v>
      </c>
      <c r="X200" s="6">
        <f t="shared" si="64"/>
        <v>25844</v>
      </c>
      <c r="Y200" s="6">
        <f t="shared" si="65"/>
        <v>4</v>
      </c>
      <c r="Z200" s="6">
        <f t="shared" si="66"/>
        <v>18.726358148893361</v>
      </c>
      <c r="AC200" s="6">
        <f t="shared" si="45"/>
        <v>117930</v>
      </c>
      <c r="AD200" s="6">
        <f t="shared" si="46"/>
        <v>29483</v>
      </c>
      <c r="AE200" s="6">
        <f t="shared" si="47"/>
        <v>10</v>
      </c>
      <c r="AF200" s="6">
        <f t="shared" si="48"/>
        <v>19429</v>
      </c>
      <c r="AG200" s="6">
        <f t="shared" si="49"/>
        <v>4</v>
      </c>
      <c r="AH200" s="6">
        <f t="shared" si="50"/>
        <v>15460</v>
      </c>
      <c r="AI200" s="6">
        <f t="shared" si="51"/>
        <v>12.886921612023265</v>
      </c>
      <c r="AL200" s="6">
        <f t="shared" si="52"/>
        <v>117930</v>
      </c>
      <c r="AM200" s="6">
        <f t="shared" si="53"/>
        <v>88448</v>
      </c>
      <c r="AN200" s="6">
        <f t="shared" si="54"/>
        <v>25</v>
      </c>
      <c r="AO200" s="6">
        <f t="shared" si="55"/>
        <v>7728</v>
      </c>
      <c r="AP200" s="6">
        <f t="shared" si="56"/>
        <v>4</v>
      </c>
      <c r="AQ200" s="6">
        <f t="shared" si="57"/>
        <v>83291</v>
      </c>
      <c r="AR200" s="6">
        <f t="shared" si="58"/>
        <v>27.668995859213251</v>
      </c>
    </row>
    <row r="201" spans="3:44" x14ac:dyDescent="0.25">
      <c r="C201" s="5" t="s">
        <v>386</v>
      </c>
      <c r="D201" s="5">
        <v>18020</v>
      </c>
      <c r="E201" s="5" t="s">
        <v>387</v>
      </c>
      <c r="F201" s="5">
        <v>35525</v>
      </c>
      <c r="G201" s="5">
        <v>1034</v>
      </c>
      <c r="H201" s="5">
        <v>5074</v>
      </c>
      <c r="I201" s="5">
        <v>8752</v>
      </c>
      <c r="J201" s="5">
        <v>7130</v>
      </c>
      <c r="K201" s="5">
        <v>5416</v>
      </c>
      <c r="L201" s="5">
        <v>1822</v>
      </c>
      <c r="M201" s="5">
        <v>2226</v>
      </c>
      <c r="N201" s="5">
        <v>391</v>
      </c>
      <c r="O201" s="5">
        <v>834</v>
      </c>
      <c r="P201" s="5">
        <v>1131</v>
      </c>
      <c r="Q201" s="5">
        <v>1250</v>
      </c>
      <c r="R201" s="5">
        <v>465</v>
      </c>
      <c r="S201" s="6">
        <f t="shared" si="59"/>
        <v>17762.5</v>
      </c>
      <c r="T201" s="6" t="str">
        <f t="shared" si="60"/>
        <v>15 to 19 minutes</v>
      </c>
      <c r="U201" s="6">
        <f t="shared" si="61"/>
        <v>15</v>
      </c>
      <c r="V201" s="6">
        <f t="shared" si="62"/>
        <v>35525</v>
      </c>
      <c r="W201" s="6">
        <f t="shared" si="63"/>
        <v>14860</v>
      </c>
      <c r="X201" s="6">
        <f t="shared" si="64"/>
        <v>7130</v>
      </c>
      <c r="Y201" s="6">
        <f t="shared" si="65"/>
        <v>4</v>
      </c>
      <c r="Z201" s="6">
        <f t="shared" si="66"/>
        <v>16.628330995792425</v>
      </c>
      <c r="AC201" s="6">
        <f t="shared" si="45"/>
        <v>35525</v>
      </c>
      <c r="AD201" s="6">
        <f t="shared" si="46"/>
        <v>8882</v>
      </c>
      <c r="AE201" s="6">
        <f t="shared" si="47"/>
        <v>10</v>
      </c>
      <c r="AF201" s="6">
        <f t="shared" si="48"/>
        <v>8752</v>
      </c>
      <c r="AG201" s="6">
        <f t="shared" si="49"/>
        <v>4</v>
      </c>
      <c r="AH201" s="6">
        <f t="shared" si="50"/>
        <v>6108</v>
      </c>
      <c r="AI201" s="6">
        <f t="shared" si="51"/>
        <v>11.267481718464351</v>
      </c>
      <c r="AL201" s="6">
        <f t="shared" si="52"/>
        <v>35525</v>
      </c>
      <c r="AM201" s="6">
        <f t="shared" si="53"/>
        <v>26644</v>
      </c>
      <c r="AN201" s="6">
        <f t="shared" si="54"/>
        <v>20</v>
      </c>
      <c r="AO201" s="6">
        <f t="shared" si="55"/>
        <v>5416</v>
      </c>
      <c r="AP201" s="6">
        <f t="shared" si="56"/>
        <v>4</v>
      </c>
      <c r="AQ201" s="6">
        <f t="shared" si="57"/>
        <v>21990</v>
      </c>
      <c r="AR201" s="6">
        <f t="shared" si="58"/>
        <v>23.437038404726735</v>
      </c>
    </row>
    <row r="202" spans="3:44" x14ac:dyDescent="0.25">
      <c r="C202" s="5" t="s">
        <v>388</v>
      </c>
      <c r="D202" s="5">
        <v>18060</v>
      </c>
      <c r="E202" s="5" t="s">
        <v>389</v>
      </c>
      <c r="F202" s="5">
        <v>23864</v>
      </c>
      <c r="G202" s="5">
        <v>1577</v>
      </c>
      <c r="H202" s="5">
        <v>3237</v>
      </c>
      <c r="I202" s="5">
        <v>4494</v>
      </c>
      <c r="J202" s="5">
        <v>4841</v>
      </c>
      <c r="K202" s="5">
        <v>3526</v>
      </c>
      <c r="L202" s="5">
        <v>1240</v>
      </c>
      <c r="M202" s="5">
        <v>2157</v>
      </c>
      <c r="N202" s="5">
        <v>442</v>
      </c>
      <c r="O202" s="5">
        <v>225</v>
      </c>
      <c r="P202" s="5">
        <v>897</v>
      </c>
      <c r="Q202" s="5">
        <v>708</v>
      </c>
      <c r="R202" s="5">
        <v>520</v>
      </c>
      <c r="S202" s="6">
        <f t="shared" si="59"/>
        <v>11932</v>
      </c>
      <c r="T202" s="6" t="str">
        <f t="shared" si="60"/>
        <v>15 to 19 minutes</v>
      </c>
      <c r="U202" s="6">
        <f t="shared" si="61"/>
        <v>15</v>
      </c>
      <c r="V202" s="6">
        <f t="shared" si="62"/>
        <v>23864</v>
      </c>
      <c r="W202" s="6">
        <f t="shared" si="63"/>
        <v>9308</v>
      </c>
      <c r="X202" s="6">
        <f t="shared" si="64"/>
        <v>4841</v>
      </c>
      <c r="Y202" s="6">
        <f t="shared" si="65"/>
        <v>4</v>
      </c>
      <c r="Z202" s="6">
        <f t="shared" si="66"/>
        <v>17.168147077050197</v>
      </c>
      <c r="AC202" s="6">
        <f t="shared" si="45"/>
        <v>23864</v>
      </c>
      <c r="AD202" s="6">
        <f t="shared" si="46"/>
        <v>5967</v>
      </c>
      <c r="AE202" s="6">
        <f t="shared" si="47"/>
        <v>10</v>
      </c>
      <c r="AF202" s="6">
        <f t="shared" si="48"/>
        <v>4494</v>
      </c>
      <c r="AG202" s="6">
        <f t="shared" si="49"/>
        <v>4</v>
      </c>
      <c r="AH202" s="6">
        <f t="shared" si="50"/>
        <v>4814</v>
      </c>
      <c r="AI202" s="6">
        <f t="shared" si="51"/>
        <v>11.025367156208278</v>
      </c>
      <c r="AL202" s="6">
        <f t="shared" si="52"/>
        <v>23864</v>
      </c>
      <c r="AM202" s="6">
        <f t="shared" si="53"/>
        <v>17898</v>
      </c>
      <c r="AN202" s="6">
        <f t="shared" si="54"/>
        <v>25</v>
      </c>
      <c r="AO202" s="6">
        <f t="shared" si="55"/>
        <v>1240</v>
      </c>
      <c r="AP202" s="6">
        <f t="shared" si="56"/>
        <v>4</v>
      </c>
      <c r="AQ202" s="6">
        <f t="shared" si="57"/>
        <v>17675</v>
      </c>
      <c r="AR202" s="6">
        <f t="shared" si="58"/>
        <v>25.719354838709677</v>
      </c>
    </row>
    <row r="203" spans="3:44" x14ac:dyDescent="0.25">
      <c r="C203" s="5" t="s">
        <v>390</v>
      </c>
      <c r="D203" s="5">
        <v>18100</v>
      </c>
      <c r="E203" s="5" t="s">
        <v>391</v>
      </c>
      <c r="F203" s="5">
        <v>16225</v>
      </c>
      <c r="G203" s="5">
        <v>1120</v>
      </c>
      <c r="H203" s="5">
        <v>3873</v>
      </c>
      <c r="I203" s="5">
        <v>4291</v>
      </c>
      <c r="J203" s="5">
        <v>2812</v>
      </c>
      <c r="K203" s="5">
        <v>1619</v>
      </c>
      <c r="L203" s="5">
        <v>544</v>
      </c>
      <c r="M203" s="5">
        <v>887</v>
      </c>
      <c r="N203" s="5">
        <v>79</v>
      </c>
      <c r="O203" s="5">
        <v>122</v>
      </c>
      <c r="P203" s="5">
        <v>368</v>
      </c>
      <c r="Q203" s="5">
        <v>250</v>
      </c>
      <c r="R203" s="5">
        <v>260</v>
      </c>
      <c r="S203" s="6">
        <f t="shared" si="59"/>
        <v>8112.5</v>
      </c>
      <c r="T203" s="6" t="str">
        <f t="shared" si="60"/>
        <v>10 to 14 minutes</v>
      </c>
      <c r="U203" s="6">
        <f t="shared" si="61"/>
        <v>10</v>
      </c>
      <c r="V203" s="6">
        <f t="shared" si="62"/>
        <v>16225</v>
      </c>
      <c r="W203" s="6">
        <f t="shared" si="63"/>
        <v>4993</v>
      </c>
      <c r="X203" s="6">
        <f t="shared" si="64"/>
        <v>4291</v>
      </c>
      <c r="Y203" s="6">
        <f t="shared" si="65"/>
        <v>4</v>
      </c>
      <c r="Z203" s="6">
        <f t="shared" si="66"/>
        <v>12.90794686553251</v>
      </c>
      <c r="AC203" s="6">
        <f t="shared" ref="AC203:AC266" si="67">$F203</f>
        <v>16225</v>
      </c>
      <c r="AD203" s="6">
        <f t="shared" ref="AD203:AD266" si="68">ROUNDUP(0.25*($AC203+1),0)</f>
        <v>4057</v>
      </c>
      <c r="AE203" s="6">
        <f t="shared" ref="AE203:AE266" si="69">IF($AD203&gt;SUM($G203:$R203),"can't exceed the total",IF($AD203&gt;SUM($G203:$Q203),$R$6,IF($AD203&gt;SUM($G203:$P203),$Q$6,IF($AD203&gt;SUM($G203:$O203),$P$6,IF($AD203&gt;SUM($G203:$N203),$O$6,IF($AD203&gt;SUM($G203:$M203),$N$6,IF($AD203&gt;SUM($G203:$L203),$M$6,IF($AD203&gt;SUM($G203:$K203),$L$6,IF($AD203&gt;SUM($G203:$J203),$K$6,IF($AD203&gt;SUM($G203:$I203),$J$6,IF($AD203&gt;SUM($G203:$H203),$I$6,IF($AD203&gt;SUM($G203:$G203),$H$6,$G$6))))))))))))</f>
        <v>5</v>
      </c>
      <c r="AF203" s="6">
        <f t="shared" ref="AF203:AF266" si="70">IF($AD203&gt;SUM($G203:$R203),"can't exceed the total", IF($AD203&gt;SUM($G203:$Q203),$R203, IF($AD203&gt;SUM($G203:$P203),$Q203, IF($AD203&gt;SUM($G203:$O203),$P203, IF($AD203&gt;SUM($G203:$N203),$O203, IF($AD203&gt;SUM($G203:$M203),$N203, IF($AD203&gt;SUM($G203:$L203),$M203, IF($AD203&gt;SUM($G203:$K203),$L203, IF($AD203&gt;SUM($G203:$J203),$K203, IF($AD203&gt;SUM($G203:$I203),$J203, IF($AD203&gt;SUM($G203:$H203),$I203, IF($AD203&gt;SUM($G203:$G203),$H203,$G203))))))))))))</f>
        <v>3873</v>
      </c>
      <c r="AG203" s="6">
        <f t="shared" ref="AG203:AG266" si="71">IF($AD203&gt;SUM($G203:$R203),"median can't exceed the total", IF($AD203&gt;SUM($G203:$Q203),$R$1, IF($AD203&gt;SUM($G203:$P203),$Q$1, IF($AD203&gt;SUM($G203:$O203),$P$1, IF($AD203&gt;SUM($G203:$N203),$O$1, IF($AD203&gt;SUM($G203:$M203),$N$1, IF($AD203&gt;SUM($G203:$L203),$M$1, IF($AD203&gt;SUM($G203:$K203),$L$1, IF($AD203&gt;SUM($G203:$J203),$K$1, IF($AD203&gt;SUM($G203:$I203),$J$1, IF($AD203&gt;SUM($G203:$H203),$I$1, IF($AD203&gt;SUM($G203:$G203),$H$1,$G$1))))))))))))</f>
        <v>4</v>
      </c>
      <c r="AH203" s="6">
        <f t="shared" ref="AH203:AH266" si="72">IF($AD203&gt;SUM($G203:$R203),"can't exceed the total", IF($AD203&gt;SUM($G203:$Q203),SUM($G203:$Q203), IF($AD203&gt;SUM($G203:$P203),SUM($G203:$P203), IF($AD203&gt;SUM($G203:$O203),SUM($G203:$O203), IF($AD203&gt;SUM($G203:$N203),SUM($G203:$N203), IF($AD203&gt;SUM($G203:$M203),SUM($G203:$M203), IF($AD203&gt;SUM($G203:$L203),SUM($G203:$L203), IF($AD203&gt;SUM($G203:$K203),SUM($G203:$K203), IF($AD203&gt;SUM($G203:$J203),SUM($G203:$J203), IF($AD203&gt;SUM($G203:$I203),SUM($G203:$I203), IF($AD203&gt;SUM($G203:$H203),SUM($G203:$H203), IF($AD203&gt;SUM($G203),SUM($G203),0))))))))))))</f>
        <v>1120</v>
      </c>
      <c r="AI203" s="6">
        <f t="shared" ref="AI203:AI266" si="73">AE203+(((AC203/4)-AH203)/AF203)*AG203</f>
        <v>8.0325329202168856</v>
      </c>
      <c r="AL203" s="6">
        <f t="shared" ref="AL203:AL266" si="74">$F203</f>
        <v>16225</v>
      </c>
      <c r="AM203" s="6">
        <f t="shared" ref="AM203:AM266" si="75">ROUNDDOWN(0.75*($AL203+1),0)</f>
        <v>12169</v>
      </c>
      <c r="AN203" s="6">
        <f t="shared" ref="AN203:AN266" si="76">IF($AM203&gt;SUM($G203:$R203),"can't exceed the total",IF($AM203&gt;SUM($G203:$Q203),$R$6,IF($AM203&gt;SUM($G203:$P203),$Q$6,IF($AM203&gt;SUM($G203:$O203),$P$6,IF($AM203&gt;SUM($G203:$N203),$O$6,IF($AM203&gt;SUM($G203:$M203),$N$6,IF($AM203&gt;SUM($G203:$L203),$M$6,IF($AM203&gt;SUM($G203:$K203),$L$6,IF($AM203&gt;SUM($G203:$J203),$K$6,IF($AM203&gt;SUM($G203:$I203),$J$6,IF($AM203&gt;SUM($G203:$H203),$I$6,IF($AM203&gt;SUM($G203:$G203),$H$6,$G$6))))))))))))</f>
        <v>20</v>
      </c>
      <c r="AO203" s="6">
        <f t="shared" ref="AO203:AO266" si="77">IF($AM203&gt;SUM($G203:$R203),"can't exceed the total", IF($AM203&gt;SUM($G203:$Q203),$R203, IF($AM203&gt;SUM($G203:$P203),$Q203, IF($AM203&gt;SUM($G203:$O203),$P203, IF($AM203&gt;SUM($G203:$N203),$O203, IF($AM203&gt;SUM($G203:$M203),$N203, IF($AM203&gt;SUM($G203:$L203),$M203, IF($AM203&gt;SUM($G203:$K203),$L203, IF($AM203&gt;SUM($G203:$J203),$K203, IF($AM203&gt;SUM($G203:$I203),$J203, IF($AM203&gt;SUM($G203:$H203),$I203, IF($AM203&gt;SUM($G203:$G203),$H203,$G203))))))))))))</f>
        <v>1619</v>
      </c>
      <c r="AP203" s="6">
        <f t="shared" ref="AP203:AP266" si="78">IF($AM203&gt;SUM($G203:$R203),"median can't exceed the total", IF($AM203&gt;SUM($G203:$Q203),$R$1, IF($AM203&gt;SUM($G203:$P203),$Q$1, IF($AM203&gt;SUM($G203:$O203),$P$1, IF($AM203&gt;SUM($G203:$N203),$O$1, IF($AM203&gt;SUM($G203:$M203),$N$1, IF($AM203&gt;SUM($G203:$L203),$M$1, IF($AM203&gt;SUM($G203:$K203),$L$1, IF($AM203&gt;SUM($G203:$J203),$K$1, IF($AM203&gt;SUM($G203:$I203),$J$1, IF($AM203&gt;SUM($G203:$H203),$I$1, IF($AM203&gt;SUM($G203:$G203),$H$1,$G$1))))))))))))</f>
        <v>4</v>
      </c>
      <c r="AQ203" s="6">
        <f t="shared" ref="AQ203:AQ266" si="79">IF($AM203&gt;SUM($G203:$R203),"can't exceed the total", IF($AM203&gt;SUM($G203:$Q203),SUM($G203:$Q203), IF($AM203&gt;SUM($G203:$P203),SUM($G203:$P203), IF($AM203&gt;SUM($G203:$O203),SUM($G203:$O203), IF($AM203&gt;SUM($G203:$N203),SUM($G203:$N203), IF($AM203&gt;SUM($G203:$M203),SUM($G203:$M203), IF($AM203&gt;SUM($G203:$L203),SUM($G203:$L203), IF($AM203&gt;SUM($G203:$K203),SUM($G203:$K203), IF($AM203&gt;SUM($G203:$J203),SUM($G203:$J203), IF($AM203&gt;SUM($G203:$I203),SUM($G203:$I203), IF($AM203&gt;SUM($G203:$H203),SUM($G203:$H203), IF($AM203&gt;SUM($G203),SUM($G203),0))))))))))))</f>
        <v>12096</v>
      </c>
      <c r="AR203" s="6">
        <f t="shared" ref="AR203:AR266" si="80">AN203+((((3*AL203)/4)-AQ203)/AO203)*AP203</f>
        <v>20.179740580605312</v>
      </c>
    </row>
    <row r="204" spans="3:44" x14ac:dyDescent="0.25">
      <c r="C204" s="5" t="s">
        <v>392</v>
      </c>
      <c r="D204" s="5">
        <v>18140</v>
      </c>
      <c r="E204" s="5" t="s">
        <v>393</v>
      </c>
      <c r="F204" s="5">
        <v>849498</v>
      </c>
      <c r="G204" s="5">
        <v>23525</v>
      </c>
      <c r="H204" s="5">
        <v>79656</v>
      </c>
      <c r="I204" s="5">
        <v>117668</v>
      </c>
      <c r="J204" s="5">
        <v>145202</v>
      </c>
      <c r="K204" s="5">
        <v>157104</v>
      </c>
      <c r="L204" s="5">
        <v>73138</v>
      </c>
      <c r="M204" s="5">
        <v>124158</v>
      </c>
      <c r="N204" s="5">
        <v>23408</v>
      </c>
      <c r="O204" s="5">
        <v>28357</v>
      </c>
      <c r="P204" s="5">
        <v>45547</v>
      </c>
      <c r="Q204" s="5">
        <v>20275</v>
      </c>
      <c r="R204" s="5">
        <v>11460</v>
      </c>
      <c r="S204" s="6">
        <f t="shared" ref="S204:S267" si="81">IF(MOD(F204,2)&gt;0,AVERAGE(ROUNDDOWN(F204/2,0),ROUNDUP(F204/2,0)),F204/2)</f>
        <v>424749</v>
      </c>
      <c r="T204" s="6" t="str">
        <f t="shared" ref="T204:T267" si="82">IF($S204&gt;SUM($G204:$R204),"median can't exceed the total",IF($S204&gt;SUM($G204:$Q204),$R$9,IF($S204&gt;SUM($G204:$P204),$Q$9,IF($S204&gt;SUM($G204:$O204),$P$9,IF($S204&gt;SUM($G204:$N204),$O$9,IF($S204&gt;SUM($G204:$M204),$N$9,IF($S204&gt;SUM($G204:$L204),$M$9,IF($S204&gt;SUM($G204:$K204),$L$9,IF($S204&gt;SUM($G204:$J204),$K$9,IF($S204&gt;SUM($G204:$I204),$J$9,IF($S204&gt;SUM($G204:$H204),$I$9,IF($S204&gt;SUM($G204),$H$9,$G$9))))))))))))</f>
        <v>20 to 24 minutes</v>
      </c>
      <c r="U204" s="6">
        <f t="shared" ref="U204:U267" si="83">IF($S204&gt;SUM($G204:$R204),"median can't exceed the total", IF($S204&gt;SUM($G204:$Q204),$R$6, IF($S204&gt;SUM($G204:$P204),$Q$6, IF($S204&gt;SUM($G204:$O204),$P$6, IF($S204&gt;SUM($G204:$N204),$O$6, IF($S204&gt;SUM($G204:$M204),$N$6, IF($S204&gt;SUM($G204:$L204),$M$6, IF($S204&gt;SUM($G204:$K204),$L$6, IF($S204&gt;SUM($G204:$J204),$K$6, IF($S204&gt;SUM($G204:$I204),$J$6, IF($S204&gt;SUM($G204:$H204),$I$6, IF($S204&gt;SUM($G204),$H$6,$G$6))))))))))))</f>
        <v>20</v>
      </c>
      <c r="V204" s="6">
        <f t="shared" ref="V204:V267" si="84">F204</f>
        <v>849498</v>
      </c>
      <c r="W204" s="6">
        <f t="shared" ref="W204:W267" si="85">IF($S204&gt;SUM($G204:$R204),"median can't exceed the total", IF($S204&gt;SUM($G204:$Q204),SUM($G204:$Q204), IF($S204&gt;SUM($G204:$P204),SUM($G204:$P204), IF($S204&gt;SUM($G204:$O204),SUM($G204:$O204), IF($S204&gt;SUM($G204:$N204),SUM($G204:$N204), IF($S204&gt;SUM($G204:$M204),SUM($G204:$M204), IF($S204&gt;SUM($G204:$L204),SUM($G204:$L204), IF($S204&gt;SUM($G204:$K204),SUM($G204:$K204), IF($S204&gt;SUM($G204:$J204),SUM($G204:$J204), IF($S204&gt;SUM($G204:$I204),SUM($G204:$I204), IF($S204&gt;SUM($G204:$H204),SUM($G204:$H204), IF($S204&gt;SUM($G204),SUM($G204),0))))))))))))</f>
        <v>366051</v>
      </c>
      <c r="X204" s="6">
        <f t="shared" ref="X204:X267" si="86">IF($S204&gt;SUM($G204:$R204),"median can't exceed the total", IF($S204&gt;SUM($G204:$Q204),$R204, IF($S204&gt;SUM($G204:$P204),$Q204, IF($S204&gt;SUM($G204:$O204),$P204, IF($S204&gt;SUM($G204:$N204),$O204, IF($S204&gt;SUM($G204:$M204),$N204, IF($S204&gt;SUM($G204:$L204),$M204, IF($S204&gt;SUM($G204:$K204),$L204, IF($S204&gt;SUM($G204:$J204),$K204, IF($S204&gt;SUM($G204:$I204),$J204, IF($S204&gt;SUM($G204:$H204),$I204, IF($S204&gt;SUM($G204),$H204,$G204))))))))))))</f>
        <v>157104</v>
      </c>
      <c r="Y204" s="6">
        <f t="shared" ref="Y204:Y267" si="87">IF($S204&gt;SUM($G204:$R204),"median can't exceed the total", IF($S204&gt;SUM($G204:$Q204),$R$1, IF($S204&gt;SUM($G204:$P204),$Q$1, IF($S204&gt;SUM($G204:$O204),$P$1, IF($S204&gt;SUM($G204:$N204),$O$1, IF($S204&gt;SUM($G204:$M204),$N$1, IF($S204&gt;SUM($G204:$L204),$M$1, IF($S204&gt;SUM($G204:$K204),$L$1, IF($S204&gt;SUM($G204:$J204),$K$1, IF($S204&gt;SUM($G204:$I204),$J$1, IF($S204&gt;SUM($G204:$H204),$I$1, IF($S204&gt;SUM($G204),$H$1,$G$1))))))))))))</f>
        <v>4</v>
      </c>
      <c r="Z204" s="6">
        <f t="shared" ref="Z204:Z267" si="88">U204+(((V204/2)-W204)/X204)*Y204</f>
        <v>21.494500458295143</v>
      </c>
      <c r="AC204" s="6">
        <f t="shared" si="67"/>
        <v>849498</v>
      </c>
      <c r="AD204" s="6">
        <f t="shared" si="68"/>
        <v>212375</v>
      </c>
      <c r="AE204" s="6">
        <f t="shared" si="69"/>
        <v>10</v>
      </c>
      <c r="AF204" s="6">
        <f t="shared" si="70"/>
        <v>117668</v>
      </c>
      <c r="AG204" s="6">
        <f t="shared" si="71"/>
        <v>4</v>
      </c>
      <c r="AH204" s="6">
        <f t="shared" si="72"/>
        <v>103181</v>
      </c>
      <c r="AI204" s="6">
        <f t="shared" si="73"/>
        <v>13.711918278546419</v>
      </c>
      <c r="AL204" s="6">
        <f t="shared" si="74"/>
        <v>849498</v>
      </c>
      <c r="AM204" s="6">
        <f t="shared" si="75"/>
        <v>637124</v>
      </c>
      <c r="AN204" s="6">
        <f t="shared" si="76"/>
        <v>30</v>
      </c>
      <c r="AO204" s="6">
        <f t="shared" si="77"/>
        <v>124158</v>
      </c>
      <c r="AP204" s="6">
        <f t="shared" si="78"/>
        <v>4</v>
      </c>
      <c r="AQ204" s="6">
        <f t="shared" si="79"/>
        <v>596293</v>
      </c>
      <c r="AR204" s="6">
        <f t="shared" si="80"/>
        <v>31.31543678216466</v>
      </c>
    </row>
    <row r="205" spans="3:44" x14ac:dyDescent="0.25">
      <c r="C205" s="5" t="s">
        <v>394</v>
      </c>
      <c r="D205" s="5">
        <v>18180</v>
      </c>
      <c r="E205" s="5" t="s">
        <v>395</v>
      </c>
      <c r="F205" s="5">
        <v>70614</v>
      </c>
      <c r="G205" s="5">
        <v>2642</v>
      </c>
      <c r="H205" s="5">
        <v>7343</v>
      </c>
      <c r="I205" s="5">
        <v>9696</v>
      </c>
      <c r="J205" s="5">
        <v>9824</v>
      </c>
      <c r="K205" s="5">
        <v>10017</v>
      </c>
      <c r="L205" s="5">
        <v>5457</v>
      </c>
      <c r="M205" s="5">
        <v>9310</v>
      </c>
      <c r="N205" s="5">
        <v>2584</v>
      </c>
      <c r="O205" s="5">
        <v>2716</v>
      </c>
      <c r="P205" s="5">
        <v>5275</v>
      </c>
      <c r="Q205" s="5">
        <v>3926</v>
      </c>
      <c r="R205" s="5">
        <v>1824</v>
      </c>
      <c r="S205" s="6">
        <f t="shared" si="81"/>
        <v>35307</v>
      </c>
      <c r="T205" s="6" t="str">
        <f t="shared" si="82"/>
        <v>20 to 24 minutes</v>
      </c>
      <c r="U205" s="6">
        <f t="shared" si="83"/>
        <v>20</v>
      </c>
      <c r="V205" s="6">
        <f t="shared" si="84"/>
        <v>70614</v>
      </c>
      <c r="W205" s="6">
        <f t="shared" si="85"/>
        <v>29505</v>
      </c>
      <c r="X205" s="6">
        <f t="shared" si="86"/>
        <v>10017</v>
      </c>
      <c r="Y205" s="6">
        <f t="shared" si="87"/>
        <v>4</v>
      </c>
      <c r="Z205" s="6">
        <f t="shared" si="88"/>
        <v>22.316861335729261</v>
      </c>
      <c r="AC205" s="6">
        <f t="shared" si="67"/>
        <v>70614</v>
      </c>
      <c r="AD205" s="6">
        <f t="shared" si="68"/>
        <v>17654</v>
      </c>
      <c r="AE205" s="6">
        <f t="shared" si="69"/>
        <v>10</v>
      </c>
      <c r="AF205" s="6">
        <f t="shared" si="70"/>
        <v>9696</v>
      </c>
      <c r="AG205" s="6">
        <f t="shared" si="71"/>
        <v>4</v>
      </c>
      <c r="AH205" s="6">
        <f t="shared" si="72"/>
        <v>9985</v>
      </c>
      <c r="AI205" s="6">
        <f t="shared" si="73"/>
        <v>13.163572607260726</v>
      </c>
      <c r="AL205" s="6">
        <f t="shared" si="74"/>
        <v>70614</v>
      </c>
      <c r="AM205" s="6">
        <f t="shared" si="75"/>
        <v>52961</v>
      </c>
      <c r="AN205" s="6">
        <f t="shared" si="76"/>
        <v>30</v>
      </c>
      <c r="AO205" s="6">
        <f t="shared" si="77"/>
        <v>9310</v>
      </c>
      <c r="AP205" s="6">
        <f t="shared" si="78"/>
        <v>4</v>
      </c>
      <c r="AQ205" s="6">
        <f t="shared" si="79"/>
        <v>44979</v>
      </c>
      <c r="AR205" s="6">
        <f t="shared" si="80"/>
        <v>33.429215896885069</v>
      </c>
    </row>
    <row r="206" spans="3:44" x14ac:dyDescent="0.25">
      <c r="C206" s="5" t="s">
        <v>396</v>
      </c>
      <c r="D206" s="5">
        <v>18220</v>
      </c>
      <c r="E206" s="5" t="s">
        <v>397</v>
      </c>
      <c r="F206" s="5">
        <v>8802</v>
      </c>
      <c r="G206" s="5">
        <v>524</v>
      </c>
      <c r="H206" s="5">
        <v>1629</v>
      </c>
      <c r="I206" s="5">
        <v>1511</v>
      </c>
      <c r="J206" s="5">
        <v>1191</v>
      </c>
      <c r="K206" s="5">
        <v>932</v>
      </c>
      <c r="L206" s="5">
        <v>473</v>
      </c>
      <c r="M206" s="5">
        <v>399</v>
      </c>
      <c r="N206" s="5">
        <v>186</v>
      </c>
      <c r="O206" s="5">
        <v>281</v>
      </c>
      <c r="P206" s="5">
        <v>804</v>
      </c>
      <c r="Q206" s="5">
        <v>523</v>
      </c>
      <c r="R206" s="5">
        <v>349</v>
      </c>
      <c r="S206" s="6">
        <f t="shared" si="81"/>
        <v>4401</v>
      </c>
      <c r="T206" s="6" t="str">
        <f t="shared" si="82"/>
        <v>15 to 19 minutes</v>
      </c>
      <c r="U206" s="6">
        <f t="shared" si="83"/>
        <v>15</v>
      </c>
      <c r="V206" s="6">
        <f t="shared" si="84"/>
        <v>8802</v>
      </c>
      <c r="W206" s="6">
        <f t="shared" si="85"/>
        <v>3664</v>
      </c>
      <c r="X206" s="6">
        <f t="shared" si="86"/>
        <v>1191</v>
      </c>
      <c r="Y206" s="6">
        <f t="shared" si="87"/>
        <v>4</v>
      </c>
      <c r="Z206" s="6">
        <f t="shared" si="88"/>
        <v>17.475230898404703</v>
      </c>
      <c r="AC206" s="6">
        <f t="shared" si="67"/>
        <v>8802</v>
      </c>
      <c r="AD206" s="6">
        <f t="shared" si="68"/>
        <v>2201</v>
      </c>
      <c r="AE206" s="6">
        <f t="shared" si="69"/>
        <v>10</v>
      </c>
      <c r="AF206" s="6">
        <f t="shared" si="70"/>
        <v>1511</v>
      </c>
      <c r="AG206" s="6">
        <f t="shared" si="71"/>
        <v>4</v>
      </c>
      <c r="AH206" s="6">
        <f t="shared" si="72"/>
        <v>2153</v>
      </c>
      <c r="AI206" s="6">
        <f t="shared" si="73"/>
        <v>10.125744540039708</v>
      </c>
      <c r="AL206" s="6">
        <f t="shared" si="74"/>
        <v>8802</v>
      </c>
      <c r="AM206" s="6">
        <f t="shared" si="75"/>
        <v>6602</v>
      </c>
      <c r="AN206" s="6">
        <f t="shared" si="76"/>
        <v>30</v>
      </c>
      <c r="AO206" s="6">
        <f t="shared" si="77"/>
        <v>399</v>
      </c>
      <c r="AP206" s="6">
        <f t="shared" si="78"/>
        <v>4</v>
      </c>
      <c r="AQ206" s="6">
        <f t="shared" si="79"/>
        <v>6260</v>
      </c>
      <c r="AR206" s="6">
        <f t="shared" si="80"/>
        <v>33.423558897243105</v>
      </c>
    </row>
    <row r="207" spans="3:44" x14ac:dyDescent="0.25">
      <c r="C207" s="5" t="s">
        <v>398</v>
      </c>
      <c r="D207" s="5">
        <v>18260</v>
      </c>
      <c r="E207" s="5" t="s">
        <v>399</v>
      </c>
      <c r="F207" s="5">
        <v>40668</v>
      </c>
      <c r="G207" s="5">
        <v>1243</v>
      </c>
      <c r="H207" s="5">
        <v>4178</v>
      </c>
      <c r="I207" s="5">
        <v>6328</v>
      </c>
      <c r="J207" s="5">
        <v>6040</v>
      </c>
      <c r="K207" s="5">
        <v>8189</v>
      </c>
      <c r="L207" s="5">
        <v>1579</v>
      </c>
      <c r="M207" s="5">
        <v>6352</v>
      </c>
      <c r="N207" s="5">
        <v>914</v>
      </c>
      <c r="O207" s="5">
        <v>744</v>
      </c>
      <c r="P207" s="5">
        <v>2280</v>
      </c>
      <c r="Q207" s="5">
        <v>1479</v>
      </c>
      <c r="R207" s="5">
        <v>1342</v>
      </c>
      <c r="S207" s="6">
        <f t="shared" si="81"/>
        <v>20334</v>
      </c>
      <c r="T207" s="6" t="str">
        <f t="shared" si="82"/>
        <v>20 to 24 minutes</v>
      </c>
      <c r="U207" s="6">
        <f t="shared" si="83"/>
        <v>20</v>
      </c>
      <c r="V207" s="6">
        <f t="shared" si="84"/>
        <v>40668</v>
      </c>
      <c r="W207" s="6">
        <f t="shared" si="85"/>
        <v>17789</v>
      </c>
      <c r="X207" s="6">
        <f t="shared" si="86"/>
        <v>8189</v>
      </c>
      <c r="Y207" s="6">
        <f t="shared" si="87"/>
        <v>4</v>
      </c>
      <c r="Z207" s="6">
        <f t="shared" si="88"/>
        <v>21.243131029429723</v>
      </c>
      <c r="AC207" s="6">
        <f t="shared" si="67"/>
        <v>40668</v>
      </c>
      <c r="AD207" s="6">
        <f t="shared" si="68"/>
        <v>10168</v>
      </c>
      <c r="AE207" s="6">
        <f t="shared" si="69"/>
        <v>10</v>
      </c>
      <c r="AF207" s="6">
        <f t="shared" si="70"/>
        <v>6328</v>
      </c>
      <c r="AG207" s="6">
        <f t="shared" si="71"/>
        <v>4</v>
      </c>
      <c r="AH207" s="6">
        <f t="shared" si="72"/>
        <v>5421</v>
      </c>
      <c r="AI207" s="6">
        <f t="shared" si="73"/>
        <v>13</v>
      </c>
      <c r="AL207" s="6">
        <f t="shared" si="74"/>
        <v>40668</v>
      </c>
      <c r="AM207" s="6">
        <f t="shared" si="75"/>
        <v>30501</v>
      </c>
      <c r="AN207" s="6">
        <f t="shared" si="76"/>
        <v>30</v>
      </c>
      <c r="AO207" s="6">
        <f t="shared" si="77"/>
        <v>6352</v>
      </c>
      <c r="AP207" s="6">
        <f t="shared" si="78"/>
        <v>4</v>
      </c>
      <c r="AQ207" s="6">
        <f t="shared" si="79"/>
        <v>27557</v>
      </c>
      <c r="AR207" s="6">
        <f t="shared" si="80"/>
        <v>31.85390428211587</v>
      </c>
    </row>
    <row r="208" spans="3:44" x14ac:dyDescent="0.25">
      <c r="C208" s="5" t="s">
        <v>400</v>
      </c>
      <c r="D208" s="5">
        <v>18300</v>
      </c>
      <c r="E208" s="5" t="s">
        <v>401</v>
      </c>
      <c r="F208" s="5">
        <v>22515</v>
      </c>
      <c r="G208" s="5">
        <v>1694</v>
      </c>
      <c r="H208" s="5">
        <v>4400</v>
      </c>
      <c r="I208" s="5">
        <v>4793</v>
      </c>
      <c r="J208" s="5">
        <v>3115</v>
      </c>
      <c r="K208" s="5">
        <v>2477</v>
      </c>
      <c r="L208" s="5">
        <v>928</v>
      </c>
      <c r="M208" s="5">
        <v>2409</v>
      </c>
      <c r="N208" s="5">
        <v>312</v>
      </c>
      <c r="O208" s="5">
        <v>409</v>
      </c>
      <c r="P208" s="5">
        <v>898</v>
      </c>
      <c r="Q208" s="5">
        <v>599</v>
      </c>
      <c r="R208" s="5">
        <v>481</v>
      </c>
      <c r="S208" s="6">
        <f t="shared" si="81"/>
        <v>11257.5</v>
      </c>
      <c r="T208" s="6" t="str">
        <f t="shared" si="82"/>
        <v>15 to 19 minutes</v>
      </c>
      <c r="U208" s="6">
        <f t="shared" si="83"/>
        <v>15</v>
      </c>
      <c r="V208" s="6">
        <f t="shared" si="84"/>
        <v>22515</v>
      </c>
      <c r="W208" s="6">
        <f t="shared" si="85"/>
        <v>10887</v>
      </c>
      <c r="X208" s="6">
        <f t="shared" si="86"/>
        <v>3115</v>
      </c>
      <c r="Y208" s="6">
        <f t="shared" si="87"/>
        <v>4</v>
      </c>
      <c r="Z208" s="6">
        <f t="shared" si="88"/>
        <v>15.475762439807383</v>
      </c>
      <c r="AC208" s="6">
        <f t="shared" si="67"/>
        <v>22515</v>
      </c>
      <c r="AD208" s="6">
        <f t="shared" si="68"/>
        <v>5629</v>
      </c>
      <c r="AE208" s="6">
        <f t="shared" si="69"/>
        <v>5</v>
      </c>
      <c r="AF208" s="6">
        <f t="shared" si="70"/>
        <v>4400</v>
      </c>
      <c r="AG208" s="6">
        <f t="shared" si="71"/>
        <v>4</v>
      </c>
      <c r="AH208" s="6">
        <f t="shared" si="72"/>
        <v>1694</v>
      </c>
      <c r="AI208" s="6">
        <f t="shared" si="73"/>
        <v>8.5770454545454555</v>
      </c>
      <c r="AL208" s="6">
        <f t="shared" si="74"/>
        <v>22515</v>
      </c>
      <c r="AM208" s="6">
        <f t="shared" si="75"/>
        <v>16887</v>
      </c>
      <c r="AN208" s="6">
        <f t="shared" si="76"/>
        <v>25</v>
      </c>
      <c r="AO208" s="6">
        <f t="shared" si="77"/>
        <v>928</v>
      </c>
      <c r="AP208" s="6">
        <f t="shared" si="78"/>
        <v>4</v>
      </c>
      <c r="AQ208" s="6">
        <f t="shared" si="79"/>
        <v>16479</v>
      </c>
      <c r="AR208" s="6">
        <f t="shared" si="80"/>
        <v>26.755387931034484</v>
      </c>
    </row>
    <row r="209" spans="3:44" x14ac:dyDescent="0.25">
      <c r="C209" s="5" t="s">
        <v>402</v>
      </c>
      <c r="D209" s="5">
        <v>18340</v>
      </c>
      <c r="E209" s="5" t="s">
        <v>403</v>
      </c>
      <c r="F209" s="5">
        <v>11964</v>
      </c>
      <c r="G209" s="5">
        <v>583</v>
      </c>
      <c r="H209" s="5">
        <v>2194</v>
      </c>
      <c r="I209" s="5">
        <v>1951</v>
      </c>
      <c r="J209" s="5">
        <v>2070</v>
      </c>
      <c r="K209" s="5">
        <v>1564</v>
      </c>
      <c r="L209" s="5">
        <v>911</v>
      </c>
      <c r="M209" s="5">
        <v>1177</v>
      </c>
      <c r="N209" s="5">
        <v>260</v>
      </c>
      <c r="O209" s="5">
        <v>169</v>
      </c>
      <c r="P209" s="5">
        <v>655</v>
      </c>
      <c r="Q209" s="5">
        <v>241</v>
      </c>
      <c r="R209" s="5">
        <v>189</v>
      </c>
      <c r="S209" s="6">
        <f t="shared" si="81"/>
        <v>5982</v>
      </c>
      <c r="T209" s="6" t="str">
        <f t="shared" si="82"/>
        <v>15 to 19 minutes</v>
      </c>
      <c r="U209" s="6">
        <f t="shared" si="83"/>
        <v>15</v>
      </c>
      <c r="V209" s="6">
        <f t="shared" si="84"/>
        <v>11964</v>
      </c>
      <c r="W209" s="6">
        <f t="shared" si="85"/>
        <v>4728</v>
      </c>
      <c r="X209" s="6">
        <f t="shared" si="86"/>
        <v>2070</v>
      </c>
      <c r="Y209" s="6">
        <f t="shared" si="87"/>
        <v>4</v>
      </c>
      <c r="Z209" s="6">
        <f t="shared" si="88"/>
        <v>17.423188405797102</v>
      </c>
      <c r="AC209" s="6">
        <f t="shared" si="67"/>
        <v>11964</v>
      </c>
      <c r="AD209" s="6">
        <f t="shared" si="68"/>
        <v>2992</v>
      </c>
      <c r="AE209" s="6">
        <f t="shared" si="69"/>
        <v>10</v>
      </c>
      <c r="AF209" s="6">
        <f t="shared" si="70"/>
        <v>1951</v>
      </c>
      <c r="AG209" s="6">
        <f t="shared" si="71"/>
        <v>4</v>
      </c>
      <c r="AH209" s="6">
        <f t="shared" si="72"/>
        <v>2777</v>
      </c>
      <c r="AI209" s="6">
        <f t="shared" si="73"/>
        <v>10.438749359302921</v>
      </c>
      <c r="AL209" s="6">
        <f t="shared" si="74"/>
        <v>11964</v>
      </c>
      <c r="AM209" s="6">
        <f t="shared" si="75"/>
        <v>8973</v>
      </c>
      <c r="AN209" s="6">
        <f t="shared" si="76"/>
        <v>25</v>
      </c>
      <c r="AO209" s="6">
        <f t="shared" si="77"/>
        <v>911</v>
      </c>
      <c r="AP209" s="6">
        <f t="shared" si="78"/>
        <v>4</v>
      </c>
      <c r="AQ209" s="6">
        <f t="shared" si="79"/>
        <v>8362</v>
      </c>
      <c r="AR209" s="6">
        <f t="shared" si="80"/>
        <v>27.682766190998901</v>
      </c>
    </row>
    <row r="210" spans="3:44" x14ac:dyDescent="0.25">
      <c r="C210" s="5" t="s">
        <v>404</v>
      </c>
      <c r="D210" s="5">
        <v>18380</v>
      </c>
      <c r="E210" s="5" t="s">
        <v>405</v>
      </c>
      <c r="F210" s="5">
        <v>8133</v>
      </c>
      <c r="G210" s="5">
        <v>167</v>
      </c>
      <c r="H210" s="5">
        <v>1756</v>
      </c>
      <c r="I210" s="5">
        <v>2098</v>
      </c>
      <c r="J210" s="5">
        <v>1656</v>
      </c>
      <c r="K210" s="5">
        <v>627</v>
      </c>
      <c r="L210" s="5">
        <v>200</v>
      </c>
      <c r="M210" s="5">
        <v>560</v>
      </c>
      <c r="N210" s="5">
        <v>62</v>
      </c>
      <c r="O210" s="5">
        <v>80</v>
      </c>
      <c r="P210" s="5">
        <v>554</v>
      </c>
      <c r="Q210" s="5">
        <v>276</v>
      </c>
      <c r="R210" s="5">
        <v>97</v>
      </c>
      <c r="S210" s="6">
        <f t="shared" si="81"/>
        <v>4066.5</v>
      </c>
      <c r="T210" s="6" t="str">
        <f t="shared" si="82"/>
        <v>15 to 19 minutes</v>
      </c>
      <c r="U210" s="6">
        <f t="shared" si="83"/>
        <v>15</v>
      </c>
      <c r="V210" s="6">
        <f t="shared" si="84"/>
        <v>8133</v>
      </c>
      <c r="W210" s="6">
        <f t="shared" si="85"/>
        <v>4021</v>
      </c>
      <c r="X210" s="6">
        <f t="shared" si="86"/>
        <v>1656</v>
      </c>
      <c r="Y210" s="6">
        <f t="shared" si="87"/>
        <v>4</v>
      </c>
      <c r="Z210" s="6">
        <f t="shared" si="88"/>
        <v>15.109903381642512</v>
      </c>
      <c r="AC210" s="6">
        <f t="shared" si="67"/>
        <v>8133</v>
      </c>
      <c r="AD210" s="6">
        <f t="shared" si="68"/>
        <v>2034</v>
      </c>
      <c r="AE210" s="6">
        <f t="shared" si="69"/>
        <v>10</v>
      </c>
      <c r="AF210" s="6">
        <f t="shared" si="70"/>
        <v>2098</v>
      </c>
      <c r="AG210" s="6">
        <f t="shared" si="71"/>
        <v>4</v>
      </c>
      <c r="AH210" s="6">
        <f t="shared" si="72"/>
        <v>1923</v>
      </c>
      <c r="AI210" s="6">
        <f t="shared" si="73"/>
        <v>10.210200190657769</v>
      </c>
      <c r="AL210" s="6">
        <f t="shared" si="74"/>
        <v>8133</v>
      </c>
      <c r="AM210" s="6">
        <f t="shared" si="75"/>
        <v>6100</v>
      </c>
      <c r="AN210" s="6">
        <f t="shared" si="76"/>
        <v>20</v>
      </c>
      <c r="AO210" s="6">
        <f t="shared" si="77"/>
        <v>627</v>
      </c>
      <c r="AP210" s="6">
        <f t="shared" si="78"/>
        <v>4</v>
      </c>
      <c r="AQ210" s="6">
        <f t="shared" si="79"/>
        <v>5677</v>
      </c>
      <c r="AR210" s="6">
        <f t="shared" si="80"/>
        <v>22.696969696969695</v>
      </c>
    </row>
    <row r="211" spans="3:44" x14ac:dyDescent="0.25">
      <c r="C211" s="5" t="s">
        <v>406</v>
      </c>
      <c r="D211" s="5">
        <v>18420</v>
      </c>
      <c r="E211" s="5" t="s">
        <v>407</v>
      </c>
      <c r="F211" s="5">
        <v>14278</v>
      </c>
      <c r="G211" s="5">
        <v>528</v>
      </c>
      <c r="H211" s="5">
        <v>2230</v>
      </c>
      <c r="I211" s="5">
        <v>3505</v>
      </c>
      <c r="J211" s="5">
        <v>2429</v>
      </c>
      <c r="K211" s="5">
        <v>1831</v>
      </c>
      <c r="L211" s="5">
        <v>564</v>
      </c>
      <c r="M211" s="5">
        <v>1190</v>
      </c>
      <c r="N211" s="5">
        <v>122</v>
      </c>
      <c r="O211" s="5">
        <v>258</v>
      </c>
      <c r="P211" s="5">
        <v>605</v>
      </c>
      <c r="Q211" s="5">
        <v>609</v>
      </c>
      <c r="R211" s="5">
        <v>407</v>
      </c>
      <c r="S211" s="6">
        <f t="shared" si="81"/>
        <v>7139</v>
      </c>
      <c r="T211" s="6" t="str">
        <f t="shared" si="82"/>
        <v>15 to 19 minutes</v>
      </c>
      <c r="U211" s="6">
        <f t="shared" si="83"/>
        <v>15</v>
      </c>
      <c r="V211" s="6">
        <f t="shared" si="84"/>
        <v>14278</v>
      </c>
      <c r="W211" s="6">
        <f t="shared" si="85"/>
        <v>6263</v>
      </c>
      <c r="X211" s="6">
        <f t="shared" si="86"/>
        <v>2429</v>
      </c>
      <c r="Y211" s="6">
        <f t="shared" si="87"/>
        <v>4</v>
      </c>
      <c r="Z211" s="6">
        <f t="shared" si="88"/>
        <v>16.442568958419102</v>
      </c>
      <c r="AC211" s="6">
        <f t="shared" si="67"/>
        <v>14278</v>
      </c>
      <c r="AD211" s="6">
        <f t="shared" si="68"/>
        <v>3570</v>
      </c>
      <c r="AE211" s="6">
        <f t="shared" si="69"/>
        <v>10</v>
      </c>
      <c r="AF211" s="6">
        <f t="shared" si="70"/>
        <v>3505</v>
      </c>
      <c r="AG211" s="6">
        <f t="shared" si="71"/>
        <v>4</v>
      </c>
      <c r="AH211" s="6">
        <f t="shared" si="72"/>
        <v>2758</v>
      </c>
      <c r="AI211" s="6">
        <f t="shared" si="73"/>
        <v>10.926105563480743</v>
      </c>
      <c r="AL211" s="6">
        <f t="shared" si="74"/>
        <v>14278</v>
      </c>
      <c r="AM211" s="6">
        <f t="shared" si="75"/>
        <v>10709</v>
      </c>
      <c r="AN211" s="6">
        <f t="shared" si="76"/>
        <v>25</v>
      </c>
      <c r="AO211" s="6">
        <f t="shared" si="77"/>
        <v>564</v>
      </c>
      <c r="AP211" s="6">
        <f t="shared" si="78"/>
        <v>4</v>
      </c>
      <c r="AQ211" s="6">
        <f t="shared" si="79"/>
        <v>10523</v>
      </c>
      <c r="AR211" s="6">
        <f t="shared" si="80"/>
        <v>26.315602836879432</v>
      </c>
    </row>
    <row r="212" spans="3:44" x14ac:dyDescent="0.25">
      <c r="C212" s="5" t="s">
        <v>408</v>
      </c>
      <c r="D212" s="5">
        <v>18460</v>
      </c>
      <c r="E212" s="5" t="s">
        <v>409</v>
      </c>
      <c r="F212" s="5">
        <v>16208</v>
      </c>
      <c r="G212" s="5">
        <v>655</v>
      </c>
      <c r="H212" s="5">
        <v>1875</v>
      </c>
      <c r="I212" s="5">
        <v>3336</v>
      </c>
      <c r="J212" s="5">
        <v>3114</v>
      </c>
      <c r="K212" s="5">
        <v>1910</v>
      </c>
      <c r="L212" s="5">
        <v>700</v>
      </c>
      <c r="M212" s="5">
        <v>1475</v>
      </c>
      <c r="N212" s="5">
        <v>414</v>
      </c>
      <c r="O212" s="5">
        <v>351</v>
      </c>
      <c r="P212" s="5">
        <v>1327</v>
      </c>
      <c r="Q212" s="5">
        <v>663</v>
      </c>
      <c r="R212" s="5">
        <v>388</v>
      </c>
      <c r="S212" s="6">
        <f t="shared" si="81"/>
        <v>8104</v>
      </c>
      <c r="T212" s="6" t="str">
        <f t="shared" si="82"/>
        <v>15 to 19 minutes</v>
      </c>
      <c r="U212" s="6">
        <f t="shared" si="83"/>
        <v>15</v>
      </c>
      <c r="V212" s="6">
        <f t="shared" si="84"/>
        <v>16208</v>
      </c>
      <c r="W212" s="6">
        <f t="shared" si="85"/>
        <v>5866</v>
      </c>
      <c r="X212" s="6">
        <f t="shared" si="86"/>
        <v>3114</v>
      </c>
      <c r="Y212" s="6">
        <f t="shared" si="87"/>
        <v>4</v>
      </c>
      <c r="Z212" s="6">
        <f t="shared" si="88"/>
        <v>17.874759152215798</v>
      </c>
      <c r="AC212" s="6">
        <f t="shared" si="67"/>
        <v>16208</v>
      </c>
      <c r="AD212" s="6">
        <f t="shared" si="68"/>
        <v>4053</v>
      </c>
      <c r="AE212" s="6">
        <f t="shared" si="69"/>
        <v>10</v>
      </c>
      <c r="AF212" s="6">
        <f t="shared" si="70"/>
        <v>3336</v>
      </c>
      <c r="AG212" s="6">
        <f t="shared" si="71"/>
        <v>4</v>
      </c>
      <c r="AH212" s="6">
        <f t="shared" si="72"/>
        <v>2530</v>
      </c>
      <c r="AI212" s="6">
        <f t="shared" si="73"/>
        <v>11.824940047961631</v>
      </c>
      <c r="AL212" s="6">
        <f t="shared" si="74"/>
        <v>16208</v>
      </c>
      <c r="AM212" s="6">
        <f t="shared" si="75"/>
        <v>12156</v>
      </c>
      <c r="AN212" s="6">
        <f t="shared" si="76"/>
        <v>30</v>
      </c>
      <c r="AO212" s="6">
        <f t="shared" si="77"/>
        <v>1475</v>
      </c>
      <c r="AP212" s="6">
        <f t="shared" si="78"/>
        <v>4</v>
      </c>
      <c r="AQ212" s="6">
        <f t="shared" si="79"/>
        <v>11590</v>
      </c>
      <c r="AR212" s="6">
        <f t="shared" si="80"/>
        <v>31.534915254237287</v>
      </c>
    </row>
    <row r="213" spans="3:44" x14ac:dyDescent="0.25">
      <c r="C213" s="5" t="s">
        <v>410</v>
      </c>
      <c r="D213" s="5">
        <v>18500</v>
      </c>
      <c r="E213" s="5" t="s">
        <v>411</v>
      </c>
      <c r="F213" s="5">
        <v>40770</v>
      </c>
      <c r="G213" s="5">
        <v>2930</v>
      </c>
      <c r="H213" s="5">
        <v>7086</v>
      </c>
      <c r="I213" s="5">
        <v>7160</v>
      </c>
      <c r="J213" s="5">
        <v>5275</v>
      </c>
      <c r="K213" s="5">
        <v>5099</v>
      </c>
      <c r="L213" s="5">
        <v>2355</v>
      </c>
      <c r="M213" s="5">
        <v>4329</v>
      </c>
      <c r="N213" s="5">
        <v>922</v>
      </c>
      <c r="O213" s="5">
        <v>965</v>
      </c>
      <c r="P213" s="5">
        <v>2014</v>
      </c>
      <c r="Q213" s="5">
        <v>1720</v>
      </c>
      <c r="R213" s="5">
        <v>915</v>
      </c>
      <c r="S213" s="6">
        <f t="shared" si="81"/>
        <v>20385</v>
      </c>
      <c r="T213" s="6" t="str">
        <f t="shared" si="82"/>
        <v>15 to 19 minutes</v>
      </c>
      <c r="U213" s="6">
        <f t="shared" si="83"/>
        <v>15</v>
      </c>
      <c r="V213" s="6">
        <f t="shared" si="84"/>
        <v>40770</v>
      </c>
      <c r="W213" s="6">
        <f t="shared" si="85"/>
        <v>17176</v>
      </c>
      <c r="X213" s="6">
        <f t="shared" si="86"/>
        <v>5275</v>
      </c>
      <c r="Y213" s="6">
        <f t="shared" si="87"/>
        <v>4</v>
      </c>
      <c r="Z213" s="6">
        <f t="shared" si="88"/>
        <v>17.433364928909953</v>
      </c>
      <c r="AC213" s="6">
        <f t="shared" si="67"/>
        <v>40770</v>
      </c>
      <c r="AD213" s="6">
        <f t="shared" si="68"/>
        <v>10193</v>
      </c>
      <c r="AE213" s="6">
        <f t="shared" si="69"/>
        <v>10</v>
      </c>
      <c r="AF213" s="6">
        <f t="shared" si="70"/>
        <v>7160</v>
      </c>
      <c r="AG213" s="6">
        <f t="shared" si="71"/>
        <v>4</v>
      </c>
      <c r="AH213" s="6">
        <f t="shared" si="72"/>
        <v>10016</v>
      </c>
      <c r="AI213" s="6">
        <f t="shared" si="73"/>
        <v>10.098603351955306</v>
      </c>
      <c r="AL213" s="6">
        <f t="shared" si="74"/>
        <v>40770</v>
      </c>
      <c r="AM213" s="6">
        <f t="shared" si="75"/>
        <v>30578</v>
      </c>
      <c r="AN213" s="6">
        <f t="shared" si="76"/>
        <v>30</v>
      </c>
      <c r="AO213" s="6">
        <f t="shared" si="77"/>
        <v>4329</v>
      </c>
      <c r="AP213" s="6">
        <f t="shared" si="78"/>
        <v>4</v>
      </c>
      <c r="AQ213" s="6">
        <f t="shared" si="79"/>
        <v>29905</v>
      </c>
      <c r="AR213" s="6">
        <f t="shared" si="80"/>
        <v>30.621390621390621</v>
      </c>
    </row>
    <row r="214" spans="3:44" x14ac:dyDescent="0.25">
      <c r="C214" s="5" t="s">
        <v>412</v>
      </c>
      <c r="D214" s="5">
        <v>18580</v>
      </c>
      <c r="E214" s="5" t="s">
        <v>413</v>
      </c>
      <c r="F214" s="5">
        <v>182037</v>
      </c>
      <c r="G214" s="5">
        <v>8054</v>
      </c>
      <c r="H214" s="5">
        <v>25779</v>
      </c>
      <c r="I214" s="5">
        <v>33402</v>
      </c>
      <c r="J214" s="5">
        <v>38467</v>
      </c>
      <c r="K214" s="5">
        <v>29836</v>
      </c>
      <c r="L214" s="5">
        <v>9059</v>
      </c>
      <c r="M214" s="5">
        <v>17851</v>
      </c>
      <c r="N214" s="5">
        <v>2338</v>
      </c>
      <c r="O214" s="5">
        <v>3111</v>
      </c>
      <c r="P214" s="5">
        <v>6951</v>
      </c>
      <c r="Q214" s="5">
        <v>4361</v>
      </c>
      <c r="R214" s="5">
        <v>2828</v>
      </c>
      <c r="S214" s="6">
        <f t="shared" si="81"/>
        <v>91018.5</v>
      </c>
      <c r="T214" s="6" t="str">
        <f t="shared" si="82"/>
        <v>15 to 19 minutes</v>
      </c>
      <c r="U214" s="6">
        <f t="shared" si="83"/>
        <v>15</v>
      </c>
      <c r="V214" s="6">
        <f t="shared" si="84"/>
        <v>182037</v>
      </c>
      <c r="W214" s="6">
        <f t="shared" si="85"/>
        <v>67235</v>
      </c>
      <c r="X214" s="6">
        <f t="shared" si="86"/>
        <v>38467</v>
      </c>
      <c r="Y214" s="6">
        <f t="shared" si="87"/>
        <v>4</v>
      </c>
      <c r="Z214" s="6">
        <f t="shared" si="88"/>
        <v>17.47313281514025</v>
      </c>
      <c r="AC214" s="6">
        <f t="shared" si="67"/>
        <v>182037</v>
      </c>
      <c r="AD214" s="6">
        <f t="shared" si="68"/>
        <v>45510</v>
      </c>
      <c r="AE214" s="6">
        <f t="shared" si="69"/>
        <v>10</v>
      </c>
      <c r="AF214" s="6">
        <f t="shared" si="70"/>
        <v>33402</v>
      </c>
      <c r="AG214" s="6">
        <f t="shared" si="71"/>
        <v>4</v>
      </c>
      <c r="AH214" s="6">
        <f t="shared" si="72"/>
        <v>33833</v>
      </c>
      <c r="AI214" s="6">
        <f t="shared" si="73"/>
        <v>11.398269564696724</v>
      </c>
      <c r="AL214" s="6">
        <f t="shared" si="74"/>
        <v>182037</v>
      </c>
      <c r="AM214" s="6">
        <f t="shared" si="75"/>
        <v>136528</v>
      </c>
      <c r="AN214" s="6">
        <f t="shared" si="76"/>
        <v>25</v>
      </c>
      <c r="AO214" s="6">
        <f t="shared" si="77"/>
        <v>9059</v>
      </c>
      <c r="AP214" s="6">
        <f t="shared" si="78"/>
        <v>4</v>
      </c>
      <c r="AQ214" s="6">
        <f t="shared" si="79"/>
        <v>135538</v>
      </c>
      <c r="AR214" s="6">
        <f t="shared" si="80"/>
        <v>25.437023954078818</v>
      </c>
    </row>
    <row r="215" spans="3:44" x14ac:dyDescent="0.25">
      <c r="C215" s="5" t="s">
        <v>414</v>
      </c>
      <c r="D215" s="5">
        <v>18620</v>
      </c>
      <c r="E215" s="5" t="s">
        <v>415</v>
      </c>
      <c r="F215" s="5">
        <v>19713</v>
      </c>
      <c r="G215" s="5">
        <v>801</v>
      </c>
      <c r="H215" s="5">
        <v>3130</v>
      </c>
      <c r="I215" s="5">
        <v>3660</v>
      </c>
      <c r="J215" s="5">
        <v>3440</v>
      </c>
      <c r="K215" s="5">
        <v>2226</v>
      </c>
      <c r="L215" s="5">
        <v>865</v>
      </c>
      <c r="M215" s="5">
        <v>1806</v>
      </c>
      <c r="N215" s="5">
        <v>382</v>
      </c>
      <c r="O215" s="5">
        <v>257</v>
      </c>
      <c r="P215" s="5">
        <v>1205</v>
      </c>
      <c r="Q215" s="5">
        <v>1240</v>
      </c>
      <c r="R215" s="5">
        <v>701</v>
      </c>
      <c r="S215" s="6">
        <f t="shared" si="81"/>
        <v>9856.5</v>
      </c>
      <c r="T215" s="6" t="str">
        <f t="shared" si="82"/>
        <v>15 to 19 minutes</v>
      </c>
      <c r="U215" s="6">
        <f t="shared" si="83"/>
        <v>15</v>
      </c>
      <c r="V215" s="6">
        <f t="shared" si="84"/>
        <v>19713</v>
      </c>
      <c r="W215" s="6">
        <f t="shared" si="85"/>
        <v>7591</v>
      </c>
      <c r="X215" s="6">
        <f t="shared" si="86"/>
        <v>3440</v>
      </c>
      <c r="Y215" s="6">
        <f t="shared" si="87"/>
        <v>4</v>
      </c>
      <c r="Z215" s="6">
        <f t="shared" si="88"/>
        <v>17.634302325581395</v>
      </c>
      <c r="AC215" s="6">
        <f t="shared" si="67"/>
        <v>19713</v>
      </c>
      <c r="AD215" s="6">
        <f t="shared" si="68"/>
        <v>4929</v>
      </c>
      <c r="AE215" s="6">
        <f t="shared" si="69"/>
        <v>10</v>
      </c>
      <c r="AF215" s="6">
        <f t="shared" si="70"/>
        <v>3660</v>
      </c>
      <c r="AG215" s="6">
        <f t="shared" si="71"/>
        <v>4</v>
      </c>
      <c r="AH215" s="6">
        <f t="shared" si="72"/>
        <v>3931</v>
      </c>
      <c r="AI215" s="6">
        <f t="shared" si="73"/>
        <v>11.089890710382514</v>
      </c>
      <c r="AL215" s="6">
        <f t="shared" si="74"/>
        <v>19713</v>
      </c>
      <c r="AM215" s="6">
        <f t="shared" si="75"/>
        <v>14785</v>
      </c>
      <c r="AN215" s="6">
        <f t="shared" si="76"/>
        <v>30</v>
      </c>
      <c r="AO215" s="6">
        <f t="shared" si="77"/>
        <v>1806</v>
      </c>
      <c r="AP215" s="6">
        <f t="shared" si="78"/>
        <v>4</v>
      </c>
      <c r="AQ215" s="6">
        <f t="shared" si="79"/>
        <v>14122</v>
      </c>
      <c r="AR215" s="6">
        <f t="shared" si="80"/>
        <v>31.467884828349945</v>
      </c>
    </row>
    <row r="216" spans="3:44" x14ac:dyDescent="0.25">
      <c r="C216" s="5" t="s">
        <v>416</v>
      </c>
      <c r="D216" s="5">
        <v>18660</v>
      </c>
      <c r="E216" s="5" t="s">
        <v>417</v>
      </c>
      <c r="F216" s="5">
        <v>21245</v>
      </c>
      <c r="G216" s="5">
        <v>1019</v>
      </c>
      <c r="H216" s="5">
        <v>3893</v>
      </c>
      <c r="I216" s="5">
        <v>3694</v>
      </c>
      <c r="J216" s="5">
        <v>3058</v>
      </c>
      <c r="K216" s="5">
        <v>2084</v>
      </c>
      <c r="L216" s="5">
        <v>1187</v>
      </c>
      <c r="M216" s="5">
        <v>2446</v>
      </c>
      <c r="N216" s="5">
        <v>644</v>
      </c>
      <c r="O216" s="5">
        <v>889</v>
      </c>
      <c r="P216" s="5">
        <v>1405</v>
      </c>
      <c r="Q216" s="5">
        <v>689</v>
      </c>
      <c r="R216" s="5">
        <v>237</v>
      </c>
      <c r="S216" s="6">
        <f t="shared" si="81"/>
        <v>10622.5</v>
      </c>
      <c r="T216" s="6" t="str">
        <f t="shared" si="82"/>
        <v>15 to 19 minutes</v>
      </c>
      <c r="U216" s="6">
        <f t="shared" si="83"/>
        <v>15</v>
      </c>
      <c r="V216" s="6">
        <f t="shared" si="84"/>
        <v>21245</v>
      </c>
      <c r="W216" s="6">
        <f t="shared" si="85"/>
        <v>8606</v>
      </c>
      <c r="X216" s="6">
        <f t="shared" si="86"/>
        <v>3058</v>
      </c>
      <c r="Y216" s="6">
        <f t="shared" si="87"/>
        <v>4</v>
      </c>
      <c r="Z216" s="6">
        <f t="shared" si="88"/>
        <v>17.637671680837148</v>
      </c>
      <c r="AC216" s="6">
        <f t="shared" si="67"/>
        <v>21245</v>
      </c>
      <c r="AD216" s="6">
        <f t="shared" si="68"/>
        <v>5312</v>
      </c>
      <c r="AE216" s="6">
        <f t="shared" si="69"/>
        <v>10</v>
      </c>
      <c r="AF216" s="6">
        <f t="shared" si="70"/>
        <v>3694</v>
      </c>
      <c r="AG216" s="6">
        <f t="shared" si="71"/>
        <v>4</v>
      </c>
      <c r="AH216" s="6">
        <f t="shared" si="72"/>
        <v>4912</v>
      </c>
      <c r="AI216" s="6">
        <f t="shared" si="73"/>
        <v>10.432322685435842</v>
      </c>
      <c r="AL216" s="6">
        <f t="shared" si="74"/>
        <v>21245</v>
      </c>
      <c r="AM216" s="6">
        <f t="shared" si="75"/>
        <v>15934</v>
      </c>
      <c r="AN216" s="6">
        <f t="shared" si="76"/>
        <v>30</v>
      </c>
      <c r="AO216" s="6">
        <f t="shared" si="77"/>
        <v>2446</v>
      </c>
      <c r="AP216" s="6">
        <f t="shared" si="78"/>
        <v>4</v>
      </c>
      <c r="AQ216" s="6">
        <f t="shared" si="79"/>
        <v>14935</v>
      </c>
      <c r="AR216" s="6">
        <f t="shared" si="80"/>
        <v>31.633278822567458</v>
      </c>
    </row>
    <row r="217" spans="3:44" x14ac:dyDescent="0.25">
      <c r="C217" s="5" t="s">
        <v>418</v>
      </c>
      <c r="D217" s="5">
        <v>18700</v>
      </c>
      <c r="E217" s="5" t="s">
        <v>419</v>
      </c>
      <c r="F217" s="5">
        <v>36045</v>
      </c>
      <c r="G217" s="5">
        <v>1216</v>
      </c>
      <c r="H217" s="5">
        <v>6244</v>
      </c>
      <c r="I217" s="5">
        <v>9897</v>
      </c>
      <c r="J217" s="5">
        <v>7092</v>
      </c>
      <c r="K217" s="5">
        <v>3838</v>
      </c>
      <c r="L217" s="5">
        <v>1551</v>
      </c>
      <c r="M217" s="5">
        <v>2070</v>
      </c>
      <c r="N217" s="5">
        <v>632</v>
      </c>
      <c r="O217" s="5">
        <v>549</v>
      </c>
      <c r="P217" s="5">
        <v>1489</v>
      </c>
      <c r="Q217" s="5">
        <v>950</v>
      </c>
      <c r="R217" s="5">
        <v>517</v>
      </c>
      <c r="S217" s="6">
        <f t="shared" si="81"/>
        <v>18022.5</v>
      </c>
      <c r="T217" s="6" t="str">
        <f t="shared" si="82"/>
        <v>15 to 19 minutes</v>
      </c>
      <c r="U217" s="6">
        <f t="shared" si="83"/>
        <v>15</v>
      </c>
      <c r="V217" s="6">
        <f t="shared" si="84"/>
        <v>36045</v>
      </c>
      <c r="W217" s="6">
        <f t="shared" si="85"/>
        <v>17357</v>
      </c>
      <c r="X217" s="6">
        <f t="shared" si="86"/>
        <v>7092</v>
      </c>
      <c r="Y217" s="6">
        <f t="shared" si="87"/>
        <v>4</v>
      </c>
      <c r="Z217" s="6">
        <f t="shared" si="88"/>
        <v>15.375352509870277</v>
      </c>
      <c r="AC217" s="6">
        <f t="shared" si="67"/>
        <v>36045</v>
      </c>
      <c r="AD217" s="6">
        <f t="shared" si="68"/>
        <v>9012</v>
      </c>
      <c r="AE217" s="6">
        <f t="shared" si="69"/>
        <v>10</v>
      </c>
      <c r="AF217" s="6">
        <f t="shared" si="70"/>
        <v>9897</v>
      </c>
      <c r="AG217" s="6">
        <f t="shared" si="71"/>
        <v>4</v>
      </c>
      <c r="AH217" s="6">
        <f t="shared" si="72"/>
        <v>7460</v>
      </c>
      <c r="AI217" s="6">
        <f t="shared" si="73"/>
        <v>10.626957663938567</v>
      </c>
      <c r="AL217" s="6">
        <f t="shared" si="74"/>
        <v>36045</v>
      </c>
      <c r="AM217" s="6">
        <f t="shared" si="75"/>
        <v>27034</v>
      </c>
      <c r="AN217" s="6">
        <f t="shared" si="76"/>
        <v>20</v>
      </c>
      <c r="AO217" s="6">
        <f t="shared" si="77"/>
        <v>3838</v>
      </c>
      <c r="AP217" s="6">
        <f t="shared" si="78"/>
        <v>4</v>
      </c>
      <c r="AQ217" s="6">
        <f t="shared" si="79"/>
        <v>24449</v>
      </c>
      <c r="AR217" s="6">
        <f t="shared" si="80"/>
        <v>22.693850964043772</v>
      </c>
    </row>
    <row r="218" spans="3:44" x14ac:dyDescent="0.25">
      <c r="C218" s="5" t="s">
        <v>420</v>
      </c>
      <c r="D218" s="5">
        <v>18740</v>
      </c>
      <c r="E218" s="5" t="s">
        <v>421</v>
      </c>
      <c r="F218" s="5">
        <v>14491</v>
      </c>
      <c r="G218" s="5">
        <v>927</v>
      </c>
      <c r="H218" s="5">
        <v>2211</v>
      </c>
      <c r="I218" s="5">
        <v>2449</v>
      </c>
      <c r="J218" s="5">
        <v>2623</v>
      </c>
      <c r="K218" s="5">
        <v>1660</v>
      </c>
      <c r="L218" s="5">
        <v>831</v>
      </c>
      <c r="M218" s="5">
        <v>1011</v>
      </c>
      <c r="N218" s="5">
        <v>277</v>
      </c>
      <c r="O218" s="5">
        <v>468</v>
      </c>
      <c r="P218" s="5">
        <v>938</v>
      </c>
      <c r="Q218" s="5">
        <v>631</v>
      </c>
      <c r="R218" s="5">
        <v>465</v>
      </c>
      <c r="S218" s="6">
        <f t="shared" si="81"/>
        <v>7245.5</v>
      </c>
      <c r="T218" s="6" t="str">
        <f t="shared" si="82"/>
        <v>15 to 19 minutes</v>
      </c>
      <c r="U218" s="6">
        <f t="shared" si="83"/>
        <v>15</v>
      </c>
      <c r="V218" s="6">
        <f t="shared" si="84"/>
        <v>14491</v>
      </c>
      <c r="W218" s="6">
        <f t="shared" si="85"/>
        <v>5587</v>
      </c>
      <c r="X218" s="6">
        <f t="shared" si="86"/>
        <v>2623</v>
      </c>
      <c r="Y218" s="6">
        <f t="shared" si="87"/>
        <v>4</v>
      </c>
      <c r="Z218" s="6">
        <f t="shared" si="88"/>
        <v>17.529165078154783</v>
      </c>
      <c r="AC218" s="6">
        <f t="shared" si="67"/>
        <v>14491</v>
      </c>
      <c r="AD218" s="6">
        <f t="shared" si="68"/>
        <v>3623</v>
      </c>
      <c r="AE218" s="6">
        <f t="shared" si="69"/>
        <v>10</v>
      </c>
      <c r="AF218" s="6">
        <f t="shared" si="70"/>
        <v>2449</v>
      </c>
      <c r="AG218" s="6">
        <f t="shared" si="71"/>
        <v>4</v>
      </c>
      <c r="AH218" s="6">
        <f t="shared" si="72"/>
        <v>3138</v>
      </c>
      <c r="AI218" s="6">
        <f t="shared" si="73"/>
        <v>10.791751735402205</v>
      </c>
      <c r="AL218" s="6">
        <f t="shared" si="74"/>
        <v>14491</v>
      </c>
      <c r="AM218" s="6">
        <f t="shared" si="75"/>
        <v>10869</v>
      </c>
      <c r="AN218" s="6">
        <f t="shared" si="76"/>
        <v>30</v>
      </c>
      <c r="AO218" s="6">
        <f t="shared" si="77"/>
        <v>1011</v>
      </c>
      <c r="AP218" s="6">
        <f t="shared" si="78"/>
        <v>4</v>
      </c>
      <c r="AQ218" s="6">
        <f t="shared" si="79"/>
        <v>10701</v>
      </c>
      <c r="AR218" s="6">
        <f t="shared" si="80"/>
        <v>30.661721068249257</v>
      </c>
    </row>
    <row r="219" spans="3:44" x14ac:dyDescent="0.25">
      <c r="C219" s="5" t="s">
        <v>422</v>
      </c>
      <c r="D219" s="5">
        <v>18820</v>
      </c>
      <c r="E219" s="5" t="s">
        <v>423</v>
      </c>
      <c r="F219" s="5">
        <v>16431</v>
      </c>
      <c r="G219" s="5">
        <v>696</v>
      </c>
      <c r="H219" s="5">
        <v>2986</v>
      </c>
      <c r="I219" s="5">
        <v>3467</v>
      </c>
      <c r="J219" s="5">
        <v>2952</v>
      </c>
      <c r="K219" s="5">
        <v>1860</v>
      </c>
      <c r="L219" s="5">
        <v>626</v>
      </c>
      <c r="M219" s="5">
        <v>1242</v>
      </c>
      <c r="N219" s="5">
        <v>294</v>
      </c>
      <c r="O219" s="5">
        <v>473</v>
      </c>
      <c r="P219" s="5">
        <v>988</v>
      </c>
      <c r="Q219" s="5">
        <v>684</v>
      </c>
      <c r="R219" s="5">
        <v>163</v>
      </c>
      <c r="S219" s="6">
        <f t="shared" si="81"/>
        <v>8215.5</v>
      </c>
      <c r="T219" s="6" t="str">
        <f t="shared" si="82"/>
        <v>15 to 19 minutes</v>
      </c>
      <c r="U219" s="6">
        <f t="shared" si="83"/>
        <v>15</v>
      </c>
      <c r="V219" s="6">
        <f t="shared" si="84"/>
        <v>16431</v>
      </c>
      <c r="W219" s="6">
        <f t="shared" si="85"/>
        <v>7149</v>
      </c>
      <c r="X219" s="6">
        <f t="shared" si="86"/>
        <v>2952</v>
      </c>
      <c r="Y219" s="6">
        <f t="shared" si="87"/>
        <v>4</v>
      </c>
      <c r="Z219" s="6">
        <f t="shared" si="88"/>
        <v>16.445121951219512</v>
      </c>
      <c r="AC219" s="6">
        <f t="shared" si="67"/>
        <v>16431</v>
      </c>
      <c r="AD219" s="6">
        <f t="shared" si="68"/>
        <v>4108</v>
      </c>
      <c r="AE219" s="6">
        <f t="shared" si="69"/>
        <v>10</v>
      </c>
      <c r="AF219" s="6">
        <f t="shared" si="70"/>
        <v>3467</v>
      </c>
      <c r="AG219" s="6">
        <f t="shared" si="71"/>
        <v>4</v>
      </c>
      <c r="AH219" s="6">
        <f t="shared" si="72"/>
        <v>3682</v>
      </c>
      <c r="AI219" s="6">
        <f t="shared" si="73"/>
        <v>10.491202768964524</v>
      </c>
      <c r="AL219" s="6">
        <f t="shared" si="74"/>
        <v>16431</v>
      </c>
      <c r="AM219" s="6">
        <f t="shared" si="75"/>
        <v>12324</v>
      </c>
      <c r="AN219" s="6">
        <f t="shared" si="76"/>
        <v>25</v>
      </c>
      <c r="AO219" s="6">
        <f t="shared" si="77"/>
        <v>626</v>
      </c>
      <c r="AP219" s="6">
        <f t="shared" si="78"/>
        <v>4</v>
      </c>
      <c r="AQ219" s="6">
        <f t="shared" si="79"/>
        <v>11961</v>
      </c>
      <c r="AR219" s="6">
        <f t="shared" si="80"/>
        <v>27.314696485623003</v>
      </c>
    </row>
    <row r="220" spans="3:44" x14ac:dyDescent="0.25">
      <c r="C220" s="5" t="s">
        <v>424</v>
      </c>
      <c r="D220" s="5">
        <v>18860</v>
      </c>
      <c r="E220" s="5" t="s">
        <v>425</v>
      </c>
      <c r="F220" s="5">
        <v>8593</v>
      </c>
      <c r="G220" s="5">
        <v>859</v>
      </c>
      <c r="H220" s="5">
        <v>2588</v>
      </c>
      <c r="I220" s="5">
        <v>2166</v>
      </c>
      <c r="J220" s="5">
        <v>1185</v>
      </c>
      <c r="K220" s="5">
        <v>568</v>
      </c>
      <c r="L220" s="5">
        <v>295</v>
      </c>
      <c r="M220" s="5">
        <v>473</v>
      </c>
      <c r="N220" s="5">
        <v>83</v>
      </c>
      <c r="O220" s="5">
        <v>28</v>
      </c>
      <c r="P220" s="5">
        <v>173</v>
      </c>
      <c r="Q220" s="5">
        <v>85</v>
      </c>
      <c r="R220" s="5">
        <v>90</v>
      </c>
      <c r="S220" s="6">
        <f t="shared" si="81"/>
        <v>4296.5</v>
      </c>
      <c r="T220" s="6" t="str">
        <f t="shared" si="82"/>
        <v>10 to 14 minutes</v>
      </c>
      <c r="U220" s="6">
        <f t="shared" si="83"/>
        <v>10</v>
      </c>
      <c r="V220" s="6">
        <f t="shared" si="84"/>
        <v>8593</v>
      </c>
      <c r="W220" s="6">
        <f t="shared" si="85"/>
        <v>3447</v>
      </c>
      <c r="X220" s="6">
        <f t="shared" si="86"/>
        <v>2166</v>
      </c>
      <c r="Y220" s="6">
        <f t="shared" si="87"/>
        <v>4</v>
      </c>
      <c r="Z220" s="6">
        <f t="shared" si="88"/>
        <v>11.568790397045245</v>
      </c>
      <c r="AC220" s="6">
        <f t="shared" si="67"/>
        <v>8593</v>
      </c>
      <c r="AD220" s="6">
        <f t="shared" si="68"/>
        <v>2149</v>
      </c>
      <c r="AE220" s="6">
        <f t="shared" si="69"/>
        <v>5</v>
      </c>
      <c r="AF220" s="6">
        <f t="shared" si="70"/>
        <v>2588</v>
      </c>
      <c r="AG220" s="6">
        <f t="shared" si="71"/>
        <v>4</v>
      </c>
      <c r="AH220" s="6">
        <f t="shared" si="72"/>
        <v>859</v>
      </c>
      <c r="AI220" s="6">
        <f t="shared" si="73"/>
        <v>6.9926584234930447</v>
      </c>
      <c r="AL220" s="6">
        <f t="shared" si="74"/>
        <v>8593</v>
      </c>
      <c r="AM220" s="6">
        <f t="shared" si="75"/>
        <v>6445</v>
      </c>
      <c r="AN220" s="6">
        <f t="shared" si="76"/>
        <v>15</v>
      </c>
      <c r="AO220" s="6">
        <f t="shared" si="77"/>
        <v>1185</v>
      </c>
      <c r="AP220" s="6">
        <f t="shared" si="78"/>
        <v>4</v>
      </c>
      <c r="AQ220" s="6">
        <f t="shared" si="79"/>
        <v>5613</v>
      </c>
      <c r="AR220" s="6">
        <f t="shared" si="80"/>
        <v>17.80759493670886</v>
      </c>
    </row>
    <row r="221" spans="3:44" x14ac:dyDescent="0.25">
      <c r="C221" s="5" t="s">
        <v>426</v>
      </c>
      <c r="D221" s="5">
        <v>18880</v>
      </c>
      <c r="E221" s="5" t="s">
        <v>427</v>
      </c>
      <c r="F221" s="5">
        <v>85793</v>
      </c>
      <c r="G221" s="5">
        <v>3346</v>
      </c>
      <c r="H221" s="5">
        <v>11435</v>
      </c>
      <c r="I221" s="5">
        <v>14355</v>
      </c>
      <c r="J221" s="5">
        <v>12731</v>
      </c>
      <c r="K221" s="5">
        <v>11429</v>
      </c>
      <c r="L221" s="5">
        <v>5001</v>
      </c>
      <c r="M221" s="5">
        <v>12415</v>
      </c>
      <c r="N221" s="5">
        <v>2204</v>
      </c>
      <c r="O221" s="5">
        <v>2744</v>
      </c>
      <c r="P221" s="5">
        <v>5979</v>
      </c>
      <c r="Q221" s="5">
        <v>2841</v>
      </c>
      <c r="R221" s="5">
        <v>1313</v>
      </c>
      <c r="S221" s="6">
        <f t="shared" si="81"/>
        <v>42896.5</v>
      </c>
      <c r="T221" s="6" t="str">
        <f t="shared" si="82"/>
        <v>20 to 24 minutes</v>
      </c>
      <c r="U221" s="6">
        <f t="shared" si="83"/>
        <v>20</v>
      </c>
      <c r="V221" s="6">
        <f t="shared" si="84"/>
        <v>85793</v>
      </c>
      <c r="W221" s="6">
        <f t="shared" si="85"/>
        <v>41867</v>
      </c>
      <c r="X221" s="6">
        <f t="shared" si="86"/>
        <v>11429</v>
      </c>
      <c r="Y221" s="6">
        <f t="shared" si="87"/>
        <v>4</v>
      </c>
      <c r="Z221" s="6">
        <f t="shared" si="88"/>
        <v>20.360311488319187</v>
      </c>
      <c r="AC221" s="6">
        <f t="shared" si="67"/>
        <v>85793</v>
      </c>
      <c r="AD221" s="6">
        <f t="shared" si="68"/>
        <v>21449</v>
      </c>
      <c r="AE221" s="6">
        <f t="shared" si="69"/>
        <v>10</v>
      </c>
      <c r="AF221" s="6">
        <f t="shared" si="70"/>
        <v>14355</v>
      </c>
      <c r="AG221" s="6">
        <f t="shared" si="71"/>
        <v>4</v>
      </c>
      <c r="AH221" s="6">
        <f t="shared" si="72"/>
        <v>14781</v>
      </c>
      <c r="AI221" s="6">
        <f t="shared" si="73"/>
        <v>11.857819575060955</v>
      </c>
      <c r="AL221" s="6">
        <f t="shared" si="74"/>
        <v>85793</v>
      </c>
      <c r="AM221" s="6">
        <f t="shared" si="75"/>
        <v>64345</v>
      </c>
      <c r="AN221" s="6">
        <f t="shared" si="76"/>
        <v>30</v>
      </c>
      <c r="AO221" s="6">
        <f t="shared" si="77"/>
        <v>12415</v>
      </c>
      <c r="AP221" s="6">
        <f t="shared" si="78"/>
        <v>4</v>
      </c>
      <c r="AQ221" s="6">
        <f t="shared" si="79"/>
        <v>58297</v>
      </c>
      <c r="AR221" s="6">
        <f t="shared" si="80"/>
        <v>31.948530004027386</v>
      </c>
    </row>
    <row r="222" spans="3:44" x14ac:dyDescent="0.25">
      <c r="C222" s="5" t="s">
        <v>428</v>
      </c>
      <c r="D222" s="5">
        <v>18900</v>
      </c>
      <c r="E222" s="5" t="s">
        <v>429</v>
      </c>
      <c r="F222" s="5">
        <v>19364</v>
      </c>
      <c r="G222" s="5">
        <v>776</v>
      </c>
      <c r="H222" s="5">
        <v>2140</v>
      </c>
      <c r="I222" s="5">
        <v>3639</v>
      </c>
      <c r="J222" s="5">
        <v>3202</v>
      </c>
      <c r="K222" s="5">
        <v>3150</v>
      </c>
      <c r="L222" s="5">
        <v>948</v>
      </c>
      <c r="M222" s="5">
        <v>2318</v>
      </c>
      <c r="N222" s="5">
        <v>265</v>
      </c>
      <c r="O222" s="5">
        <v>389</v>
      </c>
      <c r="P222" s="5">
        <v>1380</v>
      </c>
      <c r="Q222" s="5">
        <v>556</v>
      </c>
      <c r="R222" s="5">
        <v>601</v>
      </c>
      <c r="S222" s="6">
        <f t="shared" si="81"/>
        <v>9682</v>
      </c>
      <c r="T222" s="6" t="str">
        <f t="shared" si="82"/>
        <v>15 to 19 minutes</v>
      </c>
      <c r="U222" s="6">
        <f t="shared" si="83"/>
        <v>15</v>
      </c>
      <c r="V222" s="6">
        <f t="shared" si="84"/>
        <v>19364</v>
      </c>
      <c r="W222" s="6">
        <f t="shared" si="85"/>
        <v>6555</v>
      </c>
      <c r="X222" s="6">
        <f t="shared" si="86"/>
        <v>3202</v>
      </c>
      <c r="Y222" s="6">
        <f t="shared" si="87"/>
        <v>4</v>
      </c>
      <c r="Z222" s="6">
        <f t="shared" si="88"/>
        <v>18.906308557151782</v>
      </c>
      <c r="AC222" s="6">
        <f t="shared" si="67"/>
        <v>19364</v>
      </c>
      <c r="AD222" s="6">
        <f t="shared" si="68"/>
        <v>4842</v>
      </c>
      <c r="AE222" s="6">
        <f t="shared" si="69"/>
        <v>10</v>
      </c>
      <c r="AF222" s="6">
        <f t="shared" si="70"/>
        <v>3639</v>
      </c>
      <c r="AG222" s="6">
        <f t="shared" si="71"/>
        <v>4</v>
      </c>
      <c r="AH222" s="6">
        <f t="shared" si="72"/>
        <v>2916</v>
      </c>
      <c r="AI222" s="6">
        <f t="shared" si="73"/>
        <v>12.115965924704589</v>
      </c>
      <c r="AL222" s="6">
        <f t="shared" si="74"/>
        <v>19364</v>
      </c>
      <c r="AM222" s="6">
        <f t="shared" si="75"/>
        <v>14523</v>
      </c>
      <c r="AN222" s="6">
        <f t="shared" si="76"/>
        <v>30</v>
      </c>
      <c r="AO222" s="6">
        <f t="shared" si="77"/>
        <v>2318</v>
      </c>
      <c r="AP222" s="6">
        <f t="shared" si="78"/>
        <v>4</v>
      </c>
      <c r="AQ222" s="6">
        <f t="shared" si="79"/>
        <v>13855</v>
      </c>
      <c r="AR222" s="6">
        <f t="shared" si="80"/>
        <v>31.152717860224332</v>
      </c>
    </row>
    <row r="223" spans="3:44" x14ac:dyDescent="0.25">
      <c r="C223" s="5" t="s">
        <v>430</v>
      </c>
      <c r="D223" s="5">
        <v>18940</v>
      </c>
      <c r="E223" s="5" t="s">
        <v>431</v>
      </c>
      <c r="F223" s="5">
        <v>24322</v>
      </c>
      <c r="G223" s="5">
        <v>1539</v>
      </c>
      <c r="H223" s="5">
        <v>4282</v>
      </c>
      <c r="I223" s="5">
        <v>3112</v>
      </c>
      <c r="J223" s="5">
        <v>2645</v>
      </c>
      <c r="K223" s="5">
        <v>2470</v>
      </c>
      <c r="L223" s="5">
        <v>1066</v>
      </c>
      <c r="M223" s="5">
        <v>3472</v>
      </c>
      <c r="N223" s="5">
        <v>483</v>
      </c>
      <c r="O223" s="5">
        <v>792</v>
      </c>
      <c r="P223" s="5">
        <v>1625</v>
      </c>
      <c r="Q223" s="5">
        <v>1239</v>
      </c>
      <c r="R223" s="5">
        <v>1597</v>
      </c>
      <c r="S223" s="6">
        <f t="shared" si="81"/>
        <v>12161</v>
      </c>
      <c r="T223" s="6" t="str">
        <f t="shared" si="82"/>
        <v>20 to 24 minutes</v>
      </c>
      <c r="U223" s="6">
        <f t="shared" si="83"/>
        <v>20</v>
      </c>
      <c r="V223" s="6">
        <f t="shared" si="84"/>
        <v>24322</v>
      </c>
      <c r="W223" s="6">
        <f t="shared" si="85"/>
        <v>11578</v>
      </c>
      <c r="X223" s="6">
        <f t="shared" si="86"/>
        <v>2470</v>
      </c>
      <c r="Y223" s="6">
        <f t="shared" si="87"/>
        <v>4</v>
      </c>
      <c r="Z223" s="6">
        <f t="shared" si="88"/>
        <v>20.94412955465587</v>
      </c>
      <c r="AC223" s="6">
        <f t="shared" si="67"/>
        <v>24322</v>
      </c>
      <c r="AD223" s="6">
        <f t="shared" si="68"/>
        <v>6081</v>
      </c>
      <c r="AE223" s="6">
        <f t="shared" si="69"/>
        <v>10</v>
      </c>
      <c r="AF223" s="6">
        <f t="shared" si="70"/>
        <v>3112</v>
      </c>
      <c r="AG223" s="6">
        <f t="shared" si="71"/>
        <v>4</v>
      </c>
      <c r="AH223" s="6">
        <f t="shared" si="72"/>
        <v>5821</v>
      </c>
      <c r="AI223" s="6">
        <f t="shared" si="73"/>
        <v>10.333547557840618</v>
      </c>
      <c r="AL223" s="6">
        <f t="shared" si="74"/>
        <v>24322</v>
      </c>
      <c r="AM223" s="6">
        <f t="shared" si="75"/>
        <v>18242</v>
      </c>
      <c r="AN223" s="6">
        <f t="shared" si="76"/>
        <v>30</v>
      </c>
      <c r="AO223" s="6">
        <f t="shared" si="77"/>
        <v>3472</v>
      </c>
      <c r="AP223" s="6">
        <f t="shared" si="78"/>
        <v>4</v>
      </c>
      <c r="AQ223" s="6">
        <f t="shared" si="79"/>
        <v>15114</v>
      </c>
      <c r="AR223" s="6">
        <f t="shared" si="80"/>
        <v>33.603110599078342</v>
      </c>
    </row>
    <row r="224" spans="3:44" x14ac:dyDescent="0.25">
      <c r="C224" s="5" t="s">
        <v>432</v>
      </c>
      <c r="D224" s="5">
        <v>18980</v>
      </c>
      <c r="E224" s="5" t="s">
        <v>433</v>
      </c>
      <c r="F224" s="5">
        <v>31856</v>
      </c>
      <c r="G224" s="5">
        <v>1064</v>
      </c>
      <c r="H224" s="5">
        <v>3534</v>
      </c>
      <c r="I224" s="5">
        <v>5106</v>
      </c>
      <c r="J224" s="5">
        <v>4641</v>
      </c>
      <c r="K224" s="5">
        <v>4125</v>
      </c>
      <c r="L224" s="5">
        <v>1690</v>
      </c>
      <c r="M224" s="5">
        <v>3373</v>
      </c>
      <c r="N224" s="5">
        <v>746</v>
      </c>
      <c r="O224" s="5">
        <v>732</v>
      </c>
      <c r="P224" s="5">
        <v>2872</v>
      </c>
      <c r="Q224" s="5">
        <v>3148</v>
      </c>
      <c r="R224" s="5">
        <v>825</v>
      </c>
      <c r="S224" s="6">
        <f t="shared" si="81"/>
        <v>15928</v>
      </c>
      <c r="T224" s="6" t="str">
        <f t="shared" si="82"/>
        <v>20 to 24 minutes</v>
      </c>
      <c r="U224" s="6">
        <f t="shared" si="83"/>
        <v>20</v>
      </c>
      <c r="V224" s="6">
        <f t="shared" si="84"/>
        <v>31856</v>
      </c>
      <c r="W224" s="6">
        <f t="shared" si="85"/>
        <v>14345</v>
      </c>
      <c r="X224" s="6">
        <f t="shared" si="86"/>
        <v>4125</v>
      </c>
      <c r="Y224" s="6">
        <f t="shared" si="87"/>
        <v>4</v>
      </c>
      <c r="Z224" s="6">
        <f t="shared" si="88"/>
        <v>21.535030303030304</v>
      </c>
      <c r="AC224" s="6">
        <f t="shared" si="67"/>
        <v>31856</v>
      </c>
      <c r="AD224" s="6">
        <f t="shared" si="68"/>
        <v>7965</v>
      </c>
      <c r="AE224" s="6">
        <f t="shared" si="69"/>
        <v>10</v>
      </c>
      <c r="AF224" s="6">
        <f t="shared" si="70"/>
        <v>5106</v>
      </c>
      <c r="AG224" s="6">
        <f t="shared" si="71"/>
        <v>4</v>
      </c>
      <c r="AH224" s="6">
        <f t="shared" si="72"/>
        <v>4598</v>
      </c>
      <c r="AI224" s="6">
        <f t="shared" si="73"/>
        <v>12.636897767332549</v>
      </c>
      <c r="AL224" s="6">
        <f t="shared" si="74"/>
        <v>31856</v>
      </c>
      <c r="AM224" s="6">
        <f t="shared" si="75"/>
        <v>23892</v>
      </c>
      <c r="AN224" s="6">
        <f t="shared" si="76"/>
        <v>35</v>
      </c>
      <c r="AO224" s="6">
        <f t="shared" si="77"/>
        <v>746</v>
      </c>
      <c r="AP224" s="6">
        <f t="shared" si="78"/>
        <v>4</v>
      </c>
      <c r="AQ224" s="6">
        <f t="shared" si="79"/>
        <v>23533</v>
      </c>
      <c r="AR224" s="6">
        <f t="shared" si="80"/>
        <v>36.924932975871315</v>
      </c>
    </row>
    <row r="225" spans="3:44" x14ac:dyDescent="0.25">
      <c r="C225" s="5" t="s">
        <v>434</v>
      </c>
      <c r="D225" s="5">
        <v>19020</v>
      </c>
      <c r="E225" s="5" t="s">
        <v>435</v>
      </c>
      <c r="F225" s="5">
        <v>20099</v>
      </c>
      <c r="G225" s="5">
        <v>725</v>
      </c>
      <c r="H225" s="5">
        <v>1769</v>
      </c>
      <c r="I225" s="5">
        <v>3191</v>
      </c>
      <c r="J225" s="5">
        <v>2328</v>
      </c>
      <c r="K225" s="5">
        <v>1765</v>
      </c>
      <c r="L225" s="5">
        <v>928</v>
      </c>
      <c r="M225" s="5">
        <v>1826</v>
      </c>
      <c r="N225" s="5">
        <v>280</v>
      </c>
      <c r="O225" s="5">
        <v>671</v>
      </c>
      <c r="P225" s="5">
        <v>2103</v>
      </c>
      <c r="Q225" s="5">
        <v>2622</v>
      </c>
      <c r="R225" s="5">
        <v>1891</v>
      </c>
      <c r="S225" s="6">
        <f t="shared" si="81"/>
        <v>10049.5</v>
      </c>
      <c r="T225" s="6" t="str">
        <f t="shared" si="82"/>
        <v>25 to 29 minutes</v>
      </c>
      <c r="U225" s="6">
        <f t="shared" si="83"/>
        <v>25</v>
      </c>
      <c r="V225" s="6">
        <f t="shared" si="84"/>
        <v>20099</v>
      </c>
      <c r="W225" s="6">
        <f t="shared" si="85"/>
        <v>9778</v>
      </c>
      <c r="X225" s="6">
        <f t="shared" si="86"/>
        <v>928</v>
      </c>
      <c r="Y225" s="6">
        <f t="shared" si="87"/>
        <v>4</v>
      </c>
      <c r="Z225" s="6">
        <f t="shared" si="88"/>
        <v>26.170258620689655</v>
      </c>
      <c r="AC225" s="6">
        <f t="shared" si="67"/>
        <v>20099</v>
      </c>
      <c r="AD225" s="6">
        <f t="shared" si="68"/>
        <v>5025</v>
      </c>
      <c r="AE225" s="6">
        <f t="shared" si="69"/>
        <v>10</v>
      </c>
      <c r="AF225" s="6">
        <f t="shared" si="70"/>
        <v>3191</v>
      </c>
      <c r="AG225" s="6">
        <f t="shared" si="71"/>
        <v>4</v>
      </c>
      <c r="AH225" s="6">
        <f t="shared" si="72"/>
        <v>2494</v>
      </c>
      <c r="AI225" s="6">
        <f t="shared" si="73"/>
        <v>13.172359761830148</v>
      </c>
      <c r="AL225" s="6">
        <f t="shared" si="74"/>
        <v>20099</v>
      </c>
      <c r="AM225" s="6">
        <f t="shared" si="75"/>
        <v>15075</v>
      </c>
      <c r="AN225" s="6">
        <f t="shared" si="76"/>
        <v>45</v>
      </c>
      <c r="AO225" s="6">
        <f t="shared" si="77"/>
        <v>2103</v>
      </c>
      <c r="AP225" s="6">
        <f t="shared" si="78"/>
        <v>14</v>
      </c>
      <c r="AQ225" s="6">
        <f t="shared" si="79"/>
        <v>13483</v>
      </c>
      <c r="AR225" s="6">
        <f t="shared" si="80"/>
        <v>55.59320019020447</v>
      </c>
    </row>
    <row r="226" spans="3:44" x14ac:dyDescent="0.25">
      <c r="C226" s="5" t="s">
        <v>436</v>
      </c>
      <c r="D226" s="5">
        <v>19060</v>
      </c>
      <c r="E226" s="5" t="s">
        <v>437</v>
      </c>
      <c r="F226" s="5">
        <v>39821</v>
      </c>
      <c r="G226" s="5">
        <v>1760</v>
      </c>
      <c r="H226" s="5">
        <v>6359</v>
      </c>
      <c r="I226" s="5">
        <v>6834</v>
      </c>
      <c r="J226" s="5">
        <v>7158</v>
      </c>
      <c r="K226" s="5">
        <v>6496</v>
      </c>
      <c r="L226" s="5">
        <v>1716</v>
      </c>
      <c r="M226" s="5">
        <v>3343</v>
      </c>
      <c r="N226" s="5">
        <v>757</v>
      </c>
      <c r="O226" s="5">
        <v>779</v>
      </c>
      <c r="P226" s="5">
        <v>1483</v>
      </c>
      <c r="Q226" s="5">
        <v>1365</v>
      </c>
      <c r="R226" s="5">
        <v>1771</v>
      </c>
      <c r="S226" s="6">
        <f t="shared" si="81"/>
        <v>19910.5</v>
      </c>
      <c r="T226" s="6" t="str">
        <f t="shared" si="82"/>
        <v>15 to 19 minutes</v>
      </c>
      <c r="U226" s="6">
        <f t="shared" si="83"/>
        <v>15</v>
      </c>
      <c r="V226" s="6">
        <f t="shared" si="84"/>
        <v>39821</v>
      </c>
      <c r="W226" s="6">
        <f t="shared" si="85"/>
        <v>14953</v>
      </c>
      <c r="X226" s="6">
        <f t="shared" si="86"/>
        <v>7158</v>
      </c>
      <c r="Y226" s="6">
        <f t="shared" si="87"/>
        <v>4</v>
      </c>
      <c r="Z226" s="6">
        <f t="shared" si="88"/>
        <v>17.770326906957251</v>
      </c>
      <c r="AC226" s="6">
        <f t="shared" si="67"/>
        <v>39821</v>
      </c>
      <c r="AD226" s="6">
        <f t="shared" si="68"/>
        <v>9956</v>
      </c>
      <c r="AE226" s="6">
        <f t="shared" si="69"/>
        <v>10</v>
      </c>
      <c r="AF226" s="6">
        <f t="shared" si="70"/>
        <v>6834</v>
      </c>
      <c r="AG226" s="6">
        <f t="shared" si="71"/>
        <v>4</v>
      </c>
      <c r="AH226" s="6">
        <f t="shared" si="72"/>
        <v>8119</v>
      </c>
      <c r="AI226" s="6">
        <f t="shared" si="73"/>
        <v>11.074773192859233</v>
      </c>
      <c r="AL226" s="6">
        <f t="shared" si="74"/>
        <v>39821</v>
      </c>
      <c r="AM226" s="6">
        <f t="shared" si="75"/>
        <v>29866</v>
      </c>
      <c r="AN226" s="6">
        <f t="shared" si="76"/>
        <v>25</v>
      </c>
      <c r="AO226" s="6">
        <f t="shared" si="77"/>
        <v>1716</v>
      </c>
      <c r="AP226" s="6">
        <f t="shared" si="78"/>
        <v>4</v>
      </c>
      <c r="AQ226" s="6">
        <f t="shared" si="79"/>
        <v>28607</v>
      </c>
      <c r="AR226" s="6">
        <f t="shared" si="80"/>
        <v>27.934149184149184</v>
      </c>
    </row>
    <row r="227" spans="3:44" x14ac:dyDescent="0.25">
      <c r="C227" s="5" t="s">
        <v>438</v>
      </c>
      <c r="D227" s="5">
        <v>19100</v>
      </c>
      <c r="E227" s="5" t="s">
        <v>439</v>
      </c>
      <c r="F227" s="5">
        <v>2907747</v>
      </c>
      <c r="G227" s="5">
        <v>59122</v>
      </c>
      <c r="H227" s="5">
        <v>234492</v>
      </c>
      <c r="I227" s="5">
        <v>357904</v>
      </c>
      <c r="J227" s="5">
        <v>422331</v>
      </c>
      <c r="K227" s="5">
        <v>430502</v>
      </c>
      <c r="L227" s="5">
        <v>189891</v>
      </c>
      <c r="M227" s="5">
        <v>499929</v>
      </c>
      <c r="N227" s="5">
        <v>94932</v>
      </c>
      <c r="O227" s="5">
        <v>124109</v>
      </c>
      <c r="P227" s="5">
        <v>280807</v>
      </c>
      <c r="Q227" s="5">
        <v>162727</v>
      </c>
      <c r="R227" s="5">
        <v>51001</v>
      </c>
      <c r="S227" s="6">
        <f t="shared" si="81"/>
        <v>1453873.5</v>
      </c>
      <c r="T227" s="6" t="str">
        <f t="shared" si="82"/>
        <v>20 to 24 minutes</v>
      </c>
      <c r="U227" s="6">
        <f t="shared" si="83"/>
        <v>20</v>
      </c>
      <c r="V227" s="6">
        <f t="shared" si="84"/>
        <v>2907747</v>
      </c>
      <c r="W227" s="6">
        <f t="shared" si="85"/>
        <v>1073849</v>
      </c>
      <c r="X227" s="6">
        <f t="shared" si="86"/>
        <v>430502</v>
      </c>
      <c r="Y227" s="6">
        <f t="shared" si="87"/>
        <v>4</v>
      </c>
      <c r="Z227" s="6">
        <f t="shared" si="88"/>
        <v>23.530989403068975</v>
      </c>
      <c r="AC227" s="6">
        <f t="shared" si="67"/>
        <v>2907747</v>
      </c>
      <c r="AD227" s="6">
        <f t="shared" si="68"/>
        <v>726937</v>
      </c>
      <c r="AE227" s="6">
        <f t="shared" si="69"/>
        <v>15</v>
      </c>
      <c r="AF227" s="6">
        <f t="shared" si="70"/>
        <v>422331</v>
      </c>
      <c r="AG227" s="6">
        <f t="shared" si="71"/>
        <v>4</v>
      </c>
      <c r="AH227" s="6">
        <f t="shared" si="72"/>
        <v>651518</v>
      </c>
      <c r="AI227" s="6">
        <f t="shared" si="73"/>
        <v>15.714309392396011</v>
      </c>
      <c r="AL227" s="6">
        <f t="shared" si="74"/>
        <v>2907747</v>
      </c>
      <c r="AM227" s="6">
        <f t="shared" si="75"/>
        <v>2180811</v>
      </c>
      <c r="AN227" s="6">
        <f t="shared" si="76"/>
        <v>30</v>
      </c>
      <c r="AO227" s="6">
        <f t="shared" si="77"/>
        <v>499929</v>
      </c>
      <c r="AP227" s="6">
        <f t="shared" si="78"/>
        <v>4</v>
      </c>
      <c r="AQ227" s="6">
        <f t="shared" si="79"/>
        <v>1694242</v>
      </c>
      <c r="AR227" s="6">
        <f t="shared" si="80"/>
        <v>33.893098820032442</v>
      </c>
    </row>
    <row r="228" spans="3:44" x14ac:dyDescent="0.25">
      <c r="C228" s="5" t="s">
        <v>440</v>
      </c>
      <c r="D228" s="5">
        <v>19140</v>
      </c>
      <c r="E228" s="5" t="s">
        <v>441</v>
      </c>
      <c r="F228" s="5">
        <v>57842</v>
      </c>
      <c r="G228" s="5">
        <v>1277</v>
      </c>
      <c r="H228" s="5">
        <v>5055</v>
      </c>
      <c r="I228" s="5">
        <v>10480</v>
      </c>
      <c r="J228" s="5">
        <v>12885</v>
      </c>
      <c r="K228" s="5">
        <v>10902</v>
      </c>
      <c r="L228" s="5">
        <v>3646</v>
      </c>
      <c r="M228" s="5">
        <v>7705</v>
      </c>
      <c r="N228" s="5">
        <v>660</v>
      </c>
      <c r="O228" s="5">
        <v>1066</v>
      </c>
      <c r="P228" s="5">
        <v>2182</v>
      </c>
      <c r="Q228" s="5">
        <v>1223</v>
      </c>
      <c r="R228" s="5">
        <v>761</v>
      </c>
      <c r="S228" s="6">
        <f t="shared" si="81"/>
        <v>28921</v>
      </c>
      <c r="T228" s="6" t="str">
        <f t="shared" si="82"/>
        <v>15 to 19 minutes</v>
      </c>
      <c r="U228" s="6">
        <f t="shared" si="83"/>
        <v>15</v>
      </c>
      <c r="V228" s="6">
        <f t="shared" si="84"/>
        <v>57842</v>
      </c>
      <c r="W228" s="6">
        <f t="shared" si="85"/>
        <v>16812</v>
      </c>
      <c r="X228" s="6">
        <f t="shared" si="86"/>
        <v>12885</v>
      </c>
      <c r="Y228" s="6">
        <f t="shared" si="87"/>
        <v>4</v>
      </c>
      <c r="Z228" s="6">
        <f t="shared" si="88"/>
        <v>18.759099728366316</v>
      </c>
      <c r="AC228" s="6">
        <f t="shared" si="67"/>
        <v>57842</v>
      </c>
      <c r="AD228" s="6">
        <f t="shared" si="68"/>
        <v>14461</v>
      </c>
      <c r="AE228" s="6">
        <f t="shared" si="69"/>
        <v>10</v>
      </c>
      <c r="AF228" s="6">
        <f t="shared" si="70"/>
        <v>10480</v>
      </c>
      <c r="AG228" s="6">
        <f t="shared" si="71"/>
        <v>4</v>
      </c>
      <c r="AH228" s="6">
        <f t="shared" si="72"/>
        <v>6332</v>
      </c>
      <c r="AI228" s="6">
        <f t="shared" si="73"/>
        <v>13.102480916030535</v>
      </c>
      <c r="AL228" s="6">
        <f t="shared" si="74"/>
        <v>57842</v>
      </c>
      <c r="AM228" s="6">
        <f t="shared" si="75"/>
        <v>43382</v>
      </c>
      <c r="AN228" s="6">
        <f t="shared" si="76"/>
        <v>25</v>
      </c>
      <c r="AO228" s="6">
        <f t="shared" si="77"/>
        <v>3646</v>
      </c>
      <c r="AP228" s="6">
        <f t="shared" si="78"/>
        <v>4</v>
      </c>
      <c r="AQ228" s="6">
        <f t="shared" si="79"/>
        <v>40599</v>
      </c>
      <c r="AR228" s="6">
        <f t="shared" si="80"/>
        <v>28.052660449808009</v>
      </c>
    </row>
    <row r="229" spans="3:44" x14ac:dyDescent="0.25">
      <c r="C229" s="5" t="s">
        <v>442</v>
      </c>
      <c r="D229" s="5">
        <v>19180</v>
      </c>
      <c r="E229" s="5" t="s">
        <v>443</v>
      </c>
      <c r="F229" s="5">
        <v>31778</v>
      </c>
      <c r="G229" s="5">
        <v>1553</v>
      </c>
      <c r="H229" s="5">
        <v>4926</v>
      </c>
      <c r="I229" s="5">
        <v>7012</v>
      </c>
      <c r="J229" s="5">
        <v>5363</v>
      </c>
      <c r="K229" s="5">
        <v>4070</v>
      </c>
      <c r="L229" s="5">
        <v>1345</v>
      </c>
      <c r="M229" s="5">
        <v>3147</v>
      </c>
      <c r="N229" s="5">
        <v>686</v>
      </c>
      <c r="O229" s="5">
        <v>786</v>
      </c>
      <c r="P229" s="5">
        <v>1637</v>
      </c>
      <c r="Q229" s="5">
        <v>719</v>
      </c>
      <c r="R229" s="5">
        <v>534</v>
      </c>
      <c r="S229" s="6">
        <f t="shared" si="81"/>
        <v>15889</v>
      </c>
      <c r="T229" s="6" t="str">
        <f t="shared" si="82"/>
        <v>15 to 19 minutes</v>
      </c>
      <c r="U229" s="6">
        <f t="shared" si="83"/>
        <v>15</v>
      </c>
      <c r="V229" s="6">
        <f t="shared" si="84"/>
        <v>31778</v>
      </c>
      <c r="W229" s="6">
        <f t="shared" si="85"/>
        <v>13491</v>
      </c>
      <c r="X229" s="6">
        <f t="shared" si="86"/>
        <v>5363</v>
      </c>
      <c r="Y229" s="6">
        <f t="shared" si="87"/>
        <v>4</v>
      </c>
      <c r="Z229" s="6">
        <f t="shared" si="88"/>
        <v>16.788551184038784</v>
      </c>
      <c r="AC229" s="6">
        <f t="shared" si="67"/>
        <v>31778</v>
      </c>
      <c r="AD229" s="6">
        <f t="shared" si="68"/>
        <v>7945</v>
      </c>
      <c r="AE229" s="6">
        <f t="shared" si="69"/>
        <v>10</v>
      </c>
      <c r="AF229" s="6">
        <f t="shared" si="70"/>
        <v>7012</v>
      </c>
      <c r="AG229" s="6">
        <f t="shared" si="71"/>
        <v>4</v>
      </c>
      <c r="AH229" s="6">
        <f t="shared" si="72"/>
        <v>6479</v>
      </c>
      <c r="AI229" s="6">
        <f t="shared" si="73"/>
        <v>10.835995436394752</v>
      </c>
      <c r="AL229" s="6">
        <f t="shared" si="74"/>
        <v>31778</v>
      </c>
      <c r="AM229" s="6">
        <f t="shared" si="75"/>
        <v>23834</v>
      </c>
      <c r="AN229" s="6">
        <f t="shared" si="76"/>
        <v>25</v>
      </c>
      <c r="AO229" s="6">
        <f t="shared" si="77"/>
        <v>1345</v>
      </c>
      <c r="AP229" s="6">
        <f t="shared" si="78"/>
        <v>4</v>
      </c>
      <c r="AQ229" s="6">
        <f t="shared" si="79"/>
        <v>22924</v>
      </c>
      <c r="AR229" s="6">
        <f t="shared" si="80"/>
        <v>27.704832713754648</v>
      </c>
    </row>
    <row r="230" spans="3:44" x14ac:dyDescent="0.25">
      <c r="C230" s="5" t="s">
        <v>444</v>
      </c>
      <c r="D230" s="5">
        <v>19220</v>
      </c>
      <c r="E230" s="5" t="s">
        <v>445</v>
      </c>
      <c r="F230" s="5">
        <v>20223</v>
      </c>
      <c r="G230" s="5">
        <v>962</v>
      </c>
      <c r="H230" s="5">
        <v>2436</v>
      </c>
      <c r="I230" s="5">
        <v>3846</v>
      </c>
      <c r="J230" s="5">
        <v>2918</v>
      </c>
      <c r="K230" s="5">
        <v>2981</v>
      </c>
      <c r="L230" s="5">
        <v>1420</v>
      </c>
      <c r="M230" s="5">
        <v>1643</v>
      </c>
      <c r="N230" s="5">
        <v>556</v>
      </c>
      <c r="O230" s="5">
        <v>592</v>
      </c>
      <c r="P230" s="5">
        <v>1059</v>
      </c>
      <c r="Q230" s="5">
        <v>1441</v>
      </c>
      <c r="R230" s="5">
        <v>369</v>
      </c>
      <c r="S230" s="6">
        <f t="shared" si="81"/>
        <v>10111.5</v>
      </c>
      <c r="T230" s="6" t="str">
        <f t="shared" si="82"/>
        <v>15 to 19 minutes</v>
      </c>
      <c r="U230" s="6">
        <f t="shared" si="83"/>
        <v>15</v>
      </c>
      <c r="V230" s="6">
        <f t="shared" si="84"/>
        <v>20223</v>
      </c>
      <c r="W230" s="6">
        <f t="shared" si="85"/>
        <v>7244</v>
      </c>
      <c r="X230" s="6">
        <f t="shared" si="86"/>
        <v>2918</v>
      </c>
      <c r="Y230" s="6">
        <f t="shared" si="87"/>
        <v>4</v>
      </c>
      <c r="Z230" s="6">
        <f t="shared" si="88"/>
        <v>18.930774503084304</v>
      </c>
      <c r="AC230" s="6">
        <f t="shared" si="67"/>
        <v>20223</v>
      </c>
      <c r="AD230" s="6">
        <f t="shared" si="68"/>
        <v>5056</v>
      </c>
      <c r="AE230" s="6">
        <f t="shared" si="69"/>
        <v>10</v>
      </c>
      <c r="AF230" s="6">
        <f t="shared" si="70"/>
        <v>3846</v>
      </c>
      <c r="AG230" s="6">
        <f t="shared" si="71"/>
        <v>4</v>
      </c>
      <c r="AH230" s="6">
        <f t="shared" si="72"/>
        <v>3398</v>
      </c>
      <c r="AI230" s="6">
        <f t="shared" si="73"/>
        <v>11.724128965158606</v>
      </c>
      <c r="AL230" s="6">
        <f t="shared" si="74"/>
        <v>20223</v>
      </c>
      <c r="AM230" s="6">
        <f t="shared" si="75"/>
        <v>15168</v>
      </c>
      <c r="AN230" s="6">
        <f t="shared" si="76"/>
        <v>30</v>
      </c>
      <c r="AO230" s="6">
        <f t="shared" si="77"/>
        <v>1643</v>
      </c>
      <c r="AP230" s="6">
        <f t="shared" si="78"/>
        <v>4</v>
      </c>
      <c r="AQ230" s="6">
        <f t="shared" si="79"/>
        <v>14563</v>
      </c>
      <c r="AR230" s="6">
        <f t="shared" si="80"/>
        <v>31.471089470480827</v>
      </c>
    </row>
    <row r="231" spans="3:44" x14ac:dyDescent="0.25">
      <c r="C231" s="5" t="s">
        <v>446</v>
      </c>
      <c r="D231" s="5">
        <v>19260</v>
      </c>
      <c r="E231" s="5" t="s">
        <v>447</v>
      </c>
      <c r="F231" s="5">
        <v>42753</v>
      </c>
      <c r="G231" s="5">
        <v>1450</v>
      </c>
      <c r="H231" s="5">
        <v>4682</v>
      </c>
      <c r="I231" s="5">
        <v>6285</v>
      </c>
      <c r="J231" s="5">
        <v>8755</v>
      </c>
      <c r="K231" s="5">
        <v>6964</v>
      </c>
      <c r="L231" s="5">
        <v>2606</v>
      </c>
      <c r="M231" s="5">
        <v>4302</v>
      </c>
      <c r="N231" s="5">
        <v>1186</v>
      </c>
      <c r="O231" s="5">
        <v>1075</v>
      </c>
      <c r="P231" s="5">
        <v>2459</v>
      </c>
      <c r="Q231" s="5">
        <v>1969</v>
      </c>
      <c r="R231" s="5">
        <v>1020</v>
      </c>
      <c r="S231" s="6">
        <f t="shared" si="81"/>
        <v>21376.5</v>
      </c>
      <c r="T231" s="6" t="str">
        <f t="shared" si="82"/>
        <v>20 to 24 minutes</v>
      </c>
      <c r="U231" s="6">
        <f t="shared" si="83"/>
        <v>20</v>
      </c>
      <c r="V231" s="6">
        <f t="shared" si="84"/>
        <v>42753</v>
      </c>
      <c r="W231" s="6">
        <f t="shared" si="85"/>
        <v>21172</v>
      </c>
      <c r="X231" s="6">
        <f t="shared" si="86"/>
        <v>6964</v>
      </c>
      <c r="Y231" s="6">
        <f t="shared" si="87"/>
        <v>4</v>
      </c>
      <c r="Z231" s="6">
        <f t="shared" si="88"/>
        <v>20.117461229178634</v>
      </c>
      <c r="AC231" s="6">
        <f t="shared" si="67"/>
        <v>42753</v>
      </c>
      <c r="AD231" s="6">
        <f t="shared" si="68"/>
        <v>10689</v>
      </c>
      <c r="AE231" s="6">
        <f t="shared" si="69"/>
        <v>10</v>
      </c>
      <c r="AF231" s="6">
        <f t="shared" si="70"/>
        <v>6285</v>
      </c>
      <c r="AG231" s="6">
        <f t="shared" si="71"/>
        <v>4</v>
      </c>
      <c r="AH231" s="6">
        <f t="shared" si="72"/>
        <v>6132</v>
      </c>
      <c r="AI231" s="6">
        <f t="shared" si="73"/>
        <v>12.899761336515514</v>
      </c>
      <c r="AL231" s="6">
        <f t="shared" si="74"/>
        <v>42753</v>
      </c>
      <c r="AM231" s="6">
        <f t="shared" si="75"/>
        <v>32065</v>
      </c>
      <c r="AN231" s="6">
        <f t="shared" si="76"/>
        <v>30</v>
      </c>
      <c r="AO231" s="6">
        <f t="shared" si="77"/>
        <v>4302</v>
      </c>
      <c r="AP231" s="6">
        <f t="shared" si="78"/>
        <v>4</v>
      </c>
      <c r="AQ231" s="6">
        <f t="shared" si="79"/>
        <v>30742</v>
      </c>
      <c r="AR231" s="6">
        <f t="shared" si="80"/>
        <v>31.229893072989306</v>
      </c>
    </row>
    <row r="232" spans="3:44" x14ac:dyDescent="0.25">
      <c r="C232" s="5" t="s">
        <v>448</v>
      </c>
      <c r="D232" s="5">
        <v>19300</v>
      </c>
      <c r="E232" s="5" t="s">
        <v>449</v>
      </c>
      <c r="F232" s="5">
        <v>76983</v>
      </c>
      <c r="G232" s="5">
        <v>2739</v>
      </c>
      <c r="H232" s="5">
        <v>7850</v>
      </c>
      <c r="I232" s="5">
        <v>11767</v>
      </c>
      <c r="J232" s="5">
        <v>11638</v>
      </c>
      <c r="K232" s="5">
        <v>10857</v>
      </c>
      <c r="L232" s="5">
        <v>3959</v>
      </c>
      <c r="M232" s="5">
        <v>10934</v>
      </c>
      <c r="N232" s="5">
        <v>1560</v>
      </c>
      <c r="O232" s="5">
        <v>2881</v>
      </c>
      <c r="P232" s="5">
        <v>6307</v>
      </c>
      <c r="Q232" s="5">
        <v>4838</v>
      </c>
      <c r="R232" s="5">
        <v>1653</v>
      </c>
      <c r="S232" s="6">
        <f t="shared" si="81"/>
        <v>38491.5</v>
      </c>
      <c r="T232" s="6" t="str">
        <f t="shared" si="82"/>
        <v>20 to 24 minutes</v>
      </c>
      <c r="U232" s="6">
        <f t="shared" si="83"/>
        <v>20</v>
      </c>
      <c r="V232" s="6">
        <f t="shared" si="84"/>
        <v>76983</v>
      </c>
      <c r="W232" s="6">
        <f t="shared" si="85"/>
        <v>33994</v>
      </c>
      <c r="X232" s="6">
        <f t="shared" si="86"/>
        <v>10857</v>
      </c>
      <c r="Y232" s="6">
        <f t="shared" si="87"/>
        <v>4</v>
      </c>
      <c r="Z232" s="6">
        <f t="shared" si="88"/>
        <v>21.656995486782719</v>
      </c>
      <c r="AC232" s="6">
        <f t="shared" si="67"/>
        <v>76983</v>
      </c>
      <c r="AD232" s="6">
        <f t="shared" si="68"/>
        <v>19246</v>
      </c>
      <c r="AE232" s="6">
        <f t="shared" si="69"/>
        <v>10</v>
      </c>
      <c r="AF232" s="6">
        <f t="shared" si="70"/>
        <v>11767</v>
      </c>
      <c r="AG232" s="6">
        <f t="shared" si="71"/>
        <v>4</v>
      </c>
      <c r="AH232" s="6">
        <f t="shared" si="72"/>
        <v>10589</v>
      </c>
      <c r="AI232" s="6">
        <f t="shared" si="73"/>
        <v>12.942721169371973</v>
      </c>
      <c r="AL232" s="6">
        <f t="shared" si="74"/>
        <v>76983</v>
      </c>
      <c r="AM232" s="6">
        <f t="shared" si="75"/>
        <v>57738</v>
      </c>
      <c r="AN232" s="6">
        <f t="shared" si="76"/>
        <v>30</v>
      </c>
      <c r="AO232" s="6">
        <f t="shared" si="77"/>
        <v>10934</v>
      </c>
      <c r="AP232" s="6">
        <f t="shared" si="78"/>
        <v>4</v>
      </c>
      <c r="AQ232" s="6">
        <f t="shared" si="79"/>
        <v>48810</v>
      </c>
      <c r="AR232" s="6">
        <f t="shared" si="80"/>
        <v>33.265867934882017</v>
      </c>
    </row>
    <row r="233" spans="3:44" x14ac:dyDescent="0.25">
      <c r="C233" s="5" t="s">
        <v>450</v>
      </c>
      <c r="D233" s="5">
        <v>19340</v>
      </c>
      <c r="E233" s="5" t="s">
        <v>451</v>
      </c>
      <c r="F233" s="5">
        <v>174848</v>
      </c>
      <c r="G233" s="5">
        <v>7674</v>
      </c>
      <c r="H233" s="5">
        <v>24205</v>
      </c>
      <c r="I233" s="5">
        <v>36069</v>
      </c>
      <c r="J233" s="5">
        <v>32958</v>
      </c>
      <c r="K233" s="5">
        <v>29878</v>
      </c>
      <c r="L233" s="5">
        <v>11254</v>
      </c>
      <c r="M233" s="5">
        <v>15473</v>
      </c>
      <c r="N233" s="5">
        <v>3277</v>
      </c>
      <c r="O233" s="5">
        <v>3421</v>
      </c>
      <c r="P233" s="5">
        <v>5076</v>
      </c>
      <c r="Q233" s="5">
        <v>3218</v>
      </c>
      <c r="R233" s="5">
        <v>2345</v>
      </c>
      <c r="S233" s="6">
        <f t="shared" si="81"/>
        <v>87424</v>
      </c>
      <c r="T233" s="6" t="str">
        <f t="shared" si="82"/>
        <v>15 to 19 minutes</v>
      </c>
      <c r="U233" s="6">
        <f t="shared" si="83"/>
        <v>15</v>
      </c>
      <c r="V233" s="6">
        <f t="shared" si="84"/>
        <v>174848</v>
      </c>
      <c r="W233" s="6">
        <f t="shared" si="85"/>
        <v>67948</v>
      </c>
      <c r="X233" s="6">
        <f t="shared" si="86"/>
        <v>32958</v>
      </c>
      <c r="Y233" s="6">
        <f t="shared" si="87"/>
        <v>4</v>
      </c>
      <c r="Z233" s="6">
        <f t="shared" si="88"/>
        <v>17.36373566357182</v>
      </c>
      <c r="AC233" s="6">
        <f t="shared" si="67"/>
        <v>174848</v>
      </c>
      <c r="AD233" s="6">
        <f t="shared" si="68"/>
        <v>43713</v>
      </c>
      <c r="AE233" s="6">
        <f t="shared" si="69"/>
        <v>10</v>
      </c>
      <c r="AF233" s="6">
        <f t="shared" si="70"/>
        <v>36069</v>
      </c>
      <c r="AG233" s="6">
        <f t="shared" si="71"/>
        <v>4</v>
      </c>
      <c r="AH233" s="6">
        <f t="shared" si="72"/>
        <v>31879</v>
      </c>
      <c r="AI233" s="6">
        <f t="shared" si="73"/>
        <v>11.312262607779534</v>
      </c>
      <c r="AL233" s="6">
        <f t="shared" si="74"/>
        <v>174848</v>
      </c>
      <c r="AM233" s="6">
        <f t="shared" si="75"/>
        <v>131136</v>
      </c>
      <c r="AN233" s="6">
        <f t="shared" si="76"/>
        <v>25</v>
      </c>
      <c r="AO233" s="6">
        <f t="shared" si="77"/>
        <v>11254</v>
      </c>
      <c r="AP233" s="6">
        <f t="shared" si="78"/>
        <v>4</v>
      </c>
      <c r="AQ233" s="6">
        <f t="shared" si="79"/>
        <v>130784</v>
      </c>
      <c r="AR233" s="6">
        <f t="shared" si="80"/>
        <v>25.125111071618981</v>
      </c>
    </row>
    <row r="234" spans="3:44" x14ac:dyDescent="0.25">
      <c r="C234" s="5" t="s">
        <v>452</v>
      </c>
      <c r="D234" s="5">
        <v>19380</v>
      </c>
      <c r="E234" s="5" t="s">
        <v>453</v>
      </c>
      <c r="F234" s="5">
        <v>363332</v>
      </c>
      <c r="G234" s="5">
        <v>12910</v>
      </c>
      <c r="H234" s="5">
        <v>44734</v>
      </c>
      <c r="I234" s="5">
        <v>62764</v>
      </c>
      <c r="J234" s="5">
        <v>67016</v>
      </c>
      <c r="K234" s="5">
        <v>63065</v>
      </c>
      <c r="L234" s="5">
        <v>26933</v>
      </c>
      <c r="M234" s="5">
        <v>39327</v>
      </c>
      <c r="N234" s="5">
        <v>8782</v>
      </c>
      <c r="O234" s="5">
        <v>8275</v>
      </c>
      <c r="P234" s="5">
        <v>14517</v>
      </c>
      <c r="Q234" s="5">
        <v>9745</v>
      </c>
      <c r="R234" s="5">
        <v>5264</v>
      </c>
      <c r="S234" s="6">
        <f t="shared" si="81"/>
        <v>181666</v>
      </c>
      <c r="T234" s="6" t="str">
        <f t="shared" si="82"/>
        <v>15 to 19 minutes</v>
      </c>
      <c r="U234" s="6">
        <f t="shared" si="83"/>
        <v>15</v>
      </c>
      <c r="V234" s="6">
        <f t="shared" si="84"/>
        <v>363332</v>
      </c>
      <c r="W234" s="6">
        <f t="shared" si="85"/>
        <v>120408</v>
      </c>
      <c r="X234" s="6">
        <f t="shared" si="86"/>
        <v>67016</v>
      </c>
      <c r="Y234" s="6">
        <f t="shared" si="87"/>
        <v>4</v>
      </c>
      <c r="Z234" s="6">
        <f t="shared" si="88"/>
        <v>18.656320878596155</v>
      </c>
      <c r="AC234" s="6">
        <f t="shared" si="67"/>
        <v>363332</v>
      </c>
      <c r="AD234" s="6">
        <f t="shared" si="68"/>
        <v>90834</v>
      </c>
      <c r="AE234" s="6">
        <f t="shared" si="69"/>
        <v>10</v>
      </c>
      <c r="AF234" s="6">
        <f t="shared" si="70"/>
        <v>62764</v>
      </c>
      <c r="AG234" s="6">
        <f t="shared" si="71"/>
        <v>4</v>
      </c>
      <c r="AH234" s="6">
        <f t="shared" si="72"/>
        <v>57644</v>
      </c>
      <c r="AI234" s="6">
        <f t="shared" si="73"/>
        <v>12.115161557580779</v>
      </c>
      <c r="AL234" s="6">
        <f t="shared" si="74"/>
        <v>363332</v>
      </c>
      <c r="AM234" s="6">
        <f t="shared" si="75"/>
        <v>272499</v>
      </c>
      <c r="AN234" s="6">
        <f t="shared" si="76"/>
        <v>25</v>
      </c>
      <c r="AO234" s="6">
        <f t="shared" si="77"/>
        <v>26933</v>
      </c>
      <c r="AP234" s="6">
        <f t="shared" si="78"/>
        <v>4</v>
      </c>
      <c r="AQ234" s="6">
        <f t="shared" si="79"/>
        <v>250489</v>
      </c>
      <c r="AR234" s="6">
        <f t="shared" si="80"/>
        <v>28.268852337281402</v>
      </c>
    </row>
    <row r="235" spans="3:44" x14ac:dyDescent="0.25">
      <c r="C235" s="5" t="s">
        <v>454</v>
      </c>
      <c r="D235" s="5">
        <v>19460</v>
      </c>
      <c r="E235" s="5" t="s">
        <v>455</v>
      </c>
      <c r="F235" s="5">
        <v>63923</v>
      </c>
      <c r="G235" s="5">
        <v>1750</v>
      </c>
      <c r="H235" s="5">
        <v>6732</v>
      </c>
      <c r="I235" s="5">
        <v>9618</v>
      </c>
      <c r="J235" s="5">
        <v>9348</v>
      </c>
      <c r="K235" s="5">
        <v>8832</v>
      </c>
      <c r="L235" s="5">
        <v>4130</v>
      </c>
      <c r="M235" s="5">
        <v>9479</v>
      </c>
      <c r="N235" s="5">
        <v>2778</v>
      </c>
      <c r="O235" s="5">
        <v>2881</v>
      </c>
      <c r="P235" s="5">
        <v>5722</v>
      </c>
      <c r="Q235" s="5">
        <v>2084</v>
      </c>
      <c r="R235" s="5">
        <v>569</v>
      </c>
      <c r="S235" s="6">
        <f t="shared" si="81"/>
        <v>31961.5</v>
      </c>
      <c r="T235" s="6" t="str">
        <f t="shared" si="82"/>
        <v>20 to 24 minutes</v>
      </c>
      <c r="U235" s="6">
        <f t="shared" si="83"/>
        <v>20</v>
      </c>
      <c r="V235" s="6">
        <f t="shared" si="84"/>
        <v>63923</v>
      </c>
      <c r="W235" s="6">
        <f t="shared" si="85"/>
        <v>27448</v>
      </c>
      <c r="X235" s="6">
        <f t="shared" si="86"/>
        <v>8832</v>
      </c>
      <c r="Y235" s="6">
        <f t="shared" si="87"/>
        <v>4</v>
      </c>
      <c r="Z235" s="6">
        <f t="shared" si="88"/>
        <v>22.044157608695652</v>
      </c>
      <c r="AC235" s="6">
        <f t="shared" si="67"/>
        <v>63923</v>
      </c>
      <c r="AD235" s="6">
        <f t="shared" si="68"/>
        <v>15981</v>
      </c>
      <c r="AE235" s="6">
        <f t="shared" si="69"/>
        <v>10</v>
      </c>
      <c r="AF235" s="6">
        <f t="shared" si="70"/>
        <v>9618</v>
      </c>
      <c r="AG235" s="6">
        <f t="shared" si="71"/>
        <v>4</v>
      </c>
      <c r="AH235" s="6">
        <f t="shared" si="72"/>
        <v>8482</v>
      </c>
      <c r="AI235" s="6">
        <f t="shared" si="73"/>
        <v>13.118631732168851</v>
      </c>
      <c r="AL235" s="6">
        <f t="shared" si="74"/>
        <v>63923</v>
      </c>
      <c r="AM235" s="6">
        <f t="shared" si="75"/>
        <v>47943</v>
      </c>
      <c r="AN235" s="6">
        <f t="shared" si="76"/>
        <v>30</v>
      </c>
      <c r="AO235" s="6">
        <f t="shared" si="77"/>
        <v>9479</v>
      </c>
      <c r="AP235" s="6">
        <f t="shared" si="78"/>
        <v>4</v>
      </c>
      <c r="AQ235" s="6">
        <f t="shared" si="79"/>
        <v>40410</v>
      </c>
      <c r="AR235" s="6">
        <f t="shared" si="80"/>
        <v>33.17849984175546</v>
      </c>
    </row>
    <row r="236" spans="3:44" x14ac:dyDescent="0.25">
      <c r="C236" s="5" t="s">
        <v>456</v>
      </c>
      <c r="D236" s="5">
        <v>19500</v>
      </c>
      <c r="E236" s="5" t="s">
        <v>457</v>
      </c>
      <c r="F236" s="5">
        <v>47105</v>
      </c>
      <c r="G236" s="5">
        <v>1904</v>
      </c>
      <c r="H236" s="5">
        <v>6722</v>
      </c>
      <c r="I236" s="5">
        <v>12107</v>
      </c>
      <c r="J236" s="5">
        <v>11371</v>
      </c>
      <c r="K236" s="5">
        <v>6433</v>
      </c>
      <c r="L236" s="5">
        <v>1673</v>
      </c>
      <c r="M236" s="5">
        <v>2496</v>
      </c>
      <c r="N236" s="5">
        <v>386</v>
      </c>
      <c r="O236" s="5">
        <v>624</v>
      </c>
      <c r="P236" s="5">
        <v>1535</v>
      </c>
      <c r="Q236" s="5">
        <v>1326</v>
      </c>
      <c r="R236" s="5">
        <v>528</v>
      </c>
      <c r="S236" s="6">
        <f t="shared" si="81"/>
        <v>23552.5</v>
      </c>
      <c r="T236" s="6" t="str">
        <f t="shared" si="82"/>
        <v>15 to 19 minutes</v>
      </c>
      <c r="U236" s="6">
        <f t="shared" si="83"/>
        <v>15</v>
      </c>
      <c r="V236" s="6">
        <f t="shared" si="84"/>
        <v>47105</v>
      </c>
      <c r="W236" s="6">
        <f t="shared" si="85"/>
        <v>20733</v>
      </c>
      <c r="X236" s="6">
        <f t="shared" si="86"/>
        <v>11371</v>
      </c>
      <c r="Y236" s="6">
        <f t="shared" si="87"/>
        <v>4</v>
      </c>
      <c r="Z236" s="6">
        <f t="shared" si="88"/>
        <v>15.991821299797731</v>
      </c>
      <c r="AC236" s="6">
        <f t="shared" si="67"/>
        <v>47105</v>
      </c>
      <c r="AD236" s="6">
        <f t="shared" si="68"/>
        <v>11777</v>
      </c>
      <c r="AE236" s="6">
        <f t="shared" si="69"/>
        <v>10</v>
      </c>
      <c r="AF236" s="6">
        <f t="shared" si="70"/>
        <v>12107</v>
      </c>
      <c r="AG236" s="6">
        <f t="shared" si="71"/>
        <v>4</v>
      </c>
      <c r="AH236" s="6">
        <f t="shared" si="72"/>
        <v>8626</v>
      </c>
      <c r="AI236" s="6">
        <f t="shared" si="73"/>
        <v>11.040802841331461</v>
      </c>
      <c r="AL236" s="6">
        <f t="shared" si="74"/>
        <v>47105</v>
      </c>
      <c r="AM236" s="6">
        <f t="shared" si="75"/>
        <v>35329</v>
      </c>
      <c r="AN236" s="6">
        <f t="shared" si="76"/>
        <v>20</v>
      </c>
      <c r="AO236" s="6">
        <f t="shared" si="77"/>
        <v>6433</v>
      </c>
      <c r="AP236" s="6">
        <f t="shared" si="78"/>
        <v>4</v>
      </c>
      <c r="AQ236" s="6">
        <f t="shared" si="79"/>
        <v>32104</v>
      </c>
      <c r="AR236" s="6">
        <f t="shared" si="80"/>
        <v>22.005129799471476</v>
      </c>
    </row>
    <row r="237" spans="3:44" x14ac:dyDescent="0.25">
      <c r="C237" s="5" t="s">
        <v>458</v>
      </c>
      <c r="D237" s="5">
        <v>19540</v>
      </c>
      <c r="E237" s="5" t="s">
        <v>459</v>
      </c>
      <c r="F237" s="5">
        <v>14469</v>
      </c>
      <c r="G237" s="5">
        <v>1441</v>
      </c>
      <c r="H237" s="5">
        <v>2820</v>
      </c>
      <c r="I237" s="5">
        <v>2731</v>
      </c>
      <c r="J237" s="5">
        <v>1361</v>
      </c>
      <c r="K237" s="5">
        <v>1260</v>
      </c>
      <c r="L237" s="5">
        <v>758</v>
      </c>
      <c r="M237" s="5">
        <v>1238</v>
      </c>
      <c r="N237" s="5">
        <v>543</v>
      </c>
      <c r="O237" s="5">
        <v>389</v>
      </c>
      <c r="P237" s="5">
        <v>834</v>
      </c>
      <c r="Q237" s="5">
        <v>494</v>
      </c>
      <c r="R237" s="5">
        <v>600</v>
      </c>
      <c r="S237" s="6">
        <f t="shared" si="81"/>
        <v>7234.5</v>
      </c>
      <c r="T237" s="6" t="str">
        <f t="shared" si="82"/>
        <v>15 to 19 minutes</v>
      </c>
      <c r="U237" s="6">
        <f t="shared" si="83"/>
        <v>15</v>
      </c>
      <c r="V237" s="6">
        <f t="shared" si="84"/>
        <v>14469</v>
      </c>
      <c r="W237" s="6">
        <f t="shared" si="85"/>
        <v>6992</v>
      </c>
      <c r="X237" s="6">
        <f t="shared" si="86"/>
        <v>1361</v>
      </c>
      <c r="Y237" s="6">
        <f t="shared" si="87"/>
        <v>4</v>
      </c>
      <c r="Z237" s="6">
        <f t="shared" si="88"/>
        <v>15.71271124173402</v>
      </c>
      <c r="AC237" s="6">
        <f t="shared" si="67"/>
        <v>14469</v>
      </c>
      <c r="AD237" s="6">
        <f t="shared" si="68"/>
        <v>3618</v>
      </c>
      <c r="AE237" s="6">
        <f t="shared" si="69"/>
        <v>5</v>
      </c>
      <c r="AF237" s="6">
        <f t="shared" si="70"/>
        <v>2820</v>
      </c>
      <c r="AG237" s="6">
        <f t="shared" si="71"/>
        <v>4</v>
      </c>
      <c r="AH237" s="6">
        <f t="shared" si="72"/>
        <v>1441</v>
      </c>
      <c r="AI237" s="6">
        <f t="shared" si="73"/>
        <v>8.086879432624114</v>
      </c>
      <c r="AL237" s="6">
        <f t="shared" si="74"/>
        <v>14469</v>
      </c>
      <c r="AM237" s="6">
        <f t="shared" si="75"/>
        <v>10852</v>
      </c>
      <c r="AN237" s="6">
        <f t="shared" si="76"/>
        <v>30</v>
      </c>
      <c r="AO237" s="6">
        <f t="shared" si="77"/>
        <v>1238</v>
      </c>
      <c r="AP237" s="6">
        <f t="shared" si="78"/>
        <v>4</v>
      </c>
      <c r="AQ237" s="6">
        <f t="shared" si="79"/>
        <v>10371</v>
      </c>
      <c r="AR237" s="6">
        <f t="shared" si="80"/>
        <v>31.553311793214863</v>
      </c>
    </row>
    <row r="238" spans="3:44" x14ac:dyDescent="0.25">
      <c r="C238" s="5" t="s">
        <v>460</v>
      </c>
      <c r="D238" s="5">
        <v>19580</v>
      </c>
      <c r="E238" s="5" t="s">
        <v>461</v>
      </c>
      <c r="F238" s="5">
        <v>16971</v>
      </c>
      <c r="G238" s="5">
        <v>1111</v>
      </c>
      <c r="H238" s="5">
        <v>3172</v>
      </c>
      <c r="I238" s="5">
        <v>3463</v>
      </c>
      <c r="J238" s="5">
        <v>2404</v>
      </c>
      <c r="K238" s="5">
        <v>1905</v>
      </c>
      <c r="L238" s="5">
        <v>1073</v>
      </c>
      <c r="M238" s="5">
        <v>1729</v>
      </c>
      <c r="N238" s="5">
        <v>291</v>
      </c>
      <c r="O238" s="5">
        <v>428</v>
      </c>
      <c r="P238" s="5">
        <v>713</v>
      </c>
      <c r="Q238" s="5">
        <v>479</v>
      </c>
      <c r="R238" s="5">
        <v>203</v>
      </c>
      <c r="S238" s="6">
        <f t="shared" si="81"/>
        <v>8485.5</v>
      </c>
      <c r="T238" s="6" t="str">
        <f t="shared" si="82"/>
        <v>15 to 19 minutes</v>
      </c>
      <c r="U238" s="6">
        <f t="shared" si="83"/>
        <v>15</v>
      </c>
      <c r="V238" s="6">
        <f t="shared" si="84"/>
        <v>16971</v>
      </c>
      <c r="W238" s="6">
        <f t="shared" si="85"/>
        <v>7746</v>
      </c>
      <c r="X238" s="6">
        <f t="shared" si="86"/>
        <v>2404</v>
      </c>
      <c r="Y238" s="6">
        <f t="shared" si="87"/>
        <v>4</v>
      </c>
      <c r="Z238" s="6">
        <f t="shared" si="88"/>
        <v>16.230449251247919</v>
      </c>
      <c r="AC238" s="6">
        <f t="shared" si="67"/>
        <v>16971</v>
      </c>
      <c r="AD238" s="6">
        <f t="shared" si="68"/>
        <v>4243</v>
      </c>
      <c r="AE238" s="6">
        <f t="shared" si="69"/>
        <v>5</v>
      </c>
      <c r="AF238" s="6">
        <f t="shared" si="70"/>
        <v>3172</v>
      </c>
      <c r="AG238" s="6">
        <f t="shared" si="71"/>
        <v>4</v>
      </c>
      <c r="AH238" s="6">
        <f t="shared" si="72"/>
        <v>1111</v>
      </c>
      <c r="AI238" s="6">
        <f t="shared" si="73"/>
        <v>8.9492433795712483</v>
      </c>
      <c r="AL238" s="6">
        <f t="shared" si="74"/>
        <v>16971</v>
      </c>
      <c r="AM238" s="6">
        <f t="shared" si="75"/>
        <v>12729</v>
      </c>
      <c r="AN238" s="6">
        <f t="shared" si="76"/>
        <v>25</v>
      </c>
      <c r="AO238" s="6">
        <f t="shared" si="77"/>
        <v>1073</v>
      </c>
      <c r="AP238" s="6">
        <f t="shared" si="78"/>
        <v>4</v>
      </c>
      <c r="AQ238" s="6">
        <f t="shared" si="79"/>
        <v>12055</v>
      </c>
      <c r="AR238" s="6">
        <f t="shared" si="80"/>
        <v>27.509785647716683</v>
      </c>
    </row>
    <row r="239" spans="3:44" x14ac:dyDescent="0.25">
      <c r="C239" s="5" t="s">
        <v>462</v>
      </c>
      <c r="D239" s="5">
        <v>19620</v>
      </c>
      <c r="E239" s="5" t="s">
        <v>463</v>
      </c>
      <c r="F239" s="5">
        <v>19005</v>
      </c>
      <c r="G239" s="5">
        <v>740</v>
      </c>
      <c r="H239" s="5">
        <v>3606</v>
      </c>
      <c r="I239" s="5">
        <v>6017</v>
      </c>
      <c r="J239" s="5">
        <v>3534</v>
      </c>
      <c r="K239" s="5">
        <v>2162</v>
      </c>
      <c r="L239" s="5">
        <v>370</v>
      </c>
      <c r="M239" s="5">
        <v>1149</v>
      </c>
      <c r="N239" s="5">
        <v>29</v>
      </c>
      <c r="O239" s="5">
        <v>67</v>
      </c>
      <c r="P239" s="5">
        <v>289</v>
      </c>
      <c r="Q239" s="5">
        <v>210</v>
      </c>
      <c r="R239" s="5">
        <v>832</v>
      </c>
      <c r="S239" s="6">
        <f t="shared" si="81"/>
        <v>9502.5</v>
      </c>
      <c r="T239" s="6" t="str">
        <f t="shared" si="82"/>
        <v>10 to 14 minutes</v>
      </c>
      <c r="U239" s="6">
        <f t="shared" si="83"/>
        <v>10</v>
      </c>
      <c r="V239" s="6">
        <f t="shared" si="84"/>
        <v>19005</v>
      </c>
      <c r="W239" s="6">
        <f t="shared" si="85"/>
        <v>4346</v>
      </c>
      <c r="X239" s="6">
        <f t="shared" si="86"/>
        <v>6017</v>
      </c>
      <c r="Y239" s="6">
        <f t="shared" si="87"/>
        <v>4</v>
      </c>
      <c r="Z239" s="6">
        <f t="shared" si="88"/>
        <v>13.427954129965098</v>
      </c>
      <c r="AC239" s="6">
        <f t="shared" si="67"/>
        <v>19005</v>
      </c>
      <c r="AD239" s="6">
        <f t="shared" si="68"/>
        <v>4752</v>
      </c>
      <c r="AE239" s="6">
        <f t="shared" si="69"/>
        <v>10</v>
      </c>
      <c r="AF239" s="6">
        <f t="shared" si="70"/>
        <v>6017</v>
      </c>
      <c r="AG239" s="6">
        <f t="shared" si="71"/>
        <v>4</v>
      </c>
      <c r="AH239" s="6">
        <f t="shared" si="72"/>
        <v>4346</v>
      </c>
      <c r="AI239" s="6">
        <f t="shared" si="73"/>
        <v>10.269403357154728</v>
      </c>
      <c r="AL239" s="6">
        <f t="shared" si="74"/>
        <v>19005</v>
      </c>
      <c r="AM239" s="6">
        <f t="shared" si="75"/>
        <v>14254</v>
      </c>
      <c r="AN239" s="6">
        <f t="shared" si="76"/>
        <v>20</v>
      </c>
      <c r="AO239" s="6">
        <f t="shared" si="77"/>
        <v>2162</v>
      </c>
      <c r="AP239" s="6">
        <f t="shared" si="78"/>
        <v>4</v>
      </c>
      <c r="AQ239" s="6">
        <f t="shared" si="79"/>
        <v>13897</v>
      </c>
      <c r="AR239" s="6">
        <f t="shared" si="80"/>
        <v>20.660037002775208</v>
      </c>
    </row>
    <row r="240" spans="3:44" x14ac:dyDescent="0.25">
      <c r="C240" s="5" t="s">
        <v>464</v>
      </c>
      <c r="D240" s="5">
        <v>19660</v>
      </c>
      <c r="E240" s="5" t="s">
        <v>465</v>
      </c>
      <c r="F240" s="5">
        <v>189540</v>
      </c>
      <c r="G240" s="5">
        <v>4803</v>
      </c>
      <c r="H240" s="5">
        <v>17317</v>
      </c>
      <c r="I240" s="5">
        <v>30177</v>
      </c>
      <c r="J240" s="5">
        <v>31894</v>
      </c>
      <c r="K240" s="5">
        <v>29868</v>
      </c>
      <c r="L240" s="5">
        <v>11225</v>
      </c>
      <c r="M240" s="5">
        <v>25501</v>
      </c>
      <c r="N240" s="5">
        <v>4696</v>
      </c>
      <c r="O240" s="5">
        <v>6732</v>
      </c>
      <c r="P240" s="5">
        <v>12751</v>
      </c>
      <c r="Q240" s="5">
        <v>9318</v>
      </c>
      <c r="R240" s="5">
        <v>5258</v>
      </c>
      <c r="S240" s="6">
        <f t="shared" si="81"/>
        <v>94770</v>
      </c>
      <c r="T240" s="6" t="str">
        <f t="shared" si="82"/>
        <v>20 to 24 minutes</v>
      </c>
      <c r="U240" s="6">
        <f t="shared" si="83"/>
        <v>20</v>
      </c>
      <c r="V240" s="6">
        <f t="shared" si="84"/>
        <v>189540</v>
      </c>
      <c r="W240" s="6">
        <f t="shared" si="85"/>
        <v>84191</v>
      </c>
      <c r="X240" s="6">
        <f t="shared" si="86"/>
        <v>29868</v>
      </c>
      <c r="Y240" s="6">
        <f t="shared" si="87"/>
        <v>4</v>
      </c>
      <c r="Z240" s="6">
        <f t="shared" si="88"/>
        <v>21.416767108611221</v>
      </c>
      <c r="AC240" s="6">
        <f t="shared" si="67"/>
        <v>189540</v>
      </c>
      <c r="AD240" s="6">
        <f t="shared" si="68"/>
        <v>47386</v>
      </c>
      <c r="AE240" s="6">
        <f t="shared" si="69"/>
        <v>10</v>
      </c>
      <c r="AF240" s="6">
        <f t="shared" si="70"/>
        <v>30177</v>
      </c>
      <c r="AG240" s="6">
        <f t="shared" si="71"/>
        <v>4</v>
      </c>
      <c r="AH240" s="6">
        <f t="shared" si="72"/>
        <v>22120</v>
      </c>
      <c r="AI240" s="6">
        <f t="shared" si="73"/>
        <v>13.348908108824602</v>
      </c>
      <c r="AL240" s="6">
        <f t="shared" si="74"/>
        <v>189540</v>
      </c>
      <c r="AM240" s="6">
        <f t="shared" si="75"/>
        <v>142155</v>
      </c>
      <c r="AN240" s="6">
        <f t="shared" si="76"/>
        <v>30</v>
      </c>
      <c r="AO240" s="6">
        <f t="shared" si="77"/>
        <v>25501</v>
      </c>
      <c r="AP240" s="6">
        <f t="shared" si="78"/>
        <v>4</v>
      </c>
      <c r="AQ240" s="6">
        <f t="shared" si="79"/>
        <v>125284</v>
      </c>
      <c r="AR240" s="6">
        <f t="shared" si="80"/>
        <v>32.646327594996272</v>
      </c>
    </row>
    <row r="241" spans="3:44" x14ac:dyDescent="0.25">
      <c r="C241" s="5" t="s">
        <v>466</v>
      </c>
      <c r="D241" s="5">
        <v>19700</v>
      </c>
      <c r="E241" s="5" t="s">
        <v>467</v>
      </c>
      <c r="F241" s="5">
        <v>8178</v>
      </c>
      <c r="G241" s="5">
        <v>768</v>
      </c>
      <c r="H241" s="5">
        <v>1760</v>
      </c>
      <c r="I241" s="5">
        <v>2081</v>
      </c>
      <c r="J241" s="5">
        <v>1144</v>
      </c>
      <c r="K241" s="5">
        <v>648</v>
      </c>
      <c r="L241" s="5">
        <v>215</v>
      </c>
      <c r="M241" s="5">
        <v>366</v>
      </c>
      <c r="N241" s="5">
        <v>41</v>
      </c>
      <c r="O241" s="5">
        <v>61</v>
      </c>
      <c r="P241" s="5">
        <v>439</v>
      </c>
      <c r="Q241" s="5">
        <v>412</v>
      </c>
      <c r="R241" s="5">
        <v>243</v>
      </c>
      <c r="S241" s="6">
        <f t="shared" si="81"/>
        <v>4089</v>
      </c>
      <c r="T241" s="6" t="str">
        <f t="shared" si="82"/>
        <v>10 to 14 minutes</v>
      </c>
      <c r="U241" s="6">
        <f t="shared" si="83"/>
        <v>10</v>
      </c>
      <c r="V241" s="6">
        <f t="shared" si="84"/>
        <v>8178</v>
      </c>
      <c r="W241" s="6">
        <f t="shared" si="85"/>
        <v>2528</v>
      </c>
      <c r="X241" s="6">
        <f t="shared" si="86"/>
        <v>2081</v>
      </c>
      <c r="Y241" s="6">
        <f t="shared" si="87"/>
        <v>4</v>
      </c>
      <c r="Z241" s="6">
        <f t="shared" si="88"/>
        <v>13.000480538202787</v>
      </c>
      <c r="AC241" s="6">
        <f t="shared" si="67"/>
        <v>8178</v>
      </c>
      <c r="AD241" s="6">
        <f t="shared" si="68"/>
        <v>2045</v>
      </c>
      <c r="AE241" s="6">
        <f t="shared" si="69"/>
        <v>5</v>
      </c>
      <c r="AF241" s="6">
        <f t="shared" si="70"/>
        <v>1760</v>
      </c>
      <c r="AG241" s="6">
        <f t="shared" si="71"/>
        <v>4</v>
      </c>
      <c r="AH241" s="6">
        <f t="shared" si="72"/>
        <v>768</v>
      </c>
      <c r="AI241" s="6">
        <f t="shared" si="73"/>
        <v>7.9011363636363638</v>
      </c>
      <c r="AL241" s="6">
        <f t="shared" si="74"/>
        <v>8178</v>
      </c>
      <c r="AM241" s="6">
        <f t="shared" si="75"/>
        <v>6134</v>
      </c>
      <c r="AN241" s="6">
        <f t="shared" si="76"/>
        <v>20</v>
      </c>
      <c r="AO241" s="6">
        <f t="shared" si="77"/>
        <v>648</v>
      </c>
      <c r="AP241" s="6">
        <f t="shared" si="78"/>
        <v>4</v>
      </c>
      <c r="AQ241" s="6">
        <f t="shared" si="79"/>
        <v>5753</v>
      </c>
      <c r="AR241" s="6">
        <f t="shared" si="80"/>
        <v>22.348765432098766</v>
      </c>
    </row>
    <row r="242" spans="3:44" x14ac:dyDescent="0.25">
      <c r="C242" s="5" t="s">
        <v>468</v>
      </c>
      <c r="D242" s="5">
        <v>19740</v>
      </c>
      <c r="E242" s="5" t="s">
        <v>469</v>
      </c>
      <c r="F242" s="5">
        <v>1213390</v>
      </c>
      <c r="G242" s="5">
        <v>23817</v>
      </c>
      <c r="H242" s="5">
        <v>88282</v>
      </c>
      <c r="I242" s="5">
        <v>140827</v>
      </c>
      <c r="J242" s="5">
        <v>173527</v>
      </c>
      <c r="K242" s="5">
        <v>194533</v>
      </c>
      <c r="L242" s="5">
        <v>98536</v>
      </c>
      <c r="M242" s="5">
        <v>206762</v>
      </c>
      <c r="N242" s="5">
        <v>42040</v>
      </c>
      <c r="O242" s="5">
        <v>55541</v>
      </c>
      <c r="P242" s="5">
        <v>110733</v>
      </c>
      <c r="Q242" s="5">
        <v>55577</v>
      </c>
      <c r="R242" s="5">
        <v>23215</v>
      </c>
      <c r="S242" s="6">
        <f t="shared" si="81"/>
        <v>606695</v>
      </c>
      <c r="T242" s="6" t="str">
        <f t="shared" si="82"/>
        <v>20 to 24 minutes</v>
      </c>
      <c r="U242" s="6">
        <f t="shared" si="83"/>
        <v>20</v>
      </c>
      <c r="V242" s="6">
        <f t="shared" si="84"/>
        <v>1213390</v>
      </c>
      <c r="W242" s="6">
        <f t="shared" si="85"/>
        <v>426453</v>
      </c>
      <c r="X242" s="6">
        <f t="shared" si="86"/>
        <v>194533</v>
      </c>
      <c r="Y242" s="6">
        <f t="shared" si="87"/>
        <v>4</v>
      </c>
      <c r="Z242" s="6">
        <f t="shared" si="88"/>
        <v>23.706147543090374</v>
      </c>
      <c r="AC242" s="6">
        <f t="shared" si="67"/>
        <v>1213390</v>
      </c>
      <c r="AD242" s="6">
        <f t="shared" si="68"/>
        <v>303348</v>
      </c>
      <c r="AE242" s="6">
        <f t="shared" si="69"/>
        <v>15</v>
      </c>
      <c r="AF242" s="6">
        <f t="shared" si="70"/>
        <v>173527</v>
      </c>
      <c r="AG242" s="6">
        <f t="shared" si="71"/>
        <v>4</v>
      </c>
      <c r="AH242" s="6">
        <f t="shared" si="72"/>
        <v>252926</v>
      </c>
      <c r="AI242" s="6">
        <f t="shared" si="73"/>
        <v>16.162274458729765</v>
      </c>
      <c r="AL242" s="6">
        <f t="shared" si="74"/>
        <v>1213390</v>
      </c>
      <c r="AM242" s="6">
        <f t="shared" si="75"/>
        <v>910043</v>
      </c>
      <c r="AN242" s="6">
        <f t="shared" si="76"/>
        <v>30</v>
      </c>
      <c r="AO242" s="6">
        <f t="shared" si="77"/>
        <v>206762</v>
      </c>
      <c r="AP242" s="6">
        <f t="shared" si="78"/>
        <v>4</v>
      </c>
      <c r="AQ242" s="6">
        <f t="shared" si="79"/>
        <v>719522</v>
      </c>
      <c r="AR242" s="6">
        <f t="shared" si="80"/>
        <v>33.685793327594048</v>
      </c>
    </row>
    <row r="243" spans="3:44" x14ac:dyDescent="0.25">
      <c r="C243" s="5" t="s">
        <v>470</v>
      </c>
      <c r="D243" s="5">
        <v>19760</v>
      </c>
      <c r="E243" s="5" t="s">
        <v>471</v>
      </c>
      <c r="F243" s="5">
        <v>14134</v>
      </c>
      <c r="G243" s="5">
        <v>517</v>
      </c>
      <c r="H243" s="5">
        <v>1969</v>
      </c>
      <c r="I243" s="5">
        <v>1825</v>
      </c>
      <c r="J243" s="5">
        <v>1550</v>
      </c>
      <c r="K243" s="5">
        <v>1394</v>
      </c>
      <c r="L243" s="5">
        <v>641</v>
      </c>
      <c r="M243" s="5">
        <v>1965</v>
      </c>
      <c r="N243" s="5">
        <v>539</v>
      </c>
      <c r="O243" s="5">
        <v>502</v>
      </c>
      <c r="P243" s="5">
        <v>1273</v>
      </c>
      <c r="Q243" s="5">
        <v>1074</v>
      </c>
      <c r="R243" s="5">
        <v>885</v>
      </c>
      <c r="S243" s="6">
        <f t="shared" si="81"/>
        <v>7067</v>
      </c>
      <c r="T243" s="6" t="str">
        <f t="shared" si="82"/>
        <v>20 to 24 minutes</v>
      </c>
      <c r="U243" s="6">
        <f t="shared" si="83"/>
        <v>20</v>
      </c>
      <c r="V243" s="6">
        <f t="shared" si="84"/>
        <v>14134</v>
      </c>
      <c r="W243" s="6">
        <f t="shared" si="85"/>
        <v>5861</v>
      </c>
      <c r="X243" s="6">
        <f t="shared" si="86"/>
        <v>1394</v>
      </c>
      <c r="Y243" s="6">
        <f t="shared" si="87"/>
        <v>4</v>
      </c>
      <c r="Z243" s="6">
        <f t="shared" si="88"/>
        <v>23.460545193687231</v>
      </c>
      <c r="AC243" s="6">
        <f t="shared" si="67"/>
        <v>14134</v>
      </c>
      <c r="AD243" s="6">
        <f t="shared" si="68"/>
        <v>3534</v>
      </c>
      <c r="AE243" s="6">
        <f t="shared" si="69"/>
        <v>10</v>
      </c>
      <c r="AF243" s="6">
        <f t="shared" si="70"/>
        <v>1825</v>
      </c>
      <c r="AG243" s="6">
        <f t="shared" si="71"/>
        <v>4</v>
      </c>
      <c r="AH243" s="6">
        <f t="shared" si="72"/>
        <v>2486</v>
      </c>
      <c r="AI243" s="6">
        <f t="shared" si="73"/>
        <v>12.295890410958904</v>
      </c>
      <c r="AL243" s="6">
        <f t="shared" si="74"/>
        <v>14134</v>
      </c>
      <c r="AM243" s="6">
        <f t="shared" si="75"/>
        <v>10601</v>
      </c>
      <c r="AN243" s="6">
        <f t="shared" si="76"/>
        <v>40</v>
      </c>
      <c r="AO243" s="6">
        <f t="shared" si="77"/>
        <v>502</v>
      </c>
      <c r="AP243" s="6">
        <f t="shared" si="78"/>
        <v>4</v>
      </c>
      <c r="AQ243" s="6">
        <f t="shared" si="79"/>
        <v>10400</v>
      </c>
      <c r="AR243" s="6">
        <f t="shared" si="80"/>
        <v>41.597609561752989</v>
      </c>
    </row>
    <row r="244" spans="3:44" x14ac:dyDescent="0.25">
      <c r="C244" s="5" t="s">
        <v>472</v>
      </c>
      <c r="D244" s="5">
        <v>19780</v>
      </c>
      <c r="E244" s="5" t="s">
        <v>473</v>
      </c>
      <c r="F244" s="5">
        <v>286545</v>
      </c>
      <c r="G244" s="5">
        <v>10629</v>
      </c>
      <c r="H244" s="5">
        <v>34489</v>
      </c>
      <c r="I244" s="5">
        <v>51092</v>
      </c>
      <c r="J244" s="5">
        <v>54526</v>
      </c>
      <c r="K244" s="5">
        <v>56103</v>
      </c>
      <c r="L244" s="5">
        <v>22894</v>
      </c>
      <c r="M244" s="5">
        <v>29591</v>
      </c>
      <c r="N244" s="5">
        <v>4957</v>
      </c>
      <c r="O244" s="5">
        <v>5634</v>
      </c>
      <c r="P244" s="5">
        <v>9198</v>
      </c>
      <c r="Q244" s="5">
        <v>4293</v>
      </c>
      <c r="R244" s="5">
        <v>3139</v>
      </c>
      <c r="S244" s="6">
        <f t="shared" si="81"/>
        <v>143272.5</v>
      </c>
      <c r="T244" s="6" t="str">
        <f t="shared" si="82"/>
        <v>15 to 19 minutes</v>
      </c>
      <c r="U244" s="6">
        <f t="shared" si="83"/>
        <v>15</v>
      </c>
      <c r="V244" s="6">
        <f t="shared" si="84"/>
        <v>286545</v>
      </c>
      <c r="W244" s="6">
        <f t="shared" si="85"/>
        <v>96210</v>
      </c>
      <c r="X244" s="6">
        <f t="shared" si="86"/>
        <v>54526</v>
      </c>
      <c r="Y244" s="6">
        <f t="shared" si="87"/>
        <v>4</v>
      </c>
      <c r="Z244" s="6">
        <f t="shared" si="88"/>
        <v>18.452481385027326</v>
      </c>
      <c r="AC244" s="6">
        <f t="shared" si="67"/>
        <v>286545</v>
      </c>
      <c r="AD244" s="6">
        <f t="shared" si="68"/>
        <v>71637</v>
      </c>
      <c r="AE244" s="6">
        <f t="shared" si="69"/>
        <v>10</v>
      </c>
      <c r="AF244" s="6">
        <f t="shared" si="70"/>
        <v>51092</v>
      </c>
      <c r="AG244" s="6">
        <f t="shared" si="71"/>
        <v>4</v>
      </c>
      <c r="AH244" s="6">
        <f t="shared" si="72"/>
        <v>45118</v>
      </c>
      <c r="AI244" s="6">
        <f t="shared" si="73"/>
        <v>12.076117591795192</v>
      </c>
      <c r="AL244" s="6">
        <f t="shared" si="74"/>
        <v>286545</v>
      </c>
      <c r="AM244" s="6">
        <f t="shared" si="75"/>
        <v>214909</v>
      </c>
      <c r="AN244" s="6">
        <f t="shared" si="76"/>
        <v>25</v>
      </c>
      <c r="AO244" s="6">
        <f t="shared" si="77"/>
        <v>22894</v>
      </c>
      <c r="AP244" s="6">
        <f t="shared" si="78"/>
        <v>4</v>
      </c>
      <c r="AQ244" s="6">
        <f t="shared" si="79"/>
        <v>206839</v>
      </c>
      <c r="AR244" s="6">
        <f t="shared" si="80"/>
        <v>26.409932733467283</v>
      </c>
    </row>
    <row r="245" spans="3:44" x14ac:dyDescent="0.25">
      <c r="C245" s="5" t="s">
        <v>474</v>
      </c>
      <c r="D245" s="5">
        <v>19820</v>
      </c>
      <c r="E245" s="5" t="s">
        <v>475</v>
      </c>
      <c r="F245" s="5">
        <v>1744571</v>
      </c>
      <c r="G245" s="5">
        <v>37550</v>
      </c>
      <c r="H245" s="5">
        <v>141714</v>
      </c>
      <c r="I245" s="5">
        <v>215637</v>
      </c>
      <c r="J245" s="5">
        <v>255386</v>
      </c>
      <c r="K245" s="5">
        <v>275080</v>
      </c>
      <c r="L245" s="5">
        <v>129506</v>
      </c>
      <c r="M245" s="5">
        <v>272174</v>
      </c>
      <c r="N245" s="5">
        <v>66263</v>
      </c>
      <c r="O245" s="5">
        <v>81665</v>
      </c>
      <c r="P245" s="5">
        <v>155327</v>
      </c>
      <c r="Q245" s="5">
        <v>84704</v>
      </c>
      <c r="R245" s="5">
        <v>29565</v>
      </c>
      <c r="S245" s="6">
        <f t="shared" si="81"/>
        <v>872285.5</v>
      </c>
      <c r="T245" s="6" t="str">
        <f t="shared" si="82"/>
        <v>20 to 24 minutes</v>
      </c>
      <c r="U245" s="6">
        <f t="shared" si="83"/>
        <v>20</v>
      </c>
      <c r="V245" s="6">
        <f t="shared" si="84"/>
        <v>1744571</v>
      </c>
      <c r="W245" s="6">
        <f t="shared" si="85"/>
        <v>650287</v>
      </c>
      <c r="X245" s="6">
        <f t="shared" si="86"/>
        <v>275080</v>
      </c>
      <c r="Y245" s="6">
        <f t="shared" si="87"/>
        <v>4</v>
      </c>
      <c r="Z245" s="6">
        <f t="shared" si="88"/>
        <v>23.228129998545878</v>
      </c>
      <c r="AC245" s="6">
        <f t="shared" si="67"/>
        <v>1744571</v>
      </c>
      <c r="AD245" s="6">
        <f t="shared" si="68"/>
        <v>436143</v>
      </c>
      <c r="AE245" s="6">
        <f t="shared" si="69"/>
        <v>15</v>
      </c>
      <c r="AF245" s="6">
        <f t="shared" si="70"/>
        <v>255386</v>
      </c>
      <c r="AG245" s="6">
        <f t="shared" si="71"/>
        <v>4</v>
      </c>
      <c r="AH245" s="6">
        <f t="shared" si="72"/>
        <v>394901</v>
      </c>
      <c r="AI245" s="6">
        <f t="shared" si="73"/>
        <v>15.6459516183346</v>
      </c>
      <c r="AL245" s="6">
        <f t="shared" si="74"/>
        <v>1744571</v>
      </c>
      <c r="AM245" s="6">
        <f t="shared" si="75"/>
        <v>1308429</v>
      </c>
      <c r="AN245" s="6">
        <f t="shared" si="76"/>
        <v>30</v>
      </c>
      <c r="AO245" s="6">
        <f t="shared" si="77"/>
        <v>272174</v>
      </c>
      <c r="AP245" s="6">
        <f t="shared" si="78"/>
        <v>4</v>
      </c>
      <c r="AQ245" s="6">
        <f t="shared" si="79"/>
        <v>1054873</v>
      </c>
      <c r="AR245" s="6">
        <f t="shared" si="80"/>
        <v>33.726369895728467</v>
      </c>
    </row>
    <row r="246" spans="3:44" x14ac:dyDescent="0.25">
      <c r="C246" s="5" t="s">
        <v>476</v>
      </c>
      <c r="D246" s="5">
        <v>19860</v>
      </c>
      <c r="E246" s="5" t="s">
        <v>477</v>
      </c>
      <c r="F246" s="5">
        <v>13505</v>
      </c>
      <c r="G246" s="5">
        <v>1348</v>
      </c>
      <c r="H246" s="5">
        <v>4265</v>
      </c>
      <c r="I246" s="5">
        <v>3209</v>
      </c>
      <c r="J246" s="5">
        <v>1733</v>
      </c>
      <c r="K246" s="5">
        <v>824</v>
      </c>
      <c r="L246" s="5">
        <v>241</v>
      </c>
      <c r="M246" s="5">
        <v>679</v>
      </c>
      <c r="N246" s="5">
        <v>134</v>
      </c>
      <c r="O246" s="5">
        <v>88</v>
      </c>
      <c r="P246" s="5">
        <v>246</v>
      </c>
      <c r="Q246" s="5">
        <v>314</v>
      </c>
      <c r="R246" s="5">
        <v>424</v>
      </c>
      <c r="S246" s="6">
        <f t="shared" si="81"/>
        <v>6752.5</v>
      </c>
      <c r="T246" s="6" t="str">
        <f t="shared" si="82"/>
        <v>10 to 14 minutes</v>
      </c>
      <c r="U246" s="6">
        <f t="shared" si="83"/>
        <v>10</v>
      </c>
      <c r="V246" s="6">
        <f t="shared" si="84"/>
        <v>13505</v>
      </c>
      <c r="W246" s="6">
        <f t="shared" si="85"/>
        <v>5613</v>
      </c>
      <c r="X246" s="6">
        <f t="shared" si="86"/>
        <v>3209</v>
      </c>
      <c r="Y246" s="6">
        <f t="shared" si="87"/>
        <v>4</v>
      </c>
      <c r="Z246" s="6">
        <f t="shared" si="88"/>
        <v>11.420380180741663</v>
      </c>
      <c r="AC246" s="6">
        <f t="shared" si="67"/>
        <v>13505</v>
      </c>
      <c r="AD246" s="6">
        <f t="shared" si="68"/>
        <v>3377</v>
      </c>
      <c r="AE246" s="6">
        <f t="shared" si="69"/>
        <v>5</v>
      </c>
      <c r="AF246" s="6">
        <f t="shared" si="70"/>
        <v>4265</v>
      </c>
      <c r="AG246" s="6">
        <f t="shared" si="71"/>
        <v>4</v>
      </c>
      <c r="AH246" s="6">
        <f t="shared" si="72"/>
        <v>1348</v>
      </c>
      <c r="AI246" s="6">
        <f t="shared" si="73"/>
        <v>6.9022274325908555</v>
      </c>
      <c r="AL246" s="6">
        <f t="shared" si="74"/>
        <v>13505</v>
      </c>
      <c r="AM246" s="6">
        <f t="shared" si="75"/>
        <v>10129</v>
      </c>
      <c r="AN246" s="6">
        <f t="shared" si="76"/>
        <v>15</v>
      </c>
      <c r="AO246" s="6">
        <f t="shared" si="77"/>
        <v>1733</v>
      </c>
      <c r="AP246" s="6">
        <f t="shared" si="78"/>
        <v>4</v>
      </c>
      <c r="AQ246" s="6">
        <f t="shared" si="79"/>
        <v>8822</v>
      </c>
      <c r="AR246" s="6">
        <f t="shared" si="80"/>
        <v>18.016156953260243</v>
      </c>
    </row>
    <row r="247" spans="3:44" x14ac:dyDescent="0.25">
      <c r="C247" s="5" t="s">
        <v>478</v>
      </c>
      <c r="D247" s="5">
        <v>19900</v>
      </c>
      <c r="E247" s="5" t="s">
        <v>479</v>
      </c>
      <c r="F247" s="5">
        <v>10520</v>
      </c>
      <c r="G247" s="5">
        <v>622</v>
      </c>
      <c r="H247" s="5">
        <v>1510</v>
      </c>
      <c r="I247" s="5">
        <v>1991</v>
      </c>
      <c r="J247" s="5">
        <v>1869</v>
      </c>
      <c r="K247" s="5">
        <v>1074</v>
      </c>
      <c r="L247" s="5">
        <v>270</v>
      </c>
      <c r="M247" s="5">
        <v>1170</v>
      </c>
      <c r="N247" s="5">
        <v>329</v>
      </c>
      <c r="O247" s="5">
        <v>387</v>
      </c>
      <c r="P247" s="5">
        <v>660</v>
      </c>
      <c r="Q247" s="5">
        <v>428</v>
      </c>
      <c r="R247" s="5">
        <v>210</v>
      </c>
      <c r="S247" s="6">
        <f t="shared" si="81"/>
        <v>5260</v>
      </c>
      <c r="T247" s="6" t="str">
        <f t="shared" si="82"/>
        <v>15 to 19 minutes</v>
      </c>
      <c r="U247" s="6">
        <f t="shared" si="83"/>
        <v>15</v>
      </c>
      <c r="V247" s="6">
        <f t="shared" si="84"/>
        <v>10520</v>
      </c>
      <c r="W247" s="6">
        <f t="shared" si="85"/>
        <v>4123</v>
      </c>
      <c r="X247" s="6">
        <f t="shared" si="86"/>
        <v>1869</v>
      </c>
      <c r="Y247" s="6">
        <f t="shared" si="87"/>
        <v>4</v>
      </c>
      <c r="Z247" s="6">
        <f t="shared" si="88"/>
        <v>17.433386837881219</v>
      </c>
      <c r="AC247" s="6">
        <f t="shared" si="67"/>
        <v>10520</v>
      </c>
      <c r="AD247" s="6">
        <f t="shared" si="68"/>
        <v>2631</v>
      </c>
      <c r="AE247" s="6">
        <f t="shared" si="69"/>
        <v>10</v>
      </c>
      <c r="AF247" s="6">
        <f t="shared" si="70"/>
        <v>1991</v>
      </c>
      <c r="AG247" s="6">
        <f t="shared" si="71"/>
        <v>4</v>
      </c>
      <c r="AH247" s="6">
        <f t="shared" si="72"/>
        <v>2132</v>
      </c>
      <c r="AI247" s="6">
        <f t="shared" si="73"/>
        <v>11.000502260170769</v>
      </c>
      <c r="AL247" s="6">
        <f t="shared" si="74"/>
        <v>10520</v>
      </c>
      <c r="AM247" s="6">
        <f t="shared" si="75"/>
        <v>7890</v>
      </c>
      <c r="AN247" s="6">
        <f t="shared" si="76"/>
        <v>30</v>
      </c>
      <c r="AO247" s="6">
        <f t="shared" si="77"/>
        <v>1170</v>
      </c>
      <c r="AP247" s="6">
        <f t="shared" si="78"/>
        <v>4</v>
      </c>
      <c r="AQ247" s="6">
        <f t="shared" si="79"/>
        <v>7336</v>
      </c>
      <c r="AR247" s="6">
        <f t="shared" si="80"/>
        <v>31.894017094017094</v>
      </c>
    </row>
    <row r="248" spans="3:44" x14ac:dyDescent="0.25">
      <c r="C248" s="5" t="s">
        <v>480</v>
      </c>
      <c r="D248" s="5">
        <v>19940</v>
      </c>
      <c r="E248" s="5" t="s">
        <v>481</v>
      </c>
      <c r="F248" s="5">
        <v>15076</v>
      </c>
      <c r="G248" s="5">
        <v>1296</v>
      </c>
      <c r="H248" s="5">
        <v>2617</v>
      </c>
      <c r="I248" s="5">
        <v>2546</v>
      </c>
      <c r="J248" s="5">
        <v>2214</v>
      </c>
      <c r="K248" s="5">
        <v>1666</v>
      </c>
      <c r="L248" s="5">
        <v>768</v>
      </c>
      <c r="M248" s="5">
        <v>1131</v>
      </c>
      <c r="N248" s="5">
        <v>256</v>
      </c>
      <c r="O248" s="5">
        <v>379</v>
      </c>
      <c r="P248" s="5">
        <v>863</v>
      </c>
      <c r="Q248" s="5">
        <v>887</v>
      </c>
      <c r="R248" s="5">
        <v>453</v>
      </c>
      <c r="S248" s="6">
        <f t="shared" si="81"/>
        <v>7538</v>
      </c>
      <c r="T248" s="6" t="str">
        <f t="shared" si="82"/>
        <v>15 to 19 minutes</v>
      </c>
      <c r="U248" s="6">
        <f t="shared" si="83"/>
        <v>15</v>
      </c>
      <c r="V248" s="6">
        <f t="shared" si="84"/>
        <v>15076</v>
      </c>
      <c r="W248" s="6">
        <f t="shared" si="85"/>
        <v>6459</v>
      </c>
      <c r="X248" s="6">
        <f t="shared" si="86"/>
        <v>2214</v>
      </c>
      <c r="Y248" s="6">
        <f t="shared" si="87"/>
        <v>4</v>
      </c>
      <c r="Z248" s="6">
        <f t="shared" si="88"/>
        <v>16.949412827461607</v>
      </c>
      <c r="AC248" s="6">
        <f t="shared" si="67"/>
        <v>15076</v>
      </c>
      <c r="AD248" s="6">
        <f t="shared" si="68"/>
        <v>3770</v>
      </c>
      <c r="AE248" s="6">
        <f t="shared" si="69"/>
        <v>5</v>
      </c>
      <c r="AF248" s="6">
        <f t="shared" si="70"/>
        <v>2617</v>
      </c>
      <c r="AG248" s="6">
        <f t="shared" si="71"/>
        <v>4</v>
      </c>
      <c r="AH248" s="6">
        <f t="shared" si="72"/>
        <v>1296</v>
      </c>
      <c r="AI248" s="6">
        <f t="shared" si="73"/>
        <v>8.7799006495987761</v>
      </c>
      <c r="AL248" s="6">
        <f t="shared" si="74"/>
        <v>15076</v>
      </c>
      <c r="AM248" s="6">
        <f t="shared" si="75"/>
        <v>11307</v>
      </c>
      <c r="AN248" s="6">
        <f t="shared" si="76"/>
        <v>30</v>
      </c>
      <c r="AO248" s="6">
        <f t="shared" si="77"/>
        <v>1131</v>
      </c>
      <c r="AP248" s="6">
        <f t="shared" si="78"/>
        <v>4</v>
      </c>
      <c r="AQ248" s="6">
        <f t="shared" si="79"/>
        <v>11107</v>
      </c>
      <c r="AR248" s="6">
        <f t="shared" si="80"/>
        <v>30.70733863837312</v>
      </c>
    </row>
    <row r="249" spans="3:44" x14ac:dyDescent="0.25">
      <c r="C249" s="5" t="s">
        <v>482</v>
      </c>
      <c r="D249" s="5">
        <v>19980</v>
      </c>
      <c r="E249" s="5" t="s">
        <v>483</v>
      </c>
      <c r="F249" s="5">
        <v>15622</v>
      </c>
      <c r="G249" s="5">
        <v>1394</v>
      </c>
      <c r="H249" s="5">
        <v>3736</v>
      </c>
      <c r="I249" s="5">
        <v>4945</v>
      </c>
      <c r="J249" s="5">
        <v>2687</v>
      </c>
      <c r="K249" s="5">
        <v>963</v>
      </c>
      <c r="L249" s="5">
        <v>377</v>
      </c>
      <c r="M249" s="5">
        <v>644</v>
      </c>
      <c r="N249" s="5">
        <v>46</v>
      </c>
      <c r="O249" s="5">
        <v>162</v>
      </c>
      <c r="P249" s="5">
        <v>251</v>
      </c>
      <c r="Q249" s="5">
        <v>182</v>
      </c>
      <c r="R249" s="5">
        <v>235</v>
      </c>
      <c r="S249" s="6">
        <f t="shared" si="81"/>
        <v>7811</v>
      </c>
      <c r="T249" s="6" t="str">
        <f t="shared" si="82"/>
        <v>10 to 14 minutes</v>
      </c>
      <c r="U249" s="6">
        <f t="shared" si="83"/>
        <v>10</v>
      </c>
      <c r="V249" s="6">
        <f t="shared" si="84"/>
        <v>15622</v>
      </c>
      <c r="W249" s="6">
        <f t="shared" si="85"/>
        <v>5130</v>
      </c>
      <c r="X249" s="6">
        <f t="shared" si="86"/>
        <v>4945</v>
      </c>
      <c r="Y249" s="6">
        <f t="shared" si="87"/>
        <v>4</v>
      </c>
      <c r="Z249" s="6">
        <f t="shared" si="88"/>
        <v>12.16865520728008</v>
      </c>
      <c r="AC249" s="6">
        <f t="shared" si="67"/>
        <v>15622</v>
      </c>
      <c r="AD249" s="6">
        <f t="shared" si="68"/>
        <v>3906</v>
      </c>
      <c r="AE249" s="6">
        <f t="shared" si="69"/>
        <v>5</v>
      </c>
      <c r="AF249" s="6">
        <f t="shared" si="70"/>
        <v>3736</v>
      </c>
      <c r="AG249" s="6">
        <f t="shared" si="71"/>
        <v>4</v>
      </c>
      <c r="AH249" s="6">
        <f t="shared" si="72"/>
        <v>1394</v>
      </c>
      <c r="AI249" s="6">
        <f t="shared" si="73"/>
        <v>7.6889721627408996</v>
      </c>
      <c r="AL249" s="6">
        <f t="shared" si="74"/>
        <v>15622</v>
      </c>
      <c r="AM249" s="6">
        <f t="shared" si="75"/>
        <v>11717</v>
      </c>
      <c r="AN249" s="6">
        <f t="shared" si="76"/>
        <v>15</v>
      </c>
      <c r="AO249" s="6">
        <f t="shared" si="77"/>
        <v>2687</v>
      </c>
      <c r="AP249" s="6">
        <f t="shared" si="78"/>
        <v>4</v>
      </c>
      <c r="AQ249" s="6">
        <f t="shared" si="79"/>
        <v>10075</v>
      </c>
      <c r="AR249" s="6">
        <f t="shared" si="80"/>
        <v>17.443617417193895</v>
      </c>
    </row>
    <row r="250" spans="3:44" x14ac:dyDescent="0.25">
      <c r="C250" s="5" t="s">
        <v>484</v>
      </c>
      <c r="D250" s="5">
        <v>20020</v>
      </c>
      <c r="E250" s="5" t="s">
        <v>485</v>
      </c>
      <c r="F250" s="5">
        <v>59513</v>
      </c>
      <c r="G250" s="5">
        <v>1805</v>
      </c>
      <c r="H250" s="5">
        <v>6883</v>
      </c>
      <c r="I250" s="5">
        <v>11193</v>
      </c>
      <c r="J250" s="5">
        <v>10015</v>
      </c>
      <c r="K250" s="5">
        <v>9058</v>
      </c>
      <c r="L250" s="5">
        <v>2955</v>
      </c>
      <c r="M250" s="5">
        <v>9498</v>
      </c>
      <c r="N250" s="5">
        <v>1092</v>
      </c>
      <c r="O250" s="5">
        <v>1301</v>
      </c>
      <c r="P250" s="5">
        <v>3307</v>
      </c>
      <c r="Q250" s="5">
        <v>1413</v>
      </c>
      <c r="R250" s="5">
        <v>993</v>
      </c>
      <c r="S250" s="6">
        <f t="shared" si="81"/>
        <v>29756.5</v>
      </c>
      <c r="T250" s="6" t="str">
        <f t="shared" si="82"/>
        <v>15 to 19 minutes</v>
      </c>
      <c r="U250" s="6">
        <f t="shared" si="83"/>
        <v>15</v>
      </c>
      <c r="V250" s="6">
        <f t="shared" si="84"/>
        <v>59513</v>
      </c>
      <c r="W250" s="6">
        <f t="shared" si="85"/>
        <v>19881</v>
      </c>
      <c r="X250" s="6">
        <f t="shared" si="86"/>
        <v>10015</v>
      </c>
      <c r="Y250" s="6">
        <f t="shared" si="87"/>
        <v>4</v>
      </c>
      <c r="Z250" s="6">
        <f t="shared" si="88"/>
        <v>18.944283574638042</v>
      </c>
      <c r="AC250" s="6">
        <f t="shared" si="67"/>
        <v>59513</v>
      </c>
      <c r="AD250" s="6">
        <f t="shared" si="68"/>
        <v>14879</v>
      </c>
      <c r="AE250" s="6">
        <f t="shared" si="69"/>
        <v>10</v>
      </c>
      <c r="AF250" s="6">
        <f t="shared" si="70"/>
        <v>11193</v>
      </c>
      <c r="AG250" s="6">
        <f t="shared" si="71"/>
        <v>4</v>
      </c>
      <c r="AH250" s="6">
        <f t="shared" si="72"/>
        <v>8688</v>
      </c>
      <c r="AI250" s="6">
        <f t="shared" si="73"/>
        <v>12.212186187795943</v>
      </c>
      <c r="AL250" s="6">
        <f t="shared" si="74"/>
        <v>59513</v>
      </c>
      <c r="AM250" s="6">
        <f t="shared" si="75"/>
        <v>44635</v>
      </c>
      <c r="AN250" s="6">
        <f t="shared" si="76"/>
        <v>30</v>
      </c>
      <c r="AO250" s="6">
        <f t="shared" si="77"/>
        <v>9498</v>
      </c>
      <c r="AP250" s="6">
        <f t="shared" si="78"/>
        <v>4</v>
      </c>
      <c r="AQ250" s="6">
        <f t="shared" si="79"/>
        <v>41909</v>
      </c>
      <c r="AR250" s="6">
        <f t="shared" si="80"/>
        <v>31.147925879132448</v>
      </c>
    </row>
    <row r="251" spans="3:44" x14ac:dyDescent="0.25">
      <c r="C251" s="5" t="s">
        <v>486</v>
      </c>
      <c r="D251" s="5">
        <v>20060</v>
      </c>
      <c r="E251" s="5" t="s">
        <v>487</v>
      </c>
      <c r="F251" s="5">
        <v>18288</v>
      </c>
      <c r="G251" s="5">
        <v>543</v>
      </c>
      <c r="H251" s="5">
        <v>2454</v>
      </c>
      <c r="I251" s="5">
        <v>4680</v>
      </c>
      <c r="J251" s="5">
        <v>3852</v>
      </c>
      <c r="K251" s="5">
        <v>2045</v>
      </c>
      <c r="L251" s="5">
        <v>642</v>
      </c>
      <c r="M251" s="5">
        <v>1971</v>
      </c>
      <c r="N251" s="5">
        <v>239</v>
      </c>
      <c r="O251" s="5">
        <v>151</v>
      </c>
      <c r="P251" s="5">
        <v>882</v>
      </c>
      <c r="Q251" s="5">
        <v>458</v>
      </c>
      <c r="R251" s="5">
        <v>371</v>
      </c>
      <c r="S251" s="6">
        <f t="shared" si="81"/>
        <v>9144</v>
      </c>
      <c r="T251" s="6" t="str">
        <f t="shared" si="82"/>
        <v>15 to 19 minutes</v>
      </c>
      <c r="U251" s="6">
        <f t="shared" si="83"/>
        <v>15</v>
      </c>
      <c r="V251" s="6">
        <f t="shared" si="84"/>
        <v>18288</v>
      </c>
      <c r="W251" s="6">
        <f t="shared" si="85"/>
        <v>7677</v>
      </c>
      <c r="X251" s="6">
        <f t="shared" si="86"/>
        <v>3852</v>
      </c>
      <c r="Y251" s="6">
        <f t="shared" si="87"/>
        <v>4</v>
      </c>
      <c r="Z251" s="6">
        <f t="shared" si="88"/>
        <v>16.523364485981308</v>
      </c>
      <c r="AC251" s="6">
        <f t="shared" si="67"/>
        <v>18288</v>
      </c>
      <c r="AD251" s="6">
        <f t="shared" si="68"/>
        <v>4573</v>
      </c>
      <c r="AE251" s="6">
        <f t="shared" si="69"/>
        <v>10</v>
      </c>
      <c r="AF251" s="6">
        <f t="shared" si="70"/>
        <v>4680</v>
      </c>
      <c r="AG251" s="6">
        <f t="shared" si="71"/>
        <v>4</v>
      </c>
      <c r="AH251" s="6">
        <f t="shared" si="72"/>
        <v>2997</v>
      </c>
      <c r="AI251" s="6">
        <f t="shared" si="73"/>
        <v>11.346153846153847</v>
      </c>
      <c r="AL251" s="6">
        <f t="shared" si="74"/>
        <v>18288</v>
      </c>
      <c r="AM251" s="6">
        <f t="shared" si="75"/>
        <v>13716</v>
      </c>
      <c r="AN251" s="6">
        <f t="shared" si="76"/>
        <v>25</v>
      </c>
      <c r="AO251" s="6">
        <f t="shared" si="77"/>
        <v>642</v>
      </c>
      <c r="AP251" s="6">
        <f t="shared" si="78"/>
        <v>4</v>
      </c>
      <c r="AQ251" s="6">
        <f t="shared" si="79"/>
        <v>13574</v>
      </c>
      <c r="AR251" s="6">
        <f t="shared" si="80"/>
        <v>25.884735202492212</v>
      </c>
    </row>
    <row r="252" spans="3:44" x14ac:dyDescent="0.25">
      <c r="C252" s="5" t="s">
        <v>488</v>
      </c>
      <c r="D252" s="5">
        <v>20100</v>
      </c>
      <c r="E252" s="5" t="s">
        <v>489</v>
      </c>
      <c r="F252" s="5">
        <v>70811</v>
      </c>
      <c r="G252" s="5">
        <v>2060</v>
      </c>
      <c r="H252" s="5">
        <v>8151</v>
      </c>
      <c r="I252" s="5">
        <v>11118</v>
      </c>
      <c r="J252" s="5">
        <v>11826</v>
      </c>
      <c r="K252" s="5">
        <v>10776</v>
      </c>
      <c r="L252" s="5">
        <v>3304</v>
      </c>
      <c r="M252" s="5">
        <v>7236</v>
      </c>
      <c r="N252" s="5">
        <v>1480</v>
      </c>
      <c r="O252" s="5">
        <v>2586</v>
      </c>
      <c r="P252" s="5">
        <v>5364</v>
      </c>
      <c r="Q252" s="5">
        <v>4709</v>
      </c>
      <c r="R252" s="5">
        <v>2201</v>
      </c>
      <c r="S252" s="6">
        <f t="shared" si="81"/>
        <v>35405.5</v>
      </c>
      <c r="T252" s="6" t="str">
        <f t="shared" si="82"/>
        <v>20 to 24 minutes</v>
      </c>
      <c r="U252" s="6">
        <f t="shared" si="83"/>
        <v>20</v>
      </c>
      <c r="V252" s="6">
        <f t="shared" si="84"/>
        <v>70811</v>
      </c>
      <c r="W252" s="6">
        <f t="shared" si="85"/>
        <v>33155</v>
      </c>
      <c r="X252" s="6">
        <f t="shared" si="86"/>
        <v>10776</v>
      </c>
      <c r="Y252" s="6">
        <f t="shared" si="87"/>
        <v>4</v>
      </c>
      <c r="Z252" s="6">
        <f t="shared" si="88"/>
        <v>20.835374907201189</v>
      </c>
      <c r="AC252" s="6">
        <f t="shared" si="67"/>
        <v>70811</v>
      </c>
      <c r="AD252" s="6">
        <f t="shared" si="68"/>
        <v>17703</v>
      </c>
      <c r="AE252" s="6">
        <f t="shared" si="69"/>
        <v>10</v>
      </c>
      <c r="AF252" s="6">
        <f t="shared" si="70"/>
        <v>11118</v>
      </c>
      <c r="AG252" s="6">
        <f t="shared" si="71"/>
        <v>4</v>
      </c>
      <c r="AH252" s="6">
        <f t="shared" si="72"/>
        <v>10211</v>
      </c>
      <c r="AI252" s="6">
        <f t="shared" si="73"/>
        <v>12.695358877495952</v>
      </c>
      <c r="AL252" s="6">
        <f t="shared" si="74"/>
        <v>70811</v>
      </c>
      <c r="AM252" s="6">
        <f t="shared" si="75"/>
        <v>53109</v>
      </c>
      <c r="AN252" s="6">
        <f t="shared" si="76"/>
        <v>30</v>
      </c>
      <c r="AO252" s="6">
        <f t="shared" si="77"/>
        <v>7236</v>
      </c>
      <c r="AP252" s="6">
        <f t="shared" si="78"/>
        <v>4</v>
      </c>
      <c r="AQ252" s="6">
        <f t="shared" si="79"/>
        <v>47235</v>
      </c>
      <c r="AR252" s="6">
        <f t="shared" si="80"/>
        <v>33.246683250414591</v>
      </c>
    </row>
    <row r="253" spans="3:44" x14ac:dyDescent="0.25">
      <c r="C253" s="5" t="s">
        <v>490</v>
      </c>
      <c r="D253" s="5">
        <v>20140</v>
      </c>
      <c r="E253" s="5" t="s">
        <v>491</v>
      </c>
      <c r="F253" s="5">
        <v>20662</v>
      </c>
      <c r="G253" s="5">
        <v>626</v>
      </c>
      <c r="H253" s="5">
        <v>2340</v>
      </c>
      <c r="I253" s="5">
        <v>4429</v>
      </c>
      <c r="J253" s="5">
        <v>4126</v>
      </c>
      <c r="K253" s="5">
        <v>2859</v>
      </c>
      <c r="L253" s="5">
        <v>1070</v>
      </c>
      <c r="M253" s="5">
        <v>1969</v>
      </c>
      <c r="N253" s="5">
        <v>375</v>
      </c>
      <c r="O253" s="5">
        <v>256</v>
      </c>
      <c r="P253" s="5">
        <v>1175</v>
      </c>
      <c r="Q253" s="5">
        <v>833</v>
      </c>
      <c r="R253" s="5">
        <v>604</v>
      </c>
      <c r="S253" s="6">
        <f t="shared" si="81"/>
        <v>10331</v>
      </c>
      <c r="T253" s="6" t="str">
        <f t="shared" si="82"/>
        <v>15 to 19 minutes</v>
      </c>
      <c r="U253" s="6">
        <f t="shared" si="83"/>
        <v>15</v>
      </c>
      <c r="V253" s="6">
        <f t="shared" si="84"/>
        <v>20662</v>
      </c>
      <c r="W253" s="6">
        <f t="shared" si="85"/>
        <v>7395</v>
      </c>
      <c r="X253" s="6">
        <f t="shared" si="86"/>
        <v>4126</v>
      </c>
      <c r="Y253" s="6">
        <f t="shared" si="87"/>
        <v>4</v>
      </c>
      <c r="Z253" s="6">
        <f t="shared" si="88"/>
        <v>17.846340281143966</v>
      </c>
      <c r="AC253" s="6">
        <f t="shared" si="67"/>
        <v>20662</v>
      </c>
      <c r="AD253" s="6">
        <f t="shared" si="68"/>
        <v>5166</v>
      </c>
      <c r="AE253" s="6">
        <f t="shared" si="69"/>
        <v>10</v>
      </c>
      <c r="AF253" s="6">
        <f t="shared" si="70"/>
        <v>4429</v>
      </c>
      <c r="AG253" s="6">
        <f t="shared" si="71"/>
        <v>4</v>
      </c>
      <c r="AH253" s="6">
        <f t="shared" si="72"/>
        <v>2966</v>
      </c>
      <c r="AI253" s="6">
        <f t="shared" si="73"/>
        <v>11.986452923910589</v>
      </c>
      <c r="AL253" s="6">
        <f t="shared" si="74"/>
        <v>20662</v>
      </c>
      <c r="AM253" s="6">
        <f t="shared" si="75"/>
        <v>15497</v>
      </c>
      <c r="AN253" s="6">
        <f t="shared" si="76"/>
        <v>30</v>
      </c>
      <c r="AO253" s="6">
        <f t="shared" si="77"/>
        <v>1969</v>
      </c>
      <c r="AP253" s="6">
        <f t="shared" si="78"/>
        <v>4</v>
      </c>
      <c r="AQ253" s="6">
        <f t="shared" si="79"/>
        <v>15450</v>
      </c>
      <c r="AR253" s="6">
        <f t="shared" si="80"/>
        <v>30.094464195022855</v>
      </c>
    </row>
    <row r="254" spans="3:44" x14ac:dyDescent="0.25">
      <c r="C254" s="5" t="s">
        <v>492</v>
      </c>
      <c r="D254" s="5">
        <v>20180</v>
      </c>
      <c r="E254" s="5" t="s">
        <v>493</v>
      </c>
      <c r="F254" s="5">
        <v>33114</v>
      </c>
      <c r="G254" s="5">
        <v>1748</v>
      </c>
      <c r="H254" s="5">
        <v>5815</v>
      </c>
      <c r="I254" s="5">
        <v>5693</v>
      </c>
      <c r="J254" s="5">
        <v>4737</v>
      </c>
      <c r="K254" s="5">
        <v>3588</v>
      </c>
      <c r="L254" s="5">
        <v>1415</v>
      </c>
      <c r="M254" s="5">
        <v>3030</v>
      </c>
      <c r="N254" s="5">
        <v>511</v>
      </c>
      <c r="O254" s="5">
        <v>1301</v>
      </c>
      <c r="P254" s="5">
        <v>2474</v>
      </c>
      <c r="Q254" s="5">
        <v>1722</v>
      </c>
      <c r="R254" s="5">
        <v>1080</v>
      </c>
      <c r="S254" s="6">
        <f t="shared" si="81"/>
        <v>16557</v>
      </c>
      <c r="T254" s="6" t="str">
        <f t="shared" si="82"/>
        <v>15 to 19 minutes</v>
      </c>
      <c r="U254" s="6">
        <f t="shared" si="83"/>
        <v>15</v>
      </c>
      <c r="V254" s="6">
        <f t="shared" si="84"/>
        <v>33114</v>
      </c>
      <c r="W254" s="6">
        <f t="shared" si="85"/>
        <v>13256</v>
      </c>
      <c r="X254" s="6">
        <f t="shared" si="86"/>
        <v>4737</v>
      </c>
      <c r="Y254" s="6">
        <f t="shared" si="87"/>
        <v>4</v>
      </c>
      <c r="Z254" s="6">
        <f t="shared" si="88"/>
        <v>17.787418197171206</v>
      </c>
      <c r="AC254" s="6">
        <f t="shared" si="67"/>
        <v>33114</v>
      </c>
      <c r="AD254" s="6">
        <f t="shared" si="68"/>
        <v>8279</v>
      </c>
      <c r="AE254" s="6">
        <f t="shared" si="69"/>
        <v>10</v>
      </c>
      <c r="AF254" s="6">
        <f t="shared" si="70"/>
        <v>5693</v>
      </c>
      <c r="AG254" s="6">
        <f t="shared" si="71"/>
        <v>4</v>
      </c>
      <c r="AH254" s="6">
        <f t="shared" si="72"/>
        <v>7563</v>
      </c>
      <c r="AI254" s="6">
        <f t="shared" si="73"/>
        <v>10.502722641840858</v>
      </c>
      <c r="AL254" s="6">
        <f t="shared" si="74"/>
        <v>33114</v>
      </c>
      <c r="AM254" s="6">
        <f t="shared" si="75"/>
        <v>24836</v>
      </c>
      <c r="AN254" s="6">
        <f t="shared" si="76"/>
        <v>30</v>
      </c>
      <c r="AO254" s="6">
        <f t="shared" si="77"/>
        <v>3030</v>
      </c>
      <c r="AP254" s="6">
        <f t="shared" si="78"/>
        <v>4</v>
      </c>
      <c r="AQ254" s="6">
        <f t="shared" si="79"/>
        <v>22996</v>
      </c>
      <c r="AR254" s="6">
        <f t="shared" si="80"/>
        <v>32.428382838283831</v>
      </c>
    </row>
    <row r="255" spans="3:44" x14ac:dyDescent="0.25">
      <c r="C255" s="5" t="s">
        <v>494</v>
      </c>
      <c r="D255" s="5">
        <v>20220</v>
      </c>
      <c r="E255" s="5" t="s">
        <v>495</v>
      </c>
      <c r="F255" s="5">
        <v>47052</v>
      </c>
      <c r="G255" s="5">
        <v>2191</v>
      </c>
      <c r="H255" s="5">
        <v>8959</v>
      </c>
      <c r="I255" s="5">
        <v>12162</v>
      </c>
      <c r="J255" s="5">
        <v>9465</v>
      </c>
      <c r="K255" s="5">
        <v>6486</v>
      </c>
      <c r="L255" s="5">
        <v>1832</v>
      </c>
      <c r="M255" s="5">
        <v>2681</v>
      </c>
      <c r="N255" s="5">
        <v>527</v>
      </c>
      <c r="O255" s="5">
        <v>551</v>
      </c>
      <c r="P255" s="5">
        <v>614</v>
      </c>
      <c r="Q255" s="5">
        <v>777</v>
      </c>
      <c r="R255" s="5">
        <v>807</v>
      </c>
      <c r="S255" s="6">
        <f t="shared" si="81"/>
        <v>23526</v>
      </c>
      <c r="T255" s="6" t="str">
        <f t="shared" si="82"/>
        <v>15 to 19 minutes</v>
      </c>
      <c r="U255" s="6">
        <f t="shared" si="83"/>
        <v>15</v>
      </c>
      <c r="V255" s="6">
        <f t="shared" si="84"/>
        <v>47052</v>
      </c>
      <c r="W255" s="6">
        <f t="shared" si="85"/>
        <v>23312</v>
      </c>
      <c r="X255" s="6">
        <f t="shared" si="86"/>
        <v>9465</v>
      </c>
      <c r="Y255" s="6">
        <f t="shared" si="87"/>
        <v>4</v>
      </c>
      <c r="Z255" s="6">
        <f t="shared" si="88"/>
        <v>15.090438457474908</v>
      </c>
      <c r="AC255" s="6">
        <f t="shared" si="67"/>
        <v>47052</v>
      </c>
      <c r="AD255" s="6">
        <f t="shared" si="68"/>
        <v>11764</v>
      </c>
      <c r="AE255" s="6">
        <f t="shared" si="69"/>
        <v>10</v>
      </c>
      <c r="AF255" s="6">
        <f t="shared" si="70"/>
        <v>12162</v>
      </c>
      <c r="AG255" s="6">
        <f t="shared" si="71"/>
        <v>4</v>
      </c>
      <c r="AH255" s="6">
        <f t="shared" si="72"/>
        <v>11150</v>
      </c>
      <c r="AI255" s="6">
        <f t="shared" si="73"/>
        <v>10.20161157704325</v>
      </c>
      <c r="AL255" s="6">
        <f t="shared" si="74"/>
        <v>47052</v>
      </c>
      <c r="AM255" s="6">
        <f t="shared" si="75"/>
        <v>35289</v>
      </c>
      <c r="AN255" s="6">
        <f t="shared" si="76"/>
        <v>20</v>
      </c>
      <c r="AO255" s="6">
        <f t="shared" si="77"/>
        <v>6486</v>
      </c>
      <c r="AP255" s="6">
        <f t="shared" si="78"/>
        <v>4</v>
      </c>
      <c r="AQ255" s="6">
        <f t="shared" si="79"/>
        <v>32777</v>
      </c>
      <c r="AR255" s="6">
        <f t="shared" si="80"/>
        <v>21.54918285538082</v>
      </c>
    </row>
    <row r="256" spans="3:44" x14ac:dyDescent="0.25">
      <c r="C256" s="5" t="s">
        <v>496</v>
      </c>
      <c r="D256" s="5">
        <v>20260</v>
      </c>
      <c r="E256" s="5" t="s">
        <v>497</v>
      </c>
      <c r="F256" s="5">
        <v>125175</v>
      </c>
      <c r="G256" s="5">
        <v>7060</v>
      </c>
      <c r="H256" s="5">
        <v>20009</v>
      </c>
      <c r="I256" s="5">
        <v>25023</v>
      </c>
      <c r="J256" s="5">
        <v>21520</v>
      </c>
      <c r="K256" s="5">
        <v>17805</v>
      </c>
      <c r="L256" s="5">
        <v>7513</v>
      </c>
      <c r="M256" s="5">
        <v>11106</v>
      </c>
      <c r="N256" s="5">
        <v>2531</v>
      </c>
      <c r="O256" s="5">
        <v>2576</v>
      </c>
      <c r="P256" s="5">
        <v>4990</v>
      </c>
      <c r="Q256" s="5">
        <v>2898</v>
      </c>
      <c r="R256" s="5">
        <v>2144</v>
      </c>
      <c r="S256" s="6">
        <f t="shared" si="81"/>
        <v>62587.5</v>
      </c>
      <c r="T256" s="6" t="str">
        <f t="shared" si="82"/>
        <v>15 to 19 minutes</v>
      </c>
      <c r="U256" s="6">
        <f t="shared" si="83"/>
        <v>15</v>
      </c>
      <c r="V256" s="6">
        <f t="shared" si="84"/>
        <v>125175</v>
      </c>
      <c r="W256" s="6">
        <f t="shared" si="85"/>
        <v>52092</v>
      </c>
      <c r="X256" s="6">
        <f t="shared" si="86"/>
        <v>21520</v>
      </c>
      <c r="Y256" s="6">
        <f t="shared" si="87"/>
        <v>4</v>
      </c>
      <c r="Z256" s="6">
        <f t="shared" si="88"/>
        <v>16.950836431226765</v>
      </c>
      <c r="AC256" s="6">
        <f t="shared" si="67"/>
        <v>125175</v>
      </c>
      <c r="AD256" s="6">
        <f t="shared" si="68"/>
        <v>31294</v>
      </c>
      <c r="AE256" s="6">
        <f t="shared" si="69"/>
        <v>10</v>
      </c>
      <c r="AF256" s="6">
        <f t="shared" si="70"/>
        <v>25023</v>
      </c>
      <c r="AG256" s="6">
        <f t="shared" si="71"/>
        <v>4</v>
      </c>
      <c r="AH256" s="6">
        <f t="shared" si="72"/>
        <v>27069</v>
      </c>
      <c r="AI256" s="6">
        <f t="shared" si="73"/>
        <v>10.675338688406665</v>
      </c>
      <c r="AL256" s="6">
        <f t="shared" si="74"/>
        <v>125175</v>
      </c>
      <c r="AM256" s="6">
        <f t="shared" si="75"/>
        <v>93882</v>
      </c>
      <c r="AN256" s="6">
        <f t="shared" si="76"/>
        <v>25</v>
      </c>
      <c r="AO256" s="6">
        <f t="shared" si="77"/>
        <v>7513</v>
      </c>
      <c r="AP256" s="6">
        <f t="shared" si="78"/>
        <v>4</v>
      </c>
      <c r="AQ256" s="6">
        <f t="shared" si="79"/>
        <v>91417</v>
      </c>
      <c r="AR256" s="6">
        <f t="shared" si="80"/>
        <v>26.311992546253162</v>
      </c>
    </row>
    <row r="257" spans="3:44" x14ac:dyDescent="0.25">
      <c r="C257" s="5" t="s">
        <v>498</v>
      </c>
      <c r="D257" s="5">
        <v>20300</v>
      </c>
      <c r="E257" s="5" t="s">
        <v>499</v>
      </c>
      <c r="F257" s="5">
        <v>9787</v>
      </c>
      <c r="G257" s="5">
        <v>744</v>
      </c>
      <c r="H257" s="5">
        <v>2924</v>
      </c>
      <c r="I257" s="5">
        <v>1697</v>
      </c>
      <c r="J257" s="5">
        <v>1612</v>
      </c>
      <c r="K257" s="5">
        <v>1373</v>
      </c>
      <c r="L257" s="5">
        <v>258</v>
      </c>
      <c r="M257" s="5">
        <v>365</v>
      </c>
      <c r="N257" s="5">
        <v>180</v>
      </c>
      <c r="O257" s="5">
        <v>31</v>
      </c>
      <c r="P257" s="5">
        <v>179</v>
      </c>
      <c r="Q257" s="5">
        <v>313</v>
      </c>
      <c r="R257" s="5">
        <v>111</v>
      </c>
      <c r="S257" s="6">
        <f t="shared" si="81"/>
        <v>4893.5</v>
      </c>
      <c r="T257" s="6" t="str">
        <f t="shared" si="82"/>
        <v>10 to 14 minutes</v>
      </c>
      <c r="U257" s="6">
        <f t="shared" si="83"/>
        <v>10</v>
      </c>
      <c r="V257" s="6">
        <f t="shared" si="84"/>
        <v>9787</v>
      </c>
      <c r="W257" s="6">
        <f t="shared" si="85"/>
        <v>3668</v>
      </c>
      <c r="X257" s="6">
        <f t="shared" si="86"/>
        <v>1697</v>
      </c>
      <c r="Y257" s="6">
        <f t="shared" si="87"/>
        <v>4</v>
      </c>
      <c r="Z257" s="6">
        <f t="shared" si="88"/>
        <v>12.888626988803772</v>
      </c>
      <c r="AC257" s="6">
        <f t="shared" si="67"/>
        <v>9787</v>
      </c>
      <c r="AD257" s="6">
        <f t="shared" si="68"/>
        <v>2447</v>
      </c>
      <c r="AE257" s="6">
        <f t="shared" si="69"/>
        <v>5</v>
      </c>
      <c r="AF257" s="6">
        <f t="shared" si="70"/>
        <v>2924</v>
      </c>
      <c r="AG257" s="6">
        <f t="shared" si="71"/>
        <v>4</v>
      </c>
      <c r="AH257" s="6">
        <f t="shared" si="72"/>
        <v>744</v>
      </c>
      <c r="AI257" s="6">
        <f t="shared" si="73"/>
        <v>7.3293433652530782</v>
      </c>
      <c r="AL257" s="6">
        <f t="shared" si="74"/>
        <v>9787</v>
      </c>
      <c r="AM257" s="6">
        <f t="shared" si="75"/>
        <v>7341</v>
      </c>
      <c r="AN257" s="6">
        <f t="shared" si="76"/>
        <v>20</v>
      </c>
      <c r="AO257" s="6">
        <f t="shared" si="77"/>
        <v>1373</v>
      </c>
      <c r="AP257" s="6">
        <f t="shared" si="78"/>
        <v>4</v>
      </c>
      <c r="AQ257" s="6">
        <f t="shared" si="79"/>
        <v>6977</v>
      </c>
      <c r="AR257" s="6">
        <f t="shared" si="80"/>
        <v>21.058266569555716</v>
      </c>
    </row>
    <row r="258" spans="3:44" x14ac:dyDescent="0.25">
      <c r="C258" s="5" t="s">
        <v>500</v>
      </c>
      <c r="D258" s="5">
        <v>20340</v>
      </c>
      <c r="E258" s="5" t="s">
        <v>501</v>
      </c>
      <c r="F258" s="5">
        <v>18298</v>
      </c>
      <c r="G258" s="5">
        <v>1269</v>
      </c>
      <c r="H258" s="5">
        <v>3372</v>
      </c>
      <c r="I258" s="5">
        <v>3884</v>
      </c>
      <c r="J258" s="5">
        <v>3473</v>
      </c>
      <c r="K258" s="5">
        <v>1679</v>
      </c>
      <c r="L258" s="5">
        <v>428</v>
      </c>
      <c r="M258" s="5">
        <v>1422</v>
      </c>
      <c r="N258" s="5">
        <v>377</v>
      </c>
      <c r="O258" s="5">
        <v>388</v>
      </c>
      <c r="P258" s="5">
        <v>1059</v>
      </c>
      <c r="Q258" s="5">
        <v>626</v>
      </c>
      <c r="R258" s="5">
        <v>321</v>
      </c>
      <c r="S258" s="6">
        <f t="shared" si="81"/>
        <v>9149</v>
      </c>
      <c r="T258" s="6" t="str">
        <f t="shared" si="82"/>
        <v>15 to 19 minutes</v>
      </c>
      <c r="U258" s="6">
        <f t="shared" si="83"/>
        <v>15</v>
      </c>
      <c r="V258" s="6">
        <f t="shared" si="84"/>
        <v>18298</v>
      </c>
      <c r="W258" s="6">
        <f t="shared" si="85"/>
        <v>8525</v>
      </c>
      <c r="X258" s="6">
        <f t="shared" si="86"/>
        <v>3473</v>
      </c>
      <c r="Y258" s="6">
        <f t="shared" si="87"/>
        <v>4</v>
      </c>
      <c r="Z258" s="6">
        <f t="shared" si="88"/>
        <v>15.71868701410884</v>
      </c>
      <c r="AC258" s="6">
        <f t="shared" si="67"/>
        <v>18298</v>
      </c>
      <c r="AD258" s="6">
        <f t="shared" si="68"/>
        <v>4575</v>
      </c>
      <c r="AE258" s="6">
        <f t="shared" si="69"/>
        <v>5</v>
      </c>
      <c r="AF258" s="6">
        <f t="shared" si="70"/>
        <v>3372</v>
      </c>
      <c r="AG258" s="6">
        <f t="shared" si="71"/>
        <v>4</v>
      </c>
      <c r="AH258" s="6">
        <f t="shared" si="72"/>
        <v>1269</v>
      </c>
      <c r="AI258" s="6">
        <f t="shared" si="73"/>
        <v>8.9211150652431783</v>
      </c>
      <c r="AL258" s="6">
        <f t="shared" si="74"/>
        <v>18298</v>
      </c>
      <c r="AM258" s="6">
        <f t="shared" si="75"/>
        <v>13724</v>
      </c>
      <c r="AN258" s="6">
        <f t="shared" si="76"/>
        <v>25</v>
      </c>
      <c r="AO258" s="6">
        <f t="shared" si="77"/>
        <v>428</v>
      </c>
      <c r="AP258" s="6">
        <f t="shared" si="78"/>
        <v>4</v>
      </c>
      <c r="AQ258" s="6">
        <f t="shared" si="79"/>
        <v>13677</v>
      </c>
      <c r="AR258" s="6">
        <f t="shared" si="80"/>
        <v>25.434579439252335</v>
      </c>
    </row>
    <row r="259" spans="3:44" x14ac:dyDescent="0.25">
      <c r="C259" s="5" t="s">
        <v>502</v>
      </c>
      <c r="D259" s="5">
        <v>20380</v>
      </c>
      <c r="E259" s="5" t="s">
        <v>503</v>
      </c>
      <c r="F259" s="5">
        <v>46373</v>
      </c>
      <c r="G259" s="5">
        <v>1442</v>
      </c>
      <c r="H259" s="5">
        <v>3796</v>
      </c>
      <c r="I259" s="5">
        <v>4711</v>
      </c>
      <c r="J259" s="5">
        <v>5793</v>
      </c>
      <c r="K259" s="5">
        <v>6142</v>
      </c>
      <c r="L259" s="5">
        <v>3088</v>
      </c>
      <c r="M259" s="5">
        <v>7758</v>
      </c>
      <c r="N259" s="5">
        <v>1939</v>
      </c>
      <c r="O259" s="5">
        <v>2325</v>
      </c>
      <c r="P259" s="5">
        <v>5171</v>
      </c>
      <c r="Q259" s="5">
        <v>3343</v>
      </c>
      <c r="R259" s="5">
        <v>865</v>
      </c>
      <c r="S259" s="6">
        <f t="shared" si="81"/>
        <v>23186.5</v>
      </c>
      <c r="T259" s="6" t="str">
        <f t="shared" si="82"/>
        <v>25 to 29 minutes</v>
      </c>
      <c r="U259" s="6">
        <f t="shared" si="83"/>
        <v>25</v>
      </c>
      <c r="V259" s="6">
        <f t="shared" si="84"/>
        <v>46373</v>
      </c>
      <c r="W259" s="6">
        <f t="shared" si="85"/>
        <v>21884</v>
      </c>
      <c r="X259" s="6">
        <f t="shared" si="86"/>
        <v>3088</v>
      </c>
      <c r="Y259" s="6">
        <f t="shared" si="87"/>
        <v>4</v>
      </c>
      <c r="Z259" s="6">
        <f t="shared" si="88"/>
        <v>26.687176165803109</v>
      </c>
      <c r="AC259" s="6">
        <f t="shared" si="67"/>
        <v>46373</v>
      </c>
      <c r="AD259" s="6">
        <f t="shared" si="68"/>
        <v>11594</v>
      </c>
      <c r="AE259" s="6">
        <f t="shared" si="69"/>
        <v>15</v>
      </c>
      <c r="AF259" s="6">
        <f t="shared" si="70"/>
        <v>5793</v>
      </c>
      <c r="AG259" s="6">
        <f t="shared" si="71"/>
        <v>4</v>
      </c>
      <c r="AH259" s="6">
        <f t="shared" si="72"/>
        <v>9949</v>
      </c>
      <c r="AI259" s="6">
        <f t="shared" si="73"/>
        <v>16.135335750043154</v>
      </c>
      <c r="AL259" s="6">
        <f t="shared" si="74"/>
        <v>46373</v>
      </c>
      <c r="AM259" s="6">
        <f t="shared" si="75"/>
        <v>34780</v>
      </c>
      <c r="AN259" s="6">
        <f t="shared" si="76"/>
        <v>40</v>
      </c>
      <c r="AO259" s="6">
        <f t="shared" si="77"/>
        <v>2325</v>
      </c>
      <c r="AP259" s="6">
        <f t="shared" si="78"/>
        <v>4</v>
      </c>
      <c r="AQ259" s="6">
        <f t="shared" si="79"/>
        <v>34669</v>
      </c>
      <c r="AR259" s="6">
        <f t="shared" si="80"/>
        <v>40.190537634408599</v>
      </c>
    </row>
    <row r="260" spans="3:44" x14ac:dyDescent="0.25">
      <c r="C260" s="5" t="s">
        <v>504</v>
      </c>
      <c r="D260" s="5">
        <v>20420</v>
      </c>
      <c r="E260" s="5" t="s">
        <v>505</v>
      </c>
      <c r="F260" s="5">
        <v>24549</v>
      </c>
      <c r="G260" s="5">
        <v>1124</v>
      </c>
      <c r="H260" s="5">
        <v>3820</v>
      </c>
      <c r="I260" s="5">
        <v>4543</v>
      </c>
      <c r="J260" s="5">
        <v>4141</v>
      </c>
      <c r="K260" s="5">
        <v>3924</v>
      </c>
      <c r="L260" s="5">
        <v>1033</v>
      </c>
      <c r="M260" s="5">
        <v>2882</v>
      </c>
      <c r="N260" s="5">
        <v>505</v>
      </c>
      <c r="O260" s="5">
        <v>385</v>
      </c>
      <c r="P260" s="5">
        <v>1044</v>
      </c>
      <c r="Q260" s="5">
        <v>759</v>
      </c>
      <c r="R260" s="5">
        <v>389</v>
      </c>
      <c r="S260" s="6">
        <f t="shared" si="81"/>
        <v>12274.5</v>
      </c>
      <c r="T260" s="6" t="str">
        <f t="shared" si="82"/>
        <v>15 to 19 minutes</v>
      </c>
      <c r="U260" s="6">
        <f t="shared" si="83"/>
        <v>15</v>
      </c>
      <c r="V260" s="6">
        <f t="shared" si="84"/>
        <v>24549</v>
      </c>
      <c r="W260" s="6">
        <f t="shared" si="85"/>
        <v>9487</v>
      </c>
      <c r="X260" s="6">
        <f t="shared" si="86"/>
        <v>4141</v>
      </c>
      <c r="Y260" s="6">
        <f t="shared" si="87"/>
        <v>4</v>
      </c>
      <c r="Z260" s="6">
        <f t="shared" si="88"/>
        <v>17.692586331803913</v>
      </c>
      <c r="AC260" s="6">
        <f t="shared" si="67"/>
        <v>24549</v>
      </c>
      <c r="AD260" s="6">
        <f t="shared" si="68"/>
        <v>6138</v>
      </c>
      <c r="AE260" s="6">
        <f t="shared" si="69"/>
        <v>10</v>
      </c>
      <c r="AF260" s="6">
        <f t="shared" si="70"/>
        <v>4543</v>
      </c>
      <c r="AG260" s="6">
        <f t="shared" si="71"/>
        <v>4</v>
      </c>
      <c r="AH260" s="6">
        <f t="shared" si="72"/>
        <v>4944</v>
      </c>
      <c r="AI260" s="6">
        <f t="shared" si="73"/>
        <v>11.050627338762933</v>
      </c>
      <c r="AL260" s="6">
        <f t="shared" si="74"/>
        <v>24549</v>
      </c>
      <c r="AM260" s="6">
        <f t="shared" si="75"/>
        <v>18412</v>
      </c>
      <c r="AN260" s="6">
        <f t="shared" si="76"/>
        <v>25</v>
      </c>
      <c r="AO260" s="6">
        <f t="shared" si="77"/>
        <v>1033</v>
      </c>
      <c r="AP260" s="6">
        <f t="shared" si="78"/>
        <v>4</v>
      </c>
      <c r="AQ260" s="6">
        <f t="shared" si="79"/>
        <v>17552</v>
      </c>
      <c r="AR260" s="6">
        <f t="shared" si="80"/>
        <v>28.329138431752177</v>
      </c>
    </row>
    <row r="261" spans="3:44" x14ac:dyDescent="0.25">
      <c r="C261" s="5" t="s">
        <v>506</v>
      </c>
      <c r="D261" s="5">
        <v>20460</v>
      </c>
      <c r="E261" s="5" t="s">
        <v>507</v>
      </c>
      <c r="F261" s="5">
        <v>17270</v>
      </c>
      <c r="G261" s="5">
        <v>714</v>
      </c>
      <c r="H261" s="5">
        <v>2934</v>
      </c>
      <c r="I261" s="5">
        <v>3651</v>
      </c>
      <c r="J261" s="5">
        <v>2862</v>
      </c>
      <c r="K261" s="5">
        <v>2511</v>
      </c>
      <c r="L261" s="5">
        <v>588</v>
      </c>
      <c r="M261" s="5">
        <v>1737</v>
      </c>
      <c r="N261" s="5">
        <v>217</v>
      </c>
      <c r="O261" s="5">
        <v>256</v>
      </c>
      <c r="P261" s="5">
        <v>721</v>
      </c>
      <c r="Q261" s="5">
        <v>674</v>
      </c>
      <c r="R261" s="5">
        <v>405</v>
      </c>
      <c r="S261" s="6">
        <f t="shared" si="81"/>
        <v>8635</v>
      </c>
      <c r="T261" s="6" t="str">
        <f t="shared" si="82"/>
        <v>15 to 19 minutes</v>
      </c>
      <c r="U261" s="6">
        <f t="shared" si="83"/>
        <v>15</v>
      </c>
      <c r="V261" s="6">
        <f t="shared" si="84"/>
        <v>17270</v>
      </c>
      <c r="W261" s="6">
        <f t="shared" si="85"/>
        <v>7299</v>
      </c>
      <c r="X261" s="6">
        <f t="shared" si="86"/>
        <v>2862</v>
      </c>
      <c r="Y261" s="6">
        <f t="shared" si="87"/>
        <v>4</v>
      </c>
      <c r="Z261" s="6">
        <f t="shared" si="88"/>
        <v>16.86722571628232</v>
      </c>
      <c r="AC261" s="6">
        <f t="shared" si="67"/>
        <v>17270</v>
      </c>
      <c r="AD261" s="6">
        <f t="shared" si="68"/>
        <v>4318</v>
      </c>
      <c r="AE261" s="6">
        <f t="shared" si="69"/>
        <v>10</v>
      </c>
      <c r="AF261" s="6">
        <f t="shared" si="70"/>
        <v>3651</v>
      </c>
      <c r="AG261" s="6">
        <f t="shared" si="71"/>
        <v>4</v>
      </c>
      <c r="AH261" s="6">
        <f t="shared" si="72"/>
        <v>3648</v>
      </c>
      <c r="AI261" s="6">
        <f t="shared" si="73"/>
        <v>10.733497671870721</v>
      </c>
      <c r="AL261" s="6">
        <f t="shared" si="74"/>
        <v>17270</v>
      </c>
      <c r="AM261" s="6">
        <f t="shared" si="75"/>
        <v>12953</v>
      </c>
      <c r="AN261" s="6">
        <f t="shared" si="76"/>
        <v>25</v>
      </c>
      <c r="AO261" s="6">
        <f t="shared" si="77"/>
        <v>588</v>
      </c>
      <c r="AP261" s="6">
        <f t="shared" si="78"/>
        <v>4</v>
      </c>
      <c r="AQ261" s="6">
        <f t="shared" si="79"/>
        <v>12672</v>
      </c>
      <c r="AR261" s="6">
        <f t="shared" si="80"/>
        <v>26.908163265306122</v>
      </c>
    </row>
    <row r="262" spans="3:44" x14ac:dyDescent="0.25">
      <c r="C262" s="5" t="s">
        <v>508</v>
      </c>
      <c r="D262" s="5">
        <v>20500</v>
      </c>
      <c r="E262" s="5" t="s">
        <v>509</v>
      </c>
      <c r="F262" s="5">
        <v>229046</v>
      </c>
      <c r="G262" s="5">
        <v>5533</v>
      </c>
      <c r="H262" s="5">
        <v>21364</v>
      </c>
      <c r="I262" s="5">
        <v>37351</v>
      </c>
      <c r="J262" s="5">
        <v>43379</v>
      </c>
      <c r="K262" s="5">
        <v>37961</v>
      </c>
      <c r="L262" s="5">
        <v>17250</v>
      </c>
      <c r="M262" s="5">
        <v>28360</v>
      </c>
      <c r="N262" s="5">
        <v>6782</v>
      </c>
      <c r="O262" s="5">
        <v>7686</v>
      </c>
      <c r="P262" s="5">
        <v>12840</v>
      </c>
      <c r="Q262" s="5">
        <v>7097</v>
      </c>
      <c r="R262" s="5">
        <v>3443</v>
      </c>
      <c r="S262" s="6">
        <f t="shared" si="81"/>
        <v>114523</v>
      </c>
      <c r="T262" s="6" t="str">
        <f t="shared" si="82"/>
        <v>20 to 24 minutes</v>
      </c>
      <c r="U262" s="6">
        <f t="shared" si="83"/>
        <v>20</v>
      </c>
      <c r="V262" s="6">
        <f t="shared" si="84"/>
        <v>229046</v>
      </c>
      <c r="W262" s="6">
        <f t="shared" si="85"/>
        <v>107627</v>
      </c>
      <c r="X262" s="6">
        <f t="shared" si="86"/>
        <v>37961</v>
      </c>
      <c r="Y262" s="6">
        <f t="shared" si="87"/>
        <v>4</v>
      </c>
      <c r="Z262" s="6">
        <f t="shared" si="88"/>
        <v>20.726640499459972</v>
      </c>
      <c r="AC262" s="6">
        <f t="shared" si="67"/>
        <v>229046</v>
      </c>
      <c r="AD262" s="6">
        <f t="shared" si="68"/>
        <v>57262</v>
      </c>
      <c r="AE262" s="6">
        <f t="shared" si="69"/>
        <v>10</v>
      </c>
      <c r="AF262" s="6">
        <f t="shared" si="70"/>
        <v>37351</v>
      </c>
      <c r="AG262" s="6">
        <f t="shared" si="71"/>
        <v>4</v>
      </c>
      <c r="AH262" s="6">
        <f t="shared" si="72"/>
        <v>26897</v>
      </c>
      <c r="AI262" s="6">
        <f t="shared" si="73"/>
        <v>13.251800487269417</v>
      </c>
      <c r="AL262" s="6">
        <f t="shared" si="74"/>
        <v>229046</v>
      </c>
      <c r="AM262" s="6">
        <f t="shared" si="75"/>
        <v>171785</v>
      </c>
      <c r="AN262" s="6">
        <f t="shared" si="76"/>
        <v>30</v>
      </c>
      <c r="AO262" s="6">
        <f t="shared" si="77"/>
        <v>28360</v>
      </c>
      <c r="AP262" s="6">
        <f t="shared" si="78"/>
        <v>4</v>
      </c>
      <c r="AQ262" s="6">
        <f t="shared" si="79"/>
        <v>162838</v>
      </c>
      <c r="AR262" s="6">
        <f t="shared" si="80"/>
        <v>31.261847672778561</v>
      </c>
    </row>
    <row r="263" spans="3:44" x14ac:dyDescent="0.25">
      <c r="C263" s="5" t="s">
        <v>510</v>
      </c>
      <c r="D263" s="5">
        <v>20540</v>
      </c>
      <c r="E263" s="5" t="s">
        <v>511</v>
      </c>
      <c r="F263" s="5">
        <v>15687</v>
      </c>
      <c r="G263" s="5">
        <v>846</v>
      </c>
      <c r="H263" s="5">
        <v>2584</v>
      </c>
      <c r="I263" s="5">
        <v>4304</v>
      </c>
      <c r="J263" s="5">
        <v>2910</v>
      </c>
      <c r="K263" s="5">
        <v>1825</v>
      </c>
      <c r="L263" s="5">
        <v>402</v>
      </c>
      <c r="M263" s="5">
        <v>864</v>
      </c>
      <c r="N263" s="5">
        <v>206</v>
      </c>
      <c r="O263" s="5">
        <v>213</v>
      </c>
      <c r="P263" s="5">
        <v>893</v>
      </c>
      <c r="Q263" s="5">
        <v>428</v>
      </c>
      <c r="R263" s="5">
        <v>212</v>
      </c>
      <c r="S263" s="6">
        <f t="shared" si="81"/>
        <v>7843.5</v>
      </c>
      <c r="T263" s="6" t="str">
        <f t="shared" si="82"/>
        <v>15 to 19 minutes</v>
      </c>
      <c r="U263" s="6">
        <f t="shared" si="83"/>
        <v>15</v>
      </c>
      <c r="V263" s="6">
        <f t="shared" si="84"/>
        <v>15687</v>
      </c>
      <c r="W263" s="6">
        <f t="shared" si="85"/>
        <v>7734</v>
      </c>
      <c r="X263" s="6">
        <f t="shared" si="86"/>
        <v>2910</v>
      </c>
      <c r="Y263" s="6">
        <f t="shared" si="87"/>
        <v>4</v>
      </c>
      <c r="Z263" s="6">
        <f t="shared" si="88"/>
        <v>15.150515463917525</v>
      </c>
      <c r="AC263" s="6">
        <f t="shared" si="67"/>
        <v>15687</v>
      </c>
      <c r="AD263" s="6">
        <f t="shared" si="68"/>
        <v>3922</v>
      </c>
      <c r="AE263" s="6">
        <f t="shared" si="69"/>
        <v>10</v>
      </c>
      <c r="AF263" s="6">
        <f t="shared" si="70"/>
        <v>4304</v>
      </c>
      <c r="AG263" s="6">
        <f t="shared" si="71"/>
        <v>4</v>
      </c>
      <c r="AH263" s="6">
        <f t="shared" si="72"/>
        <v>3430</v>
      </c>
      <c r="AI263" s="6">
        <f t="shared" si="73"/>
        <v>10.457016728624536</v>
      </c>
      <c r="AL263" s="6">
        <f t="shared" si="74"/>
        <v>15687</v>
      </c>
      <c r="AM263" s="6">
        <f t="shared" si="75"/>
        <v>11766</v>
      </c>
      <c r="AN263" s="6">
        <f t="shared" si="76"/>
        <v>20</v>
      </c>
      <c r="AO263" s="6">
        <f t="shared" si="77"/>
        <v>1825</v>
      </c>
      <c r="AP263" s="6">
        <f t="shared" si="78"/>
        <v>4</v>
      </c>
      <c r="AQ263" s="6">
        <f t="shared" si="79"/>
        <v>10644</v>
      </c>
      <c r="AR263" s="6">
        <f t="shared" si="80"/>
        <v>22.457534246575342</v>
      </c>
    </row>
    <row r="264" spans="3:44" x14ac:dyDescent="0.25">
      <c r="C264" s="5" t="s">
        <v>512</v>
      </c>
      <c r="D264" s="5">
        <v>20580</v>
      </c>
      <c r="E264" s="5" t="s">
        <v>513</v>
      </c>
      <c r="F264" s="5">
        <v>18821</v>
      </c>
      <c r="G264" s="5">
        <v>879</v>
      </c>
      <c r="H264" s="5">
        <v>3750</v>
      </c>
      <c r="I264" s="5">
        <v>4674</v>
      </c>
      <c r="J264" s="5">
        <v>4580</v>
      </c>
      <c r="K264" s="5">
        <v>1610</v>
      </c>
      <c r="L264" s="5">
        <v>257</v>
      </c>
      <c r="M264" s="5">
        <v>709</v>
      </c>
      <c r="N264" s="5">
        <v>29</v>
      </c>
      <c r="O264" s="5">
        <v>54</v>
      </c>
      <c r="P264" s="5">
        <v>711</v>
      </c>
      <c r="Q264" s="5">
        <v>798</v>
      </c>
      <c r="R264" s="5">
        <v>770</v>
      </c>
      <c r="S264" s="6">
        <f t="shared" si="81"/>
        <v>9410.5</v>
      </c>
      <c r="T264" s="6" t="str">
        <f t="shared" si="82"/>
        <v>15 to 19 minutes</v>
      </c>
      <c r="U264" s="6">
        <f t="shared" si="83"/>
        <v>15</v>
      </c>
      <c r="V264" s="6">
        <f t="shared" si="84"/>
        <v>18821</v>
      </c>
      <c r="W264" s="6">
        <f t="shared" si="85"/>
        <v>9303</v>
      </c>
      <c r="X264" s="6">
        <f t="shared" si="86"/>
        <v>4580</v>
      </c>
      <c r="Y264" s="6">
        <f t="shared" si="87"/>
        <v>4</v>
      </c>
      <c r="Z264" s="6">
        <f t="shared" si="88"/>
        <v>15.093886462882097</v>
      </c>
      <c r="AC264" s="6">
        <f t="shared" si="67"/>
        <v>18821</v>
      </c>
      <c r="AD264" s="6">
        <f t="shared" si="68"/>
        <v>4706</v>
      </c>
      <c r="AE264" s="6">
        <f t="shared" si="69"/>
        <v>10</v>
      </c>
      <c r="AF264" s="6">
        <f t="shared" si="70"/>
        <v>4674</v>
      </c>
      <c r="AG264" s="6">
        <f t="shared" si="71"/>
        <v>4</v>
      </c>
      <c r="AH264" s="6">
        <f t="shared" si="72"/>
        <v>4629</v>
      </c>
      <c r="AI264" s="6">
        <f t="shared" si="73"/>
        <v>10.06525459991442</v>
      </c>
      <c r="AL264" s="6">
        <f t="shared" si="74"/>
        <v>18821</v>
      </c>
      <c r="AM264" s="6">
        <f t="shared" si="75"/>
        <v>14116</v>
      </c>
      <c r="AN264" s="6">
        <f t="shared" si="76"/>
        <v>20</v>
      </c>
      <c r="AO264" s="6">
        <f t="shared" si="77"/>
        <v>1610</v>
      </c>
      <c r="AP264" s="6">
        <f t="shared" si="78"/>
        <v>4</v>
      </c>
      <c r="AQ264" s="6">
        <f t="shared" si="79"/>
        <v>13883</v>
      </c>
      <c r="AR264" s="6">
        <f t="shared" si="80"/>
        <v>20.578260869565216</v>
      </c>
    </row>
    <row r="265" spans="3:44" x14ac:dyDescent="0.25">
      <c r="C265" s="5" t="s">
        <v>514</v>
      </c>
      <c r="D265" s="5">
        <v>20620</v>
      </c>
      <c r="E265" s="5" t="s">
        <v>515</v>
      </c>
      <c r="F265" s="5">
        <v>43854</v>
      </c>
      <c r="G265" s="5">
        <v>2469</v>
      </c>
      <c r="H265" s="5">
        <v>6367</v>
      </c>
      <c r="I265" s="5">
        <v>6505</v>
      </c>
      <c r="J265" s="5">
        <v>5416</v>
      </c>
      <c r="K265" s="5">
        <v>5786</v>
      </c>
      <c r="L265" s="5">
        <v>2808</v>
      </c>
      <c r="M265" s="5">
        <v>4474</v>
      </c>
      <c r="N265" s="5">
        <v>1551</v>
      </c>
      <c r="O265" s="5">
        <v>1990</v>
      </c>
      <c r="P265" s="5">
        <v>3745</v>
      </c>
      <c r="Q265" s="5">
        <v>1739</v>
      </c>
      <c r="R265" s="5">
        <v>1004</v>
      </c>
      <c r="S265" s="6">
        <f t="shared" si="81"/>
        <v>21927</v>
      </c>
      <c r="T265" s="6" t="str">
        <f t="shared" si="82"/>
        <v>20 to 24 minutes</v>
      </c>
      <c r="U265" s="6">
        <f t="shared" si="83"/>
        <v>20</v>
      </c>
      <c r="V265" s="6">
        <f t="shared" si="84"/>
        <v>43854</v>
      </c>
      <c r="W265" s="6">
        <f t="shared" si="85"/>
        <v>20757</v>
      </c>
      <c r="X265" s="6">
        <f t="shared" si="86"/>
        <v>5786</v>
      </c>
      <c r="Y265" s="6">
        <f t="shared" si="87"/>
        <v>4</v>
      </c>
      <c r="Z265" s="6">
        <f t="shared" si="88"/>
        <v>20.808848945731075</v>
      </c>
      <c r="AC265" s="6">
        <f t="shared" si="67"/>
        <v>43854</v>
      </c>
      <c r="AD265" s="6">
        <f t="shared" si="68"/>
        <v>10964</v>
      </c>
      <c r="AE265" s="6">
        <f t="shared" si="69"/>
        <v>10</v>
      </c>
      <c r="AF265" s="6">
        <f t="shared" si="70"/>
        <v>6505</v>
      </c>
      <c r="AG265" s="6">
        <f t="shared" si="71"/>
        <v>4</v>
      </c>
      <c r="AH265" s="6">
        <f t="shared" si="72"/>
        <v>8836</v>
      </c>
      <c r="AI265" s="6">
        <f t="shared" si="73"/>
        <v>11.308224442736357</v>
      </c>
      <c r="AL265" s="6">
        <f t="shared" si="74"/>
        <v>43854</v>
      </c>
      <c r="AM265" s="6">
        <f t="shared" si="75"/>
        <v>32891</v>
      </c>
      <c r="AN265" s="6">
        <f t="shared" si="76"/>
        <v>30</v>
      </c>
      <c r="AO265" s="6">
        <f t="shared" si="77"/>
        <v>4474</v>
      </c>
      <c r="AP265" s="6">
        <f t="shared" si="78"/>
        <v>4</v>
      </c>
      <c r="AQ265" s="6">
        <f t="shared" si="79"/>
        <v>29351</v>
      </c>
      <c r="AR265" s="6">
        <f t="shared" si="80"/>
        <v>33.164506034868126</v>
      </c>
    </row>
    <row r="266" spans="3:44" x14ac:dyDescent="0.25">
      <c r="C266" s="5" t="s">
        <v>516</v>
      </c>
      <c r="D266" s="5">
        <v>20660</v>
      </c>
      <c r="E266" s="5" t="s">
        <v>517</v>
      </c>
      <c r="F266" s="5">
        <v>16323</v>
      </c>
      <c r="G266" s="5">
        <v>797</v>
      </c>
      <c r="H266" s="5">
        <v>2627</v>
      </c>
      <c r="I266" s="5">
        <v>3042</v>
      </c>
      <c r="J266" s="5">
        <v>2072</v>
      </c>
      <c r="K266" s="5">
        <v>1960</v>
      </c>
      <c r="L266" s="5">
        <v>826</v>
      </c>
      <c r="M266" s="5">
        <v>1370</v>
      </c>
      <c r="N266" s="5">
        <v>285</v>
      </c>
      <c r="O266" s="5">
        <v>372</v>
      </c>
      <c r="P266" s="5">
        <v>982</v>
      </c>
      <c r="Q266" s="5">
        <v>1193</v>
      </c>
      <c r="R266" s="5">
        <v>797</v>
      </c>
      <c r="S266" s="6">
        <f t="shared" si="81"/>
        <v>8161.5</v>
      </c>
      <c r="T266" s="6" t="str">
        <f t="shared" si="82"/>
        <v>15 to 19 minutes</v>
      </c>
      <c r="U266" s="6">
        <f t="shared" si="83"/>
        <v>15</v>
      </c>
      <c r="V266" s="6">
        <f t="shared" si="84"/>
        <v>16323</v>
      </c>
      <c r="W266" s="6">
        <f t="shared" si="85"/>
        <v>6466</v>
      </c>
      <c r="X266" s="6">
        <f t="shared" si="86"/>
        <v>2072</v>
      </c>
      <c r="Y266" s="6">
        <f t="shared" si="87"/>
        <v>4</v>
      </c>
      <c r="Z266" s="6">
        <f t="shared" si="88"/>
        <v>18.273166023166024</v>
      </c>
      <c r="AC266" s="6">
        <f t="shared" si="67"/>
        <v>16323</v>
      </c>
      <c r="AD266" s="6">
        <f t="shared" si="68"/>
        <v>4081</v>
      </c>
      <c r="AE266" s="6">
        <f t="shared" si="69"/>
        <v>10</v>
      </c>
      <c r="AF266" s="6">
        <f t="shared" si="70"/>
        <v>3042</v>
      </c>
      <c r="AG266" s="6">
        <f t="shared" si="71"/>
        <v>4</v>
      </c>
      <c r="AH266" s="6">
        <f t="shared" si="72"/>
        <v>3424</v>
      </c>
      <c r="AI266" s="6">
        <f t="shared" si="73"/>
        <v>10.863576594345826</v>
      </c>
      <c r="AL266" s="6">
        <f t="shared" si="74"/>
        <v>16323</v>
      </c>
      <c r="AM266" s="6">
        <f t="shared" si="75"/>
        <v>12243</v>
      </c>
      <c r="AN266" s="6">
        <f t="shared" si="76"/>
        <v>30</v>
      </c>
      <c r="AO266" s="6">
        <f t="shared" si="77"/>
        <v>1370</v>
      </c>
      <c r="AP266" s="6">
        <f t="shared" si="78"/>
        <v>4</v>
      </c>
      <c r="AQ266" s="6">
        <f t="shared" si="79"/>
        <v>11324</v>
      </c>
      <c r="AR266" s="6">
        <f t="shared" si="80"/>
        <v>32.681021897810218</v>
      </c>
    </row>
    <row r="267" spans="3:44" x14ac:dyDescent="0.25">
      <c r="C267" s="5" t="s">
        <v>518</v>
      </c>
      <c r="D267" s="5">
        <v>20700</v>
      </c>
      <c r="E267" s="5" t="s">
        <v>519</v>
      </c>
      <c r="F267" s="5">
        <v>71504</v>
      </c>
      <c r="G267" s="5">
        <v>2599</v>
      </c>
      <c r="H267" s="5">
        <v>7009</v>
      </c>
      <c r="I267" s="5">
        <v>8091</v>
      </c>
      <c r="J267" s="5">
        <v>8687</v>
      </c>
      <c r="K267" s="5">
        <v>7680</v>
      </c>
      <c r="L267" s="5">
        <v>3381</v>
      </c>
      <c r="M267" s="5">
        <v>6712</v>
      </c>
      <c r="N267" s="5">
        <v>1782</v>
      </c>
      <c r="O267" s="5">
        <v>2323</v>
      </c>
      <c r="P267" s="5">
        <v>5673</v>
      </c>
      <c r="Q267" s="5">
        <v>6617</v>
      </c>
      <c r="R267" s="5">
        <v>10950</v>
      </c>
      <c r="S267" s="6">
        <f t="shared" si="81"/>
        <v>35752</v>
      </c>
      <c r="T267" s="6" t="str">
        <f t="shared" si="82"/>
        <v>25 to 29 minutes</v>
      </c>
      <c r="U267" s="6">
        <f t="shared" si="83"/>
        <v>25</v>
      </c>
      <c r="V267" s="6">
        <f t="shared" si="84"/>
        <v>71504</v>
      </c>
      <c r="W267" s="6">
        <f t="shared" si="85"/>
        <v>34066</v>
      </c>
      <c r="X267" s="6">
        <f t="shared" si="86"/>
        <v>3381</v>
      </c>
      <c r="Y267" s="6">
        <f t="shared" si="87"/>
        <v>4</v>
      </c>
      <c r="Z267" s="6">
        <f t="shared" si="88"/>
        <v>26.994676131322095</v>
      </c>
      <c r="AC267" s="6">
        <f t="shared" ref="AC267:AC330" si="89">$F267</f>
        <v>71504</v>
      </c>
      <c r="AD267" s="6">
        <f t="shared" ref="AD267:AD330" si="90">ROUNDUP(0.25*($AC267+1),0)</f>
        <v>17877</v>
      </c>
      <c r="AE267" s="6">
        <f t="shared" ref="AE267:AE330" si="91">IF($AD267&gt;SUM($G267:$R267),"can't exceed the total",IF($AD267&gt;SUM($G267:$Q267),$R$6,IF($AD267&gt;SUM($G267:$P267),$Q$6,IF($AD267&gt;SUM($G267:$O267),$P$6,IF($AD267&gt;SUM($G267:$N267),$O$6,IF($AD267&gt;SUM($G267:$M267),$N$6,IF($AD267&gt;SUM($G267:$L267),$M$6,IF($AD267&gt;SUM($G267:$K267),$L$6,IF($AD267&gt;SUM($G267:$J267),$K$6,IF($AD267&gt;SUM($G267:$I267),$J$6,IF($AD267&gt;SUM($G267:$H267),$I$6,IF($AD267&gt;SUM($G267:$G267),$H$6,$G$6))))))))))))</f>
        <v>15</v>
      </c>
      <c r="AF267" s="6">
        <f t="shared" ref="AF267:AF330" si="92">IF($AD267&gt;SUM($G267:$R267),"can't exceed the total", IF($AD267&gt;SUM($G267:$Q267),$R267, IF($AD267&gt;SUM($G267:$P267),$Q267, IF($AD267&gt;SUM($G267:$O267),$P267, IF($AD267&gt;SUM($G267:$N267),$O267, IF($AD267&gt;SUM($G267:$M267),$N267, IF($AD267&gt;SUM($G267:$L267),$M267, IF($AD267&gt;SUM($G267:$K267),$L267, IF($AD267&gt;SUM($G267:$J267),$K267, IF($AD267&gt;SUM($G267:$I267),$J267, IF($AD267&gt;SUM($G267:$H267),$I267, IF($AD267&gt;SUM($G267:$G267),$H267,$G267))))))))))))</f>
        <v>8687</v>
      </c>
      <c r="AG267" s="6">
        <f t="shared" ref="AG267:AG330" si="93">IF($AD267&gt;SUM($G267:$R267),"median can't exceed the total", IF($AD267&gt;SUM($G267:$Q267),$R$1, IF($AD267&gt;SUM($G267:$P267),$Q$1, IF($AD267&gt;SUM($G267:$O267),$P$1, IF($AD267&gt;SUM($G267:$N267),$O$1, IF($AD267&gt;SUM($G267:$M267),$N$1, IF($AD267&gt;SUM($G267:$L267),$M$1, IF($AD267&gt;SUM($G267:$K267),$L$1, IF($AD267&gt;SUM($G267:$J267),$K$1, IF($AD267&gt;SUM($G267:$I267),$J$1, IF($AD267&gt;SUM($G267:$H267),$I$1, IF($AD267&gt;SUM($G267:$G267),$H$1,$G$1))))))))))))</f>
        <v>4</v>
      </c>
      <c r="AH267" s="6">
        <f t="shared" ref="AH267:AH330" si="94">IF($AD267&gt;SUM($G267:$R267),"can't exceed the total", IF($AD267&gt;SUM($G267:$Q267),SUM($G267:$Q267), IF($AD267&gt;SUM($G267:$P267),SUM($G267:$P267), IF($AD267&gt;SUM($G267:$O267),SUM($G267:$O267), IF($AD267&gt;SUM($G267:$N267),SUM($G267:$N267), IF($AD267&gt;SUM($G267:$M267),SUM($G267:$M267), IF($AD267&gt;SUM($G267:$L267),SUM($G267:$L267), IF($AD267&gt;SUM($G267:$K267),SUM($G267:$K267), IF($AD267&gt;SUM($G267:$J267),SUM($G267:$J267), IF($AD267&gt;SUM($G267:$I267),SUM($G267:$I267), IF($AD267&gt;SUM($G267:$H267),SUM($G267:$H267), IF($AD267&gt;SUM($G267),SUM($G267),0))))))))))))</f>
        <v>17699</v>
      </c>
      <c r="AI267" s="6">
        <f t="shared" ref="AI267:AI330" si="95">AE267+(((AC267/4)-AH267)/AF267)*AG267</f>
        <v>15.08150109358812</v>
      </c>
      <c r="AL267" s="6">
        <f t="shared" ref="AL267:AL330" si="96">$F267</f>
        <v>71504</v>
      </c>
      <c r="AM267" s="6">
        <f t="shared" ref="AM267:AM330" si="97">ROUNDDOWN(0.75*($AL267+1),0)</f>
        <v>53628</v>
      </c>
      <c r="AN267" s="6">
        <f t="shared" ref="AN267:AN330" si="98">IF($AM267&gt;SUM($G267:$R267),"can't exceed the total",IF($AM267&gt;SUM($G267:$Q267),$R$6,IF($AM267&gt;SUM($G267:$P267),$Q$6,IF($AM267&gt;SUM($G267:$O267),$P$6,IF($AM267&gt;SUM($G267:$N267),$O$6,IF($AM267&gt;SUM($G267:$M267),$N$6,IF($AM267&gt;SUM($G267:$L267),$M$6,IF($AM267&gt;SUM($G267:$K267),$L$6,IF($AM267&gt;SUM($G267:$J267),$K$6,IF($AM267&gt;SUM($G267:$I267),$J$6,IF($AM267&gt;SUM($G267:$H267),$I$6,IF($AM267&gt;SUM($G267:$G267),$H$6,$G$6))))))))))))</f>
        <v>45</v>
      </c>
      <c r="AO267" s="6">
        <f t="shared" ref="AO267:AO330" si="99">IF($AM267&gt;SUM($G267:$R267),"can't exceed the total", IF($AM267&gt;SUM($G267:$Q267),$R267, IF($AM267&gt;SUM($G267:$P267),$Q267, IF($AM267&gt;SUM($G267:$O267),$P267, IF($AM267&gt;SUM($G267:$N267),$O267, IF($AM267&gt;SUM($G267:$M267),$N267, IF($AM267&gt;SUM($G267:$L267),$M267, IF($AM267&gt;SUM($G267:$K267),$L267, IF($AM267&gt;SUM($G267:$J267),$K267, IF($AM267&gt;SUM($G267:$I267),$J267, IF($AM267&gt;SUM($G267:$H267),$I267, IF($AM267&gt;SUM($G267:$G267),$H267,$G267))))))))))))</f>
        <v>5673</v>
      </c>
      <c r="AP267" s="6">
        <f t="shared" ref="AP267:AP330" si="100">IF($AM267&gt;SUM($G267:$R267),"median can't exceed the total", IF($AM267&gt;SUM($G267:$Q267),$R$1, IF($AM267&gt;SUM($G267:$P267),$Q$1, IF($AM267&gt;SUM($G267:$O267),$P$1, IF($AM267&gt;SUM($G267:$N267),$O$1, IF($AM267&gt;SUM($G267:$M267),$N$1, IF($AM267&gt;SUM($G267:$L267),$M$1, IF($AM267&gt;SUM($G267:$K267),$L$1, IF($AM267&gt;SUM($G267:$J267),$K$1, IF($AM267&gt;SUM($G267:$I267),$J$1, IF($AM267&gt;SUM($G267:$H267),$I$1, IF($AM267&gt;SUM($G267:$G267),$H$1,$G$1))))))))))))</f>
        <v>14</v>
      </c>
      <c r="AQ267" s="6">
        <f t="shared" ref="AQ267:AQ330" si="101">IF($AM267&gt;SUM($G267:$R267),"can't exceed the total", IF($AM267&gt;SUM($G267:$Q267),SUM($G267:$Q267), IF($AM267&gt;SUM($G267:$P267),SUM($G267:$P267), IF($AM267&gt;SUM($G267:$O267),SUM($G267:$O267), IF($AM267&gt;SUM($G267:$N267),SUM($G267:$N267), IF($AM267&gt;SUM($G267:$M267),SUM($G267:$M267), IF($AM267&gt;SUM($G267:$L267),SUM($G267:$L267), IF($AM267&gt;SUM($G267:$K267),SUM($G267:$K267), IF($AM267&gt;SUM($G267:$J267),SUM($G267:$J267), IF($AM267&gt;SUM($G267:$I267),SUM($G267:$I267), IF($AM267&gt;SUM($G267:$H267),SUM($G267:$H267), IF($AM267&gt;SUM($G267),SUM($G267),0))))))))))))</f>
        <v>48264</v>
      </c>
      <c r="AR267" s="6">
        <f t="shared" ref="AR267:AR330" si="102">AN267+((((3*AL267)/4)-AQ267)/AO267)*AP267</f>
        <v>58.237440507667898</v>
      </c>
    </row>
    <row r="268" spans="3:44" x14ac:dyDescent="0.25">
      <c r="C268" s="5" t="s">
        <v>520</v>
      </c>
      <c r="D268" s="5">
        <v>20740</v>
      </c>
      <c r="E268" s="5" t="s">
        <v>521</v>
      </c>
      <c r="F268" s="5">
        <v>79001</v>
      </c>
      <c r="G268" s="5">
        <v>4318</v>
      </c>
      <c r="H268" s="5">
        <v>13086</v>
      </c>
      <c r="I268" s="5">
        <v>18029</v>
      </c>
      <c r="J268" s="5">
        <v>16149</v>
      </c>
      <c r="K268" s="5">
        <v>10282</v>
      </c>
      <c r="L268" s="5">
        <v>3678</v>
      </c>
      <c r="M268" s="5">
        <v>5789</v>
      </c>
      <c r="N268" s="5">
        <v>1285</v>
      </c>
      <c r="O268" s="5">
        <v>1262</v>
      </c>
      <c r="P268" s="5">
        <v>2345</v>
      </c>
      <c r="Q268" s="5">
        <v>1313</v>
      </c>
      <c r="R268" s="5">
        <v>1465</v>
      </c>
      <c r="S268" s="6">
        <f t="shared" ref="S268:S331" si="103">IF(MOD(F268,2)&gt;0,AVERAGE(ROUNDDOWN(F268/2,0),ROUNDUP(F268/2,0)),F268/2)</f>
        <v>39500.5</v>
      </c>
      <c r="T268" s="6" t="str">
        <f t="shared" ref="T268:T331" si="104">IF($S268&gt;SUM($G268:$R268),"median can't exceed the total",IF($S268&gt;SUM($G268:$Q268),$R$9,IF($S268&gt;SUM($G268:$P268),$Q$9,IF($S268&gt;SUM($G268:$O268),$P$9,IF($S268&gt;SUM($G268:$N268),$O$9,IF($S268&gt;SUM($G268:$M268),$N$9,IF($S268&gt;SUM($G268:$L268),$M$9,IF($S268&gt;SUM($G268:$K268),$L$9,IF($S268&gt;SUM($G268:$J268),$K$9,IF($S268&gt;SUM($G268:$I268),$J$9,IF($S268&gt;SUM($G268:$H268),$I$9,IF($S268&gt;SUM($G268),$H$9,$G$9))))))))))))</f>
        <v>15 to 19 minutes</v>
      </c>
      <c r="U268" s="6">
        <f t="shared" ref="U268:U331" si="105">IF($S268&gt;SUM($G268:$R268),"median can't exceed the total", IF($S268&gt;SUM($G268:$Q268),$R$6, IF($S268&gt;SUM($G268:$P268),$Q$6, IF($S268&gt;SUM($G268:$O268),$P$6, IF($S268&gt;SUM($G268:$N268),$O$6, IF($S268&gt;SUM($G268:$M268),$N$6, IF($S268&gt;SUM($G268:$L268),$M$6, IF($S268&gt;SUM($G268:$K268),$L$6, IF($S268&gt;SUM($G268:$J268),$K$6, IF($S268&gt;SUM($G268:$I268),$J$6, IF($S268&gt;SUM($G268:$H268),$I$6, IF($S268&gt;SUM($G268),$H$6,$G$6))))))))))))</f>
        <v>15</v>
      </c>
      <c r="V268" s="6">
        <f t="shared" ref="V268:V331" si="106">F268</f>
        <v>79001</v>
      </c>
      <c r="W268" s="6">
        <f t="shared" ref="W268:W331" si="107">IF($S268&gt;SUM($G268:$R268),"median can't exceed the total", IF($S268&gt;SUM($G268:$Q268),SUM($G268:$Q268), IF($S268&gt;SUM($G268:$P268),SUM($G268:$P268), IF($S268&gt;SUM($G268:$O268),SUM($G268:$O268), IF($S268&gt;SUM($G268:$N268),SUM($G268:$N268), IF($S268&gt;SUM($G268:$M268),SUM($G268:$M268), IF($S268&gt;SUM($G268:$L268),SUM($G268:$L268), IF($S268&gt;SUM($G268:$K268),SUM($G268:$K268), IF($S268&gt;SUM($G268:$J268),SUM($G268:$J268), IF($S268&gt;SUM($G268:$I268),SUM($G268:$I268), IF($S268&gt;SUM($G268:$H268),SUM($G268:$H268), IF($S268&gt;SUM($G268),SUM($G268),0))))))))))))</f>
        <v>35433</v>
      </c>
      <c r="X268" s="6">
        <f t="shared" ref="X268:X331" si="108">IF($S268&gt;SUM($G268:$R268),"median can't exceed the total", IF($S268&gt;SUM($G268:$Q268),$R268, IF($S268&gt;SUM($G268:$P268),$Q268, IF($S268&gt;SUM($G268:$O268),$P268, IF($S268&gt;SUM($G268:$N268),$O268, IF($S268&gt;SUM($G268:$M268),$N268, IF($S268&gt;SUM($G268:$L268),$M268, IF($S268&gt;SUM($G268:$K268),$L268, IF($S268&gt;SUM($G268:$J268),$K268, IF($S268&gt;SUM($G268:$I268),$J268, IF($S268&gt;SUM($G268:$H268),$I268, IF($S268&gt;SUM($G268),$H268,$G268))))))))))))</f>
        <v>16149</v>
      </c>
      <c r="Y268" s="6">
        <f t="shared" ref="Y268:Y331" si="109">IF($S268&gt;SUM($G268:$R268),"median can't exceed the total", IF($S268&gt;SUM($G268:$Q268),$R$1, IF($S268&gt;SUM($G268:$P268),$Q$1, IF($S268&gt;SUM($G268:$O268),$P$1, IF($S268&gt;SUM($G268:$N268),$O$1, IF($S268&gt;SUM($G268:$M268),$N$1, IF($S268&gt;SUM($G268:$L268),$M$1, IF($S268&gt;SUM($G268:$K268),$L$1, IF($S268&gt;SUM($G268:$J268),$K$1, IF($S268&gt;SUM($G268:$I268),$J$1, IF($S268&gt;SUM($G268:$H268),$I$1, IF($S268&gt;SUM($G268),$H$1,$G$1))))))))))))</f>
        <v>4</v>
      </c>
      <c r="Z268" s="6">
        <f t="shared" ref="Z268:Z331" si="110">U268+(((V268/2)-W268)/X268)*Y268</f>
        <v>16.00749272400768</v>
      </c>
      <c r="AC268" s="6">
        <f t="shared" si="89"/>
        <v>79001</v>
      </c>
      <c r="AD268" s="6">
        <f t="shared" si="90"/>
        <v>19751</v>
      </c>
      <c r="AE268" s="6">
        <f t="shared" si="91"/>
        <v>10</v>
      </c>
      <c r="AF268" s="6">
        <f t="shared" si="92"/>
        <v>18029</v>
      </c>
      <c r="AG268" s="6">
        <f t="shared" si="93"/>
        <v>4</v>
      </c>
      <c r="AH268" s="6">
        <f t="shared" si="94"/>
        <v>17404</v>
      </c>
      <c r="AI268" s="6">
        <f t="shared" si="95"/>
        <v>10.520550224638082</v>
      </c>
      <c r="AL268" s="6">
        <f t="shared" si="96"/>
        <v>79001</v>
      </c>
      <c r="AM268" s="6">
        <f t="shared" si="97"/>
        <v>59251</v>
      </c>
      <c r="AN268" s="6">
        <f t="shared" si="98"/>
        <v>20</v>
      </c>
      <c r="AO268" s="6">
        <f t="shared" si="99"/>
        <v>10282</v>
      </c>
      <c r="AP268" s="6">
        <f t="shared" si="100"/>
        <v>4</v>
      </c>
      <c r="AQ268" s="6">
        <f t="shared" si="101"/>
        <v>51582</v>
      </c>
      <c r="AR268" s="6">
        <f t="shared" si="102"/>
        <v>22.983368994359076</v>
      </c>
    </row>
    <row r="269" spans="3:44" x14ac:dyDescent="0.25">
      <c r="C269" s="5" t="s">
        <v>522</v>
      </c>
      <c r="D269" s="5">
        <v>20780</v>
      </c>
      <c r="E269" s="5" t="s">
        <v>523</v>
      </c>
      <c r="F269" s="5">
        <v>32457</v>
      </c>
      <c r="G269" s="5">
        <v>2377</v>
      </c>
      <c r="H269" s="5">
        <v>5047</v>
      </c>
      <c r="I269" s="5">
        <v>5697</v>
      </c>
      <c r="J269" s="5">
        <v>5152</v>
      </c>
      <c r="K269" s="5">
        <v>2858</v>
      </c>
      <c r="L269" s="5">
        <v>2231</v>
      </c>
      <c r="M269" s="5">
        <v>3179</v>
      </c>
      <c r="N269" s="5">
        <v>1024</v>
      </c>
      <c r="O269" s="5">
        <v>690</v>
      </c>
      <c r="P269" s="5">
        <v>2211</v>
      </c>
      <c r="Q269" s="5">
        <v>1380</v>
      </c>
      <c r="R269" s="5">
        <v>611</v>
      </c>
      <c r="S269" s="6">
        <f t="shared" si="103"/>
        <v>16228.5</v>
      </c>
      <c r="T269" s="6" t="str">
        <f t="shared" si="104"/>
        <v>15 to 19 minutes</v>
      </c>
      <c r="U269" s="6">
        <f t="shared" si="105"/>
        <v>15</v>
      </c>
      <c r="V269" s="6">
        <f t="shared" si="106"/>
        <v>32457</v>
      </c>
      <c r="W269" s="6">
        <f t="shared" si="107"/>
        <v>13121</v>
      </c>
      <c r="X269" s="6">
        <f t="shared" si="108"/>
        <v>5152</v>
      </c>
      <c r="Y269" s="6">
        <f t="shared" si="109"/>
        <v>4</v>
      </c>
      <c r="Z269" s="6">
        <f t="shared" si="110"/>
        <v>17.412655279503106</v>
      </c>
      <c r="AC269" s="6">
        <f t="shared" si="89"/>
        <v>32457</v>
      </c>
      <c r="AD269" s="6">
        <f t="shared" si="90"/>
        <v>8115</v>
      </c>
      <c r="AE269" s="6">
        <f t="shared" si="91"/>
        <v>10</v>
      </c>
      <c r="AF269" s="6">
        <f t="shared" si="92"/>
        <v>5697</v>
      </c>
      <c r="AG269" s="6">
        <f t="shared" si="93"/>
        <v>4</v>
      </c>
      <c r="AH269" s="6">
        <f t="shared" si="94"/>
        <v>7424</v>
      </c>
      <c r="AI269" s="6">
        <f t="shared" si="95"/>
        <v>10.484641039143408</v>
      </c>
      <c r="AL269" s="6">
        <f t="shared" si="96"/>
        <v>32457</v>
      </c>
      <c r="AM269" s="6">
        <f t="shared" si="97"/>
        <v>24343</v>
      </c>
      <c r="AN269" s="6">
        <f t="shared" si="98"/>
        <v>30</v>
      </c>
      <c r="AO269" s="6">
        <f t="shared" si="99"/>
        <v>3179</v>
      </c>
      <c r="AP269" s="6">
        <f t="shared" si="100"/>
        <v>4</v>
      </c>
      <c r="AQ269" s="6">
        <f t="shared" si="101"/>
        <v>23362</v>
      </c>
      <c r="AR269" s="6">
        <f t="shared" si="102"/>
        <v>31.234035860333439</v>
      </c>
    </row>
    <row r="270" spans="3:44" x14ac:dyDescent="0.25">
      <c r="C270" s="5" t="s">
        <v>524</v>
      </c>
      <c r="D270" s="5">
        <v>20820</v>
      </c>
      <c r="E270" s="5" t="s">
        <v>525</v>
      </c>
      <c r="F270" s="5">
        <v>16327</v>
      </c>
      <c r="G270" s="5">
        <v>1079</v>
      </c>
      <c r="H270" s="5">
        <v>2831</v>
      </c>
      <c r="I270" s="5">
        <v>3646</v>
      </c>
      <c r="J270" s="5">
        <v>3269</v>
      </c>
      <c r="K270" s="5">
        <v>1821</v>
      </c>
      <c r="L270" s="5">
        <v>1011</v>
      </c>
      <c r="M270" s="5">
        <v>1250</v>
      </c>
      <c r="N270" s="5">
        <v>200</v>
      </c>
      <c r="O270" s="5">
        <v>209</v>
      </c>
      <c r="P270" s="5">
        <v>412</v>
      </c>
      <c r="Q270" s="5">
        <v>369</v>
      </c>
      <c r="R270" s="5">
        <v>230</v>
      </c>
      <c r="S270" s="6">
        <f t="shared" si="103"/>
        <v>8163.5</v>
      </c>
      <c r="T270" s="6" t="str">
        <f t="shared" si="104"/>
        <v>15 to 19 minutes</v>
      </c>
      <c r="U270" s="6">
        <f t="shared" si="105"/>
        <v>15</v>
      </c>
      <c r="V270" s="6">
        <f t="shared" si="106"/>
        <v>16327</v>
      </c>
      <c r="W270" s="6">
        <f t="shared" si="107"/>
        <v>7556</v>
      </c>
      <c r="X270" s="6">
        <f t="shared" si="108"/>
        <v>3269</v>
      </c>
      <c r="Y270" s="6">
        <f t="shared" si="109"/>
        <v>4</v>
      </c>
      <c r="Z270" s="6">
        <f t="shared" si="110"/>
        <v>15.743346589171001</v>
      </c>
      <c r="AC270" s="6">
        <f t="shared" si="89"/>
        <v>16327</v>
      </c>
      <c r="AD270" s="6">
        <f t="shared" si="90"/>
        <v>4082</v>
      </c>
      <c r="AE270" s="6">
        <f t="shared" si="91"/>
        <v>10</v>
      </c>
      <c r="AF270" s="6">
        <f t="shared" si="92"/>
        <v>3646</v>
      </c>
      <c r="AG270" s="6">
        <f t="shared" si="93"/>
        <v>4</v>
      </c>
      <c r="AH270" s="6">
        <f t="shared" si="94"/>
        <v>3910</v>
      </c>
      <c r="AI270" s="6">
        <f t="shared" si="95"/>
        <v>10.188425671969281</v>
      </c>
      <c r="AL270" s="6">
        <f t="shared" si="96"/>
        <v>16327</v>
      </c>
      <c r="AM270" s="6">
        <f t="shared" si="97"/>
        <v>12246</v>
      </c>
      <c r="AN270" s="6">
        <f t="shared" si="98"/>
        <v>20</v>
      </c>
      <c r="AO270" s="6">
        <f t="shared" si="99"/>
        <v>1821</v>
      </c>
      <c r="AP270" s="6">
        <f t="shared" si="100"/>
        <v>4</v>
      </c>
      <c r="AQ270" s="6">
        <f t="shared" si="101"/>
        <v>10825</v>
      </c>
      <c r="AR270" s="6">
        <f t="shared" si="102"/>
        <v>23.119714442613947</v>
      </c>
    </row>
    <row r="271" spans="3:44" x14ac:dyDescent="0.25">
      <c r="C271" s="5" t="s">
        <v>526</v>
      </c>
      <c r="D271" s="5">
        <v>20900</v>
      </c>
      <c r="E271" s="5" t="s">
        <v>527</v>
      </c>
      <c r="F271" s="5">
        <v>17934</v>
      </c>
      <c r="G271" s="5">
        <v>1326</v>
      </c>
      <c r="H271" s="5">
        <v>3482</v>
      </c>
      <c r="I271" s="5">
        <v>2932</v>
      </c>
      <c r="J271" s="5">
        <v>2530</v>
      </c>
      <c r="K271" s="5">
        <v>1477</v>
      </c>
      <c r="L271" s="5">
        <v>535</v>
      </c>
      <c r="M271" s="5">
        <v>1769</v>
      </c>
      <c r="N271" s="5">
        <v>183</v>
      </c>
      <c r="O271" s="5">
        <v>668</v>
      </c>
      <c r="P271" s="5">
        <v>1247</v>
      </c>
      <c r="Q271" s="5">
        <v>1164</v>
      </c>
      <c r="R271" s="5">
        <v>621</v>
      </c>
      <c r="S271" s="6">
        <f t="shared" si="103"/>
        <v>8967</v>
      </c>
      <c r="T271" s="6" t="str">
        <f t="shared" si="104"/>
        <v>15 to 19 minutes</v>
      </c>
      <c r="U271" s="6">
        <f t="shared" si="105"/>
        <v>15</v>
      </c>
      <c r="V271" s="6">
        <f t="shared" si="106"/>
        <v>17934</v>
      </c>
      <c r="W271" s="6">
        <f t="shared" si="107"/>
        <v>7740</v>
      </c>
      <c r="X271" s="6">
        <f t="shared" si="108"/>
        <v>2530</v>
      </c>
      <c r="Y271" s="6">
        <f t="shared" si="109"/>
        <v>4</v>
      </c>
      <c r="Z271" s="6">
        <f t="shared" si="110"/>
        <v>16.939920948616599</v>
      </c>
      <c r="AC271" s="6">
        <f t="shared" si="89"/>
        <v>17934</v>
      </c>
      <c r="AD271" s="6">
        <f t="shared" si="90"/>
        <v>4484</v>
      </c>
      <c r="AE271" s="6">
        <f t="shared" si="91"/>
        <v>5</v>
      </c>
      <c r="AF271" s="6">
        <f t="shared" si="92"/>
        <v>3482</v>
      </c>
      <c r="AG271" s="6">
        <f t="shared" si="93"/>
        <v>4</v>
      </c>
      <c r="AH271" s="6">
        <f t="shared" si="94"/>
        <v>1326</v>
      </c>
      <c r="AI271" s="6">
        <f t="shared" si="95"/>
        <v>8.6272257323377364</v>
      </c>
      <c r="AL271" s="6">
        <f t="shared" si="96"/>
        <v>17934</v>
      </c>
      <c r="AM271" s="6">
        <f t="shared" si="97"/>
        <v>13451</v>
      </c>
      <c r="AN271" s="6">
        <f t="shared" si="98"/>
        <v>30</v>
      </c>
      <c r="AO271" s="6">
        <f t="shared" si="99"/>
        <v>1769</v>
      </c>
      <c r="AP271" s="6">
        <f t="shared" si="100"/>
        <v>4</v>
      </c>
      <c r="AQ271" s="6">
        <f t="shared" si="101"/>
        <v>12282</v>
      </c>
      <c r="AR271" s="6">
        <f t="shared" si="102"/>
        <v>32.642170717919726</v>
      </c>
    </row>
    <row r="272" spans="3:44" x14ac:dyDescent="0.25">
      <c r="C272" s="5" t="s">
        <v>528</v>
      </c>
      <c r="D272" s="5">
        <v>20940</v>
      </c>
      <c r="E272" s="5" t="s">
        <v>529</v>
      </c>
      <c r="F272" s="5">
        <v>54211</v>
      </c>
      <c r="G272" s="5">
        <v>2682</v>
      </c>
      <c r="H272" s="5">
        <v>9100</v>
      </c>
      <c r="I272" s="5">
        <v>10867</v>
      </c>
      <c r="J272" s="5">
        <v>8839</v>
      </c>
      <c r="K272" s="5">
        <v>7987</v>
      </c>
      <c r="L272" s="5">
        <v>2385</v>
      </c>
      <c r="M272" s="5">
        <v>6035</v>
      </c>
      <c r="N272" s="5">
        <v>559</v>
      </c>
      <c r="O272" s="5">
        <v>965</v>
      </c>
      <c r="P272" s="5">
        <v>1379</v>
      </c>
      <c r="Q272" s="5">
        <v>1631</v>
      </c>
      <c r="R272" s="5">
        <v>1782</v>
      </c>
      <c r="S272" s="6">
        <f t="shared" si="103"/>
        <v>27105.5</v>
      </c>
      <c r="T272" s="6" t="str">
        <f t="shared" si="104"/>
        <v>15 to 19 minutes</v>
      </c>
      <c r="U272" s="6">
        <f t="shared" si="105"/>
        <v>15</v>
      </c>
      <c r="V272" s="6">
        <f t="shared" si="106"/>
        <v>54211</v>
      </c>
      <c r="W272" s="6">
        <f t="shared" si="107"/>
        <v>22649</v>
      </c>
      <c r="X272" s="6">
        <f t="shared" si="108"/>
        <v>8839</v>
      </c>
      <c r="Y272" s="6">
        <f t="shared" si="109"/>
        <v>4</v>
      </c>
      <c r="Z272" s="6">
        <f t="shared" si="110"/>
        <v>17.016743975562846</v>
      </c>
      <c r="AC272" s="6">
        <f t="shared" si="89"/>
        <v>54211</v>
      </c>
      <c r="AD272" s="6">
        <f t="shared" si="90"/>
        <v>13553</v>
      </c>
      <c r="AE272" s="6">
        <f t="shared" si="91"/>
        <v>10</v>
      </c>
      <c r="AF272" s="6">
        <f t="shared" si="92"/>
        <v>10867</v>
      </c>
      <c r="AG272" s="6">
        <f t="shared" si="93"/>
        <v>4</v>
      </c>
      <c r="AH272" s="6">
        <f t="shared" si="94"/>
        <v>11782</v>
      </c>
      <c r="AI272" s="6">
        <f t="shared" si="95"/>
        <v>10.651789822398086</v>
      </c>
      <c r="AL272" s="6">
        <f t="shared" si="96"/>
        <v>54211</v>
      </c>
      <c r="AM272" s="6">
        <f t="shared" si="97"/>
        <v>40659</v>
      </c>
      <c r="AN272" s="6">
        <f t="shared" si="98"/>
        <v>25</v>
      </c>
      <c r="AO272" s="6">
        <f t="shared" si="99"/>
        <v>2385</v>
      </c>
      <c r="AP272" s="6">
        <f t="shared" si="100"/>
        <v>4</v>
      </c>
      <c r="AQ272" s="6">
        <f t="shared" si="101"/>
        <v>39475</v>
      </c>
      <c r="AR272" s="6">
        <f t="shared" si="102"/>
        <v>26.98448637316562</v>
      </c>
    </row>
    <row r="273" spans="3:44" x14ac:dyDescent="0.25">
      <c r="C273" s="5" t="s">
        <v>530</v>
      </c>
      <c r="D273" s="5">
        <v>20980</v>
      </c>
      <c r="E273" s="5" t="s">
        <v>531</v>
      </c>
      <c r="F273" s="5">
        <v>16384</v>
      </c>
      <c r="G273" s="5">
        <v>791</v>
      </c>
      <c r="H273" s="5">
        <v>2820</v>
      </c>
      <c r="I273" s="5">
        <v>4049</v>
      </c>
      <c r="J273" s="5">
        <v>3042</v>
      </c>
      <c r="K273" s="5">
        <v>1956</v>
      </c>
      <c r="L273" s="5">
        <v>708</v>
      </c>
      <c r="M273" s="5">
        <v>1846</v>
      </c>
      <c r="N273" s="5">
        <v>119</v>
      </c>
      <c r="O273" s="5">
        <v>174</v>
      </c>
      <c r="P273" s="5">
        <v>467</v>
      </c>
      <c r="Q273" s="5">
        <v>220</v>
      </c>
      <c r="R273" s="5">
        <v>192</v>
      </c>
      <c r="S273" s="6">
        <f t="shared" si="103"/>
        <v>8192</v>
      </c>
      <c r="T273" s="6" t="str">
        <f t="shared" si="104"/>
        <v>15 to 19 minutes</v>
      </c>
      <c r="U273" s="6">
        <f t="shared" si="105"/>
        <v>15</v>
      </c>
      <c r="V273" s="6">
        <f t="shared" si="106"/>
        <v>16384</v>
      </c>
      <c r="W273" s="6">
        <f t="shared" si="107"/>
        <v>7660</v>
      </c>
      <c r="X273" s="6">
        <f t="shared" si="108"/>
        <v>3042</v>
      </c>
      <c r="Y273" s="6">
        <f t="shared" si="109"/>
        <v>4</v>
      </c>
      <c r="Z273" s="6">
        <f t="shared" si="110"/>
        <v>15.699539776462853</v>
      </c>
      <c r="AC273" s="6">
        <f t="shared" si="89"/>
        <v>16384</v>
      </c>
      <c r="AD273" s="6">
        <f t="shared" si="90"/>
        <v>4097</v>
      </c>
      <c r="AE273" s="6">
        <f t="shared" si="91"/>
        <v>10</v>
      </c>
      <c r="AF273" s="6">
        <f t="shared" si="92"/>
        <v>4049</v>
      </c>
      <c r="AG273" s="6">
        <f t="shared" si="93"/>
        <v>4</v>
      </c>
      <c r="AH273" s="6">
        <f t="shared" si="94"/>
        <v>3611</v>
      </c>
      <c r="AI273" s="6">
        <f t="shared" si="95"/>
        <v>10.479130649543096</v>
      </c>
      <c r="AL273" s="6">
        <f t="shared" si="96"/>
        <v>16384</v>
      </c>
      <c r="AM273" s="6">
        <f t="shared" si="97"/>
        <v>12288</v>
      </c>
      <c r="AN273" s="6">
        <f t="shared" si="98"/>
        <v>20</v>
      </c>
      <c r="AO273" s="6">
        <f t="shared" si="99"/>
        <v>1956</v>
      </c>
      <c r="AP273" s="6">
        <f t="shared" si="100"/>
        <v>4</v>
      </c>
      <c r="AQ273" s="6">
        <f t="shared" si="101"/>
        <v>10702</v>
      </c>
      <c r="AR273" s="6">
        <f t="shared" si="102"/>
        <v>23.243353783231083</v>
      </c>
    </row>
    <row r="274" spans="3:44" x14ac:dyDescent="0.25">
      <c r="C274" s="5" t="s">
        <v>532</v>
      </c>
      <c r="D274" s="5">
        <v>21020</v>
      </c>
      <c r="E274" s="5" t="s">
        <v>533</v>
      </c>
      <c r="F274" s="5">
        <v>26582</v>
      </c>
      <c r="G274" s="5">
        <v>1081</v>
      </c>
      <c r="H274" s="5">
        <v>3578</v>
      </c>
      <c r="I274" s="5">
        <v>5202</v>
      </c>
      <c r="J274" s="5">
        <v>3704</v>
      </c>
      <c r="K274" s="5">
        <v>2813</v>
      </c>
      <c r="L274" s="5">
        <v>1125</v>
      </c>
      <c r="M274" s="5">
        <v>2384</v>
      </c>
      <c r="N274" s="5">
        <v>328</v>
      </c>
      <c r="O274" s="5">
        <v>628</v>
      </c>
      <c r="P274" s="5">
        <v>2038</v>
      </c>
      <c r="Q274" s="5">
        <v>2778</v>
      </c>
      <c r="R274" s="5">
        <v>923</v>
      </c>
      <c r="S274" s="6">
        <f t="shared" si="103"/>
        <v>13291</v>
      </c>
      <c r="T274" s="6" t="str">
        <f t="shared" si="104"/>
        <v>15 to 19 minutes</v>
      </c>
      <c r="U274" s="6">
        <f t="shared" si="105"/>
        <v>15</v>
      </c>
      <c r="V274" s="6">
        <f t="shared" si="106"/>
        <v>26582</v>
      </c>
      <c r="W274" s="6">
        <f t="shared" si="107"/>
        <v>9861</v>
      </c>
      <c r="X274" s="6">
        <f t="shared" si="108"/>
        <v>3704</v>
      </c>
      <c r="Y274" s="6">
        <f t="shared" si="109"/>
        <v>4</v>
      </c>
      <c r="Z274" s="6">
        <f t="shared" si="110"/>
        <v>18.704103671706264</v>
      </c>
      <c r="AC274" s="6">
        <f t="shared" si="89"/>
        <v>26582</v>
      </c>
      <c r="AD274" s="6">
        <f t="shared" si="90"/>
        <v>6646</v>
      </c>
      <c r="AE274" s="6">
        <f t="shared" si="91"/>
        <v>10</v>
      </c>
      <c r="AF274" s="6">
        <f t="shared" si="92"/>
        <v>5202</v>
      </c>
      <c r="AG274" s="6">
        <f t="shared" si="93"/>
        <v>4</v>
      </c>
      <c r="AH274" s="6">
        <f t="shared" si="94"/>
        <v>4659</v>
      </c>
      <c r="AI274" s="6">
        <f t="shared" si="95"/>
        <v>11.527489427143406</v>
      </c>
      <c r="AL274" s="6">
        <f t="shared" si="96"/>
        <v>26582</v>
      </c>
      <c r="AM274" s="6">
        <f t="shared" si="97"/>
        <v>19937</v>
      </c>
      <c r="AN274" s="6">
        <f t="shared" si="98"/>
        <v>35</v>
      </c>
      <c r="AO274" s="6">
        <f t="shared" si="99"/>
        <v>328</v>
      </c>
      <c r="AP274" s="6">
        <f t="shared" si="100"/>
        <v>4</v>
      </c>
      <c r="AQ274" s="6">
        <f t="shared" si="101"/>
        <v>19887</v>
      </c>
      <c r="AR274" s="6">
        <f t="shared" si="102"/>
        <v>35.603658536585364</v>
      </c>
    </row>
    <row r="275" spans="3:44" x14ac:dyDescent="0.25">
      <c r="C275" s="5" t="s">
        <v>534</v>
      </c>
      <c r="D275" s="5">
        <v>21060</v>
      </c>
      <c r="E275" s="5" t="s">
        <v>535</v>
      </c>
      <c r="F275" s="5">
        <v>50528</v>
      </c>
      <c r="G275" s="5">
        <v>1984</v>
      </c>
      <c r="H275" s="5">
        <v>5928</v>
      </c>
      <c r="I275" s="5">
        <v>9010</v>
      </c>
      <c r="J275" s="5">
        <v>9902</v>
      </c>
      <c r="K275" s="5">
        <v>7621</v>
      </c>
      <c r="L275" s="5">
        <v>2596</v>
      </c>
      <c r="M275" s="5">
        <v>5482</v>
      </c>
      <c r="N275" s="5">
        <v>866</v>
      </c>
      <c r="O275" s="5">
        <v>1097</v>
      </c>
      <c r="P275" s="5">
        <v>3486</v>
      </c>
      <c r="Q275" s="5">
        <v>1901</v>
      </c>
      <c r="R275" s="5">
        <v>655</v>
      </c>
      <c r="S275" s="6">
        <f t="shared" si="103"/>
        <v>25264</v>
      </c>
      <c r="T275" s="6" t="str">
        <f t="shared" si="104"/>
        <v>15 to 19 minutes</v>
      </c>
      <c r="U275" s="6">
        <f t="shared" si="105"/>
        <v>15</v>
      </c>
      <c r="V275" s="6">
        <f t="shared" si="106"/>
        <v>50528</v>
      </c>
      <c r="W275" s="6">
        <f t="shared" si="107"/>
        <v>16922</v>
      </c>
      <c r="X275" s="6">
        <f t="shared" si="108"/>
        <v>9902</v>
      </c>
      <c r="Y275" s="6">
        <f t="shared" si="109"/>
        <v>4</v>
      </c>
      <c r="Z275" s="6">
        <f t="shared" si="110"/>
        <v>18.369824277923652</v>
      </c>
      <c r="AC275" s="6">
        <f t="shared" si="89"/>
        <v>50528</v>
      </c>
      <c r="AD275" s="6">
        <f t="shared" si="90"/>
        <v>12633</v>
      </c>
      <c r="AE275" s="6">
        <f t="shared" si="91"/>
        <v>10</v>
      </c>
      <c r="AF275" s="6">
        <f t="shared" si="92"/>
        <v>9010</v>
      </c>
      <c r="AG275" s="6">
        <f t="shared" si="93"/>
        <v>4</v>
      </c>
      <c r="AH275" s="6">
        <f t="shared" si="94"/>
        <v>7912</v>
      </c>
      <c r="AI275" s="6">
        <f t="shared" si="95"/>
        <v>12.095449500554938</v>
      </c>
      <c r="AL275" s="6">
        <f t="shared" si="96"/>
        <v>50528</v>
      </c>
      <c r="AM275" s="6">
        <f t="shared" si="97"/>
        <v>37896</v>
      </c>
      <c r="AN275" s="6">
        <f t="shared" si="98"/>
        <v>30</v>
      </c>
      <c r="AO275" s="6">
        <f t="shared" si="99"/>
        <v>5482</v>
      </c>
      <c r="AP275" s="6">
        <f t="shared" si="100"/>
        <v>4</v>
      </c>
      <c r="AQ275" s="6">
        <f t="shared" si="101"/>
        <v>37041</v>
      </c>
      <c r="AR275" s="6">
        <f t="shared" si="102"/>
        <v>30.623859905144108</v>
      </c>
    </row>
    <row r="276" spans="3:44" x14ac:dyDescent="0.25">
      <c r="C276" s="5" t="s">
        <v>536</v>
      </c>
      <c r="D276" s="5">
        <v>21120</v>
      </c>
      <c r="E276" s="5" t="s">
        <v>537</v>
      </c>
      <c r="F276" s="5">
        <v>9504</v>
      </c>
      <c r="G276" s="5">
        <v>1002</v>
      </c>
      <c r="H276" s="5">
        <v>2952</v>
      </c>
      <c r="I276" s="5">
        <v>1865</v>
      </c>
      <c r="J276" s="5">
        <v>942</v>
      </c>
      <c r="K276" s="5">
        <v>799</v>
      </c>
      <c r="L276" s="5">
        <v>243</v>
      </c>
      <c r="M276" s="5">
        <v>686</v>
      </c>
      <c r="N276" s="5">
        <v>56</v>
      </c>
      <c r="O276" s="5">
        <v>132</v>
      </c>
      <c r="P276" s="5">
        <v>148</v>
      </c>
      <c r="Q276" s="5">
        <v>242</v>
      </c>
      <c r="R276" s="5">
        <v>437</v>
      </c>
      <c r="S276" s="6">
        <f t="shared" si="103"/>
        <v>4752</v>
      </c>
      <c r="T276" s="6" t="str">
        <f t="shared" si="104"/>
        <v>10 to 14 minutes</v>
      </c>
      <c r="U276" s="6">
        <f t="shared" si="105"/>
        <v>10</v>
      </c>
      <c r="V276" s="6">
        <f t="shared" si="106"/>
        <v>9504</v>
      </c>
      <c r="W276" s="6">
        <f t="shared" si="107"/>
        <v>3954</v>
      </c>
      <c r="X276" s="6">
        <f t="shared" si="108"/>
        <v>1865</v>
      </c>
      <c r="Y276" s="6">
        <f t="shared" si="109"/>
        <v>4</v>
      </c>
      <c r="Z276" s="6">
        <f t="shared" si="110"/>
        <v>11.711528150134049</v>
      </c>
      <c r="AC276" s="6">
        <f t="shared" si="89"/>
        <v>9504</v>
      </c>
      <c r="AD276" s="6">
        <f t="shared" si="90"/>
        <v>2377</v>
      </c>
      <c r="AE276" s="6">
        <f t="shared" si="91"/>
        <v>5</v>
      </c>
      <c r="AF276" s="6">
        <f t="shared" si="92"/>
        <v>2952</v>
      </c>
      <c r="AG276" s="6">
        <f t="shared" si="93"/>
        <v>4</v>
      </c>
      <c r="AH276" s="6">
        <f t="shared" si="94"/>
        <v>1002</v>
      </c>
      <c r="AI276" s="6">
        <f t="shared" si="95"/>
        <v>6.8617886178861784</v>
      </c>
      <c r="AL276" s="6">
        <f t="shared" si="96"/>
        <v>9504</v>
      </c>
      <c r="AM276" s="6">
        <f t="shared" si="97"/>
        <v>7128</v>
      </c>
      <c r="AN276" s="6">
        <f t="shared" si="98"/>
        <v>20</v>
      </c>
      <c r="AO276" s="6">
        <f t="shared" si="99"/>
        <v>799</v>
      </c>
      <c r="AP276" s="6">
        <f t="shared" si="100"/>
        <v>4</v>
      </c>
      <c r="AQ276" s="6">
        <f t="shared" si="101"/>
        <v>6761</v>
      </c>
      <c r="AR276" s="6">
        <f t="shared" si="102"/>
        <v>21.83729662077597</v>
      </c>
    </row>
    <row r="277" spans="3:44" x14ac:dyDescent="0.25">
      <c r="C277" s="5" t="s">
        <v>538</v>
      </c>
      <c r="D277" s="5">
        <v>21140</v>
      </c>
      <c r="E277" s="5" t="s">
        <v>539</v>
      </c>
      <c r="F277" s="5">
        <v>85031</v>
      </c>
      <c r="G277" s="5">
        <v>3816</v>
      </c>
      <c r="H277" s="5">
        <v>11936</v>
      </c>
      <c r="I277" s="5">
        <v>14844</v>
      </c>
      <c r="J277" s="5">
        <v>16526</v>
      </c>
      <c r="K277" s="5">
        <v>15072</v>
      </c>
      <c r="L277" s="5">
        <v>5320</v>
      </c>
      <c r="M277" s="5">
        <v>8554</v>
      </c>
      <c r="N277" s="5">
        <v>2060</v>
      </c>
      <c r="O277" s="5">
        <v>2013</v>
      </c>
      <c r="P277" s="5">
        <v>2698</v>
      </c>
      <c r="Q277" s="5">
        <v>1250</v>
      </c>
      <c r="R277" s="5">
        <v>942</v>
      </c>
      <c r="S277" s="6">
        <f t="shared" si="103"/>
        <v>42515.5</v>
      </c>
      <c r="T277" s="6" t="str">
        <f t="shared" si="104"/>
        <v>15 to 19 minutes</v>
      </c>
      <c r="U277" s="6">
        <f t="shared" si="105"/>
        <v>15</v>
      </c>
      <c r="V277" s="6">
        <f t="shared" si="106"/>
        <v>85031</v>
      </c>
      <c r="W277" s="6">
        <f t="shared" si="107"/>
        <v>30596</v>
      </c>
      <c r="X277" s="6">
        <f t="shared" si="108"/>
        <v>16526</v>
      </c>
      <c r="Y277" s="6">
        <f t="shared" si="109"/>
        <v>4</v>
      </c>
      <c r="Z277" s="6">
        <f t="shared" si="110"/>
        <v>17.885029650248093</v>
      </c>
      <c r="AC277" s="6">
        <f t="shared" si="89"/>
        <v>85031</v>
      </c>
      <c r="AD277" s="6">
        <f t="shared" si="90"/>
        <v>21258</v>
      </c>
      <c r="AE277" s="6">
        <f t="shared" si="91"/>
        <v>10</v>
      </c>
      <c r="AF277" s="6">
        <f t="shared" si="92"/>
        <v>14844</v>
      </c>
      <c r="AG277" s="6">
        <f t="shared" si="93"/>
        <v>4</v>
      </c>
      <c r="AH277" s="6">
        <f t="shared" si="94"/>
        <v>15752</v>
      </c>
      <c r="AI277" s="6">
        <f t="shared" si="95"/>
        <v>11.483629749393694</v>
      </c>
      <c r="AL277" s="6">
        <f t="shared" si="96"/>
        <v>85031</v>
      </c>
      <c r="AM277" s="6">
        <f t="shared" si="97"/>
        <v>63774</v>
      </c>
      <c r="AN277" s="6">
        <f t="shared" si="98"/>
        <v>25</v>
      </c>
      <c r="AO277" s="6">
        <f t="shared" si="99"/>
        <v>5320</v>
      </c>
      <c r="AP277" s="6">
        <f t="shared" si="100"/>
        <v>4</v>
      </c>
      <c r="AQ277" s="6">
        <f t="shared" si="101"/>
        <v>62194</v>
      </c>
      <c r="AR277" s="6">
        <f t="shared" si="102"/>
        <v>26.187406015037595</v>
      </c>
    </row>
    <row r="278" spans="3:44" x14ac:dyDescent="0.25">
      <c r="C278" s="5" t="s">
        <v>540</v>
      </c>
      <c r="D278" s="5">
        <v>21220</v>
      </c>
      <c r="E278" s="5" t="s">
        <v>541</v>
      </c>
      <c r="F278" s="5">
        <v>24779</v>
      </c>
      <c r="G278" s="5">
        <v>2710</v>
      </c>
      <c r="H278" s="5">
        <v>4842</v>
      </c>
      <c r="I278" s="5">
        <v>4352</v>
      </c>
      <c r="J278" s="5">
        <v>2099</v>
      </c>
      <c r="K278" s="5">
        <v>1818</v>
      </c>
      <c r="L278" s="5">
        <v>807</v>
      </c>
      <c r="M278" s="5">
        <v>1782</v>
      </c>
      <c r="N278" s="5">
        <v>378</v>
      </c>
      <c r="O278" s="5">
        <v>279</v>
      </c>
      <c r="P278" s="5">
        <v>1139</v>
      </c>
      <c r="Q278" s="5">
        <v>2182</v>
      </c>
      <c r="R278" s="5">
        <v>2391</v>
      </c>
      <c r="S278" s="6">
        <f t="shared" si="103"/>
        <v>12389.5</v>
      </c>
      <c r="T278" s="6" t="str">
        <f t="shared" si="104"/>
        <v>15 to 19 minutes</v>
      </c>
      <c r="U278" s="6">
        <f t="shared" si="105"/>
        <v>15</v>
      </c>
      <c r="V278" s="6">
        <f t="shared" si="106"/>
        <v>24779</v>
      </c>
      <c r="W278" s="6">
        <f t="shared" si="107"/>
        <v>11904</v>
      </c>
      <c r="X278" s="6">
        <f t="shared" si="108"/>
        <v>2099</v>
      </c>
      <c r="Y278" s="6">
        <f t="shared" si="109"/>
        <v>4</v>
      </c>
      <c r="Z278" s="6">
        <f t="shared" si="110"/>
        <v>15.925202477370176</v>
      </c>
      <c r="AC278" s="6">
        <f t="shared" si="89"/>
        <v>24779</v>
      </c>
      <c r="AD278" s="6">
        <f t="shared" si="90"/>
        <v>6195</v>
      </c>
      <c r="AE278" s="6">
        <f t="shared" si="91"/>
        <v>5</v>
      </c>
      <c r="AF278" s="6">
        <f t="shared" si="92"/>
        <v>4842</v>
      </c>
      <c r="AG278" s="6">
        <f t="shared" si="93"/>
        <v>4</v>
      </c>
      <c r="AH278" s="6">
        <f t="shared" si="94"/>
        <v>2710</v>
      </c>
      <c r="AI278" s="6">
        <f t="shared" si="95"/>
        <v>7.8787691036761665</v>
      </c>
      <c r="AL278" s="6">
        <f t="shared" si="96"/>
        <v>24779</v>
      </c>
      <c r="AM278" s="6">
        <f t="shared" si="97"/>
        <v>18585</v>
      </c>
      <c r="AN278" s="6">
        <f t="shared" si="98"/>
        <v>35</v>
      </c>
      <c r="AO278" s="6">
        <f t="shared" si="99"/>
        <v>378</v>
      </c>
      <c r="AP278" s="6">
        <f t="shared" si="100"/>
        <v>4</v>
      </c>
      <c r="AQ278" s="6">
        <f t="shared" si="101"/>
        <v>18410</v>
      </c>
      <c r="AR278" s="6">
        <f t="shared" si="102"/>
        <v>36.843915343915342</v>
      </c>
    </row>
    <row r="279" spans="3:44" x14ac:dyDescent="0.25">
      <c r="C279" s="5" t="s">
        <v>542</v>
      </c>
      <c r="D279" s="5">
        <v>21260</v>
      </c>
      <c r="E279" s="5" t="s">
        <v>543</v>
      </c>
      <c r="F279" s="5">
        <v>17409</v>
      </c>
      <c r="G279" s="5">
        <v>1017</v>
      </c>
      <c r="H279" s="5">
        <v>4730</v>
      </c>
      <c r="I279" s="5">
        <v>3750</v>
      </c>
      <c r="J279" s="5">
        <v>2610</v>
      </c>
      <c r="K279" s="5">
        <v>1285</v>
      </c>
      <c r="L279" s="5">
        <v>317</v>
      </c>
      <c r="M279" s="5">
        <v>880</v>
      </c>
      <c r="N279" s="5">
        <v>191</v>
      </c>
      <c r="O279" s="5">
        <v>380</v>
      </c>
      <c r="P279" s="5">
        <v>574</v>
      </c>
      <c r="Q279" s="5">
        <v>774</v>
      </c>
      <c r="R279" s="5">
        <v>901</v>
      </c>
      <c r="S279" s="6">
        <f t="shared" si="103"/>
        <v>8704.5</v>
      </c>
      <c r="T279" s="6" t="str">
        <f t="shared" si="104"/>
        <v>10 to 14 minutes</v>
      </c>
      <c r="U279" s="6">
        <f t="shared" si="105"/>
        <v>10</v>
      </c>
      <c r="V279" s="6">
        <f t="shared" si="106"/>
        <v>17409</v>
      </c>
      <c r="W279" s="6">
        <f t="shared" si="107"/>
        <v>5747</v>
      </c>
      <c r="X279" s="6">
        <f t="shared" si="108"/>
        <v>3750</v>
      </c>
      <c r="Y279" s="6">
        <f t="shared" si="109"/>
        <v>4</v>
      </c>
      <c r="Z279" s="6">
        <f t="shared" si="110"/>
        <v>13.154666666666667</v>
      </c>
      <c r="AC279" s="6">
        <f t="shared" si="89"/>
        <v>17409</v>
      </c>
      <c r="AD279" s="6">
        <f t="shared" si="90"/>
        <v>4353</v>
      </c>
      <c r="AE279" s="6">
        <f t="shared" si="91"/>
        <v>5</v>
      </c>
      <c r="AF279" s="6">
        <f t="shared" si="92"/>
        <v>4730</v>
      </c>
      <c r="AG279" s="6">
        <f t="shared" si="93"/>
        <v>4</v>
      </c>
      <c r="AH279" s="6">
        <f t="shared" si="94"/>
        <v>1017</v>
      </c>
      <c r="AI279" s="6">
        <f t="shared" si="95"/>
        <v>7.820507399577167</v>
      </c>
      <c r="AL279" s="6">
        <f t="shared" si="96"/>
        <v>17409</v>
      </c>
      <c r="AM279" s="6">
        <f t="shared" si="97"/>
        <v>13057</v>
      </c>
      <c r="AN279" s="6">
        <f t="shared" si="98"/>
        <v>20</v>
      </c>
      <c r="AO279" s="6">
        <f t="shared" si="99"/>
        <v>1285</v>
      </c>
      <c r="AP279" s="6">
        <f t="shared" si="100"/>
        <v>4</v>
      </c>
      <c r="AQ279" s="6">
        <f t="shared" si="101"/>
        <v>12107</v>
      </c>
      <c r="AR279" s="6">
        <f t="shared" si="102"/>
        <v>22.956420233463035</v>
      </c>
    </row>
    <row r="280" spans="3:44" x14ac:dyDescent="0.25">
      <c r="C280" s="5" t="s">
        <v>544</v>
      </c>
      <c r="D280" s="5">
        <v>21300</v>
      </c>
      <c r="E280" s="5" t="s">
        <v>545</v>
      </c>
      <c r="F280" s="5">
        <v>37508</v>
      </c>
      <c r="G280" s="5">
        <v>1433</v>
      </c>
      <c r="H280" s="5">
        <v>6865</v>
      </c>
      <c r="I280" s="5">
        <v>8120</v>
      </c>
      <c r="J280" s="5">
        <v>6603</v>
      </c>
      <c r="K280" s="5">
        <v>5675</v>
      </c>
      <c r="L280" s="5">
        <v>1899</v>
      </c>
      <c r="M280" s="5">
        <v>2606</v>
      </c>
      <c r="N280" s="5">
        <v>520</v>
      </c>
      <c r="O280" s="5">
        <v>892</v>
      </c>
      <c r="P280" s="5">
        <v>1442</v>
      </c>
      <c r="Q280" s="5">
        <v>881</v>
      </c>
      <c r="R280" s="5">
        <v>572</v>
      </c>
      <c r="S280" s="6">
        <f t="shared" si="103"/>
        <v>18754</v>
      </c>
      <c r="T280" s="6" t="str">
        <f t="shared" si="104"/>
        <v>15 to 19 minutes</v>
      </c>
      <c r="U280" s="6">
        <f t="shared" si="105"/>
        <v>15</v>
      </c>
      <c r="V280" s="6">
        <f t="shared" si="106"/>
        <v>37508</v>
      </c>
      <c r="W280" s="6">
        <f t="shared" si="107"/>
        <v>16418</v>
      </c>
      <c r="X280" s="6">
        <f t="shared" si="108"/>
        <v>6603</v>
      </c>
      <c r="Y280" s="6">
        <f t="shared" si="109"/>
        <v>4</v>
      </c>
      <c r="Z280" s="6">
        <f t="shared" si="110"/>
        <v>16.415114341965772</v>
      </c>
      <c r="AC280" s="6">
        <f t="shared" si="89"/>
        <v>37508</v>
      </c>
      <c r="AD280" s="6">
        <f t="shared" si="90"/>
        <v>9378</v>
      </c>
      <c r="AE280" s="6">
        <f t="shared" si="91"/>
        <v>10</v>
      </c>
      <c r="AF280" s="6">
        <f t="shared" si="92"/>
        <v>8120</v>
      </c>
      <c r="AG280" s="6">
        <f t="shared" si="93"/>
        <v>4</v>
      </c>
      <c r="AH280" s="6">
        <f t="shared" si="94"/>
        <v>8298</v>
      </c>
      <c r="AI280" s="6">
        <f t="shared" si="95"/>
        <v>10.531527093596059</v>
      </c>
      <c r="AL280" s="6">
        <f t="shared" si="96"/>
        <v>37508</v>
      </c>
      <c r="AM280" s="6">
        <f t="shared" si="97"/>
        <v>28131</v>
      </c>
      <c r="AN280" s="6">
        <f t="shared" si="98"/>
        <v>20</v>
      </c>
      <c r="AO280" s="6">
        <f t="shared" si="99"/>
        <v>5675</v>
      </c>
      <c r="AP280" s="6">
        <f t="shared" si="100"/>
        <v>4</v>
      </c>
      <c r="AQ280" s="6">
        <f t="shared" si="101"/>
        <v>23021</v>
      </c>
      <c r="AR280" s="6">
        <f t="shared" si="102"/>
        <v>23.601762114537443</v>
      </c>
    </row>
    <row r="281" spans="3:44" x14ac:dyDescent="0.25">
      <c r="C281" s="5" t="s">
        <v>546</v>
      </c>
      <c r="D281" s="5">
        <v>21340</v>
      </c>
      <c r="E281" s="5" t="s">
        <v>547</v>
      </c>
      <c r="F281" s="5">
        <v>314375</v>
      </c>
      <c r="G281" s="5">
        <v>6364</v>
      </c>
      <c r="H281" s="5">
        <v>24361</v>
      </c>
      <c r="I281" s="5">
        <v>44749</v>
      </c>
      <c r="J281" s="5">
        <v>51492</v>
      </c>
      <c r="K281" s="5">
        <v>67659</v>
      </c>
      <c r="L281" s="5">
        <v>22143</v>
      </c>
      <c r="M281" s="5">
        <v>56113</v>
      </c>
      <c r="N281" s="5">
        <v>7044</v>
      </c>
      <c r="O281" s="5">
        <v>8587</v>
      </c>
      <c r="P281" s="5">
        <v>14399</v>
      </c>
      <c r="Q281" s="5">
        <v>7541</v>
      </c>
      <c r="R281" s="5">
        <v>3923</v>
      </c>
      <c r="S281" s="6">
        <f t="shared" si="103"/>
        <v>157187.5</v>
      </c>
      <c r="T281" s="6" t="str">
        <f t="shared" si="104"/>
        <v>20 to 24 minutes</v>
      </c>
      <c r="U281" s="6">
        <f t="shared" si="105"/>
        <v>20</v>
      </c>
      <c r="V281" s="6">
        <f t="shared" si="106"/>
        <v>314375</v>
      </c>
      <c r="W281" s="6">
        <f t="shared" si="107"/>
        <v>126966</v>
      </c>
      <c r="X281" s="6">
        <f t="shared" si="108"/>
        <v>67659</v>
      </c>
      <c r="Y281" s="6">
        <f t="shared" si="109"/>
        <v>4</v>
      </c>
      <c r="Z281" s="6">
        <f t="shared" si="110"/>
        <v>21.7866950442661</v>
      </c>
      <c r="AC281" s="6">
        <f t="shared" si="89"/>
        <v>314375</v>
      </c>
      <c r="AD281" s="6">
        <f t="shared" si="90"/>
        <v>78594</v>
      </c>
      <c r="AE281" s="6">
        <f t="shared" si="91"/>
        <v>15</v>
      </c>
      <c r="AF281" s="6">
        <f t="shared" si="92"/>
        <v>51492</v>
      </c>
      <c r="AG281" s="6">
        <f t="shared" si="93"/>
        <v>4</v>
      </c>
      <c r="AH281" s="6">
        <f t="shared" si="94"/>
        <v>75474</v>
      </c>
      <c r="AI281" s="6">
        <f t="shared" si="95"/>
        <v>15.242348325953547</v>
      </c>
      <c r="AL281" s="6">
        <f t="shared" si="96"/>
        <v>314375</v>
      </c>
      <c r="AM281" s="6">
        <f t="shared" si="97"/>
        <v>235782</v>
      </c>
      <c r="AN281" s="6">
        <f t="shared" si="98"/>
        <v>30</v>
      </c>
      <c r="AO281" s="6">
        <f t="shared" si="99"/>
        <v>56113</v>
      </c>
      <c r="AP281" s="6">
        <f t="shared" si="100"/>
        <v>4</v>
      </c>
      <c r="AQ281" s="6">
        <f t="shared" si="101"/>
        <v>216768</v>
      </c>
      <c r="AR281" s="6">
        <f t="shared" si="102"/>
        <v>31.355354374209185</v>
      </c>
    </row>
    <row r="282" spans="3:44" x14ac:dyDescent="0.25">
      <c r="C282" s="5" t="s">
        <v>548</v>
      </c>
      <c r="D282" s="5">
        <v>21380</v>
      </c>
      <c r="E282" s="5" t="s">
        <v>549</v>
      </c>
      <c r="F282" s="5">
        <v>17351</v>
      </c>
      <c r="G282" s="5">
        <v>1710</v>
      </c>
      <c r="H282" s="5">
        <v>5790</v>
      </c>
      <c r="I282" s="5">
        <v>3636</v>
      </c>
      <c r="J282" s="5">
        <v>2270</v>
      </c>
      <c r="K282" s="5">
        <v>1189</v>
      </c>
      <c r="L282" s="5">
        <v>408</v>
      </c>
      <c r="M282" s="5">
        <v>593</v>
      </c>
      <c r="N282" s="5">
        <v>52</v>
      </c>
      <c r="O282" s="5">
        <v>123</v>
      </c>
      <c r="P282" s="5">
        <v>622</v>
      </c>
      <c r="Q282" s="5">
        <v>389</v>
      </c>
      <c r="R282" s="5">
        <v>569</v>
      </c>
      <c r="S282" s="6">
        <f t="shared" si="103"/>
        <v>8675.5</v>
      </c>
      <c r="T282" s="6" t="str">
        <f t="shared" si="104"/>
        <v>10 to 14 minutes</v>
      </c>
      <c r="U282" s="6">
        <f t="shared" si="105"/>
        <v>10</v>
      </c>
      <c r="V282" s="6">
        <f t="shared" si="106"/>
        <v>17351</v>
      </c>
      <c r="W282" s="6">
        <f t="shared" si="107"/>
        <v>7500</v>
      </c>
      <c r="X282" s="6">
        <f t="shared" si="108"/>
        <v>3636</v>
      </c>
      <c r="Y282" s="6">
        <f t="shared" si="109"/>
        <v>4</v>
      </c>
      <c r="Z282" s="6">
        <f t="shared" si="110"/>
        <v>11.293179317931793</v>
      </c>
      <c r="AC282" s="6">
        <f t="shared" si="89"/>
        <v>17351</v>
      </c>
      <c r="AD282" s="6">
        <f t="shared" si="90"/>
        <v>4338</v>
      </c>
      <c r="AE282" s="6">
        <f t="shared" si="91"/>
        <v>5</v>
      </c>
      <c r="AF282" s="6">
        <f t="shared" si="92"/>
        <v>5790</v>
      </c>
      <c r="AG282" s="6">
        <f t="shared" si="93"/>
        <v>4</v>
      </c>
      <c r="AH282" s="6">
        <f t="shared" si="94"/>
        <v>1710</v>
      </c>
      <c r="AI282" s="6">
        <f t="shared" si="95"/>
        <v>6.8153713298791017</v>
      </c>
      <c r="AL282" s="6">
        <f t="shared" si="96"/>
        <v>17351</v>
      </c>
      <c r="AM282" s="6">
        <f t="shared" si="97"/>
        <v>13014</v>
      </c>
      <c r="AN282" s="6">
        <f t="shared" si="98"/>
        <v>15</v>
      </c>
      <c r="AO282" s="6">
        <f t="shared" si="99"/>
        <v>2270</v>
      </c>
      <c r="AP282" s="6">
        <f t="shared" si="100"/>
        <v>4</v>
      </c>
      <c r="AQ282" s="6">
        <f t="shared" si="101"/>
        <v>11136</v>
      </c>
      <c r="AR282" s="6">
        <f t="shared" si="102"/>
        <v>18.3079295154185</v>
      </c>
    </row>
    <row r="283" spans="3:44" x14ac:dyDescent="0.25">
      <c r="C283" s="5" t="s">
        <v>550</v>
      </c>
      <c r="D283" s="5">
        <v>21420</v>
      </c>
      <c r="E283" s="5" t="s">
        <v>551</v>
      </c>
      <c r="F283" s="5">
        <v>27721</v>
      </c>
      <c r="G283" s="5">
        <v>1917</v>
      </c>
      <c r="H283" s="5">
        <v>5899</v>
      </c>
      <c r="I283" s="5">
        <v>7220</v>
      </c>
      <c r="J283" s="5">
        <v>5933</v>
      </c>
      <c r="K283" s="5">
        <v>2926</v>
      </c>
      <c r="L283" s="5">
        <v>716</v>
      </c>
      <c r="M283" s="5">
        <v>1551</v>
      </c>
      <c r="N283" s="5">
        <v>78</v>
      </c>
      <c r="O283" s="5">
        <v>55</v>
      </c>
      <c r="P283" s="5">
        <v>413</v>
      </c>
      <c r="Q283" s="5">
        <v>564</v>
      </c>
      <c r="R283" s="5">
        <v>449</v>
      </c>
      <c r="S283" s="6">
        <f t="shared" si="103"/>
        <v>13860.5</v>
      </c>
      <c r="T283" s="6" t="str">
        <f t="shared" si="104"/>
        <v>10 to 14 minutes</v>
      </c>
      <c r="U283" s="6">
        <f t="shared" si="105"/>
        <v>10</v>
      </c>
      <c r="V283" s="6">
        <f t="shared" si="106"/>
        <v>27721</v>
      </c>
      <c r="W283" s="6">
        <f t="shared" si="107"/>
        <v>7816</v>
      </c>
      <c r="X283" s="6">
        <f t="shared" si="108"/>
        <v>7220</v>
      </c>
      <c r="Y283" s="6">
        <f t="shared" si="109"/>
        <v>4</v>
      </c>
      <c r="Z283" s="6">
        <f t="shared" si="110"/>
        <v>13.348753462603877</v>
      </c>
      <c r="AC283" s="6">
        <f t="shared" si="89"/>
        <v>27721</v>
      </c>
      <c r="AD283" s="6">
        <f t="shared" si="90"/>
        <v>6931</v>
      </c>
      <c r="AE283" s="6">
        <f t="shared" si="91"/>
        <v>5</v>
      </c>
      <c r="AF283" s="6">
        <f t="shared" si="92"/>
        <v>5899</v>
      </c>
      <c r="AG283" s="6">
        <f t="shared" si="93"/>
        <v>4</v>
      </c>
      <c r="AH283" s="6">
        <f t="shared" si="94"/>
        <v>1917</v>
      </c>
      <c r="AI283" s="6">
        <f t="shared" si="95"/>
        <v>8.3993897270723856</v>
      </c>
      <c r="AL283" s="6">
        <f t="shared" si="96"/>
        <v>27721</v>
      </c>
      <c r="AM283" s="6">
        <f t="shared" si="97"/>
        <v>20791</v>
      </c>
      <c r="AN283" s="6">
        <f t="shared" si="98"/>
        <v>15</v>
      </c>
      <c r="AO283" s="6">
        <f t="shared" si="99"/>
        <v>5933</v>
      </c>
      <c r="AP283" s="6">
        <f t="shared" si="100"/>
        <v>4</v>
      </c>
      <c r="AQ283" s="6">
        <f t="shared" si="101"/>
        <v>15036</v>
      </c>
      <c r="AR283" s="6">
        <f t="shared" si="102"/>
        <v>18.879824709253327</v>
      </c>
    </row>
    <row r="284" spans="3:44" x14ac:dyDescent="0.25">
      <c r="C284" s="5" t="s">
        <v>552</v>
      </c>
      <c r="D284" s="5">
        <v>21460</v>
      </c>
      <c r="E284" s="5" t="s">
        <v>553</v>
      </c>
      <c r="F284" s="5">
        <v>41122</v>
      </c>
      <c r="G284" s="5">
        <v>1574</v>
      </c>
      <c r="H284" s="5">
        <v>4985</v>
      </c>
      <c r="I284" s="5">
        <v>7540</v>
      </c>
      <c r="J284" s="5">
        <v>7407</v>
      </c>
      <c r="K284" s="5">
        <v>6792</v>
      </c>
      <c r="L284" s="5">
        <v>2428</v>
      </c>
      <c r="M284" s="5">
        <v>5242</v>
      </c>
      <c r="N284" s="5">
        <v>852</v>
      </c>
      <c r="O284" s="5">
        <v>823</v>
      </c>
      <c r="P284" s="5">
        <v>2129</v>
      </c>
      <c r="Q284" s="5">
        <v>825</v>
      </c>
      <c r="R284" s="5">
        <v>525</v>
      </c>
      <c r="S284" s="6">
        <f t="shared" si="103"/>
        <v>20561</v>
      </c>
      <c r="T284" s="6" t="str">
        <f t="shared" si="104"/>
        <v>15 to 19 minutes</v>
      </c>
      <c r="U284" s="6">
        <f t="shared" si="105"/>
        <v>15</v>
      </c>
      <c r="V284" s="6">
        <f t="shared" si="106"/>
        <v>41122</v>
      </c>
      <c r="W284" s="6">
        <f t="shared" si="107"/>
        <v>14099</v>
      </c>
      <c r="X284" s="6">
        <f t="shared" si="108"/>
        <v>7407</v>
      </c>
      <c r="Y284" s="6">
        <f t="shared" si="109"/>
        <v>4</v>
      </c>
      <c r="Z284" s="6">
        <f t="shared" si="110"/>
        <v>18.489671931956259</v>
      </c>
      <c r="AC284" s="6">
        <f t="shared" si="89"/>
        <v>41122</v>
      </c>
      <c r="AD284" s="6">
        <f t="shared" si="90"/>
        <v>10281</v>
      </c>
      <c r="AE284" s="6">
        <f t="shared" si="91"/>
        <v>10</v>
      </c>
      <c r="AF284" s="6">
        <f t="shared" si="92"/>
        <v>7540</v>
      </c>
      <c r="AG284" s="6">
        <f t="shared" si="93"/>
        <v>4</v>
      </c>
      <c r="AH284" s="6">
        <f t="shared" si="94"/>
        <v>6559</v>
      </c>
      <c r="AI284" s="6">
        <f t="shared" si="95"/>
        <v>11.974270557029177</v>
      </c>
      <c r="AL284" s="6">
        <f t="shared" si="96"/>
        <v>41122</v>
      </c>
      <c r="AM284" s="6">
        <f t="shared" si="97"/>
        <v>30842</v>
      </c>
      <c r="AN284" s="6">
        <f t="shared" si="98"/>
        <v>30</v>
      </c>
      <c r="AO284" s="6">
        <f t="shared" si="99"/>
        <v>5242</v>
      </c>
      <c r="AP284" s="6">
        <f t="shared" si="100"/>
        <v>4</v>
      </c>
      <c r="AQ284" s="6">
        <f t="shared" si="101"/>
        <v>30726</v>
      </c>
      <c r="AR284" s="6">
        <f t="shared" si="102"/>
        <v>30.088134299885539</v>
      </c>
    </row>
    <row r="285" spans="3:44" x14ac:dyDescent="0.25">
      <c r="C285" s="5" t="s">
        <v>554</v>
      </c>
      <c r="D285" s="5">
        <v>21500</v>
      </c>
      <c r="E285" s="5" t="s">
        <v>555</v>
      </c>
      <c r="F285" s="5">
        <v>121882</v>
      </c>
      <c r="G285" s="5">
        <v>6193</v>
      </c>
      <c r="H285" s="5">
        <v>17272</v>
      </c>
      <c r="I285" s="5">
        <v>23503</v>
      </c>
      <c r="J285" s="5">
        <v>24810</v>
      </c>
      <c r="K285" s="5">
        <v>19874</v>
      </c>
      <c r="L285" s="5">
        <v>7011</v>
      </c>
      <c r="M285" s="5">
        <v>12466</v>
      </c>
      <c r="N285" s="5">
        <v>1818</v>
      </c>
      <c r="O285" s="5">
        <v>2289</v>
      </c>
      <c r="P285" s="5">
        <v>3562</v>
      </c>
      <c r="Q285" s="5">
        <v>1585</v>
      </c>
      <c r="R285" s="5">
        <v>1499</v>
      </c>
      <c r="S285" s="6">
        <f t="shared" si="103"/>
        <v>60941</v>
      </c>
      <c r="T285" s="6" t="str">
        <f t="shared" si="104"/>
        <v>15 to 19 minutes</v>
      </c>
      <c r="U285" s="6">
        <f t="shared" si="105"/>
        <v>15</v>
      </c>
      <c r="V285" s="6">
        <f t="shared" si="106"/>
        <v>121882</v>
      </c>
      <c r="W285" s="6">
        <f t="shared" si="107"/>
        <v>46968</v>
      </c>
      <c r="X285" s="6">
        <f t="shared" si="108"/>
        <v>24810</v>
      </c>
      <c r="Y285" s="6">
        <f t="shared" si="109"/>
        <v>4</v>
      </c>
      <c r="Z285" s="6">
        <f t="shared" si="110"/>
        <v>17.252801289802498</v>
      </c>
      <c r="AC285" s="6">
        <f t="shared" si="89"/>
        <v>121882</v>
      </c>
      <c r="AD285" s="6">
        <f t="shared" si="90"/>
        <v>30471</v>
      </c>
      <c r="AE285" s="6">
        <f t="shared" si="91"/>
        <v>10</v>
      </c>
      <c r="AF285" s="6">
        <f t="shared" si="92"/>
        <v>23503</v>
      </c>
      <c r="AG285" s="6">
        <f t="shared" si="93"/>
        <v>4</v>
      </c>
      <c r="AH285" s="6">
        <f t="shared" si="94"/>
        <v>23465</v>
      </c>
      <c r="AI285" s="6">
        <f t="shared" si="95"/>
        <v>11.192273326809344</v>
      </c>
      <c r="AL285" s="6">
        <f t="shared" si="96"/>
        <v>121882</v>
      </c>
      <c r="AM285" s="6">
        <f t="shared" si="97"/>
        <v>91412</v>
      </c>
      <c r="AN285" s="6">
        <f t="shared" si="98"/>
        <v>20</v>
      </c>
      <c r="AO285" s="6">
        <f t="shared" si="99"/>
        <v>19874</v>
      </c>
      <c r="AP285" s="6">
        <f t="shared" si="100"/>
        <v>4</v>
      </c>
      <c r="AQ285" s="6">
        <f t="shared" si="101"/>
        <v>71778</v>
      </c>
      <c r="AR285" s="6">
        <f t="shared" si="102"/>
        <v>23.951595048807487</v>
      </c>
    </row>
    <row r="286" spans="3:44" x14ac:dyDescent="0.25">
      <c r="C286" s="5" t="s">
        <v>556</v>
      </c>
      <c r="D286" s="5">
        <v>21540</v>
      </c>
      <c r="E286" s="5" t="s">
        <v>557</v>
      </c>
      <c r="F286" s="5">
        <v>14955</v>
      </c>
      <c r="G286" s="5">
        <v>1075</v>
      </c>
      <c r="H286" s="5">
        <v>3217</v>
      </c>
      <c r="I286" s="5">
        <v>3641</v>
      </c>
      <c r="J286" s="5">
        <v>2466</v>
      </c>
      <c r="K286" s="5">
        <v>1670</v>
      </c>
      <c r="L286" s="5">
        <v>613</v>
      </c>
      <c r="M286" s="5">
        <v>804</v>
      </c>
      <c r="N286" s="5">
        <v>188</v>
      </c>
      <c r="O286" s="5">
        <v>164</v>
      </c>
      <c r="P286" s="5">
        <v>410</v>
      </c>
      <c r="Q286" s="5">
        <v>476</v>
      </c>
      <c r="R286" s="5">
        <v>231</v>
      </c>
      <c r="S286" s="6">
        <f t="shared" si="103"/>
        <v>7477.5</v>
      </c>
      <c r="T286" s="6" t="str">
        <f t="shared" si="104"/>
        <v>10 to 14 minutes</v>
      </c>
      <c r="U286" s="6">
        <f t="shared" si="105"/>
        <v>10</v>
      </c>
      <c r="V286" s="6">
        <f t="shared" si="106"/>
        <v>14955</v>
      </c>
      <c r="W286" s="6">
        <f t="shared" si="107"/>
        <v>4292</v>
      </c>
      <c r="X286" s="6">
        <f t="shared" si="108"/>
        <v>3641</v>
      </c>
      <c r="Y286" s="6">
        <f t="shared" si="109"/>
        <v>4</v>
      </c>
      <c r="Z286" s="6">
        <f t="shared" si="110"/>
        <v>13.499588025267784</v>
      </c>
      <c r="AC286" s="6">
        <f t="shared" si="89"/>
        <v>14955</v>
      </c>
      <c r="AD286" s="6">
        <f t="shared" si="90"/>
        <v>3739</v>
      </c>
      <c r="AE286" s="6">
        <f t="shared" si="91"/>
        <v>5</v>
      </c>
      <c r="AF286" s="6">
        <f t="shared" si="92"/>
        <v>3217</v>
      </c>
      <c r="AG286" s="6">
        <f t="shared" si="93"/>
        <v>4</v>
      </c>
      <c r="AH286" s="6">
        <f t="shared" si="94"/>
        <v>1075</v>
      </c>
      <c r="AI286" s="6">
        <f t="shared" si="95"/>
        <v>8.3120920111905505</v>
      </c>
      <c r="AL286" s="6">
        <f t="shared" si="96"/>
        <v>14955</v>
      </c>
      <c r="AM286" s="6">
        <f t="shared" si="97"/>
        <v>11217</v>
      </c>
      <c r="AN286" s="6">
        <f t="shared" si="98"/>
        <v>20</v>
      </c>
      <c r="AO286" s="6">
        <f t="shared" si="99"/>
        <v>1670</v>
      </c>
      <c r="AP286" s="6">
        <f t="shared" si="100"/>
        <v>4</v>
      </c>
      <c r="AQ286" s="6">
        <f t="shared" si="101"/>
        <v>10399</v>
      </c>
      <c r="AR286" s="6">
        <f t="shared" si="102"/>
        <v>21.95748502994012</v>
      </c>
    </row>
    <row r="287" spans="3:44" x14ac:dyDescent="0.25">
      <c r="C287" s="5" t="s">
        <v>558</v>
      </c>
      <c r="D287" s="5">
        <v>21580</v>
      </c>
      <c r="E287" s="5" t="s">
        <v>559</v>
      </c>
      <c r="F287" s="5">
        <v>14939</v>
      </c>
      <c r="G287" s="5">
        <v>801</v>
      </c>
      <c r="H287" s="5">
        <v>2137</v>
      </c>
      <c r="I287" s="5">
        <v>1876</v>
      </c>
      <c r="J287" s="5">
        <v>1542</v>
      </c>
      <c r="K287" s="5">
        <v>1283</v>
      </c>
      <c r="L287" s="5">
        <v>646</v>
      </c>
      <c r="M287" s="5">
        <v>1917</v>
      </c>
      <c r="N287" s="5">
        <v>304</v>
      </c>
      <c r="O287" s="5">
        <v>850</v>
      </c>
      <c r="P287" s="5">
        <v>2028</v>
      </c>
      <c r="Q287" s="5">
        <v>1187</v>
      </c>
      <c r="R287" s="5">
        <v>368</v>
      </c>
      <c r="S287" s="6">
        <f t="shared" si="103"/>
        <v>7469.5</v>
      </c>
      <c r="T287" s="6" t="str">
        <f t="shared" si="104"/>
        <v>20 to 24 minutes</v>
      </c>
      <c r="U287" s="6">
        <f t="shared" si="105"/>
        <v>20</v>
      </c>
      <c r="V287" s="6">
        <f t="shared" si="106"/>
        <v>14939</v>
      </c>
      <c r="W287" s="6">
        <f t="shared" si="107"/>
        <v>6356</v>
      </c>
      <c r="X287" s="6">
        <f t="shared" si="108"/>
        <v>1283</v>
      </c>
      <c r="Y287" s="6">
        <f t="shared" si="109"/>
        <v>4</v>
      </c>
      <c r="Z287" s="6">
        <f t="shared" si="110"/>
        <v>23.471551052221358</v>
      </c>
      <c r="AC287" s="6">
        <f t="shared" si="89"/>
        <v>14939</v>
      </c>
      <c r="AD287" s="6">
        <f t="shared" si="90"/>
        <v>3735</v>
      </c>
      <c r="AE287" s="6">
        <f t="shared" si="91"/>
        <v>10</v>
      </c>
      <c r="AF287" s="6">
        <f t="shared" si="92"/>
        <v>1876</v>
      </c>
      <c r="AG287" s="6">
        <f t="shared" si="93"/>
        <v>4</v>
      </c>
      <c r="AH287" s="6">
        <f t="shared" si="94"/>
        <v>2938</v>
      </c>
      <c r="AI287" s="6">
        <f t="shared" si="95"/>
        <v>11.698827292110874</v>
      </c>
      <c r="AL287" s="6">
        <f t="shared" si="96"/>
        <v>14939</v>
      </c>
      <c r="AM287" s="6">
        <f t="shared" si="97"/>
        <v>11205</v>
      </c>
      <c r="AN287" s="6">
        <f t="shared" si="98"/>
        <v>40</v>
      </c>
      <c r="AO287" s="6">
        <f t="shared" si="99"/>
        <v>850</v>
      </c>
      <c r="AP287" s="6">
        <f t="shared" si="100"/>
        <v>4</v>
      </c>
      <c r="AQ287" s="6">
        <f t="shared" si="101"/>
        <v>10506</v>
      </c>
      <c r="AR287" s="6">
        <f t="shared" si="102"/>
        <v>43.285882352941179</v>
      </c>
    </row>
    <row r="288" spans="3:44" x14ac:dyDescent="0.25">
      <c r="C288" s="5" t="s">
        <v>560</v>
      </c>
      <c r="D288" s="5">
        <v>21640</v>
      </c>
      <c r="E288" s="5" t="s">
        <v>561</v>
      </c>
      <c r="F288" s="5">
        <v>9543</v>
      </c>
      <c r="G288" s="5">
        <v>761</v>
      </c>
      <c r="H288" s="5">
        <v>1170</v>
      </c>
      <c r="I288" s="5">
        <v>1839</v>
      </c>
      <c r="J288" s="5">
        <v>1244</v>
      </c>
      <c r="K288" s="5">
        <v>767</v>
      </c>
      <c r="L288" s="5">
        <v>361</v>
      </c>
      <c r="M288" s="5">
        <v>1258</v>
      </c>
      <c r="N288" s="5">
        <v>278</v>
      </c>
      <c r="O288" s="5">
        <v>284</v>
      </c>
      <c r="P288" s="5">
        <v>771</v>
      </c>
      <c r="Q288" s="5">
        <v>575</v>
      </c>
      <c r="R288" s="5">
        <v>235</v>
      </c>
      <c r="S288" s="6">
        <f t="shared" si="103"/>
        <v>4771.5</v>
      </c>
      <c r="T288" s="6" t="str">
        <f t="shared" si="104"/>
        <v>15 to 19 minutes</v>
      </c>
      <c r="U288" s="6">
        <f t="shared" si="105"/>
        <v>15</v>
      </c>
      <c r="V288" s="6">
        <f t="shared" si="106"/>
        <v>9543</v>
      </c>
      <c r="W288" s="6">
        <f t="shared" si="107"/>
        <v>3770</v>
      </c>
      <c r="X288" s="6">
        <f t="shared" si="108"/>
        <v>1244</v>
      </c>
      <c r="Y288" s="6">
        <f t="shared" si="109"/>
        <v>4</v>
      </c>
      <c r="Z288" s="6">
        <f t="shared" si="110"/>
        <v>18.220257234726688</v>
      </c>
      <c r="AC288" s="6">
        <f t="shared" si="89"/>
        <v>9543</v>
      </c>
      <c r="AD288" s="6">
        <f t="shared" si="90"/>
        <v>2386</v>
      </c>
      <c r="AE288" s="6">
        <f t="shared" si="91"/>
        <v>10</v>
      </c>
      <c r="AF288" s="6">
        <f t="shared" si="92"/>
        <v>1839</v>
      </c>
      <c r="AG288" s="6">
        <f t="shared" si="93"/>
        <v>4</v>
      </c>
      <c r="AH288" s="6">
        <f t="shared" si="94"/>
        <v>1931</v>
      </c>
      <c r="AI288" s="6">
        <f t="shared" si="95"/>
        <v>10.989124524197933</v>
      </c>
      <c r="AL288" s="6">
        <f t="shared" si="96"/>
        <v>9543</v>
      </c>
      <c r="AM288" s="6">
        <f t="shared" si="97"/>
        <v>7158</v>
      </c>
      <c r="AN288" s="6">
        <f t="shared" si="98"/>
        <v>30</v>
      </c>
      <c r="AO288" s="6">
        <f t="shared" si="99"/>
        <v>1258</v>
      </c>
      <c r="AP288" s="6">
        <f t="shared" si="100"/>
        <v>4</v>
      </c>
      <c r="AQ288" s="6">
        <f t="shared" si="101"/>
        <v>6142</v>
      </c>
      <c r="AR288" s="6">
        <f t="shared" si="102"/>
        <v>33.228139904610494</v>
      </c>
    </row>
    <row r="289" spans="3:44" x14ac:dyDescent="0.25">
      <c r="C289" s="5" t="s">
        <v>562</v>
      </c>
      <c r="D289" s="5">
        <v>21660</v>
      </c>
      <c r="E289" s="5" t="s">
        <v>563</v>
      </c>
      <c r="F289" s="5">
        <v>143312</v>
      </c>
      <c r="G289" s="5">
        <v>5442</v>
      </c>
      <c r="H289" s="5">
        <v>19091</v>
      </c>
      <c r="I289" s="5">
        <v>30866</v>
      </c>
      <c r="J289" s="5">
        <v>30202</v>
      </c>
      <c r="K289" s="5">
        <v>23455</v>
      </c>
      <c r="L289" s="5">
        <v>7102</v>
      </c>
      <c r="M289" s="5">
        <v>12470</v>
      </c>
      <c r="N289" s="5">
        <v>1867</v>
      </c>
      <c r="O289" s="5">
        <v>2343</v>
      </c>
      <c r="P289" s="5">
        <v>4523</v>
      </c>
      <c r="Q289" s="5">
        <v>3518</v>
      </c>
      <c r="R289" s="5">
        <v>2433</v>
      </c>
      <c r="S289" s="6">
        <f t="shared" si="103"/>
        <v>71656</v>
      </c>
      <c r="T289" s="6" t="str">
        <f t="shared" si="104"/>
        <v>15 to 19 minutes</v>
      </c>
      <c r="U289" s="6">
        <f t="shared" si="105"/>
        <v>15</v>
      </c>
      <c r="V289" s="6">
        <f t="shared" si="106"/>
        <v>143312</v>
      </c>
      <c r="W289" s="6">
        <f t="shared" si="107"/>
        <v>55399</v>
      </c>
      <c r="X289" s="6">
        <f t="shared" si="108"/>
        <v>30202</v>
      </c>
      <c r="Y289" s="6">
        <f t="shared" si="109"/>
        <v>4</v>
      </c>
      <c r="Z289" s="6">
        <f t="shared" si="110"/>
        <v>17.153102443546786</v>
      </c>
      <c r="AC289" s="6">
        <f t="shared" si="89"/>
        <v>143312</v>
      </c>
      <c r="AD289" s="6">
        <f t="shared" si="90"/>
        <v>35829</v>
      </c>
      <c r="AE289" s="6">
        <f t="shared" si="91"/>
        <v>10</v>
      </c>
      <c r="AF289" s="6">
        <f t="shared" si="92"/>
        <v>30866</v>
      </c>
      <c r="AG289" s="6">
        <f t="shared" si="93"/>
        <v>4</v>
      </c>
      <c r="AH289" s="6">
        <f t="shared" si="94"/>
        <v>24533</v>
      </c>
      <c r="AI289" s="6">
        <f t="shared" si="95"/>
        <v>11.463746517203395</v>
      </c>
      <c r="AL289" s="6">
        <f t="shared" si="96"/>
        <v>143312</v>
      </c>
      <c r="AM289" s="6">
        <f t="shared" si="97"/>
        <v>107484</v>
      </c>
      <c r="AN289" s="6">
        <f t="shared" si="98"/>
        <v>20</v>
      </c>
      <c r="AO289" s="6">
        <f t="shared" si="99"/>
        <v>23455</v>
      </c>
      <c r="AP289" s="6">
        <f t="shared" si="100"/>
        <v>4</v>
      </c>
      <c r="AQ289" s="6">
        <f t="shared" si="101"/>
        <v>85601</v>
      </c>
      <c r="AR289" s="6">
        <f t="shared" si="102"/>
        <v>23.731912172244723</v>
      </c>
    </row>
    <row r="290" spans="3:44" x14ac:dyDescent="0.25">
      <c r="C290" s="5" t="s">
        <v>564</v>
      </c>
      <c r="D290" s="5">
        <v>21700</v>
      </c>
      <c r="E290" s="5" t="s">
        <v>565</v>
      </c>
      <c r="F290" s="5">
        <v>54138</v>
      </c>
      <c r="G290" s="5">
        <v>3903</v>
      </c>
      <c r="H290" s="5">
        <v>10298</v>
      </c>
      <c r="I290" s="5">
        <v>12518</v>
      </c>
      <c r="J290" s="5">
        <v>7648</v>
      </c>
      <c r="K290" s="5">
        <v>8213</v>
      </c>
      <c r="L290" s="5">
        <v>2505</v>
      </c>
      <c r="M290" s="5">
        <v>4150</v>
      </c>
      <c r="N290" s="5">
        <v>519</v>
      </c>
      <c r="O290" s="5">
        <v>958</v>
      </c>
      <c r="P290" s="5">
        <v>1519</v>
      </c>
      <c r="Q290" s="5">
        <v>1292</v>
      </c>
      <c r="R290" s="5">
        <v>615</v>
      </c>
      <c r="S290" s="6">
        <f t="shared" si="103"/>
        <v>27069</v>
      </c>
      <c r="T290" s="6" t="str">
        <f t="shared" si="104"/>
        <v>15 to 19 minutes</v>
      </c>
      <c r="U290" s="6">
        <f t="shared" si="105"/>
        <v>15</v>
      </c>
      <c r="V290" s="6">
        <f t="shared" si="106"/>
        <v>54138</v>
      </c>
      <c r="W290" s="6">
        <f t="shared" si="107"/>
        <v>26719</v>
      </c>
      <c r="X290" s="6">
        <f t="shared" si="108"/>
        <v>7648</v>
      </c>
      <c r="Y290" s="6">
        <f t="shared" si="109"/>
        <v>4</v>
      </c>
      <c r="Z290" s="6">
        <f t="shared" si="110"/>
        <v>15.18305439330544</v>
      </c>
      <c r="AC290" s="6">
        <f t="shared" si="89"/>
        <v>54138</v>
      </c>
      <c r="AD290" s="6">
        <f t="shared" si="90"/>
        <v>13535</v>
      </c>
      <c r="AE290" s="6">
        <f t="shared" si="91"/>
        <v>5</v>
      </c>
      <c r="AF290" s="6">
        <f t="shared" si="92"/>
        <v>10298</v>
      </c>
      <c r="AG290" s="6">
        <f t="shared" si="93"/>
        <v>4</v>
      </c>
      <c r="AH290" s="6">
        <f t="shared" si="94"/>
        <v>3903</v>
      </c>
      <c r="AI290" s="6">
        <f t="shared" si="95"/>
        <v>8.7411147795688482</v>
      </c>
      <c r="AL290" s="6">
        <f t="shared" si="96"/>
        <v>54138</v>
      </c>
      <c r="AM290" s="6">
        <f t="shared" si="97"/>
        <v>40604</v>
      </c>
      <c r="AN290" s="6">
        <f t="shared" si="98"/>
        <v>20</v>
      </c>
      <c r="AO290" s="6">
        <f t="shared" si="99"/>
        <v>8213</v>
      </c>
      <c r="AP290" s="6">
        <f t="shared" si="100"/>
        <v>4</v>
      </c>
      <c r="AQ290" s="6">
        <f t="shared" si="101"/>
        <v>34367</v>
      </c>
      <c r="AR290" s="6">
        <f t="shared" si="102"/>
        <v>23.037379763789115</v>
      </c>
    </row>
    <row r="291" spans="3:44" x14ac:dyDescent="0.25">
      <c r="C291" s="5" t="s">
        <v>566</v>
      </c>
      <c r="D291" s="5">
        <v>21740</v>
      </c>
      <c r="E291" s="5" t="s">
        <v>567</v>
      </c>
      <c r="F291" s="5">
        <v>9731</v>
      </c>
      <c r="G291" s="5">
        <v>1457</v>
      </c>
      <c r="H291" s="5">
        <v>2790</v>
      </c>
      <c r="I291" s="5">
        <v>2061</v>
      </c>
      <c r="J291" s="5">
        <v>744</v>
      </c>
      <c r="K291" s="5">
        <v>591</v>
      </c>
      <c r="L291" s="5">
        <v>22</v>
      </c>
      <c r="M291" s="5">
        <v>413</v>
      </c>
      <c r="N291" s="5">
        <v>76</v>
      </c>
      <c r="O291" s="5">
        <v>134</v>
      </c>
      <c r="P291" s="5">
        <v>550</v>
      </c>
      <c r="Q291" s="5">
        <v>394</v>
      </c>
      <c r="R291" s="5">
        <v>499</v>
      </c>
      <c r="S291" s="6">
        <f t="shared" si="103"/>
        <v>4865.5</v>
      </c>
      <c r="T291" s="6" t="str">
        <f t="shared" si="104"/>
        <v>10 to 14 minutes</v>
      </c>
      <c r="U291" s="6">
        <f t="shared" si="105"/>
        <v>10</v>
      </c>
      <c r="V291" s="6">
        <f t="shared" si="106"/>
        <v>9731</v>
      </c>
      <c r="W291" s="6">
        <f t="shared" si="107"/>
        <v>4247</v>
      </c>
      <c r="X291" s="6">
        <f t="shared" si="108"/>
        <v>2061</v>
      </c>
      <c r="Y291" s="6">
        <f t="shared" si="109"/>
        <v>4</v>
      </c>
      <c r="Z291" s="6">
        <f t="shared" si="110"/>
        <v>11.200388161086851</v>
      </c>
      <c r="AC291" s="6">
        <f t="shared" si="89"/>
        <v>9731</v>
      </c>
      <c r="AD291" s="6">
        <f t="shared" si="90"/>
        <v>2433</v>
      </c>
      <c r="AE291" s="6">
        <f t="shared" si="91"/>
        <v>5</v>
      </c>
      <c r="AF291" s="6">
        <f t="shared" si="92"/>
        <v>2790</v>
      </c>
      <c r="AG291" s="6">
        <f t="shared" si="93"/>
        <v>4</v>
      </c>
      <c r="AH291" s="6">
        <f t="shared" si="94"/>
        <v>1457</v>
      </c>
      <c r="AI291" s="6">
        <f t="shared" si="95"/>
        <v>6.3989247311827953</v>
      </c>
      <c r="AL291" s="6">
        <f t="shared" si="96"/>
        <v>9731</v>
      </c>
      <c r="AM291" s="6">
        <f t="shared" si="97"/>
        <v>7299</v>
      </c>
      <c r="AN291" s="6">
        <f t="shared" si="98"/>
        <v>20</v>
      </c>
      <c r="AO291" s="6">
        <f t="shared" si="99"/>
        <v>591</v>
      </c>
      <c r="AP291" s="6">
        <f t="shared" si="100"/>
        <v>4</v>
      </c>
      <c r="AQ291" s="6">
        <f t="shared" si="101"/>
        <v>7052</v>
      </c>
      <c r="AR291" s="6">
        <f t="shared" si="102"/>
        <v>21.666666666666668</v>
      </c>
    </row>
    <row r="292" spans="3:44" x14ac:dyDescent="0.25">
      <c r="C292" s="5" t="s">
        <v>568</v>
      </c>
      <c r="D292" s="5">
        <v>21780</v>
      </c>
      <c r="E292" s="5" t="s">
        <v>569</v>
      </c>
      <c r="F292" s="5">
        <v>163987</v>
      </c>
      <c r="G292" s="5">
        <v>5421</v>
      </c>
      <c r="H292" s="5">
        <v>20505</v>
      </c>
      <c r="I292" s="5">
        <v>29197</v>
      </c>
      <c r="J292" s="5">
        <v>33029</v>
      </c>
      <c r="K292" s="5">
        <v>28178</v>
      </c>
      <c r="L292" s="5">
        <v>9625</v>
      </c>
      <c r="M292" s="5">
        <v>17663</v>
      </c>
      <c r="N292" s="5">
        <v>3352</v>
      </c>
      <c r="O292" s="5">
        <v>4534</v>
      </c>
      <c r="P292" s="5">
        <v>6935</v>
      </c>
      <c r="Q292" s="5">
        <v>3276</v>
      </c>
      <c r="R292" s="5">
        <v>2272</v>
      </c>
      <c r="S292" s="6">
        <f t="shared" si="103"/>
        <v>81993.5</v>
      </c>
      <c r="T292" s="6" t="str">
        <f t="shared" si="104"/>
        <v>15 to 19 minutes</v>
      </c>
      <c r="U292" s="6">
        <f t="shared" si="105"/>
        <v>15</v>
      </c>
      <c r="V292" s="6">
        <f t="shared" si="106"/>
        <v>163987</v>
      </c>
      <c r="W292" s="6">
        <f t="shared" si="107"/>
        <v>55123</v>
      </c>
      <c r="X292" s="6">
        <f t="shared" si="108"/>
        <v>33029</v>
      </c>
      <c r="Y292" s="6">
        <f t="shared" si="109"/>
        <v>4</v>
      </c>
      <c r="Z292" s="6">
        <f t="shared" si="110"/>
        <v>18.254170577371401</v>
      </c>
      <c r="AC292" s="6">
        <f t="shared" si="89"/>
        <v>163987</v>
      </c>
      <c r="AD292" s="6">
        <f t="shared" si="90"/>
        <v>40997</v>
      </c>
      <c r="AE292" s="6">
        <f t="shared" si="91"/>
        <v>10</v>
      </c>
      <c r="AF292" s="6">
        <f t="shared" si="92"/>
        <v>29197</v>
      </c>
      <c r="AG292" s="6">
        <f t="shared" si="93"/>
        <v>4</v>
      </c>
      <c r="AH292" s="6">
        <f t="shared" si="94"/>
        <v>25926</v>
      </c>
      <c r="AI292" s="6">
        <f t="shared" si="95"/>
        <v>12.064698427920677</v>
      </c>
      <c r="AL292" s="6">
        <f t="shared" si="96"/>
        <v>163987</v>
      </c>
      <c r="AM292" s="6">
        <f t="shared" si="97"/>
        <v>122991</v>
      </c>
      <c r="AN292" s="6">
        <f t="shared" si="98"/>
        <v>25</v>
      </c>
      <c r="AO292" s="6">
        <f t="shared" si="99"/>
        <v>9625</v>
      </c>
      <c r="AP292" s="6">
        <f t="shared" si="100"/>
        <v>4</v>
      </c>
      <c r="AQ292" s="6">
        <f t="shared" si="101"/>
        <v>116330</v>
      </c>
      <c r="AR292" s="6">
        <f t="shared" si="102"/>
        <v>27.767896103896103</v>
      </c>
    </row>
    <row r="293" spans="3:44" x14ac:dyDescent="0.25">
      <c r="C293" s="5" t="s">
        <v>570</v>
      </c>
      <c r="D293" s="5">
        <v>21820</v>
      </c>
      <c r="E293" s="5" t="s">
        <v>571</v>
      </c>
      <c r="F293" s="5">
        <v>46996</v>
      </c>
      <c r="G293" s="5">
        <v>1979</v>
      </c>
      <c r="H293" s="5">
        <v>7023</v>
      </c>
      <c r="I293" s="5">
        <v>8960</v>
      </c>
      <c r="J293" s="5">
        <v>9550</v>
      </c>
      <c r="K293" s="5">
        <v>8235</v>
      </c>
      <c r="L293" s="5">
        <v>2780</v>
      </c>
      <c r="M293" s="5">
        <v>4761</v>
      </c>
      <c r="N293" s="5">
        <v>535</v>
      </c>
      <c r="O293" s="5">
        <v>621</v>
      </c>
      <c r="P293" s="5">
        <v>1320</v>
      </c>
      <c r="Q293" s="5">
        <v>561</v>
      </c>
      <c r="R293" s="5">
        <v>671</v>
      </c>
      <c r="S293" s="6">
        <f t="shared" si="103"/>
        <v>23498</v>
      </c>
      <c r="T293" s="6" t="str">
        <f t="shared" si="104"/>
        <v>15 to 19 minutes</v>
      </c>
      <c r="U293" s="6">
        <f t="shared" si="105"/>
        <v>15</v>
      </c>
      <c r="V293" s="6">
        <f t="shared" si="106"/>
        <v>46996</v>
      </c>
      <c r="W293" s="6">
        <f t="shared" si="107"/>
        <v>17962</v>
      </c>
      <c r="X293" s="6">
        <f t="shared" si="108"/>
        <v>9550</v>
      </c>
      <c r="Y293" s="6">
        <f t="shared" si="109"/>
        <v>4</v>
      </c>
      <c r="Z293" s="6">
        <f t="shared" si="110"/>
        <v>17.318743455497383</v>
      </c>
      <c r="AC293" s="6">
        <f t="shared" si="89"/>
        <v>46996</v>
      </c>
      <c r="AD293" s="6">
        <f t="shared" si="90"/>
        <v>11750</v>
      </c>
      <c r="AE293" s="6">
        <f t="shared" si="91"/>
        <v>10</v>
      </c>
      <c r="AF293" s="6">
        <f t="shared" si="92"/>
        <v>8960</v>
      </c>
      <c r="AG293" s="6">
        <f t="shared" si="93"/>
        <v>4</v>
      </c>
      <c r="AH293" s="6">
        <f t="shared" si="94"/>
        <v>9002</v>
      </c>
      <c r="AI293" s="6">
        <f t="shared" si="95"/>
        <v>11.226339285714285</v>
      </c>
      <c r="AL293" s="6">
        <f t="shared" si="96"/>
        <v>46996</v>
      </c>
      <c r="AM293" s="6">
        <f t="shared" si="97"/>
        <v>35247</v>
      </c>
      <c r="AN293" s="6">
        <f t="shared" si="98"/>
        <v>20</v>
      </c>
      <c r="AO293" s="6">
        <f t="shared" si="99"/>
        <v>8235</v>
      </c>
      <c r="AP293" s="6">
        <f t="shared" si="100"/>
        <v>4</v>
      </c>
      <c r="AQ293" s="6">
        <f t="shared" si="101"/>
        <v>27512</v>
      </c>
      <c r="AR293" s="6">
        <f t="shared" si="102"/>
        <v>23.757134183363693</v>
      </c>
    </row>
    <row r="294" spans="3:44" x14ac:dyDescent="0.25">
      <c r="C294" s="5" t="s">
        <v>572</v>
      </c>
      <c r="D294" s="5">
        <v>21860</v>
      </c>
      <c r="E294" s="5" t="s">
        <v>573</v>
      </c>
      <c r="F294" s="5">
        <v>9612</v>
      </c>
      <c r="G294" s="5">
        <v>1168</v>
      </c>
      <c r="H294" s="5">
        <v>2406</v>
      </c>
      <c r="I294" s="5">
        <v>1780</v>
      </c>
      <c r="J294" s="5">
        <v>1332</v>
      </c>
      <c r="K294" s="5">
        <v>1038</v>
      </c>
      <c r="L294" s="5">
        <v>472</v>
      </c>
      <c r="M294" s="5">
        <v>688</v>
      </c>
      <c r="N294" s="5">
        <v>96</v>
      </c>
      <c r="O294" s="5">
        <v>91</v>
      </c>
      <c r="P294" s="5">
        <v>227</v>
      </c>
      <c r="Q294" s="5">
        <v>251</v>
      </c>
      <c r="R294" s="5">
        <v>63</v>
      </c>
      <c r="S294" s="6">
        <f t="shared" si="103"/>
        <v>4806</v>
      </c>
      <c r="T294" s="6" t="str">
        <f t="shared" si="104"/>
        <v>10 to 14 minutes</v>
      </c>
      <c r="U294" s="6">
        <f t="shared" si="105"/>
        <v>10</v>
      </c>
      <c r="V294" s="6">
        <f t="shared" si="106"/>
        <v>9612</v>
      </c>
      <c r="W294" s="6">
        <f t="shared" si="107"/>
        <v>3574</v>
      </c>
      <c r="X294" s="6">
        <f t="shared" si="108"/>
        <v>1780</v>
      </c>
      <c r="Y294" s="6">
        <f t="shared" si="109"/>
        <v>4</v>
      </c>
      <c r="Z294" s="6">
        <f t="shared" si="110"/>
        <v>12.768539325842696</v>
      </c>
      <c r="AC294" s="6">
        <f t="shared" si="89"/>
        <v>9612</v>
      </c>
      <c r="AD294" s="6">
        <f t="shared" si="90"/>
        <v>2404</v>
      </c>
      <c r="AE294" s="6">
        <f t="shared" si="91"/>
        <v>5</v>
      </c>
      <c r="AF294" s="6">
        <f t="shared" si="92"/>
        <v>2406</v>
      </c>
      <c r="AG294" s="6">
        <f t="shared" si="93"/>
        <v>4</v>
      </c>
      <c r="AH294" s="6">
        <f t="shared" si="94"/>
        <v>1168</v>
      </c>
      <c r="AI294" s="6">
        <f t="shared" si="95"/>
        <v>7.0532003325020778</v>
      </c>
      <c r="AL294" s="6">
        <f t="shared" si="96"/>
        <v>9612</v>
      </c>
      <c r="AM294" s="6">
        <f t="shared" si="97"/>
        <v>7209</v>
      </c>
      <c r="AN294" s="6">
        <f t="shared" si="98"/>
        <v>20</v>
      </c>
      <c r="AO294" s="6">
        <f t="shared" si="99"/>
        <v>1038</v>
      </c>
      <c r="AP294" s="6">
        <f t="shared" si="100"/>
        <v>4</v>
      </c>
      <c r="AQ294" s="6">
        <f t="shared" si="101"/>
        <v>6686</v>
      </c>
      <c r="AR294" s="6">
        <f t="shared" si="102"/>
        <v>22.015414258188827</v>
      </c>
    </row>
    <row r="295" spans="3:44" x14ac:dyDescent="0.25">
      <c r="C295" s="5" t="s">
        <v>574</v>
      </c>
      <c r="D295" s="5">
        <v>21900</v>
      </c>
      <c r="E295" s="5" t="s">
        <v>575</v>
      </c>
      <c r="F295" s="5">
        <v>23774</v>
      </c>
      <c r="G295" s="5">
        <v>943</v>
      </c>
      <c r="H295" s="5">
        <v>2376</v>
      </c>
      <c r="I295" s="5">
        <v>3509</v>
      </c>
      <c r="J295" s="5">
        <v>3624</v>
      </c>
      <c r="K295" s="5">
        <v>3499</v>
      </c>
      <c r="L295" s="5">
        <v>1525</v>
      </c>
      <c r="M295" s="5">
        <v>3378</v>
      </c>
      <c r="N295" s="5">
        <v>846</v>
      </c>
      <c r="O295" s="5">
        <v>986</v>
      </c>
      <c r="P295" s="5">
        <v>1687</v>
      </c>
      <c r="Q295" s="5">
        <v>824</v>
      </c>
      <c r="R295" s="5">
        <v>577</v>
      </c>
      <c r="S295" s="6">
        <f t="shared" si="103"/>
        <v>11887</v>
      </c>
      <c r="T295" s="6" t="str">
        <f t="shared" si="104"/>
        <v>20 to 24 minutes</v>
      </c>
      <c r="U295" s="6">
        <f t="shared" si="105"/>
        <v>20</v>
      </c>
      <c r="V295" s="6">
        <f t="shared" si="106"/>
        <v>23774</v>
      </c>
      <c r="W295" s="6">
        <f t="shared" si="107"/>
        <v>10452</v>
      </c>
      <c r="X295" s="6">
        <f t="shared" si="108"/>
        <v>3499</v>
      </c>
      <c r="Y295" s="6">
        <f t="shared" si="109"/>
        <v>4</v>
      </c>
      <c r="Z295" s="6">
        <f t="shared" si="110"/>
        <v>21.640468705344382</v>
      </c>
      <c r="AC295" s="6">
        <f t="shared" si="89"/>
        <v>23774</v>
      </c>
      <c r="AD295" s="6">
        <f t="shared" si="90"/>
        <v>5944</v>
      </c>
      <c r="AE295" s="6">
        <f t="shared" si="91"/>
        <v>10</v>
      </c>
      <c r="AF295" s="6">
        <f t="shared" si="92"/>
        <v>3509</v>
      </c>
      <c r="AG295" s="6">
        <f t="shared" si="93"/>
        <v>4</v>
      </c>
      <c r="AH295" s="6">
        <f t="shared" si="94"/>
        <v>3319</v>
      </c>
      <c r="AI295" s="6">
        <f t="shared" si="95"/>
        <v>12.991735537190083</v>
      </c>
      <c r="AL295" s="6">
        <f t="shared" si="96"/>
        <v>23774</v>
      </c>
      <c r="AM295" s="6">
        <f t="shared" si="97"/>
        <v>17831</v>
      </c>
      <c r="AN295" s="6">
        <f t="shared" si="98"/>
        <v>30</v>
      </c>
      <c r="AO295" s="6">
        <f t="shared" si="99"/>
        <v>3378</v>
      </c>
      <c r="AP295" s="6">
        <f t="shared" si="100"/>
        <v>4</v>
      </c>
      <c r="AQ295" s="6">
        <f t="shared" si="101"/>
        <v>15476</v>
      </c>
      <c r="AR295" s="6">
        <f t="shared" si="102"/>
        <v>32.788040260509177</v>
      </c>
    </row>
    <row r="296" spans="3:44" x14ac:dyDescent="0.25">
      <c r="C296" s="5" t="s">
        <v>576</v>
      </c>
      <c r="D296" s="5">
        <v>21940</v>
      </c>
      <c r="E296" s="5" t="s">
        <v>577</v>
      </c>
      <c r="F296" s="5">
        <v>20490</v>
      </c>
      <c r="G296" s="5">
        <v>412</v>
      </c>
      <c r="H296" s="5">
        <v>2110</v>
      </c>
      <c r="I296" s="5">
        <v>2911</v>
      </c>
      <c r="J296" s="5">
        <v>3835</v>
      </c>
      <c r="K296" s="5">
        <v>2997</v>
      </c>
      <c r="L296" s="5">
        <v>545</v>
      </c>
      <c r="M296" s="5">
        <v>2190</v>
      </c>
      <c r="N296" s="5">
        <v>195</v>
      </c>
      <c r="O296" s="5">
        <v>593</v>
      </c>
      <c r="P296" s="5">
        <v>1381</v>
      </c>
      <c r="Q296" s="5">
        <v>2224</v>
      </c>
      <c r="R296" s="5">
        <v>1097</v>
      </c>
      <c r="S296" s="6">
        <f t="shared" si="103"/>
        <v>10245</v>
      </c>
      <c r="T296" s="6" t="str">
        <f t="shared" si="104"/>
        <v>20 to 24 minutes</v>
      </c>
      <c r="U296" s="6">
        <f t="shared" si="105"/>
        <v>20</v>
      </c>
      <c r="V296" s="6">
        <f t="shared" si="106"/>
        <v>20490</v>
      </c>
      <c r="W296" s="6">
        <f t="shared" si="107"/>
        <v>9268</v>
      </c>
      <c r="X296" s="6">
        <f t="shared" si="108"/>
        <v>2997</v>
      </c>
      <c r="Y296" s="6">
        <f t="shared" si="109"/>
        <v>4</v>
      </c>
      <c r="Z296" s="6">
        <f t="shared" si="110"/>
        <v>21.303970637303969</v>
      </c>
      <c r="AC296" s="6">
        <f t="shared" si="89"/>
        <v>20490</v>
      </c>
      <c r="AD296" s="6">
        <f t="shared" si="90"/>
        <v>5123</v>
      </c>
      <c r="AE296" s="6">
        <f t="shared" si="91"/>
        <v>10</v>
      </c>
      <c r="AF296" s="6">
        <f t="shared" si="92"/>
        <v>2911</v>
      </c>
      <c r="AG296" s="6">
        <f t="shared" si="93"/>
        <v>4</v>
      </c>
      <c r="AH296" s="6">
        <f t="shared" si="94"/>
        <v>2522</v>
      </c>
      <c r="AI296" s="6">
        <f t="shared" si="95"/>
        <v>13.573342493988321</v>
      </c>
      <c r="AL296" s="6">
        <f t="shared" si="96"/>
        <v>20490</v>
      </c>
      <c r="AM296" s="6">
        <f t="shared" si="97"/>
        <v>15368</v>
      </c>
      <c r="AN296" s="6">
        <f t="shared" si="98"/>
        <v>40</v>
      </c>
      <c r="AO296" s="6">
        <f t="shared" si="99"/>
        <v>593</v>
      </c>
      <c r="AP296" s="6">
        <f t="shared" si="100"/>
        <v>4</v>
      </c>
      <c r="AQ296" s="6">
        <f t="shared" si="101"/>
        <v>15195</v>
      </c>
      <c r="AR296" s="6">
        <f t="shared" si="102"/>
        <v>41.163575042158513</v>
      </c>
    </row>
    <row r="297" spans="3:44" x14ac:dyDescent="0.25">
      <c r="C297" s="5" t="s">
        <v>578</v>
      </c>
      <c r="D297" s="5">
        <v>21980</v>
      </c>
      <c r="E297" s="5" t="s">
        <v>579</v>
      </c>
      <c r="F297" s="5">
        <v>10096</v>
      </c>
      <c r="G297" s="5">
        <v>557</v>
      </c>
      <c r="H297" s="5">
        <v>2493</v>
      </c>
      <c r="I297" s="5">
        <v>2041</v>
      </c>
      <c r="J297" s="5">
        <v>2069</v>
      </c>
      <c r="K297" s="5">
        <v>979</v>
      </c>
      <c r="L297" s="5">
        <v>180</v>
      </c>
      <c r="M297" s="5">
        <v>495</v>
      </c>
      <c r="N297" s="5">
        <v>126</v>
      </c>
      <c r="O297" s="5">
        <v>100</v>
      </c>
      <c r="P297" s="5">
        <v>313</v>
      </c>
      <c r="Q297" s="5">
        <v>598</v>
      </c>
      <c r="R297" s="5">
        <v>145</v>
      </c>
      <c r="S297" s="6">
        <f t="shared" si="103"/>
        <v>5048</v>
      </c>
      <c r="T297" s="6" t="str">
        <f t="shared" si="104"/>
        <v>10 to 14 minutes</v>
      </c>
      <c r="U297" s="6">
        <f t="shared" si="105"/>
        <v>10</v>
      </c>
      <c r="V297" s="6">
        <f t="shared" si="106"/>
        <v>10096</v>
      </c>
      <c r="W297" s="6">
        <f t="shared" si="107"/>
        <v>3050</v>
      </c>
      <c r="X297" s="6">
        <f t="shared" si="108"/>
        <v>2041</v>
      </c>
      <c r="Y297" s="6">
        <f t="shared" si="109"/>
        <v>4</v>
      </c>
      <c r="Z297" s="6">
        <f t="shared" si="110"/>
        <v>13.915727584517393</v>
      </c>
      <c r="AC297" s="6">
        <f t="shared" si="89"/>
        <v>10096</v>
      </c>
      <c r="AD297" s="6">
        <f t="shared" si="90"/>
        <v>2525</v>
      </c>
      <c r="AE297" s="6">
        <f t="shared" si="91"/>
        <v>5</v>
      </c>
      <c r="AF297" s="6">
        <f t="shared" si="92"/>
        <v>2493</v>
      </c>
      <c r="AG297" s="6">
        <f t="shared" si="93"/>
        <v>4</v>
      </c>
      <c r="AH297" s="6">
        <f t="shared" si="94"/>
        <v>557</v>
      </c>
      <c r="AI297" s="6">
        <f t="shared" si="95"/>
        <v>8.1560369033293227</v>
      </c>
      <c r="AL297" s="6">
        <f t="shared" si="96"/>
        <v>10096</v>
      </c>
      <c r="AM297" s="6">
        <f t="shared" si="97"/>
        <v>7572</v>
      </c>
      <c r="AN297" s="6">
        <f t="shared" si="98"/>
        <v>20</v>
      </c>
      <c r="AO297" s="6">
        <f t="shared" si="99"/>
        <v>979</v>
      </c>
      <c r="AP297" s="6">
        <f t="shared" si="100"/>
        <v>4</v>
      </c>
      <c r="AQ297" s="6">
        <f t="shared" si="101"/>
        <v>7160</v>
      </c>
      <c r="AR297" s="6">
        <f t="shared" si="102"/>
        <v>21.68335035750766</v>
      </c>
    </row>
    <row r="298" spans="3:44" x14ac:dyDescent="0.25">
      <c r="C298" s="5" t="s">
        <v>580</v>
      </c>
      <c r="D298" s="5">
        <v>22020</v>
      </c>
      <c r="E298" s="5" t="s">
        <v>581</v>
      </c>
      <c r="F298" s="5">
        <v>114932</v>
      </c>
      <c r="G298" s="5">
        <v>5833</v>
      </c>
      <c r="H298" s="5">
        <v>19308</v>
      </c>
      <c r="I298" s="5">
        <v>29166</v>
      </c>
      <c r="J298" s="5">
        <v>27678</v>
      </c>
      <c r="K298" s="5">
        <v>15351</v>
      </c>
      <c r="L298" s="5">
        <v>4067</v>
      </c>
      <c r="M298" s="5">
        <v>5696</v>
      </c>
      <c r="N298" s="5">
        <v>918</v>
      </c>
      <c r="O298" s="5">
        <v>1448</v>
      </c>
      <c r="P298" s="5">
        <v>2261</v>
      </c>
      <c r="Q298" s="5">
        <v>1665</v>
      </c>
      <c r="R298" s="5">
        <v>1541</v>
      </c>
      <c r="S298" s="6">
        <f t="shared" si="103"/>
        <v>57466</v>
      </c>
      <c r="T298" s="6" t="str">
        <f t="shared" si="104"/>
        <v>15 to 19 minutes</v>
      </c>
      <c r="U298" s="6">
        <f t="shared" si="105"/>
        <v>15</v>
      </c>
      <c r="V298" s="6">
        <f t="shared" si="106"/>
        <v>114932</v>
      </c>
      <c r="W298" s="6">
        <f t="shared" si="107"/>
        <v>54307</v>
      </c>
      <c r="X298" s="6">
        <f t="shared" si="108"/>
        <v>27678</v>
      </c>
      <c r="Y298" s="6">
        <f t="shared" si="109"/>
        <v>4</v>
      </c>
      <c r="Z298" s="6">
        <f t="shared" si="110"/>
        <v>15.456535876869715</v>
      </c>
      <c r="AC298" s="6">
        <f t="shared" si="89"/>
        <v>114932</v>
      </c>
      <c r="AD298" s="6">
        <f t="shared" si="90"/>
        <v>28734</v>
      </c>
      <c r="AE298" s="6">
        <f t="shared" si="91"/>
        <v>10</v>
      </c>
      <c r="AF298" s="6">
        <f t="shared" si="92"/>
        <v>29166</v>
      </c>
      <c r="AG298" s="6">
        <f t="shared" si="93"/>
        <v>4</v>
      </c>
      <c r="AH298" s="6">
        <f t="shared" si="94"/>
        <v>25141</v>
      </c>
      <c r="AI298" s="6">
        <f t="shared" si="95"/>
        <v>10.492628402934924</v>
      </c>
      <c r="AL298" s="6">
        <f t="shared" si="96"/>
        <v>114932</v>
      </c>
      <c r="AM298" s="6">
        <f t="shared" si="97"/>
        <v>86199</v>
      </c>
      <c r="AN298" s="6">
        <f t="shared" si="98"/>
        <v>20</v>
      </c>
      <c r="AO298" s="6">
        <f t="shared" si="99"/>
        <v>15351</v>
      </c>
      <c r="AP298" s="6">
        <f t="shared" si="100"/>
        <v>4</v>
      </c>
      <c r="AQ298" s="6">
        <f t="shared" si="101"/>
        <v>81985</v>
      </c>
      <c r="AR298" s="6">
        <f t="shared" si="102"/>
        <v>21.098039215686274</v>
      </c>
    </row>
    <row r="299" spans="3:44" x14ac:dyDescent="0.25">
      <c r="C299" s="5" t="s">
        <v>582</v>
      </c>
      <c r="D299" s="5">
        <v>22060</v>
      </c>
      <c r="E299" s="5" t="s">
        <v>583</v>
      </c>
      <c r="F299" s="5">
        <v>28609</v>
      </c>
      <c r="G299" s="5">
        <v>1808</v>
      </c>
      <c r="H299" s="5">
        <v>5803</v>
      </c>
      <c r="I299" s="5">
        <v>4334</v>
      </c>
      <c r="J299" s="5">
        <v>3184</v>
      </c>
      <c r="K299" s="5">
        <v>2754</v>
      </c>
      <c r="L299" s="5">
        <v>1689</v>
      </c>
      <c r="M299" s="5">
        <v>2604</v>
      </c>
      <c r="N299" s="5">
        <v>709</v>
      </c>
      <c r="O299" s="5">
        <v>982</v>
      </c>
      <c r="P299" s="5">
        <v>2483</v>
      </c>
      <c r="Q299" s="5">
        <v>1892</v>
      </c>
      <c r="R299" s="5">
        <v>367</v>
      </c>
      <c r="S299" s="6">
        <f t="shared" si="103"/>
        <v>14304.5</v>
      </c>
      <c r="T299" s="6" t="str">
        <f t="shared" si="104"/>
        <v>15 to 19 minutes</v>
      </c>
      <c r="U299" s="6">
        <f t="shared" si="105"/>
        <v>15</v>
      </c>
      <c r="V299" s="6">
        <f t="shared" si="106"/>
        <v>28609</v>
      </c>
      <c r="W299" s="6">
        <f t="shared" si="107"/>
        <v>11945</v>
      </c>
      <c r="X299" s="6">
        <f t="shared" si="108"/>
        <v>3184</v>
      </c>
      <c r="Y299" s="6">
        <f t="shared" si="109"/>
        <v>4</v>
      </c>
      <c r="Z299" s="6">
        <f t="shared" si="110"/>
        <v>17.964195979899497</v>
      </c>
      <c r="AC299" s="6">
        <f t="shared" si="89"/>
        <v>28609</v>
      </c>
      <c r="AD299" s="6">
        <f t="shared" si="90"/>
        <v>7153</v>
      </c>
      <c r="AE299" s="6">
        <f t="shared" si="91"/>
        <v>5</v>
      </c>
      <c r="AF299" s="6">
        <f t="shared" si="92"/>
        <v>5803</v>
      </c>
      <c r="AG299" s="6">
        <f t="shared" si="93"/>
        <v>4</v>
      </c>
      <c r="AH299" s="6">
        <f t="shared" si="94"/>
        <v>1808</v>
      </c>
      <c r="AI299" s="6">
        <f t="shared" si="95"/>
        <v>8.6837842495261075</v>
      </c>
      <c r="AL299" s="6">
        <f t="shared" si="96"/>
        <v>28609</v>
      </c>
      <c r="AM299" s="6">
        <f t="shared" si="97"/>
        <v>21457</v>
      </c>
      <c r="AN299" s="6">
        <f t="shared" si="98"/>
        <v>30</v>
      </c>
      <c r="AO299" s="6">
        <f t="shared" si="99"/>
        <v>2604</v>
      </c>
      <c r="AP299" s="6">
        <f t="shared" si="100"/>
        <v>4</v>
      </c>
      <c r="AQ299" s="6">
        <f t="shared" si="101"/>
        <v>19572</v>
      </c>
      <c r="AR299" s="6">
        <f t="shared" si="102"/>
        <v>32.895161290322584</v>
      </c>
    </row>
    <row r="300" spans="3:44" x14ac:dyDescent="0.25">
      <c r="C300" s="5" t="s">
        <v>584</v>
      </c>
      <c r="D300" s="5">
        <v>22100</v>
      </c>
      <c r="E300" s="5" t="s">
        <v>585</v>
      </c>
      <c r="F300" s="5">
        <v>24034</v>
      </c>
      <c r="G300" s="5">
        <v>1051</v>
      </c>
      <c r="H300" s="5">
        <v>4483</v>
      </c>
      <c r="I300" s="5">
        <v>4416</v>
      </c>
      <c r="J300" s="5">
        <v>3805</v>
      </c>
      <c r="K300" s="5">
        <v>2687</v>
      </c>
      <c r="L300" s="5">
        <v>759</v>
      </c>
      <c r="M300" s="5">
        <v>1811</v>
      </c>
      <c r="N300" s="5">
        <v>450</v>
      </c>
      <c r="O300" s="5">
        <v>309</v>
      </c>
      <c r="P300" s="5">
        <v>1277</v>
      </c>
      <c r="Q300" s="5">
        <v>1934</v>
      </c>
      <c r="R300" s="5">
        <v>1052</v>
      </c>
      <c r="S300" s="6">
        <f t="shared" si="103"/>
        <v>12017</v>
      </c>
      <c r="T300" s="6" t="str">
        <f t="shared" si="104"/>
        <v>15 to 19 minutes</v>
      </c>
      <c r="U300" s="6">
        <f t="shared" si="105"/>
        <v>15</v>
      </c>
      <c r="V300" s="6">
        <f t="shared" si="106"/>
        <v>24034</v>
      </c>
      <c r="W300" s="6">
        <f t="shared" si="107"/>
        <v>9950</v>
      </c>
      <c r="X300" s="6">
        <f t="shared" si="108"/>
        <v>3805</v>
      </c>
      <c r="Y300" s="6">
        <f t="shared" si="109"/>
        <v>4</v>
      </c>
      <c r="Z300" s="6">
        <f t="shared" si="110"/>
        <v>17.172930354796321</v>
      </c>
      <c r="AC300" s="6">
        <f t="shared" si="89"/>
        <v>24034</v>
      </c>
      <c r="AD300" s="6">
        <f t="shared" si="90"/>
        <v>6009</v>
      </c>
      <c r="AE300" s="6">
        <f t="shared" si="91"/>
        <v>10</v>
      </c>
      <c r="AF300" s="6">
        <f t="shared" si="92"/>
        <v>4416</v>
      </c>
      <c r="AG300" s="6">
        <f t="shared" si="93"/>
        <v>4</v>
      </c>
      <c r="AH300" s="6">
        <f t="shared" si="94"/>
        <v>5534</v>
      </c>
      <c r="AI300" s="6">
        <f t="shared" si="95"/>
        <v>10.429800724637682</v>
      </c>
      <c r="AL300" s="6">
        <f t="shared" si="96"/>
        <v>24034</v>
      </c>
      <c r="AM300" s="6">
        <f t="shared" si="97"/>
        <v>18026</v>
      </c>
      <c r="AN300" s="6">
        <f t="shared" si="98"/>
        <v>30</v>
      </c>
      <c r="AO300" s="6">
        <f t="shared" si="99"/>
        <v>1811</v>
      </c>
      <c r="AP300" s="6">
        <f t="shared" si="100"/>
        <v>4</v>
      </c>
      <c r="AQ300" s="6">
        <f t="shared" si="101"/>
        <v>17201</v>
      </c>
      <c r="AR300" s="6">
        <f t="shared" si="102"/>
        <v>31.821093318608504</v>
      </c>
    </row>
    <row r="301" spans="3:44" x14ac:dyDescent="0.25">
      <c r="C301" s="5" t="s">
        <v>586</v>
      </c>
      <c r="D301" s="5">
        <v>22140</v>
      </c>
      <c r="E301" s="5" t="s">
        <v>587</v>
      </c>
      <c r="F301" s="5">
        <v>50381</v>
      </c>
      <c r="G301" s="5">
        <v>1622</v>
      </c>
      <c r="H301" s="5">
        <v>6565</v>
      </c>
      <c r="I301" s="5">
        <v>8454</v>
      </c>
      <c r="J301" s="5">
        <v>8662</v>
      </c>
      <c r="K301" s="5">
        <v>6308</v>
      </c>
      <c r="L301" s="5">
        <v>2070</v>
      </c>
      <c r="M301" s="5">
        <v>7203</v>
      </c>
      <c r="N301" s="5">
        <v>856</v>
      </c>
      <c r="O301" s="5">
        <v>805</v>
      </c>
      <c r="P301" s="5">
        <v>3241</v>
      </c>
      <c r="Q301" s="5">
        <v>2611</v>
      </c>
      <c r="R301" s="5">
        <v>1984</v>
      </c>
      <c r="S301" s="6">
        <f t="shared" si="103"/>
        <v>25190.5</v>
      </c>
      <c r="T301" s="6" t="str">
        <f t="shared" si="104"/>
        <v>15 to 19 minutes</v>
      </c>
      <c r="U301" s="6">
        <f t="shared" si="105"/>
        <v>15</v>
      </c>
      <c r="V301" s="6">
        <f t="shared" si="106"/>
        <v>50381</v>
      </c>
      <c r="W301" s="6">
        <f t="shared" si="107"/>
        <v>16641</v>
      </c>
      <c r="X301" s="6">
        <f t="shared" si="108"/>
        <v>8662</v>
      </c>
      <c r="Y301" s="6">
        <f t="shared" si="109"/>
        <v>4</v>
      </c>
      <c r="Z301" s="6">
        <f t="shared" si="110"/>
        <v>18.948048949434309</v>
      </c>
      <c r="AC301" s="6">
        <f t="shared" si="89"/>
        <v>50381</v>
      </c>
      <c r="AD301" s="6">
        <f t="shared" si="90"/>
        <v>12596</v>
      </c>
      <c r="AE301" s="6">
        <f t="shared" si="91"/>
        <v>10</v>
      </c>
      <c r="AF301" s="6">
        <f t="shared" si="92"/>
        <v>8454</v>
      </c>
      <c r="AG301" s="6">
        <f t="shared" si="93"/>
        <v>4</v>
      </c>
      <c r="AH301" s="6">
        <f t="shared" si="94"/>
        <v>8187</v>
      </c>
      <c r="AI301" s="6">
        <f t="shared" si="95"/>
        <v>12.085758220960493</v>
      </c>
      <c r="AL301" s="6">
        <f t="shared" si="96"/>
        <v>50381</v>
      </c>
      <c r="AM301" s="6">
        <f t="shared" si="97"/>
        <v>37786</v>
      </c>
      <c r="AN301" s="6">
        <f t="shared" si="98"/>
        <v>30</v>
      </c>
      <c r="AO301" s="6">
        <f t="shared" si="99"/>
        <v>7203</v>
      </c>
      <c r="AP301" s="6">
        <f t="shared" si="100"/>
        <v>4</v>
      </c>
      <c r="AQ301" s="6">
        <f t="shared" si="101"/>
        <v>33681</v>
      </c>
      <c r="AR301" s="6">
        <f t="shared" si="102"/>
        <v>32.279466888796335</v>
      </c>
    </row>
    <row r="302" spans="3:44" x14ac:dyDescent="0.25">
      <c r="C302" s="5" t="s">
        <v>588</v>
      </c>
      <c r="D302" s="5">
        <v>22180</v>
      </c>
      <c r="E302" s="5" t="s">
        <v>589</v>
      </c>
      <c r="F302" s="5">
        <v>156708</v>
      </c>
      <c r="G302" s="5">
        <v>5454</v>
      </c>
      <c r="H302" s="5">
        <v>15910</v>
      </c>
      <c r="I302" s="5">
        <v>22594</v>
      </c>
      <c r="J302" s="5">
        <v>31243</v>
      </c>
      <c r="K302" s="5">
        <v>29283</v>
      </c>
      <c r="L302" s="5">
        <v>10943</v>
      </c>
      <c r="M302" s="5">
        <v>21673</v>
      </c>
      <c r="N302" s="5">
        <v>3089</v>
      </c>
      <c r="O302" s="5">
        <v>2837</v>
      </c>
      <c r="P302" s="5">
        <v>7423</v>
      </c>
      <c r="Q302" s="5">
        <v>3310</v>
      </c>
      <c r="R302" s="5">
        <v>2949</v>
      </c>
      <c r="S302" s="6">
        <f t="shared" si="103"/>
        <v>78354</v>
      </c>
      <c r="T302" s="6" t="str">
        <f t="shared" si="104"/>
        <v>20 to 24 minutes</v>
      </c>
      <c r="U302" s="6">
        <f t="shared" si="105"/>
        <v>20</v>
      </c>
      <c r="V302" s="6">
        <f t="shared" si="106"/>
        <v>156708</v>
      </c>
      <c r="W302" s="6">
        <f t="shared" si="107"/>
        <v>75201</v>
      </c>
      <c r="X302" s="6">
        <f t="shared" si="108"/>
        <v>29283</v>
      </c>
      <c r="Y302" s="6">
        <f t="shared" si="109"/>
        <v>4</v>
      </c>
      <c r="Z302" s="6">
        <f t="shared" si="110"/>
        <v>20.430693576477822</v>
      </c>
      <c r="AC302" s="6">
        <f t="shared" si="89"/>
        <v>156708</v>
      </c>
      <c r="AD302" s="6">
        <f t="shared" si="90"/>
        <v>39178</v>
      </c>
      <c r="AE302" s="6">
        <f t="shared" si="91"/>
        <v>10</v>
      </c>
      <c r="AF302" s="6">
        <f t="shared" si="92"/>
        <v>22594</v>
      </c>
      <c r="AG302" s="6">
        <f t="shared" si="93"/>
        <v>4</v>
      </c>
      <c r="AH302" s="6">
        <f t="shared" si="94"/>
        <v>21364</v>
      </c>
      <c r="AI302" s="6">
        <f t="shared" si="95"/>
        <v>13.153580596618571</v>
      </c>
      <c r="AL302" s="6">
        <f t="shared" si="96"/>
        <v>156708</v>
      </c>
      <c r="AM302" s="6">
        <f t="shared" si="97"/>
        <v>117531</v>
      </c>
      <c r="AN302" s="6">
        <f t="shared" si="98"/>
        <v>30</v>
      </c>
      <c r="AO302" s="6">
        <f t="shared" si="99"/>
        <v>21673</v>
      </c>
      <c r="AP302" s="6">
        <f t="shared" si="100"/>
        <v>4</v>
      </c>
      <c r="AQ302" s="6">
        <f t="shared" si="101"/>
        <v>115427</v>
      </c>
      <c r="AR302" s="6">
        <f t="shared" si="102"/>
        <v>30.388317261108291</v>
      </c>
    </row>
    <row r="303" spans="3:44" x14ac:dyDescent="0.25">
      <c r="C303" s="5" t="s">
        <v>590</v>
      </c>
      <c r="D303" s="5">
        <v>22220</v>
      </c>
      <c r="E303" s="5" t="s">
        <v>591</v>
      </c>
      <c r="F303" s="5">
        <v>203407</v>
      </c>
      <c r="G303" s="5">
        <v>6785</v>
      </c>
      <c r="H303" s="5">
        <v>26752</v>
      </c>
      <c r="I303" s="5">
        <v>34513</v>
      </c>
      <c r="J303" s="5">
        <v>39919</v>
      </c>
      <c r="K303" s="5">
        <v>29549</v>
      </c>
      <c r="L303" s="5">
        <v>14893</v>
      </c>
      <c r="M303" s="5">
        <v>24898</v>
      </c>
      <c r="N303" s="5">
        <v>4466</v>
      </c>
      <c r="O303" s="5">
        <v>4906</v>
      </c>
      <c r="P303" s="5">
        <v>10256</v>
      </c>
      <c r="Q303" s="5">
        <v>3878</v>
      </c>
      <c r="R303" s="5">
        <v>2592</v>
      </c>
      <c r="S303" s="6">
        <f t="shared" si="103"/>
        <v>101703.5</v>
      </c>
      <c r="T303" s="6" t="str">
        <f t="shared" si="104"/>
        <v>15 to 19 minutes</v>
      </c>
      <c r="U303" s="6">
        <f t="shared" si="105"/>
        <v>15</v>
      </c>
      <c r="V303" s="6">
        <f t="shared" si="106"/>
        <v>203407</v>
      </c>
      <c r="W303" s="6">
        <f t="shared" si="107"/>
        <v>68050</v>
      </c>
      <c r="X303" s="6">
        <f t="shared" si="108"/>
        <v>39919</v>
      </c>
      <c r="Y303" s="6">
        <f t="shared" si="109"/>
        <v>4</v>
      </c>
      <c r="Z303" s="6">
        <f t="shared" si="110"/>
        <v>18.372178661790123</v>
      </c>
      <c r="AC303" s="6">
        <f t="shared" si="89"/>
        <v>203407</v>
      </c>
      <c r="AD303" s="6">
        <f t="shared" si="90"/>
        <v>50852</v>
      </c>
      <c r="AE303" s="6">
        <f t="shared" si="91"/>
        <v>10</v>
      </c>
      <c r="AF303" s="6">
        <f t="shared" si="92"/>
        <v>34513</v>
      </c>
      <c r="AG303" s="6">
        <f t="shared" si="93"/>
        <v>4</v>
      </c>
      <c r="AH303" s="6">
        <f t="shared" si="94"/>
        <v>33537</v>
      </c>
      <c r="AI303" s="6">
        <f t="shared" si="95"/>
        <v>12.00675107930345</v>
      </c>
      <c r="AL303" s="6">
        <f t="shared" si="96"/>
        <v>203407</v>
      </c>
      <c r="AM303" s="6">
        <f t="shared" si="97"/>
        <v>152556</v>
      </c>
      <c r="AN303" s="6">
        <f t="shared" si="98"/>
        <v>30</v>
      </c>
      <c r="AO303" s="6">
        <f t="shared" si="99"/>
        <v>24898</v>
      </c>
      <c r="AP303" s="6">
        <f t="shared" si="100"/>
        <v>4</v>
      </c>
      <c r="AQ303" s="6">
        <f t="shared" si="101"/>
        <v>152411</v>
      </c>
      <c r="AR303" s="6">
        <f t="shared" si="102"/>
        <v>30.023174552172865</v>
      </c>
    </row>
    <row r="304" spans="3:44" x14ac:dyDescent="0.25">
      <c r="C304" s="5" t="s">
        <v>592</v>
      </c>
      <c r="D304" s="5">
        <v>22260</v>
      </c>
      <c r="E304" s="5" t="s">
        <v>593</v>
      </c>
      <c r="F304" s="5">
        <v>25436</v>
      </c>
      <c r="G304" s="5">
        <v>2244</v>
      </c>
      <c r="H304" s="5">
        <v>5401</v>
      </c>
      <c r="I304" s="5">
        <v>4491</v>
      </c>
      <c r="J304" s="5">
        <v>3755</v>
      </c>
      <c r="K304" s="5">
        <v>2557</v>
      </c>
      <c r="L304" s="5">
        <v>1233</v>
      </c>
      <c r="M304" s="5">
        <v>2173</v>
      </c>
      <c r="N304" s="5">
        <v>415</v>
      </c>
      <c r="O304" s="5">
        <v>459</v>
      </c>
      <c r="P304" s="5">
        <v>1035</v>
      </c>
      <c r="Q304" s="5">
        <v>1073</v>
      </c>
      <c r="R304" s="5">
        <v>600</v>
      </c>
      <c r="S304" s="6">
        <f t="shared" si="103"/>
        <v>12718</v>
      </c>
      <c r="T304" s="6" t="str">
        <f t="shared" si="104"/>
        <v>15 to 19 minutes</v>
      </c>
      <c r="U304" s="6">
        <f t="shared" si="105"/>
        <v>15</v>
      </c>
      <c r="V304" s="6">
        <f t="shared" si="106"/>
        <v>25436</v>
      </c>
      <c r="W304" s="6">
        <f t="shared" si="107"/>
        <v>12136</v>
      </c>
      <c r="X304" s="6">
        <f t="shared" si="108"/>
        <v>3755</v>
      </c>
      <c r="Y304" s="6">
        <f t="shared" si="109"/>
        <v>4</v>
      </c>
      <c r="Z304" s="6">
        <f t="shared" si="110"/>
        <v>15.619973368841544</v>
      </c>
      <c r="AC304" s="6">
        <f t="shared" si="89"/>
        <v>25436</v>
      </c>
      <c r="AD304" s="6">
        <f t="shared" si="90"/>
        <v>6360</v>
      </c>
      <c r="AE304" s="6">
        <f t="shared" si="91"/>
        <v>5</v>
      </c>
      <c r="AF304" s="6">
        <f t="shared" si="92"/>
        <v>5401</v>
      </c>
      <c r="AG304" s="6">
        <f t="shared" si="93"/>
        <v>4</v>
      </c>
      <c r="AH304" s="6">
        <f t="shared" si="94"/>
        <v>2244</v>
      </c>
      <c r="AI304" s="6">
        <f t="shared" si="95"/>
        <v>8.0475837807813377</v>
      </c>
      <c r="AL304" s="6">
        <f t="shared" si="96"/>
        <v>25436</v>
      </c>
      <c r="AM304" s="6">
        <f t="shared" si="97"/>
        <v>19077</v>
      </c>
      <c r="AN304" s="6">
        <f t="shared" si="98"/>
        <v>25</v>
      </c>
      <c r="AO304" s="6">
        <f t="shared" si="99"/>
        <v>1233</v>
      </c>
      <c r="AP304" s="6">
        <f t="shared" si="100"/>
        <v>4</v>
      </c>
      <c r="AQ304" s="6">
        <f t="shared" si="101"/>
        <v>18448</v>
      </c>
      <c r="AR304" s="6">
        <f t="shared" si="102"/>
        <v>27.040551500405513</v>
      </c>
    </row>
    <row r="305" spans="3:44" x14ac:dyDescent="0.25">
      <c r="C305" s="5" t="s">
        <v>594</v>
      </c>
      <c r="D305" s="5">
        <v>22280</v>
      </c>
      <c r="E305" s="5" t="s">
        <v>595</v>
      </c>
      <c r="F305" s="5">
        <v>18267</v>
      </c>
      <c r="G305" s="5">
        <v>763</v>
      </c>
      <c r="H305" s="5">
        <v>2088</v>
      </c>
      <c r="I305" s="5">
        <v>2076</v>
      </c>
      <c r="J305" s="5">
        <v>1885</v>
      </c>
      <c r="K305" s="5">
        <v>2232</v>
      </c>
      <c r="L305" s="5">
        <v>1171</v>
      </c>
      <c r="M305" s="5">
        <v>2002</v>
      </c>
      <c r="N305" s="5">
        <v>690</v>
      </c>
      <c r="O305" s="5">
        <v>794</v>
      </c>
      <c r="P305" s="5">
        <v>2220</v>
      </c>
      <c r="Q305" s="5">
        <v>1920</v>
      </c>
      <c r="R305" s="5">
        <v>426</v>
      </c>
      <c r="S305" s="6">
        <f t="shared" si="103"/>
        <v>9133.5</v>
      </c>
      <c r="T305" s="6" t="str">
        <f t="shared" si="104"/>
        <v>25 to 29 minutes</v>
      </c>
      <c r="U305" s="6">
        <f t="shared" si="105"/>
        <v>25</v>
      </c>
      <c r="V305" s="6">
        <f t="shared" si="106"/>
        <v>18267</v>
      </c>
      <c r="W305" s="6">
        <f t="shared" si="107"/>
        <v>9044</v>
      </c>
      <c r="X305" s="6">
        <f t="shared" si="108"/>
        <v>1171</v>
      </c>
      <c r="Y305" s="6">
        <f t="shared" si="109"/>
        <v>4</v>
      </c>
      <c r="Z305" s="6">
        <f t="shared" si="110"/>
        <v>25.305721605465415</v>
      </c>
      <c r="AC305" s="6">
        <f t="shared" si="89"/>
        <v>18267</v>
      </c>
      <c r="AD305" s="6">
        <f t="shared" si="90"/>
        <v>4567</v>
      </c>
      <c r="AE305" s="6">
        <f t="shared" si="91"/>
        <v>10</v>
      </c>
      <c r="AF305" s="6">
        <f t="shared" si="92"/>
        <v>2076</v>
      </c>
      <c r="AG305" s="6">
        <f t="shared" si="93"/>
        <v>4</v>
      </c>
      <c r="AH305" s="6">
        <f t="shared" si="94"/>
        <v>2851</v>
      </c>
      <c r="AI305" s="6">
        <f t="shared" si="95"/>
        <v>13.305876685934489</v>
      </c>
      <c r="AL305" s="6">
        <f t="shared" si="96"/>
        <v>18267</v>
      </c>
      <c r="AM305" s="6">
        <f t="shared" si="97"/>
        <v>13701</v>
      </c>
      <c r="AN305" s="6">
        <f t="shared" si="98"/>
        <v>40</v>
      </c>
      <c r="AO305" s="6">
        <f t="shared" si="99"/>
        <v>794</v>
      </c>
      <c r="AP305" s="6">
        <f t="shared" si="100"/>
        <v>4</v>
      </c>
      <c r="AQ305" s="6">
        <f t="shared" si="101"/>
        <v>12907</v>
      </c>
      <c r="AR305" s="6">
        <f t="shared" si="102"/>
        <v>43.996221662468514</v>
      </c>
    </row>
    <row r="306" spans="3:44" x14ac:dyDescent="0.25">
      <c r="C306" s="5" t="s">
        <v>596</v>
      </c>
      <c r="D306" s="5">
        <v>22300</v>
      </c>
      <c r="E306" s="5" t="s">
        <v>597</v>
      </c>
      <c r="F306" s="5">
        <v>34646</v>
      </c>
      <c r="G306" s="5">
        <v>2079</v>
      </c>
      <c r="H306" s="5">
        <v>6755</v>
      </c>
      <c r="I306" s="5">
        <v>8502</v>
      </c>
      <c r="J306" s="5">
        <v>6332</v>
      </c>
      <c r="K306" s="5">
        <v>4267</v>
      </c>
      <c r="L306" s="5">
        <v>1404</v>
      </c>
      <c r="M306" s="5">
        <v>2051</v>
      </c>
      <c r="N306" s="5">
        <v>516</v>
      </c>
      <c r="O306" s="5">
        <v>402</v>
      </c>
      <c r="P306" s="5">
        <v>1325</v>
      </c>
      <c r="Q306" s="5">
        <v>680</v>
      </c>
      <c r="R306" s="5">
        <v>333</v>
      </c>
      <c r="S306" s="6">
        <f t="shared" si="103"/>
        <v>17323</v>
      </c>
      <c r="T306" s="6" t="str">
        <f t="shared" si="104"/>
        <v>10 to 14 minutes</v>
      </c>
      <c r="U306" s="6">
        <f t="shared" si="105"/>
        <v>10</v>
      </c>
      <c r="V306" s="6">
        <f t="shared" si="106"/>
        <v>34646</v>
      </c>
      <c r="W306" s="6">
        <f t="shared" si="107"/>
        <v>8834</v>
      </c>
      <c r="X306" s="6">
        <f t="shared" si="108"/>
        <v>8502</v>
      </c>
      <c r="Y306" s="6">
        <f t="shared" si="109"/>
        <v>4</v>
      </c>
      <c r="Z306" s="6">
        <f t="shared" si="110"/>
        <v>13.99388379204893</v>
      </c>
      <c r="AC306" s="6">
        <f t="shared" si="89"/>
        <v>34646</v>
      </c>
      <c r="AD306" s="6">
        <f t="shared" si="90"/>
        <v>8662</v>
      </c>
      <c r="AE306" s="6">
        <f t="shared" si="91"/>
        <v>5</v>
      </c>
      <c r="AF306" s="6">
        <f t="shared" si="92"/>
        <v>6755</v>
      </c>
      <c r="AG306" s="6">
        <f t="shared" si="93"/>
        <v>4</v>
      </c>
      <c r="AH306" s="6">
        <f t="shared" si="94"/>
        <v>2079</v>
      </c>
      <c r="AI306" s="6">
        <f t="shared" si="95"/>
        <v>8.8978534418948918</v>
      </c>
      <c r="AL306" s="6">
        <f t="shared" si="96"/>
        <v>34646</v>
      </c>
      <c r="AM306" s="6">
        <f t="shared" si="97"/>
        <v>25985</v>
      </c>
      <c r="AN306" s="6">
        <f t="shared" si="98"/>
        <v>20</v>
      </c>
      <c r="AO306" s="6">
        <f t="shared" si="99"/>
        <v>4267</v>
      </c>
      <c r="AP306" s="6">
        <f t="shared" si="100"/>
        <v>4</v>
      </c>
      <c r="AQ306" s="6">
        <f t="shared" si="101"/>
        <v>23668</v>
      </c>
      <c r="AR306" s="6">
        <f t="shared" si="102"/>
        <v>22.171549097726739</v>
      </c>
    </row>
    <row r="307" spans="3:44" x14ac:dyDescent="0.25">
      <c r="C307" s="5" t="s">
        <v>598</v>
      </c>
      <c r="D307" s="5">
        <v>22340</v>
      </c>
      <c r="E307" s="5" t="s">
        <v>599</v>
      </c>
      <c r="F307" s="5">
        <v>9042</v>
      </c>
      <c r="G307" s="5">
        <v>576</v>
      </c>
      <c r="H307" s="5">
        <v>1255</v>
      </c>
      <c r="I307" s="5">
        <v>2041</v>
      </c>
      <c r="J307" s="5">
        <v>1768</v>
      </c>
      <c r="K307" s="5">
        <v>805</v>
      </c>
      <c r="L307" s="5">
        <v>576</v>
      </c>
      <c r="M307" s="5">
        <v>1085</v>
      </c>
      <c r="N307" s="5">
        <v>149</v>
      </c>
      <c r="O307" s="5">
        <v>25</v>
      </c>
      <c r="P307" s="5">
        <v>370</v>
      </c>
      <c r="Q307" s="5">
        <v>149</v>
      </c>
      <c r="R307" s="5">
        <v>243</v>
      </c>
      <c r="S307" s="6">
        <f t="shared" si="103"/>
        <v>4521</v>
      </c>
      <c r="T307" s="6" t="str">
        <f t="shared" si="104"/>
        <v>15 to 19 minutes</v>
      </c>
      <c r="U307" s="6">
        <f t="shared" si="105"/>
        <v>15</v>
      </c>
      <c r="V307" s="6">
        <f t="shared" si="106"/>
        <v>9042</v>
      </c>
      <c r="W307" s="6">
        <f t="shared" si="107"/>
        <v>3872</v>
      </c>
      <c r="X307" s="6">
        <f t="shared" si="108"/>
        <v>1768</v>
      </c>
      <c r="Y307" s="6">
        <f t="shared" si="109"/>
        <v>4</v>
      </c>
      <c r="Z307" s="6">
        <f t="shared" si="110"/>
        <v>16.468325791855204</v>
      </c>
      <c r="AC307" s="6">
        <f t="shared" si="89"/>
        <v>9042</v>
      </c>
      <c r="AD307" s="6">
        <f t="shared" si="90"/>
        <v>2261</v>
      </c>
      <c r="AE307" s="6">
        <f t="shared" si="91"/>
        <v>10</v>
      </c>
      <c r="AF307" s="6">
        <f t="shared" si="92"/>
        <v>2041</v>
      </c>
      <c r="AG307" s="6">
        <f t="shared" si="93"/>
        <v>4</v>
      </c>
      <c r="AH307" s="6">
        <f t="shared" si="94"/>
        <v>1831</v>
      </c>
      <c r="AI307" s="6">
        <f t="shared" si="95"/>
        <v>10.841744243018129</v>
      </c>
      <c r="AL307" s="6">
        <f t="shared" si="96"/>
        <v>9042</v>
      </c>
      <c r="AM307" s="6">
        <f t="shared" si="97"/>
        <v>6782</v>
      </c>
      <c r="AN307" s="6">
        <f t="shared" si="98"/>
        <v>25</v>
      </c>
      <c r="AO307" s="6">
        <f t="shared" si="99"/>
        <v>576</v>
      </c>
      <c r="AP307" s="6">
        <f t="shared" si="100"/>
        <v>4</v>
      </c>
      <c r="AQ307" s="6">
        <f t="shared" si="101"/>
        <v>6445</v>
      </c>
      <c r="AR307" s="6">
        <f t="shared" si="102"/>
        <v>27.336805555555557</v>
      </c>
    </row>
    <row r="308" spans="3:44" x14ac:dyDescent="0.25">
      <c r="C308" s="5" t="s">
        <v>600</v>
      </c>
      <c r="D308" s="5">
        <v>22380</v>
      </c>
      <c r="E308" s="5" t="s">
        <v>601</v>
      </c>
      <c r="F308" s="5">
        <v>59839</v>
      </c>
      <c r="G308" s="5">
        <v>4212</v>
      </c>
      <c r="H308" s="5">
        <v>12563</v>
      </c>
      <c r="I308" s="5">
        <v>14589</v>
      </c>
      <c r="J308" s="5">
        <v>10262</v>
      </c>
      <c r="K308" s="5">
        <v>5877</v>
      </c>
      <c r="L308" s="5">
        <v>2069</v>
      </c>
      <c r="M308" s="5">
        <v>3778</v>
      </c>
      <c r="N308" s="5">
        <v>461</v>
      </c>
      <c r="O308" s="5">
        <v>517</v>
      </c>
      <c r="P308" s="5">
        <v>1910</v>
      </c>
      <c r="Q308" s="5">
        <v>2200</v>
      </c>
      <c r="R308" s="5">
        <v>1401</v>
      </c>
      <c r="S308" s="6">
        <f t="shared" si="103"/>
        <v>29919.5</v>
      </c>
      <c r="T308" s="6" t="str">
        <f t="shared" si="104"/>
        <v>10 to 14 minutes</v>
      </c>
      <c r="U308" s="6">
        <f t="shared" si="105"/>
        <v>10</v>
      </c>
      <c r="V308" s="6">
        <f t="shared" si="106"/>
        <v>59839</v>
      </c>
      <c r="W308" s="6">
        <f t="shared" si="107"/>
        <v>16775</v>
      </c>
      <c r="X308" s="6">
        <f t="shared" si="108"/>
        <v>14589</v>
      </c>
      <c r="Y308" s="6">
        <f t="shared" si="109"/>
        <v>4</v>
      </c>
      <c r="Z308" s="6">
        <f t="shared" si="110"/>
        <v>13.603948180135719</v>
      </c>
      <c r="AC308" s="6">
        <f t="shared" si="89"/>
        <v>59839</v>
      </c>
      <c r="AD308" s="6">
        <f t="shared" si="90"/>
        <v>14960</v>
      </c>
      <c r="AE308" s="6">
        <f t="shared" si="91"/>
        <v>5</v>
      </c>
      <c r="AF308" s="6">
        <f t="shared" si="92"/>
        <v>12563</v>
      </c>
      <c r="AG308" s="6">
        <f t="shared" si="93"/>
        <v>4</v>
      </c>
      <c r="AH308" s="6">
        <f t="shared" si="94"/>
        <v>4212</v>
      </c>
      <c r="AI308" s="6">
        <f t="shared" si="95"/>
        <v>8.4220329539122822</v>
      </c>
      <c r="AL308" s="6">
        <f t="shared" si="96"/>
        <v>59839</v>
      </c>
      <c r="AM308" s="6">
        <f t="shared" si="97"/>
        <v>44880</v>
      </c>
      <c r="AN308" s="6">
        <f t="shared" si="98"/>
        <v>20</v>
      </c>
      <c r="AO308" s="6">
        <f t="shared" si="99"/>
        <v>5877</v>
      </c>
      <c r="AP308" s="6">
        <f t="shared" si="100"/>
        <v>4</v>
      </c>
      <c r="AQ308" s="6">
        <f t="shared" si="101"/>
        <v>41626</v>
      </c>
      <c r="AR308" s="6">
        <f t="shared" si="102"/>
        <v>22.214224944699676</v>
      </c>
    </row>
    <row r="309" spans="3:44" x14ac:dyDescent="0.25">
      <c r="C309" s="5" t="s">
        <v>602</v>
      </c>
      <c r="D309" s="5">
        <v>22420</v>
      </c>
      <c r="E309" s="5" t="s">
        <v>603</v>
      </c>
      <c r="F309" s="5">
        <v>152970</v>
      </c>
      <c r="G309" s="5">
        <v>4258</v>
      </c>
      <c r="H309" s="5">
        <v>15599</v>
      </c>
      <c r="I309" s="5">
        <v>24040</v>
      </c>
      <c r="J309" s="5">
        <v>26314</v>
      </c>
      <c r="K309" s="5">
        <v>25527</v>
      </c>
      <c r="L309" s="5">
        <v>8918</v>
      </c>
      <c r="M309" s="5">
        <v>14672</v>
      </c>
      <c r="N309" s="5">
        <v>2949</v>
      </c>
      <c r="O309" s="5">
        <v>4198</v>
      </c>
      <c r="P309" s="5">
        <v>11610</v>
      </c>
      <c r="Q309" s="5">
        <v>11128</v>
      </c>
      <c r="R309" s="5">
        <v>3757</v>
      </c>
      <c r="S309" s="6">
        <f t="shared" si="103"/>
        <v>76485</v>
      </c>
      <c r="T309" s="6" t="str">
        <f t="shared" si="104"/>
        <v>20 to 24 minutes</v>
      </c>
      <c r="U309" s="6">
        <f t="shared" si="105"/>
        <v>20</v>
      </c>
      <c r="V309" s="6">
        <f t="shared" si="106"/>
        <v>152970</v>
      </c>
      <c r="W309" s="6">
        <f t="shared" si="107"/>
        <v>70211</v>
      </c>
      <c r="X309" s="6">
        <f t="shared" si="108"/>
        <v>25527</v>
      </c>
      <c r="Y309" s="6">
        <f t="shared" si="109"/>
        <v>4</v>
      </c>
      <c r="Z309" s="6">
        <f t="shared" si="110"/>
        <v>20.983115916480589</v>
      </c>
      <c r="AC309" s="6">
        <f t="shared" si="89"/>
        <v>152970</v>
      </c>
      <c r="AD309" s="6">
        <f t="shared" si="90"/>
        <v>38243</v>
      </c>
      <c r="AE309" s="6">
        <f t="shared" si="91"/>
        <v>10</v>
      </c>
      <c r="AF309" s="6">
        <f t="shared" si="92"/>
        <v>24040</v>
      </c>
      <c r="AG309" s="6">
        <f t="shared" si="93"/>
        <v>4</v>
      </c>
      <c r="AH309" s="6">
        <f t="shared" si="94"/>
        <v>19857</v>
      </c>
      <c r="AI309" s="6">
        <f t="shared" si="95"/>
        <v>13.059151414309484</v>
      </c>
      <c r="AL309" s="6">
        <f t="shared" si="96"/>
        <v>152970</v>
      </c>
      <c r="AM309" s="6">
        <f t="shared" si="97"/>
        <v>114728</v>
      </c>
      <c r="AN309" s="6">
        <f t="shared" si="98"/>
        <v>30</v>
      </c>
      <c r="AO309" s="6">
        <f t="shared" si="99"/>
        <v>14672</v>
      </c>
      <c r="AP309" s="6">
        <f t="shared" si="100"/>
        <v>4</v>
      </c>
      <c r="AQ309" s="6">
        <f t="shared" si="101"/>
        <v>104656</v>
      </c>
      <c r="AR309" s="6">
        <f t="shared" si="102"/>
        <v>32.745774263904032</v>
      </c>
    </row>
    <row r="310" spans="3:44" x14ac:dyDescent="0.25">
      <c r="C310" s="5" t="s">
        <v>604</v>
      </c>
      <c r="D310" s="5">
        <v>22500</v>
      </c>
      <c r="E310" s="5" t="s">
        <v>605</v>
      </c>
      <c r="F310" s="5">
        <v>81475</v>
      </c>
      <c r="G310" s="5">
        <v>2347</v>
      </c>
      <c r="H310" s="5">
        <v>9085</v>
      </c>
      <c r="I310" s="5">
        <v>15355</v>
      </c>
      <c r="J310" s="5">
        <v>16005</v>
      </c>
      <c r="K310" s="5">
        <v>13251</v>
      </c>
      <c r="L310" s="5">
        <v>3809</v>
      </c>
      <c r="M310" s="5">
        <v>10522</v>
      </c>
      <c r="N310" s="5">
        <v>1496</v>
      </c>
      <c r="O310" s="5">
        <v>1622</v>
      </c>
      <c r="P310" s="5">
        <v>4076</v>
      </c>
      <c r="Q310" s="5">
        <v>2223</v>
      </c>
      <c r="R310" s="5">
        <v>1684</v>
      </c>
      <c r="S310" s="6">
        <f t="shared" si="103"/>
        <v>40737.5</v>
      </c>
      <c r="T310" s="6" t="str">
        <f t="shared" si="104"/>
        <v>15 to 19 minutes</v>
      </c>
      <c r="U310" s="6">
        <f t="shared" si="105"/>
        <v>15</v>
      </c>
      <c r="V310" s="6">
        <f t="shared" si="106"/>
        <v>81475</v>
      </c>
      <c r="W310" s="6">
        <f t="shared" si="107"/>
        <v>26787</v>
      </c>
      <c r="X310" s="6">
        <f t="shared" si="108"/>
        <v>16005</v>
      </c>
      <c r="Y310" s="6">
        <f t="shared" si="109"/>
        <v>4</v>
      </c>
      <c r="Z310" s="6">
        <f t="shared" si="110"/>
        <v>18.486535457669479</v>
      </c>
      <c r="AC310" s="6">
        <f t="shared" si="89"/>
        <v>81475</v>
      </c>
      <c r="AD310" s="6">
        <f t="shared" si="90"/>
        <v>20369</v>
      </c>
      <c r="AE310" s="6">
        <f t="shared" si="91"/>
        <v>10</v>
      </c>
      <c r="AF310" s="6">
        <f t="shared" si="92"/>
        <v>15355</v>
      </c>
      <c r="AG310" s="6">
        <f t="shared" si="93"/>
        <v>4</v>
      </c>
      <c r="AH310" s="6">
        <f t="shared" si="94"/>
        <v>11432</v>
      </c>
      <c r="AI310" s="6">
        <f t="shared" si="95"/>
        <v>12.328036470205145</v>
      </c>
      <c r="AL310" s="6">
        <f t="shared" si="96"/>
        <v>81475</v>
      </c>
      <c r="AM310" s="6">
        <f t="shared" si="97"/>
        <v>61107</v>
      </c>
      <c r="AN310" s="6">
        <f t="shared" si="98"/>
        <v>30</v>
      </c>
      <c r="AO310" s="6">
        <f t="shared" si="99"/>
        <v>10522</v>
      </c>
      <c r="AP310" s="6">
        <f t="shared" si="100"/>
        <v>4</v>
      </c>
      <c r="AQ310" s="6">
        <f t="shared" si="101"/>
        <v>59852</v>
      </c>
      <c r="AR310" s="6">
        <f t="shared" si="102"/>
        <v>30.476810492301844</v>
      </c>
    </row>
    <row r="311" spans="3:44" x14ac:dyDescent="0.25">
      <c r="C311" s="5" t="s">
        <v>606</v>
      </c>
      <c r="D311" s="5">
        <v>22520</v>
      </c>
      <c r="E311" s="5" t="s">
        <v>607</v>
      </c>
      <c r="F311" s="5">
        <v>58880</v>
      </c>
      <c r="G311" s="5">
        <v>1758</v>
      </c>
      <c r="H311" s="5">
        <v>7276</v>
      </c>
      <c r="I311" s="5">
        <v>11724</v>
      </c>
      <c r="J311" s="5">
        <v>9249</v>
      </c>
      <c r="K311" s="5">
        <v>7637</v>
      </c>
      <c r="L311" s="5">
        <v>3013</v>
      </c>
      <c r="M311" s="5">
        <v>7118</v>
      </c>
      <c r="N311" s="5">
        <v>1446</v>
      </c>
      <c r="O311" s="5">
        <v>1663</v>
      </c>
      <c r="P311" s="5">
        <v>3751</v>
      </c>
      <c r="Q311" s="5">
        <v>3084</v>
      </c>
      <c r="R311" s="5">
        <v>1161</v>
      </c>
      <c r="S311" s="6">
        <f t="shared" si="103"/>
        <v>29440</v>
      </c>
      <c r="T311" s="6" t="str">
        <f t="shared" si="104"/>
        <v>15 to 19 minutes</v>
      </c>
      <c r="U311" s="6">
        <f t="shared" si="105"/>
        <v>15</v>
      </c>
      <c r="V311" s="6">
        <f t="shared" si="106"/>
        <v>58880</v>
      </c>
      <c r="W311" s="6">
        <f t="shared" si="107"/>
        <v>20758</v>
      </c>
      <c r="X311" s="6">
        <f t="shared" si="108"/>
        <v>9249</v>
      </c>
      <c r="Y311" s="6">
        <f t="shared" si="109"/>
        <v>4</v>
      </c>
      <c r="Z311" s="6">
        <f t="shared" si="110"/>
        <v>18.754784301005515</v>
      </c>
      <c r="AC311" s="6">
        <f t="shared" si="89"/>
        <v>58880</v>
      </c>
      <c r="AD311" s="6">
        <f t="shared" si="90"/>
        <v>14721</v>
      </c>
      <c r="AE311" s="6">
        <f t="shared" si="91"/>
        <v>10</v>
      </c>
      <c r="AF311" s="6">
        <f t="shared" si="92"/>
        <v>11724</v>
      </c>
      <c r="AG311" s="6">
        <f t="shared" si="93"/>
        <v>4</v>
      </c>
      <c r="AH311" s="6">
        <f t="shared" si="94"/>
        <v>9034</v>
      </c>
      <c r="AI311" s="6">
        <f t="shared" si="95"/>
        <v>11.939952234732173</v>
      </c>
      <c r="AL311" s="6">
        <f t="shared" si="96"/>
        <v>58880</v>
      </c>
      <c r="AM311" s="6">
        <f t="shared" si="97"/>
        <v>44160</v>
      </c>
      <c r="AN311" s="6">
        <f t="shared" si="98"/>
        <v>30</v>
      </c>
      <c r="AO311" s="6">
        <f t="shared" si="99"/>
        <v>7118</v>
      </c>
      <c r="AP311" s="6">
        <f t="shared" si="100"/>
        <v>4</v>
      </c>
      <c r="AQ311" s="6">
        <f t="shared" si="101"/>
        <v>40657</v>
      </c>
      <c r="AR311" s="6">
        <f t="shared" si="102"/>
        <v>31.968530486091598</v>
      </c>
    </row>
    <row r="312" spans="3:44" x14ac:dyDescent="0.25">
      <c r="C312" s="5" t="s">
        <v>608</v>
      </c>
      <c r="D312" s="5">
        <v>22540</v>
      </c>
      <c r="E312" s="5" t="s">
        <v>609</v>
      </c>
      <c r="F312" s="5">
        <v>50020</v>
      </c>
      <c r="G312" s="5">
        <v>3438</v>
      </c>
      <c r="H312" s="5">
        <v>8441</v>
      </c>
      <c r="I312" s="5">
        <v>10387</v>
      </c>
      <c r="J312" s="5">
        <v>8117</v>
      </c>
      <c r="K312" s="5">
        <v>5715</v>
      </c>
      <c r="L312" s="5">
        <v>2567</v>
      </c>
      <c r="M312" s="5">
        <v>4070</v>
      </c>
      <c r="N312" s="5">
        <v>1446</v>
      </c>
      <c r="O312" s="5">
        <v>1205</v>
      </c>
      <c r="P312" s="5">
        <v>2177</v>
      </c>
      <c r="Q312" s="5">
        <v>1613</v>
      </c>
      <c r="R312" s="5">
        <v>844</v>
      </c>
      <c r="S312" s="6">
        <f t="shared" si="103"/>
        <v>25010</v>
      </c>
      <c r="T312" s="6" t="str">
        <f t="shared" si="104"/>
        <v>15 to 19 minutes</v>
      </c>
      <c r="U312" s="6">
        <f t="shared" si="105"/>
        <v>15</v>
      </c>
      <c r="V312" s="6">
        <f t="shared" si="106"/>
        <v>50020</v>
      </c>
      <c r="W312" s="6">
        <f t="shared" si="107"/>
        <v>22266</v>
      </c>
      <c r="X312" s="6">
        <f t="shared" si="108"/>
        <v>8117</v>
      </c>
      <c r="Y312" s="6">
        <f t="shared" si="109"/>
        <v>4</v>
      </c>
      <c r="Z312" s="6">
        <f t="shared" si="110"/>
        <v>16.352223727978316</v>
      </c>
      <c r="AC312" s="6">
        <f t="shared" si="89"/>
        <v>50020</v>
      </c>
      <c r="AD312" s="6">
        <f t="shared" si="90"/>
        <v>12506</v>
      </c>
      <c r="AE312" s="6">
        <f t="shared" si="91"/>
        <v>10</v>
      </c>
      <c r="AF312" s="6">
        <f t="shared" si="92"/>
        <v>10387</v>
      </c>
      <c r="AG312" s="6">
        <f t="shared" si="93"/>
        <v>4</v>
      </c>
      <c r="AH312" s="6">
        <f t="shared" si="94"/>
        <v>11879</v>
      </c>
      <c r="AI312" s="6">
        <f t="shared" si="95"/>
        <v>10.241070568980456</v>
      </c>
      <c r="AL312" s="6">
        <f t="shared" si="96"/>
        <v>50020</v>
      </c>
      <c r="AM312" s="6">
        <f t="shared" si="97"/>
        <v>37515</v>
      </c>
      <c r="AN312" s="6">
        <f t="shared" si="98"/>
        <v>25</v>
      </c>
      <c r="AO312" s="6">
        <f t="shared" si="99"/>
        <v>2567</v>
      </c>
      <c r="AP312" s="6">
        <f t="shared" si="100"/>
        <v>4</v>
      </c>
      <c r="AQ312" s="6">
        <f t="shared" si="101"/>
        <v>36098</v>
      </c>
      <c r="AR312" s="6">
        <f t="shared" si="102"/>
        <v>27.208024931827037</v>
      </c>
    </row>
    <row r="313" spans="3:44" x14ac:dyDescent="0.25">
      <c r="C313" s="5" t="s">
        <v>610</v>
      </c>
      <c r="D313" s="5">
        <v>22580</v>
      </c>
      <c r="E313" s="5" t="s">
        <v>611</v>
      </c>
      <c r="F313" s="5">
        <v>23853</v>
      </c>
      <c r="G313" s="5">
        <v>1095</v>
      </c>
      <c r="H313" s="5">
        <v>2837</v>
      </c>
      <c r="I313" s="5">
        <v>4271</v>
      </c>
      <c r="J313" s="5">
        <v>4391</v>
      </c>
      <c r="K313" s="5">
        <v>3648</v>
      </c>
      <c r="L313" s="5">
        <v>1267</v>
      </c>
      <c r="M313" s="5">
        <v>2191</v>
      </c>
      <c r="N313" s="5">
        <v>379</v>
      </c>
      <c r="O313" s="5">
        <v>715</v>
      </c>
      <c r="P313" s="5">
        <v>1672</v>
      </c>
      <c r="Q313" s="5">
        <v>921</v>
      </c>
      <c r="R313" s="5">
        <v>466</v>
      </c>
      <c r="S313" s="6">
        <f t="shared" si="103"/>
        <v>11926.5</v>
      </c>
      <c r="T313" s="6" t="str">
        <f t="shared" si="104"/>
        <v>15 to 19 minutes</v>
      </c>
      <c r="U313" s="6">
        <f t="shared" si="105"/>
        <v>15</v>
      </c>
      <c r="V313" s="6">
        <f t="shared" si="106"/>
        <v>23853</v>
      </c>
      <c r="W313" s="6">
        <f t="shared" si="107"/>
        <v>8203</v>
      </c>
      <c r="X313" s="6">
        <f t="shared" si="108"/>
        <v>4391</v>
      </c>
      <c r="Y313" s="6">
        <f t="shared" si="109"/>
        <v>4</v>
      </c>
      <c r="Z313" s="6">
        <f t="shared" si="110"/>
        <v>18.391938055112732</v>
      </c>
      <c r="AC313" s="6">
        <f t="shared" si="89"/>
        <v>23853</v>
      </c>
      <c r="AD313" s="6">
        <f t="shared" si="90"/>
        <v>5964</v>
      </c>
      <c r="AE313" s="6">
        <f t="shared" si="91"/>
        <v>10</v>
      </c>
      <c r="AF313" s="6">
        <f t="shared" si="92"/>
        <v>4271</v>
      </c>
      <c r="AG313" s="6">
        <f t="shared" si="93"/>
        <v>4</v>
      </c>
      <c r="AH313" s="6">
        <f t="shared" si="94"/>
        <v>3932</v>
      </c>
      <c r="AI313" s="6">
        <f t="shared" si="95"/>
        <v>11.902364785764458</v>
      </c>
      <c r="AL313" s="6">
        <f t="shared" si="96"/>
        <v>23853</v>
      </c>
      <c r="AM313" s="6">
        <f t="shared" si="97"/>
        <v>17890</v>
      </c>
      <c r="AN313" s="6">
        <f t="shared" si="98"/>
        <v>30</v>
      </c>
      <c r="AO313" s="6">
        <f t="shared" si="99"/>
        <v>2191</v>
      </c>
      <c r="AP313" s="6">
        <f t="shared" si="100"/>
        <v>4</v>
      </c>
      <c r="AQ313" s="6">
        <f t="shared" si="101"/>
        <v>17509</v>
      </c>
      <c r="AR313" s="6">
        <f t="shared" si="102"/>
        <v>30.695116385212231</v>
      </c>
    </row>
    <row r="314" spans="3:44" x14ac:dyDescent="0.25">
      <c r="C314" s="5" t="s">
        <v>612</v>
      </c>
      <c r="D314" s="5">
        <v>22620</v>
      </c>
      <c r="E314" s="5" t="s">
        <v>613</v>
      </c>
      <c r="F314" s="5">
        <v>8996</v>
      </c>
      <c r="G314" s="5">
        <v>849</v>
      </c>
      <c r="H314" s="5">
        <v>1575</v>
      </c>
      <c r="I314" s="5">
        <v>1899</v>
      </c>
      <c r="J314" s="5">
        <v>1372</v>
      </c>
      <c r="K314" s="5">
        <v>771</v>
      </c>
      <c r="L314" s="5">
        <v>207</v>
      </c>
      <c r="M314" s="5">
        <v>808</v>
      </c>
      <c r="N314" s="5">
        <v>219</v>
      </c>
      <c r="O314" s="5">
        <v>189</v>
      </c>
      <c r="P314" s="5">
        <v>377</v>
      </c>
      <c r="Q314" s="5">
        <v>551</v>
      </c>
      <c r="R314" s="5">
        <v>179</v>
      </c>
      <c r="S314" s="6">
        <f t="shared" si="103"/>
        <v>4498</v>
      </c>
      <c r="T314" s="6" t="str">
        <f t="shared" si="104"/>
        <v>15 to 19 minutes</v>
      </c>
      <c r="U314" s="6">
        <f t="shared" si="105"/>
        <v>15</v>
      </c>
      <c r="V314" s="6">
        <f t="shared" si="106"/>
        <v>8996</v>
      </c>
      <c r="W314" s="6">
        <f t="shared" si="107"/>
        <v>4323</v>
      </c>
      <c r="X314" s="6">
        <f t="shared" si="108"/>
        <v>1372</v>
      </c>
      <c r="Y314" s="6">
        <f t="shared" si="109"/>
        <v>4</v>
      </c>
      <c r="Z314" s="6">
        <f t="shared" si="110"/>
        <v>15.510204081632653</v>
      </c>
      <c r="AC314" s="6">
        <f t="shared" si="89"/>
        <v>8996</v>
      </c>
      <c r="AD314" s="6">
        <f t="shared" si="90"/>
        <v>2250</v>
      </c>
      <c r="AE314" s="6">
        <f t="shared" si="91"/>
        <v>5</v>
      </c>
      <c r="AF314" s="6">
        <f t="shared" si="92"/>
        <v>1575</v>
      </c>
      <c r="AG314" s="6">
        <f t="shared" si="93"/>
        <v>4</v>
      </c>
      <c r="AH314" s="6">
        <f t="shared" si="94"/>
        <v>849</v>
      </c>
      <c r="AI314" s="6">
        <f t="shared" si="95"/>
        <v>8.5555555555555554</v>
      </c>
      <c r="AL314" s="6">
        <f t="shared" si="96"/>
        <v>8996</v>
      </c>
      <c r="AM314" s="6">
        <f t="shared" si="97"/>
        <v>6747</v>
      </c>
      <c r="AN314" s="6">
        <f t="shared" si="98"/>
        <v>30</v>
      </c>
      <c r="AO314" s="6">
        <f t="shared" si="99"/>
        <v>808</v>
      </c>
      <c r="AP314" s="6">
        <f t="shared" si="100"/>
        <v>4</v>
      </c>
      <c r="AQ314" s="6">
        <f t="shared" si="101"/>
        <v>6673</v>
      </c>
      <c r="AR314" s="6">
        <f t="shared" si="102"/>
        <v>30.366336633663366</v>
      </c>
    </row>
    <row r="315" spans="3:44" x14ac:dyDescent="0.25">
      <c r="C315" s="5" t="s">
        <v>614</v>
      </c>
      <c r="D315" s="5">
        <v>22660</v>
      </c>
      <c r="E315" s="5" t="s">
        <v>615</v>
      </c>
      <c r="F315" s="5">
        <v>142454</v>
      </c>
      <c r="G315" s="5">
        <v>5481</v>
      </c>
      <c r="H315" s="5">
        <v>18211</v>
      </c>
      <c r="I315" s="5">
        <v>26620</v>
      </c>
      <c r="J315" s="5">
        <v>27549</v>
      </c>
      <c r="K315" s="5">
        <v>20683</v>
      </c>
      <c r="L315" s="5">
        <v>7657</v>
      </c>
      <c r="M315" s="5">
        <v>13745</v>
      </c>
      <c r="N315" s="5">
        <v>2812</v>
      </c>
      <c r="O315" s="5">
        <v>3418</v>
      </c>
      <c r="P315" s="5">
        <v>7038</v>
      </c>
      <c r="Q315" s="5">
        <v>5958</v>
      </c>
      <c r="R315" s="5">
        <v>3282</v>
      </c>
      <c r="S315" s="6">
        <f t="shared" si="103"/>
        <v>71227</v>
      </c>
      <c r="T315" s="6" t="str">
        <f t="shared" si="104"/>
        <v>15 to 19 minutes</v>
      </c>
      <c r="U315" s="6">
        <f t="shared" si="105"/>
        <v>15</v>
      </c>
      <c r="V315" s="6">
        <f t="shared" si="106"/>
        <v>142454</v>
      </c>
      <c r="W315" s="6">
        <f t="shared" si="107"/>
        <v>50312</v>
      </c>
      <c r="X315" s="6">
        <f t="shared" si="108"/>
        <v>27549</v>
      </c>
      <c r="Y315" s="6">
        <f t="shared" si="109"/>
        <v>4</v>
      </c>
      <c r="Z315" s="6">
        <f t="shared" si="110"/>
        <v>18.036770844676759</v>
      </c>
      <c r="AC315" s="6">
        <f t="shared" si="89"/>
        <v>142454</v>
      </c>
      <c r="AD315" s="6">
        <f t="shared" si="90"/>
        <v>35614</v>
      </c>
      <c r="AE315" s="6">
        <f t="shared" si="91"/>
        <v>10</v>
      </c>
      <c r="AF315" s="6">
        <f t="shared" si="92"/>
        <v>26620</v>
      </c>
      <c r="AG315" s="6">
        <f t="shared" si="93"/>
        <v>4</v>
      </c>
      <c r="AH315" s="6">
        <f t="shared" si="94"/>
        <v>23692</v>
      </c>
      <c r="AI315" s="6">
        <f t="shared" si="95"/>
        <v>11.791359879789631</v>
      </c>
      <c r="AL315" s="6">
        <f t="shared" si="96"/>
        <v>142454</v>
      </c>
      <c r="AM315" s="6">
        <f t="shared" si="97"/>
        <v>106841</v>
      </c>
      <c r="AN315" s="6">
        <f t="shared" si="98"/>
        <v>30</v>
      </c>
      <c r="AO315" s="6">
        <f t="shared" si="99"/>
        <v>13745</v>
      </c>
      <c r="AP315" s="6">
        <f t="shared" si="100"/>
        <v>4</v>
      </c>
      <c r="AQ315" s="6">
        <f t="shared" si="101"/>
        <v>106201</v>
      </c>
      <c r="AR315" s="6">
        <f t="shared" si="102"/>
        <v>30.186104037831939</v>
      </c>
    </row>
    <row r="316" spans="3:44" x14ac:dyDescent="0.25">
      <c r="C316" s="5" t="s">
        <v>616</v>
      </c>
      <c r="D316" s="5">
        <v>22700</v>
      </c>
      <c r="E316" s="5" t="s">
        <v>617</v>
      </c>
      <c r="F316" s="5">
        <v>16936</v>
      </c>
      <c r="G316" s="5">
        <v>1104</v>
      </c>
      <c r="H316" s="5">
        <v>4216</v>
      </c>
      <c r="I316" s="5">
        <v>4673</v>
      </c>
      <c r="J316" s="5">
        <v>2595</v>
      </c>
      <c r="K316" s="5">
        <v>1361</v>
      </c>
      <c r="L316" s="5">
        <v>796</v>
      </c>
      <c r="M316" s="5">
        <v>1079</v>
      </c>
      <c r="N316" s="5">
        <v>125</v>
      </c>
      <c r="O316" s="5">
        <v>153</v>
      </c>
      <c r="P316" s="5">
        <v>325</v>
      </c>
      <c r="Q316" s="5">
        <v>262</v>
      </c>
      <c r="R316" s="5">
        <v>247</v>
      </c>
      <c r="S316" s="6">
        <f t="shared" si="103"/>
        <v>8468</v>
      </c>
      <c r="T316" s="6" t="str">
        <f t="shared" si="104"/>
        <v>10 to 14 minutes</v>
      </c>
      <c r="U316" s="6">
        <f t="shared" si="105"/>
        <v>10</v>
      </c>
      <c r="V316" s="6">
        <f t="shared" si="106"/>
        <v>16936</v>
      </c>
      <c r="W316" s="6">
        <f t="shared" si="107"/>
        <v>5320</v>
      </c>
      <c r="X316" s="6">
        <f t="shared" si="108"/>
        <v>4673</v>
      </c>
      <c r="Y316" s="6">
        <f t="shared" si="109"/>
        <v>4</v>
      </c>
      <c r="Z316" s="6">
        <f t="shared" si="110"/>
        <v>12.6946287181682</v>
      </c>
      <c r="AC316" s="6">
        <f t="shared" si="89"/>
        <v>16936</v>
      </c>
      <c r="AD316" s="6">
        <f t="shared" si="90"/>
        <v>4235</v>
      </c>
      <c r="AE316" s="6">
        <f t="shared" si="91"/>
        <v>5</v>
      </c>
      <c r="AF316" s="6">
        <f t="shared" si="92"/>
        <v>4216</v>
      </c>
      <c r="AG316" s="6">
        <f t="shared" si="93"/>
        <v>4</v>
      </c>
      <c r="AH316" s="6">
        <f t="shared" si="94"/>
        <v>1104</v>
      </c>
      <c r="AI316" s="6">
        <f t="shared" si="95"/>
        <v>7.9696394686907022</v>
      </c>
      <c r="AL316" s="6">
        <f t="shared" si="96"/>
        <v>16936</v>
      </c>
      <c r="AM316" s="6">
        <f t="shared" si="97"/>
        <v>12702</v>
      </c>
      <c r="AN316" s="6">
        <f t="shared" si="98"/>
        <v>20</v>
      </c>
      <c r="AO316" s="6">
        <f t="shared" si="99"/>
        <v>1361</v>
      </c>
      <c r="AP316" s="6">
        <f t="shared" si="100"/>
        <v>4</v>
      </c>
      <c r="AQ316" s="6">
        <f t="shared" si="101"/>
        <v>12588</v>
      </c>
      <c r="AR316" s="6">
        <f t="shared" si="102"/>
        <v>20.335047759000734</v>
      </c>
    </row>
    <row r="317" spans="3:44" x14ac:dyDescent="0.25">
      <c r="C317" s="5" t="s">
        <v>618</v>
      </c>
      <c r="D317" s="5">
        <v>22780</v>
      </c>
      <c r="E317" s="5" t="s">
        <v>619</v>
      </c>
      <c r="F317" s="5">
        <v>18296</v>
      </c>
      <c r="G317" s="5">
        <v>876</v>
      </c>
      <c r="H317" s="5">
        <v>2411</v>
      </c>
      <c r="I317" s="5">
        <v>2935</v>
      </c>
      <c r="J317" s="5">
        <v>3962</v>
      </c>
      <c r="K317" s="5">
        <v>3376</v>
      </c>
      <c r="L317" s="5">
        <v>988</v>
      </c>
      <c r="M317" s="5">
        <v>1906</v>
      </c>
      <c r="N317" s="5">
        <v>488</v>
      </c>
      <c r="O317" s="5">
        <v>278</v>
      </c>
      <c r="P317" s="5">
        <v>622</v>
      </c>
      <c r="Q317" s="5">
        <v>331</v>
      </c>
      <c r="R317" s="5">
        <v>123</v>
      </c>
      <c r="S317" s="6">
        <f t="shared" si="103"/>
        <v>9148</v>
      </c>
      <c r="T317" s="6" t="str">
        <f t="shared" si="104"/>
        <v>15 to 19 minutes</v>
      </c>
      <c r="U317" s="6">
        <f t="shared" si="105"/>
        <v>15</v>
      </c>
      <c r="V317" s="6">
        <f t="shared" si="106"/>
        <v>18296</v>
      </c>
      <c r="W317" s="6">
        <f t="shared" si="107"/>
        <v>6222</v>
      </c>
      <c r="X317" s="6">
        <f t="shared" si="108"/>
        <v>3962</v>
      </c>
      <c r="Y317" s="6">
        <f t="shared" si="109"/>
        <v>4</v>
      </c>
      <c r="Z317" s="6">
        <f t="shared" si="110"/>
        <v>17.954063604240282</v>
      </c>
      <c r="AC317" s="6">
        <f t="shared" si="89"/>
        <v>18296</v>
      </c>
      <c r="AD317" s="6">
        <f t="shared" si="90"/>
        <v>4575</v>
      </c>
      <c r="AE317" s="6">
        <f t="shared" si="91"/>
        <v>10</v>
      </c>
      <c r="AF317" s="6">
        <f t="shared" si="92"/>
        <v>2935</v>
      </c>
      <c r="AG317" s="6">
        <f t="shared" si="93"/>
        <v>4</v>
      </c>
      <c r="AH317" s="6">
        <f t="shared" si="94"/>
        <v>3287</v>
      </c>
      <c r="AI317" s="6">
        <f t="shared" si="95"/>
        <v>11.754003407155025</v>
      </c>
      <c r="AL317" s="6">
        <f t="shared" si="96"/>
        <v>18296</v>
      </c>
      <c r="AM317" s="6">
        <f t="shared" si="97"/>
        <v>13722</v>
      </c>
      <c r="AN317" s="6">
        <f t="shared" si="98"/>
        <v>25</v>
      </c>
      <c r="AO317" s="6">
        <f t="shared" si="99"/>
        <v>988</v>
      </c>
      <c r="AP317" s="6">
        <f t="shared" si="100"/>
        <v>4</v>
      </c>
      <c r="AQ317" s="6">
        <f t="shared" si="101"/>
        <v>13560</v>
      </c>
      <c r="AR317" s="6">
        <f t="shared" si="102"/>
        <v>25.655870445344128</v>
      </c>
    </row>
    <row r="318" spans="3:44" x14ac:dyDescent="0.25">
      <c r="C318" s="5" t="s">
        <v>620</v>
      </c>
      <c r="D318" s="5">
        <v>22800</v>
      </c>
      <c r="E318" s="5" t="s">
        <v>621</v>
      </c>
      <c r="F318" s="5">
        <v>18536</v>
      </c>
      <c r="G318" s="5">
        <v>1729</v>
      </c>
      <c r="H318" s="5">
        <v>3728</v>
      </c>
      <c r="I318" s="5">
        <v>3503</v>
      </c>
      <c r="J318" s="5">
        <v>2405</v>
      </c>
      <c r="K318" s="5">
        <v>2053</v>
      </c>
      <c r="L318" s="5">
        <v>1014</v>
      </c>
      <c r="M318" s="5">
        <v>1916</v>
      </c>
      <c r="N318" s="5">
        <v>277</v>
      </c>
      <c r="O318" s="5">
        <v>338</v>
      </c>
      <c r="P318" s="5">
        <v>798</v>
      </c>
      <c r="Q318" s="5">
        <v>441</v>
      </c>
      <c r="R318" s="5">
        <v>334</v>
      </c>
      <c r="S318" s="6">
        <f t="shared" si="103"/>
        <v>9268</v>
      </c>
      <c r="T318" s="6" t="str">
        <f t="shared" si="104"/>
        <v>15 to 19 minutes</v>
      </c>
      <c r="U318" s="6">
        <f t="shared" si="105"/>
        <v>15</v>
      </c>
      <c r="V318" s="6">
        <f t="shared" si="106"/>
        <v>18536</v>
      </c>
      <c r="W318" s="6">
        <f t="shared" si="107"/>
        <v>8960</v>
      </c>
      <c r="X318" s="6">
        <f t="shared" si="108"/>
        <v>2405</v>
      </c>
      <c r="Y318" s="6">
        <f t="shared" si="109"/>
        <v>4</v>
      </c>
      <c r="Z318" s="6">
        <f t="shared" si="110"/>
        <v>15.512266112266111</v>
      </c>
      <c r="AC318" s="6">
        <f t="shared" si="89"/>
        <v>18536</v>
      </c>
      <c r="AD318" s="6">
        <f t="shared" si="90"/>
        <v>4635</v>
      </c>
      <c r="AE318" s="6">
        <f t="shared" si="91"/>
        <v>5</v>
      </c>
      <c r="AF318" s="6">
        <f t="shared" si="92"/>
        <v>3728</v>
      </c>
      <c r="AG318" s="6">
        <f t="shared" si="93"/>
        <v>4</v>
      </c>
      <c r="AH318" s="6">
        <f t="shared" si="94"/>
        <v>1729</v>
      </c>
      <c r="AI318" s="6">
        <f t="shared" si="95"/>
        <v>8.116952789699571</v>
      </c>
      <c r="AL318" s="6">
        <f t="shared" si="96"/>
        <v>18536</v>
      </c>
      <c r="AM318" s="6">
        <f t="shared" si="97"/>
        <v>13902</v>
      </c>
      <c r="AN318" s="6">
        <f t="shared" si="98"/>
        <v>25</v>
      </c>
      <c r="AO318" s="6">
        <f t="shared" si="99"/>
        <v>1014</v>
      </c>
      <c r="AP318" s="6">
        <f t="shared" si="100"/>
        <v>4</v>
      </c>
      <c r="AQ318" s="6">
        <f t="shared" si="101"/>
        <v>13418</v>
      </c>
      <c r="AR318" s="6">
        <f t="shared" si="102"/>
        <v>26.909270216962526</v>
      </c>
    </row>
    <row r="319" spans="3:44" x14ac:dyDescent="0.25">
      <c r="C319" s="5" t="s">
        <v>622</v>
      </c>
      <c r="D319" s="5">
        <v>22820</v>
      </c>
      <c r="E319" s="5" t="s">
        <v>623</v>
      </c>
      <c r="F319" s="5">
        <v>11976</v>
      </c>
      <c r="G319" s="5">
        <v>985</v>
      </c>
      <c r="H319" s="5">
        <v>3784</v>
      </c>
      <c r="I319" s="5">
        <v>2531</v>
      </c>
      <c r="J319" s="5">
        <v>1564</v>
      </c>
      <c r="K319" s="5">
        <v>1036</v>
      </c>
      <c r="L319" s="5">
        <v>248</v>
      </c>
      <c r="M319" s="5">
        <v>538</v>
      </c>
      <c r="N319" s="5">
        <v>77</v>
      </c>
      <c r="O319" s="5">
        <v>212</v>
      </c>
      <c r="P319" s="5">
        <v>296</v>
      </c>
      <c r="Q319" s="5">
        <v>464</v>
      </c>
      <c r="R319" s="5">
        <v>241</v>
      </c>
      <c r="S319" s="6">
        <f t="shared" si="103"/>
        <v>5988</v>
      </c>
      <c r="T319" s="6" t="str">
        <f t="shared" si="104"/>
        <v>10 to 14 minutes</v>
      </c>
      <c r="U319" s="6">
        <f t="shared" si="105"/>
        <v>10</v>
      </c>
      <c r="V319" s="6">
        <f t="shared" si="106"/>
        <v>11976</v>
      </c>
      <c r="W319" s="6">
        <f t="shared" si="107"/>
        <v>4769</v>
      </c>
      <c r="X319" s="6">
        <f t="shared" si="108"/>
        <v>2531</v>
      </c>
      <c r="Y319" s="6">
        <f t="shared" si="109"/>
        <v>4</v>
      </c>
      <c r="Z319" s="6">
        <f t="shared" si="110"/>
        <v>11.926511260371395</v>
      </c>
      <c r="AC319" s="6">
        <f t="shared" si="89"/>
        <v>11976</v>
      </c>
      <c r="AD319" s="6">
        <f t="shared" si="90"/>
        <v>2995</v>
      </c>
      <c r="AE319" s="6">
        <f t="shared" si="91"/>
        <v>5</v>
      </c>
      <c r="AF319" s="6">
        <f t="shared" si="92"/>
        <v>3784</v>
      </c>
      <c r="AG319" s="6">
        <f t="shared" si="93"/>
        <v>4</v>
      </c>
      <c r="AH319" s="6">
        <f t="shared" si="94"/>
        <v>985</v>
      </c>
      <c r="AI319" s="6">
        <f t="shared" si="95"/>
        <v>7.1236786469344615</v>
      </c>
      <c r="AL319" s="6">
        <f t="shared" si="96"/>
        <v>11976</v>
      </c>
      <c r="AM319" s="6">
        <f t="shared" si="97"/>
        <v>8982</v>
      </c>
      <c r="AN319" s="6">
        <f t="shared" si="98"/>
        <v>20</v>
      </c>
      <c r="AO319" s="6">
        <f t="shared" si="99"/>
        <v>1036</v>
      </c>
      <c r="AP319" s="6">
        <f t="shared" si="100"/>
        <v>4</v>
      </c>
      <c r="AQ319" s="6">
        <f t="shared" si="101"/>
        <v>8864</v>
      </c>
      <c r="AR319" s="6">
        <f t="shared" si="102"/>
        <v>20.455598455598455</v>
      </c>
    </row>
    <row r="320" spans="3:44" x14ac:dyDescent="0.25">
      <c r="C320" s="5" t="s">
        <v>624</v>
      </c>
      <c r="D320" s="5">
        <v>22840</v>
      </c>
      <c r="E320" s="5" t="s">
        <v>625</v>
      </c>
      <c r="F320" s="5">
        <v>26730</v>
      </c>
      <c r="G320" s="5">
        <v>1135</v>
      </c>
      <c r="H320" s="5">
        <v>3165</v>
      </c>
      <c r="I320" s="5">
        <v>4262</v>
      </c>
      <c r="J320" s="5">
        <v>4347</v>
      </c>
      <c r="K320" s="5">
        <v>4327</v>
      </c>
      <c r="L320" s="5">
        <v>1841</v>
      </c>
      <c r="M320" s="5">
        <v>3121</v>
      </c>
      <c r="N320" s="5">
        <v>374</v>
      </c>
      <c r="O320" s="5">
        <v>550</v>
      </c>
      <c r="P320" s="5">
        <v>2032</v>
      </c>
      <c r="Q320" s="5">
        <v>1039</v>
      </c>
      <c r="R320" s="5">
        <v>537</v>
      </c>
      <c r="S320" s="6">
        <f t="shared" si="103"/>
        <v>13365</v>
      </c>
      <c r="T320" s="6" t="str">
        <f t="shared" si="104"/>
        <v>20 to 24 minutes</v>
      </c>
      <c r="U320" s="6">
        <f t="shared" si="105"/>
        <v>20</v>
      </c>
      <c r="V320" s="6">
        <f t="shared" si="106"/>
        <v>26730</v>
      </c>
      <c r="W320" s="6">
        <f t="shared" si="107"/>
        <v>12909</v>
      </c>
      <c r="X320" s="6">
        <f t="shared" si="108"/>
        <v>4327</v>
      </c>
      <c r="Y320" s="6">
        <f t="shared" si="109"/>
        <v>4</v>
      </c>
      <c r="Z320" s="6">
        <f t="shared" si="110"/>
        <v>20.42153917263693</v>
      </c>
      <c r="AC320" s="6">
        <f t="shared" si="89"/>
        <v>26730</v>
      </c>
      <c r="AD320" s="6">
        <f t="shared" si="90"/>
        <v>6683</v>
      </c>
      <c r="AE320" s="6">
        <f t="shared" si="91"/>
        <v>10</v>
      </c>
      <c r="AF320" s="6">
        <f t="shared" si="92"/>
        <v>4262</v>
      </c>
      <c r="AG320" s="6">
        <f t="shared" si="93"/>
        <v>4</v>
      </c>
      <c r="AH320" s="6">
        <f t="shared" si="94"/>
        <v>4300</v>
      </c>
      <c r="AI320" s="6">
        <f t="shared" si="95"/>
        <v>12.236039418113561</v>
      </c>
      <c r="AL320" s="6">
        <f t="shared" si="96"/>
        <v>26730</v>
      </c>
      <c r="AM320" s="6">
        <f t="shared" si="97"/>
        <v>20048</v>
      </c>
      <c r="AN320" s="6">
        <f t="shared" si="98"/>
        <v>30</v>
      </c>
      <c r="AO320" s="6">
        <f t="shared" si="99"/>
        <v>3121</v>
      </c>
      <c r="AP320" s="6">
        <f t="shared" si="100"/>
        <v>4</v>
      </c>
      <c r="AQ320" s="6">
        <f t="shared" si="101"/>
        <v>19077</v>
      </c>
      <c r="AR320" s="6">
        <f t="shared" si="102"/>
        <v>31.243832105094519</v>
      </c>
    </row>
    <row r="321" spans="3:44" x14ac:dyDescent="0.25">
      <c r="C321" s="5" t="s">
        <v>626</v>
      </c>
      <c r="D321" s="5">
        <v>22860</v>
      </c>
      <c r="E321" s="5" t="s">
        <v>627</v>
      </c>
      <c r="F321" s="5">
        <v>22526</v>
      </c>
      <c r="G321" s="5">
        <v>1087</v>
      </c>
      <c r="H321" s="5">
        <v>3688</v>
      </c>
      <c r="I321" s="5">
        <v>4654</v>
      </c>
      <c r="J321" s="5">
        <v>3516</v>
      </c>
      <c r="K321" s="5">
        <v>3306</v>
      </c>
      <c r="L321" s="5">
        <v>1088</v>
      </c>
      <c r="M321" s="5">
        <v>2326</v>
      </c>
      <c r="N321" s="5">
        <v>398</v>
      </c>
      <c r="O321" s="5">
        <v>277</v>
      </c>
      <c r="P321" s="5">
        <v>958</v>
      </c>
      <c r="Q321" s="5">
        <v>631</v>
      </c>
      <c r="R321" s="5">
        <v>597</v>
      </c>
      <c r="S321" s="6">
        <f t="shared" si="103"/>
        <v>11263</v>
      </c>
      <c r="T321" s="6" t="str">
        <f t="shared" si="104"/>
        <v>15 to 19 minutes</v>
      </c>
      <c r="U321" s="6">
        <f t="shared" si="105"/>
        <v>15</v>
      </c>
      <c r="V321" s="6">
        <f t="shared" si="106"/>
        <v>22526</v>
      </c>
      <c r="W321" s="6">
        <f t="shared" si="107"/>
        <v>9429</v>
      </c>
      <c r="X321" s="6">
        <f t="shared" si="108"/>
        <v>3516</v>
      </c>
      <c r="Y321" s="6">
        <f t="shared" si="109"/>
        <v>4</v>
      </c>
      <c r="Z321" s="6">
        <f t="shared" si="110"/>
        <v>17.086461888509671</v>
      </c>
      <c r="AC321" s="6">
        <f t="shared" si="89"/>
        <v>22526</v>
      </c>
      <c r="AD321" s="6">
        <f t="shared" si="90"/>
        <v>5632</v>
      </c>
      <c r="AE321" s="6">
        <f t="shared" si="91"/>
        <v>10</v>
      </c>
      <c r="AF321" s="6">
        <f t="shared" si="92"/>
        <v>4654</v>
      </c>
      <c r="AG321" s="6">
        <f t="shared" si="93"/>
        <v>4</v>
      </c>
      <c r="AH321" s="6">
        <f t="shared" si="94"/>
        <v>4775</v>
      </c>
      <c r="AI321" s="6">
        <f t="shared" si="95"/>
        <v>10.736140954018049</v>
      </c>
      <c r="AL321" s="6">
        <f t="shared" si="96"/>
        <v>22526</v>
      </c>
      <c r="AM321" s="6">
        <f t="shared" si="97"/>
        <v>16895</v>
      </c>
      <c r="AN321" s="6">
        <f t="shared" si="98"/>
        <v>25</v>
      </c>
      <c r="AO321" s="6">
        <f t="shared" si="99"/>
        <v>1088</v>
      </c>
      <c r="AP321" s="6">
        <f t="shared" si="100"/>
        <v>4</v>
      </c>
      <c r="AQ321" s="6">
        <f t="shared" si="101"/>
        <v>16251</v>
      </c>
      <c r="AR321" s="6">
        <f t="shared" si="102"/>
        <v>27.365808823529413</v>
      </c>
    </row>
    <row r="322" spans="3:44" x14ac:dyDescent="0.25">
      <c r="C322" s="5" t="s">
        <v>628</v>
      </c>
      <c r="D322" s="5">
        <v>22900</v>
      </c>
      <c r="E322" s="5" t="s">
        <v>629</v>
      </c>
      <c r="F322" s="5">
        <v>117787</v>
      </c>
      <c r="G322" s="5">
        <v>6563</v>
      </c>
      <c r="H322" s="5">
        <v>15535</v>
      </c>
      <c r="I322" s="5">
        <v>21404</v>
      </c>
      <c r="J322" s="5">
        <v>22022</v>
      </c>
      <c r="K322" s="5">
        <v>17986</v>
      </c>
      <c r="L322" s="5">
        <v>5775</v>
      </c>
      <c r="M322" s="5">
        <v>13764</v>
      </c>
      <c r="N322" s="5">
        <v>2659</v>
      </c>
      <c r="O322" s="5">
        <v>2664</v>
      </c>
      <c r="P322" s="5">
        <v>5581</v>
      </c>
      <c r="Q322" s="5">
        <v>2308</v>
      </c>
      <c r="R322" s="5">
        <v>1526</v>
      </c>
      <c r="S322" s="6">
        <f t="shared" si="103"/>
        <v>58893.5</v>
      </c>
      <c r="T322" s="6" t="str">
        <f t="shared" si="104"/>
        <v>15 to 19 minutes</v>
      </c>
      <c r="U322" s="6">
        <f t="shared" si="105"/>
        <v>15</v>
      </c>
      <c r="V322" s="6">
        <f t="shared" si="106"/>
        <v>117787</v>
      </c>
      <c r="W322" s="6">
        <f t="shared" si="107"/>
        <v>43502</v>
      </c>
      <c r="X322" s="6">
        <f t="shared" si="108"/>
        <v>22022</v>
      </c>
      <c r="Y322" s="6">
        <f t="shared" si="109"/>
        <v>4</v>
      </c>
      <c r="Z322" s="6">
        <f t="shared" si="110"/>
        <v>17.795658886567978</v>
      </c>
      <c r="AC322" s="6">
        <f t="shared" si="89"/>
        <v>117787</v>
      </c>
      <c r="AD322" s="6">
        <f t="shared" si="90"/>
        <v>29447</v>
      </c>
      <c r="AE322" s="6">
        <f t="shared" si="91"/>
        <v>10</v>
      </c>
      <c r="AF322" s="6">
        <f t="shared" si="92"/>
        <v>21404</v>
      </c>
      <c r="AG322" s="6">
        <f t="shared" si="93"/>
        <v>4</v>
      </c>
      <c r="AH322" s="6">
        <f t="shared" si="94"/>
        <v>22098</v>
      </c>
      <c r="AI322" s="6">
        <f t="shared" si="95"/>
        <v>11.373341431508129</v>
      </c>
      <c r="AL322" s="6">
        <f t="shared" si="96"/>
        <v>117787</v>
      </c>
      <c r="AM322" s="6">
        <f t="shared" si="97"/>
        <v>88341</v>
      </c>
      <c r="AN322" s="6">
        <f t="shared" si="98"/>
        <v>25</v>
      </c>
      <c r="AO322" s="6">
        <f t="shared" si="99"/>
        <v>5775</v>
      </c>
      <c r="AP322" s="6">
        <f t="shared" si="100"/>
        <v>4</v>
      </c>
      <c r="AQ322" s="6">
        <f t="shared" si="101"/>
        <v>83510</v>
      </c>
      <c r="AR322" s="6">
        <f t="shared" si="102"/>
        <v>28.345627705627706</v>
      </c>
    </row>
    <row r="323" spans="3:44" x14ac:dyDescent="0.25">
      <c r="C323" s="5" t="s">
        <v>630</v>
      </c>
      <c r="D323" s="5">
        <v>22980</v>
      </c>
      <c r="E323" s="5" t="s">
        <v>631</v>
      </c>
      <c r="F323" s="5">
        <v>10960</v>
      </c>
      <c r="G323" s="5">
        <v>295</v>
      </c>
      <c r="H323" s="5">
        <v>1737</v>
      </c>
      <c r="I323" s="5">
        <v>1178</v>
      </c>
      <c r="J323" s="5">
        <v>1134</v>
      </c>
      <c r="K323" s="5">
        <v>1956</v>
      </c>
      <c r="L323" s="5">
        <v>1043</v>
      </c>
      <c r="M323" s="5">
        <v>2222</v>
      </c>
      <c r="N323" s="5">
        <v>408</v>
      </c>
      <c r="O323" s="5">
        <v>133</v>
      </c>
      <c r="P323" s="5">
        <v>514</v>
      </c>
      <c r="Q323" s="5">
        <v>176</v>
      </c>
      <c r="R323" s="5">
        <v>164</v>
      </c>
      <c r="S323" s="6">
        <f t="shared" si="103"/>
        <v>5480</v>
      </c>
      <c r="T323" s="6" t="str">
        <f t="shared" si="104"/>
        <v>20 to 24 minutes</v>
      </c>
      <c r="U323" s="6">
        <f t="shared" si="105"/>
        <v>20</v>
      </c>
      <c r="V323" s="6">
        <f t="shared" si="106"/>
        <v>10960</v>
      </c>
      <c r="W323" s="6">
        <f t="shared" si="107"/>
        <v>4344</v>
      </c>
      <c r="X323" s="6">
        <f t="shared" si="108"/>
        <v>1956</v>
      </c>
      <c r="Y323" s="6">
        <f t="shared" si="109"/>
        <v>4</v>
      </c>
      <c r="Z323" s="6">
        <f t="shared" si="110"/>
        <v>22.323108384458077</v>
      </c>
      <c r="AC323" s="6">
        <f t="shared" si="89"/>
        <v>10960</v>
      </c>
      <c r="AD323" s="6">
        <f t="shared" si="90"/>
        <v>2741</v>
      </c>
      <c r="AE323" s="6">
        <f t="shared" si="91"/>
        <v>10</v>
      </c>
      <c r="AF323" s="6">
        <f t="shared" si="92"/>
        <v>1178</v>
      </c>
      <c r="AG323" s="6">
        <f t="shared" si="93"/>
        <v>4</v>
      </c>
      <c r="AH323" s="6">
        <f t="shared" si="94"/>
        <v>2032</v>
      </c>
      <c r="AI323" s="6">
        <f t="shared" si="95"/>
        <v>12.404074702886248</v>
      </c>
      <c r="AL323" s="6">
        <f t="shared" si="96"/>
        <v>10960</v>
      </c>
      <c r="AM323" s="6">
        <f t="shared" si="97"/>
        <v>8220</v>
      </c>
      <c r="AN323" s="6">
        <f t="shared" si="98"/>
        <v>30</v>
      </c>
      <c r="AO323" s="6">
        <f t="shared" si="99"/>
        <v>2222</v>
      </c>
      <c r="AP323" s="6">
        <f t="shared" si="100"/>
        <v>4</v>
      </c>
      <c r="AQ323" s="6">
        <f t="shared" si="101"/>
        <v>7343</v>
      </c>
      <c r="AR323" s="6">
        <f t="shared" si="102"/>
        <v>31.578757875787581</v>
      </c>
    </row>
    <row r="324" spans="3:44" x14ac:dyDescent="0.25">
      <c r="C324" s="5" t="s">
        <v>632</v>
      </c>
      <c r="D324" s="5">
        <v>23060</v>
      </c>
      <c r="E324" s="5" t="s">
        <v>633</v>
      </c>
      <c r="F324" s="5">
        <v>183535</v>
      </c>
      <c r="G324" s="5">
        <v>5220</v>
      </c>
      <c r="H324" s="5">
        <v>18468</v>
      </c>
      <c r="I324" s="5">
        <v>30552</v>
      </c>
      <c r="J324" s="5">
        <v>36865</v>
      </c>
      <c r="K324" s="5">
        <v>39013</v>
      </c>
      <c r="L324" s="5">
        <v>14829</v>
      </c>
      <c r="M324" s="5">
        <v>19234</v>
      </c>
      <c r="N324" s="5">
        <v>3850</v>
      </c>
      <c r="O324" s="5">
        <v>3720</v>
      </c>
      <c r="P324" s="5">
        <v>6303</v>
      </c>
      <c r="Q324" s="5">
        <v>2776</v>
      </c>
      <c r="R324" s="5">
        <v>2705</v>
      </c>
      <c r="S324" s="6">
        <f t="shared" si="103"/>
        <v>91767.5</v>
      </c>
      <c r="T324" s="6" t="str">
        <f t="shared" si="104"/>
        <v>20 to 24 minutes</v>
      </c>
      <c r="U324" s="6">
        <f t="shared" si="105"/>
        <v>20</v>
      </c>
      <c r="V324" s="6">
        <f t="shared" si="106"/>
        <v>183535</v>
      </c>
      <c r="W324" s="6">
        <f t="shared" si="107"/>
        <v>91105</v>
      </c>
      <c r="X324" s="6">
        <f t="shared" si="108"/>
        <v>39013</v>
      </c>
      <c r="Y324" s="6">
        <f t="shared" si="109"/>
        <v>4</v>
      </c>
      <c r="Z324" s="6">
        <f t="shared" si="110"/>
        <v>20.06792607592341</v>
      </c>
      <c r="AC324" s="6">
        <f t="shared" si="89"/>
        <v>183535</v>
      </c>
      <c r="AD324" s="6">
        <f t="shared" si="90"/>
        <v>45884</v>
      </c>
      <c r="AE324" s="6">
        <f t="shared" si="91"/>
        <v>10</v>
      </c>
      <c r="AF324" s="6">
        <f t="shared" si="92"/>
        <v>30552</v>
      </c>
      <c r="AG324" s="6">
        <f t="shared" si="93"/>
        <v>4</v>
      </c>
      <c r="AH324" s="6">
        <f t="shared" si="94"/>
        <v>23688</v>
      </c>
      <c r="AI324" s="6">
        <f t="shared" si="95"/>
        <v>12.905963603037444</v>
      </c>
      <c r="AL324" s="6">
        <f t="shared" si="96"/>
        <v>183535</v>
      </c>
      <c r="AM324" s="6">
        <f t="shared" si="97"/>
        <v>137652</v>
      </c>
      <c r="AN324" s="6">
        <f t="shared" si="98"/>
        <v>25</v>
      </c>
      <c r="AO324" s="6">
        <f t="shared" si="99"/>
        <v>14829</v>
      </c>
      <c r="AP324" s="6">
        <f t="shared" si="100"/>
        <v>4</v>
      </c>
      <c r="AQ324" s="6">
        <f t="shared" si="101"/>
        <v>130118</v>
      </c>
      <c r="AR324" s="6">
        <f t="shared" si="102"/>
        <v>27.03203182952323</v>
      </c>
    </row>
    <row r="325" spans="3:44" x14ac:dyDescent="0.25">
      <c r="C325" s="5" t="s">
        <v>634</v>
      </c>
      <c r="D325" s="5">
        <v>23140</v>
      </c>
      <c r="E325" s="5" t="s">
        <v>635</v>
      </c>
      <c r="F325" s="5">
        <v>14260</v>
      </c>
      <c r="G325" s="5">
        <v>557</v>
      </c>
      <c r="H325" s="5">
        <v>2290</v>
      </c>
      <c r="I325" s="5">
        <v>2647</v>
      </c>
      <c r="J325" s="5">
        <v>1801</v>
      </c>
      <c r="K325" s="5">
        <v>1564</v>
      </c>
      <c r="L325" s="5">
        <v>831</v>
      </c>
      <c r="M325" s="5">
        <v>1899</v>
      </c>
      <c r="N325" s="5">
        <v>479</v>
      </c>
      <c r="O325" s="5">
        <v>470</v>
      </c>
      <c r="P325" s="5">
        <v>1005</v>
      </c>
      <c r="Q325" s="5">
        <v>556</v>
      </c>
      <c r="R325" s="5">
        <v>161</v>
      </c>
      <c r="S325" s="6">
        <f t="shared" si="103"/>
        <v>7130</v>
      </c>
      <c r="T325" s="6" t="str">
        <f t="shared" si="104"/>
        <v>15 to 19 minutes</v>
      </c>
      <c r="U325" s="6">
        <f t="shared" si="105"/>
        <v>15</v>
      </c>
      <c r="V325" s="6">
        <f t="shared" si="106"/>
        <v>14260</v>
      </c>
      <c r="W325" s="6">
        <f t="shared" si="107"/>
        <v>5494</v>
      </c>
      <c r="X325" s="6">
        <f t="shared" si="108"/>
        <v>1801</v>
      </c>
      <c r="Y325" s="6">
        <f t="shared" si="109"/>
        <v>4</v>
      </c>
      <c r="Z325" s="6">
        <f t="shared" si="110"/>
        <v>18.63353692393115</v>
      </c>
      <c r="AC325" s="6">
        <f t="shared" si="89"/>
        <v>14260</v>
      </c>
      <c r="AD325" s="6">
        <f t="shared" si="90"/>
        <v>3566</v>
      </c>
      <c r="AE325" s="6">
        <f t="shared" si="91"/>
        <v>10</v>
      </c>
      <c r="AF325" s="6">
        <f t="shared" si="92"/>
        <v>2647</v>
      </c>
      <c r="AG325" s="6">
        <f t="shared" si="93"/>
        <v>4</v>
      </c>
      <c r="AH325" s="6">
        <f t="shared" si="94"/>
        <v>2847</v>
      </c>
      <c r="AI325" s="6">
        <f t="shared" si="95"/>
        <v>11.085001888930865</v>
      </c>
      <c r="AL325" s="6">
        <f t="shared" si="96"/>
        <v>14260</v>
      </c>
      <c r="AM325" s="6">
        <f t="shared" si="97"/>
        <v>10695</v>
      </c>
      <c r="AN325" s="6">
        <f t="shared" si="98"/>
        <v>30</v>
      </c>
      <c r="AO325" s="6">
        <f t="shared" si="99"/>
        <v>1899</v>
      </c>
      <c r="AP325" s="6">
        <f t="shared" si="100"/>
        <v>4</v>
      </c>
      <c r="AQ325" s="6">
        <f t="shared" si="101"/>
        <v>9690</v>
      </c>
      <c r="AR325" s="6">
        <f t="shared" si="102"/>
        <v>32.116903633491312</v>
      </c>
    </row>
    <row r="326" spans="3:44" x14ac:dyDescent="0.25">
      <c r="C326" s="5" t="s">
        <v>636</v>
      </c>
      <c r="D326" s="5">
        <v>23180</v>
      </c>
      <c r="E326" s="5" t="s">
        <v>637</v>
      </c>
      <c r="F326" s="5">
        <v>31945</v>
      </c>
      <c r="G326" s="5">
        <v>1547</v>
      </c>
      <c r="H326" s="5">
        <v>5156</v>
      </c>
      <c r="I326" s="5">
        <v>6014</v>
      </c>
      <c r="J326" s="5">
        <v>5793</v>
      </c>
      <c r="K326" s="5">
        <v>3988</v>
      </c>
      <c r="L326" s="5">
        <v>1246</v>
      </c>
      <c r="M326" s="5">
        <v>2928</v>
      </c>
      <c r="N326" s="5">
        <v>915</v>
      </c>
      <c r="O326" s="5">
        <v>1099</v>
      </c>
      <c r="P326" s="5">
        <v>2072</v>
      </c>
      <c r="Q326" s="5">
        <v>862</v>
      </c>
      <c r="R326" s="5">
        <v>325</v>
      </c>
      <c r="S326" s="6">
        <f t="shared" si="103"/>
        <v>15972.5</v>
      </c>
      <c r="T326" s="6" t="str">
        <f t="shared" si="104"/>
        <v>15 to 19 minutes</v>
      </c>
      <c r="U326" s="6">
        <f t="shared" si="105"/>
        <v>15</v>
      </c>
      <c r="V326" s="6">
        <f t="shared" si="106"/>
        <v>31945</v>
      </c>
      <c r="W326" s="6">
        <f t="shared" si="107"/>
        <v>12717</v>
      </c>
      <c r="X326" s="6">
        <f t="shared" si="108"/>
        <v>5793</v>
      </c>
      <c r="Y326" s="6">
        <f t="shared" si="109"/>
        <v>4</v>
      </c>
      <c r="Z326" s="6">
        <f t="shared" si="110"/>
        <v>17.247885378905575</v>
      </c>
      <c r="AC326" s="6">
        <f t="shared" si="89"/>
        <v>31945</v>
      </c>
      <c r="AD326" s="6">
        <f t="shared" si="90"/>
        <v>7987</v>
      </c>
      <c r="AE326" s="6">
        <f t="shared" si="91"/>
        <v>10</v>
      </c>
      <c r="AF326" s="6">
        <f t="shared" si="92"/>
        <v>6014</v>
      </c>
      <c r="AG326" s="6">
        <f t="shared" si="93"/>
        <v>4</v>
      </c>
      <c r="AH326" s="6">
        <f t="shared" si="94"/>
        <v>6703</v>
      </c>
      <c r="AI326" s="6">
        <f t="shared" si="95"/>
        <v>10.853508480212836</v>
      </c>
      <c r="AL326" s="6">
        <f t="shared" si="96"/>
        <v>31945</v>
      </c>
      <c r="AM326" s="6">
        <f t="shared" si="97"/>
        <v>23959</v>
      </c>
      <c r="AN326" s="6">
        <f t="shared" si="98"/>
        <v>30</v>
      </c>
      <c r="AO326" s="6">
        <f t="shared" si="99"/>
        <v>2928</v>
      </c>
      <c r="AP326" s="6">
        <f t="shared" si="100"/>
        <v>4</v>
      </c>
      <c r="AQ326" s="6">
        <f t="shared" si="101"/>
        <v>23744</v>
      </c>
      <c r="AR326" s="6">
        <f t="shared" si="102"/>
        <v>30.293374316939889</v>
      </c>
    </row>
    <row r="327" spans="3:44" x14ac:dyDescent="0.25">
      <c r="C327" s="5" t="s">
        <v>638</v>
      </c>
      <c r="D327" s="5">
        <v>23240</v>
      </c>
      <c r="E327" s="5" t="s">
        <v>639</v>
      </c>
      <c r="F327" s="5">
        <v>10700</v>
      </c>
      <c r="G327" s="5">
        <v>770</v>
      </c>
      <c r="H327" s="5">
        <v>2511</v>
      </c>
      <c r="I327" s="5">
        <v>1772</v>
      </c>
      <c r="J327" s="5">
        <v>1994</v>
      </c>
      <c r="K327" s="5">
        <v>866</v>
      </c>
      <c r="L327" s="5">
        <v>573</v>
      </c>
      <c r="M327" s="5">
        <v>847</v>
      </c>
      <c r="N327" s="5">
        <v>177</v>
      </c>
      <c r="O327" s="5">
        <v>150</v>
      </c>
      <c r="P327" s="5">
        <v>390</v>
      </c>
      <c r="Q327" s="5">
        <v>349</v>
      </c>
      <c r="R327" s="5">
        <v>301</v>
      </c>
      <c r="S327" s="6">
        <f t="shared" si="103"/>
        <v>5350</v>
      </c>
      <c r="T327" s="6" t="str">
        <f t="shared" si="104"/>
        <v>15 to 19 minutes</v>
      </c>
      <c r="U327" s="6">
        <f t="shared" si="105"/>
        <v>15</v>
      </c>
      <c r="V327" s="6">
        <f t="shared" si="106"/>
        <v>10700</v>
      </c>
      <c r="W327" s="6">
        <f t="shared" si="107"/>
        <v>5053</v>
      </c>
      <c r="X327" s="6">
        <f t="shared" si="108"/>
        <v>1994</v>
      </c>
      <c r="Y327" s="6">
        <f t="shared" si="109"/>
        <v>4</v>
      </c>
      <c r="Z327" s="6">
        <f t="shared" si="110"/>
        <v>15.595787362086259</v>
      </c>
      <c r="AC327" s="6">
        <f t="shared" si="89"/>
        <v>10700</v>
      </c>
      <c r="AD327" s="6">
        <f t="shared" si="90"/>
        <v>2676</v>
      </c>
      <c r="AE327" s="6">
        <f t="shared" si="91"/>
        <v>5</v>
      </c>
      <c r="AF327" s="6">
        <f t="shared" si="92"/>
        <v>2511</v>
      </c>
      <c r="AG327" s="6">
        <f t="shared" si="93"/>
        <v>4</v>
      </c>
      <c r="AH327" s="6">
        <f t="shared" si="94"/>
        <v>770</v>
      </c>
      <c r="AI327" s="6">
        <f t="shared" si="95"/>
        <v>8.0346475507765831</v>
      </c>
      <c r="AL327" s="6">
        <f t="shared" si="96"/>
        <v>10700</v>
      </c>
      <c r="AM327" s="6">
        <f t="shared" si="97"/>
        <v>8025</v>
      </c>
      <c r="AN327" s="6">
        <f t="shared" si="98"/>
        <v>25</v>
      </c>
      <c r="AO327" s="6">
        <f t="shared" si="99"/>
        <v>573</v>
      </c>
      <c r="AP327" s="6">
        <f t="shared" si="100"/>
        <v>4</v>
      </c>
      <c r="AQ327" s="6">
        <f t="shared" si="101"/>
        <v>7913</v>
      </c>
      <c r="AR327" s="6">
        <f t="shared" si="102"/>
        <v>25.781849912739965</v>
      </c>
    </row>
    <row r="328" spans="3:44" x14ac:dyDescent="0.25">
      <c r="C328" s="5" t="s">
        <v>640</v>
      </c>
      <c r="D328" s="5">
        <v>23300</v>
      </c>
      <c r="E328" s="5" t="s">
        <v>641</v>
      </c>
      <c r="F328" s="5">
        <v>20332</v>
      </c>
      <c r="G328" s="5">
        <v>1290</v>
      </c>
      <c r="H328" s="5">
        <v>4525</v>
      </c>
      <c r="I328" s="5">
        <v>4049</v>
      </c>
      <c r="J328" s="5">
        <v>3002</v>
      </c>
      <c r="K328" s="5">
        <v>1799</v>
      </c>
      <c r="L328" s="5">
        <v>806</v>
      </c>
      <c r="M328" s="5">
        <v>1572</v>
      </c>
      <c r="N328" s="5">
        <v>521</v>
      </c>
      <c r="O328" s="5">
        <v>490</v>
      </c>
      <c r="P328" s="5">
        <v>1198</v>
      </c>
      <c r="Q328" s="5">
        <v>642</v>
      </c>
      <c r="R328" s="5">
        <v>438</v>
      </c>
      <c r="S328" s="6">
        <f t="shared" si="103"/>
        <v>10166</v>
      </c>
      <c r="T328" s="6" t="str">
        <f t="shared" si="104"/>
        <v>15 to 19 minutes</v>
      </c>
      <c r="U328" s="6">
        <f t="shared" si="105"/>
        <v>15</v>
      </c>
      <c r="V328" s="6">
        <f t="shared" si="106"/>
        <v>20332</v>
      </c>
      <c r="W328" s="6">
        <f t="shared" si="107"/>
        <v>9864</v>
      </c>
      <c r="X328" s="6">
        <f t="shared" si="108"/>
        <v>3002</v>
      </c>
      <c r="Y328" s="6">
        <f t="shared" si="109"/>
        <v>4</v>
      </c>
      <c r="Z328" s="6">
        <f t="shared" si="110"/>
        <v>15.402398401065955</v>
      </c>
      <c r="AC328" s="6">
        <f t="shared" si="89"/>
        <v>20332</v>
      </c>
      <c r="AD328" s="6">
        <f t="shared" si="90"/>
        <v>5084</v>
      </c>
      <c r="AE328" s="6">
        <f t="shared" si="91"/>
        <v>5</v>
      </c>
      <c r="AF328" s="6">
        <f t="shared" si="92"/>
        <v>4525</v>
      </c>
      <c r="AG328" s="6">
        <f t="shared" si="93"/>
        <v>4</v>
      </c>
      <c r="AH328" s="6">
        <f t="shared" si="94"/>
        <v>1290</v>
      </c>
      <c r="AI328" s="6">
        <f t="shared" si="95"/>
        <v>8.3529281767955794</v>
      </c>
      <c r="AL328" s="6">
        <f t="shared" si="96"/>
        <v>20332</v>
      </c>
      <c r="AM328" s="6">
        <f t="shared" si="97"/>
        <v>15249</v>
      </c>
      <c r="AN328" s="6">
        <f t="shared" si="98"/>
        <v>25</v>
      </c>
      <c r="AO328" s="6">
        <f t="shared" si="99"/>
        <v>806</v>
      </c>
      <c r="AP328" s="6">
        <f t="shared" si="100"/>
        <v>4</v>
      </c>
      <c r="AQ328" s="6">
        <f t="shared" si="101"/>
        <v>14665</v>
      </c>
      <c r="AR328" s="6">
        <f t="shared" si="102"/>
        <v>27.898263027295286</v>
      </c>
    </row>
    <row r="329" spans="3:44" x14ac:dyDescent="0.25">
      <c r="C329" s="5" t="s">
        <v>642</v>
      </c>
      <c r="D329" s="5">
        <v>23340</v>
      </c>
      <c r="E329" s="5" t="s">
        <v>643</v>
      </c>
      <c r="F329" s="5">
        <v>17581</v>
      </c>
      <c r="G329" s="5">
        <v>1111</v>
      </c>
      <c r="H329" s="5">
        <v>4426</v>
      </c>
      <c r="I329" s="5">
        <v>4243</v>
      </c>
      <c r="J329" s="5">
        <v>1889</v>
      </c>
      <c r="K329" s="5">
        <v>1521</v>
      </c>
      <c r="L329" s="5">
        <v>626</v>
      </c>
      <c r="M329" s="5">
        <v>1193</v>
      </c>
      <c r="N329" s="5">
        <v>340</v>
      </c>
      <c r="O329" s="5">
        <v>497</v>
      </c>
      <c r="P329" s="5">
        <v>906</v>
      </c>
      <c r="Q329" s="5">
        <v>657</v>
      </c>
      <c r="R329" s="5">
        <v>172</v>
      </c>
      <c r="S329" s="6">
        <f t="shared" si="103"/>
        <v>8790.5</v>
      </c>
      <c r="T329" s="6" t="str">
        <f t="shared" si="104"/>
        <v>10 to 14 minutes</v>
      </c>
      <c r="U329" s="6">
        <f t="shared" si="105"/>
        <v>10</v>
      </c>
      <c r="V329" s="6">
        <f t="shared" si="106"/>
        <v>17581</v>
      </c>
      <c r="W329" s="6">
        <f t="shared" si="107"/>
        <v>5537</v>
      </c>
      <c r="X329" s="6">
        <f t="shared" si="108"/>
        <v>4243</v>
      </c>
      <c r="Y329" s="6">
        <f t="shared" si="109"/>
        <v>4</v>
      </c>
      <c r="Z329" s="6">
        <f t="shared" si="110"/>
        <v>13.067169455573886</v>
      </c>
      <c r="AC329" s="6">
        <f t="shared" si="89"/>
        <v>17581</v>
      </c>
      <c r="AD329" s="6">
        <f t="shared" si="90"/>
        <v>4396</v>
      </c>
      <c r="AE329" s="6">
        <f t="shared" si="91"/>
        <v>5</v>
      </c>
      <c r="AF329" s="6">
        <f t="shared" si="92"/>
        <v>4426</v>
      </c>
      <c r="AG329" s="6">
        <f t="shared" si="93"/>
        <v>4</v>
      </c>
      <c r="AH329" s="6">
        <f t="shared" si="94"/>
        <v>1111</v>
      </c>
      <c r="AI329" s="6">
        <f t="shared" si="95"/>
        <v>7.9681427925892452</v>
      </c>
      <c r="AL329" s="6">
        <f t="shared" si="96"/>
        <v>17581</v>
      </c>
      <c r="AM329" s="6">
        <f t="shared" si="97"/>
        <v>13186</v>
      </c>
      <c r="AN329" s="6">
        <f t="shared" si="98"/>
        <v>20</v>
      </c>
      <c r="AO329" s="6">
        <f t="shared" si="99"/>
        <v>1521</v>
      </c>
      <c r="AP329" s="6">
        <f t="shared" si="100"/>
        <v>4</v>
      </c>
      <c r="AQ329" s="6">
        <f t="shared" si="101"/>
        <v>11669</v>
      </c>
      <c r="AR329" s="6">
        <f t="shared" si="102"/>
        <v>23.988823142669297</v>
      </c>
    </row>
    <row r="330" spans="3:44" x14ac:dyDescent="0.25">
      <c r="C330" s="5" t="s">
        <v>644</v>
      </c>
      <c r="D330" s="5">
        <v>23380</v>
      </c>
      <c r="E330" s="5" t="s">
        <v>645</v>
      </c>
      <c r="F330" s="5">
        <v>27432</v>
      </c>
      <c r="G330" s="5">
        <v>1704</v>
      </c>
      <c r="H330" s="5">
        <v>5233</v>
      </c>
      <c r="I330" s="5">
        <v>5828</v>
      </c>
      <c r="J330" s="5">
        <v>4040</v>
      </c>
      <c r="K330" s="5">
        <v>3274</v>
      </c>
      <c r="L330" s="5">
        <v>1543</v>
      </c>
      <c r="M330" s="5">
        <v>2439</v>
      </c>
      <c r="N330" s="5">
        <v>573</v>
      </c>
      <c r="O330" s="5">
        <v>617</v>
      </c>
      <c r="P330" s="5">
        <v>1203</v>
      </c>
      <c r="Q330" s="5">
        <v>626</v>
      </c>
      <c r="R330" s="5">
        <v>352</v>
      </c>
      <c r="S330" s="6">
        <f t="shared" si="103"/>
        <v>13716</v>
      </c>
      <c r="T330" s="6" t="str">
        <f t="shared" si="104"/>
        <v>15 to 19 minutes</v>
      </c>
      <c r="U330" s="6">
        <f t="shared" si="105"/>
        <v>15</v>
      </c>
      <c r="V330" s="6">
        <f t="shared" si="106"/>
        <v>27432</v>
      </c>
      <c r="W330" s="6">
        <f t="shared" si="107"/>
        <v>12765</v>
      </c>
      <c r="X330" s="6">
        <f t="shared" si="108"/>
        <v>4040</v>
      </c>
      <c r="Y330" s="6">
        <f t="shared" si="109"/>
        <v>4</v>
      </c>
      <c r="Z330" s="6">
        <f t="shared" si="110"/>
        <v>15.941584158415841</v>
      </c>
      <c r="AC330" s="6">
        <f t="shared" si="89"/>
        <v>27432</v>
      </c>
      <c r="AD330" s="6">
        <f t="shared" si="90"/>
        <v>6859</v>
      </c>
      <c r="AE330" s="6">
        <f t="shared" si="91"/>
        <v>5</v>
      </c>
      <c r="AF330" s="6">
        <f t="shared" si="92"/>
        <v>5233</v>
      </c>
      <c r="AG330" s="6">
        <f t="shared" si="93"/>
        <v>4</v>
      </c>
      <c r="AH330" s="6">
        <f t="shared" si="94"/>
        <v>1704</v>
      </c>
      <c r="AI330" s="6">
        <f t="shared" si="95"/>
        <v>8.9396139881521108</v>
      </c>
      <c r="AL330" s="6">
        <f t="shared" si="96"/>
        <v>27432</v>
      </c>
      <c r="AM330" s="6">
        <f t="shared" si="97"/>
        <v>20574</v>
      </c>
      <c r="AN330" s="6">
        <f t="shared" si="98"/>
        <v>25</v>
      </c>
      <c r="AO330" s="6">
        <f t="shared" si="99"/>
        <v>1543</v>
      </c>
      <c r="AP330" s="6">
        <f t="shared" si="100"/>
        <v>4</v>
      </c>
      <c r="AQ330" s="6">
        <f t="shared" si="101"/>
        <v>20079</v>
      </c>
      <c r="AR330" s="6">
        <f t="shared" si="102"/>
        <v>26.283214517174336</v>
      </c>
    </row>
    <row r="331" spans="3:44" x14ac:dyDescent="0.25">
      <c r="C331" s="5" t="s">
        <v>646</v>
      </c>
      <c r="D331" s="5">
        <v>23420</v>
      </c>
      <c r="E331" s="5" t="s">
        <v>647</v>
      </c>
      <c r="F331" s="5">
        <v>332682</v>
      </c>
      <c r="G331" s="5">
        <v>10346</v>
      </c>
      <c r="H331" s="5">
        <v>33495</v>
      </c>
      <c r="I331" s="5">
        <v>49943</v>
      </c>
      <c r="J331" s="5">
        <v>79957</v>
      </c>
      <c r="K331" s="5">
        <v>56431</v>
      </c>
      <c r="L331" s="5">
        <v>19648</v>
      </c>
      <c r="M331" s="5">
        <v>41139</v>
      </c>
      <c r="N331" s="5">
        <v>5232</v>
      </c>
      <c r="O331" s="5">
        <v>6095</v>
      </c>
      <c r="P331" s="5">
        <v>12857</v>
      </c>
      <c r="Q331" s="5">
        <v>10858</v>
      </c>
      <c r="R331" s="5">
        <v>6681</v>
      </c>
      <c r="S331" s="6">
        <f t="shared" si="103"/>
        <v>166341</v>
      </c>
      <c r="T331" s="6" t="str">
        <f t="shared" si="104"/>
        <v>15 to 19 minutes</v>
      </c>
      <c r="U331" s="6">
        <f t="shared" si="105"/>
        <v>15</v>
      </c>
      <c r="V331" s="6">
        <f t="shared" si="106"/>
        <v>332682</v>
      </c>
      <c r="W331" s="6">
        <f t="shared" si="107"/>
        <v>93784</v>
      </c>
      <c r="X331" s="6">
        <f t="shared" si="108"/>
        <v>79957</v>
      </c>
      <c r="Y331" s="6">
        <f t="shared" si="109"/>
        <v>4</v>
      </c>
      <c r="Z331" s="6">
        <f t="shared" si="110"/>
        <v>18.6298010180472</v>
      </c>
      <c r="AC331" s="6">
        <f t="shared" ref="AC331:AC394" si="111">$F331</f>
        <v>332682</v>
      </c>
      <c r="AD331" s="6">
        <f t="shared" ref="AD331:AD394" si="112">ROUNDUP(0.25*($AC331+1),0)</f>
        <v>83171</v>
      </c>
      <c r="AE331" s="6">
        <f t="shared" ref="AE331:AE394" si="113">IF($AD331&gt;SUM($G331:$R331),"can't exceed the total",IF($AD331&gt;SUM($G331:$Q331),$R$6,IF($AD331&gt;SUM($G331:$P331),$Q$6,IF($AD331&gt;SUM($G331:$O331),$P$6,IF($AD331&gt;SUM($G331:$N331),$O$6,IF($AD331&gt;SUM($G331:$M331),$N$6,IF($AD331&gt;SUM($G331:$L331),$M$6,IF($AD331&gt;SUM($G331:$K331),$L$6,IF($AD331&gt;SUM($G331:$J331),$K$6,IF($AD331&gt;SUM($G331:$I331),$J$6,IF($AD331&gt;SUM($G331:$H331),$I$6,IF($AD331&gt;SUM($G331:$G331),$H$6,$G$6))))))))))))</f>
        <v>10</v>
      </c>
      <c r="AF331" s="6">
        <f t="shared" ref="AF331:AF394" si="114">IF($AD331&gt;SUM($G331:$R331),"can't exceed the total", IF($AD331&gt;SUM($G331:$Q331),$R331, IF($AD331&gt;SUM($G331:$P331),$Q331, IF($AD331&gt;SUM($G331:$O331),$P331, IF($AD331&gt;SUM($G331:$N331),$O331, IF($AD331&gt;SUM($G331:$M331),$N331, IF($AD331&gt;SUM($G331:$L331),$M331, IF($AD331&gt;SUM($G331:$K331),$L331, IF($AD331&gt;SUM($G331:$J331),$K331, IF($AD331&gt;SUM($G331:$I331),$J331, IF($AD331&gt;SUM($G331:$H331),$I331, IF($AD331&gt;SUM($G331:$G331),$H331,$G331))))))))))))</f>
        <v>49943</v>
      </c>
      <c r="AG331" s="6">
        <f t="shared" ref="AG331:AG394" si="115">IF($AD331&gt;SUM($G331:$R331),"median can't exceed the total", IF($AD331&gt;SUM($G331:$Q331),$R$1, IF($AD331&gt;SUM($G331:$P331),$Q$1, IF($AD331&gt;SUM($G331:$O331),$P$1, IF($AD331&gt;SUM($G331:$N331),$O$1, IF($AD331&gt;SUM($G331:$M331),$N$1, IF($AD331&gt;SUM($G331:$L331),$M$1, IF($AD331&gt;SUM($G331:$K331),$L$1, IF($AD331&gt;SUM($G331:$J331),$K$1, IF($AD331&gt;SUM($G331:$I331),$J$1, IF($AD331&gt;SUM($G331:$H331),$I$1, IF($AD331&gt;SUM($G331:$G331),$H$1,$G$1))))))))))))</f>
        <v>4</v>
      </c>
      <c r="AH331" s="6">
        <f t="shared" ref="AH331:AH394" si="116">IF($AD331&gt;SUM($G331:$R331),"can't exceed the total", IF($AD331&gt;SUM($G331:$Q331),SUM($G331:$Q331), IF($AD331&gt;SUM($G331:$P331),SUM($G331:$P331), IF($AD331&gt;SUM($G331:$O331),SUM($G331:$O331), IF($AD331&gt;SUM($G331:$N331),SUM($G331:$N331), IF($AD331&gt;SUM($G331:$M331),SUM($G331:$M331), IF($AD331&gt;SUM($G331:$L331),SUM($G331:$L331), IF($AD331&gt;SUM($G331:$K331),SUM($G331:$K331), IF($AD331&gt;SUM($G331:$J331),SUM($G331:$J331), IF($AD331&gt;SUM($G331:$I331),SUM($G331:$I331), IF($AD331&gt;SUM($G331:$H331),SUM($G331:$H331), IF($AD331&gt;SUM($G331),SUM($G331),0))))))))))))</f>
        <v>43841</v>
      </c>
      <c r="AI331" s="6">
        <f t="shared" ref="AI331:AI394" si="117">AE331+(((AC331/4)-AH331)/AF331)*AG331</f>
        <v>13.149950944076247</v>
      </c>
      <c r="AL331" s="6">
        <f t="shared" ref="AL331:AL394" si="118">$F331</f>
        <v>332682</v>
      </c>
      <c r="AM331" s="6">
        <f t="shared" ref="AM331:AM394" si="119">ROUNDDOWN(0.75*($AL331+1),0)</f>
        <v>249512</v>
      </c>
      <c r="AN331" s="6">
        <f t="shared" ref="AN331:AN394" si="120">IF($AM331&gt;SUM($G331:$R331),"can't exceed the total",IF($AM331&gt;SUM($G331:$Q331),$R$6,IF($AM331&gt;SUM($G331:$P331),$Q$6,IF($AM331&gt;SUM($G331:$O331),$P$6,IF($AM331&gt;SUM($G331:$N331),$O$6,IF($AM331&gt;SUM($G331:$M331),$N$6,IF($AM331&gt;SUM($G331:$L331),$M$6,IF($AM331&gt;SUM($G331:$K331),$L$6,IF($AM331&gt;SUM($G331:$J331),$K$6,IF($AM331&gt;SUM($G331:$I331),$J$6,IF($AM331&gt;SUM($G331:$H331),$I$6,IF($AM331&gt;SUM($G331:$G331),$H$6,$G$6))))))))))))</f>
        <v>25</v>
      </c>
      <c r="AO331" s="6">
        <f t="shared" ref="AO331:AO394" si="121">IF($AM331&gt;SUM($G331:$R331),"can't exceed the total", IF($AM331&gt;SUM($G331:$Q331),$R331, IF($AM331&gt;SUM($G331:$P331),$Q331, IF($AM331&gt;SUM($G331:$O331),$P331, IF($AM331&gt;SUM($G331:$N331),$O331, IF($AM331&gt;SUM($G331:$M331),$N331, IF($AM331&gt;SUM($G331:$L331),$M331, IF($AM331&gt;SUM($G331:$K331),$L331, IF($AM331&gt;SUM($G331:$J331),$K331, IF($AM331&gt;SUM($G331:$I331),$J331, IF($AM331&gt;SUM($G331:$H331),$I331, IF($AM331&gt;SUM($G331:$G331),$H331,$G331))))))))))))</f>
        <v>19648</v>
      </c>
      <c r="AP331" s="6">
        <f t="shared" ref="AP331:AP394" si="122">IF($AM331&gt;SUM($G331:$R331),"median can't exceed the total", IF($AM331&gt;SUM($G331:$Q331),$R$1, IF($AM331&gt;SUM($G331:$P331),$Q$1, IF($AM331&gt;SUM($G331:$O331),$P$1, IF($AM331&gt;SUM($G331:$N331),$O$1, IF($AM331&gt;SUM($G331:$M331),$N$1, IF($AM331&gt;SUM($G331:$L331),$M$1, IF($AM331&gt;SUM($G331:$K331),$L$1, IF($AM331&gt;SUM($G331:$J331),$K$1, IF($AM331&gt;SUM($G331:$I331),$J$1, IF($AM331&gt;SUM($G331:$H331),$I$1, IF($AM331&gt;SUM($G331:$G331),$H$1,$G$1))))))))))))</f>
        <v>4</v>
      </c>
      <c r="AQ331" s="6">
        <f t="shared" ref="AQ331:AQ394" si="123">IF($AM331&gt;SUM($G331:$R331),"can't exceed the total", IF($AM331&gt;SUM($G331:$Q331),SUM($G331:$Q331), IF($AM331&gt;SUM($G331:$P331),SUM($G331:$P331), IF($AM331&gt;SUM($G331:$O331),SUM($G331:$O331), IF($AM331&gt;SUM($G331:$N331),SUM($G331:$N331), IF($AM331&gt;SUM($G331:$M331),SUM($G331:$M331), IF($AM331&gt;SUM($G331:$L331),SUM($G331:$L331), IF($AM331&gt;SUM($G331:$K331),SUM($G331:$K331), IF($AM331&gt;SUM($G331:$J331),SUM($G331:$J331), IF($AM331&gt;SUM($G331:$I331),SUM($G331:$I331), IF($AM331&gt;SUM($G331:$H331),SUM($G331:$H331), IF($AM331&gt;SUM($G331),SUM($G331),0))))))))))))</f>
        <v>230172</v>
      </c>
      <c r="AR331" s="6">
        <f t="shared" ref="AR331:AR394" si="124">AN331+((((3*AL331)/4)-AQ331)/AO331)*AP331</f>
        <v>28.937194625407166</v>
      </c>
    </row>
    <row r="332" spans="3:44" x14ac:dyDescent="0.25">
      <c r="C332" s="5" t="s">
        <v>648</v>
      </c>
      <c r="D332" s="5">
        <v>23460</v>
      </c>
      <c r="E332" s="5" t="s">
        <v>649</v>
      </c>
      <c r="F332" s="5">
        <v>37803</v>
      </c>
      <c r="G332" s="5">
        <v>1000</v>
      </c>
      <c r="H332" s="5">
        <v>4205</v>
      </c>
      <c r="I332" s="5">
        <v>7357</v>
      </c>
      <c r="J332" s="5">
        <v>7946</v>
      </c>
      <c r="K332" s="5">
        <v>4888</v>
      </c>
      <c r="L332" s="5">
        <v>1722</v>
      </c>
      <c r="M332" s="5">
        <v>3656</v>
      </c>
      <c r="N332" s="5">
        <v>671</v>
      </c>
      <c r="O332" s="5">
        <v>976</v>
      </c>
      <c r="P332" s="5">
        <v>2205</v>
      </c>
      <c r="Q332" s="5">
        <v>2273</v>
      </c>
      <c r="R332" s="5">
        <v>904</v>
      </c>
      <c r="S332" s="6">
        <f t="shared" ref="S332:S395" si="125">IF(MOD(F332,2)&gt;0,AVERAGE(ROUNDDOWN(F332/2,0),ROUNDUP(F332/2,0)),F332/2)</f>
        <v>18901.5</v>
      </c>
      <c r="T332" s="6" t="str">
        <f t="shared" ref="T332:T395" si="126">IF($S332&gt;SUM($G332:$R332),"median can't exceed the total",IF($S332&gt;SUM($G332:$Q332),$R$9,IF($S332&gt;SUM($G332:$P332),$Q$9,IF($S332&gt;SUM($G332:$O332),$P$9,IF($S332&gt;SUM($G332:$N332),$O$9,IF($S332&gt;SUM($G332:$M332),$N$9,IF($S332&gt;SUM($G332:$L332),$M$9,IF($S332&gt;SUM($G332:$K332),$L$9,IF($S332&gt;SUM($G332:$J332),$K$9,IF($S332&gt;SUM($G332:$I332),$J$9,IF($S332&gt;SUM($G332:$H332),$I$9,IF($S332&gt;SUM($G332),$H$9,$G$9))))))))))))</f>
        <v>15 to 19 minutes</v>
      </c>
      <c r="U332" s="6">
        <f t="shared" ref="U332:U395" si="127">IF($S332&gt;SUM($G332:$R332),"median can't exceed the total", IF($S332&gt;SUM($G332:$Q332),$R$6, IF($S332&gt;SUM($G332:$P332),$Q$6, IF($S332&gt;SUM($G332:$O332),$P$6, IF($S332&gt;SUM($G332:$N332),$O$6, IF($S332&gt;SUM($G332:$M332),$N$6, IF($S332&gt;SUM($G332:$L332),$M$6, IF($S332&gt;SUM($G332:$K332),$L$6, IF($S332&gt;SUM($G332:$J332),$K$6, IF($S332&gt;SUM($G332:$I332),$J$6, IF($S332&gt;SUM($G332:$H332),$I$6, IF($S332&gt;SUM($G332),$H$6,$G$6))))))))))))</f>
        <v>15</v>
      </c>
      <c r="V332" s="6">
        <f t="shared" ref="V332:V395" si="128">F332</f>
        <v>37803</v>
      </c>
      <c r="W332" s="6">
        <f t="shared" ref="W332:W395" si="129">IF($S332&gt;SUM($G332:$R332),"median can't exceed the total", IF($S332&gt;SUM($G332:$Q332),SUM($G332:$Q332), IF($S332&gt;SUM($G332:$P332),SUM($G332:$P332), IF($S332&gt;SUM($G332:$O332),SUM($G332:$O332), IF($S332&gt;SUM($G332:$N332),SUM($G332:$N332), IF($S332&gt;SUM($G332:$M332),SUM($G332:$M332), IF($S332&gt;SUM($G332:$L332),SUM($G332:$L332), IF($S332&gt;SUM($G332:$K332),SUM($G332:$K332), IF($S332&gt;SUM($G332:$J332),SUM($G332:$J332), IF($S332&gt;SUM($G332:$I332),SUM($G332:$I332), IF($S332&gt;SUM($G332:$H332),SUM($G332:$H332), IF($S332&gt;SUM($G332),SUM($G332),0))))))))))))</f>
        <v>12562</v>
      </c>
      <c r="X332" s="6">
        <f t="shared" ref="X332:X395" si="130">IF($S332&gt;SUM($G332:$R332),"median can't exceed the total", IF($S332&gt;SUM($G332:$Q332),$R332, IF($S332&gt;SUM($G332:$P332),$Q332, IF($S332&gt;SUM($G332:$O332),$P332, IF($S332&gt;SUM($G332:$N332),$O332, IF($S332&gt;SUM($G332:$M332),$N332, IF($S332&gt;SUM($G332:$L332),$M332, IF($S332&gt;SUM($G332:$K332),$L332, IF($S332&gt;SUM($G332:$J332),$K332, IF($S332&gt;SUM($G332:$I332),$J332, IF($S332&gt;SUM($G332:$H332),$I332, IF($S332&gt;SUM($G332),$H332,$G332))))))))))))</f>
        <v>7946</v>
      </c>
      <c r="Y332" s="6">
        <f t="shared" ref="Y332:Y395" si="131">IF($S332&gt;SUM($G332:$R332),"median can't exceed the total", IF($S332&gt;SUM($G332:$Q332),$R$1, IF($S332&gt;SUM($G332:$P332),$Q$1, IF($S332&gt;SUM($G332:$O332),$P$1, IF($S332&gt;SUM($G332:$N332),$O$1, IF($S332&gt;SUM($G332:$M332),$N$1, IF($S332&gt;SUM($G332:$L332),$M$1, IF($S332&gt;SUM($G332:$K332),$L$1, IF($S332&gt;SUM($G332:$J332),$K$1, IF($S332&gt;SUM($G332:$I332),$J$1, IF($S332&gt;SUM($G332:$H332),$I$1, IF($S332&gt;SUM($G332),$H$1,$G$1))))))))))))</f>
        <v>4</v>
      </c>
      <c r="Z332" s="6">
        <f t="shared" ref="Z332:Z395" si="132">U332+(((V332/2)-W332)/X332)*Y332</f>
        <v>18.191291215706016</v>
      </c>
      <c r="AC332" s="6">
        <f t="shared" si="111"/>
        <v>37803</v>
      </c>
      <c r="AD332" s="6">
        <f t="shared" si="112"/>
        <v>9451</v>
      </c>
      <c r="AE332" s="6">
        <f t="shared" si="113"/>
        <v>10</v>
      </c>
      <c r="AF332" s="6">
        <f t="shared" si="114"/>
        <v>7357</v>
      </c>
      <c r="AG332" s="6">
        <f t="shared" si="115"/>
        <v>4</v>
      </c>
      <c r="AH332" s="6">
        <f t="shared" si="116"/>
        <v>5205</v>
      </c>
      <c r="AI332" s="6">
        <f t="shared" si="117"/>
        <v>12.308413755606905</v>
      </c>
      <c r="AL332" s="6">
        <f t="shared" si="118"/>
        <v>37803</v>
      </c>
      <c r="AM332" s="6">
        <f t="shared" si="119"/>
        <v>28353</v>
      </c>
      <c r="AN332" s="6">
        <f t="shared" si="120"/>
        <v>30</v>
      </c>
      <c r="AO332" s="6">
        <f t="shared" si="121"/>
        <v>3656</v>
      </c>
      <c r="AP332" s="6">
        <f t="shared" si="122"/>
        <v>4</v>
      </c>
      <c r="AQ332" s="6">
        <f t="shared" si="123"/>
        <v>27118</v>
      </c>
      <c r="AR332" s="6">
        <f t="shared" si="124"/>
        <v>31.350382932166301</v>
      </c>
    </row>
    <row r="333" spans="3:44" x14ac:dyDescent="0.25">
      <c r="C333" s="5" t="s">
        <v>650</v>
      </c>
      <c r="D333" s="5">
        <v>23500</v>
      </c>
      <c r="E333" s="5" t="s">
        <v>651</v>
      </c>
      <c r="F333" s="5">
        <v>19984</v>
      </c>
      <c r="G333" s="5">
        <v>505</v>
      </c>
      <c r="H333" s="5">
        <v>2809</v>
      </c>
      <c r="I333" s="5">
        <v>3751</v>
      </c>
      <c r="J333" s="5">
        <v>3710</v>
      </c>
      <c r="K333" s="5">
        <v>3375</v>
      </c>
      <c r="L333" s="5">
        <v>968</v>
      </c>
      <c r="M333" s="5">
        <v>2267</v>
      </c>
      <c r="N333" s="5">
        <v>253</v>
      </c>
      <c r="O333" s="5">
        <v>448</v>
      </c>
      <c r="P333" s="5">
        <v>1015</v>
      </c>
      <c r="Q333" s="5">
        <v>548</v>
      </c>
      <c r="R333" s="5">
        <v>335</v>
      </c>
      <c r="S333" s="6">
        <f t="shared" si="125"/>
        <v>9992</v>
      </c>
      <c r="T333" s="6" t="str">
        <f t="shared" si="126"/>
        <v>15 to 19 minutes</v>
      </c>
      <c r="U333" s="6">
        <f t="shared" si="127"/>
        <v>15</v>
      </c>
      <c r="V333" s="6">
        <f t="shared" si="128"/>
        <v>19984</v>
      </c>
      <c r="W333" s="6">
        <f t="shared" si="129"/>
        <v>7065</v>
      </c>
      <c r="X333" s="6">
        <f t="shared" si="130"/>
        <v>3710</v>
      </c>
      <c r="Y333" s="6">
        <f t="shared" si="131"/>
        <v>4</v>
      </c>
      <c r="Z333" s="6">
        <f t="shared" si="132"/>
        <v>18.155795148247979</v>
      </c>
      <c r="AC333" s="6">
        <f t="shared" si="111"/>
        <v>19984</v>
      </c>
      <c r="AD333" s="6">
        <f t="shared" si="112"/>
        <v>4997</v>
      </c>
      <c r="AE333" s="6">
        <f t="shared" si="113"/>
        <v>10</v>
      </c>
      <c r="AF333" s="6">
        <f t="shared" si="114"/>
        <v>3751</v>
      </c>
      <c r="AG333" s="6">
        <f t="shared" si="115"/>
        <v>4</v>
      </c>
      <c r="AH333" s="6">
        <f t="shared" si="116"/>
        <v>3314</v>
      </c>
      <c r="AI333" s="6">
        <f t="shared" si="117"/>
        <v>11.793655025326579</v>
      </c>
      <c r="AL333" s="6">
        <f t="shared" si="118"/>
        <v>19984</v>
      </c>
      <c r="AM333" s="6">
        <f t="shared" si="119"/>
        <v>14988</v>
      </c>
      <c r="AN333" s="6">
        <f t="shared" si="120"/>
        <v>25</v>
      </c>
      <c r="AO333" s="6">
        <f t="shared" si="121"/>
        <v>968</v>
      </c>
      <c r="AP333" s="6">
        <f t="shared" si="122"/>
        <v>4</v>
      </c>
      <c r="AQ333" s="6">
        <f t="shared" si="123"/>
        <v>14150</v>
      </c>
      <c r="AR333" s="6">
        <f t="shared" si="124"/>
        <v>28.462809917355372</v>
      </c>
    </row>
    <row r="334" spans="3:44" x14ac:dyDescent="0.25">
      <c r="C334" s="5" t="s">
        <v>652</v>
      </c>
      <c r="D334" s="5">
        <v>23540</v>
      </c>
      <c r="E334" s="5" t="s">
        <v>653</v>
      </c>
      <c r="F334" s="5">
        <v>114496</v>
      </c>
      <c r="G334" s="5">
        <v>3323</v>
      </c>
      <c r="H334" s="5">
        <v>12358</v>
      </c>
      <c r="I334" s="5">
        <v>21017</v>
      </c>
      <c r="J334" s="5">
        <v>24040</v>
      </c>
      <c r="K334" s="5">
        <v>20096</v>
      </c>
      <c r="L334" s="5">
        <v>6521</v>
      </c>
      <c r="M334" s="5">
        <v>14364</v>
      </c>
      <c r="N334" s="5">
        <v>2130</v>
      </c>
      <c r="O334" s="5">
        <v>2112</v>
      </c>
      <c r="P334" s="5">
        <v>4409</v>
      </c>
      <c r="Q334" s="5">
        <v>2665</v>
      </c>
      <c r="R334" s="5">
        <v>1461</v>
      </c>
      <c r="S334" s="6">
        <f t="shared" si="125"/>
        <v>57248</v>
      </c>
      <c r="T334" s="6" t="str">
        <f t="shared" si="126"/>
        <v>15 to 19 minutes</v>
      </c>
      <c r="U334" s="6">
        <f t="shared" si="127"/>
        <v>15</v>
      </c>
      <c r="V334" s="6">
        <f t="shared" si="128"/>
        <v>114496</v>
      </c>
      <c r="W334" s="6">
        <f t="shared" si="129"/>
        <v>36698</v>
      </c>
      <c r="X334" s="6">
        <f t="shared" si="130"/>
        <v>24040</v>
      </c>
      <c r="Y334" s="6">
        <f t="shared" si="131"/>
        <v>4</v>
      </c>
      <c r="Z334" s="6">
        <f t="shared" si="132"/>
        <v>18.419301164725457</v>
      </c>
      <c r="AC334" s="6">
        <f t="shared" si="111"/>
        <v>114496</v>
      </c>
      <c r="AD334" s="6">
        <f t="shared" si="112"/>
        <v>28625</v>
      </c>
      <c r="AE334" s="6">
        <f t="shared" si="113"/>
        <v>10</v>
      </c>
      <c r="AF334" s="6">
        <f t="shared" si="114"/>
        <v>21017</v>
      </c>
      <c r="AG334" s="6">
        <f t="shared" si="115"/>
        <v>4</v>
      </c>
      <c r="AH334" s="6">
        <f t="shared" si="116"/>
        <v>15681</v>
      </c>
      <c r="AI334" s="6">
        <f t="shared" si="117"/>
        <v>12.463339201598705</v>
      </c>
      <c r="AL334" s="6">
        <f t="shared" si="118"/>
        <v>114496</v>
      </c>
      <c r="AM334" s="6">
        <f t="shared" si="119"/>
        <v>85872</v>
      </c>
      <c r="AN334" s="6">
        <f t="shared" si="120"/>
        <v>25</v>
      </c>
      <c r="AO334" s="6">
        <f t="shared" si="121"/>
        <v>6521</v>
      </c>
      <c r="AP334" s="6">
        <f t="shared" si="122"/>
        <v>4</v>
      </c>
      <c r="AQ334" s="6">
        <f t="shared" si="123"/>
        <v>80834</v>
      </c>
      <c r="AR334" s="6">
        <f t="shared" si="124"/>
        <v>28.0903235700046</v>
      </c>
    </row>
    <row r="335" spans="3:44" x14ac:dyDescent="0.25">
      <c r="C335" s="5" t="s">
        <v>654</v>
      </c>
      <c r="D335" s="5">
        <v>23580</v>
      </c>
      <c r="E335" s="5" t="s">
        <v>655</v>
      </c>
      <c r="F335" s="5">
        <v>75540</v>
      </c>
      <c r="G335" s="5">
        <v>1883</v>
      </c>
      <c r="H335" s="5">
        <v>6167</v>
      </c>
      <c r="I335" s="5">
        <v>10558</v>
      </c>
      <c r="J335" s="5">
        <v>13359</v>
      </c>
      <c r="K335" s="5">
        <v>12035</v>
      </c>
      <c r="L335" s="5">
        <v>5033</v>
      </c>
      <c r="M335" s="5">
        <v>9442</v>
      </c>
      <c r="N335" s="5">
        <v>1999</v>
      </c>
      <c r="O335" s="5">
        <v>2290</v>
      </c>
      <c r="P335" s="5">
        <v>6506</v>
      </c>
      <c r="Q335" s="5">
        <v>4697</v>
      </c>
      <c r="R335" s="5">
        <v>1571</v>
      </c>
      <c r="S335" s="6">
        <f t="shared" si="125"/>
        <v>37770</v>
      </c>
      <c r="T335" s="6" t="str">
        <f t="shared" si="126"/>
        <v>20 to 24 minutes</v>
      </c>
      <c r="U335" s="6">
        <f t="shared" si="127"/>
        <v>20</v>
      </c>
      <c r="V335" s="6">
        <f t="shared" si="128"/>
        <v>75540</v>
      </c>
      <c r="W335" s="6">
        <f t="shared" si="129"/>
        <v>31967</v>
      </c>
      <c r="X335" s="6">
        <f t="shared" si="130"/>
        <v>12035</v>
      </c>
      <c r="Y335" s="6">
        <f t="shared" si="131"/>
        <v>4</v>
      </c>
      <c r="Z335" s="6">
        <f t="shared" si="132"/>
        <v>21.928707935189031</v>
      </c>
      <c r="AC335" s="6">
        <f t="shared" si="111"/>
        <v>75540</v>
      </c>
      <c r="AD335" s="6">
        <f t="shared" si="112"/>
        <v>18886</v>
      </c>
      <c r="AE335" s="6">
        <f t="shared" si="113"/>
        <v>15</v>
      </c>
      <c r="AF335" s="6">
        <f t="shared" si="114"/>
        <v>13359</v>
      </c>
      <c r="AG335" s="6">
        <f t="shared" si="115"/>
        <v>4</v>
      </c>
      <c r="AH335" s="6">
        <f t="shared" si="116"/>
        <v>18608</v>
      </c>
      <c r="AI335" s="6">
        <f t="shared" si="117"/>
        <v>15.082940339845797</v>
      </c>
      <c r="AL335" s="6">
        <f t="shared" si="118"/>
        <v>75540</v>
      </c>
      <c r="AM335" s="6">
        <f t="shared" si="119"/>
        <v>56655</v>
      </c>
      <c r="AN335" s="6">
        <f t="shared" si="120"/>
        <v>30</v>
      </c>
      <c r="AO335" s="6">
        <f t="shared" si="121"/>
        <v>9442</v>
      </c>
      <c r="AP335" s="6">
        <f t="shared" si="122"/>
        <v>4</v>
      </c>
      <c r="AQ335" s="6">
        <f t="shared" si="123"/>
        <v>49035</v>
      </c>
      <c r="AR335" s="6">
        <f t="shared" si="124"/>
        <v>33.228129633552214</v>
      </c>
    </row>
    <row r="336" spans="3:44" x14ac:dyDescent="0.25">
      <c r="C336" s="5" t="s">
        <v>656</v>
      </c>
      <c r="D336" s="5">
        <v>23620</v>
      </c>
      <c r="E336" s="5" t="s">
        <v>657</v>
      </c>
      <c r="F336" s="5">
        <v>16627</v>
      </c>
      <c r="G336" s="5">
        <v>913</v>
      </c>
      <c r="H336" s="5">
        <v>2646</v>
      </c>
      <c r="I336" s="5">
        <v>2921</v>
      </c>
      <c r="J336" s="5">
        <v>2525</v>
      </c>
      <c r="K336" s="5">
        <v>2136</v>
      </c>
      <c r="L336" s="5">
        <v>622</v>
      </c>
      <c r="M336" s="5">
        <v>1398</v>
      </c>
      <c r="N336" s="5">
        <v>404</v>
      </c>
      <c r="O336" s="5">
        <v>387</v>
      </c>
      <c r="P336" s="5">
        <v>985</v>
      </c>
      <c r="Q336" s="5">
        <v>957</v>
      </c>
      <c r="R336" s="5">
        <v>733</v>
      </c>
      <c r="S336" s="6">
        <f t="shared" si="125"/>
        <v>8313.5</v>
      </c>
      <c r="T336" s="6" t="str">
        <f t="shared" si="126"/>
        <v>15 to 19 minutes</v>
      </c>
      <c r="U336" s="6">
        <f t="shared" si="127"/>
        <v>15</v>
      </c>
      <c r="V336" s="6">
        <f t="shared" si="128"/>
        <v>16627</v>
      </c>
      <c r="W336" s="6">
        <f t="shared" si="129"/>
        <v>6480</v>
      </c>
      <c r="X336" s="6">
        <f t="shared" si="130"/>
        <v>2525</v>
      </c>
      <c r="Y336" s="6">
        <f t="shared" si="131"/>
        <v>4</v>
      </c>
      <c r="Z336" s="6">
        <f t="shared" si="132"/>
        <v>17.904554455445545</v>
      </c>
      <c r="AC336" s="6">
        <f t="shared" si="111"/>
        <v>16627</v>
      </c>
      <c r="AD336" s="6">
        <f t="shared" si="112"/>
        <v>4157</v>
      </c>
      <c r="AE336" s="6">
        <f t="shared" si="113"/>
        <v>10</v>
      </c>
      <c r="AF336" s="6">
        <f t="shared" si="114"/>
        <v>2921</v>
      </c>
      <c r="AG336" s="6">
        <f t="shared" si="115"/>
        <v>4</v>
      </c>
      <c r="AH336" s="6">
        <f t="shared" si="116"/>
        <v>3559</v>
      </c>
      <c r="AI336" s="6">
        <f t="shared" si="117"/>
        <v>10.818555289284491</v>
      </c>
      <c r="AL336" s="6">
        <f t="shared" si="118"/>
        <v>16627</v>
      </c>
      <c r="AM336" s="6">
        <f t="shared" si="119"/>
        <v>12471</v>
      </c>
      <c r="AN336" s="6">
        <f t="shared" si="120"/>
        <v>30</v>
      </c>
      <c r="AO336" s="6">
        <f t="shared" si="121"/>
        <v>1398</v>
      </c>
      <c r="AP336" s="6">
        <f t="shared" si="122"/>
        <v>4</v>
      </c>
      <c r="AQ336" s="6">
        <f t="shared" si="123"/>
        <v>11763</v>
      </c>
      <c r="AR336" s="6">
        <f t="shared" si="124"/>
        <v>32.023605150214593</v>
      </c>
    </row>
    <row r="337" spans="3:44" x14ac:dyDescent="0.25">
      <c r="C337" s="5" t="s">
        <v>658</v>
      </c>
      <c r="D337" s="5">
        <v>23660</v>
      </c>
      <c r="E337" s="5" t="s">
        <v>659</v>
      </c>
      <c r="F337" s="5">
        <v>28943</v>
      </c>
      <c r="G337" s="5">
        <v>2251</v>
      </c>
      <c r="H337" s="5">
        <v>6590</v>
      </c>
      <c r="I337" s="5">
        <v>5685</v>
      </c>
      <c r="J337" s="5">
        <v>4281</v>
      </c>
      <c r="K337" s="5">
        <v>2753</v>
      </c>
      <c r="L337" s="5">
        <v>1354</v>
      </c>
      <c r="M337" s="5">
        <v>1699</v>
      </c>
      <c r="N337" s="5">
        <v>396</v>
      </c>
      <c r="O337" s="5">
        <v>472</v>
      </c>
      <c r="P337" s="5">
        <v>1829</v>
      </c>
      <c r="Q337" s="5">
        <v>1217</v>
      </c>
      <c r="R337" s="5">
        <v>416</v>
      </c>
      <c r="S337" s="6">
        <f t="shared" si="125"/>
        <v>14471.5</v>
      </c>
      <c r="T337" s="6" t="str">
        <f t="shared" si="126"/>
        <v>10 to 14 minutes</v>
      </c>
      <c r="U337" s="6">
        <f t="shared" si="127"/>
        <v>10</v>
      </c>
      <c r="V337" s="6">
        <f t="shared" si="128"/>
        <v>28943</v>
      </c>
      <c r="W337" s="6">
        <f t="shared" si="129"/>
        <v>8841</v>
      </c>
      <c r="X337" s="6">
        <f t="shared" si="130"/>
        <v>5685</v>
      </c>
      <c r="Y337" s="6">
        <f t="shared" si="131"/>
        <v>4</v>
      </c>
      <c r="Z337" s="6">
        <f t="shared" si="132"/>
        <v>13.961653474054529</v>
      </c>
      <c r="AC337" s="6">
        <f t="shared" si="111"/>
        <v>28943</v>
      </c>
      <c r="AD337" s="6">
        <f t="shared" si="112"/>
        <v>7236</v>
      </c>
      <c r="AE337" s="6">
        <f t="shared" si="113"/>
        <v>5</v>
      </c>
      <c r="AF337" s="6">
        <f t="shared" si="114"/>
        <v>6590</v>
      </c>
      <c r="AG337" s="6">
        <f t="shared" si="115"/>
        <v>4</v>
      </c>
      <c r="AH337" s="6">
        <f t="shared" si="116"/>
        <v>2251</v>
      </c>
      <c r="AI337" s="6">
        <f t="shared" si="117"/>
        <v>8.0256449165402124</v>
      </c>
      <c r="AL337" s="6">
        <f t="shared" si="118"/>
        <v>28943</v>
      </c>
      <c r="AM337" s="6">
        <f t="shared" si="119"/>
        <v>21708</v>
      </c>
      <c r="AN337" s="6">
        <f t="shared" si="120"/>
        <v>25</v>
      </c>
      <c r="AO337" s="6">
        <f t="shared" si="121"/>
        <v>1354</v>
      </c>
      <c r="AP337" s="6">
        <f t="shared" si="122"/>
        <v>4</v>
      </c>
      <c r="AQ337" s="6">
        <f t="shared" si="123"/>
        <v>21560</v>
      </c>
      <c r="AR337" s="6">
        <f t="shared" si="124"/>
        <v>25.435007385524372</v>
      </c>
    </row>
    <row r="338" spans="3:44" x14ac:dyDescent="0.25">
      <c r="C338" s="5" t="s">
        <v>660</v>
      </c>
      <c r="D338" s="5">
        <v>23700</v>
      </c>
      <c r="E338" s="5" t="s">
        <v>661</v>
      </c>
      <c r="F338" s="5">
        <v>20609</v>
      </c>
      <c r="G338" s="5">
        <v>1376</v>
      </c>
      <c r="H338" s="5">
        <v>2994</v>
      </c>
      <c r="I338" s="5">
        <v>4326</v>
      </c>
      <c r="J338" s="5">
        <v>3217</v>
      </c>
      <c r="K338" s="5">
        <v>2399</v>
      </c>
      <c r="L338" s="5">
        <v>230</v>
      </c>
      <c r="M338" s="5">
        <v>2388</v>
      </c>
      <c r="N338" s="5">
        <v>188</v>
      </c>
      <c r="O338" s="5">
        <v>499</v>
      </c>
      <c r="P338" s="5">
        <v>1492</v>
      </c>
      <c r="Q338" s="5">
        <v>993</v>
      </c>
      <c r="R338" s="5">
        <v>507</v>
      </c>
      <c r="S338" s="6">
        <f t="shared" si="125"/>
        <v>10304.5</v>
      </c>
      <c r="T338" s="6" t="str">
        <f t="shared" si="126"/>
        <v>15 to 19 minutes</v>
      </c>
      <c r="U338" s="6">
        <f t="shared" si="127"/>
        <v>15</v>
      </c>
      <c r="V338" s="6">
        <f t="shared" si="128"/>
        <v>20609</v>
      </c>
      <c r="W338" s="6">
        <f t="shared" si="129"/>
        <v>8696</v>
      </c>
      <c r="X338" s="6">
        <f t="shared" si="130"/>
        <v>3217</v>
      </c>
      <c r="Y338" s="6">
        <f t="shared" si="131"/>
        <v>4</v>
      </c>
      <c r="Z338" s="6">
        <f t="shared" si="132"/>
        <v>17</v>
      </c>
      <c r="AC338" s="6">
        <f t="shared" si="111"/>
        <v>20609</v>
      </c>
      <c r="AD338" s="6">
        <f t="shared" si="112"/>
        <v>5153</v>
      </c>
      <c r="AE338" s="6">
        <f t="shared" si="113"/>
        <v>10</v>
      </c>
      <c r="AF338" s="6">
        <f t="shared" si="114"/>
        <v>4326</v>
      </c>
      <c r="AG338" s="6">
        <f t="shared" si="115"/>
        <v>4</v>
      </c>
      <c r="AH338" s="6">
        <f t="shared" si="116"/>
        <v>4370</v>
      </c>
      <c r="AI338" s="6">
        <f t="shared" si="117"/>
        <v>10.723300970873787</v>
      </c>
      <c r="AL338" s="6">
        <f t="shared" si="118"/>
        <v>20609</v>
      </c>
      <c r="AM338" s="6">
        <f t="shared" si="119"/>
        <v>15457</v>
      </c>
      <c r="AN338" s="6">
        <f t="shared" si="120"/>
        <v>30</v>
      </c>
      <c r="AO338" s="6">
        <f t="shared" si="121"/>
        <v>2388</v>
      </c>
      <c r="AP338" s="6">
        <f t="shared" si="122"/>
        <v>4</v>
      </c>
      <c r="AQ338" s="6">
        <f t="shared" si="123"/>
        <v>14542</v>
      </c>
      <c r="AR338" s="6">
        <f t="shared" si="124"/>
        <v>31.532244556113902</v>
      </c>
    </row>
    <row r="339" spans="3:44" x14ac:dyDescent="0.25">
      <c r="C339" s="5" t="s">
        <v>662</v>
      </c>
      <c r="D339" s="5">
        <v>23780</v>
      </c>
      <c r="E339" s="5" t="s">
        <v>663</v>
      </c>
      <c r="F339" s="5">
        <v>17756</v>
      </c>
      <c r="G339" s="5">
        <v>1443</v>
      </c>
      <c r="H339" s="5">
        <v>4447</v>
      </c>
      <c r="I339" s="5">
        <v>4534</v>
      </c>
      <c r="J339" s="5">
        <v>2978</v>
      </c>
      <c r="K339" s="5">
        <v>1855</v>
      </c>
      <c r="L339" s="5">
        <v>668</v>
      </c>
      <c r="M339" s="5">
        <v>980</v>
      </c>
      <c r="N339" s="5">
        <v>27</v>
      </c>
      <c r="O339" s="5">
        <v>152</v>
      </c>
      <c r="P339" s="5">
        <v>149</v>
      </c>
      <c r="Q339" s="5">
        <v>354</v>
      </c>
      <c r="R339" s="5">
        <v>169</v>
      </c>
      <c r="S339" s="6">
        <f t="shared" si="125"/>
        <v>8878</v>
      </c>
      <c r="T339" s="6" t="str">
        <f t="shared" si="126"/>
        <v>10 to 14 minutes</v>
      </c>
      <c r="U339" s="6">
        <f t="shared" si="127"/>
        <v>10</v>
      </c>
      <c r="V339" s="6">
        <f t="shared" si="128"/>
        <v>17756</v>
      </c>
      <c r="W339" s="6">
        <f t="shared" si="129"/>
        <v>5890</v>
      </c>
      <c r="X339" s="6">
        <f t="shared" si="130"/>
        <v>4534</v>
      </c>
      <c r="Y339" s="6">
        <f t="shared" si="131"/>
        <v>4</v>
      </c>
      <c r="Z339" s="6">
        <f t="shared" si="132"/>
        <v>12.636082928981033</v>
      </c>
      <c r="AC339" s="6">
        <f t="shared" si="111"/>
        <v>17756</v>
      </c>
      <c r="AD339" s="6">
        <f t="shared" si="112"/>
        <v>4440</v>
      </c>
      <c r="AE339" s="6">
        <f t="shared" si="113"/>
        <v>5</v>
      </c>
      <c r="AF339" s="6">
        <f t="shared" si="114"/>
        <v>4447</v>
      </c>
      <c r="AG339" s="6">
        <f t="shared" si="115"/>
        <v>4</v>
      </c>
      <c r="AH339" s="6">
        <f t="shared" si="116"/>
        <v>1443</v>
      </c>
      <c r="AI339" s="6">
        <f t="shared" si="117"/>
        <v>7.6948504609849335</v>
      </c>
      <c r="AL339" s="6">
        <f t="shared" si="118"/>
        <v>17756</v>
      </c>
      <c r="AM339" s="6">
        <f t="shared" si="119"/>
        <v>13317</v>
      </c>
      <c r="AN339" s="6">
        <f t="shared" si="120"/>
        <v>15</v>
      </c>
      <c r="AO339" s="6">
        <f t="shared" si="121"/>
        <v>2978</v>
      </c>
      <c r="AP339" s="6">
        <f t="shared" si="122"/>
        <v>4</v>
      </c>
      <c r="AQ339" s="6">
        <f t="shared" si="123"/>
        <v>10424</v>
      </c>
      <c r="AR339" s="6">
        <f t="shared" si="124"/>
        <v>18.885829415715246</v>
      </c>
    </row>
    <row r="340" spans="3:44" x14ac:dyDescent="0.25">
      <c r="C340" s="5" t="s">
        <v>664</v>
      </c>
      <c r="D340" s="5">
        <v>23820</v>
      </c>
      <c r="E340" s="5" t="s">
        <v>665</v>
      </c>
      <c r="F340" s="5">
        <v>19638</v>
      </c>
      <c r="G340" s="5">
        <v>917</v>
      </c>
      <c r="H340" s="5">
        <v>2676</v>
      </c>
      <c r="I340" s="5">
        <v>3098</v>
      </c>
      <c r="J340" s="5">
        <v>2867</v>
      </c>
      <c r="K340" s="5">
        <v>2226</v>
      </c>
      <c r="L340" s="5">
        <v>1235</v>
      </c>
      <c r="M340" s="5">
        <v>2237</v>
      </c>
      <c r="N340" s="5">
        <v>490</v>
      </c>
      <c r="O340" s="5">
        <v>703</v>
      </c>
      <c r="P340" s="5">
        <v>1339</v>
      </c>
      <c r="Q340" s="5">
        <v>1397</v>
      </c>
      <c r="R340" s="5">
        <v>453</v>
      </c>
      <c r="S340" s="6">
        <f t="shared" si="125"/>
        <v>9819</v>
      </c>
      <c r="T340" s="6" t="str">
        <f t="shared" si="126"/>
        <v>20 to 24 minutes</v>
      </c>
      <c r="U340" s="6">
        <f t="shared" si="127"/>
        <v>20</v>
      </c>
      <c r="V340" s="6">
        <f t="shared" si="128"/>
        <v>19638</v>
      </c>
      <c r="W340" s="6">
        <f t="shared" si="129"/>
        <v>9558</v>
      </c>
      <c r="X340" s="6">
        <f t="shared" si="130"/>
        <v>2226</v>
      </c>
      <c r="Y340" s="6">
        <f t="shared" si="131"/>
        <v>4</v>
      </c>
      <c r="Z340" s="6">
        <f t="shared" si="132"/>
        <v>20.469002695417789</v>
      </c>
      <c r="AC340" s="6">
        <f t="shared" si="111"/>
        <v>19638</v>
      </c>
      <c r="AD340" s="6">
        <f t="shared" si="112"/>
        <v>4910</v>
      </c>
      <c r="AE340" s="6">
        <f t="shared" si="113"/>
        <v>10</v>
      </c>
      <c r="AF340" s="6">
        <f t="shared" si="114"/>
        <v>3098</v>
      </c>
      <c r="AG340" s="6">
        <f t="shared" si="115"/>
        <v>4</v>
      </c>
      <c r="AH340" s="6">
        <f t="shared" si="116"/>
        <v>3593</v>
      </c>
      <c r="AI340" s="6">
        <f t="shared" si="117"/>
        <v>11.699806326662364</v>
      </c>
      <c r="AL340" s="6">
        <f t="shared" si="118"/>
        <v>19638</v>
      </c>
      <c r="AM340" s="6">
        <f t="shared" si="119"/>
        <v>14729</v>
      </c>
      <c r="AN340" s="6">
        <f t="shared" si="120"/>
        <v>30</v>
      </c>
      <c r="AO340" s="6">
        <f t="shared" si="121"/>
        <v>2237</v>
      </c>
      <c r="AP340" s="6">
        <f t="shared" si="122"/>
        <v>4</v>
      </c>
      <c r="AQ340" s="6">
        <f t="shared" si="123"/>
        <v>13019</v>
      </c>
      <c r="AR340" s="6">
        <f t="shared" si="124"/>
        <v>33.056772463120254</v>
      </c>
    </row>
    <row r="341" spans="3:44" x14ac:dyDescent="0.25">
      <c r="C341" s="5" t="s">
        <v>666</v>
      </c>
      <c r="D341" s="5">
        <v>23860</v>
      </c>
      <c r="E341" s="5" t="s">
        <v>667</v>
      </c>
      <c r="F341" s="5">
        <v>20848</v>
      </c>
      <c r="G341" s="5">
        <v>1195</v>
      </c>
      <c r="H341" s="5">
        <v>3214</v>
      </c>
      <c r="I341" s="5">
        <v>3113</v>
      </c>
      <c r="J341" s="5">
        <v>2947</v>
      </c>
      <c r="K341" s="5">
        <v>2267</v>
      </c>
      <c r="L341" s="5">
        <v>757</v>
      </c>
      <c r="M341" s="5">
        <v>2742</v>
      </c>
      <c r="N341" s="5">
        <v>278</v>
      </c>
      <c r="O341" s="5">
        <v>467</v>
      </c>
      <c r="P341" s="5">
        <v>1828</v>
      </c>
      <c r="Q341" s="5">
        <v>1608</v>
      </c>
      <c r="R341" s="5">
        <v>432</v>
      </c>
      <c r="S341" s="6">
        <f t="shared" si="125"/>
        <v>10424</v>
      </c>
      <c r="T341" s="6" t="str">
        <f t="shared" si="126"/>
        <v>15 to 19 minutes</v>
      </c>
      <c r="U341" s="6">
        <f t="shared" si="127"/>
        <v>15</v>
      </c>
      <c r="V341" s="6">
        <f t="shared" si="128"/>
        <v>20848</v>
      </c>
      <c r="W341" s="6">
        <f t="shared" si="129"/>
        <v>7522</v>
      </c>
      <c r="X341" s="6">
        <f t="shared" si="130"/>
        <v>2947</v>
      </c>
      <c r="Y341" s="6">
        <f t="shared" si="131"/>
        <v>4</v>
      </c>
      <c r="Z341" s="6">
        <f t="shared" si="132"/>
        <v>18.938920936545639</v>
      </c>
      <c r="AC341" s="6">
        <f t="shared" si="111"/>
        <v>20848</v>
      </c>
      <c r="AD341" s="6">
        <f t="shared" si="112"/>
        <v>5213</v>
      </c>
      <c r="AE341" s="6">
        <f t="shared" si="113"/>
        <v>10</v>
      </c>
      <c r="AF341" s="6">
        <f t="shared" si="114"/>
        <v>3113</v>
      </c>
      <c r="AG341" s="6">
        <f t="shared" si="115"/>
        <v>4</v>
      </c>
      <c r="AH341" s="6">
        <f t="shared" si="116"/>
        <v>4409</v>
      </c>
      <c r="AI341" s="6">
        <f t="shared" si="117"/>
        <v>11.031802120141343</v>
      </c>
      <c r="AL341" s="6">
        <f t="shared" si="118"/>
        <v>20848</v>
      </c>
      <c r="AM341" s="6">
        <f t="shared" si="119"/>
        <v>15636</v>
      </c>
      <c r="AN341" s="6">
        <f t="shared" si="120"/>
        <v>30</v>
      </c>
      <c r="AO341" s="6">
        <f t="shared" si="121"/>
        <v>2742</v>
      </c>
      <c r="AP341" s="6">
        <f t="shared" si="122"/>
        <v>4</v>
      </c>
      <c r="AQ341" s="6">
        <f t="shared" si="123"/>
        <v>13493</v>
      </c>
      <c r="AR341" s="6">
        <f t="shared" si="124"/>
        <v>33.126185266229029</v>
      </c>
    </row>
    <row r="342" spans="3:44" x14ac:dyDescent="0.25">
      <c r="C342" s="5" t="s">
        <v>668</v>
      </c>
      <c r="D342" s="5">
        <v>23900</v>
      </c>
      <c r="E342" s="5" t="s">
        <v>669</v>
      </c>
      <c r="F342" s="5">
        <v>48469</v>
      </c>
      <c r="G342" s="5">
        <v>2089</v>
      </c>
      <c r="H342" s="5">
        <v>5581</v>
      </c>
      <c r="I342" s="5">
        <v>6514</v>
      </c>
      <c r="J342" s="5">
        <v>6356</v>
      </c>
      <c r="K342" s="5">
        <v>6460</v>
      </c>
      <c r="L342" s="5">
        <v>2953</v>
      </c>
      <c r="M342" s="5">
        <v>5323</v>
      </c>
      <c r="N342" s="5">
        <v>1538</v>
      </c>
      <c r="O342" s="5">
        <v>1903</v>
      </c>
      <c r="P342" s="5">
        <v>4276</v>
      </c>
      <c r="Q342" s="5">
        <v>3556</v>
      </c>
      <c r="R342" s="5">
        <v>1920</v>
      </c>
      <c r="S342" s="6">
        <f t="shared" si="125"/>
        <v>24234.5</v>
      </c>
      <c r="T342" s="6" t="str">
        <f t="shared" si="126"/>
        <v>20 to 24 minutes</v>
      </c>
      <c r="U342" s="6">
        <f t="shared" si="127"/>
        <v>20</v>
      </c>
      <c r="V342" s="6">
        <f t="shared" si="128"/>
        <v>48469</v>
      </c>
      <c r="W342" s="6">
        <f t="shared" si="129"/>
        <v>20540</v>
      </c>
      <c r="X342" s="6">
        <f t="shared" si="130"/>
        <v>6460</v>
      </c>
      <c r="Y342" s="6">
        <f t="shared" si="131"/>
        <v>4</v>
      </c>
      <c r="Z342" s="6">
        <f t="shared" si="132"/>
        <v>22.287616099071208</v>
      </c>
      <c r="AC342" s="6">
        <f t="shared" si="111"/>
        <v>48469</v>
      </c>
      <c r="AD342" s="6">
        <f t="shared" si="112"/>
        <v>12118</v>
      </c>
      <c r="AE342" s="6">
        <f t="shared" si="113"/>
        <v>10</v>
      </c>
      <c r="AF342" s="6">
        <f t="shared" si="114"/>
        <v>6514</v>
      </c>
      <c r="AG342" s="6">
        <f t="shared" si="115"/>
        <v>4</v>
      </c>
      <c r="AH342" s="6">
        <f t="shared" si="116"/>
        <v>7670</v>
      </c>
      <c r="AI342" s="6">
        <f t="shared" si="117"/>
        <v>12.730887319619281</v>
      </c>
      <c r="AL342" s="6">
        <f t="shared" si="118"/>
        <v>48469</v>
      </c>
      <c r="AM342" s="6">
        <f t="shared" si="119"/>
        <v>36352</v>
      </c>
      <c r="AN342" s="6">
        <f t="shared" si="120"/>
        <v>35</v>
      </c>
      <c r="AO342" s="6">
        <f t="shared" si="121"/>
        <v>1538</v>
      </c>
      <c r="AP342" s="6">
        <f t="shared" si="122"/>
        <v>4</v>
      </c>
      <c r="AQ342" s="6">
        <f t="shared" si="123"/>
        <v>35276</v>
      </c>
      <c r="AR342" s="6">
        <f t="shared" si="124"/>
        <v>37.797789336801038</v>
      </c>
    </row>
    <row r="343" spans="3:44" x14ac:dyDescent="0.25">
      <c r="C343" s="5" t="s">
        <v>670</v>
      </c>
      <c r="D343" s="5">
        <v>23940</v>
      </c>
      <c r="E343" s="5" t="s">
        <v>671</v>
      </c>
      <c r="F343" s="5">
        <v>24367</v>
      </c>
      <c r="G343" s="5">
        <v>1398</v>
      </c>
      <c r="H343" s="5">
        <v>4373</v>
      </c>
      <c r="I343" s="5">
        <v>6225</v>
      </c>
      <c r="J343" s="5">
        <v>3943</v>
      </c>
      <c r="K343" s="5">
        <v>2504</v>
      </c>
      <c r="L343" s="5">
        <v>812</v>
      </c>
      <c r="M343" s="5">
        <v>2070</v>
      </c>
      <c r="N343" s="5">
        <v>232</v>
      </c>
      <c r="O343" s="5">
        <v>555</v>
      </c>
      <c r="P343" s="5">
        <v>832</v>
      </c>
      <c r="Q343" s="5">
        <v>934</v>
      </c>
      <c r="R343" s="5">
        <v>489</v>
      </c>
      <c r="S343" s="6">
        <f t="shared" si="125"/>
        <v>12183.5</v>
      </c>
      <c r="T343" s="6" t="str">
        <f t="shared" si="126"/>
        <v>15 to 19 minutes</v>
      </c>
      <c r="U343" s="6">
        <f t="shared" si="127"/>
        <v>15</v>
      </c>
      <c r="V343" s="6">
        <f t="shared" si="128"/>
        <v>24367</v>
      </c>
      <c r="W343" s="6">
        <f t="shared" si="129"/>
        <v>11996</v>
      </c>
      <c r="X343" s="6">
        <f t="shared" si="130"/>
        <v>3943</v>
      </c>
      <c r="Y343" s="6">
        <f t="shared" si="131"/>
        <v>4</v>
      </c>
      <c r="Z343" s="6">
        <f t="shared" si="132"/>
        <v>15.190210499619578</v>
      </c>
      <c r="AC343" s="6">
        <f t="shared" si="111"/>
        <v>24367</v>
      </c>
      <c r="AD343" s="6">
        <f t="shared" si="112"/>
        <v>6092</v>
      </c>
      <c r="AE343" s="6">
        <f t="shared" si="113"/>
        <v>10</v>
      </c>
      <c r="AF343" s="6">
        <f t="shared" si="114"/>
        <v>6225</v>
      </c>
      <c r="AG343" s="6">
        <f t="shared" si="115"/>
        <v>4</v>
      </c>
      <c r="AH343" s="6">
        <f t="shared" si="116"/>
        <v>5771</v>
      </c>
      <c r="AI343" s="6">
        <f t="shared" si="117"/>
        <v>10.206104417670682</v>
      </c>
      <c r="AL343" s="6">
        <f t="shared" si="118"/>
        <v>24367</v>
      </c>
      <c r="AM343" s="6">
        <f t="shared" si="119"/>
        <v>18276</v>
      </c>
      <c r="AN343" s="6">
        <f t="shared" si="120"/>
        <v>20</v>
      </c>
      <c r="AO343" s="6">
        <f t="shared" si="121"/>
        <v>2504</v>
      </c>
      <c r="AP343" s="6">
        <f t="shared" si="122"/>
        <v>4</v>
      </c>
      <c r="AQ343" s="6">
        <f t="shared" si="123"/>
        <v>15939</v>
      </c>
      <c r="AR343" s="6">
        <f t="shared" si="124"/>
        <v>23.73202875399361</v>
      </c>
    </row>
    <row r="344" spans="3:44" x14ac:dyDescent="0.25">
      <c r="C344" s="5" t="s">
        <v>672</v>
      </c>
      <c r="D344" s="5">
        <v>23980</v>
      </c>
      <c r="E344" s="5" t="s">
        <v>673</v>
      </c>
      <c r="F344" s="5">
        <v>21138</v>
      </c>
      <c r="G344" s="5">
        <v>1391</v>
      </c>
      <c r="H344" s="5">
        <v>3008</v>
      </c>
      <c r="I344" s="5">
        <v>3524</v>
      </c>
      <c r="J344" s="5">
        <v>3923</v>
      </c>
      <c r="K344" s="5">
        <v>2928</v>
      </c>
      <c r="L344" s="5">
        <v>1007</v>
      </c>
      <c r="M344" s="5">
        <v>2229</v>
      </c>
      <c r="N344" s="5">
        <v>516</v>
      </c>
      <c r="O344" s="5">
        <v>536</v>
      </c>
      <c r="P344" s="5">
        <v>1097</v>
      </c>
      <c r="Q344" s="5">
        <v>552</v>
      </c>
      <c r="R344" s="5">
        <v>427</v>
      </c>
      <c r="S344" s="6">
        <f t="shared" si="125"/>
        <v>10569</v>
      </c>
      <c r="T344" s="6" t="str">
        <f t="shared" si="126"/>
        <v>15 to 19 minutes</v>
      </c>
      <c r="U344" s="6">
        <f t="shared" si="127"/>
        <v>15</v>
      </c>
      <c r="V344" s="6">
        <f t="shared" si="128"/>
        <v>21138</v>
      </c>
      <c r="W344" s="6">
        <f t="shared" si="129"/>
        <v>7923</v>
      </c>
      <c r="X344" s="6">
        <f t="shared" si="130"/>
        <v>3923</v>
      </c>
      <c r="Y344" s="6">
        <f t="shared" si="131"/>
        <v>4</v>
      </c>
      <c r="Z344" s="6">
        <f t="shared" si="132"/>
        <v>17.697935253632423</v>
      </c>
      <c r="AC344" s="6">
        <f t="shared" si="111"/>
        <v>21138</v>
      </c>
      <c r="AD344" s="6">
        <f t="shared" si="112"/>
        <v>5285</v>
      </c>
      <c r="AE344" s="6">
        <f t="shared" si="113"/>
        <v>10</v>
      </c>
      <c r="AF344" s="6">
        <f t="shared" si="114"/>
        <v>3524</v>
      </c>
      <c r="AG344" s="6">
        <f t="shared" si="115"/>
        <v>4</v>
      </c>
      <c r="AH344" s="6">
        <f t="shared" si="116"/>
        <v>4399</v>
      </c>
      <c r="AI344" s="6">
        <f t="shared" si="117"/>
        <v>11.005107832009081</v>
      </c>
      <c r="AL344" s="6">
        <f t="shared" si="118"/>
        <v>21138</v>
      </c>
      <c r="AM344" s="6">
        <f t="shared" si="119"/>
        <v>15854</v>
      </c>
      <c r="AN344" s="6">
        <f t="shared" si="120"/>
        <v>30</v>
      </c>
      <c r="AO344" s="6">
        <f t="shared" si="121"/>
        <v>2229</v>
      </c>
      <c r="AP344" s="6">
        <f t="shared" si="122"/>
        <v>4</v>
      </c>
      <c r="AQ344" s="6">
        <f t="shared" si="123"/>
        <v>15781</v>
      </c>
      <c r="AR344" s="6">
        <f t="shared" si="124"/>
        <v>30.130103185284881</v>
      </c>
    </row>
    <row r="345" spans="3:44" x14ac:dyDescent="0.25">
      <c r="C345" s="5" t="s">
        <v>674</v>
      </c>
      <c r="D345" s="5">
        <v>24020</v>
      </c>
      <c r="E345" s="5" t="s">
        <v>675</v>
      </c>
      <c r="F345" s="5">
        <v>56409</v>
      </c>
      <c r="G345" s="5">
        <v>2864</v>
      </c>
      <c r="H345" s="5">
        <v>7688</v>
      </c>
      <c r="I345" s="5">
        <v>10057</v>
      </c>
      <c r="J345" s="5">
        <v>8280</v>
      </c>
      <c r="K345" s="5">
        <v>6813</v>
      </c>
      <c r="L345" s="5">
        <v>2971</v>
      </c>
      <c r="M345" s="5">
        <v>6137</v>
      </c>
      <c r="N345" s="5">
        <v>1575</v>
      </c>
      <c r="O345" s="5">
        <v>1981</v>
      </c>
      <c r="P345" s="5">
        <v>4023</v>
      </c>
      <c r="Q345" s="5">
        <v>2727</v>
      </c>
      <c r="R345" s="5">
        <v>1293</v>
      </c>
      <c r="S345" s="6">
        <f t="shared" si="125"/>
        <v>28204.5</v>
      </c>
      <c r="T345" s="6" t="str">
        <f t="shared" si="126"/>
        <v>15 to 19 minutes</v>
      </c>
      <c r="U345" s="6">
        <f t="shared" si="127"/>
        <v>15</v>
      </c>
      <c r="V345" s="6">
        <f t="shared" si="128"/>
        <v>56409</v>
      </c>
      <c r="W345" s="6">
        <f t="shared" si="129"/>
        <v>20609</v>
      </c>
      <c r="X345" s="6">
        <f t="shared" si="130"/>
        <v>8280</v>
      </c>
      <c r="Y345" s="6">
        <f t="shared" si="131"/>
        <v>4</v>
      </c>
      <c r="Z345" s="6">
        <f t="shared" si="132"/>
        <v>18.669323671497583</v>
      </c>
      <c r="AC345" s="6">
        <f t="shared" si="111"/>
        <v>56409</v>
      </c>
      <c r="AD345" s="6">
        <f t="shared" si="112"/>
        <v>14103</v>
      </c>
      <c r="AE345" s="6">
        <f t="shared" si="113"/>
        <v>10</v>
      </c>
      <c r="AF345" s="6">
        <f t="shared" si="114"/>
        <v>10057</v>
      </c>
      <c r="AG345" s="6">
        <f t="shared" si="115"/>
        <v>4</v>
      </c>
      <c r="AH345" s="6">
        <f t="shared" si="116"/>
        <v>10552</v>
      </c>
      <c r="AI345" s="6">
        <f t="shared" si="117"/>
        <v>11.412051307546982</v>
      </c>
      <c r="AL345" s="6">
        <f t="shared" si="118"/>
        <v>56409</v>
      </c>
      <c r="AM345" s="6">
        <f t="shared" si="119"/>
        <v>42307</v>
      </c>
      <c r="AN345" s="6">
        <f t="shared" si="120"/>
        <v>30</v>
      </c>
      <c r="AO345" s="6">
        <f t="shared" si="121"/>
        <v>6137</v>
      </c>
      <c r="AP345" s="6">
        <f t="shared" si="122"/>
        <v>4</v>
      </c>
      <c r="AQ345" s="6">
        <f t="shared" si="123"/>
        <v>38673</v>
      </c>
      <c r="AR345" s="6">
        <f t="shared" si="124"/>
        <v>32.368421052631575</v>
      </c>
    </row>
    <row r="346" spans="3:44" x14ac:dyDescent="0.25">
      <c r="C346" s="5" t="s">
        <v>676</v>
      </c>
      <c r="D346" s="5">
        <v>24100</v>
      </c>
      <c r="E346" s="5" t="s">
        <v>677</v>
      </c>
      <c r="F346" s="5">
        <v>22576</v>
      </c>
      <c r="G346" s="5">
        <v>1550</v>
      </c>
      <c r="H346" s="5">
        <v>3839</v>
      </c>
      <c r="I346" s="5">
        <v>3523</v>
      </c>
      <c r="J346" s="5">
        <v>3572</v>
      </c>
      <c r="K346" s="5">
        <v>2801</v>
      </c>
      <c r="L346" s="5">
        <v>1145</v>
      </c>
      <c r="M346" s="5">
        <v>1744</v>
      </c>
      <c r="N346" s="5">
        <v>266</v>
      </c>
      <c r="O346" s="5">
        <v>622</v>
      </c>
      <c r="P346" s="5">
        <v>1611</v>
      </c>
      <c r="Q346" s="5">
        <v>1464</v>
      </c>
      <c r="R346" s="5">
        <v>439</v>
      </c>
      <c r="S346" s="6">
        <f t="shared" si="125"/>
        <v>11288</v>
      </c>
      <c r="T346" s="6" t="str">
        <f t="shared" si="126"/>
        <v>15 to 19 minutes</v>
      </c>
      <c r="U346" s="6">
        <f t="shared" si="127"/>
        <v>15</v>
      </c>
      <c r="V346" s="6">
        <f t="shared" si="128"/>
        <v>22576</v>
      </c>
      <c r="W346" s="6">
        <f t="shared" si="129"/>
        <v>8912</v>
      </c>
      <c r="X346" s="6">
        <f t="shared" si="130"/>
        <v>3572</v>
      </c>
      <c r="Y346" s="6">
        <f t="shared" si="131"/>
        <v>4</v>
      </c>
      <c r="Z346" s="6">
        <f t="shared" si="132"/>
        <v>17.660694288913774</v>
      </c>
      <c r="AC346" s="6">
        <f t="shared" si="111"/>
        <v>22576</v>
      </c>
      <c r="AD346" s="6">
        <f t="shared" si="112"/>
        <v>5645</v>
      </c>
      <c r="AE346" s="6">
        <f t="shared" si="113"/>
        <v>10</v>
      </c>
      <c r="AF346" s="6">
        <f t="shared" si="114"/>
        <v>3523</v>
      </c>
      <c r="AG346" s="6">
        <f t="shared" si="115"/>
        <v>4</v>
      </c>
      <c r="AH346" s="6">
        <f t="shared" si="116"/>
        <v>5389</v>
      </c>
      <c r="AI346" s="6">
        <f t="shared" si="117"/>
        <v>10.289525972182799</v>
      </c>
      <c r="AL346" s="6">
        <f t="shared" si="118"/>
        <v>22576</v>
      </c>
      <c r="AM346" s="6">
        <f t="shared" si="119"/>
        <v>16932</v>
      </c>
      <c r="AN346" s="6">
        <f t="shared" si="120"/>
        <v>30</v>
      </c>
      <c r="AO346" s="6">
        <f t="shared" si="121"/>
        <v>1744</v>
      </c>
      <c r="AP346" s="6">
        <f t="shared" si="122"/>
        <v>4</v>
      </c>
      <c r="AQ346" s="6">
        <f t="shared" si="123"/>
        <v>16430</v>
      </c>
      <c r="AR346" s="6">
        <f t="shared" si="124"/>
        <v>31.151376146788991</v>
      </c>
    </row>
    <row r="347" spans="3:44" x14ac:dyDescent="0.25">
      <c r="C347" s="5" t="s">
        <v>678</v>
      </c>
      <c r="D347" s="5">
        <v>24140</v>
      </c>
      <c r="E347" s="5" t="s">
        <v>679</v>
      </c>
      <c r="F347" s="5">
        <v>51826</v>
      </c>
      <c r="G347" s="5">
        <v>2382</v>
      </c>
      <c r="H347" s="5">
        <v>6179</v>
      </c>
      <c r="I347" s="5">
        <v>8964</v>
      </c>
      <c r="J347" s="5">
        <v>10784</v>
      </c>
      <c r="K347" s="5">
        <v>7912</v>
      </c>
      <c r="L347" s="5">
        <v>3285</v>
      </c>
      <c r="M347" s="5">
        <v>4903</v>
      </c>
      <c r="N347" s="5">
        <v>816</v>
      </c>
      <c r="O347" s="5">
        <v>1158</v>
      </c>
      <c r="P347" s="5">
        <v>2291</v>
      </c>
      <c r="Q347" s="5">
        <v>2059</v>
      </c>
      <c r="R347" s="5">
        <v>1093</v>
      </c>
      <c r="S347" s="6">
        <f t="shared" si="125"/>
        <v>25913</v>
      </c>
      <c r="T347" s="6" t="str">
        <f t="shared" si="126"/>
        <v>15 to 19 minutes</v>
      </c>
      <c r="U347" s="6">
        <f t="shared" si="127"/>
        <v>15</v>
      </c>
      <c r="V347" s="6">
        <f t="shared" si="128"/>
        <v>51826</v>
      </c>
      <c r="W347" s="6">
        <f t="shared" si="129"/>
        <v>17525</v>
      </c>
      <c r="X347" s="6">
        <f t="shared" si="130"/>
        <v>10784</v>
      </c>
      <c r="Y347" s="6">
        <f t="shared" si="131"/>
        <v>4</v>
      </c>
      <c r="Z347" s="6">
        <f t="shared" si="132"/>
        <v>18.111275964391691</v>
      </c>
      <c r="AC347" s="6">
        <f t="shared" si="111"/>
        <v>51826</v>
      </c>
      <c r="AD347" s="6">
        <f t="shared" si="112"/>
        <v>12957</v>
      </c>
      <c r="AE347" s="6">
        <f t="shared" si="113"/>
        <v>10</v>
      </c>
      <c r="AF347" s="6">
        <f t="shared" si="114"/>
        <v>8964</v>
      </c>
      <c r="AG347" s="6">
        <f t="shared" si="115"/>
        <v>4</v>
      </c>
      <c r="AH347" s="6">
        <f t="shared" si="116"/>
        <v>8561</v>
      </c>
      <c r="AI347" s="6">
        <f t="shared" si="117"/>
        <v>11.96140116019634</v>
      </c>
      <c r="AL347" s="6">
        <f t="shared" si="118"/>
        <v>51826</v>
      </c>
      <c r="AM347" s="6">
        <f t="shared" si="119"/>
        <v>38870</v>
      </c>
      <c r="AN347" s="6">
        <f t="shared" si="120"/>
        <v>25</v>
      </c>
      <c r="AO347" s="6">
        <f t="shared" si="121"/>
        <v>3285</v>
      </c>
      <c r="AP347" s="6">
        <f t="shared" si="122"/>
        <v>4</v>
      </c>
      <c r="AQ347" s="6">
        <f t="shared" si="123"/>
        <v>36221</v>
      </c>
      <c r="AR347" s="6">
        <f t="shared" si="124"/>
        <v>28.224961948249621</v>
      </c>
    </row>
    <row r="348" spans="3:44" x14ac:dyDescent="0.25">
      <c r="C348" s="5" t="s">
        <v>680</v>
      </c>
      <c r="D348" s="5">
        <v>24180</v>
      </c>
      <c r="E348" s="5" t="s">
        <v>681</v>
      </c>
      <c r="F348" s="5">
        <v>24300</v>
      </c>
      <c r="G348" s="5">
        <v>984</v>
      </c>
      <c r="H348" s="5">
        <v>2529</v>
      </c>
      <c r="I348" s="5">
        <v>3052</v>
      </c>
      <c r="J348" s="5">
        <v>4283</v>
      </c>
      <c r="K348" s="5">
        <v>2427</v>
      </c>
      <c r="L348" s="5">
        <v>906</v>
      </c>
      <c r="M348" s="5">
        <v>2348</v>
      </c>
      <c r="N348" s="5">
        <v>341</v>
      </c>
      <c r="O348" s="5">
        <v>682</v>
      </c>
      <c r="P348" s="5">
        <v>2373</v>
      </c>
      <c r="Q348" s="5">
        <v>3017</v>
      </c>
      <c r="R348" s="5">
        <v>1358</v>
      </c>
      <c r="S348" s="6">
        <f t="shared" si="125"/>
        <v>12150</v>
      </c>
      <c r="T348" s="6" t="str">
        <f t="shared" si="126"/>
        <v>20 to 24 minutes</v>
      </c>
      <c r="U348" s="6">
        <f t="shared" si="127"/>
        <v>20</v>
      </c>
      <c r="V348" s="6">
        <f t="shared" si="128"/>
        <v>24300</v>
      </c>
      <c r="W348" s="6">
        <f t="shared" si="129"/>
        <v>10848</v>
      </c>
      <c r="X348" s="6">
        <f t="shared" si="130"/>
        <v>2427</v>
      </c>
      <c r="Y348" s="6">
        <f t="shared" si="131"/>
        <v>4</v>
      </c>
      <c r="Z348" s="6">
        <f t="shared" si="132"/>
        <v>22.145859085290482</v>
      </c>
      <c r="AC348" s="6">
        <f t="shared" si="111"/>
        <v>24300</v>
      </c>
      <c r="AD348" s="6">
        <f t="shared" si="112"/>
        <v>6076</v>
      </c>
      <c r="AE348" s="6">
        <f t="shared" si="113"/>
        <v>10</v>
      </c>
      <c r="AF348" s="6">
        <f t="shared" si="114"/>
        <v>3052</v>
      </c>
      <c r="AG348" s="6">
        <f t="shared" si="115"/>
        <v>4</v>
      </c>
      <c r="AH348" s="6">
        <f t="shared" si="116"/>
        <v>3513</v>
      </c>
      <c r="AI348" s="6">
        <f t="shared" si="117"/>
        <v>13.357798165137615</v>
      </c>
      <c r="AL348" s="6">
        <f t="shared" si="118"/>
        <v>24300</v>
      </c>
      <c r="AM348" s="6">
        <f t="shared" si="119"/>
        <v>18225</v>
      </c>
      <c r="AN348" s="6">
        <f t="shared" si="120"/>
        <v>45</v>
      </c>
      <c r="AO348" s="6">
        <f t="shared" si="121"/>
        <v>2373</v>
      </c>
      <c r="AP348" s="6">
        <f t="shared" si="122"/>
        <v>14</v>
      </c>
      <c r="AQ348" s="6">
        <f t="shared" si="123"/>
        <v>17552</v>
      </c>
      <c r="AR348" s="6">
        <f t="shared" si="124"/>
        <v>48.970501474926252</v>
      </c>
    </row>
    <row r="349" spans="3:44" x14ac:dyDescent="0.25">
      <c r="C349" s="5" t="s">
        <v>682</v>
      </c>
      <c r="D349" s="5">
        <v>24220</v>
      </c>
      <c r="E349" s="5" t="s">
        <v>683</v>
      </c>
      <c r="F349" s="5">
        <v>50659</v>
      </c>
      <c r="G349" s="5">
        <v>4457</v>
      </c>
      <c r="H349" s="5">
        <v>12744</v>
      </c>
      <c r="I349" s="5">
        <v>13634</v>
      </c>
      <c r="J349" s="5">
        <v>8745</v>
      </c>
      <c r="K349" s="5">
        <v>3658</v>
      </c>
      <c r="L349" s="5">
        <v>1468</v>
      </c>
      <c r="M349" s="5">
        <v>2641</v>
      </c>
      <c r="N349" s="5">
        <v>471</v>
      </c>
      <c r="O349" s="5">
        <v>537</v>
      </c>
      <c r="P349" s="5">
        <v>1142</v>
      </c>
      <c r="Q349" s="5">
        <v>752</v>
      </c>
      <c r="R349" s="5">
        <v>410</v>
      </c>
      <c r="S349" s="6">
        <f t="shared" si="125"/>
        <v>25329.5</v>
      </c>
      <c r="T349" s="6" t="str">
        <f t="shared" si="126"/>
        <v>10 to 14 minutes</v>
      </c>
      <c r="U349" s="6">
        <f t="shared" si="127"/>
        <v>10</v>
      </c>
      <c r="V349" s="6">
        <f t="shared" si="128"/>
        <v>50659</v>
      </c>
      <c r="W349" s="6">
        <f t="shared" si="129"/>
        <v>17201</v>
      </c>
      <c r="X349" s="6">
        <f t="shared" si="130"/>
        <v>13634</v>
      </c>
      <c r="Y349" s="6">
        <f t="shared" si="131"/>
        <v>4</v>
      </c>
      <c r="Z349" s="6">
        <f t="shared" si="132"/>
        <v>12.384773360715858</v>
      </c>
      <c r="AC349" s="6">
        <f t="shared" si="111"/>
        <v>50659</v>
      </c>
      <c r="AD349" s="6">
        <f t="shared" si="112"/>
        <v>12665</v>
      </c>
      <c r="AE349" s="6">
        <f t="shared" si="113"/>
        <v>5</v>
      </c>
      <c r="AF349" s="6">
        <f t="shared" si="114"/>
        <v>12744</v>
      </c>
      <c r="AG349" s="6">
        <f t="shared" si="115"/>
        <v>4</v>
      </c>
      <c r="AH349" s="6">
        <f t="shared" si="116"/>
        <v>4457</v>
      </c>
      <c r="AI349" s="6">
        <f t="shared" si="117"/>
        <v>7.5761927181418702</v>
      </c>
      <c r="AL349" s="6">
        <f t="shared" si="118"/>
        <v>50659</v>
      </c>
      <c r="AM349" s="6">
        <f t="shared" si="119"/>
        <v>37995</v>
      </c>
      <c r="AN349" s="6">
        <f t="shared" si="120"/>
        <v>15</v>
      </c>
      <c r="AO349" s="6">
        <f t="shared" si="121"/>
        <v>8745</v>
      </c>
      <c r="AP349" s="6">
        <f t="shared" si="122"/>
        <v>4</v>
      </c>
      <c r="AQ349" s="6">
        <f t="shared" si="123"/>
        <v>30835</v>
      </c>
      <c r="AR349" s="6">
        <f t="shared" si="124"/>
        <v>18.274671240708976</v>
      </c>
    </row>
    <row r="350" spans="3:44" x14ac:dyDescent="0.25">
      <c r="C350" s="5" t="s">
        <v>684</v>
      </c>
      <c r="D350" s="5">
        <v>24260</v>
      </c>
      <c r="E350" s="5" t="s">
        <v>685</v>
      </c>
      <c r="F350" s="5">
        <v>35635</v>
      </c>
      <c r="G350" s="5">
        <v>2451</v>
      </c>
      <c r="H350" s="5">
        <v>7277</v>
      </c>
      <c r="I350" s="5">
        <v>9942</v>
      </c>
      <c r="J350" s="5">
        <v>6434</v>
      </c>
      <c r="K350" s="5">
        <v>3218</v>
      </c>
      <c r="L350" s="5">
        <v>1267</v>
      </c>
      <c r="M350" s="5">
        <v>2546</v>
      </c>
      <c r="N350" s="5">
        <v>437</v>
      </c>
      <c r="O350" s="5">
        <v>434</v>
      </c>
      <c r="P350" s="5">
        <v>946</v>
      </c>
      <c r="Q350" s="5">
        <v>317</v>
      </c>
      <c r="R350" s="5">
        <v>366</v>
      </c>
      <c r="S350" s="6">
        <f t="shared" si="125"/>
        <v>17817.5</v>
      </c>
      <c r="T350" s="6" t="str">
        <f t="shared" si="126"/>
        <v>10 to 14 minutes</v>
      </c>
      <c r="U350" s="6">
        <f t="shared" si="127"/>
        <v>10</v>
      </c>
      <c r="V350" s="6">
        <f t="shared" si="128"/>
        <v>35635</v>
      </c>
      <c r="W350" s="6">
        <f t="shared" si="129"/>
        <v>9728</v>
      </c>
      <c r="X350" s="6">
        <f t="shared" si="130"/>
        <v>9942</v>
      </c>
      <c r="Y350" s="6">
        <f t="shared" si="131"/>
        <v>4</v>
      </c>
      <c r="Z350" s="6">
        <f t="shared" si="132"/>
        <v>13.254677127338564</v>
      </c>
      <c r="AC350" s="6">
        <f t="shared" si="111"/>
        <v>35635</v>
      </c>
      <c r="AD350" s="6">
        <f t="shared" si="112"/>
        <v>8909</v>
      </c>
      <c r="AE350" s="6">
        <f t="shared" si="113"/>
        <v>5</v>
      </c>
      <c r="AF350" s="6">
        <f t="shared" si="114"/>
        <v>7277</v>
      </c>
      <c r="AG350" s="6">
        <f t="shared" si="115"/>
        <v>4</v>
      </c>
      <c r="AH350" s="6">
        <f t="shared" si="116"/>
        <v>2451</v>
      </c>
      <c r="AI350" s="6">
        <f t="shared" si="117"/>
        <v>8.5496770647244738</v>
      </c>
      <c r="AL350" s="6">
        <f t="shared" si="118"/>
        <v>35635</v>
      </c>
      <c r="AM350" s="6">
        <f t="shared" si="119"/>
        <v>26727</v>
      </c>
      <c r="AN350" s="6">
        <f t="shared" si="120"/>
        <v>20</v>
      </c>
      <c r="AO350" s="6">
        <f t="shared" si="121"/>
        <v>3218</v>
      </c>
      <c r="AP350" s="6">
        <f t="shared" si="122"/>
        <v>4</v>
      </c>
      <c r="AQ350" s="6">
        <f t="shared" si="123"/>
        <v>26104</v>
      </c>
      <c r="AR350" s="6">
        <f t="shared" si="124"/>
        <v>20.773461777501552</v>
      </c>
    </row>
    <row r="351" spans="3:44" x14ac:dyDescent="0.25">
      <c r="C351" s="5" t="s">
        <v>686</v>
      </c>
      <c r="D351" s="5">
        <v>24300</v>
      </c>
      <c r="E351" s="5" t="s">
        <v>687</v>
      </c>
      <c r="F351" s="5">
        <v>64041</v>
      </c>
      <c r="G351" s="5">
        <v>2973</v>
      </c>
      <c r="H351" s="5">
        <v>9223</v>
      </c>
      <c r="I351" s="5">
        <v>14165</v>
      </c>
      <c r="J351" s="5">
        <v>13590</v>
      </c>
      <c r="K351" s="5">
        <v>9757</v>
      </c>
      <c r="L351" s="5">
        <v>2448</v>
      </c>
      <c r="M351" s="5">
        <v>3798</v>
      </c>
      <c r="N351" s="5">
        <v>672</v>
      </c>
      <c r="O351" s="5">
        <v>477</v>
      </c>
      <c r="P351" s="5">
        <v>1808</v>
      </c>
      <c r="Q351" s="5">
        <v>2873</v>
      </c>
      <c r="R351" s="5">
        <v>2257</v>
      </c>
      <c r="S351" s="6">
        <f t="shared" si="125"/>
        <v>32020.5</v>
      </c>
      <c r="T351" s="6" t="str">
        <f t="shared" si="126"/>
        <v>15 to 19 minutes</v>
      </c>
      <c r="U351" s="6">
        <f t="shared" si="127"/>
        <v>15</v>
      </c>
      <c r="V351" s="6">
        <f t="shared" si="128"/>
        <v>64041</v>
      </c>
      <c r="W351" s="6">
        <f t="shared" si="129"/>
        <v>26361</v>
      </c>
      <c r="X351" s="6">
        <f t="shared" si="130"/>
        <v>13590</v>
      </c>
      <c r="Y351" s="6">
        <f t="shared" si="131"/>
        <v>4</v>
      </c>
      <c r="Z351" s="6">
        <f t="shared" si="132"/>
        <v>16.665783664459163</v>
      </c>
      <c r="AC351" s="6">
        <f t="shared" si="111"/>
        <v>64041</v>
      </c>
      <c r="AD351" s="6">
        <f t="shared" si="112"/>
        <v>16011</v>
      </c>
      <c r="AE351" s="6">
        <f t="shared" si="113"/>
        <v>10</v>
      </c>
      <c r="AF351" s="6">
        <f t="shared" si="114"/>
        <v>14165</v>
      </c>
      <c r="AG351" s="6">
        <f t="shared" si="115"/>
        <v>4</v>
      </c>
      <c r="AH351" s="6">
        <f t="shared" si="116"/>
        <v>12196</v>
      </c>
      <c r="AI351" s="6">
        <f t="shared" si="117"/>
        <v>11.077091422520297</v>
      </c>
      <c r="AL351" s="6">
        <f t="shared" si="118"/>
        <v>64041</v>
      </c>
      <c r="AM351" s="6">
        <f t="shared" si="119"/>
        <v>48031</v>
      </c>
      <c r="AN351" s="6">
        <f t="shared" si="120"/>
        <v>20</v>
      </c>
      <c r="AO351" s="6">
        <f t="shared" si="121"/>
        <v>9757</v>
      </c>
      <c r="AP351" s="6">
        <f t="shared" si="122"/>
        <v>4</v>
      </c>
      <c r="AQ351" s="6">
        <f t="shared" si="123"/>
        <v>39951</v>
      </c>
      <c r="AR351" s="6">
        <f t="shared" si="124"/>
        <v>23.312391103822897</v>
      </c>
    </row>
    <row r="352" spans="3:44" x14ac:dyDescent="0.25">
      <c r="C352" s="5" t="s">
        <v>688</v>
      </c>
      <c r="D352" s="5">
        <v>24340</v>
      </c>
      <c r="E352" s="5" t="s">
        <v>689</v>
      </c>
      <c r="F352" s="5">
        <v>336540</v>
      </c>
      <c r="G352" s="5">
        <v>12209</v>
      </c>
      <c r="H352" s="5">
        <v>36462</v>
      </c>
      <c r="I352" s="5">
        <v>55091</v>
      </c>
      <c r="J352" s="5">
        <v>61857</v>
      </c>
      <c r="K352" s="5">
        <v>59809</v>
      </c>
      <c r="L352" s="5">
        <v>25501</v>
      </c>
      <c r="M352" s="5">
        <v>35503</v>
      </c>
      <c r="N352" s="5">
        <v>8375</v>
      </c>
      <c r="O352" s="5">
        <v>9446</v>
      </c>
      <c r="P352" s="5">
        <v>17145</v>
      </c>
      <c r="Q352" s="5">
        <v>9685</v>
      </c>
      <c r="R352" s="5">
        <v>5457</v>
      </c>
      <c r="S352" s="6">
        <f t="shared" si="125"/>
        <v>168270</v>
      </c>
      <c r="T352" s="6" t="str">
        <f t="shared" si="126"/>
        <v>20 to 24 minutes</v>
      </c>
      <c r="U352" s="6">
        <f t="shared" si="127"/>
        <v>20</v>
      </c>
      <c r="V352" s="6">
        <f t="shared" si="128"/>
        <v>336540</v>
      </c>
      <c r="W352" s="6">
        <f t="shared" si="129"/>
        <v>165619</v>
      </c>
      <c r="X352" s="6">
        <f t="shared" si="130"/>
        <v>59809</v>
      </c>
      <c r="Y352" s="6">
        <f t="shared" si="131"/>
        <v>4</v>
      </c>
      <c r="Z352" s="6">
        <f t="shared" si="132"/>
        <v>20.177297731110702</v>
      </c>
      <c r="AC352" s="6">
        <f t="shared" si="111"/>
        <v>336540</v>
      </c>
      <c r="AD352" s="6">
        <f t="shared" si="112"/>
        <v>84136</v>
      </c>
      <c r="AE352" s="6">
        <f t="shared" si="113"/>
        <v>10</v>
      </c>
      <c r="AF352" s="6">
        <f t="shared" si="114"/>
        <v>55091</v>
      </c>
      <c r="AG352" s="6">
        <f t="shared" si="115"/>
        <v>4</v>
      </c>
      <c r="AH352" s="6">
        <f t="shared" si="116"/>
        <v>48671</v>
      </c>
      <c r="AI352" s="6">
        <f t="shared" si="117"/>
        <v>12.574939645314117</v>
      </c>
      <c r="AL352" s="6">
        <f t="shared" si="118"/>
        <v>336540</v>
      </c>
      <c r="AM352" s="6">
        <f t="shared" si="119"/>
        <v>252405</v>
      </c>
      <c r="AN352" s="6">
        <f t="shared" si="120"/>
        <v>30</v>
      </c>
      <c r="AO352" s="6">
        <f t="shared" si="121"/>
        <v>35503</v>
      </c>
      <c r="AP352" s="6">
        <f t="shared" si="122"/>
        <v>4</v>
      </c>
      <c r="AQ352" s="6">
        <f t="shared" si="123"/>
        <v>250929</v>
      </c>
      <c r="AR352" s="6">
        <f t="shared" si="124"/>
        <v>30.166295805988227</v>
      </c>
    </row>
    <row r="353" spans="3:44" x14ac:dyDescent="0.25">
      <c r="C353" s="5" t="s">
        <v>690</v>
      </c>
      <c r="D353" s="5">
        <v>24380</v>
      </c>
      <c r="E353" s="5" t="s">
        <v>691</v>
      </c>
      <c r="F353" s="5">
        <v>8196</v>
      </c>
      <c r="G353" s="5">
        <v>478</v>
      </c>
      <c r="H353" s="5">
        <v>1822</v>
      </c>
      <c r="I353" s="5">
        <v>1548</v>
      </c>
      <c r="J353" s="5">
        <v>1231</v>
      </c>
      <c r="K353" s="5">
        <v>702</v>
      </c>
      <c r="L353" s="5">
        <v>71</v>
      </c>
      <c r="M353" s="5">
        <v>814</v>
      </c>
      <c r="N353" s="5">
        <v>60</v>
      </c>
      <c r="O353" s="5">
        <v>114</v>
      </c>
      <c r="P353" s="5">
        <v>412</v>
      </c>
      <c r="Q353" s="5">
        <v>706</v>
      </c>
      <c r="R353" s="5">
        <v>238</v>
      </c>
      <c r="S353" s="6">
        <f t="shared" si="125"/>
        <v>4098</v>
      </c>
      <c r="T353" s="6" t="str">
        <f t="shared" si="126"/>
        <v>15 to 19 minutes</v>
      </c>
      <c r="U353" s="6">
        <f t="shared" si="127"/>
        <v>15</v>
      </c>
      <c r="V353" s="6">
        <f t="shared" si="128"/>
        <v>8196</v>
      </c>
      <c r="W353" s="6">
        <f t="shared" si="129"/>
        <v>3848</v>
      </c>
      <c r="X353" s="6">
        <f t="shared" si="130"/>
        <v>1231</v>
      </c>
      <c r="Y353" s="6">
        <f t="shared" si="131"/>
        <v>4</v>
      </c>
      <c r="Z353" s="6">
        <f t="shared" si="132"/>
        <v>15.812347684809097</v>
      </c>
      <c r="AC353" s="6">
        <f t="shared" si="111"/>
        <v>8196</v>
      </c>
      <c r="AD353" s="6">
        <f t="shared" si="112"/>
        <v>2050</v>
      </c>
      <c r="AE353" s="6">
        <f t="shared" si="113"/>
        <v>5</v>
      </c>
      <c r="AF353" s="6">
        <f t="shared" si="114"/>
        <v>1822</v>
      </c>
      <c r="AG353" s="6">
        <f t="shared" si="115"/>
        <v>4</v>
      </c>
      <c r="AH353" s="6">
        <f t="shared" si="116"/>
        <v>478</v>
      </c>
      <c r="AI353" s="6">
        <f t="shared" si="117"/>
        <v>8.4489571899012077</v>
      </c>
      <c r="AL353" s="6">
        <f t="shared" si="118"/>
        <v>8196</v>
      </c>
      <c r="AM353" s="6">
        <f t="shared" si="119"/>
        <v>6147</v>
      </c>
      <c r="AN353" s="6">
        <f t="shared" si="120"/>
        <v>30</v>
      </c>
      <c r="AO353" s="6">
        <f t="shared" si="121"/>
        <v>814</v>
      </c>
      <c r="AP353" s="6">
        <f t="shared" si="122"/>
        <v>4</v>
      </c>
      <c r="AQ353" s="6">
        <f t="shared" si="123"/>
        <v>5852</v>
      </c>
      <c r="AR353" s="6">
        <f t="shared" si="124"/>
        <v>31.44963144963145</v>
      </c>
    </row>
    <row r="354" spans="3:44" x14ac:dyDescent="0.25">
      <c r="C354" s="5" t="s">
        <v>692</v>
      </c>
      <c r="D354" s="5">
        <v>24420</v>
      </c>
      <c r="E354" s="5" t="s">
        <v>693</v>
      </c>
      <c r="F354" s="5">
        <v>27335</v>
      </c>
      <c r="G354" s="5">
        <v>1824</v>
      </c>
      <c r="H354" s="5">
        <v>5262</v>
      </c>
      <c r="I354" s="5">
        <v>6184</v>
      </c>
      <c r="J354" s="5">
        <v>4517</v>
      </c>
      <c r="K354" s="5">
        <v>2572</v>
      </c>
      <c r="L354" s="5">
        <v>952</v>
      </c>
      <c r="M354" s="5">
        <v>1810</v>
      </c>
      <c r="N354" s="5">
        <v>618</v>
      </c>
      <c r="O354" s="5">
        <v>815</v>
      </c>
      <c r="P354" s="5">
        <v>1674</v>
      </c>
      <c r="Q354" s="5">
        <v>693</v>
      </c>
      <c r="R354" s="5">
        <v>414</v>
      </c>
      <c r="S354" s="6">
        <f t="shared" si="125"/>
        <v>13667.5</v>
      </c>
      <c r="T354" s="6" t="str">
        <f t="shared" si="126"/>
        <v>15 to 19 minutes</v>
      </c>
      <c r="U354" s="6">
        <f t="shared" si="127"/>
        <v>15</v>
      </c>
      <c r="V354" s="6">
        <f t="shared" si="128"/>
        <v>27335</v>
      </c>
      <c r="W354" s="6">
        <f t="shared" si="129"/>
        <v>13270</v>
      </c>
      <c r="X354" s="6">
        <f t="shared" si="130"/>
        <v>4517</v>
      </c>
      <c r="Y354" s="6">
        <f t="shared" si="131"/>
        <v>4</v>
      </c>
      <c r="Z354" s="6">
        <f t="shared" si="132"/>
        <v>15.352003542174009</v>
      </c>
      <c r="AC354" s="6">
        <f t="shared" si="111"/>
        <v>27335</v>
      </c>
      <c r="AD354" s="6">
        <f t="shared" si="112"/>
        <v>6834</v>
      </c>
      <c r="AE354" s="6">
        <f t="shared" si="113"/>
        <v>5</v>
      </c>
      <c r="AF354" s="6">
        <f t="shared" si="114"/>
        <v>5262</v>
      </c>
      <c r="AG354" s="6">
        <f t="shared" si="115"/>
        <v>4</v>
      </c>
      <c r="AH354" s="6">
        <f t="shared" si="116"/>
        <v>1824</v>
      </c>
      <c r="AI354" s="6">
        <f t="shared" si="117"/>
        <v>8.8082478145191949</v>
      </c>
      <c r="AL354" s="6">
        <f t="shared" si="118"/>
        <v>27335</v>
      </c>
      <c r="AM354" s="6">
        <f t="shared" si="119"/>
        <v>20502</v>
      </c>
      <c r="AN354" s="6">
        <f t="shared" si="120"/>
        <v>25</v>
      </c>
      <c r="AO354" s="6">
        <f t="shared" si="121"/>
        <v>952</v>
      </c>
      <c r="AP354" s="6">
        <f t="shared" si="122"/>
        <v>4</v>
      </c>
      <c r="AQ354" s="6">
        <f t="shared" si="123"/>
        <v>20359</v>
      </c>
      <c r="AR354" s="6">
        <f t="shared" si="124"/>
        <v>25.597689075630253</v>
      </c>
    </row>
    <row r="355" spans="3:44" x14ac:dyDescent="0.25">
      <c r="C355" s="5" t="s">
        <v>694</v>
      </c>
      <c r="D355" s="5">
        <v>24460</v>
      </c>
      <c r="E355" s="5" t="s">
        <v>695</v>
      </c>
      <c r="F355" s="5">
        <v>13198</v>
      </c>
      <c r="G355" s="5">
        <v>1619</v>
      </c>
      <c r="H355" s="5">
        <v>3686</v>
      </c>
      <c r="I355" s="5">
        <v>2633</v>
      </c>
      <c r="J355" s="5">
        <v>2139</v>
      </c>
      <c r="K355" s="5">
        <v>1179</v>
      </c>
      <c r="L355" s="5">
        <v>262</v>
      </c>
      <c r="M355" s="5">
        <v>727</v>
      </c>
      <c r="N355" s="5">
        <v>153</v>
      </c>
      <c r="O355" s="5">
        <v>54</v>
      </c>
      <c r="P355" s="5">
        <v>331</v>
      </c>
      <c r="Q355" s="5">
        <v>195</v>
      </c>
      <c r="R355" s="5">
        <v>220</v>
      </c>
      <c r="S355" s="6">
        <f t="shared" si="125"/>
        <v>6599</v>
      </c>
      <c r="T355" s="6" t="str">
        <f t="shared" si="126"/>
        <v>10 to 14 minutes</v>
      </c>
      <c r="U355" s="6">
        <f t="shared" si="127"/>
        <v>10</v>
      </c>
      <c r="V355" s="6">
        <f t="shared" si="128"/>
        <v>13198</v>
      </c>
      <c r="W355" s="6">
        <f t="shared" si="129"/>
        <v>5305</v>
      </c>
      <c r="X355" s="6">
        <f t="shared" si="130"/>
        <v>2633</v>
      </c>
      <c r="Y355" s="6">
        <f t="shared" si="131"/>
        <v>4</v>
      </c>
      <c r="Z355" s="6">
        <f t="shared" si="132"/>
        <v>11.965818458032663</v>
      </c>
      <c r="AC355" s="6">
        <f t="shared" si="111"/>
        <v>13198</v>
      </c>
      <c r="AD355" s="6">
        <f t="shared" si="112"/>
        <v>3300</v>
      </c>
      <c r="AE355" s="6">
        <f t="shared" si="113"/>
        <v>5</v>
      </c>
      <c r="AF355" s="6">
        <f t="shared" si="114"/>
        <v>3686</v>
      </c>
      <c r="AG355" s="6">
        <f t="shared" si="115"/>
        <v>4</v>
      </c>
      <c r="AH355" s="6">
        <f t="shared" si="116"/>
        <v>1619</v>
      </c>
      <c r="AI355" s="6">
        <f t="shared" si="117"/>
        <v>6.8236570808464458</v>
      </c>
      <c r="AL355" s="6">
        <f t="shared" si="118"/>
        <v>13198</v>
      </c>
      <c r="AM355" s="6">
        <f t="shared" si="119"/>
        <v>9899</v>
      </c>
      <c r="AN355" s="6">
        <f t="shared" si="120"/>
        <v>15</v>
      </c>
      <c r="AO355" s="6">
        <f t="shared" si="121"/>
        <v>2139</v>
      </c>
      <c r="AP355" s="6">
        <f t="shared" si="122"/>
        <v>4</v>
      </c>
      <c r="AQ355" s="6">
        <f t="shared" si="123"/>
        <v>7938</v>
      </c>
      <c r="AR355" s="6">
        <f t="shared" si="124"/>
        <v>18.666199158485274</v>
      </c>
    </row>
    <row r="356" spans="3:44" x14ac:dyDescent="0.25">
      <c r="C356" s="5" t="s">
        <v>696</v>
      </c>
      <c r="D356" s="5">
        <v>24500</v>
      </c>
      <c r="E356" s="5" t="s">
        <v>697</v>
      </c>
      <c r="F356" s="5">
        <v>37759</v>
      </c>
      <c r="G356" s="5">
        <v>2021</v>
      </c>
      <c r="H356" s="5">
        <v>6737</v>
      </c>
      <c r="I356" s="5">
        <v>10496</v>
      </c>
      <c r="J356" s="5">
        <v>8187</v>
      </c>
      <c r="K356" s="5">
        <v>4683</v>
      </c>
      <c r="L356" s="5">
        <v>988</v>
      </c>
      <c r="M356" s="5">
        <v>2305</v>
      </c>
      <c r="N356" s="5">
        <v>344</v>
      </c>
      <c r="O356" s="5">
        <v>352</v>
      </c>
      <c r="P356" s="5">
        <v>821</v>
      </c>
      <c r="Q356" s="5">
        <v>401</v>
      </c>
      <c r="R356" s="5">
        <v>424</v>
      </c>
      <c r="S356" s="6">
        <f t="shared" si="125"/>
        <v>18879.5</v>
      </c>
      <c r="T356" s="6" t="str">
        <f t="shared" si="126"/>
        <v>10 to 14 minutes</v>
      </c>
      <c r="U356" s="6">
        <f t="shared" si="127"/>
        <v>10</v>
      </c>
      <c r="V356" s="6">
        <f t="shared" si="128"/>
        <v>37759</v>
      </c>
      <c r="W356" s="6">
        <f t="shared" si="129"/>
        <v>8758</v>
      </c>
      <c r="X356" s="6">
        <f t="shared" si="130"/>
        <v>10496</v>
      </c>
      <c r="Y356" s="6">
        <f t="shared" si="131"/>
        <v>4</v>
      </c>
      <c r="Z356" s="6">
        <f t="shared" si="132"/>
        <v>13.857278963414634</v>
      </c>
      <c r="AC356" s="6">
        <f t="shared" si="111"/>
        <v>37759</v>
      </c>
      <c r="AD356" s="6">
        <f t="shared" si="112"/>
        <v>9440</v>
      </c>
      <c r="AE356" s="6">
        <f t="shared" si="113"/>
        <v>10</v>
      </c>
      <c r="AF356" s="6">
        <f t="shared" si="114"/>
        <v>10496</v>
      </c>
      <c r="AG356" s="6">
        <f t="shared" si="115"/>
        <v>4</v>
      </c>
      <c r="AH356" s="6">
        <f t="shared" si="116"/>
        <v>8758</v>
      </c>
      <c r="AI356" s="6">
        <f t="shared" si="117"/>
        <v>10.259813262195122</v>
      </c>
      <c r="AL356" s="6">
        <f t="shared" si="118"/>
        <v>37759</v>
      </c>
      <c r="AM356" s="6">
        <f t="shared" si="119"/>
        <v>28320</v>
      </c>
      <c r="AN356" s="6">
        <f t="shared" si="120"/>
        <v>20</v>
      </c>
      <c r="AO356" s="6">
        <f t="shared" si="121"/>
        <v>4683</v>
      </c>
      <c r="AP356" s="6">
        <f t="shared" si="122"/>
        <v>4</v>
      </c>
      <c r="AQ356" s="6">
        <f t="shared" si="123"/>
        <v>27441</v>
      </c>
      <c r="AR356" s="6">
        <f t="shared" si="124"/>
        <v>20.750160153747597</v>
      </c>
    </row>
    <row r="357" spans="3:44" x14ac:dyDescent="0.25">
      <c r="C357" s="5" t="s">
        <v>698</v>
      </c>
      <c r="D357" s="5">
        <v>24540</v>
      </c>
      <c r="E357" s="5" t="s">
        <v>699</v>
      </c>
      <c r="F357" s="5">
        <v>112337</v>
      </c>
      <c r="G357" s="5">
        <v>4277</v>
      </c>
      <c r="H357" s="5">
        <v>11412</v>
      </c>
      <c r="I357" s="5">
        <v>16148</v>
      </c>
      <c r="J357" s="5">
        <v>18021</v>
      </c>
      <c r="K357" s="5">
        <v>14782</v>
      </c>
      <c r="L357" s="5">
        <v>6726</v>
      </c>
      <c r="M357" s="5">
        <v>13934</v>
      </c>
      <c r="N357" s="5">
        <v>3270</v>
      </c>
      <c r="O357" s="5">
        <v>4886</v>
      </c>
      <c r="P357" s="5">
        <v>8927</v>
      </c>
      <c r="Q357" s="5">
        <v>7068</v>
      </c>
      <c r="R357" s="5">
        <v>2886</v>
      </c>
      <c r="S357" s="6">
        <f t="shared" si="125"/>
        <v>56168.5</v>
      </c>
      <c r="T357" s="6" t="str">
        <f t="shared" si="126"/>
        <v>20 to 24 minutes</v>
      </c>
      <c r="U357" s="6">
        <f t="shared" si="127"/>
        <v>20</v>
      </c>
      <c r="V357" s="6">
        <f t="shared" si="128"/>
        <v>112337</v>
      </c>
      <c r="W357" s="6">
        <f t="shared" si="129"/>
        <v>49858</v>
      </c>
      <c r="X357" s="6">
        <f t="shared" si="130"/>
        <v>14782</v>
      </c>
      <c r="Y357" s="6">
        <f t="shared" si="131"/>
        <v>4</v>
      </c>
      <c r="Z357" s="6">
        <f t="shared" si="132"/>
        <v>21.707617372480044</v>
      </c>
      <c r="AC357" s="6">
        <f t="shared" si="111"/>
        <v>112337</v>
      </c>
      <c r="AD357" s="6">
        <f t="shared" si="112"/>
        <v>28085</v>
      </c>
      <c r="AE357" s="6">
        <f t="shared" si="113"/>
        <v>10</v>
      </c>
      <c r="AF357" s="6">
        <f t="shared" si="114"/>
        <v>16148</v>
      </c>
      <c r="AG357" s="6">
        <f t="shared" si="115"/>
        <v>4</v>
      </c>
      <c r="AH357" s="6">
        <f t="shared" si="116"/>
        <v>15689</v>
      </c>
      <c r="AI357" s="6">
        <f t="shared" si="117"/>
        <v>13.070411196432994</v>
      </c>
      <c r="AL357" s="6">
        <f t="shared" si="118"/>
        <v>112337</v>
      </c>
      <c r="AM357" s="6">
        <f t="shared" si="119"/>
        <v>84253</v>
      </c>
      <c r="AN357" s="6">
        <f t="shared" si="120"/>
        <v>30</v>
      </c>
      <c r="AO357" s="6">
        <f t="shared" si="121"/>
        <v>13934</v>
      </c>
      <c r="AP357" s="6">
        <f t="shared" si="122"/>
        <v>4</v>
      </c>
      <c r="AQ357" s="6">
        <f t="shared" si="123"/>
        <v>71366</v>
      </c>
      <c r="AR357" s="6">
        <f t="shared" si="124"/>
        <v>33.699368451270274</v>
      </c>
    </row>
    <row r="358" spans="3:44" x14ac:dyDescent="0.25">
      <c r="C358" s="5" t="s">
        <v>700</v>
      </c>
      <c r="D358" s="5">
        <v>24580</v>
      </c>
      <c r="E358" s="5" t="s">
        <v>701</v>
      </c>
      <c r="F358" s="5">
        <v>148134</v>
      </c>
      <c r="G358" s="5">
        <v>6278</v>
      </c>
      <c r="H358" s="5">
        <v>21256</v>
      </c>
      <c r="I358" s="5">
        <v>29564</v>
      </c>
      <c r="J358" s="5">
        <v>29034</v>
      </c>
      <c r="K358" s="5">
        <v>23954</v>
      </c>
      <c r="L358" s="5">
        <v>8953</v>
      </c>
      <c r="M358" s="5">
        <v>12404</v>
      </c>
      <c r="N358" s="5">
        <v>2966</v>
      </c>
      <c r="O358" s="5">
        <v>2890</v>
      </c>
      <c r="P358" s="5">
        <v>5879</v>
      </c>
      <c r="Q358" s="5">
        <v>3039</v>
      </c>
      <c r="R358" s="5">
        <v>1917</v>
      </c>
      <c r="S358" s="6">
        <f t="shared" si="125"/>
        <v>74067</v>
      </c>
      <c r="T358" s="6" t="str">
        <f t="shared" si="126"/>
        <v>15 to 19 minutes</v>
      </c>
      <c r="U358" s="6">
        <f t="shared" si="127"/>
        <v>15</v>
      </c>
      <c r="V358" s="6">
        <f t="shared" si="128"/>
        <v>148134</v>
      </c>
      <c r="W358" s="6">
        <f t="shared" si="129"/>
        <v>57098</v>
      </c>
      <c r="X358" s="6">
        <f t="shared" si="130"/>
        <v>29034</v>
      </c>
      <c r="Y358" s="6">
        <f t="shared" si="131"/>
        <v>4</v>
      </c>
      <c r="Z358" s="6">
        <f t="shared" si="132"/>
        <v>17.337810842460563</v>
      </c>
      <c r="AC358" s="6">
        <f t="shared" si="111"/>
        <v>148134</v>
      </c>
      <c r="AD358" s="6">
        <f t="shared" si="112"/>
        <v>37034</v>
      </c>
      <c r="AE358" s="6">
        <f t="shared" si="113"/>
        <v>10</v>
      </c>
      <c r="AF358" s="6">
        <f t="shared" si="114"/>
        <v>29564</v>
      </c>
      <c r="AG358" s="6">
        <f t="shared" si="115"/>
        <v>4</v>
      </c>
      <c r="AH358" s="6">
        <f t="shared" si="116"/>
        <v>27534</v>
      </c>
      <c r="AI358" s="6">
        <f t="shared" si="117"/>
        <v>11.285279393857394</v>
      </c>
      <c r="AL358" s="6">
        <f t="shared" si="118"/>
        <v>148134</v>
      </c>
      <c r="AM358" s="6">
        <f t="shared" si="119"/>
        <v>111101</v>
      </c>
      <c r="AN358" s="6">
        <f t="shared" si="120"/>
        <v>25</v>
      </c>
      <c r="AO358" s="6">
        <f t="shared" si="121"/>
        <v>8953</v>
      </c>
      <c r="AP358" s="6">
        <f t="shared" si="122"/>
        <v>4</v>
      </c>
      <c r="AQ358" s="6">
        <f t="shared" si="123"/>
        <v>110086</v>
      </c>
      <c r="AR358" s="6">
        <f t="shared" si="124"/>
        <v>25.453255891879817</v>
      </c>
    </row>
    <row r="359" spans="3:44" x14ac:dyDescent="0.25">
      <c r="C359" s="5" t="s">
        <v>702</v>
      </c>
      <c r="D359" s="5">
        <v>24620</v>
      </c>
      <c r="E359" s="5" t="s">
        <v>703</v>
      </c>
      <c r="F359" s="5">
        <v>26485</v>
      </c>
      <c r="G359" s="5">
        <v>865</v>
      </c>
      <c r="H359" s="5">
        <v>2890</v>
      </c>
      <c r="I359" s="5">
        <v>3836</v>
      </c>
      <c r="J359" s="5">
        <v>5190</v>
      </c>
      <c r="K359" s="5">
        <v>4579</v>
      </c>
      <c r="L359" s="5">
        <v>1807</v>
      </c>
      <c r="M359" s="5">
        <v>3498</v>
      </c>
      <c r="N359" s="5">
        <v>512</v>
      </c>
      <c r="O359" s="5">
        <v>513</v>
      </c>
      <c r="P359" s="5">
        <v>1431</v>
      </c>
      <c r="Q359" s="5">
        <v>716</v>
      </c>
      <c r="R359" s="5">
        <v>648</v>
      </c>
      <c r="S359" s="6">
        <f t="shared" si="125"/>
        <v>13242.5</v>
      </c>
      <c r="T359" s="6" t="str">
        <f t="shared" si="126"/>
        <v>20 to 24 minutes</v>
      </c>
      <c r="U359" s="6">
        <f t="shared" si="127"/>
        <v>20</v>
      </c>
      <c r="V359" s="6">
        <f t="shared" si="128"/>
        <v>26485</v>
      </c>
      <c r="W359" s="6">
        <f t="shared" si="129"/>
        <v>12781</v>
      </c>
      <c r="X359" s="6">
        <f t="shared" si="130"/>
        <v>4579</v>
      </c>
      <c r="Y359" s="6">
        <f t="shared" si="131"/>
        <v>4</v>
      </c>
      <c r="Z359" s="6">
        <f t="shared" si="132"/>
        <v>20.403144791439178</v>
      </c>
      <c r="AC359" s="6">
        <f t="shared" si="111"/>
        <v>26485</v>
      </c>
      <c r="AD359" s="6">
        <f t="shared" si="112"/>
        <v>6622</v>
      </c>
      <c r="AE359" s="6">
        <f t="shared" si="113"/>
        <v>10</v>
      </c>
      <c r="AF359" s="6">
        <f t="shared" si="114"/>
        <v>3836</v>
      </c>
      <c r="AG359" s="6">
        <f t="shared" si="115"/>
        <v>4</v>
      </c>
      <c r="AH359" s="6">
        <f t="shared" si="116"/>
        <v>3755</v>
      </c>
      <c r="AI359" s="6">
        <f t="shared" si="117"/>
        <v>12.988790406673619</v>
      </c>
      <c r="AL359" s="6">
        <f t="shared" si="118"/>
        <v>26485</v>
      </c>
      <c r="AM359" s="6">
        <f t="shared" si="119"/>
        <v>19864</v>
      </c>
      <c r="AN359" s="6">
        <f t="shared" si="120"/>
        <v>30</v>
      </c>
      <c r="AO359" s="6">
        <f t="shared" si="121"/>
        <v>3498</v>
      </c>
      <c r="AP359" s="6">
        <f t="shared" si="122"/>
        <v>4</v>
      </c>
      <c r="AQ359" s="6">
        <f t="shared" si="123"/>
        <v>19167</v>
      </c>
      <c r="AR359" s="6">
        <f t="shared" si="124"/>
        <v>30.796740994854204</v>
      </c>
    </row>
    <row r="360" spans="3:44" x14ac:dyDescent="0.25">
      <c r="C360" s="5" t="s">
        <v>704</v>
      </c>
      <c r="D360" s="5">
        <v>24660</v>
      </c>
      <c r="E360" s="5" t="s">
        <v>705</v>
      </c>
      <c r="F360" s="5">
        <v>316392</v>
      </c>
      <c r="G360" s="5">
        <v>8438</v>
      </c>
      <c r="H360" s="5">
        <v>31464</v>
      </c>
      <c r="I360" s="5">
        <v>56494</v>
      </c>
      <c r="J360" s="5">
        <v>62017</v>
      </c>
      <c r="K360" s="5">
        <v>53392</v>
      </c>
      <c r="L360" s="5">
        <v>23415</v>
      </c>
      <c r="M360" s="5">
        <v>38221</v>
      </c>
      <c r="N360" s="5">
        <v>7694</v>
      </c>
      <c r="O360" s="5">
        <v>7671</v>
      </c>
      <c r="P360" s="5">
        <v>14790</v>
      </c>
      <c r="Q360" s="5">
        <v>6896</v>
      </c>
      <c r="R360" s="5">
        <v>5900</v>
      </c>
      <c r="S360" s="6">
        <f t="shared" si="125"/>
        <v>158196</v>
      </c>
      <c r="T360" s="6" t="str">
        <f t="shared" si="126"/>
        <v>15 to 19 minutes</v>
      </c>
      <c r="U360" s="6">
        <f t="shared" si="127"/>
        <v>15</v>
      </c>
      <c r="V360" s="6">
        <f t="shared" si="128"/>
        <v>316392</v>
      </c>
      <c r="W360" s="6">
        <f t="shared" si="129"/>
        <v>96396</v>
      </c>
      <c r="X360" s="6">
        <f t="shared" si="130"/>
        <v>62017</v>
      </c>
      <c r="Y360" s="6">
        <f t="shared" si="131"/>
        <v>4</v>
      </c>
      <c r="Z360" s="6">
        <f t="shared" si="132"/>
        <v>18.986003837657417</v>
      </c>
      <c r="AC360" s="6">
        <f t="shared" si="111"/>
        <v>316392</v>
      </c>
      <c r="AD360" s="6">
        <f t="shared" si="112"/>
        <v>79099</v>
      </c>
      <c r="AE360" s="6">
        <f t="shared" si="113"/>
        <v>10</v>
      </c>
      <c r="AF360" s="6">
        <f t="shared" si="114"/>
        <v>56494</v>
      </c>
      <c r="AG360" s="6">
        <f t="shared" si="115"/>
        <v>4</v>
      </c>
      <c r="AH360" s="6">
        <f t="shared" si="116"/>
        <v>39902</v>
      </c>
      <c r="AI360" s="6">
        <f t="shared" si="117"/>
        <v>12.775232768081565</v>
      </c>
      <c r="AL360" s="6">
        <f t="shared" si="118"/>
        <v>316392</v>
      </c>
      <c r="AM360" s="6">
        <f t="shared" si="119"/>
        <v>237294</v>
      </c>
      <c r="AN360" s="6">
        <f t="shared" si="120"/>
        <v>30</v>
      </c>
      <c r="AO360" s="6">
        <f t="shared" si="121"/>
        <v>38221</v>
      </c>
      <c r="AP360" s="6">
        <f t="shared" si="122"/>
        <v>4</v>
      </c>
      <c r="AQ360" s="6">
        <f t="shared" si="123"/>
        <v>235220</v>
      </c>
      <c r="AR360" s="6">
        <f t="shared" si="124"/>
        <v>30.217053452290624</v>
      </c>
    </row>
    <row r="361" spans="3:44" x14ac:dyDescent="0.25">
      <c r="C361" s="5" t="s">
        <v>706</v>
      </c>
      <c r="D361" s="5">
        <v>24700</v>
      </c>
      <c r="E361" s="5" t="s">
        <v>707</v>
      </c>
      <c r="F361" s="5">
        <v>11334</v>
      </c>
      <c r="G361" s="5">
        <v>720</v>
      </c>
      <c r="H361" s="5">
        <v>2495</v>
      </c>
      <c r="I361" s="5">
        <v>1841</v>
      </c>
      <c r="J361" s="5">
        <v>1228</v>
      </c>
      <c r="K361" s="5">
        <v>1403</v>
      </c>
      <c r="L361" s="5">
        <v>415</v>
      </c>
      <c r="M361" s="5">
        <v>844</v>
      </c>
      <c r="N361" s="5">
        <v>229</v>
      </c>
      <c r="O361" s="5">
        <v>400</v>
      </c>
      <c r="P361" s="5">
        <v>727</v>
      </c>
      <c r="Q361" s="5">
        <v>794</v>
      </c>
      <c r="R361" s="5">
        <v>238</v>
      </c>
      <c r="S361" s="6">
        <f t="shared" si="125"/>
        <v>5667</v>
      </c>
      <c r="T361" s="6" t="str">
        <f t="shared" si="126"/>
        <v>15 to 19 minutes</v>
      </c>
      <c r="U361" s="6">
        <f t="shared" si="127"/>
        <v>15</v>
      </c>
      <c r="V361" s="6">
        <f t="shared" si="128"/>
        <v>11334</v>
      </c>
      <c r="W361" s="6">
        <f t="shared" si="129"/>
        <v>5056</v>
      </c>
      <c r="X361" s="6">
        <f t="shared" si="130"/>
        <v>1228</v>
      </c>
      <c r="Y361" s="6">
        <f t="shared" si="131"/>
        <v>4</v>
      </c>
      <c r="Z361" s="6">
        <f t="shared" si="132"/>
        <v>16.990228013029316</v>
      </c>
      <c r="AC361" s="6">
        <f t="shared" si="111"/>
        <v>11334</v>
      </c>
      <c r="AD361" s="6">
        <f t="shared" si="112"/>
        <v>2834</v>
      </c>
      <c r="AE361" s="6">
        <f t="shared" si="113"/>
        <v>5</v>
      </c>
      <c r="AF361" s="6">
        <f t="shared" si="114"/>
        <v>2495</v>
      </c>
      <c r="AG361" s="6">
        <f t="shared" si="115"/>
        <v>4</v>
      </c>
      <c r="AH361" s="6">
        <f t="shared" si="116"/>
        <v>720</v>
      </c>
      <c r="AI361" s="6">
        <f t="shared" si="117"/>
        <v>8.3883767535070142</v>
      </c>
      <c r="AL361" s="6">
        <f t="shared" si="118"/>
        <v>11334</v>
      </c>
      <c r="AM361" s="6">
        <f t="shared" si="119"/>
        <v>8501</v>
      </c>
      <c r="AN361" s="6">
        <f t="shared" si="120"/>
        <v>30</v>
      </c>
      <c r="AO361" s="6">
        <f t="shared" si="121"/>
        <v>844</v>
      </c>
      <c r="AP361" s="6">
        <f t="shared" si="122"/>
        <v>4</v>
      </c>
      <c r="AQ361" s="6">
        <f t="shared" si="123"/>
        <v>8102</v>
      </c>
      <c r="AR361" s="6">
        <f t="shared" si="124"/>
        <v>31.888625592417061</v>
      </c>
    </row>
    <row r="362" spans="3:44" x14ac:dyDescent="0.25">
      <c r="C362" s="5" t="s">
        <v>708</v>
      </c>
      <c r="D362" s="5">
        <v>24740</v>
      </c>
      <c r="E362" s="5" t="s">
        <v>709</v>
      </c>
      <c r="F362" s="5">
        <v>16446</v>
      </c>
      <c r="G362" s="5">
        <v>1066</v>
      </c>
      <c r="H362" s="5">
        <v>2929</v>
      </c>
      <c r="I362" s="5">
        <v>4019</v>
      </c>
      <c r="J362" s="5">
        <v>2926</v>
      </c>
      <c r="K362" s="5">
        <v>1644</v>
      </c>
      <c r="L362" s="5">
        <v>714</v>
      </c>
      <c r="M362" s="5">
        <v>1457</v>
      </c>
      <c r="N362" s="5">
        <v>297</v>
      </c>
      <c r="O362" s="5">
        <v>245</v>
      </c>
      <c r="P362" s="5">
        <v>549</v>
      </c>
      <c r="Q362" s="5">
        <v>378</v>
      </c>
      <c r="R362" s="5">
        <v>222</v>
      </c>
      <c r="S362" s="6">
        <f t="shared" si="125"/>
        <v>8223</v>
      </c>
      <c r="T362" s="6" t="str">
        <f t="shared" si="126"/>
        <v>15 to 19 minutes</v>
      </c>
      <c r="U362" s="6">
        <f t="shared" si="127"/>
        <v>15</v>
      </c>
      <c r="V362" s="6">
        <f t="shared" si="128"/>
        <v>16446</v>
      </c>
      <c r="W362" s="6">
        <f t="shared" si="129"/>
        <v>8014</v>
      </c>
      <c r="X362" s="6">
        <f t="shared" si="130"/>
        <v>2926</v>
      </c>
      <c r="Y362" s="6">
        <f t="shared" si="131"/>
        <v>4</v>
      </c>
      <c r="Z362" s="6">
        <f t="shared" si="132"/>
        <v>15.285714285714286</v>
      </c>
      <c r="AC362" s="6">
        <f t="shared" si="111"/>
        <v>16446</v>
      </c>
      <c r="AD362" s="6">
        <f t="shared" si="112"/>
        <v>4112</v>
      </c>
      <c r="AE362" s="6">
        <f t="shared" si="113"/>
        <v>10</v>
      </c>
      <c r="AF362" s="6">
        <f t="shared" si="114"/>
        <v>4019</v>
      </c>
      <c r="AG362" s="6">
        <f t="shared" si="115"/>
        <v>4</v>
      </c>
      <c r="AH362" s="6">
        <f t="shared" si="116"/>
        <v>3995</v>
      </c>
      <c r="AI362" s="6">
        <f t="shared" si="117"/>
        <v>10.115949241104753</v>
      </c>
      <c r="AL362" s="6">
        <f t="shared" si="118"/>
        <v>16446</v>
      </c>
      <c r="AM362" s="6">
        <f t="shared" si="119"/>
        <v>12335</v>
      </c>
      <c r="AN362" s="6">
        <f t="shared" si="120"/>
        <v>20</v>
      </c>
      <c r="AO362" s="6">
        <f t="shared" si="121"/>
        <v>1644</v>
      </c>
      <c r="AP362" s="6">
        <f t="shared" si="122"/>
        <v>4</v>
      </c>
      <c r="AQ362" s="6">
        <f t="shared" si="123"/>
        <v>10940</v>
      </c>
      <c r="AR362" s="6">
        <f t="shared" si="124"/>
        <v>23.392944038929439</v>
      </c>
    </row>
    <row r="363" spans="3:44" x14ac:dyDescent="0.25">
      <c r="C363" s="5" t="s">
        <v>710</v>
      </c>
      <c r="D363" s="5">
        <v>24780</v>
      </c>
      <c r="E363" s="5" t="s">
        <v>711</v>
      </c>
      <c r="F363" s="5">
        <v>84676</v>
      </c>
      <c r="G363" s="5">
        <v>2791</v>
      </c>
      <c r="H363" s="5">
        <v>10239</v>
      </c>
      <c r="I363" s="5">
        <v>17747</v>
      </c>
      <c r="J363" s="5">
        <v>18309</v>
      </c>
      <c r="K363" s="5">
        <v>13080</v>
      </c>
      <c r="L363" s="5">
        <v>4379</v>
      </c>
      <c r="M363" s="5">
        <v>8734</v>
      </c>
      <c r="N363" s="5">
        <v>1461</v>
      </c>
      <c r="O363" s="5">
        <v>1575</v>
      </c>
      <c r="P363" s="5">
        <v>2966</v>
      </c>
      <c r="Q363" s="5">
        <v>2418</v>
      </c>
      <c r="R363" s="5">
        <v>977</v>
      </c>
      <c r="S363" s="6">
        <f t="shared" si="125"/>
        <v>42338</v>
      </c>
      <c r="T363" s="6" t="str">
        <f t="shared" si="126"/>
        <v>15 to 19 minutes</v>
      </c>
      <c r="U363" s="6">
        <f t="shared" si="127"/>
        <v>15</v>
      </c>
      <c r="V363" s="6">
        <f t="shared" si="128"/>
        <v>84676</v>
      </c>
      <c r="W363" s="6">
        <f t="shared" si="129"/>
        <v>30777</v>
      </c>
      <c r="X363" s="6">
        <f t="shared" si="130"/>
        <v>18309</v>
      </c>
      <c r="Y363" s="6">
        <f t="shared" si="131"/>
        <v>4</v>
      </c>
      <c r="Z363" s="6">
        <f t="shared" si="132"/>
        <v>17.525752362226228</v>
      </c>
      <c r="AC363" s="6">
        <f t="shared" si="111"/>
        <v>84676</v>
      </c>
      <c r="AD363" s="6">
        <f t="shared" si="112"/>
        <v>21170</v>
      </c>
      <c r="AE363" s="6">
        <f t="shared" si="113"/>
        <v>10</v>
      </c>
      <c r="AF363" s="6">
        <f t="shared" si="114"/>
        <v>17747</v>
      </c>
      <c r="AG363" s="6">
        <f t="shared" si="115"/>
        <v>4</v>
      </c>
      <c r="AH363" s="6">
        <f t="shared" si="116"/>
        <v>13030</v>
      </c>
      <c r="AI363" s="6">
        <f t="shared" si="117"/>
        <v>11.834450893108695</v>
      </c>
      <c r="AL363" s="6">
        <f t="shared" si="118"/>
        <v>84676</v>
      </c>
      <c r="AM363" s="6">
        <f t="shared" si="119"/>
        <v>63507</v>
      </c>
      <c r="AN363" s="6">
        <f t="shared" si="120"/>
        <v>25</v>
      </c>
      <c r="AO363" s="6">
        <f t="shared" si="121"/>
        <v>4379</v>
      </c>
      <c r="AP363" s="6">
        <f t="shared" si="122"/>
        <v>4</v>
      </c>
      <c r="AQ363" s="6">
        <f t="shared" si="123"/>
        <v>62166</v>
      </c>
      <c r="AR363" s="6">
        <f t="shared" si="124"/>
        <v>26.224937200274034</v>
      </c>
    </row>
    <row r="364" spans="3:44" x14ac:dyDescent="0.25">
      <c r="C364" s="5" t="s">
        <v>712</v>
      </c>
      <c r="D364" s="5">
        <v>24820</v>
      </c>
      <c r="E364" s="5" t="s">
        <v>713</v>
      </c>
      <c r="F364" s="5">
        <v>22218</v>
      </c>
      <c r="G364" s="5">
        <v>1718</v>
      </c>
      <c r="H364" s="5">
        <v>3521</v>
      </c>
      <c r="I364" s="5">
        <v>3132</v>
      </c>
      <c r="J364" s="5">
        <v>2907</v>
      </c>
      <c r="K364" s="5">
        <v>3002</v>
      </c>
      <c r="L364" s="5">
        <v>1377</v>
      </c>
      <c r="M364" s="5">
        <v>2105</v>
      </c>
      <c r="N364" s="5">
        <v>647</v>
      </c>
      <c r="O364" s="5">
        <v>682</v>
      </c>
      <c r="P364" s="5">
        <v>1688</v>
      </c>
      <c r="Q364" s="5">
        <v>835</v>
      </c>
      <c r="R364" s="5">
        <v>604</v>
      </c>
      <c r="S364" s="6">
        <f t="shared" si="125"/>
        <v>11109</v>
      </c>
      <c r="T364" s="6" t="str">
        <f t="shared" si="126"/>
        <v>15 to 19 minutes</v>
      </c>
      <c r="U364" s="6">
        <f t="shared" si="127"/>
        <v>15</v>
      </c>
      <c r="V364" s="6">
        <f t="shared" si="128"/>
        <v>22218</v>
      </c>
      <c r="W364" s="6">
        <f t="shared" si="129"/>
        <v>8371</v>
      </c>
      <c r="X364" s="6">
        <f t="shared" si="130"/>
        <v>2907</v>
      </c>
      <c r="Y364" s="6">
        <f t="shared" si="131"/>
        <v>4</v>
      </c>
      <c r="Z364" s="6">
        <f t="shared" si="132"/>
        <v>18.767457860337117</v>
      </c>
      <c r="AC364" s="6">
        <f t="shared" si="111"/>
        <v>22218</v>
      </c>
      <c r="AD364" s="6">
        <f t="shared" si="112"/>
        <v>5555</v>
      </c>
      <c r="AE364" s="6">
        <f t="shared" si="113"/>
        <v>10</v>
      </c>
      <c r="AF364" s="6">
        <f t="shared" si="114"/>
        <v>3132</v>
      </c>
      <c r="AG364" s="6">
        <f t="shared" si="115"/>
        <v>4</v>
      </c>
      <c r="AH364" s="6">
        <f t="shared" si="116"/>
        <v>5239</v>
      </c>
      <c r="AI364" s="6">
        <f t="shared" si="117"/>
        <v>10.4029374201788</v>
      </c>
      <c r="AL364" s="6">
        <f t="shared" si="118"/>
        <v>22218</v>
      </c>
      <c r="AM364" s="6">
        <f t="shared" si="119"/>
        <v>16664</v>
      </c>
      <c r="AN364" s="6">
        <f t="shared" si="120"/>
        <v>30</v>
      </c>
      <c r="AO364" s="6">
        <f t="shared" si="121"/>
        <v>2105</v>
      </c>
      <c r="AP364" s="6">
        <f t="shared" si="122"/>
        <v>4</v>
      </c>
      <c r="AQ364" s="6">
        <f t="shared" si="123"/>
        <v>15657</v>
      </c>
      <c r="AR364" s="6">
        <f t="shared" si="124"/>
        <v>31.912589073634205</v>
      </c>
    </row>
    <row r="365" spans="3:44" x14ac:dyDescent="0.25">
      <c r="C365" s="5" t="s">
        <v>714</v>
      </c>
      <c r="D365" s="5">
        <v>24860</v>
      </c>
      <c r="E365" s="5" t="s">
        <v>715</v>
      </c>
      <c r="F365" s="5">
        <v>271493</v>
      </c>
      <c r="G365" s="5">
        <v>7883</v>
      </c>
      <c r="H365" s="5">
        <v>27609</v>
      </c>
      <c r="I365" s="5">
        <v>41742</v>
      </c>
      <c r="J365" s="5">
        <v>51820</v>
      </c>
      <c r="K365" s="5">
        <v>49844</v>
      </c>
      <c r="L365" s="5">
        <v>18853</v>
      </c>
      <c r="M365" s="5">
        <v>35301</v>
      </c>
      <c r="N365" s="5">
        <v>7228</v>
      </c>
      <c r="O365" s="5">
        <v>6820</v>
      </c>
      <c r="P365" s="5">
        <v>14344</v>
      </c>
      <c r="Q365" s="5">
        <v>6205</v>
      </c>
      <c r="R365" s="5">
        <v>3844</v>
      </c>
      <c r="S365" s="6">
        <f t="shared" si="125"/>
        <v>135746.5</v>
      </c>
      <c r="T365" s="6" t="str">
        <f t="shared" si="126"/>
        <v>20 to 24 minutes</v>
      </c>
      <c r="U365" s="6">
        <f t="shared" si="127"/>
        <v>20</v>
      </c>
      <c r="V365" s="6">
        <f t="shared" si="128"/>
        <v>271493</v>
      </c>
      <c r="W365" s="6">
        <f t="shared" si="129"/>
        <v>129054</v>
      </c>
      <c r="X365" s="6">
        <f t="shared" si="130"/>
        <v>49844</v>
      </c>
      <c r="Y365" s="6">
        <f t="shared" si="131"/>
        <v>4</v>
      </c>
      <c r="Z365" s="6">
        <f t="shared" si="132"/>
        <v>20.53707567610946</v>
      </c>
      <c r="AC365" s="6">
        <f t="shared" si="111"/>
        <v>271493</v>
      </c>
      <c r="AD365" s="6">
        <f t="shared" si="112"/>
        <v>67874</v>
      </c>
      <c r="AE365" s="6">
        <f t="shared" si="113"/>
        <v>10</v>
      </c>
      <c r="AF365" s="6">
        <f t="shared" si="114"/>
        <v>41742</v>
      </c>
      <c r="AG365" s="6">
        <f t="shared" si="115"/>
        <v>4</v>
      </c>
      <c r="AH365" s="6">
        <f t="shared" si="116"/>
        <v>35492</v>
      </c>
      <c r="AI365" s="6">
        <f t="shared" si="117"/>
        <v>13.102989794451631</v>
      </c>
      <c r="AL365" s="6">
        <f t="shared" si="118"/>
        <v>271493</v>
      </c>
      <c r="AM365" s="6">
        <f t="shared" si="119"/>
        <v>203620</v>
      </c>
      <c r="AN365" s="6">
        <f t="shared" si="120"/>
        <v>30</v>
      </c>
      <c r="AO365" s="6">
        <f t="shared" si="121"/>
        <v>35301</v>
      </c>
      <c r="AP365" s="6">
        <f t="shared" si="122"/>
        <v>4</v>
      </c>
      <c r="AQ365" s="6">
        <f t="shared" si="123"/>
        <v>197751</v>
      </c>
      <c r="AR365" s="6">
        <f t="shared" si="124"/>
        <v>30.664995325911448</v>
      </c>
    </row>
    <row r="366" spans="3:44" x14ac:dyDescent="0.25">
      <c r="C366" s="5" t="s">
        <v>716</v>
      </c>
      <c r="D366" s="5">
        <v>24900</v>
      </c>
      <c r="E366" s="5" t="s">
        <v>717</v>
      </c>
      <c r="F366" s="5">
        <v>12383</v>
      </c>
      <c r="G366" s="5">
        <v>397</v>
      </c>
      <c r="H366" s="5">
        <v>2750</v>
      </c>
      <c r="I366" s="5">
        <v>3598</v>
      </c>
      <c r="J366" s="5">
        <v>2385</v>
      </c>
      <c r="K366" s="5">
        <v>916</v>
      </c>
      <c r="L366" s="5">
        <v>346</v>
      </c>
      <c r="M366" s="5">
        <v>635</v>
      </c>
      <c r="N366" s="5">
        <v>90</v>
      </c>
      <c r="O366" s="5">
        <v>189</v>
      </c>
      <c r="P366" s="5">
        <v>529</v>
      </c>
      <c r="Q366" s="5">
        <v>411</v>
      </c>
      <c r="R366" s="5">
        <v>137</v>
      </c>
      <c r="S366" s="6">
        <f t="shared" si="125"/>
        <v>6191.5</v>
      </c>
      <c r="T366" s="6" t="str">
        <f t="shared" si="126"/>
        <v>10 to 14 minutes</v>
      </c>
      <c r="U366" s="6">
        <f t="shared" si="127"/>
        <v>10</v>
      </c>
      <c r="V366" s="6">
        <f t="shared" si="128"/>
        <v>12383</v>
      </c>
      <c r="W366" s="6">
        <f t="shared" si="129"/>
        <v>3147</v>
      </c>
      <c r="X366" s="6">
        <f t="shared" si="130"/>
        <v>3598</v>
      </c>
      <c r="Y366" s="6">
        <f t="shared" si="131"/>
        <v>4</v>
      </c>
      <c r="Z366" s="6">
        <f t="shared" si="132"/>
        <v>13.384658143413008</v>
      </c>
      <c r="AC366" s="6">
        <f t="shared" si="111"/>
        <v>12383</v>
      </c>
      <c r="AD366" s="6">
        <f t="shared" si="112"/>
        <v>3096</v>
      </c>
      <c r="AE366" s="6">
        <f t="shared" si="113"/>
        <v>5</v>
      </c>
      <c r="AF366" s="6">
        <f t="shared" si="114"/>
        <v>2750</v>
      </c>
      <c r="AG366" s="6">
        <f t="shared" si="115"/>
        <v>4</v>
      </c>
      <c r="AH366" s="6">
        <f t="shared" si="116"/>
        <v>397</v>
      </c>
      <c r="AI366" s="6">
        <f t="shared" si="117"/>
        <v>8.9254545454545458</v>
      </c>
      <c r="AL366" s="6">
        <f t="shared" si="118"/>
        <v>12383</v>
      </c>
      <c r="AM366" s="6">
        <f t="shared" si="119"/>
        <v>9288</v>
      </c>
      <c r="AN366" s="6">
        <f t="shared" si="120"/>
        <v>20</v>
      </c>
      <c r="AO366" s="6">
        <f t="shared" si="121"/>
        <v>916</v>
      </c>
      <c r="AP366" s="6">
        <f t="shared" si="122"/>
        <v>4</v>
      </c>
      <c r="AQ366" s="6">
        <f t="shared" si="123"/>
        <v>9130</v>
      </c>
      <c r="AR366" s="6">
        <f t="shared" si="124"/>
        <v>20.686681222707424</v>
      </c>
    </row>
    <row r="367" spans="3:44" x14ac:dyDescent="0.25">
      <c r="C367" s="5" t="s">
        <v>718</v>
      </c>
      <c r="D367" s="5">
        <v>24940</v>
      </c>
      <c r="E367" s="5" t="s">
        <v>719</v>
      </c>
      <c r="F367" s="5">
        <v>26556</v>
      </c>
      <c r="G367" s="5">
        <v>990</v>
      </c>
      <c r="H367" s="5">
        <v>3875</v>
      </c>
      <c r="I367" s="5">
        <v>6192</v>
      </c>
      <c r="J367" s="5">
        <v>5683</v>
      </c>
      <c r="K367" s="5">
        <v>3509</v>
      </c>
      <c r="L367" s="5">
        <v>1060</v>
      </c>
      <c r="M367" s="5">
        <v>1631</v>
      </c>
      <c r="N367" s="5">
        <v>451</v>
      </c>
      <c r="O367" s="5">
        <v>429</v>
      </c>
      <c r="P367" s="5">
        <v>850</v>
      </c>
      <c r="Q367" s="5">
        <v>1231</v>
      </c>
      <c r="R367" s="5">
        <v>655</v>
      </c>
      <c r="S367" s="6">
        <f t="shared" si="125"/>
        <v>13278</v>
      </c>
      <c r="T367" s="6" t="str">
        <f t="shared" si="126"/>
        <v>15 to 19 minutes</v>
      </c>
      <c r="U367" s="6">
        <f t="shared" si="127"/>
        <v>15</v>
      </c>
      <c r="V367" s="6">
        <f t="shared" si="128"/>
        <v>26556</v>
      </c>
      <c r="W367" s="6">
        <f t="shared" si="129"/>
        <v>11057</v>
      </c>
      <c r="X367" s="6">
        <f t="shared" si="130"/>
        <v>5683</v>
      </c>
      <c r="Y367" s="6">
        <f t="shared" si="131"/>
        <v>4</v>
      </c>
      <c r="Z367" s="6">
        <f t="shared" si="132"/>
        <v>16.563258842160831</v>
      </c>
      <c r="AC367" s="6">
        <f t="shared" si="111"/>
        <v>26556</v>
      </c>
      <c r="AD367" s="6">
        <f t="shared" si="112"/>
        <v>6640</v>
      </c>
      <c r="AE367" s="6">
        <f t="shared" si="113"/>
        <v>10</v>
      </c>
      <c r="AF367" s="6">
        <f t="shared" si="114"/>
        <v>6192</v>
      </c>
      <c r="AG367" s="6">
        <f t="shared" si="115"/>
        <v>4</v>
      </c>
      <c r="AH367" s="6">
        <f t="shared" si="116"/>
        <v>4865</v>
      </c>
      <c r="AI367" s="6">
        <f t="shared" si="117"/>
        <v>11.145994832041344</v>
      </c>
      <c r="AL367" s="6">
        <f t="shared" si="118"/>
        <v>26556</v>
      </c>
      <c r="AM367" s="6">
        <f t="shared" si="119"/>
        <v>19917</v>
      </c>
      <c r="AN367" s="6">
        <f t="shared" si="120"/>
        <v>20</v>
      </c>
      <c r="AO367" s="6">
        <f t="shared" si="121"/>
        <v>3509</v>
      </c>
      <c r="AP367" s="6">
        <f t="shared" si="122"/>
        <v>4</v>
      </c>
      <c r="AQ367" s="6">
        <f t="shared" si="123"/>
        <v>16740</v>
      </c>
      <c r="AR367" s="6">
        <f t="shared" si="124"/>
        <v>23.621544599601027</v>
      </c>
    </row>
    <row r="368" spans="3:44" x14ac:dyDescent="0.25">
      <c r="C368" s="5" t="s">
        <v>720</v>
      </c>
      <c r="D368" s="5">
        <v>24980</v>
      </c>
      <c r="E368" s="5" t="s">
        <v>721</v>
      </c>
      <c r="F368" s="5">
        <v>8437</v>
      </c>
      <c r="G368" s="5">
        <v>533</v>
      </c>
      <c r="H368" s="5">
        <v>1567</v>
      </c>
      <c r="I368" s="5">
        <v>1989</v>
      </c>
      <c r="J368" s="5">
        <v>1286</v>
      </c>
      <c r="K368" s="5">
        <v>1093</v>
      </c>
      <c r="L368" s="5">
        <v>319</v>
      </c>
      <c r="M368" s="5">
        <v>487</v>
      </c>
      <c r="N368" s="5">
        <v>31</v>
      </c>
      <c r="O368" s="5">
        <v>114</v>
      </c>
      <c r="P368" s="5">
        <v>311</v>
      </c>
      <c r="Q368" s="5">
        <v>324</v>
      </c>
      <c r="R368" s="5">
        <v>383</v>
      </c>
      <c r="S368" s="6">
        <f t="shared" si="125"/>
        <v>4218.5</v>
      </c>
      <c r="T368" s="6" t="str">
        <f t="shared" si="126"/>
        <v>15 to 19 minutes</v>
      </c>
      <c r="U368" s="6">
        <f t="shared" si="127"/>
        <v>15</v>
      </c>
      <c r="V368" s="6">
        <f t="shared" si="128"/>
        <v>8437</v>
      </c>
      <c r="W368" s="6">
        <f t="shared" si="129"/>
        <v>4089</v>
      </c>
      <c r="X368" s="6">
        <f t="shared" si="130"/>
        <v>1286</v>
      </c>
      <c r="Y368" s="6">
        <f t="shared" si="131"/>
        <v>4</v>
      </c>
      <c r="Z368" s="6">
        <f t="shared" si="132"/>
        <v>15.402799377916018</v>
      </c>
      <c r="AC368" s="6">
        <f t="shared" si="111"/>
        <v>8437</v>
      </c>
      <c r="AD368" s="6">
        <f t="shared" si="112"/>
        <v>2110</v>
      </c>
      <c r="AE368" s="6">
        <f t="shared" si="113"/>
        <v>10</v>
      </c>
      <c r="AF368" s="6">
        <f t="shared" si="114"/>
        <v>1989</v>
      </c>
      <c r="AG368" s="6">
        <f t="shared" si="115"/>
        <v>4</v>
      </c>
      <c r="AH368" s="6">
        <f t="shared" si="116"/>
        <v>2100</v>
      </c>
      <c r="AI368" s="6">
        <f t="shared" si="117"/>
        <v>10.01860231271996</v>
      </c>
      <c r="AL368" s="6">
        <f t="shared" si="118"/>
        <v>8437</v>
      </c>
      <c r="AM368" s="6">
        <f t="shared" si="119"/>
        <v>6328</v>
      </c>
      <c r="AN368" s="6">
        <f t="shared" si="120"/>
        <v>20</v>
      </c>
      <c r="AO368" s="6">
        <f t="shared" si="121"/>
        <v>1093</v>
      </c>
      <c r="AP368" s="6">
        <f t="shared" si="122"/>
        <v>4</v>
      </c>
      <c r="AQ368" s="6">
        <f t="shared" si="123"/>
        <v>5375</v>
      </c>
      <c r="AR368" s="6">
        <f t="shared" si="124"/>
        <v>23.486733760292772</v>
      </c>
    </row>
    <row r="369" spans="3:44" x14ac:dyDescent="0.25">
      <c r="C369" s="5" t="s">
        <v>722</v>
      </c>
      <c r="D369" s="5">
        <v>25020</v>
      </c>
      <c r="E369" s="5" t="s">
        <v>723</v>
      </c>
      <c r="F369" s="5">
        <v>19710</v>
      </c>
      <c r="G369" s="5">
        <v>634</v>
      </c>
      <c r="H369" s="5">
        <v>2023</v>
      </c>
      <c r="I369" s="5">
        <v>3720</v>
      </c>
      <c r="J369" s="5">
        <v>3906</v>
      </c>
      <c r="K369" s="5">
        <v>2474</v>
      </c>
      <c r="L369" s="5">
        <v>683</v>
      </c>
      <c r="M369" s="5">
        <v>2300</v>
      </c>
      <c r="N369" s="5">
        <v>285</v>
      </c>
      <c r="O369" s="5">
        <v>566</v>
      </c>
      <c r="P369" s="5">
        <v>1047</v>
      </c>
      <c r="Q369" s="5">
        <v>1472</v>
      </c>
      <c r="R369" s="5">
        <v>600</v>
      </c>
      <c r="S369" s="6">
        <f t="shared" si="125"/>
        <v>9855</v>
      </c>
      <c r="T369" s="6" t="str">
        <f t="shared" si="126"/>
        <v>15 to 19 minutes</v>
      </c>
      <c r="U369" s="6">
        <f t="shared" si="127"/>
        <v>15</v>
      </c>
      <c r="V369" s="6">
        <f t="shared" si="128"/>
        <v>19710</v>
      </c>
      <c r="W369" s="6">
        <f t="shared" si="129"/>
        <v>6377</v>
      </c>
      <c r="X369" s="6">
        <f t="shared" si="130"/>
        <v>3906</v>
      </c>
      <c r="Y369" s="6">
        <f t="shared" si="131"/>
        <v>4</v>
      </c>
      <c r="Z369" s="6">
        <f t="shared" si="132"/>
        <v>18.561699948796722</v>
      </c>
      <c r="AC369" s="6">
        <f t="shared" si="111"/>
        <v>19710</v>
      </c>
      <c r="AD369" s="6">
        <f t="shared" si="112"/>
        <v>4928</v>
      </c>
      <c r="AE369" s="6">
        <f t="shared" si="113"/>
        <v>10</v>
      </c>
      <c r="AF369" s="6">
        <f t="shared" si="114"/>
        <v>3720</v>
      </c>
      <c r="AG369" s="6">
        <f t="shared" si="115"/>
        <v>4</v>
      </c>
      <c r="AH369" s="6">
        <f t="shared" si="116"/>
        <v>2657</v>
      </c>
      <c r="AI369" s="6">
        <f t="shared" si="117"/>
        <v>12.441397849462366</v>
      </c>
      <c r="AL369" s="6">
        <f t="shared" si="118"/>
        <v>19710</v>
      </c>
      <c r="AM369" s="6">
        <f t="shared" si="119"/>
        <v>14783</v>
      </c>
      <c r="AN369" s="6">
        <f t="shared" si="120"/>
        <v>30</v>
      </c>
      <c r="AO369" s="6">
        <f t="shared" si="121"/>
        <v>2300</v>
      </c>
      <c r="AP369" s="6">
        <f t="shared" si="122"/>
        <v>4</v>
      </c>
      <c r="AQ369" s="6">
        <f t="shared" si="123"/>
        <v>13440</v>
      </c>
      <c r="AR369" s="6">
        <f t="shared" si="124"/>
        <v>32.334782608695654</v>
      </c>
    </row>
    <row r="370" spans="3:44" x14ac:dyDescent="0.25">
      <c r="C370" s="5" t="s">
        <v>724</v>
      </c>
      <c r="D370" s="5">
        <v>25060</v>
      </c>
      <c r="E370" s="5" t="s">
        <v>725</v>
      </c>
      <c r="F370" s="5">
        <v>108916</v>
      </c>
      <c r="G370" s="5">
        <v>3330</v>
      </c>
      <c r="H370" s="5">
        <v>11851</v>
      </c>
      <c r="I370" s="5">
        <v>17523</v>
      </c>
      <c r="J370" s="5">
        <v>19336</v>
      </c>
      <c r="K370" s="5">
        <v>18566</v>
      </c>
      <c r="L370" s="5">
        <v>7099</v>
      </c>
      <c r="M370" s="5">
        <v>14498</v>
      </c>
      <c r="N370" s="5">
        <v>2229</v>
      </c>
      <c r="O370" s="5">
        <v>2520</v>
      </c>
      <c r="P370" s="5">
        <v>5388</v>
      </c>
      <c r="Q370" s="5">
        <v>3956</v>
      </c>
      <c r="R370" s="5">
        <v>2620</v>
      </c>
      <c r="S370" s="6">
        <f t="shared" si="125"/>
        <v>54458</v>
      </c>
      <c r="T370" s="6" t="str">
        <f t="shared" si="126"/>
        <v>20 to 24 minutes</v>
      </c>
      <c r="U370" s="6">
        <f t="shared" si="127"/>
        <v>20</v>
      </c>
      <c r="V370" s="6">
        <f t="shared" si="128"/>
        <v>108916</v>
      </c>
      <c r="W370" s="6">
        <f t="shared" si="129"/>
        <v>52040</v>
      </c>
      <c r="X370" s="6">
        <f t="shared" si="130"/>
        <v>18566</v>
      </c>
      <c r="Y370" s="6">
        <f t="shared" si="131"/>
        <v>4</v>
      </c>
      <c r="Z370" s="6">
        <f t="shared" si="132"/>
        <v>20.52095227835829</v>
      </c>
      <c r="AC370" s="6">
        <f t="shared" si="111"/>
        <v>108916</v>
      </c>
      <c r="AD370" s="6">
        <f t="shared" si="112"/>
        <v>27230</v>
      </c>
      <c r="AE370" s="6">
        <f t="shared" si="113"/>
        <v>10</v>
      </c>
      <c r="AF370" s="6">
        <f t="shared" si="114"/>
        <v>17523</v>
      </c>
      <c r="AG370" s="6">
        <f t="shared" si="115"/>
        <v>4</v>
      </c>
      <c r="AH370" s="6">
        <f t="shared" si="116"/>
        <v>15181</v>
      </c>
      <c r="AI370" s="6">
        <f t="shared" si="117"/>
        <v>12.750214004451292</v>
      </c>
      <c r="AL370" s="6">
        <f t="shared" si="118"/>
        <v>108916</v>
      </c>
      <c r="AM370" s="6">
        <f t="shared" si="119"/>
        <v>81687</v>
      </c>
      <c r="AN370" s="6">
        <f t="shared" si="120"/>
        <v>30</v>
      </c>
      <c r="AO370" s="6">
        <f t="shared" si="121"/>
        <v>14498</v>
      </c>
      <c r="AP370" s="6">
        <f t="shared" si="122"/>
        <v>4</v>
      </c>
      <c r="AQ370" s="6">
        <f t="shared" si="123"/>
        <v>77705</v>
      </c>
      <c r="AR370" s="6">
        <f t="shared" si="124"/>
        <v>31.098634294385434</v>
      </c>
    </row>
    <row r="371" spans="3:44" x14ac:dyDescent="0.25">
      <c r="C371" s="5" t="s">
        <v>726</v>
      </c>
      <c r="D371" s="5">
        <v>25100</v>
      </c>
      <c r="E371" s="5" t="s">
        <v>727</v>
      </c>
      <c r="F371" s="5">
        <v>9412</v>
      </c>
      <c r="G371" s="5">
        <v>1158</v>
      </c>
      <c r="H371" s="5">
        <v>2723</v>
      </c>
      <c r="I371" s="5">
        <v>1780</v>
      </c>
      <c r="J371" s="5">
        <v>959</v>
      </c>
      <c r="K371" s="5">
        <v>805</v>
      </c>
      <c r="L371" s="5">
        <v>235</v>
      </c>
      <c r="M371" s="5">
        <v>653</v>
      </c>
      <c r="N371" s="5">
        <v>109</v>
      </c>
      <c r="O371" s="5">
        <v>302</v>
      </c>
      <c r="P371" s="5">
        <v>406</v>
      </c>
      <c r="Q371" s="5">
        <v>170</v>
      </c>
      <c r="R371" s="5">
        <v>112</v>
      </c>
      <c r="S371" s="6">
        <f t="shared" si="125"/>
        <v>4706</v>
      </c>
      <c r="T371" s="6" t="str">
        <f t="shared" si="126"/>
        <v>10 to 14 minutes</v>
      </c>
      <c r="U371" s="6">
        <f t="shared" si="127"/>
        <v>10</v>
      </c>
      <c r="V371" s="6">
        <f t="shared" si="128"/>
        <v>9412</v>
      </c>
      <c r="W371" s="6">
        <f t="shared" si="129"/>
        <v>3881</v>
      </c>
      <c r="X371" s="6">
        <f t="shared" si="130"/>
        <v>1780</v>
      </c>
      <c r="Y371" s="6">
        <f t="shared" si="131"/>
        <v>4</v>
      </c>
      <c r="Z371" s="6">
        <f t="shared" si="132"/>
        <v>11.853932584269662</v>
      </c>
      <c r="AC371" s="6">
        <f t="shared" si="111"/>
        <v>9412</v>
      </c>
      <c r="AD371" s="6">
        <f t="shared" si="112"/>
        <v>2354</v>
      </c>
      <c r="AE371" s="6">
        <f t="shared" si="113"/>
        <v>5</v>
      </c>
      <c r="AF371" s="6">
        <f t="shared" si="114"/>
        <v>2723</v>
      </c>
      <c r="AG371" s="6">
        <f t="shared" si="115"/>
        <v>4</v>
      </c>
      <c r="AH371" s="6">
        <f t="shared" si="116"/>
        <v>1158</v>
      </c>
      <c r="AI371" s="6">
        <f t="shared" si="117"/>
        <v>6.7554168196841715</v>
      </c>
      <c r="AL371" s="6">
        <f t="shared" si="118"/>
        <v>9412</v>
      </c>
      <c r="AM371" s="6">
        <f t="shared" si="119"/>
        <v>7059</v>
      </c>
      <c r="AN371" s="6">
        <f t="shared" si="120"/>
        <v>20</v>
      </c>
      <c r="AO371" s="6">
        <f t="shared" si="121"/>
        <v>805</v>
      </c>
      <c r="AP371" s="6">
        <f t="shared" si="122"/>
        <v>4</v>
      </c>
      <c r="AQ371" s="6">
        <f t="shared" si="123"/>
        <v>6620</v>
      </c>
      <c r="AR371" s="6">
        <f t="shared" si="124"/>
        <v>22.181366459627331</v>
      </c>
    </row>
    <row r="372" spans="3:44" x14ac:dyDescent="0.25">
      <c r="C372" s="5" t="s">
        <v>728</v>
      </c>
      <c r="D372" s="5">
        <v>25180</v>
      </c>
      <c r="E372" s="5" t="s">
        <v>729</v>
      </c>
      <c r="F372" s="5">
        <v>118079</v>
      </c>
      <c r="G372" s="5">
        <v>3463</v>
      </c>
      <c r="H372" s="5">
        <v>11424</v>
      </c>
      <c r="I372" s="5">
        <v>16959</v>
      </c>
      <c r="J372" s="5">
        <v>17755</v>
      </c>
      <c r="K372" s="5">
        <v>15898</v>
      </c>
      <c r="L372" s="5">
        <v>6554</v>
      </c>
      <c r="M372" s="5">
        <v>14195</v>
      </c>
      <c r="N372" s="5">
        <v>3245</v>
      </c>
      <c r="O372" s="5">
        <v>4632</v>
      </c>
      <c r="P372" s="5">
        <v>8180</v>
      </c>
      <c r="Q372" s="5">
        <v>7991</v>
      </c>
      <c r="R372" s="5">
        <v>7783</v>
      </c>
      <c r="S372" s="6">
        <f t="shared" si="125"/>
        <v>59039.5</v>
      </c>
      <c r="T372" s="6" t="str">
        <f t="shared" si="126"/>
        <v>20 to 24 minutes</v>
      </c>
      <c r="U372" s="6">
        <f t="shared" si="127"/>
        <v>20</v>
      </c>
      <c r="V372" s="6">
        <f t="shared" si="128"/>
        <v>118079</v>
      </c>
      <c r="W372" s="6">
        <f t="shared" si="129"/>
        <v>49601</v>
      </c>
      <c r="X372" s="6">
        <f t="shared" si="130"/>
        <v>15898</v>
      </c>
      <c r="Y372" s="6">
        <f t="shared" si="131"/>
        <v>4</v>
      </c>
      <c r="Z372" s="6">
        <f t="shared" si="132"/>
        <v>22.374764121273117</v>
      </c>
      <c r="AC372" s="6">
        <f t="shared" si="111"/>
        <v>118079</v>
      </c>
      <c r="AD372" s="6">
        <f t="shared" si="112"/>
        <v>29520</v>
      </c>
      <c r="AE372" s="6">
        <f t="shared" si="113"/>
        <v>10</v>
      </c>
      <c r="AF372" s="6">
        <f t="shared" si="114"/>
        <v>16959</v>
      </c>
      <c r="AG372" s="6">
        <f t="shared" si="115"/>
        <v>4</v>
      </c>
      <c r="AH372" s="6">
        <f t="shared" si="116"/>
        <v>14887</v>
      </c>
      <c r="AI372" s="6">
        <f t="shared" si="117"/>
        <v>13.451323780883307</v>
      </c>
      <c r="AL372" s="6">
        <f t="shared" si="118"/>
        <v>118079</v>
      </c>
      <c r="AM372" s="6">
        <f t="shared" si="119"/>
        <v>88560</v>
      </c>
      <c r="AN372" s="6">
        <f t="shared" si="120"/>
        <v>35</v>
      </c>
      <c r="AO372" s="6">
        <f t="shared" si="121"/>
        <v>3245</v>
      </c>
      <c r="AP372" s="6">
        <f t="shared" si="122"/>
        <v>4</v>
      </c>
      <c r="AQ372" s="6">
        <f t="shared" si="123"/>
        <v>86248</v>
      </c>
      <c r="AR372" s="6">
        <f t="shared" si="124"/>
        <v>37.848998459167952</v>
      </c>
    </row>
    <row r="373" spans="3:44" x14ac:dyDescent="0.25">
      <c r="C373" s="5" t="s">
        <v>730</v>
      </c>
      <c r="D373" s="5">
        <v>25220</v>
      </c>
      <c r="E373" s="5" t="s">
        <v>731</v>
      </c>
      <c r="F373" s="5">
        <v>49646</v>
      </c>
      <c r="G373" s="5">
        <v>1894</v>
      </c>
      <c r="H373" s="5">
        <v>5261</v>
      </c>
      <c r="I373" s="5">
        <v>8381</v>
      </c>
      <c r="J373" s="5">
        <v>8045</v>
      </c>
      <c r="K373" s="5">
        <v>4662</v>
      </c>
      <c r="L373" s="5">
        <v>1732</v>
      </c>
      <c r="M373" s="5">
        <v>5455</v>
      </c>
      <c r="N373" s="5">
        <v>947</v>
      </c>
      <c r="O373" s="5">
        <v>1155</v>
      </c>
      <c r="P373" s="5">
        <v>4644</v>
      </c>
      <c r="Q373" s="5">
        <v>4738</v>
      </c>
      <c r="R373" s="5">
        <v>2732</v>
      </c>
      <c r="S373" s="6">
        <f t="shared" si="125"/>
        <v>24823</v>
      </c>
      <c r="T373" s="6" t="str">
        <f t="shared" si="126"/>
        <v>20 to 24 minutes</v>
      </c>
      <c r="U373" s="6">
        <f t="shared" si="127"/>
        <v>20</v>
      </c>
      <c r="V373" s="6">
        <f t="shared" si="128"/>
        <v>49646</v>
      </c>
      <c r="W373" s="6">
        <f t="shared" si="129"/>
        <v>23581</v>
      </c>
      <c r="X373" s="6">
        <f t="shared" si="130"/>
        <v>4662</v>
      </c>
      <c r="Y373" s="6">
        <f t="shared" si="131"/>
        <v>4</v>
      </c>
      <c r="Z373" s="6">
        <f t="shared" si="132"/>
        <v>21.065637065637066</v>
      </c>
      <c r="AC373" s="6">
        <f t="shared" si="111"/>
        <v>49646</v>
      </c>
      <c r="AD373" s="6">
        <f t="shared" si="112"/>
        <v>12412</v>
      </c>
      <c r="AE373" s="6">
        <f t="shared" si="113"/>
        <v>10</v>
      </c>
      <c r="AF373" s="6">
        <f t="shared" si="114"/>
        <v>8381</v>
      </c>
      <c r="AG373" s="6">
        <f t="shared" si="115"/>
        <v>4</v>
      </c>
      <c r="AH373" s="6">
        <f t="shared" si="116"/>
        <v>7155</v>
      </c>
      <c r="AI373" s="6">
        <f t="shared" si="117"/>
        <v>12.50876983653502</v>
      </c>
      <c r="AL373" s="6">
        <f t="shared" si="118"/>
        <v>49646</v>
      </c>
      <c r="AM373" s="6">
        <f t="shared" si="119"/>
        <v>37235</v>
      </c>
      <c r="AN373" s="6">
        <f t="shared" si="120"/>
        <v>40</v>
      </c>
      <c r="AO373" s="6">
        <f t="shared" si="121"/>
        <v>1155</v>
      </c>
      <c r="AP373" s="6">
        <f t="shared" si="122"/>
        <v>4</v>
      </c>
      <c r="AQ373" s="6">
        <f t="shared" si="123"/>
        <v>36377</v>
      </c>
      <c r="AR373" s="6">
        <f t="shared" si="124"/>
        <v>42.969696969696969</v>
      </c>
    </row>
    <row r="374" spans="3:44" x14ac:dyDescent="0.25">
      <c r="C374" s="5" t="s">
        <v>732</v>
      </c>
      <c r="D374" s="5">
        <v>25260</v>
      </c>
      <c r="E374" s="5" t="s">
        <v>733</v>
      </c>
      <c r="F374" s="5">
        <v>53717</v>
      </c>
      <c r="G374" s="5">
        <v>2642</v>
      </c>
      <c r="H374" s="5">
        <v>7472</v>
      </c>
      <c r="I374" s="5">
        <v>10344</v>
      </c>
      <c r="J374" s="5">
        <v>9073</v>
      </c>
      <c r="K374" s="5">
        <v>7308</v>
      </c>
      <c r="L374" s="5">
        <v>2611</v>
      </c>
      <c r="M374" s="5">
        <v>4940</v>
      </c>
      <c r="N374" s="5">
        <v>1425</v>
      </c>
      <c r="O374" s="5">
        <v>1999</v>
      </c>
      <c r="P374" s="5">
        <v>3564</v>
      </c>
      <c r="Q374" s="5">
        <v>1684</v>
      </c>
      <c r="R374" s="5">
        <v>655</v>
      </c>
      <c r="S374" s="6">
        <f t="shared" si="125"/>
        <v>26858.5</v>
      </c>
      <c r="T374" s="6" t="str">
        <f t="shared" si="126"/>
        <v>15 to 19 minutes</v>
      </c>
      <c r="U374" s="6">
        <f t="shared" si="127"/>
        <v>15</v>
      </c>
      <c r="V374" s="6">
        <f t="shared" si="128"/>
        <v>53717</v>
      </c>
      <c r="W374" s="6">
        <f t="shared" si="129"/>
        <v>20458</v>
      </c>
      <c r="X374" s="6">
        <f t="shared" si="130"/>
        <v>9073</v>
      </c>
      <c r="Y374" s="6">
        <f t="shared" si="131"/>
        <v>4</v>
      </c>
      <c r="Z374" s="6">
        <f t="shared" si="132"/>
        <v>17.82177890444175</v>
      </c>
      <c r="AC374" s="6">
        <f t="shared" si="111"/>
        <v>53717</v>
      </c>
      <c r="AD374" s="6">
        <f t="shared" si="112"/>
        <v>13430</v>
      </c>
      <c r="AE374" s="6">
        <f t="shared" si="113"/>
        <v>10</v>
      </c>
      <c r="AF374" s="6">
        <f t="shared" si="114"/>
        <v>10344</v>
      </c>
      <c r="AG374" s="6">
        <f t="shared" si="115"/>
        <v>4</v>
      </c>
      <c r="AH374" s="6">
        <f t="shared" si="116"/>
        <v>10114</v>
      </c>
      <c r="AI374" s="6">
        <f t="shared" si="117"/>
        <v>11.281999226604794</v>
      </c>
      <c r="AL374" s="6">
        <f t="shared" si="118"/>
        <v>53717</v>
      </c>
      <c r="AM374" s="6">
        <f t="shared" si="119"/>
        <v>40288</v>
      </c>
      <c r="AN374" s="6">
        <f t="shared" si="120"/>
        <v>30</v>
      </c>
      <c r="AO374" s="6">
        <f t="shared" si="121"/>
        <v>4940</v>
      </c>
      <c r="AP374" s="6">
        <f t="shared" si="122"/>
        <v>4</v>
      </c>
      <c r="AQ374" s="6">
        <f t="shared" si="123"/>
        <v>39450</v>
      </c>
      <c r="AR374" s="6">
        <f t="shared" si="124"/>
        <v>30.678340080971658</v>
      </c>
    </row>
    <row r="375" spans="3:44" x14ac:dyDescent="0.25">
      <c r="C375" s="5" t="s">
        <v>734</v>
      </c>
      <c r="D375" s="5">
        <v>25300</v>
      </c>
      <c r="E375" s="5" t="s">
        <v>735</v>
      </c>
      <c r="F375" s="5">
        <v>16841</v>
      </c>
      <c r="G375" s="5">
        <v>1231</v>
      </c>
      <c r="H375" s="5">
        <v>3507</v>
      </c>
      <c r="I375" s="5">
        <v>3347</v>
      </c>
      <c r="J375" s="5">
        <v>2307</v>
      </c>
      <c r="K375" s="5">
        <v>1865</v>
      </c>
      <c r="L375" s="5">
        <v>892</v>
      </c>
      <c r="M375" s="5">
        <v>1554</v>
      </c>
      <c r="N375" s="5">
        <v>245</v>
      </c>
      <c r="O375" s="5">
        <v>420</v>
      </c>
      <c r="P375" s="5">
        <v>770</v>
      </c>
      <c r="Q375" s="5">
        <v>367</v>
      </c>
      <c r="R375" s="5">
        <v>336</v>
      </c>
      <c r="S375" s="6">
        <f t="shared" si="125"/>
        <v>8420.5</v>
      </c>
      <c r="T375" s="6" t="str">
        <f t="shared" si="126"/>
        <v>15 to 19 minutes</v>
      </c>
      <c r="U375" s="6">
        <f t="shared" si="127"/>
        <v>15</v>
      </c>
      <c r="V375" s="6">
        <f t="shared" si="128"/>
        <v>16841</v>
      </c>
      <c r="W375" s="6">
        <f t="shared" si="129"/>
        <v>8085</v>
      </c>
      <c r="X375" s="6">
        <f t="shared" si="130"/>
        <v>2307</v>
      </c>
      <c r="Y375" s="6">
        <f t="shared" si="131"/>
        <v>4</v>
      </c>
      <c r="Z375" s="6">
        <f t="shared" si="132"/>
        <v>15.58170784568704</v>
      </c>
      <c r="AC375" s="6">
        <f t="shared" si="111"/>
        <v>16841</v>
      </c>
      <c r="AD375" s="6">
        <f t="shared" si="112"/>
        <v>4211</v>
      </c>
      <c r="AE375" s="6">
        <f t="shared" si="113"/>
        <v>5</v>
      </c>
      <c r="AF375" s="6">
        <f t="shared" si="114"/>
        <v>3507</v>
      </c>
      <c r="AG375" s="6">
        <f t="shared" si="115"/>
        <v>4</v>
      </c>
      <c r="AH375" s="6">
        <f t="shared" si="116"/>
        <v>1231</v>
      </c>
      <c r="AI375" s="6">
        <f t="shared" si="117"/>
        <v>8.3980610208155113</v>
      </c>
      <c r="AL375" s="6">
        <f t="shared" si="118"/>
        <v>16841</v>
      </c>
      <c r="AM375" s="6">
        <f t="shared" si="119"/>
        <v>12631</v>
      </c>
      <c r="AN375" s="6">
        <f t="shared" si="120"/>
        <v>25</v>
      </c>
      <c r="AO375" s="6">
        <f t="shared" si="121"/>
        <v>892</v>
      </c>
      <c r="AP375" s="6">
        <f t="shared" si="122"/>
        <v>4</v>
      </c>
      <c r="AQ375" s="6">
        <f t="shared" si="123"/>
        <v>12257</v>
      </c>
      <c r="AR375" s="6">
        <f t="shared" si="124"/>
        <v>26.676008968609864</v>
      </c>
    </row>
    <row r="376" spans="3:44" x14ac:dyDescent="0.25">
      <c r="C376" s="5" t="s">
        <v>736</v>
      </c>
      <c r="D376" s="5">
        <v>25340</v>
      </c>
      <c r="E376" s="5" t="s">
        <v>737</v>
      </c>
      <c r="F376" s="5">
        <v>21027</v>
      </c>
      <c r="G376" s="5">
        <v>559</v>
      </c>
      <c r="H376" s="5">
        <v>1830</v>
      </c>
      <c r="I376" s="5">
        <v>2807</v>
      </c>
      <c r="J376" s="5">
        <v>3245</v>
      </c>
      <c r="K376" s="5">
        <v>3026</v>
      </c>
      <c r="L376" s="5">
        <v>1599</v>
      </c>
      <c r="M376" s="5">
        <v>2954</v>
      </c>
      <c r="N376" s="5">
        <v>731</v>
      </c>
      <c r="O376" s="5">
        <v>919</v>
      </c>
      <c r="P376" s="5">
        <v>2173</v>
      </c>
      <c r="Q376" s="5">
        <v>808</v>
      </c>
      <c r="R376" s="5">
        <v>376</v>
      </c>
      <c r="S376" s="6">
        <f t="shared" si="125"/>
        <v>10513.5</v>
      </c>
      <c r="T376" s="6" t="str">
        <f t="shared" si="126"/>
        <v>20 to 24 minutes</v>
      </c>
      <c r="U376" s="6">
        <f t="shared" si="127"/>
        <v>20</v>
      </c>
      <c r="V376" s="6">
        <f t="shared" si="128"/>
        <v>21027</v>
      </c>
      <c r="W376" s="6">
        <f t="shared" si="129"/>
        <v>8441</v>
      </c>
      <c r="X376" s="6">
        <f t="shared" si="130"/>
        <v>3026</v>
      </c>
      <c r="Y376" s="6">
        <f t="shared" si="131"/>
        <v>4</v>
      </c>
      <c r="Z376" s="6">
        <f t="shared" si="132"/>
        <v>22.739590218109715</v>
      </c>
      <c r="AC376" s="6">
        <f t="shared" si="111"/>
        <v>21027</v>
      </c>
      <c r="AD376" s="6">
        <f t="shared" si="112"/>
        <v>5257</v>
      </c>
      <c r="AE376" s="6">
        <f t="shared" si="113"/>
        <v>15</v>
      </c>
      <c r="AF376" s="6">
        <f t="shared" si="114"/>
        <v>3245</v>
      </c>
      <c r="AG376" s="6">
        <f t="shared" si="115"/>
        <v>4</v>
      </c>
      <c r="AH376" s="6">
        <f t="shared" si="116"/>
        <v>5196</v>
      </c>
      <c r="AI376" s="6">
        <f t="shared" si="117"/>
        <v>15.074884437596301</v>
      </c>
      <c r="AL376" s="6">
        <f t="shared" si="118"/>
        <v>21027</v>
      </c>
      <c r="AM376" s="6">
        <f t="shared" si="119"/>
        <v>15771</v>
      </c>
      <c r="AN376" s="6">
        <f t="shared" si="120"/>
        <v>30</v>
      </c>
      <c r="AO376" s="6">
        <f t="shared" si="121"/>
        <v>2954</v>
      </c>
      <c r="AP376" s="6">
        <f t="shared" si="122"/>
        <v>4</v>
      </c>
      <c r="AQ376" s="6">
        <f t="shared" si="123"/>
        <v>13066</v>
      </c>
      <c r="AR376" s="6">
        <f t="shared" si="124"/>
        <v>33.661814488828711</v>
      </c>
    </row>
    <row r="377" spans="3:44" x14ac:dyDescent="0.25">
      <c r="C377" s="5" t="s">
        <v>738</v>
      </c>
      <c r="D377" s="5">
        <v>25380</v>
      </c>
      <c r="E377" s="5" t="s">
        <v>739</v>
      </c>
      <c r="F377" s="5">
        <v>8859</v>
      </c>
      <c r="G377" s="5">
        <v>585</v>
      </c>
      <c r="H377" s="5">
        <v>1538</v>
      </c>
      <c r="I377" s="5">
        <v>1540</v>
      </c>
      <c r="J377" s="5">
        <v>1599</v>
      </c>
      <c r="K377" s="5">
        <v>675</v>
      </c>
      <c r="L377" s="5">
        <v>463</v>
      </c>
      <c r="M377" s="5">
        <v>867</v>
      </c>
      <c r="N377" s="5">
        <v>195</v>
      </c>
      <c r="O377" s="5">
        <v>272</v>
      </c>
      <c r="P377" s="5">
        <v>546</v>
      </c>
      <c r="Q377" s="5">
        <v>330</v>
      </c>
      <c r="R377" s="5">
        <v>249</v>
      </c>
      <c r="S377" s="6">
        <f t="shared" si="125"/>
        <v>4429.5</v>
      </c>
      <c r="T377" s="6" t="str">
        <f t="shared" si="126"/>
        <v>15 to 19 minutes</v>
      </c>
      <c r="U377" s="6">
        <f t="shared" si="127"/>
        <v>15</v>
      </c>
      <c r="V377" s="6">
        <f t="shared" si="128"/>
        <v>8859</v>
      </c>
      <c r="W377" s="6">
        <f t="shared" si="129"/>
        <v>3663</v>
      </c>
      <c r="X377" s="6">
        <f t="shared" si="130"/>
        <v>1599</v>
      </c>
      <c r="Y377" s="6">
        <f t="shared" si="131"/>
        <v>4</v>
      </c>
      <c r="Z377" s="6">
        <f t="shared" si="132"/>
        <v>16.917448405253282</v>
      </c>
      <c r="AC377" s="6">
        <f t="shared" si="111"/>
        <v>8859</v>
      </c>
      <c r="AD377" s="6">
        <f t="shared" si="112"/>
        <v>2215</v>
      </c>
      <c r="AE377" s="6">
        <f t="shared" si="113"/>
        <v>10</v>
      </c>
      <c r="AF377" s="6">
        <f t="shared" si="114"/>
        <v>1540</v>
      </c>
      <c r="AG377" s="6">
        <f t="shared" si="115"/>
        <v>4</v>
      </c>
      <c r="AH377" s="6">
        <f t="shared" si="116"/>
        <v>2123</v>
      </c>
      <c r="AI377" s="6">
        <f t="shared" si="117"/>
        <v>10.238311688311688</v>
      </c>
      <c r="AL377" s="6">
        <f t="shared" si="118"/>
        <v>8859</v>
      </c>
      <c r="AM377" s="6">
        <f t="shared" si="119"/>
        <v>6645</v>
      </c>
      <c r="AN377" s="6">
        <f t="shared" si="120"/>
        <v>30</v>
      </c>
      <c r="AO377" s="6">
        <f t="shared" si="121"/>
        <v>867</v>
      </c>
      <c r="AP377" s="6">
        <f t="shared" si="122"/>
        <v>4</v>
      </c>
      <c r="AQ377" s="6">
        <f t="shared" si="123"/>
        <v>6400</v>
      </c>
      <c r="AR377" s="6">
        <f t="shared" si="124"/>
        <v>31.126874279123413</v>
      </c>
    </row>
    <row r="378" spans="3:44" x14ac:dyDescent="0.25">
      <c r="C378" s="5" t="s">
        <v>740</v>
      </c>
      <c r="D378" s="5">
        <v>25420</v>
      </c>
      <c r="E378" s="5" t="s">
        <v>741</v>
      </c>
      <c r="F378" s="5">
        <v>260356</v>
      </c>
      <c r="G378" s="5">
        <v>8763</v>
      </c>
      <c r="H378" s="5">
        <v>30917</v>
      </c>
      <c r="I378" s="5">
        <v>43937</v>
      </c>
      <c r="J378" s="5">
        <v>48612</v>
      </c>
      <c r="K378" s="5">
        <v>43903</v>
      </c>
      <c r="L378" s="5">
        <v>16957</v>
      </c>
      <c r="M378" s="5">
        <v>27880</v>
      </c>
      <c r="N378" s="5">
        <v>6540</v>
      </c>
      <c r="O378" s="5">
        <v>7163</v>
      </c>
      <c r="P378" s="5">
        <v>14723</v>
      </c>
      <c r="Q378" s="5">
        <v>6859</v>
      </c>
      <c r="R378" s="5">
        <v>4102</v>
      </c>
      <c r="S378" s="6">
        <f t="shared" si="125"/>
        <v>130178</v>
      </c>
      <c r="T378" s="6" t="str">
        <f t="shared" si="126"/>
        <v>15 to 19 minutes</v>
      </c>
      <c r="U378" s="6">
        <f t="shared" si="127"/>
        <v>15</v>
      </c>
      <c r="V378" s="6">
        <f t="shared" si="128"/>
        <v>260356</v>
      </c>
      <c r="W378" s="6">
        <f t="shared" si="129"/>
        <v>83617</v>
      </c>
      <c r="X378" s="6">
        <f t="shared" si="130"/>
        <v>48612</v>
      </c>
      <c r="Y378" s="6">
        <f t="shared" si="131"/>
        <v>4</v>
      </c>
      <c r="Z378" s="6">
        <f t="shared" si="132"/>
        <v>18.831235085987</v>
      </c>
      <c r="AC378" s="6">
        <f t="shared" si="111"/>
        <v>260356</v>
      </c>
      <c r="AD378" s="6">
        <f t="shared" si="112"/>
        <v>65090</v>
      </c>
      <c r="AE378" s="6">
        <f t="shared" si="113"/>
        <v>10</v>
      </c>
      <c r="AF378" s="6">
        <f t="shared" si="114"/>
        <v>43937</v>
      </c>
      <c r="AG378" s="6">
        <f t="shared" si="115"/>
        <v>4</v>
      </c>
      <c r="AH378" s="6">
        <f t="shared" si="116"/>
        <v>39680</v>
      </c>
      <c r="AI378" s="6">
        <f t="shared" si="117"/>
        <v>12.313221203086236</v>
      </c>
      <c r="AL378" s="6">
        <f t="shared" si="118"/>
        <v>260356</v>
      </c>
      <c r="AM378" s="6">
        <f t="shared" si="119"/>
        <v>195267</v>
      </c>
      <c r="AN378" s="6">
        <f t="shared" si="120"/>
        <v>30</v>
      </c>
      <c r="AO378" s="6">
        <f t="shared" si="121"/>
        <v>27880</v>
      </c>
      <c r="AP378" s="6">
        <f t="shared" si="122"/>
        <v>4</v>
      </c>
      <c r="AQ378" s="6">
        <f t="shared" si="123"/>
        <v>193089</v>
      </c>
      <c r="AR378" s="6">
        <f t="shared" si="124"/>
        <v>30.312482065997131</v>
      </c>
    </row>
    <row r="379" spans="3:44" x14ac:dyDescent="0.25">
      <c r="C379" s="5" t="s">
        <v>742</v>
      </c>
      <c r="D379" s="5">
        <v>25460</v>
      </c>
      <c r="E379" s="5" t="s">
        <v>743</v>
      </c>
      <c r="F379" s="5">
        <v>17680</v>
      </c>
      <c r="G379" s="5">
        <v>1016</v>
      </c>
      <c r="H379" s="5">
        <v>3011</v>
      </c>
      <c r="I379" s="5">
        <v>2902</v>
      </c>
      <c r="J379" s="5">
        <v>3052</v>
      </c>
      <c r="K379" s="5">
        <v>1863</v>
      </c>
      <c r="L379" s="5">
        <v>967</v>
      </c>
      <c r="M379" s="5">
        <v>1950</v>
      </c>
      <c r="N379" s="5">
        <v>324</v>
      </c>
      <c r="O379" s="5">
        <v>446</v>
      </c>
      <c r="P379" s="5">
        <v>784</v>
      </c>
      <c r="Q379" s="5">
        <v>689</v>
      </c>
      <c r="R379" s="5">
        <v>676</v>
      </c>
      <c r="S379" s="6">
        <f t="shared" si="125"/>
        <v>8840</v>
      </c>
      <c r="T379" s="6" t="str">
        <f t="shared" si="126"/>
        <v>15 to 19 minutes</v>
      </c>
      <c r="U379" s="6">
        <f t="shared" si="127"/>
        <v>15</v>
      </c>
      <c r="V379" s="6">
        <f t="shared" si="128"/>
        <v>17680</v>
      </c>
      <c r="W379" s="6">
        <f t="shared" si="129"/>
        <v>6929</v>
      </c>
      <c r="X379" s="6">
        <f t="shared" si="130"/>
        <v>3052</v>
      </c>
      <c r="Y379" s="6">
        <f t="shared" si="131"/>
        <v>4</v>
      </c>
      <c r="Z379" s="6">
        <f t="shared" si="132"/>
        <v>17.504587155963304</v>
      </c>
      <c r="AC379" s="6">
        <f t="shared" si="111"/>
        <v>17680</v>
      </c>
      <c r="AD379" s="6">
        <f t="shared" si="112"/>
        <v>4421</v>
      </c>
      <c r="AE379" s="6">
        <f t="shared" si="113"/>
        <v>10</v>
      </c>
      <c r="AF379" s="6">
        <f t="shared" si="114"/>
        <v>2902</v>
      </c>
      <c r="AG379" s="6">
        <f t="shared" si="115"/>
        <v>4</v>
      </c>
      <c r="AH379" s="6">
        <f t="shared" si="116"/>
        <v>4027</v>
      </c>
      <c r="AI379" s="6">
        <f t="shared" si="117"/>
        <v>10.541695382494831</v>
      </c>
      <c r="AL379" s="6">
        <f t="shared" si="118"/>
        <v>17680</v>
      </c>
      <c r="AM379" s="6">
        <f t="shared" si="119"/>
        <v>13260</v>
      </c>
      <c r="AN379" s="6">
        <f t="shared" si="120"/>
        <v>30</v>
      </c>
      <c r="AO379" s="6">
        <f t="shared" si="121"/>
        <v>1950</v>
      </c>
      <c r="AP379" s="6">
        <f t="shared" si="122"/>
        <v>4</v>
      </c>
      <c r="AQ379" s="6">
        <f t="shared" si="123"/>
        <v>12811</v>
      </c>
      <c r="AR379" s="6">
        <f t="shared" si="124"/>
        <v>30.92102564102564</v>
      </c>
    </row>
    <row r="380" spans="3:44" x14ac:dyDescent="0.25">
      <c r="C380" s="5" t="s">
        <v>744</v>
      </c>
      <c r="D380" s="5">
        <v>25500</v>
      </c>
      <c r="E380" s="5" t="s">
        <v>745</v>
      </c>
      <c r="F380" s="5">
        <v>54656</v>
      </c>
      <c r="G380" s="5">
        <v>3623</v>
      </c>
      <c r="H380" s="5">
        <v>7015</v>
      </c>
      <c r="I380" s="5">
        <v>10847</v>
      </c>
      <c r="J380" s="5">
        <v>9137</v>
      </c>
      <c r="K380" s="5">
        <v>9313</v>
      </c>
      <c r="L380" s="5">
        <v>3096</v>
      </c>
      <c r="M380" s="5">
        <v>5487</v>
      </c>
      <c r="N380" s="5">
        <v>891</v>
      </c>
      <c r="O380" s="5">
        <v>950</v>
      </c>
      <c r="P380" s="5">
        <v>2173</v>
      </c>
      <c r="Q380" s="5">
        <v>1064</v>
      </c>
      <c r="R380" s="5">
        <v>1060</v>
      </c>
      <c r="S380" s="6">
        <f t="shared" si="125"/>
        <v>27328</v>
      </c>
      <c r="T380" s="6" t="str">
        <f t="shared" si="126"/>
        <v>15 to 19 minutes</v>
      </c>
      <c r="U380" s="6">
        <f t="shared" si="127"/>
        <v>15</v>
      </c>
      <c r="V380" s="6">
        <f t="shared" si="128"/>
        <v>54656</v>
      </c>
      <c r="W380" s="6">
        <f t="shared" si="129"/>
        <v>21485</v>
      </c>
      <c r="X380" s="6">
        <f t="shared" si="130"/>
        <v>9137</v>
      </c>
      <c r="Y380" s="6">
        <f t="shared" si="131"/>
        <v>4</v>
      </c>
      <c r="Z380" s="6">
        <f t="shared" si="132"/>
        <v>17.557951187479478</v>
      </c>
      <c r="AC380" s="6">
        <f t="shared" si="111"/>
        <v>54656</v>
      </c>
      <c r="AD380" s="6">
        <f t="shared" si="112"/>
        <v>13665</v>
      </c>
      <c r="AE380" s="6">
        <f t="shared" si="113"/>
        <v>10</v>
      </c>
      <c r="AF380" s="6">
        <f t="shared" si="114"/>
        <v>10847</v>
      </c>
      <c r="AG380" s="6">
        <f t="shared" si="115"/>
        <v>4</v>
      </c>
      <c r="AH380" s="6">
        <f t="shared" si="116"/>
        <v>10638</v>
      </c>
      <c r="AI380" s="6">
        <f t="shared" si="117"/>
        <v>11.115884576380566</v>
      </c>
      <c r="AL380" s="6">
        <f t="shared" si="118"/>
        <v>54656</v>
      </c>
      <c r="AM380" s="6">
        <f t="shared" si="119"/>
        <v>40992</v>
      </c>
      <c r="AN380" s="6">
        <f t="shared" si="120"/>
        <v>25</v>
      </c>
      <c r="AO380" s="6">
        <f t="shared" si="121"/>
        <v>3096</v>
      </c>
      <c r="AP380" s="6">
        <f t="shared" si="122"/>
        <v>4</v>
      </c>
      <c r="AQ380" s="6">
        <f t="shared" si="123"/>
        <v>39935</v>
      </c>
      <c r="AR380" s="6">
        <f t="shared" si="124"/>
        <v>26.365633074935399</v>
      </c>
    </row>
    <row r="381" spans="3:44" x14ac:dyDescent="0.25">
      <c r="C381" s="5" t="s">
        <v>746</v>
      </c>
      <c r="D381" s="5">
        <v>25540</v>
      </c>
      <c r="E381" s="5" t="s">
        <v>747</v>
      </c>
      <c r="F381" s="5">
        <v>567842</v>
      </c>
      <c r="G381" s="5">
        <v>16625</v>
      </c>
      <c r="H381" s="5">
        <v>60578</v>
      </c>
      <c r="I381" s="5">
        <v>86757</v>
      </c>
      <c r="J381" s="5">
        <v>92708</v>
      </c>
      <c r="K381" s="5">
        <v>94680</v>
      </c>
      <c r="L381" s="5">
        <v>43348</v>
      </c>
      <c r="M381" s="5">
        <v>77437</v>
      </c>
      <c r="N381" s="5">
        <v>17954</v>
      </c>
      <c r="O381" s="5">
        <v>20332</v>
      </c>
      <c r="P381" s="5">
        <v>32411</v>
      </c>
      <c r="Q381" s="5">
        <v>16506</v>
      </c>
      <c r="R381" s="5">
        <v>8506</v>
      </c>
      <c r="S381" s="6">
        <f t="shared" si="125"/>
        <v>283921</v>
      </c>
      <c r="T381" s="6" t="str">
        <f t="shared" si="126"/>
        <v>20 to 24 minutes</v>
      </c>
      <c r="U381" s="6">
        <f t="shared" si="127"/>
        <v>20</v>
      </c>
      <c r="V381" s="6">
        <f t="shared" si="128"/>
        <v>567842</v>
      </c>
      <c r="W381" s="6">
        <f t="shared" si="129"/>
        <v>256668</v>
      </c>
      <c r="X381" s="6">
        <f t="shared" si="130"/>
        <v>94680</v>
      </c>
      <c r="Y381" s="6">
        <f t="shared" si="131"/>
        <v>4</v>
      </c>
      <c r="Z381" s="6">
        <f t="shared" si="132"/>
        <v>21.151373046049851</v>
      </c>
      <c r="AC381" s="6">
        <f t="shared" si="111"/>
        <v>567842</v>
      </c>
      <c r="AD381" s="6">
        <f t="shared" si="112"/>
        <v>141961</v>
      </c>
      <c r="AE381" s="6">
        <f t="shared" si="113"/>
        <v>10</v>
      </c>
      <c r="AF381" s="6">
        <f t="shared" si="114"/>
        <v>86757</v>
      </c>
      <c r="AG381" s="6">
        <f t="shared" si="115"/>
        <v>4</v>
      </c>
      <c r="AH381" s="6">
        <f t="shared" si="116"/>
        <v>77203</v>
      </c>
      <c r="AI381" s="6">
        <f t="shared" si="117"/>
        <v>12.985695678734857</v>
      </c>
      <c r="AL381" s="6">
        <f t="shared" si="118"/>
        <v>567842</v>
      </c>
      <c r="AM381" s="6">
        <f t="shared" si="119"/>
        <v>425882</v>
      </c>
      <c r="AN381" s="6">
        <f t="shared" si="120"/>
        <v>30</v>
      </c>
      <c r="AO381" s="6">
        <f t="shared" si="121"/>
        <v>77437</v>
      </c>
      <c r="AP381" s="6">
        <f t="shared" si="122"/>
        <v>4</v>
      </c>
      <c r="AQ381" s="6">
        <f t="shared" si="123"/>
        <v>394696</v>
      </c>
      <c r="AR381" s="6">
        <f t="shared" si="124"/>
        <v>31.61088368609321</v>
      </c>
    </row>
    <row r="382" spans="3:44" x14ac:dyDescent="0.25">
      <c r="C382" s="5" t="s">
        <v>748</v>
      </c>
      <c r="D382" s="5">
        <v>25580</v>
      </c>
      <c r="E382" s="5" t="s">
        <v>749</v>
      </c>
      <c r="F382" s="5">
        <v>17996</v>
      </c>
      <c r="G382" s="5">
        <v>1636</v>
      </c>
      <c r="H382" s="5">
        <v>4813</v>
      </c>
      <c r="I382" s="5">
        <v>4266</v>
      </c>
      <c r="J382" s="5">
        <v>2318</v>
      </c>
      <c r="K382" s="5">
        <v>1353</v>
      </c>
      <c r="L382" s="5">
        <v>669</v>
      </c>
      <c r="M382" s="5">
        <v>1422</v>
      </c>
      <c r="N382" s="5">
        <v>287</v>
      </c>
      <c r="O382" s="5">
        <v>286</v>
      </c>
      <c r="P382" s="5">
        <v>497</v>
      </c>
      <c r="Q382" s="5">
        <v>207</v>
      </c>
      <c r="R382" s="5">
        <v>242</v>
      </c>
      <c r="S382" s="6">
        <f t="shared" si="125"/>
        <v>8998</v>
      </c>
      <c r="T382" s="6" t="str">
        <f t="shared" si="126"/>
        <v>10 to 14 minutes</v>
      </c>
      <c r="U382" s="6">
        <f t="shared" si="127"/>
        <v>10</v>
      </c>
      <c r="V382" s="6">
        <f t="shared" si="128"/>
        <v>17996</v>
      </c>
      <c r="W382" s="6">
        <f t="shared" si="129"/>
        <v>6449</v>
      </c>
      <c r="X382" s="6">
        <f t="shared" si="130"/>
        <v>4266</v>
      </c>
      <c r="Y382" s="6">
        <f t="shared" si="131"/>
        <v>4</v>
      </c>
      <c r="Z382" s="6">
        <f t="shared" si="132"/>
        <v>12.390060947022972</v>
      </c>
      <c r="AC382" s="6">
        <f t="shared" si="111"/>
        <v>17996</v>
      </c>
      <c r="AD382" s="6">
        <f t="shared" si="112"/>
        <v>4500</v>
      </c>
      <c r="AE382" s="6">
        <f t="shared" si="113"/>
        <v>5</v>
      </c>
      <c r="AF382" s="6">
        <f t="shared" si="114"/>
        <v>4813</v>
      </c>
      <c r="AG382" s="6">
        <f t="shared" si="115"/>
        <v>4</v>
      </c>
      <c r="AH382" s="6">
        <f t="shared" si="116"/>
        <v>1636</v>
      </c>
      <c r="AI382" s="6">
        <f t="shared" si="117"/>
        <v>7.3793891543735715</v>
      </c>
      <c r="AL382" s="6">
        <f t="shared" si="118"/>
        <v>17996</v>
      </c>
      <c r="AM382" s="6">
        <f t="shared" si="119"/>
        <v>13497</v>
      </c>
      <c r="AN382" s="6">
        <f t="shared" si="120"/>
        <v>20</v>
      </c>
      <c r="AO382" s="6">
        <f t="shared" si="121"/>
        <v>1353</v>
      </c>
      <c r="AP382" s="6">
        <f t="shared" si="122"/>
        <v>4</v>
      </c>
      <c r="AQ382" s="6">
        <f t="shared" si="123"/>
        <v>13033</v>
      </c>
      <c r="AR382" s="6">
        <f t="shared" si="124"/>
        <v>21.371766444937176</v>
      </c>
    </row>
    <row r="383" spans="3:44" x14ac:dyDescent="0.25">
      <c r="C383" s="5" t="s">
        <v>750</v>
      </c>
      <c r="D383" s="5">
        <v>25620</v>
      </c>
      <c r="E383" s="5" t="s">
        <v>751</v>
      </c>
      <c r="F383" s="5">
        <v>60436</v>
      </c>
      <c r="G383" s="5">
        <v>2972</v>
      </c>
      <c r="H383" s="5">
        <v>6832</v>
      </c>
      <c r="I383" s="5">
        <v>9910</v>
      </c>
      <c r="J383" s="5">
        <v>12969</v>
      </c>
      <c r="K383" s="5">
        <v>8982</v>
      </c>
      <c r="L383" s="5">
        <v>3243</v>
      </c>
      <c r="M383" s="5">
        <v>7066</v>
      </c>
      <c r="N383" s="5">
        <v>1002</v>
      </c>
      <c r="O383" s="5">
        <v>1179</v>
      </c>
      <c r="P383" s="5">
        <v>2344</v>
      </c>
      <c r="Q383" s="5">
        <v>1911</v>
      </c>
      <c r="R383" s="5">
        <v>2026</v>
      </c>
      <c r="S383" s="6">
        <f t="shared" si="125"/>
        <v>30218</v>
      </c>
      <c r="T383" s="6" t="str">
        <f t="shared" si="126"/>
        <v>15 to 19 minutes</v>
      </c>
      <c r="U383" s="6">
        <f t="shared" si="127"/>
        <v>15</v>
      </c>
      <c r="V383" s="6">
        <f t="shared" si="128"/>
        <v>60436</v>
      </c>
      <c r="W383" s="6">
        <f t="shared" si="129"/>
        <v>19714</v>
      </c>
      <c r="X383" s="6">
        <f t="shared" si="130"/>
        <v>12969</v>
      </c>
      <c r="Y383" s="6">
        <f t="shared" si="131"/>
        <v>4</v>
      </c>
      <c r="Z383" s="6">
        <f t="shared" si="132"/>
        <v>18.239725499267486</v>
      </c>
      <c r="AC383" s="6">
        <f t="shared" si="111"/>
        <v>60436</v>
      </c>
      <c r="AD383" s="6">
        <f t="shared" si="112"/>
        <v>15110</v>
      </c>
      <c r="AE383" s="6">
        <f t="shared" si="113"/>
        <v>10</v>
      </c>
      <c r="AF383" s="6">
        <f t="shared" si="114"/>
        <v>9910</v>
      </c>
      <c r="AG383" s="6">
        <f t="shared" si="115"/>
        <v>4</v>
      </c>
      <c r="AH383" s="6">
        <f t="shared" si="116"/>
        <v>9804</v>
      </c>
      <c r="AI383" s="6">
        <f t="shared" si="117"/>
        <v>12.141271442986882</v>
      </c>
      <c r="AL383" s="6">
        <f t="shared" si="118"/>
        <v>60436</v>
      </c>
      <c r="AM383" s="6">
        <f t="shared" si="119"/>
        <v>45327</v>
      </c>
      <c r="AN383" s="6">
        <f t="shared" si="120"/>
        <v>30</v>
      </c>
      <c r="AO383" s="6">
        <f t="shared" si="121"/>
        <v>7066</v>
      </c>
      <c r="AP383" s="6">
        <f t="shared" si="122"/>
        <v>4</v>
      </c>
      <c r="AQ383" s="6">
        <f t="shared" si="123"/>
        <v>44908</v>
      </c>
      <c r="AR383" s="6">
        <f t="shared" si="124"/>
        <v>30.237192187942259</v>
      </c>
    </row>
    <row r="384" spans="3:44" x14ac:dyDescent="0.25">
      <c r="C384" s="5" t="s">
        <v>752</v>
      </c>
      <c r="D384" s="5">
        <v>25660</v>
      </c>
      <c r="E384" s="5" t="s">
        <v>753</v>
      </c>
      <c r="F384" s="5">
        <v>7114</v>
      </c>
      <c r="G384" s="5">
        <v>609</v>
      </c>
      <c r="H384" s="5">
        <v>1636</v>
      </c>
      <c r="I384" s="5">
        <v>2182</v>
      </c>
      <c r="J384" s="5">
        <v>991</v>
      </c>
      <c r="K384" s="5">
        <v>489</v>
      </c>
      <c r="L384" s="5">
        <v>137</v>
      </c>
      <c r="M384" s="5">
        <v>588</v>
      </c>
      <c r="N384" s="5">
        <v>44</v>
      </c>
      <c r="O384" s="5">
        <v>53</v>
      </c>
      <c r="P384" s="5">
        <v>162</v>
      </c>
      <c r="Q384" s="5">
        <v>77</v>
      </c>
      <c r="R384" s="5">
        <v>146</v>
      </c>
      <c r="S384" s="6">
        <f t="shared" si="125"/>
        <v>3557</v>
      </c>
      <c r="T384" s="6" t="str">
        <f t="shared" si="126"/>
        <v>10 to 14 minutes</v>
      </c>
      <c r="U384" s="6">
        <f t="shared" si="127"/>
        <v>10</v>
      </c>
      <c r="V384" s="6">
        <f t="shared" si="128"/>
        <v>7114</v>
      </c>
      <c r="W384" s="6">
        <f t="shared" si="129"/>
        <v>2245</v>
      </c>
      <c r="X384" s="6">
        <f t="shared" si="130"/>
        <v>2182</v>
      </c>
      <c r="Y384" s="6">
        <f t="shared" si="131"/>
        <v>4</v>
      </c>
      <c r="Z384" s="6">
        <f t="shared" si="132"/>
        <v>12.4051329055912</v>
      </c>
      <c r="AC384" s="6">
        <f t="shared" si="111"/>
        <v>7114</v>
      </c>
      <c r="AD384" s="6">
        <f t="shared" si="112"/>
        <v>1779</v>
      </c>
      <c r="AE384" s="6">
        <f t="shared" si="113"/>
        <v>5</v>
      </c>
      <c r="AF384" s="6">
        <f t="shared" si="114"/>
        <v>1636</v>
      </c>
      <c r="AG384" s="6">
        <f t="shared" si="115"/>
        <v>4</v>
      </c>
      <c r="AH384" s="6">
        <f t="shared" si="116"/>
        <v>609</v>
      </c>
      <c r="AI384" s="6">
        <f t="shared" si="117"/>
        <v>7.8594132029339852</v>
      </c>
      <c r="AL384" s="6">
        <f t="shared" si="118"/>
        <v>7114</v>
      </c>
      <c r="AM384" s="6">
        <f t="shared" si="119"/>
        <v>5336</v>
      </c>
      <c r="AN384" s="6">
        <f t="shared" si="120"/>
        <v>15</v>
      </c>
      <c r="AO384" s="6">
        <f t="shared" si="121"/>
        <v>991</v>
      </c>
      <c r="AP384" s="6">
        <f t="shared" si="122"/>
        <v>4</v>
      </c>
      <c r="AQ384" s="6">
        <f t="shared" si="123"/>
        <v>4427</v>
      </c>
      <c r="AR384" s="6">
        <f t="shared" si="124"/>
        <v>18.667003027245208</v>
      </c>
    </row>
    <row r="385" spans="3:44" x14ac:dyDescent="0.25">
      <c r="C385" s="5" t="s">
        <v>754</v>
      </c>
      <c r="D385" s="5">
        <v>25700</v>
      </c>
      <c r="E385" s="5" t="s">
        <v>755</v>
      </c>
      <c r="F385" s="5">
        <v>15887</v>
      </c>
      <c r="G385" s="5">
        <v>1507</v>
      </c>
      <c r="H385" s="5">
        <v>5351</v>
      </c>
      <c r="I385" s="5">
        <v>4817</v>
      </c>
      <c r="J385" s="5">
        <v>1706</v>
      </c>
      <c r="K385" s="5">
        <v>1258</v>
      </c>
      <c r="L385" s="5">
        <v>205</v>
      </c>
      <c r="M385" s="5">
        <v>379</v>
      </c>
      <c r="N385" s="5">
        <v>31</v>
      </c>
      <c r="O385" s="5">
        <v>17</v>
      </c>
      <c r="P385" s="5">
        <v>192</v>
      </c>
      <c r="Q385" s="5">
        <v>192</v>
      </c>
      <c r="R385" s="5">
        <v>232</v>
      </c>
      <c r="S385" s="6">
        <f t="shared" si="125"/>
        <v>7943.5</v>
      </c>
      <c r="T385" s="6" t="str">
        <f t="shared" si="126"/>
        <v>10 to 14 minutes</v>
      </c>
      <c r="U385" s="6">
        <f t="shared" si="127"/>
        <v>10</v>
      </c>
      <c r="V385" s="6">
        <f t="shared" si="128"/>
        <v>15887</v>
      </c>
      <c r="W385" s="6">
        <f t="shared" si="129"/>
        <v>6858</v>
      </c>
      <c r="X385" s="6">
        <f t="shared" si="130"/>
        <v>4817</v>
      </c>
      <c r="Y385" s="6">
        <f t="shared" si="131"/>
        <v>4</v>
      </c>
      <c r="Z385" s="6">
        <f t="shared" si="132"/>
        <v>10.901390907203654</v>
      </c>
      <c r="AC385" s="6">
        <f t="shared" si="111"/>
        <v>15887</v>
      </c>
      <c r="AD385" s="6">
        <f t="shared" si="112"/>
        <v>3972</v>
      </c>
      <c r="AE385" s="6">
        <f t="shared" si="113"/>
        <v>5</v>
      </c>
      <c r="AF385" s="6">
        <f t="shared" si="114"/>
        <v>5351</v>
      </c>
      <c r="AG385" s="6">
        <f t="shared" si="115"/>
        <v>4</v>
      </c>
      <c r="AH385" s="6">
        <f t="shared" si="116"/>
        <v>1507</v>
      </c>
      <c r="AI385" s="6">
        <f t="shared" si="117"/>
        <v>6.8424593533918898</v>
      </c>
      <c r="AL385" s="6">
        <f t="shared" si="118"/>
        <v>15887</v>
      </c>
      <c r="AM385" s="6">
        <f t="shared" si="119"/>
        <v>11916</v>
      </c>
      <c r="AN385" s="6">
        <f t="shared" si="120"/>
        <v>15</v>
      </c>
      <c r="AO385" s="6">
        <f t="shared" si="121"/>
        <v>1706</v>
      </c>
      <c r="AP385" s="6">
        <f t="shared" si="122"/>
        <v>4</v>
      </c>
      <c r="AQ385" s="6">
        <f t="shared" si="123"/>
        <v>11675</v>
      </c>
      <c r="AR385" s="6">
        <f t="shared" si="124"/>
        <v>15.563305978898008</v>
      </c>
    </row>
    <row r="386" spans="3:44" x14ac:dyDescent="0.25">
      <c r="C386" s="5" t="s">
        <v>756</v>
      </c>
      <c r="D386" s="5">
        <v>25720</v>
      </c>
      <c r="E386" s="5" t="s">
        <v>757</v>
      </c>
      <c r="F386" s="5">
        <v>10084</v>
      </c>
      <c r="G386" s="5">
        <v>693</v>
      </c>
      <c r="H386" s="5">
        <v>1497</v>
      </c>
      <c r="I386" s="5">
        <v>1413</v>
      </c>
      <c r="J386" s="5">
        <v>1049</v>
      </c>
      <c r="K386" s="5">
        <v>1167</v>
      </c>
      <c r="L386" s="5">
        <v>585</v>
      </c>
      <c r="M386" s="5">
        <v>1148</v>
      </c>
      <c r="N386" s="5">
        <v>291</v>
      </c>
      <c r="O386" s="5">
        <v>410</v>
      </c>
      <c r="P386" s="5">
        <v>1137</v>
      </c>
      <c r="Q386" s="5">
        <v>580</v>
      </c>
      <c r="R386" s="5">
        <v>114</v>
      </c>
      <c r="S386" s="6">
        <f t="shared" si="125"/>
        <v>5042</v>
      </c>
      <c r="T386" s="6" t="str">
        <f t="shared" si="126"/>
        <v>20 to 24 minutes</v>
      </c>
      <c r="U386" s="6">
        <f t="shared" si="127"/>
        <v>20</v>
      </c>
      <c r="V386" s="6">
        <f t="shared" si="128"/>
        <v>10084</v>
      </c>
      <c r="W386" s="6">
        <f t="shared" si="129"/>
        <v>4652</v>
      </c>
      <c r="X386" s="6">
        <f t="shared" si="130"/>
        <v>1167</v>
      </c>
      <c r="Y386" s="6">
        <f t="shared" si="131"/>
        <v>4</v>
      </c>
      <c r="Z386" s="6">
        <f t="shared" si="132"/>
        <v>21.336760925449873</v>
      </c>
      <c r="AC386" s="6">
        <f t="shared" si="111"/>
        <v>10084</v>
      </c>
      <c r="AD386" s="6">
        <f t="shared" si="112"/>
        <v>2522</v>
      </c>
      <c r="AE386" s="6">
        <f t="shared" si="113"/>
        <v>10</v>
      </c>
      <c r="AF386" s="6">
        <f t="shared" si="114"/>
        <v>1413</v>
      </c>
      <c r="AG386" s="6">
        <f t="shared" si="115"/>
        <v>4</v>
      </c>
      <c r="AH386" s="6">
        <f t="shared" si="116"/>
        <v>2190</v>
      </c>
      <c r="AI386" s="6">
        <f t="shared" si="117"/>
        <v>10.937013446567587</v>
      </c>
      <c r="AL386" s="6">
        <f t="shared" si="118"/>
        <v>10084</v>
      </c>
      <c r="AM386" s="6">
        <f t="shared" si="119"/>
        <v>7563</v>
      </c>
      <c r="AN386" s="6">
        <f t="shared" si="120"/>
        <v>35</v>
      </c>
      <c r="AO386" s="6">
        <f t="shared" si="121"/>
        <v>291</v>
      </c>
      <c r="AP386" s="6">
        <f t="shared" si="122"/>
        <v>4</v>
      </c>
      <c r="AQ386" s="6">
        <f t="shared" si="123"/>
        <v>7552</v>
      </c>
      <c r="AR386" s="6">
        <f t="shared" si="124"/>
        <v>35.151202749140893</v>
      </c>
    </row>
    <row r="387" spans="3:44" x14ac:dyDescent="0.25">
      <c r="C387" s="5" t="s">
        <v>758</v>
      </c>
      <c r="D387" s="5">
        <v>25740</v>
      </c>
      <c r="E387" s="5" t="s">
        <v>759</v>
      </c>
      <c r="F387" s="5">
        <v>35833</v>
      </c>
      <c r="G387" s="5">
        <v>1569</v>
      </c>
      <c r="H387" s="5">
        <v>5888</v>
      </c>
      <c r="I387" s="5">
        <v>8505</v>
      </c>
      <c r="J387" s="5">
        <v>8453</v>
      </c>
      <c r="K387" s="5">
        <v>4832</v>
      </c>
      <c r="L387" s="5">
        <v>1229</v>
      </c>
      <c r="M387" s="5">
        <v>2547</v>
      </c>
      <c r="N387" s="5">
        <v>435</v>
      </c>
      <c r="O387" s="5">
        <v>278</v>
      </c>
      <c r="P387" s="5">
        <v>771</v>
      </c>
      <c r="Q387" s="5">
        <v>638</v>
      </c>
      <c r="R387" s="5">
        <v>688</v>
      </c>
      <c r="S387" s="6">
        <f t="shared" si="125"/>
        <v>17916.5</v>
      </c>
      <c r="T387" s="6" t="str">
        <f t="shared" si="126"/>
        <v>15 to 19 minutes</v>
      </c>
      <c r="U387" s="6">
        <f t="shared" si="127"/>
        <v>15</v>
      </c>
      <c r="V387" s="6">
        <f t="shared" si="128"/>
        <v>35833</v>
      </c>
      <c r="W387" s="6">
        <f t="shared" si="129"/>
        <v>15962</v>
      </c>
      <c r="X387" s="6">
        <f t="shared" si="130"/>
        <v>8453</v>
      </c>
      <c r="Y387" s="6">
        <f t="shared" si="131"/>
        <v>4</v>
      </c>
      <c r="Z387" s="6">
        <f t="shared" si="132"/>
        <v>15.924878741275286</v>
      </c>
      <c r="AC387" s="6">
        <f t="shared" si="111"/>
        <v>35833</v>
      </c>
      <c r="AD387" s="6">
        <f t="shared" si="112"/>
        <v>8959</v>
      </c>
      <c r="AE387" s="6">
        <f t="shared" si="113"/>
        <v>10</v>
      </c>
      <c r="AF387" s="6">
        <f t="shared" si="114"/>
        <v>8505</v>
      </c>
      <c r="AG387" s="6">
        <f t="shared" si="115"/>
        <v>4</v>
      </c>
      <c r="AH387" s="6">
        <f t="shared" si="116"/>
        <v>7457</v>
      </c>
      <c r="AI387" s="6">
        <f t="shared" si="117"/>
        <v>10.706055261610818</v>
      </c>
      <c r="AL387" s="6">
        <f t="shared" si="118"/>
        <v>35833</v>
      </c>
      <c r="AM387" s="6">
        <f t="shared" si="119"/>
        <v>26875</v>
      </c>
      <c r="AN387" s="6">
        <f t="shared" si="120"/>
        <v>20</v>
      </c>
      <c r="AO387" s="6">
        <f t="shared" si="121"/>
        <v>4832</v>
      </c>
      <c r="AP387" s="6">
        <f t="shared" si="122"/>
        <v>4</v>
      </c>
      <c r="AQ387" s="6">
        <f t="shared" si="123"/>
        <v>24415</v>
      </c>
      <c r="AR387" s="6">
        <f t="shared" si="124"/>
        <v>22.036216887417218</v>
      </c>
    </row>
    <row r="388" spans="3:44" x14ac:dyDescent="0.25">
      <c r="C388" s="5" t="s">
        <v>760</v>
      </c>
      <c r="D388" s="5">
        <v>25760</v>
      </c>
      <c r="E388" s="5" t="s">
        <v>761</v>
      </c>
      <c r="F388" s="5">
        <v>7057</v>
      </c>
      <c r="G388" s="5">
        <v>589</v>
      </c>
      <c r="H388" s="5">
        <v>1667</v>
      </c>
      <c r="I388" s="5">
        <v>1688</v>
      </c>
      <c r="J388" s="5">
        <v>969</v>
      </c>
      <c r="K388" s="5">
        <v>473</v>
      </c>
      <c r="L388" s="5">
        <v>136</v>
      </c>
      <c r="M388" s="5">
        <v>455</v>
      </c>
      <c r="N388" s="5">
        <v>146</v>
      </c>
      <c r="O388" s="5">
        <v>117</v>
      </c>
      <c r="P388" s="5">
        <v>304</v>
      </c>
      <c r="Q388" s="5">
        <v>395</v>
      </c>
      <c r="R388" s="5">
        <v>118</v>
      </c>
      <c r="S388" s="6">
        <f t="shared" si="125"/>
        <v>3528.5</v>
      </c>
      <c r="T388" s="6" t="str">
        <f t="shared" si="126"/>
        <v>10 to 14 minutes</v>
      </c>
      <c r="U388" s="6">
        <f t="shared" si="127"/>
        <v>10</v>
      </c>
      <c r="V388" s="6">
        <f t="shared" si="128"/>
        <v>7057</v>
      </c>
      <c r="W388" s="6">
        <f t="shared" si="129"/>
        <v>2256</v>
      </c>
      <c r="X388" s="6">
        <f t="shared" si="130"/>
        <v>1688</v>
      </c>
      <c r="Y388" s="6">
        <f t="shared" si="131"/>
        <v>4</v>
      </c>
      <c r="Z388" s="6">
        <f t="shared" si="132"/>
        <v>13.015402843601896</v>
      </c>
      <c r="AC388" s="6">
        <f t="shared" si="111"/>
        <v>7057</v>
      </c>
      <c r="AD388" s="6">
        <f t="shared" si="112"/>
        <v>1765</v>
      </c>
      <c r="AE388" s="6">
        <f t="shared" si="113"/>
        <v>5</v>
      </c>
      <c r="AF388" s="6">
        <f t="shared" si="114"/>
        <v>1667</v>
      </c>
      <c r="AG388" s="6">
        <f t="shared" si="115"/>
        <v>4</v>
      </c>
      <c r="AH388" s="6">
        <f t="shared" si="116"/>
        <v>589</v>
      </c>
      <c r="AI388" s="6">
        <f t="shared" si="117"/>
        <v>7.82003599280144</v>
      </c>
      <c r="AL388" s="6">
        <f t="shared" si="118"/>
        <v>7057</v>
      </c>
      <c r="AM388" s="6">
        <f t="shared" si="119"/>
        <v>5293</v>
      </c>
      <c r="AN388" s="6">
        <f t="shared" si="120"/>
        <v>20</v>
      </c>
      <c r="AO388" s="6">
        <f t="shared" si="121"/>
        <v>473</v>
      </c>
      <c r="AP388" s="6">
        <f t="shared" si="122"/>
        <v>4</v>
      </c>
      <c r="AQ388" s="6">
        <f t="shared" si="123"/>
        <v>4913</v>
      </c>
      <c r="AR388" s="6">
        <f t="shared" si="124"/>
        <v>23.211416490486258</v>
      </c>
    </row>
    <row r="389" spans="3:44" x14ac:dyDescent="0.25">
      <c r="C389" s="5" t="s">
        <v>762</v>
      </c>
      <c r="D389" s="5">
        <v>25780</v>
      </c>
      <c r="E389" s="5" t="s">
        <v>763</v>
      </c>
      <c r="F389" s="5">
        <v>16623</v>
      </c>
      <c r="G389" s="5">
        <v>345</v>
      </c>
      <c r="H389" s="5">
        <v>2264</v>
      </c>
      <c r="I389" s="5">
        <v>2645</v>
      </c>
      <c r="J389" s="5">
        <v>3062</v>
      </c>
      <c r="K389" s="5">
        <v>2570</v>
      </c>
      <c r="L389" s="5">
        <v>566</v>
      </c>
      <c r="M389" s="5">
        <v>2227</v>
      </c>
      <c r="N389" s="5">
        <v>324</v>
      </c>
      <c r="O389" s="5">
        <v>220</v>
      </c>
      <c r="P389" s="5">
        <v>1266</v>
      </c>
      <c r="Q389" s="5">
        <v>770</v>
      </c>
      <c r="R389" s="5">
        <v>364</v>
      </c>
      <c r="S389" s="6">
        <f t="shared" si="125"/>
        <v>8311.5</v>
      </c>
      <c r="T389" s="6" t="str">
        <f t="shared" si="126"/>
        <v>15 to 19 minutes</v>
      </c>
      <c r="U389" s="6">
        <f t="shared" si="127"/>
        <v>15</v>
      </c>
      <c r="V389" s="6">
        <f t="shared" si="128"/>
        <v>16623</v>
      </c>
      <c r="W389" s="6">
        <f t="shared" si="129"/>
        <v>5254</v>
      </c>
      <c r="X389" s="6">
        <f t="shared" si="130"/>
        <v>3062</v>
      </c>
      <c r="Y389" s="6">
        <f t="shared" si="131"/>
        <v>4</v>
      </c>
      <c r="Z389" s="6">
        <f t="shared" si="132"/>
        <v>18.994121489222731</v>
      </c>
      <c r="AC389" s="6">
        <f t="shared" si="111"/>
        <v>16623</v>
      </c>
      <c r="AD389" s="6">
        <f t="shared" si="112"/>
        <v>4156</v>
      </c>
      <c r="AE389" s="6">
        <f t="shared" si="113"/>
        <v>10</v>
      </c>
      <c r="AF389" s="6">
        <f t="shared" si="114"/>
        <v>2645</v>
      </c>
      <c r="AG389" s="6">
        <f t="shared" si="115"/>
        <v>4</v>
      </c>
      <c r="AH389" s="6">
        <f t="shared" si="116"/>
        <v>2609</v>
      </c>
      <c r="AI389" s="6">
        <f t="shared" si="117"/>
        <v>12.339130434782609</v>
      </c>
      <c r="AL389" s="6">
        <f t="shared" si="118"/>
        <v>16623</v>
      </c>
      <c r="AM389" s="6">
        <f t="shared" si="119"/>
        <v>12468</v>
      </c>
      <c r="AN389" s="6">
        <f t="shared" si="120"/>
        <v>30</v>
      </c>
      <c r="AO389" s="6">
        <f t="shared" si="121"/>
        <v>2227</v>
      </c>
      <c r="AP389" s="6">
        <f t="shared" si="122"/>
        <v>4</v>
      </c>
      <c r="AQ389" s="6">
        <f t="shared" si="123"/>
        <v>11452</v>
      </c>
      <c r="AR389" s="6">
        <f t="shared" si="124"/>
        <v>31.823529411764707</v>
      </c>
    </row>
    <row r="390" spans="3:44" x14ac:dyDescent="0.25">
      <c r="C390" s="5" t="s">
        <v>764</v>
      </c>
      <c r="D390" s="5">
        <v>25820</v>
      </c>
      <c r="E390" s="5" t="s">
        <v>765</v>
      </c>
      <c r="F390" s="5">
        <v>7601</v>
      </c>
      <c r="G390" s="5">
        <v>705</v>
      </c>
      <c r="H390" s="5">
        <v>2305</v>
      </c>
      <c r="I390" s="5">
        <v>1683</v>
      </c>
      <c r="J390" s="5">
        <v>944</v>
      </c>
      <c r="K390" s="5">
        <v>532</v>
      </c>
      <c r="L390" s="5">
        <v>206</v>
      </c>
      <c r="M390" s="5">
        <v>351</v>
      </c>
      <c r="N390" s="5">
        <v>123</v>
      </c>
      <c r="O390" s="5">
        <v>110</v>
      </c>
      <c r="P390" s="5">
        <v>252</v>
      </c>
      <c r="Q390" s="5">
        <v>320</v>
      </c>
      <c r="R390" s="5">
        <v>70</v>
      </c>
      <c r="S390" s="6">
        <f t="shared" si="125"/>
        <v>3800.5</v>
      </c>
      <c r="T390" s="6" t="str">
        <f t="shared" si="126"/>
        <v>10 to 14 minutes</v>
      </c>
      <c r="U390" s="6">
        <f t="shared" si="127"/>
        <v>10</v>
      </c>
      <c r="V390" s="6">
        <f t="shared" si="128"/>
        <v>7601</v>
      </c>
      <c r="W390" s="6">
        <f t="shared" si="129"/>
        <v>3010</v>
      </c>
      <c r="X390" s="6">
        <f t="shared" si="130"/>
        <v>1683</v>
      </c>
      <c r="Y390" s="6">
        <f t="shared" si="131"/>
        <v>4</v>
      </c>
      <c r="Z390" s="6">
        <f t="shared" si="132"/>
        <v>11.878787878787879</v>
      </c>
      <c r="AC390" s="6">
        <f t="shared" si="111"/>
        <v>7601</v>
      </c>
      <c r="AD390" s="6">
        <f t="shared" si="112"/>
        <v>1901</v>
      </c>
      <c r="AE390" s="6">
        <f t="shared" si="113"/>
        <v>5</v>
      </c>
      <c r="AF390" s="6">
        <f t="shared" si="114"/>
        <v>2305</v>
      </c>
      <c r="AG390" s="6">
        <f t="shared" si="115"/>
        <v>4</v>
      </c>
      <c r="AH390" s="6">
        <f t="shared" si="116"/>
        <v>705</v>
      </c>
      <c r="AI390" s="6">
        <f t="shared" si="117"/>
        <v>7.0741865509761386</v>
      </c>
      <c r="AL390" s="6">
        <f t="shared" si="118"/>
        <v>7601</v>
      </c>
      <c r="AM390" s="6">
        <f t="shared" si="119"/>
        <v>5701</v>
      </c>
      <c r="AN390" s="6">
        <f t="shared" si="120"/>
        <v>20</v>
      </c>
      <c r="AO390" s="6">
        <f t="shared" si="121"/>
        <v>532</v>
      </c>
      <c r="AP390" s="6">
        <f t="shared" si="122"/>
        <v>4</v>
      </c>
      <c r="AQ390" s="6">
        <f t="shared" si="123"/>
        <v>5637</v>
      </c>
      <c r="AR390" s="6">
        <f t="shared" si="124"/>
        <v>20.479323308270676</v>
      </c>
    </row>
    <row r="391" spans="3:44" x14ac:dyDescent="0.25">
      <c r="C391" s="5" t="s">
        <v>766</v>
      </c>
      <c r="D391" s="5">
        <v>25860</v>
      </c>
      <c r="E391" s="5" t="s">
        <v>767</v>
      </c>
      <c r="F391" s="5">
        <v>150558</v>
      </c>
      <c r="G391" s="5">
        <v>5259</v>
      </c>
      <c r="H391" s="5">
        <v>15416</v>
      </c>
      <c r="I391" s="5">
        <v>25428</v>
      </c>
      <c r="J391" s="5">
        <v>29252</v>
      </c>
      <c r="K391" s="5">
        <v>26434</v>
      </c>
      <c r="L391" s="5">
        <v>9030</v>
      </c>
      <c r="M391" s="5">
        <v>18043</v>
      </c>
      <c r="N391" s="5">
        <v>3145</v>
      </c>
      <c r="O391" s="5">
        <v>2773</v>
      </c>
      <c r="P391" s="5">
        <v>8175</v>
      </c>
      <c r="Q391" s="5">
        <v>4735</v>
      </c>
      <c r="R391" s="5">
        <v>2868</v>
      </c>
      <c r="S391" s="6">
        <f t="shared" si="125"/>
        <v>75279</v>
      </c>
      <c r="T391" s="6" t="str">
        <f t="shared" si="126"/>
        <v>15 to 19 minutes</v>
      </c>
      <c r="U391" s="6">
        <f t="shared" si="127"/>
        <v>15</v>
      </c>
      <c r="V391" s="6">
        <f t="shared" si="128"/>
        <v>150558</v>
      </c>
      <c r="W391" s="6">
        <f t="shared" si="129"/>
        <v>46103</v>
      </c>
      <c r="X391" s="6">
        <f t="shared" si="130"/>
        <v>29252</v>
      </c>
      <c r="Y391" s="6">
        <f t="shared" si="131"/>
        <v>4</v>
      </c>
      <c r="Z391" s="6">
        <f t="shared" si="132"/>
        <v>18.989607548201832</v>
      </c>
      <c r="AC391" s="6">
        <f t="shared" si="111"/>
        <v>150558</v>
      </c>
      <c r="AD391" s="6">
        <f t="shared" si="112"/>
        <v>37640</v>
      </c>
      <c r="AE391" s="6">
        <f t="shared" si="113"/>
        <v>10</v>
      </c>
      <c r="AF391" s="6">
        <f t="shared" si="114"/>
        <v>25428</v>
      </c>
      <c r="AG391" s="6">
        <f t="shared" si="115"/>
        <v>4</v>
      </c>
      <c r="AH391" s="6">
        <f t="shared" si="116"/>
        <v>20675</v>
      </c>
      <c r="AI391" s="6">
        <f t="shared" si="117"/>
        <v>12.66863300298883</v>
      </c>
      <c r="AL391" s="6">
        <f t="shared" si="118"/>
        <v>150558</v>
      </c>
      <c r="AM391" s="6">
        <f t="shared" si="119"/>
        <v>112919</v>
      </c>
      <c r="AN391" s="6">
        <f t="shared" si="120"/>
        <v>30</v>
      </c>
      <c r="AO391" s="6">
        <f t="shared" si="121"/>
        <v>18043</v>
      </c>
      <c r="AP391" s="6">
        <f t="shared" si="122"/>
        <v>4</v>
      </c>
      <c r="AQ391" s="6">
        <f t="shared" si="123"/>
        <v>110819</v>
      </c>
      <c r="AR391" s="6">
        <f t="shared" si="124"/>
        <v>30.465443662362134</v>
      </c>
    </row>
    <row r="392" spans="3:44" x14ac:dyDescent="0.25">
      <c r="C392" s="5" t="s">
        <v>768</v>
      </c>
      <c r="D392" s="5">
        <v>25900</v>
      </c>
      <c r="E392" s="5" t="s">
        <v>769</v>
      </c>
      <c r="F392" s="5">
        <v>74343</v>
      </c>
      <c r="G392" s="5">
        <v>2516</v>
      </c>
      <c r="H392" s="5">
        <v>9716</v>
      </c>
      <c r="I392" s="5">
        <v>12923</v>
      </c>
      <c r="J392" s="5">
        <v>12320</v>
      </c>
      <c r="K392" s="5">
        <v>8837</v>
      </c>
      <c r="L392" s="5">
        <v>2652</v>
      </c>
      <c r="M392" s="5">
        <v>9329</v>
      </c>
      <c r="N392" s="5">
        <v>1476</v>
      </c>
      <c r="O392" s="5">
        <v>2695</v>
      </c>
      <c r="P392" s="5">
        <v>4801</v>
      </c>
      <c r="Q392" s="5">
        <v>4181</v>
      </c>
      <c r="R392" s="5">
        <v>2897</v>
      </c>
      <c r="S392" s="6">
        <f t="shared" si="125"/>
        <v>37171.5</v>
      </c>
      <c r="T392" s="6" t="str">
        <f t="shared" si="126"/>
        <v>15 to 19 minutes</v>
      </c>
      <c r="U392" s="6">
        <f t="shared" si="127"/>
        <v>15</v>
      </c>
      <c r="V392" s="6">
        <f t="shared" si="128"/>
        <v>74343</v>
      </c>
      <c r="W392" s="6">
        <f t="shared" si="129"/>
        <v>25155</v>
      </c>
      <c r="X392" s="6">
        <f t="shared" si="130"/>
        <v>12320</v>
      </c>
      <c r="Y392" s="6">
        <f t="shared" si="131"/>
        <v>4</v>
      </c>
      <c r="Z392" s="6">
        <f t="shared" si="132"/>
        <v>18.901461038961038</v>
      </c>
      <c r="AC392" s="6">
        <f t="shared" si="111"/>
        <v>74343</v>
      </c>
      <c r="AD392" s="6">
        <f t="shared" si="112"/>
        <v>18586</v>
      </c>
      <c r="AE392" s="6">
        <f t="shared" si="113"/>
        <v>10</v>
      </c>
      <c r="AF392" s="6">
        <f t="shared" si="114"/>
        <v>12923</v>
      </c>
      <c r="AG392" s="6">
        <f t="shared" si="115"/>
        <v>4</v>
      </c>
      <c r="AH392" s="6">
        <f t="shared" si="116"/>
        <v>12232</v>
      </c>
      <c r="AI392" s="6">
        <f t="shared" si="117"/>
        <v>11.966648611003636</v>
      </c>
      <c r="AL392" s="6">
        <f t="shared" si="118"/>
        <v>74343</v>
      </c>
      <c r="AM392" s="6">
        <f t="shared" si="119"/>
        <v>55758</v>
      </c>
      <c r="AN392" s="6">
        <f t="shared" si="120"/>
        <v>30</v>
      </c>
      <c r="AO392" s="6">
        <f t="shared" si="121"/>
        <v>9329</v>
      </c>
      <c r="AP392" s="6">
        <f t="shared" si="122"/>
        <v>4</v>
      </c>
      <c r="AQ392" s="6">
        <f t="shared" si="123"/>
        <v>48964</v>
      </c>
      <c r="AR392" s="6">
        <f t="shared" si="124"/>
        <v>32.912745203130022</v>
      </c>
    </row>
    <row r="393" spans="3:44" x14ac:dyDescent="0.25">
      <c r="C393" s="5" t="s">
        <v>770</v>
      </c>
      <c r="D393" s="5">
        <v>25940</v>
      </c>
      <c r="E393" s="5" t="s">
        <v>771</v>
      </c>
      <c r="F393" s="5">
        <v>76750</v>
      </c>
      <c r="G393" s="5">
        <v>3406</v>
      </c>
      <c r="H393" s="5">
        <v>10009</v>
      </c>
      <c r="I393" s="5">
        <v>14396</v>
      </c>
      <c r="J393" s="5">
        <v>13546</v>
      </c>
      <c r="K393" s="5">
        <v>10293</v>
      </c>
      <c r="L393" s="5">
        <v>3778</v>
      </c>
      <c r="M393" s="5">
        <v>9328</v>
      </c>
      <c r="N393" s="5">
        <v>2487</v>
      </c>
      <c r="O393" s="5">
        <v>2025</v>
      </c>
      <c r="P393" s="5">
        <v>3797</v>
      </c>
      <c r="Q393" s="5">
        <v>2304</v>
      </c>
      <c r="R393" s="5">
        <v>1381</v>
      </c>
      <c r="S393" s="6">
        <f t="shared" si="125"/>
        <v>38375</v>
      </c>
      <c r="T393" s="6" t="str">
        <f t="shared" si="126"/>
        <v>15 to 19 minutes</v>
      </c>
      <c r="U393" s="6">
        <f t="shared" si="127"/>
        <v>15</v>
      </c>
      <c r="V393" s="6">
        <f t="shared" si="128"/>
        <v>76750</v>
      </c>
      <c r="W393" s="6">
        <f t="shared" si="129"/>
        <v>27811</v>
      </c>
      <c r="X393" s="6">
        <f t="shared" si="130"/>
        <v>13546</v>
      </c>
      <c r="Y393" s="6">
        <f t="shared" si="131"/>
        <v>4</v>
      </c>
      <c r="Z393" s="6">
        <f t="shared" si="132"/>
        <v>18.119444854569615</v>
      </c>
      <c r="AC393" s="6">
        <f t="shared" si="111"/>
        <v>76750</v>
      </c>
      <c r="AD393" s="6">
        <f t="shared" si="112"/>
        <v>19188</v>
      </c>
      <c r="AE393" s="6">
        <f t="shared" si="113"/>
        <v>10</v>
      </c>
      <c r="AF393" s="6">
        <f t="shared" si="114"/>
        <v>14396</v>
      </c>
      <c r="AG393" s="6">
        <f t="shared" si="115"/>
        <v>4</v>
      </c>
      <c r="AH393" s="6">
        <f t="shared" si="116"/>
        <v>13415</v>
      </c>
      <c r="AI393" s="6">
        <f t="shared" si="117"/>
        <v>11.603917754931926</v>
      </c>
      <c r="AL393" s="6">
        <f t="shared" si="118"/>
        <v>76750</v>
      </c>
      <c r="AM393" s="6">
        <f t="shared" si="119"/>
        <v>57563</v>
      </c>
      <c r="AN393" s="6">
        <f t="shared" si="120"/>
        <v>30</v>
      </c>
      <c r="AO393" s="6">
        <f t="shared" si="121"/>
        <v>9328</v>
      </c>
      <c r="AP393" s="6">
        <f t="shared" si="122"/>
        <v>4</v>
      </c>
      <c r="AQ393" s="6">
        <f t="shared" si="123"/>
        <v>55428</v>
      </c>
      <c r="AR393" s="6">
        <f t="shared" si="124"/>
        <v>30.915308747855917</v>
      </c>
    </row>
    <row r="394" spans="3:44" x14ac:dyDescent="0.25">
      <c r="C394" s="5" t="s">
        <v>772</v>
      </c>
      <c r="D394" s="5">
        <v>25980</v>
      </c>
      <c r="E394" s="5" t="s">
        <v>773</v>
      </c>
      <c r="F394" s="5">
        <v>33601</v>
      </c>
      <c r="G394" s="5">
        <v>2134</v>
      </c>
      <c r="H394" s="5">
        <v>3788</v>
      </c>
      <c r="I394" s="5">
        <v>7402</v>
      </c>
      <c r="J394" s="5">
        <v>6563</v>
      </c>
      <c r="K394" s="5">
        <v>4401</v>
      </c>
      <c r="L394" s="5">
        <v>1275</v>
      </c>
      <c r="M394" s="5">
        <v>2443</v>
      </c>
      <c r="N394" s="5">
        <v>417</v>
      </c>
      <c r="O394" s="5">
        <v>590</v>
      </c>
      <c r="P394" s="5">
        <v>2241</v>
      </c>
      <c r="Q394" s="5">
        <v>2009</v>
      </c>
      <c r="R394" s="5">
        <v>338</v>
      </c>
      <c r="S394" s="6">
        <f t="shared" si="125"/>
        <v>16800.5</v>
      </c>
      <c r="T394" s="6" t="str">
        <f t="shared" si="126"/>
        <v>15 to 19 minutes</v>
      </c>
      <c r="U394" s="6">
        <f t="shared" si="127"/>
        <v>15</v>
      </c>
      <c r="V394" s="6">
        <f t="shared" si="128"/>
        <v>33601</v>
      </c>
      <c r="W394" s="6">
        <f t="shared" si="129"/>
        <v>13324</v>
      </c>
      <c r="X394" s="6">
        <f t="shared" si="130"/>
        <v>6563</v>
      </c>
      <c r="Y394" s="6">
        <f t="shared" si="131"/>
        <v>4</v>
      </c>
      <c r="Z394" s="6">
        <f t="shared" si="132"/>
        <v>17.118848087764743</v>
      </c>
      <c r="AC394" s="6">
        <f t="shared" si="111"/>
        <v>33601</v>
      </c>
      <c r="AD394" s="6">
        <f t="shared" si="112"/>
        <v>8401</v>
      </c>
      <c r="AE394" s="6">
        <f t="shared" si="113"/>
        <v>10</v>
      </c>
      <c r="AF394" s="6">
        <f t="shared" si="114"/>
        <v>7402</v>
      </c>
      <c r="AG394" s="6">
        <f t="shared" si="115"/>
        <v>4</v>
      </c>
      <c r="AH394" s="6">
        <f t="shared" si="116"/>
        <v>5922</v>
      </c>
      <c r="AI394" s="6">
        <f t="shared" si="117"/>
        <v>11.339232639827074</v>
      </c>
      <c r="AL394" s="6">
        <f t="shared" si="118"/>
        <v>33601</v>
      </c>
      <c r="AM394" s="6">
        <f t="shared" si="119"/>
        <v>25201</v>
      </c>
      <c r="AN394" s="6">
        <f t="shared" si="120"/>
        <v>25</v>
      </c>
      <c r="AO394" s="6">
        <f t="shared" si="121"/>
        <v>1275</v>
      </c>
      <c r="AP394" s="6">
        <f t="shared" si="122"/>
        <v>4</v>
      </c>
      <c r="AQ394" s="6">
        <f t="shared" si="123"/>
        <v>24288</v>
      </c>
      <c r="AR394" s="6">
        <f t="shared" si="124"/>
        <v>27.863529411764706</v>
      </c>
    </row>
    <row r="395" spans="3:44" x14ac:dyDescent="0.25">
      <c r="C395" s="5" t="s">
        <v>774</v>
      </c>
      <c r="D395" s="5">
        <v>26020</v>
      </c>
      <c r="E395" s="5" t="s">
        <v>775</v>
      </c>
      <c r="F395" s="5">
        <v>25480</v>
      </c>
      <c r="G395" s="5">
        <v>1802</v>
      </c>
      <c r="H395" s="5">
        <v>5126</v>
      </c>
      <c r="I395" s="5">
        <v>6129</v>
      </c>
      <c r="J395" s="5">
        <v>4350</v>
      </c>
      <c r="K395" s="5">
        <v>2661</v>
      </c>
      <c r="L395" s="5">
        <v>821</v>
      </c>
      <c r="M395" s="5">
        <v>2219</v>
      </c>
      <c r="N395" s="5">
        <v>203</v>
      </c>
      <c r="O395" s="5">
        <v>225</v>
      </c>
      <c r="P395" s="5">
        <v>458</v>
      </c>
      <c r="Q395" s="5">
        <v>794</v>
      </c>
      <c r="R395" s="5">
        <v>692</v>
      </c>
      <c r="S395" s="6">
        <f t="shared" si="125"/>
        <v>12740</v>
      </c>
      <c r="T395" s="6" t="str">
        <f t="shared" si="126"/>
        <v>10 to 14 minutes</v>
      </c>
      <c r="U395" s="6">
        <f t="shared" si="127"/>
        <v>10</v>
      </c>
      <c r="V395" s="6">
        <f t="shared" si="128"/>
        <v>25480</v>
      </c>
      <c r="W395" s="6">
        <f t="shared" si="129"/>
        <v>6928</v>
      </c>
      <c r="X395" s="6">
        <f t="shared" si="130"/>
        <v>6129</v>
      </c>
      <c r="Y395" s="6">
        <f t="shared" si="131"/>
        <v>4</v>
      </c>
      <c r="Z395" s="6">
        <f t="shared" si="132"/>
        <v>13.793114700603688</v>
      </c>
      <c r="AC395" s="6">
        <f t="shared" ref="AC395:AC458" si="133">$F395</f>
        <v>25480</v>
      </c>
      <c r="AD395" s="6">
        <f t="shared" ref="AD395:AD458" si="134">ROUNDUP(0.25*($AC395+1),0)</f>
        <v>6371</v>
      </c>
      <c r="AE395" s="6">
        <f t="shared" ref="AE395:AE458" si="135">IF($AD395&gt;SUM($G395:$R395),"can't exceed the total",IF($AD395&gt;SUM($G395:$Q395),$R$6,IF($AD395&gt;SUM($G395:$P395),$Q$6,IF($AD395&gt;SUM($G395:$O395),$P$6,IF($AD395&gt;SUM($G395:$N395),$O$6,IF($AD395&gt;SUM($G395:$M395),$N$6,IF($AD395&gt;SUM($G395:$L395),$M$6,IF($AD395&gt;SUM($G395:$K395),$L$6,IF($AD395&gt;SUM($G395:$J395),$K$6,IF($AD395&gt;SUM($G395:$I395),$J$6,IF($AD395&gt;SUM($G395:$H395),$I$6,IF($AD395&gt;SUM($G395:$G395),$H$6,$G$6))))))))))))</f>
        <v>5</v>
      </c>
      <c r="AF395" s="6">
        <f t="shared" ref="AF395:AF458" si="136">IF($AD395&gt;SUM($G395:$R395),"can't exceed the total", IF($AD395&gt;SUM($G395:$Q395),$R395, IF($AD395&gt;SUM($G395:$P395),$Q395, IF($AD395&gt;SUM($G395:$O395),$P395, IF($AD395&gt;SUM($G395:$N395),$O395, IF($AD395&gt;SUM($G395:$M395),$N395, IF($AD395&gt;SUM($G395:$L395),$M395, IF($AD395&gt;SUM($G395:$K395),$L395, IF($AD395&gt;SUM($G395:$J395),$K395, IF($AD395&gt;SUM($G395:$I395),$J395, IF($AD395&gt;SUM($G395:$H395),$I395, IF($AD395&gt;SUM($G395:$G395),$H395,$G395))))))))))))</f>
        <v>5126</v>
      </c>
      <c r="AG395" s="6">
        <f t="shared" ref="AG395:AG458" si="137">IF($AD395&gt;SUM($G395:$R395),"median can't exceed the total", IF($AD395&gt;SUM($G395:$Q395),$R$1, IF($AD395&gt;SUM($G395:$P395),$Q$1, IF($AD395&gt;SUM($G395:$O395),$P$1, IF($AD395&gt;SUM($G395:$N395),$O$1, IF($AD395&gt;SUM($G395:$M395),$N$1, IF($AD395&gt;SUM($G395:$L395),$M$1, IF($AD395&gt;SUM($G395:$K395),$L$1, IF($AD395&gt;SUM($G395:$J395),$K$1, IF($AD395&gt;SUM($G395:$I395),$J$1, IF($AD395&gt;SUM($G395:$H395),$I$1, IF($AD395&gt;SUM($G395:$G395),$H$1,$G$1))))))))))))</f>
        <v>4</v>
      </c>
      <c r="AH395" s="6">
        <f t="shared" ref="AH395:AH458" si="138">IF($AD395&gt;SUM($G395:$R395),"can't exceed the total", IF($AD395&gt;SUM($G395:$Q395),SUM($G395:$Q395), IF($AD395&gt;SUM($G395:$P395),SUM($G395:$P395), IF($AD395&gt;SUM($G395:$O395),SUM($G395:$O395), IF($AD395&gt;SUM($G395:$N395),SUM($G395:$N395), IF($AD395&gt;SUM($G395:$M395),SUM($G395:$M395), IF($AD395&gt;SUM($G395:$L395),SUM($G395:$L395), IF($AD395&gt;SUM($G395:$K395),SUM($G395:$K395), IF($AD395&gt;SUM($G395:$J395),SUM($G395:$J395), IF($AD395&gt;SUM($G395:$I395),SUM($G395:$I395), IF($AD395&gt;SUM($G395:$H395),SUM($G395:$H395), IF($AD395&gt;SUM($G395),SUM($G395),0))))))))))))</f>
        <v>1802</v>
      </c>
      <c r="AI395" s="6">
        <f t="shared" ref="AI395:AI458" si="139">AE395+(((AC395/4)-AH395)/AF395)*AG395</f>
        <v>8.5645727662895048</v>
      </c>
      <c r="AL395" s="6">
        <f t="shared" ref="AL395:AL458" si="140">$F395</f>
        <v>25480</v>
      </c>
      <c r="AM395" s="6">
        <f t="shared" ref="AM395:AM458" si="141">ROUNDDOWN(0.75*($AL395+1),0)</f>
        <v>19110</v>
      </c>
      <c r="AN395" s="6">
        <f t="shared" ref="AN395:AN458" si="142">IF($AM395&gt;SUM($G395:$R395),"can't exceed the total",IF($AM395&gt;SUM($G395:$Q395),$R$6,IF($AM395&gt;SUM($G395:$P395),$Q$6,IF($AM395&gt;SUM($G395:$O395),$P$6,IF($AM395&gt;SUM($G395:$N395),$O$6,IF($AM395&gt;SUM($G395:$M395),$N$6,IF($AM395&gt;SUM($G395:$L395),$M$6,IF($AM395&gt;SUM($G395:$K395),$L$6,IF($AM395&gt;SUM($G395:$J395),$K$6,IF($AM395&gt;SUM($G395:$I395),$J$6,IF($AM395&gt;SUM($G395:$H395),$I$6,IF($AM395&gt;SUM($G395:$G395),$H$6,$G$6))))))))))))</f>
        <v>20</v>
      </c>
      <c r="AO395" s="6">
        <f t="shared" ref="AO395:AO458" si="143">IF($AM395&gt;SUM($G395:$R395),"can't exceed the total", IF($AM395&gt;SUM($G395:$Q395),$R395, IF($AM395&gt;SUM($G395:$P395),$Q395, IF($AM395&gt;SUM($G395:$O395),$P395, IF($AM395&gt;SUM($G395:$N395),$O395, IF($AM395&gt;SUM($G395:$M395),$N395, IF($AM395&gt;SUM($G395:$L395),$M395, IF($AM395&gt;SUM($G395:$K395),$L395, IF($AM395&gt;SUM($G395:$J395),$K395, IF($AM395&gt;SUM($G395:$I395),$J395, IF($AM395&gt;SUM($G395:$H395),$I395, IF($AM395&gt;SUM($G395:$G395),$H395,$G395))))))))))))</f>
        <v>2661</v>
      </c>
      <c r="AP395" s="6">
        <f t="shared" ref="AP395:AP458" si="144">IF($AM395&gt;SUM($G395:$R395),"median can't exceed the total", IF($AM395&gt;SUM($G395:$Q395),$R$1, IF($AM395&gt;SUM($G395:$P395),$Q$1, IF($AM395&gt;SUM($G395:$O395),$P$1, IF($AM395&gt;SUM($G395:$N395),$O$1, IF($AM395&gt;SUM($G395:$M395),$N$1, IF($AM395&gt;SUM($G395:$L395),$M$1, IF($AM395&gt;SUM($G395:$K395),$L$1, IF($AM395&gt;SUM($G395:$J395),$K$1, IF($AM395&gt;SUM($G395:$I395),$J$1, IF($AM395&gt;SUM($G395:$H395),$I$1, IF($AM395&gt;SUM($G395:$G395),$H$1,$G$1))))))))))))</f>
        <v>4</v>
      </c>
      <c r="AQ395" s="6">
        <f t="shared" ref="AQ395:AQ458" si="145">IF($AM395&gt;SUM($G395:$R395),"can't exceed the total", IF($AM395&gt;SUM($G395:$Q395),SUM($G395:$Q395), IF($AM395&gt;SUM($G395:$P395),SUM($G395:$P395), IF($AM395&gt;SUM($G395:$O395),SUM($G395:$O395), IF($AM395&gt;SUM($G395:$N395),SUM($G395:$N395), IF($AM395&gt;SUM($G395:$M395),SUM($G395:$M395), IF($AM395&gt;SUM($G395:$L395),SUM($G395:$L395), IF($AM395&gt;SUM($G395:$K395),SUM($G395:$K395), IF($AM395&gt;SUM($G395:$J395),SUM($G395:$J395), IF($AM395&gt;SUM($G395:$I395),SUM($G395:$I395), IF($AM395&gt;SUM($G395:$H395),SUM($G395:$H395), IF($AM395&gt;SUM($G395),SUM($G395),0))))))))))))</f>
        <v>17407</v>
      </c>
      <c r="AR395" s="6">
        <f t="shared" ref="AR395:AR458" si="146">AN395+((((3*AL395)/4)-AQ395)/AO395)*AP395</f>
        <v>22.559939872228487</v>
      </c>
    </row>
    <row r="396" spans="3:44" x14ac:dyDescent="0.25">
      <c r="C396" s="5" t="s">
        <v>776</v>
      </c>
      <c r="D396" s="5">
        <v>26100</v>
      </c>
      <c r="E396" s="5" t="s">
        <v>777</v>
      </c>
      <c r="F396" s="5">
        <v>120663</v>
      </c>
      <c r="G396" s="5">
        <v>5510</v>
      </c>
      <c r="H396" s="5">
        <v>17290</v>
      </c>
      <c r="I396" s="5">
        <v>20648</v>
      </c>
      <c r="J396" s="5">
        <v>22463</v>
      </c>
      <c r="K396" s="5">
        <v>19051</v>
      </c>
      <c r="L396" s="5">
        <v>9455</v>
      </c>
      <c r="M396" s="5">
        <v>12947</v>
      </c>
      <c r="N396" s="5">
        <v>3362</v>
      </c>
      <c r="O396" s="5">
        <v>2736</v>
      </c>
      <c r="P396" s="5">
        <v>4322</v>
      </c>
      <c r="Q396" s="5">
        <v>1658</v>
      </c>
      <c r="R396" s="5">
        <v>1221</v>
      </c>
      <c r="S396" s="6">
        <f t="shared" ref="S396:S459" si="147">IF(MOD(F396,2)&gt;0,AVERAGE(ROUNDDOWN(F396/2,0),ROUNDUP(F396/2,0)),F396/2)</f>
        <v>60331.5</v>
      </c>
      <c r="T396" s="6" t="str">
        <f t="shared" ref="T396:T459" si="148">IF($S396&gt;SUM($G396:$R396),"median can't exceed the total",IF($S396&gt;SUM($G396:$Q396),$R$9,IF($S396&gt;SUM($G396:$P396),$Q$9,IF($S396&gt;SUM($G396:$O396),$P$9,IF($S396&gt;SUM($G396:$N396),$O$9,IF($S396&gt;SUM($G396:$M396),$N$9,IF($S396&gt;SUM($G396:$L396),$M$9,IF($S396&gt;SUM($G396:$K396),$L$9,IF($S396&gt;SUM($G396:$J396),$K$9,IF($S396&gt;SUM($G396:$I396),$J$9,IF($S396&gt;SUM($G396:$H396),$I$9,IF($S396&gt;SUM($G396),$H$9,$G$9))))))))))))</f>
        <v>15 to 19 minutes</v>
      </c>
      <c r="U396" s="6">
        <f t="shared" ref="U396:U459" si="149">IF($S396&gt;SUM($G396:$R396),"median can't exceed the total", IF($S396&gt;SUM($G396:$Q396),$R$6, IF($S396&gt;SUM($G396:$P396),$Q$6, IF($S396&gt;SUM($G396:$O396),$P$6, IF($S396&gt;SUM($G396:$N396),$O$6, IF($S396&gt;SUM($G396:$M396),$N$6, IF($S396&gt;SUM($G396:$L396),$M$6, IF($S396&gt;SUM($G396:$K396),$L$6, IF($S396&gt;SUM($G396:$J396),$K$6, IF($S396&gt;SUM($G396:$I396),$J$6, IF($S396&gt;SUM($G396:$H396),$I$6, IF($S396&gt;SUM($G396),$H$6,$G$6))))))))))))</f>
        <v>15</v>
      </c>
      <c r="V396" s="6">
        <f t="shared" ref="V396:V459" si="150">F396</f>
        <v>120663</v>
      </c>
      <c r="W396" s="6">
        <f t="shared" ref="W396:W459" si="151">IF($S396&gt;SUM($G396:$R396),"median can't exceed the total", IF($S396&gt;SUM($G396:$Q396),SUM($G396:$Q396), IF($S396&gt;SUM($G396:$P396),SUM($G396:$P396), IF($S396&gt;SUM($G396:$O396),SUM($G396:$O396), IF($S396&gt;SUM($G396:$N396),SUM($G396:$N396), IF($S396&gt;SUM($G396:$M396),SUM($G396:$M396), IF($S396&gt;SUM($G396:$L396),SUM($G396:$L396), IF($S396&gt;SUM($G396:$K396),SUM($G396:$K396), IF($S396&gt;SUM($G396:$J396),SUM($G396:$J396), IF($S396&gt;SUM($G396:$I396),SUM($G396:$I396), IF($S396&gt;SUM($G396:$H396),SUM($G396:$H396), IF($S396&gt;SUM($G396),SUM($G396),0))))))))))))</f>
        <v>43448</v>
      </c>
      <c r="X396" s="6">
        <f t="shared" ref="X396:X459" si="152">IF($S396&gt;SUM($G396:$R396),"median can't exceed the total", IF($S396&gt;SUM($G396:$Q396),$R396, IF($S396&gt;SUM($G396:$P396),$Q396, IF($S396&gt;SUM($G396:$O396),$P396, IF($S396&gt;SUM($G396:$N396),$O396, IF($S396&gt;SUM($G396:$M396),$N396, IF($S396&gt;SUM($G396:$L396),$M396, IF($S396&gt;SUM($G396:$K396),$L396, IF($S396&gt;SUM($G396:$J396),$K396, IF($S396&gt;SUM($G396:$I396),$J396, IF($S396&gt;SUM($G396:$H396),$I396, IF($S396&gt;SUM($G396),$H396,$G396))))))))))))</f>
        <v>22463</v>
      </c>
      <c r="Y396" s="6">
        <f t="shared" ref="Y396:Y459" si="153">IF($S396&gt;SUM($G396:$R396),"median can't exceed the total", IF($S396&gt;SUM($G396:$Q396),$R$1, IF($S396&gt;SUM($G396:$P396),$Q$1, IF($S396&gt;SUM($G396:$O396),$P$1, IF($S396&gt;SUM($G396:$N396),$O$1, IF($S396&gt;SUM($G396:$M396),$N$1, IF($S396&gt;SUM($G396:$L396),$M$1, IF($S396&gt;SUM($G396:$K396),$L$1, IF($S396&gt;SUM($G396:$J396),$K$1, IF($S396&gt;SUM($G396:$I396),$J$1, IF($S396&gt;SUM($G396:$H396),$I$1, IF($S396&gt;SUM($G396),$H$1,$G$1))))))))))))</f>
        <v>4</v>
      </c>
      <c r="Z396" s="6">
        <f t="shared" ref="Z396:Z459" si="154">U396+(((V396/2)-W396)/X396)*Y396</f>
        <v>18.006455059431065</v>
      </c>
      <c r="AC396" s="6">
        <f t="shared" si="133"/>
        <v>120663</v>
      </c>
      <c r="AD396" s="6">
        <f t="shared" si="134"/>
        <v>30166</v>
      </c>
      <c r="AE396" s="6">
        <f t="shared" si="135"/>
        <v>10</v>
      </c>
      <c r="AF396" s="6">
        <f t="shared" si="136"/>
        <v>20648</v>
      </c>
      <c r="AG396" s="6">
        <f t="shared" si="137"/>
        <v>4</v>
      </c>
      <c r="AH396" s="6">
        <f t="shared" si="138"/>
        <v>22800</v>
      </c>
      <c r="AI396" s="6">
        <f t="shared" si="139"/>
        <v>11.426917861294072</v>
      </c>
      <c r="AL396" s="6">
        <f t="shared" si="140"/>
        <v>120663</v>
      </c>
      <c r="AM396" s="6">
        <f t="shared" si="141"/>
        <v>90498</v>
      </c>
      <c r="AN396" s="6">
        <f t="shared" si="142"/>
        <v>25</v>
      </c>
      <c r="AO396" s="6">
        <f t="shared" si="143"/>
        <v>9455</v>
      </c>
      <c r="AP396" s="6">
        <f t="shared" si="144"/>
        <v>4</v>
      </c>
      <c r="AQ396" s="6">
        <f t="shared" si="145"/>
        <v>84962</v>
      </c>
      <c r="AR396" s="6">
        <f t="shared" si="146"/>
        <v>27.341723955579059</v>
      </c>
    </row>
    <row r="397" spans="3:44" x14ac:dyDescent="0.25">
      <c r="C397" s="5" t="s">
        <v>778</v>
      </c>
      <c r="D397" s="5">
        <v>26140</v>
      </c>
      <c r="E397" s="5" t="s">
        <v>779</v>
      </c>
      <c r="F397" s="5">
        <v>41576</v>
      </c>
      <c r="G397" s="5">
        <v>912</v>
      </c>
      <c r="H397" s="5">
        <v>4129</v>
      </c>
      <c r="I397" s="5">
        <v>5566</v>
      </c>
      <c r="J397" s="5">
        <v>9089</v>
      </c>
      <c r="K397" s="5">
        <v>6375</v>
      </c>
      <c r="L397" s="5">
        <v>2435</v>
      </c>
      <c r="M397" s="5">
        <v>5235</v>
      </c>
      <c r="N397" s="5">
        <v>940</v>
      </c>
      <c r="O397" s="5">
        <v>1009</v>
      </c>
      <c r="P397" s="5">
        <v>2313</v>
      </c>
      <c r="Q397" s="5">
        <v>1948</v>
      </c>
      <c r="R397" s="5">
        <v>1625</v>
      </c>
      <c r="S397" s="6">
        <f t="shared" si="147"/>
        <v>20788</v>
      </c>
      <c r="T397" s="6" t="str">
        <f t="shared" si="148"/>
        <v>20 to 24 minutes</v>
      </c>
      <c r="U397" s="6">
        <f t="shared" si="149"/>
        <v>20</v>
      </c>
      <c r="V397" s="6">
        <f t="shared" si="150"/>
        <v>41576</v>
      </c>
      <c r="W397" s="6">
        <f t="shared" si="151"/>
        <v>19696</v>
      </c>
      <c r="X397" s="6">
        <f t="shared" si="152"/>
        <v>6375</v>
      </c>
      <c r="Y397" s="6">
        <f t="shared" si="153"/>
        <v>4</v>
      </c>
      <c r="Z397" s="6">
        <f t="shared" si="154"/>
        <v>20.685176470588235</v>
      </c>
      <c r="AC397" s="6">
        <f t="shared" si="133"/>
        <v>41576</v>
      </c>
      <c r="AD397" s="6">
        <f t="shared" si="134"/>
        <v>10395</v>
      </c>
      <c r="AE397" s="6">
        <f t="shared" si="135"/>
        <v>10</v>
      </c>
      <c r="AF397" s="6">
        <f t="shared" si="136"/>
        <v>5566</v>
      </c>
      <c r="AG397" s="6">
        <f t="shared" si="137"/>
        <v>4</v>
      </c>
      <c r="AH397" s="6">
        <f t="shared" si="138"/>
        <v>5041</v>
      </c>
      <c r="AI397" s="6">
        <f t="shared" si="139"/>
        <v>13.846927775781531</v>
      </c>
      <c r="AL397" s="6">
        <f t="shared" si="140"/>
        <v>41576</v>
      </c>
      <c r="AM397" s="6">
        <f t="shared" si="141"/>
        <v>31182</v>
      </c>
      <c r="AN397" s="6">
        <f t="shared" si="142"/>
        <v>30</v>
      </c>
      <c r="AO397" s="6">
        <f t="shared" si="143"/>
        <v>5235</v>
      </c>
      <c r="AP397" s="6">
        <f t="shared" si="144"/>
        <v>4</v>
      </c>
      <c r="AQ397" s="6">
        <f t="shared" si="145"/>
        <v>28506</v>
      </c>
      <c r="AR397" s="6">
        <f t="shared" si="146"/>
        <v>32.04469914040115</v>
      </c>
    </row>
    <row r="398" spans="3:44" x14ac:dyDescent="0.25">
      <c r="C398" s="5" t="s">
        <v>780</v>
      </c>
      <c r="D398" s="5">
        <v>26180</v>
      </c>
      <c r="E398" s="5" t="s">
        <v>781</v>
      </c>
      <c r="F398" s="5">
        <v>459335</v>
      </c>
      <c r="G398" s="5">
        <v>8599</v>
      </c>
      <c r="H398" s="5">
        <v>36335</v>
      </c>
      <c r="I398" s="5">
        <v>53356</v>
      </c>
      <c r="J398" s="5">
        <v>64288</v>
      </c>
      <c r="K398" s="5">
        <v>68808</v>
      </c>
      <c r="L398" s="5">
        <v>24367</v>
      </c>
      <c r="M398" s="5">
        <v>92098</v>
      </c>
      <c r="N398" s="5">
        <v>11774</v>
      </c>
      <c r="O398" s="5">
        <v>19694</v>
      </c>
      <c r="P398" s="5">
        <v>41414</v>
      </c>
      <c r="Q398" s="5">
        <v>30072</v>
      </c>
      <c r="R398" s="5">
        <v>8530</v>
      </c>
      <c r="S398" s="6">
        <f t="shared" si="147"/>
        <v>229667.5</v>
      </c>
      <c r="T398" s="6" t="str">
        <f t="shared" si="148"/>
        <v>20 to 24 minutes</v>
      </c>
      <c r="U398" s="6">
        <f t="shared" si="149"/>
        <v>20</v>
      </c>
      <c r="V398" s="6">
        <f t="shared" si="150"/>
        <v>459335</v>
      </c>
      <c r="W398" s="6">
        <f t="shared" si="151"/>
        <v>162578</v>
      </c>
      <c r="X398" s="6">
        <f t="shared" si="152"/>
        <v>68808</v>
      </c>
      <c r="Y398" s="6">
        <f t="shared" si="153"/>
        <v>4</v>
      </c>
      <c r="Z398" s="6">
        <f t="shared" si="154"/>
        <v>23.90009882571794</v>
      </c>
      <c r="AC398" s="6">
        <f t="shared" si="133"/>
        <v>459335</v>
      </c>
      <c r="AD398" s="6">
        <f t="shared" si="134"/>
        <v>114834</v>
      </c>
      <c r="AE398" s="6">
        <f t="shared" si="135"/>
        <v>15</v>
      </c>
      <c r="AF398" s="6">
        <f t="shared" si="136"/>
        <v>64288</v>
      </c>
      <c r="AG398" s="6">
        <f t="shared" si="137"/>
        <v>4</v>
      </c>
      <c r="AH398" s="6">
        <f t="shared" si="138"/>
        <v>98290</v>
      </c>
      <c r="AI398" s="6">
        <f t="shared" si="139"/>
        <v>16.029352289696366</v>
      </c>
      <c r="AL398" s="6">
        <f t="shared" si="140"/>
        <v>459335</v>
      </c>
      <c r="AM398" s="6">
        <f t="shared" si="141"/>
        <v>344502</v>
      </c>
      <c r="AN398" s="6">
        <f t="shared" si="142"/>
        <v>30</v>
      </c>
      <c r="AO398" s="6">
        <f t="shared" si="143"/>
        <v>92098</v>
      </c>
      <c r="AP398" s="6">
        <f t="shared" si="144"/>
        <v>4</v>
      </c>
      <c r="AQ398" s="6">
        <f t="shared" si="145"/>
        <v>255753</v>
      </c>
      <c r="AR398" s="6">
        <f t="shared" si="146"/>
        <v>33.854513670220854</v>
      </c>
    </row>
    <row r="399" spans="3:44" x14ac:dyDescent="0.25">
      <c r="C399" s="5" t="s">
        <v>782</v>
      </c>
      <c r="D399" s="5">
        <v>26220</v>
      </c>
      <c r="E399" s="5" t="s">
        <v>783</v>
      </c>
      <c r="F399" s="5">
        <v>10005</v>
      </c>
      <c r="G399" s="5">
        <v>999</v>
      </c>
      <c r="H399" s="5">
        <v>2733</v>
      </c>
      <c r="I399" s="5">
        <v>1990</v>
      </c>
      <c r="J399" s="5">
        <v>1322</v>
      </c>
      <c r="K399" s="5">
        <v>1078</v>
      </c>
      <c r="L399" s="5">
        <v>366</v>
      </c>
      <c r="M399" s="5">
        <v>548</v>
      </c>
      <c r="N399" s="5">
        <v>147</v>
      </c>
      <c r="O399" s="5">
        <v>187</v>
      </c>
      <c r="P399" s="5">
        <v>218</v>
      </c>
      <c r="Q399" s="5">
        <v>303</v>
      </c>
      <c r="R399" s="5">
        <v>114</v>
      </c>
      <c r="S399" s="6">
        <f t="shared" si="147"/>
        <v>5002.5</v>
      </c>
      <c r="T399" s="6" t="str">
        <f t="shared" si="148"/>
        <v>10 to 14 minutes</v>
      </c>
      <c r="U399" s="6">
        <f t="shared" si="149"/>
        <v>10</v>
      </c>
      <c r="V399" s="6">
        <f t="shared" si="150"/>
        <v>10005</v>
      </c>
      <c r="W399" s="6">
        <f t="shared" si="151"/>
        <v>3732</v>
      </c>
      <c r="X399" s="6">
        <f t="shared" si="152"/>
        <v>1990</v>
      </c>
      <c r="Y399" s="6">
        <f t="shared" si="153"/>
        <v>4</v>
      </c>
      <c r="Z399" s="6">
        <f t="shared" si="154"/>
        <v>12.553768844221105</v>
      </c>
      <c r="AC399" s="6">
        <f t="shared" si="133"/>
        <v>10005</v>
      </c>
      <c r="AD399" s="6">
        <f t="shared" si="134"/>
        <v>2502</v>
      </c>
      <c r="AE399" s="6">
        <f t="shared" si="135"/>
        <v>5</v>
      </c>
      <c r="AF399" s="6">
        <f t="shared" si="136"/>
        <v>2733</v>
      </c>
      <c r="AG399" s="6">
        <f t="shared" si="137"/>
        <v>4</v>
      </c>
      <c r="AH399" s="6">
        <f t="shared" si="138"/>
        <v>999</v>
      </c>
      <c r="AI399" s="6">
        <f t="shared" si="139"/>
        <v>7.1986827661909984</v>
      </c>
      <c r="AL399" s="6">
        <f t="shared" si="140"/>
        <v>10005</v>
      </c>
      <c r="AM399" s="6">
        <f t="shared" si="141"/>
        <v>7504</v>
      </c>
      <c r="AN399" s="6">
        <f t="shared" si="142"/>
        <v>20</v>
      </c>
      <c r="AO399" s="6">
        <f t="shared" si="143"/>
        <v>1078</v>
      </c>
      <c r="AP399" s="6">
        <f t="shared" si="144"/>
        <v>4</v>
      </c>
      <c r="AQ399" s="6">
        <f t="shared" si="145"/>
        <v>7044</v>
      </c>
      <c r="AR399" s="6">
        <f t="shared" si="146"/>
        <v>21.705936920222634</v>
      </c>
    </row>
    <row r="400" spans="3:44" x14ac:dyDescent="0.25">
      <c r="C400" s="5" t="s">
        <v>784</v>
      </c>
      <c r="D400" s="5">
        <v>26260</v>
      </c>
      <c r="E400" s="5" t="s">
        <v>785</v>
      </c>
      <c r="F400" s="5">
        <v>12665</v>
      </c>
      <c r="G400" s="5">
        <v>631</v>
      </c>
      <c r="H400" s="5">
        <v>1935</v>
      </c>
      <c r="I400" s="5">
        <v>2201</v>
      </c>
      <c r="J400" s="5">
        <v>2055</v>
      </c>
      <c r="K400" s="5">
        <v>1713</v>
      </c>
      <c r="L400" s="5">
        <v>538</v>
      </c>
      <c r="M400" s="5">
        <v>1632</v>
      </c>
      <c r="N400" s="5">
        <v>316</v>
      </c>
      <c r="O400" s="5">
        <v>211</v>
      </c>
      <c r="P400" s="5">
        <v>799</v>
      </c>
      <c r="Q400" s="5">
        <v>409</v>
      </c>
      <c r="R400" s="5">
        <v>225</v>
      </c>
      <c r="S400" s="6">
        <f t="shared" si="147"/>
        <v>6332.5</v>
      </c>
      <c r="T400" s="6" t="str">
        <f t="shared" si="148"/>
        <v>15 to 19 minutes</v>
      </c>
      <c r="U400" s="6">
        <f t="shared" si="149"/>
        <v>15</v>
      </c>
      <c r="V400" s="6">
        <f t="shared" si="150"/>
        <v>12665</v>
      </c>
      <c r="W400" s="6">
        <f t="shared" si="151"/>
        <v>4767</v>
      </c>
      <c r="X400" s="6">
        <f t="shared" si="152"/>
        <v>2055</v>
      </c>
      <c r="Y400" s="6">
        <f t="shared" si="153"/>
        <v>4</v>
      </c>
      <c r="Z400" s="6">
        <f t="shared" si="154"/>
        <v>18.047201946472018</v>
      </c>
      <c r="AC400" s="6">
        <f t="shared" si="133"/>
        <v>12665</v>
      </c>
      <c r="AD400" s="6">
        <f t="shared" si="134"/>
        <v>3167</v>
      </c>
      <c r="AE400" s="6">
        <f t="shared" si="135"/>
        <v>10</v>
      </c>
      <c r="AF400" s="6">
        <f t="shared" si="136"/>
        <v>2201</v>
      </c>
      <c r="AG400" s="6">
        <f t="shared" si="137"/>
        <v>4</v>
      </c>
      <c r="AH400" s="6">
        <f t="shared" si="138"/>
        <v>2566</v>
      </c>
      <c r="AI400" s="6">
        <f t="shared" si="139"/>
        <v>11.090867787369378</v>
      </c>
      <c r="AL400" s="6">
        <f t="shared" si="140"/>
        <v>12665</v>
      </c>
      <c r="AM400" s="6">
        <f t="shared" si="141"/>
        <v>9499</v>
      </c>
      <c r="AN400" s="6">
        <f t="shared" si="142"/>
        <v>30</v>
      </c>
      <c r="AO400" s="6">
        <f t="shared" si="143"/>
        <v>1632</v>
      </c>
      <c r="AP400" s="6">
        <f t="shared" si="144"/>
        <v>4</v>
      </c>
      <c r="AQ400" s="6">
        <f t="shared" si="145"/>
        <v>9073</v>
      </c>
      <c r="AR400" s="6">
        <f t="shared" si="146"/>
        <v>31.043504901960784</v>
      </c>
    </row>
    <row r="401" spans="3:44" x14ac:dyDescent="0.25">
      <c r="C401" s="5" t="s">
        <v>786</v>
      </c>
      <c r="D401" s="5">
        <v>26300</v>
      </c>
      <c r="E401" s="5" t="s">
        <v>787</v>
      </c>
      <c r="F401" s="5">
        <v>37218</v>
      </c>
      <c r="G401" s="5">
        <v>1178</v>
      </c>
      <c r="H401" s="5">
        <v>5630</v>
      </c>
      <c r="I401" s="5">
        <v>6358</v>
      </c>
      <c r="J401" s="5">
        <v>7750</v>
      </c>
      <c r="K401" s="5">
        <v>6189</v>
      </c>
      <c r="L401" s="5">
        <v>1781</v>
      </c>
      <c r="M401" s="5">
        <v>3427</v>
      </c>
      <c r="N401" s="5">
        <v>475</v>
      </c>
      <c r="O401" s="5">
        <v>408</v>
      </c>
      <c r="P401" s="5">
        <v>1407</v>
      </c>
      <c r="Q401" s="5">
        <v>1828</v>
      </c>
      <c r="R401" s="5">
        <v>787</v>
      </c>
      <c r="S401" s="6">
        <f t="shared" si="147"/>
        <v>18609</v>
      </c>
      <c r="T401" s="6" t="str">
        <f t="shared" si="148"/>
        <v>15 to 19 minutes</v>
      </c>
      <c r="U401" s="6">
        <f t="shared" si="149"/>
        <v>15</v>
      </c>
      <c r="V401" s="6">
        <f t="shared" si="150"/>
        <v>37218</v>
      </c>
      <c r="W401" s="6">
        <f t="shared" si="151"/>
        <v>13166</v>
      </c>
      <c r="X401" s="6">
        <f t="shared" si="152"/>
        <v>7750</v>
      </c>
      <c r="Y401" s="6">
        <f t="shared" si="153"/>
        <v>4</v>
      </c>
      <c r="Z401" s="6">
        <f t="shared" si="154"/>
        <v>17.809290322580644</v>
      </c>
      <c r="AC401" s="6">
        <f t="shared" si="133"/>
        <v>37218</v>
      </c>
      <c r="AD401" s="6">
        <f t="shared" si="134"/>
        <v>9305</v>
      </c>
      <c r="AE401" s="6">
        <f t="shared" si="135"/>
        <v>10</v>
      </c>
      <c r="AF401" s="6">
        <f t="shared" si="136"/>
        <v>6358</v>
      </c>
      <c r="AG401" s="6">
        <f t="shared" si="137"/>
        <v>4</v>
      </c>
      <c r="AH401" s="6">
        <f t="shared" si="138"/>
        <v>6808</v>
      </c>
      <c r="AI401" s="6">
        <f t="shared" si="139"/>
        <v>11.570619691726957</v>
      </c>
      <c r="AL401" s="6">
        <f t="shared" si="140"/>
        <v>37218</v>
      </c>
      <c r="AM401" s="6">
        <f t="shared" si="141"/>
        <v>27914</v>
      </c>
      <c r="AN401" s="6">
        <f t="shared" si="142"/>
        <v>25</v>
      </c>
      <c r="AO401" s="6">
        <f t="shared" si="143"/>
        <v>1781</v>
      </c>
      <c r="AP401" s="6">
        <f t="shared" si="144"/>
        <v>4</v>
      </c>
      <c r="AQ401" s="6">
        <f t="shared" si="145"/>
        <v>27105</v>
      </c>
      <c r="AR401" s="6">
        <f t="shared" si="146"/>
        <v>26.815833801235261</v>
      </c>
    </row>
    <row r="402" spans="3:44" x14ac:dyDescent="0.25">
      <c r="C402" s="5" t="s">
        <v>788</v>
      </c>
      <c r="D402" s="5">
        <v>26340</v>
      </c>
      <c r="E402" s="5" t="s">
        <v>789</v>
      </c>
      <c r="F402" s="5">
        <v>15154</v>
      </c>
      <c r="G402" s="5">
        <v>1221</v>
      </c>
      <c r="H402" s="5">
        <v>3709</v>
      </c>
      <c r="I402" s="5">
        <v>3430</v>
      </c>
      <c r="J402" s="5">
        <v>2512</v>
      </c>
      <c r="K402" s="5">
        <v>1909</v>
      </c>
      <c r="L402" s="5">
        <v>618</v>
      </c>
      <c r="M402" s="5">
        <v>787</v>
      </c>
      <c r="N402" s="5">
        <v>104</v>
      </c>
      <c r="O402" s="5">
        <v>191</v>
      </c>
      <c r="P402" s="5">
        <v>250</v>
      </c>
      <c r="Q402" s="5">
        <v>260</v>
      </c>
      <c r="R402" s="5">
        <v>163</v>
      </c>
      <c r="S402" s="6">
        <f t="shared" si="147"/>
        <v>7577</v>
      </c>
      <c r="T402" s="6" t="str">
        <f t="shared" si="148"/>
        <v>10 to 14 minutes</v>
      </c>
      <c r="U402" s="6">
        <f t="shared" si="149"/>
        <v>10</v>
      </c>
      <c r="V402" s="6">
        <f t="shared" si="150"/>
        <v>15154</v>
      </c>
      <c r="W402" s="6">
        <f t="shared" si="151"/>
        <v>4930</v>
      </c>
      <c r="X402" s="6">
        <f t="shared" si="152"/>
        <v>3430</v>
      </c>
      <c r="Y402" s="6">
        <f t="shared" si="153"/>
        <v>4</v>
      </c>
      <c r="Z402" s="6">
        <f t="shared" si="154"/>
        <v>13.086880466472303</v>
      </c>
      <c r="AC402" s="6">
        <f t="shared" si="133"/>
        <v>15154</v>
      </c>
      <c r="AD402" s="6">
        <f t="shared" si="134"/>
        <v>3789</v>
      </c>
      <c r="AE402" s="6">
        <f t="shared" si="135"/>
        <v>5</v>
      </c>
      <c r="AF402" s="6">
        <f t="shared" si="136"/>
        <v>3709</v>
      </c>
      <c r="AG402" s="6">
        <f t="shared" si="137"/>
        <v>4</v>
      </c>
      <c r="AH402" s="6">
        <f t="shared" si="138"/>
        <v>1221</v>
      </c>
      <c r="AI402" s="6">
        <f t="shared" si="139"/>
        <v>7.7689404152062549</v>
      </c>
      <c r="AL402" s="6">
        <f t="shared" si="140"/>
        <v>15154</v>
      </c>
      <c r="AM402" s="6">
        <f t="shared" si="141"/>
        <v>11366</v>
      </c>
      <c r="AN402" s="6">
        <f t="shared" si="142"/>
        <v>20</v>
      </c>
      <c r="AO402" s="6">
        <f t="shared" si="143"/>
        <v>1909</v>
      </c>
      <c r="AP402" s="6">
        <f t="shared" si="144"/>
        <v>4</v>
      </c>
      <c r="AQ402" s="6">
        <f t="shared" si="145"/>
        <v>10872</v>
      </c>
      <c r="AR402" s="6">
        <f t="shared" si="146"/>
        <v>21.034049240440019</v>
      </c>
    </row>
    <row r="403" spans="3:44" x14ac:dyDescent="0.25">
      <c r="C403" s="5" t="s">
        <v>790</v>
      </c>
      <c r="D403" s="5">
        <v>26380</v>
      </c>
      <c r="E403" s="5" t="s">
        <v>791</v>
      </c>
      <c r="F403" s="5">
        <v>88602</v>
      </c>
      <c r="G403" s="5">
        <v>4101</v>
      </c>
      <c r="H403" s="5">
        <v>12719</v>
      </c>
      <c r="I403" s="5">
        <v>15409</v>
      </c>
      <c r="J403" s="5">
        <v>14129</v>
      </c>
      <c r="K403" s="5">
        <v>9726</v>
      </c>
      <c r="L403" s="5">
        <v>4293</v>
      </c>
      <c r="M403" s="5">
        <v>10527</v>
      </c>
      <c r="N403" s="5">
        <v>1917</v>
      </c>
      <c r="O403" s="5">
        <v>1962</v>
      </c>
      <c r="P403" s="5">
        <v>5683</v>
      </c>
      <c r="Q403" s="5">
        <v>4400</v>
      </c>
      <c r="R403" s="5">
        <v>3736</v>
      </c>
      <c r="S403" s="6">
        <f t="shared" si="147"/>
        <v>44301</v>
      </c>
      <c r="T403" s="6" t="str">
        <f t="shared" si="148"/>
        <v>15 to 19 minutes</v>
      </c>
      <c r="U403" s="6">
        <f t="shared" si="149"/>
        <v>15</v>
      </c>
      <c r="V403" s="6">
        <f t="shared" si="150"/>
        <v>88602</v>
      </c>
      <c r="W403" s="6">
        <f t="shared" si="151"/>
        <v>32229</v>
      </c>
      <c r="X403" s="6">
        <f t="shared" si="152"/>
        <v>14129</v>
      </c>
      <c r="Y403" s="6">
        <f t="shared" si="153"/>
        <v>4</v>
      </c>
      <c r="Z403" s="6">
        <f t="shared" si="154"/>
        <v>18.417651638474062</v>
      </c>
      <c r="AC403" s="6">
        <f t="shared" si="133"/>
        <v>88602</v>
      </c>
      <c r="AD403" s="6">
        <f t="shared" si="134"/>
        <v>22151</v>
      </c>
      <c r="AE403" s="6">
        <f t="shared" si="135"/>
        <v>10</v>
      </c>
      <c r="AF403" s="6">
        <f t="shared" si="136"/>
        <v>15409</v>
      </c>
      <c r="AG403" s="6">
        <f t="shared" si="137"/>
        <v>4</v>
      </c>
      <c r="AH403" s="6">
        <f t="shared" si="138"/>
        <v>16820</v>
      </c>
      <c r="AI403" s="6">
        <f t="shared" si="139"/>
        <v>11.383736777208124</v>
      </c>
      <c r="AL403" s="6">
        <f t="shared" si="140"/>
        <v>88602</v>
      </c>
      <c r="AM403" s="6">
        <f t="shared" si="141"/>
        <v>66452</v>
      </c>
      <c r="AN403" s="6">
        <f t="shared" si="142"/>
        <v>30</v>
      </c>
      <c r="AO403" s="6">
        <f t="shared" si="143"/>
        <v>10527</v>
      </c>
      <c r="AP403" s="6">
        <f t="shared" si="144"/>
        <v>4</v>
      </c>
      <c r="AQ403" s="6">
        <f t="shared" si="145"/>
        <v>60377</v>
      </c>
      <c r="AR403" s="6">
        <f t="shared" si="146"/>
        <v>32.308159969601974</v>
      </c>
    </row>
    <row r="404" spans="3:44" x14ac:dyDescent="0.25">
      <c r="C404" s="5" t="s">
        <v>792</v>
      </c>
      <c r="D404" s="5">
        <v>26420</v>
      </c>
      <c r="E404" s="5" t="s">
        <v>793</v>
      </c>
      <c r="F404" s="5">
        <v>2665158</v>
      </c>
      <c r="G404" s="5">
        <v>52499</v>
      </c>
      <c r="H404" s="5">
        <v>183281</v>
      </c>
      <c r="I404" s="5">
        <v>298639</v>
      </c>
      <c r="J404" s="5">
        <v>376997</v>
      </c>
      <c r="K404" s="5">
        <v>393549</v>
      </c>
      <c r="L404" s="5">
        <v>162859</v>
      </c>
      <c r="M404" s="5">
        <v>470314</v>
      </c>
      <c r="N404" s="5">
        <v>85730</v>
      </c>
      <c r="O404" s="5">
        <v>118770</v>
      </c>
      <c r="P404" s="5">
        <v>274803</v>
      </c>
      <c r="Q404" s="5">
        <v>190862</v>
      </c>
      <c r="R404" s="5">
        <v>56855</v>
      </c>
      <c r="S404" s="6">
        <f t="shared" si="147"/>
        <v>1332579</v>
      </c>
      <c r="T404" s="6" t="str">
        <f t="shared" si="148"/>
        <v>25 to 29 minutes</v>
      </c>
      <c r="U404" s="6">
        <f t="shared" si="149"/>
        <v>25</v>
      </c>
      <c r="V404" s="6">
        <f t="shared" si="150"/>
        <v>2665158</v>
      </c>
      <c r="W404" s="6">
        <f t="shared" si="151"/>
        <v>1304965</v>
      </c>
      <c r="X404" s="6">
        <f t="shared" si="152"/>
        <v>162859</v>
      </c>
      <c r="Y404" s="6">
        <f t="shared" si="153"/>
        <v>4</v>
      </c>
      <c r="Z404" s="6">
        <f t="shared" si="154"/>
        <v>25.678230862279641</v>
      </c>
      <c r="AC404" s="6">
        <f t="shared" si="133"/>
        <v>2665158</v>
      </c>
      <c r="AD404" s="6">
        <f t="shared" si="134"/>
        <v>666290</v>
      </c>
      <c r="AE404" s="6">
        <f t="shared" si="135"/>
        <v>15</v>
      </c>
      <c r="AF404" s="6">
        <f t="shared" si="136"/>
        <v>376997</v>
      </c>
      <c r="AG404" s="6">
        <f t="shared" si="137"/>
        <v>4</v>
      </c>
      <c r="AH404" s="6">
        <f t="shared" si="138"/>
        <v>534419</v>
      </c>
      <c r="AI404" s="6">
        <f t="shared" si="139"/>
        <v>16.399167632633681</v>
      </c>
      <c r="AL404" s="6">
        <f t="shared" si="140"/>
        <v>2665158</v>
      </c>
      <c r="AM404" s="6">
        <f t="shared" si="141"/>
        <v>1998869</v>
      </c>
      <c r="AN404" s="6">
        <f t="shared" si="142"/>
        <v>35</v>
      </c>
      <c r="AO404" s="6">
        <f t="shared" si="143"/>
        <v>85730</v>
      </c>
      <c r="AP404" s="6">
        <f t="shared" si="144"/>
        <v>4</v>
      </c>
      <c r="AQ404" s="6">
        <f t="shared" si="145"/>
        <v>1938138</v>
      </c>
      <c r="AR404" s="6">
        <f t="shared" si="146"/>
        <v>37.833570512072789</v>
      </c>
    </row>
    <row r="405" spans="3:44" x14ac:dyDescent="0.25">
      <c r="C405" s="5" t="s">
        <v>794</v>
      </c>
      <c r="D405" s="5">
        <v>26460</v>
      </c>
      <c r="E405" s="5" t="s">
        <v>795</v>
      </c>
      <c r="F405" s="5">
        <v>27306</v>
      </c>
      <c r="G405" s="5">
        <v>1573</v>
      </c>
      <c r="H405" s="5">
        <v>3387</v>
      </c>
      <c r="I405" s="5">
        <v>3878</v>
      </c>
      <c r="J405" s="5">
        <v>3720</v>
      </c>
      <c r="K405" s="5">
        <v>3627</v>
      </c>
      <c r="L405" s="5">
        <v>1584</v>
      </c>
      <c r="M405" s="5">
        <v>3629</v>
      </c>
      <c r="N405" s="5">
        <v>791</v>
      </c>
      <c r="O405" s="5">
        <v>1002</v>
      </c>
      <c r="P405" s="5">
        <v>2091</v>
      </c>
      <c r="Q405" s="5">
        <v>1126</v>
      </c>
      <c r="R405" s="5">
        <v>898</v>
      </c>
      <c r="S405" s="6">
        <f t="shared" si="147"/>
        <v>13653</v>
      </c>
      <c r="T405" s="6" t="str">
        <f t="shared" si="148"/>
        <v>20 to 24 minutes</v>
      </c>
      <c r="U405" s="6">
        <f t="shared" si="149"/>
        <v>20</v>
      </c>
      <c r="V405" s="6">
        <f t="shared" si="150"/>
        <v>27306</v>
      </c>
      <c r="W405" s="6">
        <f t="shared" si="151"/>
        <v>12558</v>
      </c>
      <c r="X405" s="6">
        <f t="shared" si="152"/>
        <v>3627</v>
      </c>
      <c r="Y405" s="6">
        <f t="shared" si="153"/>
        <v>4</v>
      </c>
      <c r="Z405" s="6">
        <f t="shared" si="154"/>
        <v>21.207609594706369</v>
      </c>
      <c r="AC405" s="6">
        <f t="shared" si="133"/>
        <v>27306</v>
      </c>
      <c r="AD405" s="6">
        <f t="shared" si="134"/>
        <v>6827</v>
      </c>
      <c r="AE405" s="6">
        <f t="shared" si="135"/>
        <v>10</v>
      </c>
      <c r="AF405" s="6">
        <f t="shared" si="136"/>
        <v>3878</v>
      </c>
      <c r="AG405" s="6">
        <f t="shared" si="137"/>
        <v>4</v>
      </c>
      <c r="AH405" s="6">
        <f t="shared" si="138"/>
        <v>4960</v>
      </c>
      <c r="AI405" s="6">
        <f t="shared" si="139"/>
        <v>11.925219185146982</v>
      </c>
      <c r="AL405" s="6">
        <f t="shared" si="140"/>
        <v>27306</v>
      </c>
      <c r="AM405" s="6">
        <f t="shared" si="141"/>
        <v>20480</v>
      </c>
      <c r="AN405" s="6">
        <f t="shared" si="142"/>
        <v>30</v>
      </c>
      <c r="AO405" s="6">
        <f t="shared" si="143"/>
        <v>3629</v>
      </c>
      <c r="AP405" s="6">
        <f t="shared" si="144"/>
        <v>4</v>
      </c>
      <c r="AQ405" s="6">
        <f t="shared" si="145"/>
        <v>17769</v>
      </c>
      <c r="AR405" s="6">
        <f t="shared" si="146"/>
        <v>32.987599889776796</v>
      </c>
    </row>
    <row r="406" spans="3:44" x14ac:dyDescent="0.25">
      <c r="C406" s="5" t="s">
        <v>796</v>
      </c>
      <c r="D406" s="5">
        <v>26480</v>
      </c>
      <c r="E406" s="5" t="s">
        <v>797</v>
      </c>
      <c r="F406" s="5">
        <v>19081</v>
      </c>
      <c r="G406" s="5">
        <v>1233</v>
      </c>
      <c r="H406" s="5">
        <v>2258</v>
      </c>
      <c r="I406" s="5">
        <v>2696</v>
      </c>
      <c r="J406" s="5">
        <v>2674</v>
      </c>
      <c r="K406" s="5">
        <v>2446</v>
      </c>
      <c r="L406" s="5">
        <v>1156</v>
      </c>
      <c r="M406" s="5">
        <v>2842</v>
      </c>
      <c r="N406" s="5">
        <v>580</v>
      </c>
      <c r="O406" s="5">
        <v>783</v>
      </c>
      <c r="P406" s="5">
        <v>1363</v>
      </c>
      <c r="Q406" s="5">
        <v>602</v>
      </c>
      <c r="R406" s="5">
        <v>448</v>
      </c>
      <c r="S406" s="6">
        <f t="shared" si="147"/>
        <v>9540.5</v>
      </c>
      <c r="T406" s="6" t="str">
        <f t="shared" si="148"/>
        <v>20 to 24 minutes</v>
      </c>
      <c r="U406" s="6">
        <f t="shared" si="149"/>
        <v>20</v>
      </c>
      <c r="V406" s="6">
        <f t="shared" si="150"/>
        <v>19081</v>
      </c>
      <c r="W406" s="6">
        <f t="shared" si="151"/>
        <v>8861</v>
      </c>
      <c r="X406" s="6">
        <f t="shared" si="152"/>
        <v>2446</v>
      </c>
      <c r="Y406" s="6">
        <f t="shared" si="153"/>
        <v>4</v>
      </c>
      <c r="Z406" s="6">
        <f t="shared" si="154"/>
        <v>21.111201962387572</v>
      </c>
      <c r="AC406" s="6">
        <f t="shared" si="133"/>
        <v>19081</v>
      </c>
      <c r="AD406" s="6">
        <f t="shared" si="134"/>
        <v>4771</v>
      </c>
      <c r="AE406" s="6">
        <f t="shared" si="135"/>
        <v>10</v>
      </c>
      <c r="AF406" s="6">
        <f t="shared" si="136"/>
        <v>2696</v>
      </c>
      <c r="AG406" s="6">
        <f t="shared" si="137"/>
        <v>4</v>
      </c>
      <c r="AH406" s="6">
        <f t="shared" si="138"/>
        <v>3491</v>
      </c>
      <c r="AI406" s="6">
        <f t="shared" si="139"/>
        <v>11.89799703264095</v>
      </c>
      <c r="AL406" s="6">
        <f t="shared" si="140"/>
        <v>19081</v>
      </c>
      <c r="AM406" s="6">
        <f t="shared" si="141"/>
        <v>14311</v>
      </c>
      <c r="AN406" s="6">
        <f t="shared" si="142"/>
        <v>30</v>
      </c>
      <c r="AO406" s="6">
        <f t="shared" si="143"/>
        <v>2842</v>
      </c>
      <c r="AP406" s="6">
        <f t="shared" si="144"/>
        <v>4</v>
      </c>
      <c r="AQ406" s="6">
        <f t="shared" si="145"/>
        <v>12463</v>
      </c>
      <c r="AR406" s="6">
        <f t="shared" si="146"/>
        <v>32.600633356790993</v>
      </c>
    </row>
    <row r="407" spans="3:44" x14ac:dyDescent="0.25">
      <c r="C407" s="5" t="s">
        <v>798</v>
      </c>
      <c r="D407" s="5">
        <v>26500</v>
      </c>
      <c r="E407" s="5" t="s">
        <v>799</v>
      </c>
      <c r="F407" s="5">
        <v>17925</v>
      </c>
      <c r="G407" s="5">
        <v>923</v>
      </c>
      <c r="H407" s="5">
        <v>2528</v>
      </c>
      <c r="I407" s="5">
        <v>2406</v>
      </c>
      <c r="J407" s="5">
        <v>2092</v>
      </c>
      <c r="K407" s="5">
        <v>1924</v>
      </c>
      <c r="L407" s="5">
        <v>893</v>
      </c>
      <c r="M407" s="5">
        <v>2035</v>
      </c>
      <c r="N407" s="5">
        <v>486</v>
      </c>
      <c r="O407" s="5">
        <v>759</v>
      </c>
      <c r="P407" s="5">
        <v>1646</v>
      </c>
      <c r="Q407" s="5">
        <v>1280</v>
      </c>
      <c r="R407" s="5">
        <v>953</v>
      </c>
      <c r="S407" s="6">
        <f t="shared" si="147"/>
        <v>8962.5</v>
      </c>
      <c r="T407" s="6" t="str">
        <f t="shared" si="148"/>
        <v>20 to 24 minutes</v>
      </c>
      <c r="U407" s="6">
        <f t="shared" si="149"/>
        <v>20</v>
      </c>
      <c r="V407" s="6">
        <f t="shared" si="150"/>
        <v>17925</v>
      </c>
      <c r="W407" s="6">
        <f t="shared" si="151"/>
        <v>7949</v>
      </c>
      <c r="X407" s="6">
        <f t="shared" si="152"/>
        <v>1924</v>
      </c>
      <c r="Y407" s="6">
        <f t="shared" si="153"/>
        <v>4</v>
      </c>
      <c r="Z407" s="6">
        <f t="shared" si="154"/>
        <v>22.107068607068605</v>
      </c>
      <c r="AC407" s="6">
        <f t="shared" si="133"/>
        <v>17925</v>
      </c>
      <c r="AD407" s="6">
        <f t="shared" si="134"/>
        <v>4482</v>
      </c>
      <c r="AE407" s="6">
        <f t="shared" si="135"/>
        <v>10</v>
      </c>
      <c r="AF407" s="6">
        <f t="shared" si="136"/>
        <v>2406</v>
      </c>
      <c r="AG407" s="6">
        <f t="shared" si="137"/>
        <v>4</v>
      </c>
      <c r="AH407" s="6">
        <f t="shared" si="138"/>
        <v>3451</v>
      </c>
      <c r="AI407" s="6">
        <f t="shared" si="139"/>
        <v>11.712801330008313</v>
      </c>
      <c r="AL407" s="6">
        <f t="shared" si="140"/>
        <v>17925</v>
      </c>
      <c r="AM407" s="6">
        <f t="shared" si="141"/>
        <v>13444</v>
      </c>
      <c r="AN407" s="6">
        <f t="shared" si="142"/>
        <v>40</v>
      </c>
      <c r="AO407" s="6">
        <f t="shared" si="143"/>
        <v>759</v>
      </c>
      <c r="AP407" s="6">
        <f t="shared" si="144"/>
        <v>4</v>
      </c>
      <c r="AQ407" s="6">
        <f t="shared" si="145"/>
        <v>13287</v>
      </c>
      <c r="AR407" s="6">
        <f t="shared" si="146"/>
        <v>40.826086956521742</v>
      </c>
    </row>
    <row r="408" spans="3:44" x14ac:dyDescent="0.25">
      <c r="C408" s="5" t="s">
        <v>800</v>
      </c>
      <c r="D408" s="5">
        <v>26540</v>
      </c>
      <c r="E408" s="5" t="s">
        <v>801</v>
      </c>
      <c r="F408" s="5">
        <v>16771</v>
      </c>
      <c r="G408" s="5">
        <v>1053</v>
      </c>
      <c r="H408" s="5">
        <v>3364</v>
      </c>
      <c r="I408" s="5">
        <v>3029</v>
      </c>
      <c r="J408" s="5">
        <v>2399</v>
      </c>
      <c r="K408" s="5">
        <v>1882</v>
      </c>
      <c r="L408" s="5">
        <v>726</v>
      </c>
      <c r="M408" s="5">
        <v>1474</v>
      </c>
      <c r="N408" s="5">
        <v>553</v>
      </c>
      <c r="O408" s="5">
        <v>582</v>
      </c>
      <c r="P408" s="5">
        <v>1017</v>
      </c>
      <c r="Q408" s="5">
        <v>334</v>
      </c>
      <c r="R408" s="5">
        <v>358</v>
      </c>
      <c r="S408" s="6">
        <f t="shared" si="147"/>
        <v>8385.5</v>
      </c>
      <c r="T408" s="6" t="str">
        <f t="shared" si="148"/>
        <v>15 to 19 minutes</v>
      </c>
      <c r="U408" s="6">
        <f t="shared" si="149"/>
        <v>15</v>
      </c>
      <c r="V408" s="6">
        <f t="shared" si="150"/>
        <v>16771</v>
      </c>
      <c r="W408" s="6">
        <f t="shared" si="151"/>
        <v>7446</v>
      </c>
      <c r="X408" s="6">
        <f t="shared" si="152"/>
        <v>2399</v>
      </c>
      <c r="Y408" s="6">
        <f t="shared" si="153"/>
        <v>4</v>
      </c>
      <c r="Z408" s="6">
        <f t="shared" si="154"/>
        <v>16.566486035848271</v>
      </c>
      <c r="AC408" s="6">
        <f t="shared" si="133"/>
        <v>16771</v>
      </c>
      <c r="AD408" s="6">
        <f t="shared" si="134"/>
        <v>4193</v>
      </c>
      <c r="AE408" s="6">
        <f t="shared" si="135"/>
        <v>5</v>
      </c>
      <c r="AF408" s="6">
        <f t="shared" si="136"/>
        <v>3364</v>
      </c>
      <c r="AG408" s="6">
        <f t="shared" si="137"/>
        <v>4</v>
      </c>
      <c r="AH408" s="6">
        <f t="shared" si="138"/>
        <v>1053</v>
      </c>
      <c r="AI408" s="6">
        <f t="shared" si="139"/>
        <v>8.7333531510107019</v>
      </c>
      <c r="AL408" s="6">
        <f t="shared" si="140"/>
        <v>16771</v>
      </c>
      <c r="AM408" s="6">
        <f t="shared" si="141"/>
        <v>12579</v>
      </c>
      <c r="AN408" s="6">
        <f t="shared" si="142"/>
        <v>30</v>
      </c>
      <c r="AO408" s="6">
        <f t="shared" si="143"/>
        <v>1474</v>
      </c>
      <c r="AP408" s="6">
        <f t="shared" si="144"/>
        <v>4</v>
      </c>
      <c r="AQ408" s="6">
        <f t="shared" si="145"/>
        <v>12453</v>
      </c>
      <c r="AR408" s="6">
        <f t="shared" si="146"/>
        <v>30.33989145183175</v>
      </c>
    </row>
    <row r="409" spans="3:44" x14ac:dyDescent="0.25">
      <c r="C409" s="5" t="s">
        <v>802</v>
      </c>
      <c r="D409" s="5">
        <v>26580</v>
      </c>
      <c r="E409" s="5" t="s">
        <v>803</v>
      </c>
      <c r="F409" s="5">
        <v>109496</v>
      </c>
      <c r="G409" s="5">
        <v>5074</v>
      </c>
      <c r="H409" s="5">
        <v>13768</v>
      </c>
      <c r="I409" s="5">
        <v>18890</v>
      </c>
      <c r="J409" s="5">
        <v>19212</v>
      </c>
      <c r="K409" s="5">
        <v>16918</v>
      </c>
      <c r="L409" s="5">
        <v>7682</v>
      </c>
      <c r="M409" s="5">
        <v>11666</v>
      </c>
      <c r="N409" s="5">
        <v>3020</v>
      </c>
      <c r="O409" s="5">
        <v>2897</v>
      </c>
      <c r="P409" s="5">
        <v>4990</v>
      </c>
      <c r="Q409" s="5">
        <v>3534</v>
      </c>
      <c r="R409" s="5">
        <v>1845</v>
      </c>
      <c r="S409" s="6">
        <f t="shared" si="147"/>
        <v>54748</v>
      </c>
      <c r="T409" s="6" t="str">
        <f t="shared" si="148"/>
        <v>15 to 19 minutes</v>
      </c>
      <c r="U409" s="6">
        <f t="shared" si="149"/>
        <v>15</v>
      </c>
      <c r="V409" s="6">
        <f t="shared" si="150"/>
        <v>109496</v>
      </c>
      <c r="W409" s="6">
        <f t="shared" si="151"/>
        <v>37732</v>
      </c>
      <c r="X409" s="6">
        <f t="shared" si="152"/>
        <v>19212</v>
      </c>
      <c r="Y409" s="6">
        <f t="shared" si="153"/>
        <v>4</v>
      </c>
      <c r="Z409" s="6">
        <f t="shared" si="154"/>
        <v>18.542785758900688</v>
      </c>
      <c r="AC409" s="6">
        <f t="shared" si="133"/>
        <v>109496</v>
      </c>
      <c r="AD409" s="6">
        <f t="shared" si="134"/>
        <v>27375</v>
      </c>
      <c r="AE409" s="6">
        <f t="shared" si="135"/>
        <v>10</v>
      </c>
      <c r="AF409" s="6">
        <f t="shared" si="136"/>
        <v>18890</v>
      </c>
      <c r="AG409" s="6">
        <f t="shared" si="137"/>
        <v>4</v>
      </c>
      <c r="AH409" s="6">
        <f t="shared" si="138"/>
        <v>18842</v>
      </c>
      <c r="AI409" s="6">
        <f t="shared" si="139"/>
        <v>11.806670195870831</v>
      </c>
      <c r="AL409" s="6">
        <f t="shared" si="140"/>
        <v>109496</v>
      </c>
      <c r="AM409" s="6">
        <f t="shared" si="141"/>
        <v>82122</v>
      </c>
      <c r="AN409" s="6">
        <f t="shared" si="142"/>
        <v>30</v>
      </c>
      <c r="AO409" s="6">
        <f t="shared" si="143"/>
        <v>11666</v>
      </c>
      <c r="AP409" s="6">
        <f t="shared" si="144"/>
        <v>4</v>
      </c>
      <c r="AQ409" s="6">
        <f t="shared" si="145"/>
        <v>81544</v>
      </c>
      <c r="AR409" s="6">
        <f t="shared" si="146"/>
        <v>30.198182753300188</v>
      </c>
    </row>
    <row r="410" spans="3:44" x14ac:dyDescent="0.25">
      <c r="C410" s="5" t="s">
        <v>804</v>
      </c>
      <c r="D410" s="5">
        <v>26620</v>
      </c>
      <c r="E410" s="5" t="s">
        <v>805</v>
      </c>
      <c r="F410" s="5">
        <v>187923</v>
      </c>
      <c r="G410" s="5">
        <v>3949</v>
      </c>
      <c r="H410" s="5">
        <v>17704</v>
      </c>
      <c r="I410" s="5">
        <v>28766</v>
      </c>
      <c r="J410" s="5">
        <v>35748</v>
      </c>
      <c r="K410" s="5">
        <v>36709</v>
      </c>
      <c r="L410" s="5">
        <v>14838</v>
      </c>
      <c r="M410" s="5">
        <v>26752</v>
      </c>
      <c r="N410" s="5">
        <v>4298</v>
      </c>
      <c r="O410" s="5">
        <v>4788</v>
      </c>
      <c r="P410" s="5">
        <v>9027</v>
      </c>
      <c r="Q410" s="5">
        <v>3169</v>
      </c>
      <c r="R410" s="5">
        <v>2175</v>
      </c>
      <c r="S410" s="6">
        <f t="shared" si="147"/>
        <v>93961.5</v>
      </c>
      <c r="T410" s="6" t="str">
        <f t="shared" si="148"/>
        <v>20 to 24 minutes</v>
      </c>
      <c r="U410" s="6">
        <f t="shared" si="149"/>
        <v>20</v>
      </c>
      <c r="V410" s="6">
        <f t="shared" si="150"/>
        <v>187923</v>
      </c>
      <c r="W410" s="6">
        <f t="shared" si="151"/>
        <v>86167</v>
      </c>
      <c r="X410" s="6">
        <f t="shared" si="152"/>
        <v>36709</v>
      </c>
      <c r="Y410" s="6">
        <f t="shared" si="153"/>
        <v>4</v>
      </c>
      <c r="Z410" s="6">
        <f t="shared" si="154"/>
        <v>20.84932850254706</v>
      </c>
      <c r="AC410" s="6">
        <f t="shared" si="133"/>
        <v>187923</v>
      </c>
      <c r="AD410" s="6">
        <f t="shared" si="134"/>
        <v>46981</v>
      </c>
      <c r="AE410" s="6">
        <f t="shared" si="135"/>
        <v>10</v>
      </c>
      <c r="AF410" s="6">
        <f t="shared" si="136"/>
        <v>28766</v>
      </c>
      <c r="AG410" s="6">
        <f t="shared" si="137"/>
        <v>4</v>
      </c>
      <c r="AH410" s="6">
        <f t="shared" si="138"/>
        <v>21653</v>
      </c>
      <c r="AI410" s="6">
        <f t="shared" si="139"/>
        <v>13.52190085517625</v>
      </c>
      <c r="AL410" s="6">
        <f t="shared" si="140"/>
        <v>187923</v>
      </c>
      <c r="AM410" s="6">
        <f t="shared" si="141"/>
        <v>140943</v>
      </c>
      <c r="AN410" s="6">
        <f t="shared" si="142"/>
        <v>30</v>
      </c>
      <c r="AO410" s="6">
        <f t="shared" si="143"/>
        <v>26752</v>
      </c>
      <c r="AP410" s="6">
        <f t="shared" si="144"/>
        <v>4</v>
      </c>
      <c r="AQ410" s="6">
        <f t="shared" si="145"/>
        <v>137714</v>
      </c>
      <c r="AR410" s="6">
        <f t="shared" si="146"/>
        <v>30.482692882775119</v>
      </c>
    </row>
    <row r="411" spans="3:44" x14ac:dyDescent="0.25">
      <c r="C411" s="5" t="s">
        <v>806</v>
      </c>
      <c r="D411" s="5">
        <v>26660</v>
      </c>
      <c r="E411" s="5" t="s">
        <v>807</v>
      </c>
      <c r="F411" s="5">
        <v>21412</v>
      </c>
      <c r="G411" s="5">
        <v>663</v>
      </c>
      <c r="H411" s="5">
        <v>2203</v>
      </c>
      <c r="I411" s="5">
        <v>3598</v>
      </c>
      <c r="J411" s="5">
        <v>3563</v>
      </c>
      <c r="K411" s="5">
        <v>2978</v>
      </c>
      <c r="L411" s="5">
        <v>1158</v>
      </c>
      <c r="M411" s="5">
        <v>2932</v>
      </c>
      <c r="N411" s="5">
        <v>566</v>
      </c>
      <c r="O411" s="5">
        <v>493</v>
      </c>
      <c r="P411" s="5">
        <v>1736</v>
      </c>
      <c r="Q411" s="5">
        <v>1112</v>
      </c>
      <c r="R411" s="5">
        <v>410</v>
      </c>
      <c r="S411" s="6">
        <f t="shared" si="147"/>
        <v>10706</v>
      </c>
      <c r="T411" s="6" t="str">
        <f t="shared" si="148"/>
        <v>20 to 24 minutes</v>
      </c>
      <c r="U411" s="6">
        <f t="shared" si="149"/>
        <v>20</v>
      </c>
      <c r="V411" s="6">
        <f t="shared" si="150"/>
        <v>21412</v>
      </c>
      <c r="W411" s="6">
        <f t="shared" si="151"/>
        <v>10027</v>
      </c>
      <c r="X411" s="6">
        <f t="shared" si="152"/>
        <v>2978</v>
      </c>
      <c r="Y411" s="6">
        <f t="shared" si="153"/>
        <v>4</v>
      </c>
      <c r="Z411" s="6">
        <f t="shared" si="154"/>
        <v>20.912021490933512</v>
      </c>
      <c r="AC411" s="6">
        <f t="shared" si="133"/>
        <v>21412</v>
      </c>
      <c r="AD411" s="6">
        <f t="shared" si="134"/>
        <v>5354</v>
      </c>
      <c r="AE411" s="6">
        <f t="shared" si="135"/>
        <v>10</v>
      </c>
      <c r="AF411" s="6">
        <f t="shared" si="136"/>
        <v>3598</v>
      </c>
      <c r="AG411" s="6">
        <f t="shared" si="137"/>
        <v>4</v>
      </c>
      <c r="AH411" s="6">
        <f t="shared" si="138"/>
        <v>2866</v>
      </c>
      <c r="AI411" s="6">
        <f t="shared" si="139"/>
        <v>12.764869371873264</v>
      </c>
      <c r="AL411" s="6">
        <f t="shared" si="140"/>
        <v>21412</v>
      </c>
      <c r="AM411" s="6">
        <f t="shared" si="141"/>
        <v>16059</v>
      </c>
      <c r="AN411" s="6">
        <f t="shared" si="142"/>
        <v>30</v>
      </c>
      <c r="AO411" s="6">
        <f t="shared" si="143"/>
        <v>2932</v>
      </c>
      <c r="AP411" s="6">
        <f t="shared" si="144"/>
        <v>4</v>
      </c>
      <c r="AQ411" s="6">
        <f t="shared" si="145"/>
        <v>14163</v>
      </c>
      <c r="AR411" s="6">
        <f t="shared" si="146"/>
        <v>32.586630286493858</v>
      </c>
    </row>
    <row r="412" spans="3:44" x14ac:dyDescent="0.25">
      <c r="C412" s="5" t="s">
        <v>808</v>
      </c>
      <c r="D412" s="5">
        <v>26700</v>
      </c>
      <c r="E412" s="5" t="s">
        <v>809</v>
      </c>
      <c r="F412" s="5">
        <v>8707</v>
      </c>
      <c r="G412" s="5">
        <v>1009</v>
      </c>
      <c r="H412" s="5">
        <v>3252</v>
      </c>
      <c r="I412" s="5">
        <v>2000</v>
      </c>
      <c r="J412" s="5">
        <v>744</v>
      </c>
      <c r="K412" s="5">
        <v>597</v>
      </c>
      <c r="L412" s="5">
        <v>267</v>
      </c>
      <c r="M412" s="5">
        <v>413</v>
      </c>
      <c r="N412" s="5">
        <v>104</v>
      </c>
      <c r="O412" s="5">
        <v>12</v>
      </c>
      <c r="P412" s="5">
        <v>168</v>
      </c>
      <c r="Q412" s="5">
        <v>63</v>
      </c>
      <c r="R412" s="5">
        <v>78</v>
      </c>
      <c r="S412" s="6">
        <f t="shared" si="147"/>
        <v>4353.5</v>
      </c>
      <c r="T412" s="6" t="str">
        <f t="shared" si="148"/>
        <v>10 to 14 minutes</v>
      </c>
      <c r="U412" s="6">
        <f t="shared" si="149"/>
        <v>10</v>
      </c>
      <c r="V412" s="6">
        <f t="shared" si="150"/>
        <v>8707</v>
      </c>
      <c r="W412" s="6">
        <f t="shared" si="151"/>
        <v>4261</v>
      </c>
      <c r="X412" s="6">
        <f t="shared" si="152"/>
        <v>2000</v>
      </c>
      <c r="Y412" s="6">
        <f t="shared" si="153"/>
        <v>4</v>
      </c>
      <c r="Z412" s="6">
        <f t="shared" si="154"/>
        <v>10.185</v>
      </c>
      <c r="AC412" s="6">
        <f t="shared" si="133"/>
        <v>8707</v>
      </c>
      <c r="AD412" s="6">
        <f t="shared" si="134"/>
        <v>2177</v>
      </c>
      <c r="AE412" s="6">
        <f t="shared" si="135"/>
        <v>5</v>
      </c>
      <c r="AF412" s="6">
        <f t="shared" si="136"/>
        <v>3252</v>
      </c>
      <c r="AG412" s="6">
        <f t="shared" si="137"/>
        <v>4</v>
      </c>
      <c r="AH412" s="6">
        <f t="shared" si="138"/>
        <v>1009</v>
      </c>
      <c r="AI412" s="6">
        <f t="shared" si="139"/>
        <v>6.4363468634686347</v>
      </c>
      <c r="AL412" s="6">
        <f t="shared" si="140"/>
        <v>8707</v>
      </c>
      <c r="AM412" s="6">
        <f t="shared" si="141"/>
        <v>6531</v>
      </c>
      <c r="AN412" s="6">
        <f t="shared" si="142"/>
        <v>15</v>
      </c>
      <c r="AO412" s="6">
        <f t="shared" si="143"/>
        <v>744</v>
      </c>
      <c r="AP412" s="6">
        <f t="shared" si="144"/>
        <v>4</v>
      </c>
      <c r="AQ412" s="6">
        <f t="shared" si="145"/>
        <v>6261</v>
      </c>
      <c r="AR412" s="6">
        <f t="shared" si="146"/>
        <v>16.447580645161292</v>
      </c>
    </row>
    <row r="413" spans="3:44" x14ac:dyDescent="0.25">
      <c r="C413" s="5" t="s">
        <v>810</v>
      </c>
      <c r="D413" s="5">
        <v>26740</v>
      </c>
      <c r="E413" s="5" t="s">
        <v>811</v>
      </c>
      <c r="F413" s="5">
        <v>28069</v>
      </c>
      <c r="G413" s="5">
        <v>1907</v>
      </c>
      <c r="H413" s="5">
        <v>5539</v>
      </c>
      <c r="I413" s="5">
        <v>7528</v>
      </c>
      <c r="J413" s="5">
        <v>4897</v>
      </c>
      <c r="K413" s="5">
        <v>2529</v>
      </c>
      <c r="L413" s="5">
        <v>865</v>
      </c>
      <c r="M413" s="5">
        <v>1736</v>
      </c>
      <c r="N413" s="5">
        <v>361</v>
      </c>
      <c r="O413" s="5">
        <v>462</v>
      </c>
      <c r="P413" s="5">
        <v>973</v>
      </c>
      <c r="Q413" s="5">
        <v>842</v>
      </c>
      <c r="R413" s="5">
        <v>430</v>
      </c>
      <c r="S413" s="6">
        <f t="shared" si="147"/>
        <v>14034.5</v>
      </c>
      <c r="T413" s="6" t="str">
        <f t="shared" si="148"/>
        <v>10 to 14 minutes</v>
      </c>
      <c r="U413" s="6">
        <f t="shared" si="149"/>
        <v>10</v>
      </c>
      <c r="V413" s="6">
        <f t="shared" si="150"/>
        <v>28069</v>
      </c>
      <c r="W413" s="6">
        <f t="shared" si="151"/>
        <v>7446</v>
      </c>
      <c r="X413" s="6">
        <f t="shared" si="152"/>
        <v>7528</v>
      </c>
      <c r="Y413" s="6">
        <f t="shared" si="153"/>
        <v>4</v>
      </c>
      <c r="Z413" s="6">
        <f t="shared" si="154"/>
        <v>13.500797024442083</v>
      </c>
      <c r="AC413" s="6">
        <f t="shared" si="133"/>
        <v>28069</v>
      </c>
      <c r="AD413" s="6">
        <f t="shared" si="134"/>
        <v>7018</v>
      </c>
      <c r="AE413" s="6">
        <f t="shared" si="135"/>
        <v>5</v>
      </c>
      <c r="AF413" s="6">
        <f t="shared" si="136"/>
        <v>5539</v>
      </c>
      <c r="AG413" s="6">
        <f t="shared" si="137"/>
        <v>4</v>
      </c>
      <c r="AH413" s="6">
        <f t="shared" si="138"/>
        <v>1907</v>
      </c>
      <c r="AI413" s="6">
        <f t="shared" si="139"/>
        <v>8.690377324426791</v>
      </c>
      <c r="AL413" s="6">
        <f t="shared" si="140"/>
        <v>28069</v>
      </c>
      <c r="AM413" s="6">
        <f t="shared" si="141"/>
        <v>21052</v>
      </c>
      <c r="AN413" s="6">
        <f t="shared" si="142"/>
        <v>20</v>
      </c>
      <c r="AO413" s="6">
        <f t="shared" si="143"/>
        <v>2529</v>
      </c>
      <c r="AP413" s="6">
        <f t="shared" si="144"/>
        <v>4</v>
      </c>
      <c r="AQ413" s="6">
        <f t="shared" si="145"/>
        <v>19871</v>
      </c>
      <c r="AR413" s="6">
        <f t="shared" si="146"/>
        <v>21.86753657572163</v>
      </c>
    </row>
    <row r="414" spans="3:44" x14ac:dyDescent="0.25">
      <c r="C414" s="5" t="s">
        <v>812</v>
      </c>
      <c r="D414" s="5">
        <v>26780</v>
      </c>
      <c r="E414" s="5" t="s">
        <v>813</v>
      </c>
      <c r="F414" s="5">
        <v>17801</v>
      </c>
      <c r="G414" s="5">
        <v>1399</v>
      </c>
      <c r="H414" s="5">
        <v>3931</v>
      </c>
      <c r="I414" s="5">
        <v>3335</v>
      </c>
      <c r="J414" s="5">
        <v>1865</v>
      </c>
      <c r="K414" s="5">
        <v>1667</v>
      </c>
      <c r="L414" s="5">
        <v>821</v>
      </c>
      <c r="M414" s="5">
        <v>1217</v>
      </c>
      <c r="N414" s="5">
        <v>260</v>
      </c>
      <c r="O414" s="5">
        <v>439</v>
      </c>
      <c r="P414" s="5">
        <v>1053</v>
      </c>
      <c r="Q414" s="5">
        <v>1494</v>
      </c>
      <c r="R414" s="5">
        <v>320</v>
      </c>
      <c r="S414" s="6">
        <f t="shared" si="147"/>
        <v>8900.5</v>
      </c>
      <c r="T414" s="6" t="str">
        <f t="shared" si="148"/>
        <v>15 to 19 minutes</v>
      </c>
      <c r="U414" s="6">
        <f t="shared" si="149"/>
        <v>15</v>
      </c>
      <c r="V414" s="6">
        <f t="shared" si="150"/>
        <v>17801</v>
      </c>
      <c r="W414" s="6">
        <f t="shared" si="151"/>
        <v>8665</v>
      </c>
      <c r="X414" s="6">
        <f t="shared" si="152"/>
        <v>1865</v>
      </c>
      <c r="Y414" s="6">
        <f t="shared" si="153"/>
        <v>4</v>
      </c>
      <c r="Z414" s="6">
        <f t="shared" si="154"/>
        <v>15.50509383378016</v>
      </c>
      <c r="AC414" s="6">
        <f t="shared" si="133"/>
        <v>17801</v>
      </c>
      <c r="AD414" s="6">
        <f t="shared" si="134"/>
        <v>4451</v>
      </c>
      <c r="AE414" s="6">
        <f t="shared" si="135"/>
        <v>5</v>
      </c>
      <c r="AF414" s="6">
        <f t="shared" si="136"/>
        <v>3931</v>
      </c>
      <c r="AG414" s="6">
        <f t="shared" si="137"/>
        <v>4</v>
      </c>
      <c r="AH414" s="6">
        <f t="shared" si="138"/>
        <v>1399</v>
      </c>
      <c r="AI414" s="6">
        <f t="shared" si="139"/>
        <v>8.1048079369117279</v>
      </c>
      <c r="AL414" s="6">
        <f t="shared" si="140"/>
        <v>17801</v>
      </c>
      <c r="AM414" s="6">
        <f t="shared" si="141"/>
        <v>13351</v>
      </c>
      <c r="AN414" s="6">
        <f t="shared" si="142"/>
        <v>30</v>
      </c>
      <c r="AO414" s="6">
        <f t="shared" si="143"/>
        <v>1217</v>
      </c>
      <c r="AP414" s="6">
        <f t="shared" si="144"/>
        <v>4</v>
      </c>
      <c r="AQ414" s="6">
        <f t="shared" si="145"/>
        <v>13018</v>
      </c>
      <c r="AR414" s="6">
        <f t="shared" si="146"/>
        <v>31.093672966310599</v>
      </c>
    </row>
    <row r="415" spans="3:44" x14ac:dyDescent="0.25">
      <c r="C415" s="5" t="s">
        <v>814</v>
      </c>
      <c r="D415" s="5">
        <v>26820</v>
      </c>
      <c r="E415" s="5" t="s">
        <v>815</v>
      </c>
      <c r="F415" s="5">
        <v>54973</v>
      </c>
      <c r="G415" s="5">
        <v>2701</v>
      </c>
      <c r="H415" s="5">
        <v>9656</v>
      </c>
      <c r="I415" s="5">
        <v>11975</v>
      </c>
      <c r="J415" s="5">
        <v>11153</v>
      </c>
      <c r="K415" s="5">
        <v>6548</v>
      </c>
      <c r="L415" s="5">
        <v>1848</v>
      </c>
      <c r="M415" s="5">
        <v>3998</v>
      </c>
      <c r="N415" s="5">
        <v>630</v>
      </c>
      <c r="O415" s="5">
        <v>756</v>
      </c>
      <c r="P415" s="5">
        <v>1647</v>
      </c>
      <c r="Q415" s="5">
        <v>2673</v>
      </c>
      <c r="R415" s="5">
        <v>1388</v>
      </c>
      <c r="S415" s="6">
        <f t="shared" si="147"/>
        <v>27486.5</v>
      </c>
      <c r="T415" s="6" t="str">
        <f t="shared" si="148"/>
        <v>15 to 19 minutes</v>
      </c>
      <c r="U415" s="6">
        <f t="shared" si="149"/>
        <v>15</v>
      </c>
      <c r="V415" s="6">
        <f t="shared" si="150"/>
        <v>54973</v>
      </c>
      <c r="W415" s="6">
        <f t="shared" si="151"/>
        <v>24332</v>
      </c>
      <c r="X415" s="6">
        <f t="shared" si="152"/>
        <v>11153</v>
      </c>
      <c r="Y415" s="6">
        <f t="shared" si="153"/>
        <v>4</v>
      </c>
      <c r="Z415" s="6">
        <f t="shared" si="154"/>
        <v>16.131354792432528</v>
      </c>
      <c r="AC415" s="6">
        <f t="shared" si="133"/>
        <v>54973</v>
      </c>
      <c r="AD415" s="6">
        <f t="shared" si="134"/>
        <v>13744</v>
      </c>
      <c r="AE415" s="6">
        <f t="shared" si="135"/>
        <v>10</v>
      </c>
      <c r="AF415" s="6">
        <f t="shared" si="136"/>
        <v>11975</v>
      </c>
      <c r="AG415" s="6">
        <f t="shared" si="137"/>
        <v>4</v>
      </c>
      <c r="AH415" s="6">
        <f t="shared" si="138"/>
        <v>12357</v>
      </c>
      <c r="AI415" s="6">
        <f t="shared" si="139"/>
        <v>10.463048016701462</v>
      </c>
      <c r="AL415" s="6">
        <f t="shared" si="140"/>
        <v>54973</v>
      </c>
      <c r="AM415" s="6">
        <f t="shared" si="141"/>
        <v>41230</v>
      </c>
      <c r="AN415" s="6">
        <f t="shared" si="142"/>
        <v>20</v>
      </c>
      <c r="AO415" s="6">
        <f t="shared" si="143"/>
        <v>6548</v>
      </c>
      <c r="AP415" s="6">
        <f t="shared" si="144"/>
        <v>4</v>
      </c>
      <c r="AQ415" s="6">
        <f t="shared" si="145"/>
        <v>35485</v>
      </c>
      <c r="AR415" s="6">
        <f t="shared" si="146"/>
        <v>23.509315821624924</v>
      </c>
    </row>
    <row r="416" spans="3:44" x14ac:dyDescent="0.25">
      <c r="C416" s="5" t="s">
        <v>816</v>
      </c>
      <c r="D416" s="5">
        <v>26860</v>
      </c>
      <c r="E416" s="5" t="s">
        <v>817</v>
      </c>
      <c r="F416" s="5">
        <v>36778</v>
      </c>
      <c r="G416" s="5">
        <v>2099</v>
      </c>
      <c r="H416" s="5">
        <v>5782</v>
      </c>
      <c r="I416" s="5">
        <v>6349</v>
      </c>
      <c r="J416" s="5">
        <v>5037</v>
      </c>
      <c r="K416" s="5">
        <v>4651</v>
      </c>
      <c r="L416" s="5">
        <v>2245</v>
      </c>
      <c r="M416" s="5">
        <v>4104</v>
      </c>
      <c r="N416" s="5">
        <v>783</v>
      </c>
      <c r="O416" s="5">
        <v>1057</v>
      </c>
      <c r="P416" s="5">
        <v>1977</v>
      </c>
      <c r="Q416" s="5">
        <v>1642</v>
      </c>
      <c r="R416" s="5">
        <v>1052</v>
      </c>
      <c r="S416" s="6">
        <f t="shared" si="147"/>
        <v>18389</v>
      </c>
      <c r="T416" s="6" t="str">
        <f t="shared" si="148"/>
        <v>15 to 19 minutes</v>
      </c>
      <c r="U416" s="6">
        <f t="shared" si="149"/>
        <v>15</v>
      </c>
      <c r="V416" s="6">
        <f t="shared" si="150"/>
        <v>36778</v>
      </c>
      <c r="W416" s="6">
        <f t="shared" si="151"/>
        <v>14230</v>
      </c>
      <c r="X416" s="6">
        <f t="shared" si="152"/>
        <v>5037</v>
      </c>
      <c r="Y416" s="6">
        <f t="shared" si="153"/>
        <v>4</v>
      </c>
      <c r="Z416" s="6">
        <f t="shared" si="154"/>
        <v>18.302759579114554</v>
      </c>
      <c r="AC416" s="6">
        <f t="shared" si="133"/>
        <v>36778</v>
      </c>
      <c r="AD416" s="6">
        <f t="shared" si="134"/>
        <v>9195</v>
      </c>
      <c r="AE416" s="6">
        <f t="shared" si="135"/>
        <v>10</v>
      </c>
      <c r="AF416" s="6">
        <f t="shared" si="136"/>
        <v>6349</v>
      </c>
      <c r="AG416" s="6">
        <f t="shared" si="137"/>
        <v>4</v>
      </c>
      <c r="AH416" s="6">
        <f t="shared" si="138"/>
        <v>7881</v>
      </c>
      <c r="AI416" s="6">
        <f t="shared" si="139"/>
        <v>10.827531894786581</v>
      </c>
      <c r="AL416" s="6">
        <f t="shared" si="140"/>
        <v>36778</v>
      </c>
      <c r="AM416" s="6">
        <f t="shared" si="141"/>
        <v>27584</v>
      </c>
      <c r="AN416" s="6">
        <f t="shared" si="142"/>
        <v>30</v>
      </c>
      <c r="AO416" s="6">
        <f t="shared" si="143"/>
        <v>4104</v>
      </c>
      <c r="AP416" s="6">
        <f t="shared" si="144"/>
        <v>4</v>
      </c>
      <c r="AQ416" s="6">
        <f t="shared" si="145"/>
        <v>26163</v>
      </c>
      <c r="AR416" s="6">
        <f t="shared" si="146"/>
        <v>31.384502923976608</v>
      </c>
    </row>
    <row r="417" spans="3:44" x14ac:dyDescent="0.25">
      <c r="C417" s="5" t="s">
        <v>818</v>
      </c>
      <c r="D417" s="5">
        <v>26900</v>
      </c>
      <c r="E417" s="5" t="s">
        <v>819</v>
      </c>
      <c r="F417" s="5">
        <v>800843</v>
      </c>
      <c r="G417" s="5">
        <v>22055</v>
      </c>
      <c r="H417" s="5">
        <v>70481</v>
      </c>
      <c r="I417" s="5">
        <v>100661</v>
      </c>
      <c r="J417" s="5">
        <v>122205</v>
      </c>
      <c r="K417" s="5">
        <v>135504</v>
      </c>
      <c r="L417" s="5">
        <v>64985</v>
      </c>
      <c r="M417" s="5">
        <v>126273</v>
      </c>
      <c r="N417" s="5">
        <v>29017</v>
      </c>
      <c r="O417" s="5">
        <v>34874</v>
      </c>
      <c r="P417" s="5">
        <v>57593</v>
      </c>
      <c r="Q417" s="5">
        <v>25425</v>
      </c>
      <c r="R417" s="5">
        <v>11770</v>
      </c>
      <c r="S417" s="6">
        <f t="shared" si="147"/>
        <v>400421.5</v>
      </c>
      <c r="T417" s="6" t="str">
        <f t="shared" si="148"/>
        <v>20 to 24 minutes</v>
      </c>
      <c r="U417" s="6">
        <f t="shared" si="149"/>
        <v>20</v>
      </c>
      <c r="V417" s="6">
        <f t="shared" si="150"/>
        <v>800843</v>
      </c>
      <c r="W417" s="6">
        <f t="shared" si="151"/>
        <v>315402</v>
      </c>
      <c r="X417" s="6">
        <f t="shared" si="152"/>
        <v>135504</v>
      </c>
      <c r="Y417" s="6">
        <f t="shared" si="153"/>
        <v>4</v>
      </c>
      <c r="Z417" s="6">
        <f t="shared" si="154"/>
        <v>22.509726650135789</v>
      </c>
      <c r="AC417" s="6">
        <f t="shared" si="133"/>
        <v>800843</v>
      </c>
      <c r="AD417" s="6">
        <f t="shared" si="134"/>
        <v>200211</v>
      </c>
      <c r="AE417" s="6">
        <f t="shared" si="135"/>
        <v>15</v>
      </c>
      <c r="AF417" s="6">
        <f t="shared" si="136"/>
        <v>122205</v>
      </c>
      <c r="AG417" s="6">
        <f t="shared" si="137"/>
        <v>4</v>
      </c>
      <c r="AH417" s="6">
        <f t="shared" si="138"/>
        <v>193197</v>
      </c>
      <c r="AI417" s="6">
        <f t="shared" si="139"/>
        <v>15.229573258049998</v>
      </c>
      <c r="AL417" s="6">
        <f t="shared" si="140"/>
        <v>800843</v>
      </c>
      <c r="AM417" s="6">
        <f t="shared" si="141"/>
        <v>600633</v>
      </c>
      <c r="AN417" s="6">
        <f t="shared" si="142"/>
        <v>30</v>
      </c>
      <c r="AO417" s="6">
        <f t="shared" si="143"/>
        <v>126273</v>
      </c>
      <c r="AP417" s="6">
        <f t="shared" si="144"/>
        <v>4</v>
      </c>
      <c r="AQ417" s="6">
        <f t="shared" si="145"/>
        <v>515891</v>
      </c>
      <c r="AR417" s="6">
        <f t="shared" si="146"/>
        <v>32.684382251154247</v>
      </c>
    </row>
    <row r="418" spans="3:44" x14ac:dyDescent="0.25">
      <c r="C418" s="5" t="s">
        <v>820</v>
      </c>
      <c r="D418" s="5">
        <v>26940</v>
      </c>
      <c r="E418" s="5" t="s">
        <v>821</v>
      </c>
      <c r="F418" s="5">
        <v>7989</v>
      </c>
      <c r="G418" s="5">
        <v>947</v>
      </c>
      <c r="H418" s="5">
        <v>1466</v>
      </c>
      <c r="I418" s="5">
        <v>1855</v>
      </c>
      <c r="J418" s="5">
        <v>847</v>
      </c>
      <c r="K418" s="5">
        <v>660</v>
      </c>
      <c r="L418" s="5">
        <v>434</v>
      </c>
      <c r="M418" s="5">
        <v>800</v>
      </c>
      <c r="N418" s="5">
        <v>124</v>
      </c>
      <c r="O418" s="5">
        <v>258</v>
      </c>
      <c r="P418" s="5">
        <v>357</v>
      </c>
      <c r="Q418" s="5">
        <v>143</v>
      </c>
      <c r="R418" s="5">
        <v>98</v>
      </c>
      <c r="S418" s="6">
        <f t="shared" si="147"/>
        <v>3994.5</v>
      </c>
      <c r="T418" s="6" t="str">
        <f t="shared" si="148"/>
        <v>10 to 14 minutes</v>
      </c>
      <c r="U418" s="6">
        <f t="shared" si="149"/>
        <v>10</v>
      </c>
      <c r="V418" s="6">
        <f t="shared" si="150"/>
        <v>7989</v>
      </c>
      <c r="W418" s="6">
        <f t="shared" si="151"/>
        <v>2413</v>
      </c>
      <c r="X418" s="6">
        <f t="shared" si="152"/>
        <v>1855</v>
      </c>
      <c r="Y418" s="6">
        <f t="shared" si="153"/>
        <v>4</v>
      </c>
      <c r="Z418" s="6">
        <f t="shared" si="154"/>
        <v>13.410242587601079</v>
      </c>
      <c r="AC418" s="6">
        <f t="shared" si="133"/>
        <v>7989</v>
      </c>
      <c r="AD418" s="6">
        <f t="shared" si="134"/>
        <v>1998</v>
      </c>
      <c r="AE418" s="6">
        <f t="shared" si="135"/>
        <v>5</v>
      </c>
      <c r="AF418" s="6">
        <f t="shared" si="136"/>
        <v>1466</v>
      </c>
      <c r="AG418" s="6">
        <f t="shared" si="137"/>
        <v>4</v>
      </c>
      <c r="AH418" s="6">
        <f t="shared" si="138"/>
        <v>947</v>
      </c>
      <c r="AI418" s="6">
        <f t="shared" si="139"/>
        <v>7.8656207366984994</v>
      </c>
      <c r="AL418" s="6">
        <f t="shared" si="140"/>
        <v>7989</v>
      </c>
      <c r="AM418" s="6">
        <f t="shared" si="141"/>
        <v>5992</v>
      </c>
      <c r="AN418" s="6">
        <f t="shared" si="142"/>
        <v>25</v>
      </c>
      <c r="AO418" s="6">
        <f t="shared" si="143"/>
        <v>434</v>
      </c>
      <c r="AP418" s="6">
        <f t="shared" si="144"/>
        <v>4</v>
      </c>
      <c r="AQ418" s="6">
        <f t="shared" si="145"/>
        <v>5775</v>
      </c>
      <c r="AR418" s="6">
        <f t="shared" si="146"/>
        <v>26.997695852534562</v>
      </c>
    </row>
    <row r="419" spans="3:44" x14ac:dyDescent="0.25">
      <c r="C419" s="5" t="s">
        <v>822</v>
      </c>
      <c r="D419" s="5">
        <v>26980</v>
      </c>
      <c r="E419" s="5" t="s">
        <v>823</v>
      </c>
      <c r="F419" s="5">
        <v>80772</v>
      </c>
      <c r="G419" s="5">
        <v>3963</v>
      </c>
      <c r="H419" s="5">
        <v>11704</v>
      </c>
      <c r="I419" s="5">
        <v>16056</v>
      </c>
      <c r="J419" s="5">
        <v>16661</v>
      </c>
      <c r="K419" s="5">
        <v>12685</v>
      </c>
      <c r="L419" s="5">
        <v>4850</v>
      </c>
      <c r="M419" s="5">
        <v>7823</v>
      </c>
      <c r="N419" s="5">
        <v>1585</v>
      </c>
      <c r="O419" s="5">
        <v>1349</v>
      </c>
      <c r="P419" s="5">
        <v>2166</v>
      </c>
      <c r="Q419" s="5">
        <v>1121</v>
      </c>
      <c r="R419" s="5">
        <v>809</v>
      </c>
      <c r="S419" s="6">
        <f t="shared" si="147"/>
        <v>40386</v>
      </c>
      <c r="T419" s="6" t="str">
        <f t="shared" si="148"/>
        <v>15 to 19 minutes</v>
      </c>
      <c r="U419" s="6">
        <f t="shared" si="149"/>
        <v>15</v>
      </c>
      <c r="V419" s="6">
        <f t="shared" si="150"/>
        <v>80772</v>
      </c>
      <c r="W419" s="6">
        <f t="shared" si="151"/>
        <v>31723</v>
      </c>
      <c r="X419" s="6">
        <f t="shared" si="152"/>
        <v>16661</v>
      </c>
      <c r="Y419" s="6">
        <f t="shared" si="153"/>
        <v>4</v>
      </c>
      <c r="Z419" s="6">
        <f t="shared" si="154"/>
        <v>17.079827141228016</v>
      </c>
      <c r="AC419" s="6">
        <f t="shared" si="133"/>
        <v>80772</v>
      </c>
      <c r="AD419" s="6">
        <f t="shared" si="134"/>
        <v>20194</v>
      </c>
      <c r="AE419" s="6">
        <f t="shared" si="135"/>
        <v>10</v>
      </c>
      <c r="AF419" s="6">
        <f t="shared" si="136"/>
        <v>16056</v>
      </c>
      <c r="AG419" s="6">
        <f t="shared" si="137"/>
        <v>4</v>
      </c>
      <c r="AH419" s="6">
        <f t="shared" si="138"/>
        <v>15667</v>
      </c>
      <c r="AI419" s="6">
        <f t="shared" si="139"/>
        <v>11.127553562531141</v>
      </c>
      <c r="AL419" s="6">
        <f t="shared" si="140"/>
        <v>80772</v>
      </c>
      <c r="AM419" s="6">
        <f t="shared" si="141"/>
        <v>60579</v>
      </c>
      <c r="AN419" s="6">
        <f t="shared" si="142"/>
        <v>20</v>
      </c>
      <c r="AO419" s="6">
        <f t="shared" si="143"/>
        <v>12685</v>
      </c>
      <c r="AP419" s="6">
        <f t="shared" si="144"/>
        <v>4</v>
      </c>
      <c r="AQ419" s="6">
        <f t="shared" si="145"/>
        <v>48384</v>
      </c>
      <c r="AR419" s="6">
        <f t="shared" si="146"/>
        <v>23.845486795427671</v>
      </c>
    </row>
    <row r="420" spans="3:44" x14ac:dyDescent="0.25">
      <c r="C420" s="5" t="s">
        <v>824</v>
      </c>
      <c r="D420" s="5">
        <v>27020</v>
      </c>
      <c r="E420" s="5" t="s">
        <v>825</v>
      </c>
      <c r="F420" s="5">
        <v>12758</v>
      </c>
      <c r="G420" s="5">
        <v>1150</v>
      </c>
      <c r="H420" s="5">
        <v>3295</v>
      </c>
      <c r="I420" s="5">
        <v>3099</v>
      </c>
      <c r="J420" s="5">
        <v>1841</v>
      </c>
      <c r="K420" s="5">
        <v>1272</v>
      </c>
      <c r="L420" s="5">
        <v>349</v>
      </c>
      <c r="M420" s="5">
        <v>829</v>
      </c>
      <c r="N420" s="5">
        <v>94</v>
      </c>
      <c r="O420" s="5">
        <v>185</v>
      </c>
      <c r="P420" s="5">
        <v>268</v>
      </c>
      <c r="Q420" s="5">
        <v>162</v>
      </c>
      <c r="R420" s="5">
        <v>214</v>
      </c>
      <c r="S420" s="6">
        <f t="shared" si="147"/>
        <v>6379</v>
      </c>
      <c r="T420" s="6" t="str">
        <f t="shared" si="148"/>
        <v>10 to 14 minutes</v>
      </c>
      <c r="U420" s="6">
        <f t="shared" si="149"/>
        <v>10</v>
      </c>
      <c r="V420" s="6">
        <f t="shared" si="150"/>
        <v>12758</v>
      </c>
      <c r="W420" s="6">
        <f t="shared" si="151"/>
        <v>4445</v>
      </c>
      <c r="X420" s="6">
        <f t="shared" si="152"/>
        <v>3099</v>
      </c>
      <c r="Y420" s="6">
        <f t="shared" si="153"/>
        <v>4</v>
      </c>
      <c r="Z420" s="6">
        <f t="shared" si="154"/>
        <v>12.496289125524363</v>
      </c>
      <c r="AC420" s="6">
        <f t="shared" si="133"/>
        <v>12758</v>
      </c>
      <c r="AD420" s="6">
        <f t="shared" si="134"/>
        <v>3190</v>
      </c>
      <c r="AE420" s="6">
        <f t="shared" si="135"/>
        <v>5</v>
      </c>
      <c r="AF420" s="6">
        <f t="shared" si="136"/>
        <v>3295</v>
      </c>
      <c r="AG420" s="6">
        <f t="shared" si="137"/>
        <v>4</v>
      </c>
      <c r="AH420" s="6">
        <f t="shared" si="138"/>
        <v>1150</v>
      </c>
      <c r="AI420" s="6">
        <f t="shared" si="139"/>
        <v>7.4758725341426402</v>
      </c>
      <c r="AL420" s="6">
        <f t="shared" si="140"/>
        <v>12758</v>
      </c>
      <c r="AM420" s="6">
        <f t="shared" si="141"/>
        <v>9569</v>
      </c>
      <c r="AN420" s="6">
        <f t="shared" si="142"/>
        <v>20</v>
      </c>
      <c r="AO420" s="6">
        <f t="shared" si="143"/>
        <v>1272</v>
      </c>
      <c r="AP420" s="6">
        <f t="shared" si="144"/>
        <v>4</v>
      </c>
      <c r="AQ420" s="6">
        <f t="shared" si="145"/>
        <v>9385</v>
      </c>
      <c r="AR420" s="6">
        <f t="shared" si="146"/>
        <v>20.577044025157232</v>
      </c>
    </row>
    <row r="421" spans="3:44" x14ac:dyDescent="0.25">
      <c r="C421" s="5" t="s">
        <v>826</v>
      </c>
      <c r="D421" s="5">
        <v>27060</v>
      </c>
      <c r="E421" s="5" t="s">
        <v>827</v>
      </c>
      <c r="F421" s="5">
        <v>45392</v>
      </c>
      <c r="G421" s="5">
        <v>1748</v>
      </c>
      <c r="H421" s="5">
        <v>7042</v>
      </c>
      <c r="I421" s="5">
        <v>9156</v>
      </c>
      <c r="J421" s="5">
        <v>8729</v>
      </c>
      <c r="K421" s="5">
        <v>7814</v>
      </c>
      <c r="L421" s="5">
        <v>3031</v>
      </c>
      <c r="M421" s="5">
        <v>3771</v>
      </c>
      <c r="N421" s="5">
        <v>386</v>
      </c>
      <c r="O421" s="5">
        <v>750</v>
      </c>
      <c r="P421" s="5">
        <v>1472</v>
      </c>
      <c r="Q421" s="5">
        <v>1036</v>
      </c>
      <c r="R421" s="5">
        <v>457</v>
      </c>
      <c r="S421" s="6">
        <f t="shared" si="147"/>
        <v>22696</v>
      </c>
      <c r="T421" s="6" t="str">
        <f t="shared" si="148"/>
        <v>15 to 19 minutes</v>
      </c>
      <c r="U421" s="6">
        <f t="shared" si="149"/>
        <v>15</v>
      </c>
      <c r="V421" s="6">
        <f t="shared" si="150"/>
        <v>45392</v>
      </c>
      <c r="W421" s="6">
        <f t="shared" si="151"/>
        <v>17946</v>
      </c>
      <c r="X421" s="6">
        <f t="shared" si="152"/>
        <v>8729</v>
      </c>
      <c r="Y421" s="6">
        <f t="shared" si="153"/>
        <v>4</v>
      </c>
      <c r="Z421" s="6">
        <f t="shared" si="154"/>
        <v>17.176652537518617</v>
      </c>
      <c r="AC421" s="6">
        <f t="shared" si="133"/>
        <v>45392</v>
      </c>
      <c r="AD421" s="6">
        <f t="shared" si="134"/>
        <v>11349</v>
      </c>
      <c r="AE421" s="6">
        <f t="shared" si="135"/>
        <v>10</v>
      </c>
      <c r="AF421" s="6">
        <f t="shared" si="136"/>
        <v>9156</v>
      </c>
      <c r="AG421" s="6">
        <f t="shared" si="137"/>
        <v>4</v>
      </c>
      <c r="AH421" s="6">
        <f t="shared" si="138"/>
        <v>8790</v>
      </c>
      <c r="AI421" s="6">
        <f t="shared" si="139"/>
        <v>11.117518567059852</v>
      </c>
      <c r="AL421" s="6">
        <f t="shared" si="140"/>
        <v>45392</v>
      </c>
      <c r="AM421" s="6">
        <f t="shared" si="141"/>
        <v>34044</v>
      </c>
      <c r="AN421" s="6">
        <f t="shared" si="142"/>
        <v>20</v>
      </c>
      <c r="AO421" s="6">
        <f t="shared" si="143"/>
        <v>7814</v>
      </c>
      <c r="AP421" s="6">
        <f t="shared" si="144"/>
        <v>4</v>
      </c>
      <c r="AQ421" s="6">
        <f t="shared" si="145"/>
        <v>26675</v>
      </c>
      <c r="AR421" s="6">
        <f t="shared" si="146"/>
        <v>23.772203736882517</v>
      </c>
    </row>
    <row r="422" spans="3:44" x14ac:dyDescent="0.25">
      <c r="C422" s="5" t="s">
        <v>828</v>
      </c>
      <c r="D422" s="5">
        <v>27100</v>
      </c>
      <c r="E422" s="5" t="s">
        <v>829</v>
      </c>
      <c r="F422" s="5">
        <v>62926</v>
      </c>
      <c r="G422" s="5">
        <v>2502</v>
      </c>
      <c r="H422" s="5">
        <v>7187</v>
      </c>
      <c r="I422" s="5">
        <v>11226</v>
      </c>
      <c r="J422" s="5">
        <v>11408</v>
      </c>
      <c r="K422" s="5">
        <v>8863</v>
      </c>
      <c r="L422" s="5">
        <v>3424</v>
      </c>
      <c r="M422" s="5">
        <v>5543</v>
      </c>
      <c r="N422" s="5">
        <v>1606</v>
      </c>
      <c r="O422" s="5">
        <v>2147</v>
      </c>
      <c r="P422" s="5">
        <v>4718</v>
      </c>
      <c r="Q422" s="5">
        <v>3034</v>
      </c>
      <c r="R422" s="5">
        <v>1268</v>
      </c>
      <c r="S422" s="6">
        <f t="shared" si="147"/>
        <v>31463</v>
      </c>
      <c r="T422" s="6" t="str">
        <f t="shared" si="148"/>
        <v>15 to 19 minutes</v>
      </c>
      <c r="U422" s="6">
        <f t="shared" si="149"/>
        <v>15</v>
      </c>
      <c r="V422" s="6">
        <f t="shared" si="150"/>
        <v>62926</v>
      </c>
      <c r="W422" s="6">
        <f t="shared" si="151"/>
        <v>20915</v>
      </c>
      <c r="X422" s="6">
        <f t="shared" si="152"/>
        <v>11408</v>
      </c>
      <c r="Y422" s="6">
        <f t="shared" si="153"/>
        <v>4</v>
      </c>
      <c r="Z422" s="6">
        <f t="shared" si="154"/>
        <v>18.698457223001402</v>
      </c>
      <c r="AC422" s="6">
        <f t="shared" si="133"/>
        <v>62926</v>
      </c>
      <c r="AD422" s="6">
        <f t="shared" si="134"/>
        <v>15732</v>
      </c>
      <c r="AE422" s="6">
        <f t="shared" si="135"/>
        <v>10</v>
      </c>
      <c r="AF422" s="6">
        <f t="shared" si="136"/>
        <v>11226</v>
      </c>
      <c r="AG422" s="6">
        <f t="shared" si="137"/>
        <v>4</v>
      </c>
      <c r="AH422" s="6">
        <f t="shared" si="138"/>
        <v>9689</v>
      </c>
      <c r="AI422" s="6">
        <f t="shared" si="139"/>
        <v>12.153037591305896</v>
      </c>
      <c r="AL422" s="6">
        <f t="shared" si="140"/>
        <v>62926</v>
      </c>
      <c r="AM422" s="6">
        <f t="shared" si="141"/>
        <v>47195</v>
      </c>
      <c r="AN422" s="6">
        <f t="shared" si="142"/>
        <v>30</v>
      </c>
      <c r="AO422" s="6">
        <f t="shared" si="143"/>
        <v>5543</v>
      </c>
      <c r="AP422" s="6">
        <f t="shared" si="144"/>
        <v>4</v>
      </c>
      <c r="AQ422" s="6">
        <f t="shared" si="145"/>
        <v>44610</v>
      </c>
      <c r="AR422" s="6">
        <f t="shared" si="146"/>
        <v>31.865055024355044</v>
      </c>
    </row>
    <row r="423" spans="3:44" x14ac:dyDescent="0.25">
      <c r="C423" s="5" t="s">
        <v>830</v>
      </c>
      <c r="D423" s="5">
        <v>27140</v>
      </c>
      <c r="E423" s="5" t="s">
        <v>831</v>
      </c>
      <c r="F423" s="5">
        <v>229150</v>
      </c>
      <c r="G423" s="5">
        <v>6249</v>
      </c>
      <c r="H423" s="5">
        <v>17976</v>
      </c>
      <c r="I423" s="5">
        <v>28748</v>
      </c>
      <c r="J423" s="5">
        <v>43324</v>
      </c>
      <c r="K423" s="5">
        <v>43932</v>
      </c>
      <c r="L423" s="5">
        <v>17958</v>
      </c>
      <c r="M423" s="5">
        <v>39301</v>
      </c>
      <c r="N423" s="5">
        <v>5718</v>
      </c>
      <c r="O423" s="5">
        <v>5592</v>
      </c>
      <c r="P423" s="5">
        <v>11194</v>
      </c>
      <c r="Q423" s="5">
        <v>6019</v>
      </c>
      <c r="R423" s="5">
        <v>3139</v>
      </c>
      <c r="S423" s="6">
        <f t="shared" si="147"/>
        <v>114575</v>
      </c>
      <c r="T423" s="6" t="str">
        <f t="shared" si="148"/>
        <v>20 to 24 minutes</v>
      </c>
      <c r="U423" s="6">
        <f t="shared" si="149"/>
        <v>20</v>
      </c>
      <c r="V423" s="6">
        <f t="shared" si="150"/>
        <v>229150</v>
      </c>
      <c r="W423" s="6">
        <f t="shared" si="151"/>
        <v>96297</v>
      </c>
      <c r="X423" s="6">
        <f t="shared" si="152"/>
        <v>43932</v>
      </c>
      <c r="Y423" s="6">
        <f t="shared" si="153"/>
        <v>4</v>
      </c>
      <c r="Z423" s="6">
        <f t="shared" si="154"/>
        <v>21.664208321952106</v>
      </c>
      <c r="AC423" s="6">
        <f t="shared" si="133"/>
        <v>229150</v>
      </c>
      <c r="AD423" s="6">
        <f t="shared" si="134"/>
        <v>57288</v>
      </c>
      <c r="AE423" s="6">
        <f t="shared" si="135"/>
        <v>15</v>
      </c>
      <c r="AF423" s="6">
        <f t="shared" si="136"/>
        <v>43324</v>
      </c>
      <c r="AG423" s="6">
        <f t="shared" si="137"/>
        <v>4</v>
      </c>
      <c r="AH423" s="6">
        <f t="shared" si="138"/>
        <v>52973</v>
      </c>
      <c r="AI423" s="6">
        <f t="shared" si="139"/>
        <v>15.398347336349367</v>
      </c>
      <c r="AL423" s="6">
        <f t="shared" si="140"/>
        <v>229150</v>
      </c>
      <c r="AM423" s="6">
        <f t="shared" si="141"/>
        <v>171863</v>
      </c>
      <c r="AN423" s="6">
        <f t="shared" si="142"/>
        <v>30</v>
      </c>
      <c r="AO423" s="6">
        <f t="shared" si="143"/>
        <v>39301</v>
      </c>
      <c r="AP423" s="6">
        <f t="shared" si="144"/>
        <v>4</v>
      </c>
      <c r="AQ423" s="6">
        <f t="shared" si="145"/>
        <v>158187</v>
      </c>
      <c r="AR423" s="6">
        <f t="shared" si="146"/>
        <v>31.391872980331289</v>
      </c>
    </row>
    <row r="424" spans="3:44" x14ac:dyDescent="0.25">
      <c r="C424" s="5" t="s">
        <v>832</v>
      </c>
      <c r="D424" s="5">
        <v>27180</v>
      </c>
      <c r="E424" s="5" t="s">
        <v>833</v>
      </c>
      <c r="F424" s="5">
        <v>46880</v>
      </c>
      <c r="G424" s="5">
        <v>1084</v>
      </c>
      <c r="H424" s="5">
        <v>5932</v>
      </c>
      <c r="I424" s="5">
        <v>10732</v>
      </c>
      <c r="J424" s="5">
        <v>10098</v>
      </c>
      <c r="K424" s="5">
        <v>6535</v>
      </c>
      <c r="L424" s="5">
        <v>2072</v>
      </c>
      <c r="M424" s="5">
        <v>4963</v>
      </c>
      <c r="N424" s="5">
        <v>881</v>
      </c>
      <c r="O424" s="5">
        <v>895</v>
      </c>
      <c r="P424" s="5">
        <v>1661</v>
      </c>
      <c r="Q424" s="5">
        <v>1108</v>
      </c>
      <c r="R424" s="5">
        <v>919</v>
      </c>
      <c r="S424" s="6">
        <f t="shared" si="147"/>
        <v>23440</v>
      </c>
      <c r="T424" s="6" t="str">
        <f t="shared" si="148"/>
        <v>15 to 19 minutes</v>
      </c>
      <c r="U424" s="6">
        <f t="shared" si="149"/>
        <v>15</v>
      </c>
      <c r="V424" s="6">
        <f t="shared" si="150"/>
        <v>46880</v>
      </c>
      <c r="W424" s="6">
        <f t="shared" si="151"/>
        <v>17748</v>
      </c>
      <c r="X424" s="6">
        <f t="shared" si="152"/>
        <v>10098</v>
      </c>
      <c r="Y424" s="6">
        <f t="shared" si="153"/>
        <v>4</v>
      </c>
      <c r="Z424" s="6">
        <f t="shared" si="154"/>
        <v>17.254703901762724</v>
      </c>
      <c r="AC424" s="6">
        <f t="shared" si="133"/>
        <v>46880</v>
      </c>
      <c r="AD424" s="6">
        <f t="shared" si="134"/>
        <v>11721</v>
      </c>
      <c r="AE424" s="6">
        <f t="shared" si="135"/>
        <v>10</v>
      </c>
      <c r="AF424" s="6">
        <f t="shared" si="136"/>
        <v>10732</v>
      </c>
      <c r="AG424" s="6">
        <f t="shared" si="137"/>
        <v>4</v>
      </c>
      <c r="AH424" s="6">
        <f t="shared" si="138"/>
        <v>7016</v>
      </c>
      <c r="AI424" s="6">
        <f t="shared" si="139"/>
        <v>11.753261274692509</v>
      </c>
      <c r="AL424" s="6">
        <f t="shared" si="140"/>
        <v>46880</v>
      </c>
      <c r="AM424" s="6">
        <f t="shared" si="141"/>
        <v>35160</v>
      </c>
      <c r="AN424" s="6">
        <f t="shared" si="142"/>
        <v>25</v>
      </c>
      <c r="AO424" s="6">
        <f t="shared" si="143"/>
        <v>2072</v>
      </c>
      <c r="AP424" s="6">
        <f t="shared" si="144"/>
        <v>4</v>
      </c>
      <c r="AQ424" s="6">
        <f t="shared" si="145"/>
        <v>34381</v>
      </c>
      <c r="AR424" s="6">
        <f t="shared" si="146"/>
        <v>26.503861003861005</v>
      </c>
    </row>
    <row r="425" spans="3:44" x14ac:dyDescent="0.25">
      <c r="C425" s="5" t="s">
        <v>834</v>
      </c>
      <c r="D425" s="5">
        <v>27220</v>
      </c>
      <c r="E425" s="5" t="s">
        <v>835</v>
      </c>
      <c r="F425" s="5">
        <v>16085</v>
      </c>
      <c r="G425" s="5">
        <v>1387</v>
      </c>
      <c r="H425" s="5">
        <v>3629</v>
      </c>
      <c r="I425" s="5">
        <v>3278</v>
      </c>
      <c r="J425" s="5">
        <v>2424</v>
      </c>
      <c r="K425" s="5">
        <v>1593</v>
      </c>
      <c r="L425" s="5">
        <v>392</v>
      </c>
      <c r="M425" s="5">
        <v>1266</v>
      </c>
      <c r="N425" s="5">
        <v>190</v>
      </c>
      <c r="O425" s="5">
        <v>294</v>
      </c>
      <c r="P425" s="5">
        <v>838</v>
      </c>
      <c r="Q425" s="5">
        <v>467</v>
      </c>
      <c r="R425" s="5">
        <v>327</v>
      </c>
      <c r="S425" s="6">
        <f t="shared" si="147"/>
        <v>8042.5</v>
      </c>
      <c r="T425" s="6" t="str">
        <f t="shared" si="148"/>
        <v>10 to 14 minutes</v>
      </c>
      <c r="U425" s="6">
        <f t="shared" si="149"/>
        <v>10</v>
      </c>
      <c r="V425" s="6">
        <f t="shared" si="150"/>
        <v>16085</v>
      </c>
      <c r="W425" s="6">
        <f t="shared" si="151"/>
        <v>5016</v>
      </c>
      <c r="X425" s="6">
        <f t="shared" si="152"/>
        <v>3278</v>
      </c>
      <c r="Y425" s="6">
        <f t="shared" si="153"/>
        <v>4</v>
      </c>
      <c r="Z425" s="6">
        <f t="shared" si="154"/>
        <v>13.693105552165955</v>
      </c>
      <c r="AC425" s="6">
        <f t="shared" si="133"/>
        <v>16085</v>
      </c>
      <c r="AD425" s="6">
        <f t="shared" si="134"/>
        <v>4022</v>
      </c>
      <c r="AE425" s="6">
        <f t="shared" si="135"/>
        <v>5</v>
      </c>
      <c r="AF425" s="6">
        <f t="shared" si="136"/>
        <v>3629</v>
      </c>
      <c r="AG425" s="6">
        <f t="shared" si="137"/>
        <v>4</v>
      </c>
      <c r="AH425" s="6">
        <f t="shared" si="138"/>
        <v>1387</v>
      </c>
      <c r="AI425" s="6">
        <f t="shared" si="139"/>
        <v>7.903554698263985</v>
      </c>
      <c r="AL425" s="6">
        <f t="shared" si="140"/>
        <v>16085</v>
      </c>
      <c r="AM425" s="6">
        <f t="shared" si="141"/>
        <v>12064</v>
      </c>
      <c r="AN425" s="6">
        <f t="shared" si="142"/>
        <v>20</v>
      </c>
      <c r="AO425" s="6">
        <f t="shared" si="143"/>
        <v>1593</v>
      </c>
      <c r="AP425" s="6">
        <f t="shared" si="144"/>
        <v>4</v>
      </c>
      <c r="AQ425" s="6">
        <f t="shared" si="145"/>
        <v>10718</v>
      </c>
      <c r="AR425" s="6">
        <f t="shared" si="146"/>
        <v>23.379158819836785</v>
      </c>
    </row>
    <row r="426" spans="3:44" x14ac:dyDescent="0.25">
      <c r="C426" s="5" t="s">
        <v>836</v>
      </c>
      <c r="D426" s="5">
        <v>27260</v>
      </c>
      <c r="E426" s="5" t="s">
        <v>837</v>
      </c>
      <c r="F426" s="5">
        <v>592219</v>
      </c>
      <c r="G426" s="5">
        <v>11901</v>
      </c>
      <c r="H426" s="5">
        <v>45940</v>
      </c>
      <c r="I426" s="5">
        <v>71145</v>
      </c>
      <c r="J426" s="5">
        <v>92819</v>
      </c>
      <c r="K426" s="5">
        <v>106153</v>
      </c>
      <c r="L426" s="5">
        <v>46276</v>
      </c>
      <c r="M426" s="5">
        <v>98567</v>
      </c>
      <c r="N426" s="5">
        <v>19199</v>
      </c>
      <c r="O426" s="5">
        <v>22194</v>
      </c>
      <c r="P426" s="5">
        <v>47395</v>
      </c>
      <c r="Q426" s="5">
        <v>22001</v>
      </c>
      <c r="R426" s="5">
        <v>8629</v>
      </c>
      <c r="S426" s="6">
        <f t="shared" si="147"/>
        <v>296109.5</v>
      </c>
      <c r="T426" s="6" t="str">
        <f t="shared" si="148"/>
        <v>20 to 24 minutes</v>
      </c>
      <c r="U426" s="6">
        <f t="shared" si="149"/>
        <v>20</v>
      </c>
      <c r="V426" s="6">
        <f t="shared" si="150"/>
        <v>592219</v>
      </c>
      <c r="W426" s="6">
        <f t="shared" si="151"/>
        <v>221805</v>
      </c>
      <c r="X426" s="6">
        <f t="shared" si="152"/>
        <v>106153</v>
      </c>
      <c r="Y426" s="6">
        <f t="shared" si="153"/>
        <v>4</v>
      </c>
      <c r="Z426" s="6">
        <f t="shared" si="154"/>
        <v>22.799902028204574</v>
      </c>
      <c r="AC426" s="6">
        <f t="shared" si="133"/>
        <v>592219</v>
      </c>
      <c r="AD426" s="6">
        <f t="shared" si="134"/>
        <v>148055</v>
      </c>
      <c r="AE426" s="6">
        <f t="shared" si="135"/>
        <v>15</v>
      </c>
      <c r="AF426" s="6">
        <f t="shared" si="136"/>
        <v>92819</v>
      </c>
      <c r="AG426" s="6">
        <f t="shared" si="137"/>
        <v>4</v>
      </c>
      <c r="AH426" s="6">
        <f t="shared" si="138"/>
        <v>128986</v>
      </c>
      <c r="AI426" s="6">
        <f t="shared" si="139"/>
        <v>15.82176063090531</v>
      </c>
      <c r="AL426" s="6">
        <f t="shared" si="140"/>
        <v>592219</v>
      </c>
      <c r="AM426" s="6">
        <f t="shared" si="141"/>
        <v>444165</v>
      </c>
      <c r="AN426" s="6">
        <f t="shared" si="142"/>
        <v>30</v>
      </c>
      <c r="AO426" s="6">
        <f t="shared" si="143"/>
        <v>98567</v>
      </c>
      <c r="AP426" s="6">
        <f t="shared" si="144"/>
        <v>4</v>
      </c>
      <c r="AQ426" s="6">
        <f t="shared" si="145"/>
        <v>374234</v>
      </c>
      <c r="AR426" s="6">
        <f t="shared" si="146"/>
        <v>32.837876774173914</v>
      </c>
    </row>
    <row r="427" spans="3:44" x14ac:dyDescent="0.25">
      <c r="C427" s="5" t="s">
        <v>838</v>
      </c>
      <c r="D427" s="5">
        <v>27300</v>
      </c>
      <c r="E427" s="5" t="s">
        <v>839</v>
      </c>
      <c r="F427" s="5">
        <v>18321</v>
      </c>
      <c r="G427" s="5">
        <v>1176</v>
      </c>
      <c r="H427" s="5">
        <v>4458</v>
      </c>
      <c r="I427" s="5">
        <v>3739</v>
      </c>
      <c r="J427" s="5">
        <v>1996</v>
      </c>
      <c r="K427" s="5">
        <v>1509</v>
      </c>
      <c r="L427" s="5">
        <v>753</v>
      </c>
      <c r="M427" s="5">
        <v>1537</v>
      </c>
      <c r="N427" s="5">
        <v>502</v>
      </c>
      <c r="O427" s="5">
        <v>489</v>
      </c>
      <c r="P427" s="5">
        <v>1319</v>
      </c>
      <c r="Q427" s="5">
        <v>544</v>
      </c>
      <c r="R427" s="5">
        <v>299</v>
      </c>
      <c r="S427" s="6">
        <f t="shared" si="147"/>
        <v>9160.5</v>
      </c>
      <c r="T427" s="6" t="str">
        <f t="shared" si="148"/>
        <v>10 to 14 minutes</v>
      </c>
      <c r="U427" s="6">
        <f t="shared" si="149"/>
        <v>10</v>
      </c>
      <c r="V427" s="6">
        <f t="shared" si="150"/>
        <v>18321</v>
      </c>
      <c r="W427" s="6">
        <f t="shared" si="151"/>
        <v>5634</v>
      </c>
      <c r="X427" s="6">
        <f t="shared" si="152"/>
        <v>3739</v>
      </c>
      <c r="Y427" s="6">
        <f t="shared" si="153"/>
        <v>4</v>
      </c>
      <c r="Z427" s="6">
        <f t="shared" si="154"/>
        <v>13.772666488365873</v>
      </c>
      <c r="AC427" s="6">
        <f t="shared" si="133"/>
        <v>18321</v>
      </c>
      <c r="AD427" s="6">
        <f t="shared" si="134"/>
        <v>4581</v>
      </c>
      <c r="AE427" s="6">
        <f t="shared" si="135"/>
        <v>5</v>
      </c>
      <c r="AF427" s="6">
        <f t="shared" si="136"/>
        <v>4458</v>
      </c>
      <c r="AG427" s="6">
        <f t="shared" si="137"/>
        <v>4</v>
      </c>
      <c r="AH427" s="6">
        <f t="shared" si="138"/>
        <v>1176</v>
      </c>
      <c r="AI427" s="6">
        <f t="shared" si="139"/>
        <v>8.0545087483176303</v>
      </c>
      <c r="AL427" s="6">
        <f t="shared" si="140"/>
        <v>18321</v>
      </c>
      <c r="AM427" s="6">
        <f t="shared" si="141"/>
        <v>13741</v>
      </c>
      <c r="AN427" s="6">
        <f t="shared" si="142"/>
        <v>30</v>
      </c>
      <c r="AO427" s="6">
        <f t="shared" si="143"/>
        <v>1537</v>
      </c>
      <c r="AP427" s="6">
        <f t="shared" si="144"/>
        <v>4</v>
      </c>
      <c r="AQ427" s="6">
        <f t="shared" si="145"/>
        <v>13631</v>
      </c>
      <c r="AR427" s="6">
        <f t="shared" si="146"/>
        <v>30.285621340273259</v>
      </c>
    </row>
    <row r="428" spans="3:44" x14ac:dyDescent="0.25">
      <c r="C428" s="5" t="s">
        <v>840</v>
      </c>
      <c r="D428" s="5">
        <v>27340</v>
      </c>
      <c r="E428" s="5" t="s">
        <v>841</v>
      </c>
      <c r="F428" s="5">
        <v>80551</v>
      </c>
      <c r="G428" s="5">
        <v>4490</v>
      </c>
      <c r="H428" s="5">
        <v>9652</v>
      </c>
      <c r="I428" s="5">
        <v>11174</v>
      </c>
      <c r="J428" s="5">
        <v>12666</v>
      </c>
      <c r="K428" s="5">
        <v>12367</v>
      </c>
      <c r="L428" s="5">
        <v>4220</v>
      </c>
      <c r="M428" s="5">
        <v>10269</v>
      </c>
      <c r="N428" s="5">
        <v>1789</v>
      </c>
      <c r="O428" s="5">
        <v>2389</v>
      </c>
      <c r="P428" s="5">
        <v>5935</v>
      </c>
      <c r="Q428" s="5">
        <v>3972</v>
      </c>
      <c r="R428" s="5">
        <v>1628</v>
      </c>
      <c r="S428" s="6">
        <f t="shared" si="147"/>
        <v>40275.5</v>
      </c>
      <c r="T428" s="6" t="str">
        <f t="shared" si="148"/>
        <v>20 to 24 minutes</v>
      </c>
      <c r="U428" s="6">
        <f t="shared" si="149"/>
        <v>20</v>
      </c>
      <c r="V428" s="6">
        <f t="shared" si="150"/>
        <v>80551</v>
      </c>
      <c r="W428" s="6">
        <f t="shared" si="151"/>
        <v>37982</v>
      </c>
      <c r="X428" s="6">
        <f t="shared" si="152"/>
        <v>12367</v>
      </c>
      <c r="Y428" s="6">
        <f t="shared" si="153"/>
        <v>4</v>
      </c>
      <c r="Z428" s="6">
        <f t="shared" si="154"/>
        <v>20.741812889140455</v>
      </c>
      <c r="AC428" s="6">
        <f t="shared" si="133"/>
        <v>80551</v>
      </c>
      <c r="AD428" s="6">
        <f t="shared" si="134"/>
        <v>20138</v>
      </c>
      <c r="AE428" s="6">
        <f t="shared" si="135"/>
        <v>10</v>
      </c>
      <c r="AF428" s="6">
        <f t="shared" si="136"/>
        <v>11174</v>
      </c>
      <c r="AG428" s="6">
        <f t="shared" si="137"/>
        <v>4</v>
      </c>
      <c r="AH428" s="6">
        <f t="shared" si="138"/>
        <v>14142</v>
      </c>
      <c r="AI428" s="6">
        <f t="shared" si="139"/>
        <v>12.14632181850725</v>
      </c>
      <c r="AL428" s="6">
        <f t="shared" si="140"/>
        <v>80551</v>
      </c>
      <c r="AM428" s="6">
        <f t="shared" si="141"/>
        <v>60414</v>
      </c>
      <c r="AN428" s="6">
        <f t="shared" si="142"/>
        <v>30</v>
      </c>
      <c r="AO428" s="6">
        <f t="shared" si="143"/>
        <v>10269</v>
      </c>
      <c r="AP428" s="6">
        <f t="shared" si="144"/>
        <v>4</v>
      </c>
      <c r="AQ428" s="6">
        <f t="shared" si="145"/>
        <v>54569</v>
      </c>
      <c r="AR428" s="6">
        <f t="shared" si="146"/>
        <v>32.276463141493814</v>
      </c>
    </row>
    <row r="429" spans="3:44" x14ac:dyDescent="0.25">
      <c r="C429" s="5" t="s">
        <v>842</v>
      </c>
      <c r="D429" s="5">
        <v>27380</v>
      </c>
      <c r="E429" s="5" t="s">
        <v>843</v>
      </c>
      <c r="F429" s="5">
        <v>18695</v>
      </c>
      <c r="G429" s="5">
        <v>957</v>
      </c>
      <c r="H429" s="5">
        <v>3609</v>
      </c>
      <c r="I429" s="5">
        <v>3005</v>
      </c>
      <c r="J429" s="5">
        <v>2930</v>
      </c>
      <c r="K429" s="5">
        <v>1900</v>
      </c>
      <c r="L429" s="5">
        <v>790</v>
      </c>
      <c r="M429" s="5">
        <v>2067</v>
      </c>
      <c r="N429" s="5">
        <v>350</v>
      </c>
      <c r="O429" s="5">
        <v>542</v>
      </c>
      <c r="P429" s="5">
        <v>1043</v>
      </c>
      <c r="Q429" s="5">
        <v>936</v>
      </c>
      <c r="R429" s="5">
        <v>566</v>
      </c>
      <c r="S429" s="6">
        <f t="shared" si="147"/>
        <v>9347.5</v>
      </c>
      <c r="T429" s="6" t="str">
        <f t="shared" si="148"/>
        <v>15 to 19 minutes</v>
      </c>
      <c r="U429" s="6">
        <f t="shared" si="149"/>
        <v>15</v>
      </c>
      <c r="V429" s="6">
        <f t="shared" si="150"/>
        <v>18695</v>
      </c>
      <c r="W429" s="6">
        <f t="shared" si="151"/>
        <v>7571</v>
      </c>
      <c r="X429" s="6">
        <f t="shared" si="152"/>
        <v>2930</v>
      </c>
      <c r="Y429" s="6">
        <f t="shared" si="153"/>
        <v>4</v>
      </c>
      <c r="Z429" s="6">
        <f t="shared" si="154"/>
        <v>17.425255972696245</v>
      </c>
      <c r="AC429" s="6">
        <f t="shared" si="133"/>
        <v>18695</v>
      </c>
      <c r="AD429" s="6">
        <f t="shared" si="134"/>
        <v>4674</v>
      </c>
      <c r="AE429" s="6">
        <f t="shared" si="135"/>
        <v>10</v>
      </c>
      <c r="AF429" s="6">
        <f t="shared" si="136"/>
        <v>3005</v>
      </c>
      <c r="AG429" s="6">
        <f t="shared" si="137"/>
        <v>4</v>
      </c>
      <c r="AH429" s="6">
        <f t="shared" si="138"/>
        <v>4566</v>
      </c>
      <c r="AI429" s="6">
        <f t="shared" si="139"/>
        <v>10.143427620632279</v>
      </c>
      <c r="AL429" s="6">
        <f t="shared" si="140"/>
        <v>18695</v>
      </c>
      <c r="AM429" s="6">
        <f t="shared" si="141"/>
        <v>14022</v>
      </c>
      <c r="AN429" s="6">
        <f t="shared" si="142"/>
        <v>30</v>
      </c>
      <c r="AO429" s="6">
        <f t="shared" si="143"/>
        <v>2067</v>
      </c>
      <c r="AP429" s="6">
        <f t="shared" si="144"/>
        <v>4</v>
      </c>
      <c r="AQ429" s="6">
        <f t="shared" si="145"/>
        <v>13191</v>
      </c>
      <c r="AR429" s="6">
        <f t="shared" si="146"/>
        <v>31.6066763425254</v>
      </c>
    </row>
    <row r="430" spans="3:44" x14ac:dyDescent="0.25">
      <c r="C430" s="5" t="s">
        <v>844</v>
      </c>
      <c r="D430" s="5">
        <v>27420</v>
      </c>
      <c r="E430" s="5" t="s">
        <v>845</v>
      </c>
      <c r="F430" s="5">
        <v>10211</v>
      </c>
      <c r="G430" s="5">
        <v>1127</v>
      </c>
      <c r="H430" s="5">
        <v>3057</v>
      </c>
      <c r="I430" s="5">
        <v>2818</v>
      </c>
      <c r="J430" s="5">
        <v>1363</v>
      </c>
      <c r="K430" s="5">
        <v>666</v>
      </c>
      <c r="L430" s="5">
        <v>208</v>
      </c>
      <c r="M430" s="5">
        <v>515</v>
      </c>
      <c r="N430" s="5">
        <v>105</v>
      </c>
      <c r="O430" s="5">
        <v>112</v>
      </c>
      <c r="P430" s="5">
        <v>132</v>
      </c>
      <c r="Q430" s="5">
        <v>70</v>
      </c>
      <c r="R430" s="5">
        <v>38</v>
      </c>
      <c r="S430" s="6">
        <f t="shared" si="147"/>
        <v>5105.5</v>
      </c>
      <c r="T430" s="6" t="str">
        <f t="shared" si="148"/>
        <v>10 to 14 minutes</v>
      </c>
      <c r="U430" s="6">
        <f t="shared" si="149"/>
        <v>10</v>
      </c>
      <c r="V430" s="6">
        <f t="shared" si="150"/>
        <v>10211</v>
      </c>
      <c r="W430" s="6">
        <f t="shared" si="151"/>
        <v>4184</v>
      </c>
      <c r="X430" s="6">
        <f t="shared" si="152"/>
        <v>2818</v>
      </c>
      <c r="Y430" s="6">
        <f t="shared" si="153"/>
        <v>4</v>
      </c>
      <c r="Z430" s="6">
        <f t="shared" si="154"/>
        <v>11.308019872249822</v>
      </c>
      <c r="AC430" s="6">
        <f t="shared" si="133"/>
        <v>10211</v>
      </c>
      <c r="AD430" s="6">
        <f t="shared" si="134"/>
        <v>2553</v>
      </c>
      <c r="AE430" s="6">
        <f t="shared" si="135"/>
        <v>5</v>
      </c>
      <c r="AF430" s="6">
        <f t="shared" si="136"/>
        <v>3057</v>
      </c>
      <c r="AG430" s="6">
        <f t="shared" si="137"/>
        <v>4</v>
      </c>
      <c r="AH430" s="6">
        <f t="shared" si="138"/>
        <v>1127</v>
      </c>
      <c r="AI430" s="6">
        <f t="shared" si="139"/>
        <v>6.8655544651619236</v>
      </c>
      <c r="AL430" s="6">
        <f t="shared" si="140"/>
        <v>10211</v>
      </c>
      <c r="AM430" s="6">
        <f t="shared" si="141"/>
        <v>7659</v>
      </c>
      <c r="AN430" s="6">
        <f t="shared" si="142"/>
        <v>15</v>
      </c>
      <c r="AO430" s="6">
        <f t="shared" si="143"/>
        <v>1363</v>
      </c>
      <c r="AP430" s="6">
        <f t="shared" si="144"/>
        <v>4</v>
      </c>
      <c r="AQ430" s="6">
        <f t="shared" si="145"/>
        <v>7002</v>
      </c>
      <c r="AR430" s="6">
        <f t="shared" si="146"/>
        <v>16.925898752751284</v>
      </c>
    </row>
    <row r="431" spans="3:44" x14ac:dyDescent="0.25">
      <c r="C431" s="5" t="s">
        <v>846</v>
      </c>
      <c r="D431" s="5">
        <v>27460</v>
      </c>
      <c r="E431" s="5" t="s">
        <v>847</v>
      </c>
      <c r="F431" s="5">
        <v>55656</v>
      </c>
      <c r="G431" s="5">
        <v>4305</v>
      </c>
      <c r="H431" s="5">
        <v>10644</v>
      </c>
      <c r="I431" s="5">
        <v>12563</v>
      </c>
      <c r="J431" s="5">
        <v>10007</v>
      </c>
      <c r="K431" s="5">
        <v>6192</v>
      </c>
      <c r="L431" s="5">
        <v>2044</v>
      </c>
      <c r="M431" s="5">
        <v>3856</v>
      </c>
      <c r="N431" s="5">
        <v>845</v>
      </c>
      <c r="O431" s="5">
        <v>1013</v>
      </c>
      <c r="P431" s="5">
        <v>2184</v>
      </c>
      <c r="Q431" s="5">
        <v>1237</v>
      </c>
      <c r="R431" s="5">
        <v>766</v>
      </c>
      <c r="S431" s="6">
        <f t="shared" si="147"/>
        <v>27828</v>
      </c>
      <c r="T431" s="6" t="str">
        <f t="shared" si="148"/>
        <v>15 to 19 minutes</v>
      </c>
      <c r="U431" s="6">
        <f t="shared" si="149"/>
        <v>15</v>
      </c>
      <c r="V431" s="6">
        <f t="shared" si="150"/>
        <v>55656</v>
      </c>
      <c r="W431" s="6">
        <f t="shared" si="151"/>
        <v>27512</v>
      </c>
      <c r="X431" s="6">
        <f t="shared" si="152"/>
        <v>10007</v>
      </c>
      <c r="Y431" s="6">
        <f t="shared" si="153"/>
        <v>4</v>
      </c>
      <c r="Z431" s="6">
        <f t="shared" si="154"/>
        <v>15.126311581892676</v>
      </c>
      <c r="AC431" s="6">
        <f t="shared" si="133"/>
        <v>55656</v>
      </c>
      <c r="AD431" s="6">
        <f t="shared" si="134"/>
        <v>13915</v>
      </c>
      <c r="AE431" s="6">
        <f t="shared" si="135"/>
        <v>5</v>
      </c>
      <c r="AF431" s="6">
        <f t="shared" si="136"/>
        <v>10644</v>
      </c>
      <c r="AG431" s="6">
        <f t="shared" si="137"/>
        <v>4</v>
      </c>
      <c r="AH431" s="6">
        <f t="shared" si="138"/>
        <v>4305</v>
      </c>
      <c r="AI431" s="6">
        <f t="shared" si="139"/>
        <v>8.6110484780157837</v>
      </c>
      <c r="AL431" s="6">
        <f t="shared" si="140"/>
        <v>55656</v>
      </c>
      <c r="AM431" s="6">
        <f t="shared" si="141"/>
        <v>41742</v>
      </c>
      <c r="AN431" s="6">
        <f t="shared" si="142"/>
        <v>20</v>
      </c>
      <c r="AO431" s="6">
        <f t="shared" si="143"/>
        <v>6192</v>
      </c>
      <c r="AP431" s="6">
        <f t="shared" si="144"/>
        <v>4</v>
      </c>
      <c r="AQ431" s="6">
        <f t="shared" si="145"/>
        <v>37519</v>
      </c>
      <c r="AR431" s="6">
        <f t="shared" si="146"/>
        <v>22.728036175710596</v>
      </c>
    </row>
    <row r="432" spans="3:44" x14ac:dyDescent="0.25">
      <c r="C432" s="5" t="s">
        <v>848</v>
      </c>
      <c r="D432" s="5">
        <v>27500</v>
      </c>
      <c r="E432" s="5" t="s">
        <v>849</v>
      </c>
      <c r="F432" s="5">
        <v>70566</v>
      </c>
      <c r="G432" s="5">
        <v>3125</v>
      </c>
      <c r="H432" s="5">
        <v>10061</v>
      </c>
      <c r="I432" s="5">
        <v>13456</v>
      </c>
      <c r="J432" s="5">
        <v>10913</v>
      </c>
      <c r="K432" s="5">
        <v>8839</v>
      </c>
      <c r="L432" s="5">
        <v>4205</v>
      </c>
      <c r="M432" s="5">
        <v>6664</v>
      </c>
      <c r="N432" s="5">
        <v>1947</v>
      </c>
      <c r="O432" s="5">
        <v>2107</v>
      </c>
      <c r="P432" s="5">
        <v>5523</v>
      </c>
      <c r="Q432" s="5">
        <v>2302</v>
      </c>
      <c r="R432" s="5">
        <v>1424</v>
      </c>
      <c r="S432" s="6">
        <f t="shared" si="147"/>
        <v>35283</v>
      </c>
      <c r="T432" s="6" t="str">
        <f t="shared" si="148"/>
        <v>15 to 19 minutes</v>
      </c>
      <c r="U432" s="6">
        <f t="shared" si="149"/>
        <v>15</v>
      </c>
      <c r="V432" s="6">
        <f t="shared" si="150"/>
        <v>70566</v>
      </c>
      <c r="W432" s="6">
        <f t="shared" si="151"/>
        <v>26642</v>
      </c>
      <c r="X432" s="6">
        <f t="shared" si="152"/>
        <v>10913</v>
      </c>
      <c r="Y432" s="6">
        <f t="shared" si="153"/>
        <v>4</v>
      </c>
      <c r="Z432" s="6">
        <f t="shared" si="154"/>
        <v>18.167231741959132</v>
      </c>
      <c r="AC432" s="6">
        <f t="shared" si="133"/>
        <v>70566</v>
      </c>
      <c r="AD432" s="6">
        <f t="shared" si="134"/>
        <v>17642</v>
      </c>
      <c r="AE432" s="6">
        <f t="shared" si="135"/>
        <v>10</v>
      </c>
      <c r="AF432" s="6">
        <f t="shared" si="136"/>
        <v>13456</v>
      </c>
      <c r="AG432" s="6">
        <f t="shared" si="137"/>
        <v>4</v>
      </c>
      <c r="AH432" s="6">
        <f t="shared" si="138"/>
        <v>13186</v>
      </c>
      <c r="AI432" s="6">
        <f t="shared" si="139"/>
        <v>11.324464922711059</v>
      </c>
      <c r="AL432" s="6">
        <f t="shared" si="140"/>
        <v>70566</v>
      </c>
      <c r="AM432" s="6">
        <f t="shared" si="141"/>
        <v>52925</v>
      </c>
      <c r="AN432" s="6">
        <f t="shared" si="142"/>
        <v>30</v>
      </c>
      <c r="AO432" s="6">
        <f t="shared" si="143"/>
        <v>6664</v>
      </c>
      <c r="AP432" s="6">
        <f t="shared" si="144"/>
        <v>4</v>
      </c>
      <c r="AQ432" s="6">
        <f t="shared" si="145"/>
        <v>50599</v>
      </c>
      <c r="AR432" s="6">
        <f t="shared" si="146"/>
        <v>31.395858343337334</v>
      </c>
    </row>
    <row r="433" spans="3:44" x14ac:dyDescent="0.25">
      <c r="C433" s="5" t="s">
        <v>850</v>
      </c>
      <c r="D433" s="5">
        <v>27540</v>
      </c>
      <c r="E433" s="5" t="s">
        <v>851</v>
      </c>
      <c r="F433" s="5">
        <v>25909</v>
      </c>
      <c r="G433" s="5">
        <v>1511</v>
      </c>
      <c r="H433" s="5">
        <v>4345</v>
      </c>
      <c r="I433" s="5">
        <v>5031</v>
      </c>
      <c r="J433" s="5">
        <v>3615</v>
      </c>
      <c r="K433" s="5">
        <v>3993</v>
      </c>
      <c r="L433" s="5">
        <v>1173</v>
      </c>
      <c r="M433" s="5">
        <v>2698</v>
      </c>
      <c r="N433" s="5">
        <v>368</v>
      </c>
      <c r="O433" s="5">
        <v>636</v>
      </c>
      <c r="P433" s="5">
        <v>1257</v>
      </c>
      <c r="Q433" s="5">
        <v>861</v>
      </c>
      <c r="R433" s="5">
        <v>421</v>
      </c>
      <c r="S433" s="6">
        <f t="shared" si="147"/>
        <v>12954.5</v>
      </c>
      <c r="T433" s="6" t="str">
        <f t="shared" si="148"/>
        <v>15 to 19 minutes</v>
      </c>
      <c r="U433" s="6">
        <f t="shared" si="149"/>
        <v>15</v>
      </c>
      <c r="V433" s="6">
        <f t="shared" si="150"/>
        <v>25909</v>
      </c>
      <c r="W433" s="6">
        <f t="shared" si="151"/>
        <v>10887</v>
      </c>
      <c r="X433" s="6">
        <f t="shared" si="152"/>
        <v>3615</v>
      </c>
      <c r="Y433" s="6">
        <f t="shared" si="153"/>
        <v>4</v>
      </c>
      <c r="Z433" s="6">
        <f t="shared" si="154"/>
        <v>17.287690179806361</v>
      </c>
      <c r="AC433" s="6">
        <f t="shared" si="133"/>
        <v>25909</v>
      </c>
      <c r="AD433" s="6">
        <f t="shared" si="134"/>
        <v>6478</v>
      </c>
      <c r="AE433" s="6">
        <f t="shared" si="135"/>
        <v>10</v>
      </c>
      <c r="AF433" s="6">
        <f t="shared" si="136"/>
        <v>5031</v>
      </c>
      <c r="AG433" s="6">
        <f t="shared" si="137"/>
        <v>4</v>
      </c>
      <c r="AH433" s="6">
        <f t="shared" si="138"/>
        <v>5856</v>
      </c>
      <c r="AI433" s="6">
        <f t="shared" si="139"/>
        <v>10.493937586960843</v>
      </c>
      <c r="AL433" s="6">
        <f t="shared" si="140"/>
        <v>25909</v>
      </c>
      <c r="AM433" s="6">
        <f t="shared" si="141"/>
        <v>19432</v>
      </c>
      <c r="AN433" s="6">
        <f t="shared" si="142"/>
        <v>25</v>
      </c>
      <c r="AO433" s="6">
        <f t="shared" si="143"/>
        <v>1173</v>
      </c>
      <c r="AP433" s="6">
        <f t="shared" si="144"/>
        <v>4</v>
      </c>
      <c r="AQ433" s="6">
        <f t="shared" si="145"/>
        <v>18495</v>
      </c>
      <c r="AR433" s="6">
        <f t="shared" si="146"/>
        <v>28.194373401534527</v>
      </c>
    </row>
    <row r="434" spans="3:44" x14ac:dyDescent="0.25">
      <c r="C434" s="5" t="s">
        <v>852</v>
      </c>
      <c r="D434" s="5">
        <v>27580</v>
      </c>
      <c r="E434" s="5" t="s">
        <v>853</v>
      </c>
      <c r="F434" s="5">
        <v>4241</v>
      </c>
      <c r="G434" s="5">
        <v>369</v>
      </c>
      <c r="H434" s="5">
        <v>828</v>
      </c>
      <c r="I434" s="5">
        <v>801</v>
      </c>
      <c r="J434" s="5">
        <v>840</v>
      </c>
      <c r="K434" s="5">
        <v>339</v>
      </c>
      <c r="L434" s="5">
        <v>90</v>
      </c>
      <c r="M434" s="5">
        <v>296</v>
      </c>
      <c r="N434" s="5">
        <v>0</v>
      </c>
      <c r="O434" s="5">
        <v>23</v>
      </c>
      <c r="P434" s="5">
        <v>218</v>
      </c>
      <c r="Q434" s="5">
        <v>216</v>
      </c>
      <c r="R434" s="5">
        <v>221</v>
      </c>
      <c r="S434" s="6">
        <f t="shared" si="147"/>
        <v>2120.5</v>
      </c>
      <c r="T434" s="6" t="str">
        <f t="shared" si="148"/>
        <v>15 to 19 minutes</v>
      </c>
      <c r="U434" s="6">
        <f t="shared" si="149"/>
        <v>15</v>
      </c>
      <c r="V434" s="6">
        <f t="shared" si="150"/>
        <v>4241</v>
      </c>
      <c r="W434" s="6">
        <f t="shared" si="151"/>
        <v>1998</v>
      </c>
      <c r="X434" s="6">
        <f t="shared" si="152"/>
        <v>840</v>
      </c>
      <c r="Y434" s="6">
        <f t="shared" si="153"/>
        <v>4</v>
      </c>
      <c r="Z434" s="6">
        <f t="shared" si="154"/>
        <v>15.583333333333334</v>
      </c>
      <c r="AC434" s="6">
        <f t="shared" si="133"/>
        <v>4241</v>
      </c>
      <c r="AD434" s="6">
        <f t="shared" si="134"/>
        <v>1061</v>
      </c>
      <c r="AE434" s="6">
        <f t="shared" si="135"/>
        <v>5</v>
      </c>
      <c r="AF434" s="6">
        <f t="shared" si="136"/>
        <v>828</v>
      </c>
      <c r="AG434" s="6">
        <f t="shared" si="137"/>
        <v>4</v>
      </c>
      <c r="AH434" s="6">
        <f t="shared" si="138"/>
        <v>369</v>
      </c>
      <c r="AI434" s="6">
        <f t="shared" si="139"/>
        <v>8.3393719806763293</v>
      </c>
      <c r="AL434" s="6">
        <f t="shared" si="140"/>
        <v>4241</v>
      </c>
      <c r="AM434" s="6">
        <f t="shared" si="141"/>
        <v>3181</v>
      </c>
      <c r="AN434" s="6">
        <f t="shared" si="142"/>
        <v>25</v>
      </c>
      <c r="AO434" s="6">
        <f t="shared" si="143"/>
        <v>90</v>
      </c>
      <c r="AP434" s="6">
        <f t="shared" si="144"/>
        <v>4</v>
      </c>
      <c r="AQ434" s="6">
        <f t="shared" si="145"/>
        <v>3177</v>
      </c>
      <c r="AR434" s="6">
        <f t="shared" si="146"/>
        <v>25.166666666666668</v>
      </c>
    </row>
    <row r="435" spans="3:44" x14ac:dyDescent="0.25">
      <c r="C435" s="5" t="s">
        <v>854</v>
      </c>
      <c r="D435" s="5">
        <v>27620</v>
      </c>
      <c r="E435" s="5" t="s">
        <v>855</v>
      </c>
      <c r="F435" s="5">
        <v>68536</v>
      </c>
      <c r="G435" s="5">
        <v>3457</v>
      </c>
      <c r="H435" s="5">
        <v>9951</v>
      </c>
      <c r="I435" s="5">
        <v>14461</v>
      </c>
      <c r="J435" s="5">
        <v>12587</v>
      </c>
      <c r="K435" s="5">
        <v>8436</v>
      </c>
      <c r="L435" s="5">
        <v>3912</v>
      </c>
      <c r="M435" s="5">
        <v>6577</v>
      </c>
      <c r="N435" s="5">
        <v>1873</v>
      </c>
      <c r="O435" s="5">
        <v>1961</v>
      </c>
      <c r="P435" s="5">
        <v>3342</v>
      </c>
      <c r="Q435" s="5">
        <v>1180</v>
      </c>
      <c r="R435" s="5">
        <v>799</v>
      </c>
      <c r="S435" s="6">
        <f t="shared" si="147"/>
        <v>34268</v>
      </c>
      <c r="T435" s="6" t="str">
        <f t="shared" si="148"/>
        <v>15 to 19 minutes</v>
      </c>
      <c r="U435" s="6">
        <f t="shared" si="149"/>
        <v>15</v>
      </c>
      <c r="V435" s="6">
        <f t="shared" si="150"/>
        <v>68536</v>
      </c>
      <c r="W435" s="6">
        <f t="shared" si="151"/>
        <v>27869</v>
      </c>
      <c r="X435" s="6">
        <f t="shared" si="152"/>
        <v>12587</v>
      </c>
      <c r="Y435" s="6">
        <f t="shared" si="153"/>
        <v>4</v>
      </c>
      <c r="Z435" s="6">
        <f t="shared" si="154"/>
        <v>17.033526654484785</v>
      </c>
      <c r="AC435" s="6">
        <f t="shared" si="133"/>
        <v>68536</v>
      </c>
      <c r="AD435" s="6">
        <f t="shared" si="134"/>
        <v>17135</v>
      </c>
      <c r="AE435" s="6">
        <f t="shared" si="135"/>
        <v>10</v>
      </c>
      <c r="AF435" s="6">
        <f t="shared" si="136"/>
        <v>14461</v>
      </c>
      <c r="AG435" s="6">
        <f t="shared" si="137"/>
        <v>4</v>
      </c>
      <c r="AH435" s="6">
        <f t="shared" si="138"/>
        <v>13408</v>
      </c>
      <c r="AI435" s="6">
        <f t="shared" si="139"/>
        <v>11.030634119355508</v>
      </c>
      <c r="AL435" s="6">
        <f t="shared" si="140"/>
        <v>68536</v>
      </c>
      <c r="AM435" s="6">
        <f t="shared" si="141"/>
        <v>51402</v>
      </c>
      <c r="AN435" s="6">
        <f t="shared" si="142"/>
        <v>25</v>
      </c>
      <c r="AO435" s="6">
        <f t="shared" si="143"/>
        <v>3912</v>
      </c>
      <c r="AP435" s="6">
        <f t="shared" si="144"/>
        <v>4</v>
      </c>
      <c r="AQ435" s="6">
        <f t="shared" si="145"/>
        <v>48892</v>
      </c>
      <c r="AR435" s="6">
        <f t="shared" si="146"/>
        <v>27.56646216768916</v>
      </c>
    </row>
    <row r="436" spans="3:44" x14ac:dyDescent="0.25">
      <c r="C436" s="5" t="s">
        <v>856</v>
      </c>
      <c r="D436" s="5">
        <v>27660</v>
      </c>
      <c r="E436" s="5" t="s">
        <v>857</v>
      </c>
      <c r="F436" s="5">
        <v>11580</v>
      </c>
      <c r="G436" s="5">
        <v>1129</v>
      </c>
      <c r="H436" s="5">
        <v>1467</v>
      </c>
      <c r="I436" s="5">
        <v>1909</v>
      </c>
      <c r="J436" s="5">
        <v>1245</v>
      </c>
      <c r="K436" s="5">
        <v>780</v>
      </c>
      <c r="L436" s="5">
        <v>446</v>
      </c>
      <c r="M436" s="5">
        <v>1179</v>
      </c>
      <c r="N436" s="5">
        <v>346</v>
      </c>
      <c r="O436" s="5">
        <v>460</v>
      </c>
      <c r="P436" s="5">
        <v>940</v>
      </c>
      <c r="Q436" s="5">
        <v>654</v>
      </c>
      <c r="R436" s="5">
        <v>1025</v>
      </c>
      <c r="S436" s="6">
        <f t="shared" si="147"/>
        <v>5790</v>
      </c>
      <c r="T436" s="6" t="str">
        <f t="shared" si="148"/>
        <v>20 to 24 minutes</v>
      </c>
      <c r="U436" s="6">
        <f t="shared" si="149"/>
        <v>20</v>
      </c>
      <c r="V436" s="6">
        <f t="shared" si="150"/>
        <v>11580</v>
      </c>
      <c r="W436" s="6">
        <f t="shared" si="151"/>
        <v>5750</v>
      </c>
      <c r="X436" s="6">
        <f t="shared" si="152"/>
        <v>780</v>
      </c>
      <c r="Y436" s="6">
        <f t="shared" si="153"/>
        <v>4</v>
      </c>
      <c r="Z436" s="6">
        <f t="shared" si="154"/>
        <v>20.205128205128204</v>
      </c>
      <c r="AC436" s="6">
        <f t="shared" si="133"/>
        <v>11580</v>
      </c>
      <c r="AD436" s="6">
        <f t="shared" si="134"/>
        <v>2896</v>
      </c>
      <c r="AE436" s="6">
        <f t="shared" si="135"/>
        <v>10</v>
      </c>
      <c r="AF436" s="6">
        <f t="shared" si="136"/>
        <v>1909</v>
      </c>
      <c r="AG436" s="6">
        <f t="shared" si="137"/>
        <v>4</v>
      </c>
      <c r="AH436" s="6">
        <f t="shared" si="138"/>
        <v>2596</v>
      </c>
      <c r="AI436" s="6">
        <f t="shared" si="139"/>
        <v>10.626506024096386</v>
      </c>
      <c r="AL436" s="6">
        <f t="shared" si="140"/>
        <v>11580</v>
      </c>
      <c r="AM436" s="6">
        <f t="shared" si="141"/>
        <v>8685</v>
      </c>
      <c r="AN436" s="6">
        <f t="shared" si="142"/>
        <v>40</v>
      </c>
      <c r="AO436" s="6">
        <f t="shared" si="143"/>
        <v>460</v>
      </c>
      <c r="AP436" s="6">
        <f t="shared" si="144"/>
        <v>4</v>
      </c>
      <c r="AQ436" s="6">
        <f t="shared" si="145"/>
        <v>8501</v>
      </c>
      <c r="AR436" s="6">
        <f t="shared" si="146"/>
        <v>41.6</v>
      </c>
    </row>
    <row r="437" spans="3:44" x14ac:dyDescent="0.25">
      <c r="C437" s="5" t="s">
        <v>858</v>
      </c>
      <c r="D437" s="5">
        <v>27700</v>
      </c>
      <c r="E437" s="5" t="s">
        <v>859</v>
      </c>
      <c r="F437" s="5">
        <v>10550</v>
      </c>
      <c r="G437" s="5">
        <v>518</v>
      </c>
      <c r="H437" s="5">
        <v>1180</v>
      </c>
      <c r="I437" s="5">
        <v>2187</v>
      </c>
      <c r="J437" s="5">
        <v>2158</v>
      </c>
      <c r="K437" s="5">
        <v>822</v>
      </c>
      <c r="L437" s="5">
        <v>429</v>
      </c>
      <c r="M437" s="5">
        <v>836</v>
      </c>
      <c r="N437" s="5">
        <v>175</v>
      </c>
      <c r="O437" s="5">
        <v>199</v>
      </c>
      <c r="P437" s="5">
        <v>841</v>
      </c>
      <c r="Q437" s="5">
        <v>965</v>
      </c>
      <c r="R437" s="5">
        <v>240</v>
      </c>
      <c r="S437" s="6">
        <f t="shared" si="147"/>
        <v>5275</v>
      </c>
      <c r="T437" s="6" t="str">
        <f t="shared" si="148"/>
        <v>15 to 19 minutes</v>
      </c>
      <c r="U437" s="6">
        <f t="shared" si="149"/>
        <v>15</v>
      </c>
      <c r="V437" s="6">
        <f t="shared" si="150"/>
        <v>10550</v>
      </c>
      <c r="W437" s="6">
        <f t="shared" si="151"/>
        <v>3885</v>
      </c>
      <c r="X437" s="6">
        <f t="shared" si="152"/>
        <v>2158</v>
      </c>
      <c r="Y437" s="6">
        <f t="shared" si="153"/>
        <v>4</v>
      </c>
      <c r="Z437" s="6">
        <f t="shared" si="154"/>
        <v>17.576459684893422</v>
      </c>
      <c r="AC437" s="6">
        <f t="shared" si="133"/>
        <v>10550</v>
      </c>
      <c r="AD437" s="6">
        <f t="shared" si="134"/>
        <v>2638</v>
      </c>
      <c r="AE437" s="6">
        <f t="shared" si="135"/>
        <v>10</v>
      </c>
      <c r="AF437" s="6">
        <f t="shared" si="136"/>
        <v>2187</v>
      </c>
      <c r="AG437" s="6">
        <f t="shared" si="137"/>
        <v>4</v>
      </c>
      <c r="AH437" s="6">
        <f t="shared" si="138"/>
        <v>1698</v>
      </c>
      <c r="AI437" s="6">
        <f t="shared" si="139"/>
        <v>11.718335619570187</v>
      </c>
      <c r="AL437" s="6">
        <f t="shared" si="140"/>
        <v>10550</v>
      </c>
      <c r="AM437" s="6">
        <f t="shared" si="141"/>
        <v>7913</v>
      </c>
      <c r="AN437" s="6">
        <f t="shared" si="142"/>
        <v>30</v>
      </c>
      <c r="AO437" s="6">
        <f t="shared" si="143"/>
        <v>836</v>
      </c>
      <c r="AP437" s="6">
        <f t="shared" si="144"/>
        <v>4</v>
      </c>
      <c r="AQ437" s="6">
        <f t="shared" si="145"/>
        <v>7294</v>
      </c>
      <c r="AR437" s="6">
        <f t="shared" si="146"/>
        <v>32.959330143540669</v>
      </c>
    </row>
    <row r="438" spans="3:44" x14ac:dyDescent="0.25">
      <c r="C438" s="5" t="s">
        <v>860</v>
      </c>
      <c r="D438" s="5">
        <v>27740</v>
      </c>
      <c r="E438" s="5" t="s">
        <v>861</v>
      </c>
      <c r="F438" s="5">
        <v>81533</v>
      </c>
      <c r="G438" s="5">
        <v>2928</v>
      </c>
      <c r="H438" s="5">
        <v>9832</v>
      </c>
      <c r="I438" s="5">
        <v>14119</v>
      </c>
      <c r="J438" s="5">
        <v>16217</v>
      </c>
      <c r="K438" s="5">
        <v>12245</v>
      </c>
      <c r="L438" s="5">
        <v>6354</v>
      </c>
      <c r="M438" s="5">
        <v>9696</v>
      </c>
      <c r="N438" s="5">
        <v>2209</v>
      </c>
      <c r="O438" s="5">
        <v>1350</v>
      </c>
      <c r="P438" s="5">
        <v>3501</v>
      </c>
      <c r="Q438" s="5">
        <v>1778</v>
      </c>
      <c r="R438" s="5">
        <v>1304</v>
      </c>
      <c r="S438" s="6">
        <f t="shared" si="147"/>
        <v>40766.5</v>
      </c>
      <c r="T438" s="6" t="str">
        <f t="shared" si="148"/>
        <v>15 to 19 minutes</v>
      </c>
      <c r="U438" s="6">
        <f t="shared" si="149"/>
        <v>15</v>
      </c>
      <c r="V438" s="6">
        <f t="shared" si="150"/>
        <v>81533</v>
      </c>
      <c r="W438" s="6">
        <f t="shared" si="151"/>
        <v>26879</v>
      </c>
      <c r="X438" s="6">
        <f t="shared" si="152"/>
        <v>16217</v>
      </c>
      <c r="Y438" s="6">
        <f t="shared" si="153"/>
        <v>4</v>
      </c>
      <c r="Z438" s="6">
        <f t="shared" si="154"/>
        <v>18.425417771474379</v>
      </c>
      <c r="AC438" s="6">
        <f t="shared" si="133"/>
        <v>81533</v>
      </c>
      <c r="AD438" s="6">
        <f t="shared" si="134"/>
        <v>20384</v>
      </c>
      <c r="AE438" s="6">
        <f t="shared" si="135"/>
        <v>10</v>
      </c>
      <c r="AF438" s="6">
        <f t="shared" si="136"/>
        <v>14119</v>
      </c>
      <c r="AG438" s="6">
        <f t="shared" si="137"/>
        <v>4</v>
      </c>
      <c r="AH438" s="6">
        <f t="shared" si="138"/>
        <v>12760</v>
      </c>
      <c r="AI438" s="6">
        <f t="shared" si="139"/>
        <v>12.15971386075501</v>
      </c>
      <c r="AL438" s="6">
        <f t="shared" si="140"/>
        <v>81533</v>
      </c>
      <c r="AM438" s="6">
        <f t="shared" si="141"/>
        <v>61150</v>
      </c>
      <c r="AN438" s="6">
        <f t="shared" si="142"/>
        <v>25</v>
      </c>
      <c r="AO438" s="6">
        <f t="shared" si="143"/>
        <v>6354</v>
      </c>
      <c r="AP438" s="6">
        <f t="shared" si="144"/>
        <v>4</v>
      </c>
      <c r="AQ438" s="6">
        <f t="shared" si="145"/>
        <v>55341</v>
      </c>
      <c r="AR438" s="6">
        <f t="shared" si="146"/>
        <v>28.656751652502361</v>
      </c>
    </row>
    <row r="439" spans="3:44" x14ac:dyDescent="0.25">
      <c r="C439" s="5" t="s">
        <v>862</v>
      </c>
      <c r="D439" s="5">
        <v>27780</v>
      </c>
      <c r="E439" s="5" t="s">
        <v>863</v>
      </c>
      <c r="F439" s="5">
        <v>58087</v>
      </c>
      <c r="G439" s="5">
        <v>2811</v>
      </c>
      <c r="H439" s="5">
        <v>7972</v>
      </c>
      <c r="I439" s="5">
        <v>10196</v>
      </c>
      <c r="J439" s="5">
        <v>9654</v>
      </c>
      <c r="K439" s="5">
        <v>8121</v>
      </c>
      <c r="L439" s="5">
        <v>3427</v>
      </c>
      <c r="M439" s="5">
        <v>5619</v>
      </c>
      <c r="N439" s="5">
        <v>1603</v>
      </c>
      <c r="O439" s="5">
        <v>1922</v>
      </c>
      <c r="P439" s="5">
        <v>3850</v>
      </c>
      <c r="Q439" s="5">
        <v>1629</v>
      </c>
      <c r="R439" s="5">
        <v>1283</v>
      </c>
      <c r="S439" s="6">
        <f t="shared" si="147"/>
        <v>29043.5</v>
      </c>
      <c r="T439" s="6" t="str">
        <f t="shared" si="148"/>
        <v>15 to 19 minutes</v>
      </c>
      <c r="U439" s="6">
        <f t="shared" si="149"/>
        <v>15</v>
      </c>
      <c r="V439" s="6">
        <f t="shared" si="150"/>
        <v>58087</v>
      </c>
      <c r="W439" s="6">
        <f t="shared" si="151"/>
        <v>20979</v>
      </c>
      <c r="X439" s="6">
        <f t="shared" si="152"/>
        <v>9654</v>
      </c>
      <c r="Y439" s="6">
        <f t="shared" si="153"/>
        <v>4</v>
      </c>
      <c r="Z439" s="6">
        <f t="shared" si="154"/>
        <v>18.341412885850424</v>
      </c>
      <c r="AC439" s="6">
        <f t="shared" si="133"/>
        <v>58087</v>
      </c>
      <c r="AD439" s="6">
        <f t="shared" si="134"/>
        <v>14522</v>
      </c>
      <c r="AE439" s="6">
        <f t="shared" si="135"/>
        <v>10</v>
      </c>
      <c r="AF439" s="6">
        <f t="shared" si="136"/>
        <v>10196</v>
      </c>
      <c r="AG439" s="6">
        <f t="shared" si="137"/>
        <v>4</v>
      </c>
      <c r="AH439" s="6">
        <f t="shared" si="138"/>
        <v>10783</v>
      </c>
      <c r="AI439" s="6">
        <f t="shared" si="139"/>
        <v>11.466751667320517</v>
      </c>
      <c r="AL439" s="6">
        <f t="shared" si="140"/>
        <v>58087</v>
      </c>
      <c r="AM439" s="6">
        <f t="shared" si="141"/>
        <v>43566</v>
      </c>
      <c r="AN439" s="6">
        <f t="shared" si="142"/>
        <v>30</v>
      </c>
      <c r="AO439" s="6">
        <f t="shared" si="143"/>
        <v>5619</v>
      </c>
      <c r="AP439" s="6">
        <f t="shared" si="144"/>
        <v>4</v>
      </c>
      <c r="AQ439" s="6">
        <f t="shared" si="145"/>
        <v>42181</v>
      </c>
      <c r="AR439" s="6">
        <f t="shared" si="146"/>
        <v>30.985406655988609</v>
      </c>
    </row>
    <row r="440" spans="3:44" x14ac:dyDescent="0.25">
      <c r="C440" s="5" t="s">
        <v>864</v>
      </c>
      <c r="D440" s="5">
        <v>27860</v>
      </c>
      <c r="E440" s="5" t="s">
        <v>865</v>
      </c>
      <c r="F440" s="5">
        <v>49270</v>
      </c>
      <c r="G440" s="5">
        <v>2728</v>
      </c>
      <c r="H440" s="5">
        <v>8039</v>
      </c>
      <c r="I440" s="5">
        <v>11599</v>
      </c>
      <c r="J440" s="5">
        <v>9316</v>
      </c>
      <c r="K440" s="5">
        <v>6538</v>
      </c>
      <c r="L440" s="5">
        <v>2528</v>
      </c>
      <c r="M440" s="5">
        <v>3714</v>
      </c>
      <c r="N440" s="5">
        <v>814</v>
      </c>
      <c r="O440" s="5">
        <v>611</v>
      </c>
      <c r="P440" s="5">
        <v>1151</v>
      </c>
      <c r="Q440" s="5">
        <v>1378</v>
      </c>
      <c r="R440" s="5">
        <v>854</v>
      </c>
      <c r="S440" s="6">
        <f t="shared" si="147"/>
        <v>24635</v>
      </c>
      <c r="T440" s="6" t="str">
        <f t="shared" si="148"/>
        <v>15 to 19 minutes</v>
      </c>
      <c r="U440" s="6">
        <f t="shared" si="149"/>
        <v>15</v>
      </c>
      <c r="V440" s="6">
        <f t="shared" si="150"/>
        <v>49270</v>
      </c>
      <c r="W440" s="6">
        <f t="shared" si="151"/>
        <v>22366</v>
      </c>
      <c r="X440" s="6">
        <f t="shared" si="152"/>
        <v>9316</v>
      </c>
      <c r="Y440" s="6">
        <f t="shared" si="153"/>
        <v>4</v>
      </c>
      <c r="Z440" s="6">
        <f t="shared" si="154"/>
        <v>15.974237870330613</v>
      </c>
      <c r="AC440" s="6">
        <f t="shared" si="133"/>
        <v>49270</v>
      </c>
      <c r="AD440" s="6">
        <f t="shared" si="134"/>
        <v>12318</v>
      </c>
      <c r="AE440" s="6">
        <f t="shared" si="135"/>
        <v>10</v>
      </c>
      <c r="AF440" s="6">
        <f t="shared" si="136"/>
        <v>11599</v>
      </c>
      <c r="AG440" s="6">
        <f t="shared" si="137"/>
        <v>4</v>
      </c>
      <c r="AH440" s="6">
        <f t="shared" si="138"/>
        <v>10767</v>
      </c>
      <c r="AI440" s="6">
        <f t="shared" si="139"/>
        <v>10.534701267350634</v>
      </c>
      <c r="AL440" s="6">
        <f t="shared" si="140"/>
        <v>49270</v>
      </c>
      <c r="AM440" s="6">
        <f t="shared" si="141"/>
        <v>36953</v>
      </c>
      <c r="AN440" s="6">
        <f t="shared" si="142"/>
        <v>20</v>
      </c>
      <c r="AO440" s="6">
        <f t="shared" si="143"/>
        <v>6538</v>
      </c>
      <c r="AP440" s="6">
        <f t="shared" si="144"/>
        <v>4</v>
      </c>
      <c r="AQ440" s="6">
        <f t="shared" si="145"/>
        <v>31682</v>
      </c>
      <c r="AR440" s="6">
        <f t="shared" si="146"/>
        <v>23.224533496482103</v>
      </c>
    </row>
    <row r="441" spans="3:44" x14ac:dyDescent="0.25">
      <c r="C441" s="5" t="s">
        <v>866</v>
      </c>
      <c r="D441" s="5">
        <v>27900</v>
      </c>
      <c r="E441" s="5" t="s">
        <v>867</v>
      </c>
      <c r="F441" s="5">
        <v>74863</v>
      </c>
      <c r="G441" s="5">
        <v>3806</v>
      </c>
      <c r="H441" s="5">
        <v>12029</v>
      </c>
      <c r="I441" s="5">
        <v>14658</v>
      </c>
      <c r="J441" s="5">
        <v>14862</v>
      </c>
      <c r="K441" s="5">
        <v>10709</v>
      </c>
      <c r="L441" s="5">
        <v>4336</v>
      </c>
      <c r="M441" s="5">
        <v>7205</v>
      </c>
      <c r="N441" s="5">
        <v>1189</v>
      </c>
      <c r="O441" s="5">
        <v>1089</v>
      </c>
      <c r="P441" s="5">
        <v>2609</v>
      </c>
      <c r="Q441" s="5">
        <v>1289</v>
      </c>
      <c r="R441" s="5">
        <v>1082</v>
      </c>
      <c r="S441" s="6">
        <f t="shared" si="147"/>
        <v>37431.5</v>
      </c>
      <c r="T441" s="6" t="str">
        <f t="shared" si="148"/>
        <v>15 to 19 minutes</v>
      </c>
      <c r="U441" s="6">
        <f t="shared" si="149"/>
        <v>15</v>
      </c>
      <c r="V441" s="6">
        <f t="shared" si="150"/>
        <v>74863</v>
      </c>
      <c r="W441" s="6">
        <f t="shared" si="151"/>
        <v>30493</v>
      </c>
      <c r="X441" s="6">
        <f t="shared" si="152"/>
        <v>14862</v>
      </c>
      <c r="Y441" s="6">
        <f t="shared" si="153"/>
        <v>4</v>
      </c>
      <c r="Z441" s="6">
        <f t="shared" si="154"/>
        <v>16.867447180729378</v>
      </c>
      <c r="AC441" s="6">
        <f t="shared" si="133"/>
        <v>74863</v>
      </c>
      <c r="AD441" s="6">
        <f t="shared" si="134"/>
        <v>18716</v>
      </c>
      <c r="AE441" s="6">
        <f t="shared" si="135"/>
        <v>10</v>
      </c>
      <c r="AF441" s="6">
        <f t="shared" si="136"/>
        <v>14658</v>
      </c>
      <c r="AG441" s="6">
        <f t="shared" si="137"/>
        <v>4</v>
      </c>
      <c r="AH441" s="6">
        <f t="shared" si="138"/>
        <v>15835</v>
      </c>
      <c r="AI441" s="6">
        <f t="shared" si="139"/>
        <v>10.786123618501842</v>
      </c>
      <c r="AL441" s="6">
        <f t="shared" si="140"/>
        <v>74863</v>
      </c>
      <c r="AM441" s="6">
        <f t="shared" si="141"/>
        <v>56148</v>
      </c>
      <c r="AN441" s="6">
        <f t="shared" si="142"/>
        <v>25</v>
      </c>
      <c r="AO441" s="6">
        <f t="shared" si="143"/>
        <v>4336</v>
      </c>
      <c r="AP441" s="6">
        <f t="shared" si="144"/>
        <v>4</v>
      </c>
      <c r="AQ441" s="6">
        <f t="shared" si="145"/>
        <v>56064</v>
      </c>
      <c r="AR441" s="6">
        <f t="shared" si="146"/>
        <v>25.076798892988929</v>
      </c>
    </row>
    <row r="442" spans="3:44" x14ac:dyDescent="0.25">
      <c r="C442" s="5" t="s">
        <v>868</v>
      </c>
      <c r="D442" s="5">
        <v>27940</v>
      </c>
      <c r="E442" s="5" t="s">
        <v>869</v>
      </c>
      <c r="F442" s="5">
        <v>16480</v>
      </c>
      <c r="G442" s="5">
        <v>947</v>
      </c>
      <c r="H442" s="5">
        <v>3333</v>
      </c>
      <c r="I442" s="5">
        <v>4215</v>
      </c>
      <c r="J442" s="5">
        <v>3481</v>
      </c>
      <c r="K442" s="5">
        <v>2509</v>
      </c>
      <c r="L442" s="5">
        <v>412</v>
      </c>
      <c r="M442" s="5">
        <v>850</v>
      </c>
      <c r="N442" s="5">
        <v>145</v>
      </c>
      <c r="O442" s="5">
        <v>112</v>
      </c>
      <c r="P442" s="5">
        <v>160</v>
      </c>
      <c r="Q442" s="5">
        <v>77</v>
      </c>
      <c r="R442" s="5">
        <v>239</v>
      </c>
      <c r="S442" s="6">
        <f t="shared" si="147"/>
        <v>8240</v>
      </c>
      <c r="T442" s="6" t="str">
        <f t="shared" si="148"/>
        <v>10 to 14 minutes</v>
      </c>
      <c r="U442" s="6">
        <f t="shared" si="149"/>
        <v>10</v>
      </c>
      <c r="V442" s="6">
        <f t="shared" si="150"/>
        <v>16480</v>
      </c>
      <c r="W442" s="6">
        <f t="shared" si="151"/>
        <v>4280</v>
      </c>
      <c r="X442" s="6">
        <f t="shared" si="152"/>
        <v>4215</v>
      </c>
      <c r="Y442" s="6">
        <f t="shared" si="153"/>
        <v>4</v>
      </c>
      <c r="Z442" s="6">
        <f t="shared" si="154"/>
        <v>13.758007117437723</v>
      </c>
      <c r="AC442" s="6">
        <f t="shared" si="133"/>
        <v>16480</v>
      </c>
      <c r="AD442" s="6">
        <f t="shared" si="134"/>
        <v>4121</v>
      </c>
      <c r="AE442" s="6">
        <f t="shared" si="135"/>
        <v>5</v>
      </c>
      <c r="AF442" s="6">
        <f t="shared" si="136"/>
        <v>3333</v>
      </c>
      <c r="AG442" s="6">
        <f t="shared" si="137"/>
        <v>4</v>
      </c>
      <c r="AH442" s="6">
        <f t="shared" si="138"/>
        <v>947</v>
      </c>
      <c r="AI442" s="6">
        <f t="shared" si="139"/>
        <v>8.8079807980798073</v>
      </c>
      <c r="AL442" s="6">
        <f t="shared" si="140"/>
        <v>16480</v>
      </c>
      <c r="AM442" s="6">
        <f t="shared" si="141"/>
        <v>12360</v>
      </c>
      <c r="AN442" s="6">
        <f t="shared" si="142"/>
        <v>20</v>
      </c>
      <c r="AO442" s="6">
        <f t="shared" si="143"/>
        <v>2509</v>
      </c>
      <c r="AP442" s="6">
        <f t="shared" si="144"/>
        <v>4</v>
      </c>
      <c r="AQ442" s="6">
        <f t="shared" si="145"/>
        <v>11976</v>
      </c>
      <c r="AR442" s="6">
        <f t="shared" si="146"/>
        <v>20.612196094061378</v>
      </c>
    </row>
    <row r="443" spans="3:44" x14ac:dyDescent="0.25">
      <c r="C443" s="5" t="s">
        <v>870</v>
      </c>
      <c r="D443" s="5">
        <v>27980</v>
      </c>
      <c r="E443" s="5" t="s">
        <v>871</v>
      </c>
      <c r="F443" s="5">
        <v>70783</v>
      </c>
      <c r="G443" s="5">
        <v>3109</v>
      </c>
      <c r="H443" s="5">
        <v>11508</v>
      </c>
      <c r="I443" s="5">
        <v>13938</v>
      </c>
      <c r="J443" s="5">
        <v>10760</v>
      </c>
      <c r="K443" s="5">
        <v>8464</v>
      </c>
      <c r="L443" s="5">
        <v>3260</v>
      </c>
      <c r="M443" s="5">
        <v>8265</v>
      </c>
      <c r="N443" s="5">
        <v>1622</v>
      </c>
      <c r="O443" s="5">
        <v>2064</v>
      </c>
      <c r="P443" s="5">
        <v>4601</v>
      </c>
      <c r="Q443" s="5">
        <v>2354</v>
      </c>
      <c r="R443" s="5">
        <v>838</v>
      </c>
      <c r="S443" s="6">
        <f t="shared" si="147"/>
        <v>35391.5</v>
      </c>
      <c r="T443" s="6" t="str">
        <f t="shared" si="148"/>
        <v>15 to 19 minutes</v>
      </c>
      <c r="U443" s="6">
        <f t="shared" si="149"/>
        <v>15</v>
      </c>
      <c r="V443" s="6">
        <f t="shared" si="150"/>
        <v>70783</v>
      </c>
      <c r="W443" s="6">
        <f t="shared" si="151"/>
        <v>28555</v>
      </c>
      <c r="X443" s="6">
        <f t="shared" si="152"/>
        <v>10760</v>
      </c>
      <c r="Y443" s="6">
        <f t="shared" si="153"/>
        <v>4</v>
      </c>
      <c r="Z443" s="6">
        <f t="shared" si="154"/>
        <v>17.541449814126395</v>
      </c>
      <c r="AC443" s="6">
        <f t="shared" si="133"/>
        <v>70783</v>
      </c>
      <c r="AD443" s="6">
        <f t="shared" si="134"/>
        <v>17696</v>
      </c>
      <c r="AE443" s="6">
        <f t="shared" si="135"/>
        <v>10</v>
      </c>
      <c r="AF443" s="6">
        <f t="shared" si="136"/>
        <v>13938</v>
      </c>
      <c r="AG443" s="6">
        <f t="shared" si="137"/>
        <v>4</v>
      </c>
      <c r="AH443" s="6">
        <f t="shared" si="138"/>
        <v>14617</v>
      </c>
      <c r="AI443" s="6">
        <f t="shared" si="139"/>
        <v>10.883555746879036</v>
      </c>
      <c r="AL443" s="6">
        <f t="shared" si="140"/>
        <v>70783</v>
      </c>
      <c r="AM443" s="6">
        <f t="shared" si="141"/>
        <v>53088</v>
      </c>
      <c r="AN443" s="6">
        <f t="shared" si="142"/>
        <v>30</v>
      </c>
      <c r="AO443" s="6">
        <f t="shared" si="143"/>
        <v>8265</v>
      </c>
      <c r="AP443" s="6">
        <f t="shared" si="144"/>
        <v>4</v>
      </c>
      <c r="AQ443" s="6">
        <f t="shared" si="145"/>
        <v>51039</v>
      </c>
      <c r="AR443" s="6">
        <f t="shared" si="146"/>
        <v>30.991288566243195</v>
      </c>
    </row>
    <row r="444" spans="3:44" x14ac:dyDescent="0.25">
      <c r="C444" s="5" t="s">
        <v>872</v>
      </c>
      <c r="D444" s="5">
        <v>28020</v>
      </c>
      <c r="E444" s="5" t="s">
        <v>873</v>
      </c>
      <c r="F444" s="5">
        <v>141881</v>
      </c>
      <c r="G444" s="5">
        <v>5457</v>
      </c>
      <c r="H444" s="5">
        <v>17955</v>
      </c>
      <c r="I444" s="5">
        <v>25842</v>
      </c>
      <c r="J444" s="5">
        <v>27634</v>
      </c>
      <c r="K444" s="5">
        <v>24327</v>
      </c>
      <c r="L444" s="5">
        <v>9467</v>
      </c>
      <c r="M444" s="5">
        <v>13865</v>
      </c>
      <c r="N444" s="5">
        <v>3313</v>
      </c>
      <c r="O444" s="5">
        <v>2950</v>
      </c>
      <c r="P444" s="5">
        <v>5153</v>
      </c>
      <c r="Q444" s="5">
        <v>3694</v>
      </c>
      <c r="R444" s="5">
        <v>2224</v>
      </c>
      <c r="S444" s="6">
        <f t="shared" si="147"/>
        <v>70940.5</v>
      </c>
      <c r="T444" s="6" t="str">
        <f t="shared" si="148"/>
        <v>15 to 19 minutes</v>
      </c>
      <c r="U444" s="6">
        <f t="shared" si="149"/>
        <v>15</v>
      </c>
      <c r="V444" s="6">
        <f t="shared" si="150"/>
        <v>141881</v>
      </c>
      <c r="W444" s="6">
        <f t="shared" si="151"/>
        <v>49254</v>
      </c>
      <c r="X444" s="6">
        <f t="shared" si="152"/>
        <v>27634</v>
      </c>
      <c r="Y444" s="6">
        <f t="shared" si="153"/>
        <v>4</v>
      </c>
      <c r="Z444" s="6">
        <f t="shared" si="154"/>
        <v>18.139104002315989</v>
      </c>
      <c r="AC444" s="6">
        <f t="shared" si="133"/>
        <v>141881</v>
      </c>
      <c r="AD444" s="6">
        <f t="shared" si="134"/>
        <v>35471</v>
      </c>
      <c r="AE444" s="6">
        <f t="shared" si="135"/>
        <v>10</v>
      </c>
      <c r="AF444" s="6">
        <f t="shared" si="136"/>
        <v>25842</v>
      </c>
      <c r="AG444" s="6">
        <f t="shared" si="137"/>
        <v>4</v>
      </c>
      <c r="AH444" s="6">
        <f t="shared" si="138"/>
        <v>23412</v>
      </c>
      <c r="AI444" s="6">
        <f t="shared" si="139"/>
        <v>11.866457704512035</v>
      </c>
      <c r="AL444" s="6">
        <f t="shared" si="140"/>
        <v>141881</v>
      </c>
      <c r="AM444" s="6">
        <f t="shared" si="141"/>
        <v>106411</v>
      </c>
      <c r="AN444" s="6">
        <f t="shared" si="142"/>
        <v>25</v>
      </c>
      <c r="AO444" s="6">
        <f t="shared" si="143"/>
        <v>9467</v>
      </c>
      <c r="AP444" s="6">
        <f t="shared" si="144"/>
        <v>4</v>
      </c>
      <c r="AQ444" s="6">
        <f t="shared" si="145"/>
        <v>101215</v>
      </c>
      <c r="AR444" s="6">
        <f t="shared" si="146"/>
        <v>27.195310024294919</v>
      </c>
    </row>
    <row r="445" spans="3:44" x14ac:dyDescent="0.25">
      <c r="C445" s="5" t="s">
        <v>874</v>
      </c>
      <c r="D445" s="5">
        <v>28060</v>
      </c>
      <c r="E445" s="5" t="s">
        <v>875</v>
      </c>
      <c r="F445" s="5">
        <v>37817</v>
      </c>
      <c r="G445" s="5">
        <v>1951</v>
      </c>
      <c r="H445" s="5">
        <v>6509</v>
      </c>
      <c r="I445" s="5">
        <v>8087</v>
      </c>
      <c r="J445" s="5">
        <v>6425</v>
      </c>
      <c r="K445" s="5">
        <v>5673</v>
      </c>
      <c r="L445" s="5">
        <v>2389</v>
      </c>
      <c r="M445" s="5">
        <v>3569</v>
      </c>
      <c r="N445" s="5">
        <v>484</v>
      </c>
      <c r="O445" s="5">
        <v>594</v>
      </c>
      <c r="P445" s="5">
        <v>982</v>
      </c>
      <c r="Q445" s="5">
        <v>561</v>
      </c>
      <c r="R445" s="5">
        <v>593</v>
      </c>
      <c r="S445" s="6">
        <f t="shared" si="147"/>
        <v>18908.5</v>
      </c>
      <c r="T445" s="6" t="str">
        <f t="shared" si="148"/>
        <v>15 to 19 minutes</v>
      </c>
      <c r="U445" s="6">
        <f t="shared" si="149"/>
        <v>15</v>
      </c>
      <c r="V445" s="6">
        <f t="shared" si="150"/>
        <v>37817</v>
      </c>
      <c r="W445" s="6">
        <f t="shared" si="151"/>
        <v>16547</v>
      </c>
      <c r="X445" s="6">
        <f t="shared" si="152"/>
        <v>6425</v>
      </c>
      <c r="Y445" s="6">
        <f t="shared" si="153"/>
        <v>4</v>
      </c>
      <c r="Z445" s="6">
        <f t="shared" si="154"/>
        <v>16.470194552529183</v>
      </c>
      <c r="AC445" s="6">
        <f t="shared" si="133"/>
        <v>37817</v>
      </c>
      <c r="AD445" s="6">
        <f t="shared" si="134"/>
        <v>9455</v>
      </c>
      <c r="AE445" s="6">
        <f t="shared" si="135"/>
        <v>10</v>
      </c>
      <c r="AF445" s="6">
        <f t="shared" si="136"/>
        <v>8087</v>
      </c>
      <c r="AG445" s="6">
        <f t="shared" si="137"/>
        <v>4</v>
      </c>
      <c r="AH445" s="6">
        <f t="shared" si="138"/>
        <v>8460</v>
      </c>
      <c r="AI445" s="6">
        <f t="shared" si="139"/>
        <v>10.491776925930505</v>
      </c>
      <c r="AL445" s="6">
        <f t="shared" si="140"/>
        <v>37817</v>
      </c>
      <c r="AM445" s="6">
        <f t="shared" si="141"/>
        <v>28363</v>
      </c>
      <c r="AN445" s="6">
        <f t="shared" si="142"/>
        <v>20</v>
      </c>
      <c r="AO445" s="6">
        <f t="shared" si="143"/>
        <v>5673</v>
      </c>
      <c r="AP445" s="6">
        <f t="shared" si="144"/>
        <v>4</v>
      </c>
      <c r="AQ445" s="6">
        <f t="shared" si="145"/>
        <v>22972</v>
      </c>
      <c r="AR445" s="6">
        <f t="shared" si="146"/>
        <v>23.800987132028908</v>
      </c>
    </row>
    <row r="446" spans="3:44" x14ac:dyDescent="0.25">
      <c r="C446" s="5" t="s">
        <v>876</v>
      </c>
      <c r="D446" s="5">
        <v>28100</v>
      </c>
      <c r="E446" s="5" t="s">
        <v>877</v>
      </c>
      <c r="F446" s="5">
        <v>47234</v>
      </c>
      <c r="G446" s="5">
        <v>2683</v>
      </c>
      <c r="H446" s="5">
        <v>7341</v>
      </c>
      <c r="I446" s="5">
        <v>8581</v>
      </c>
      <c r="J446" s="5">
        <v>7254</v>
      </c>
      <c r="K446" s="5">
        <v>6016</v>
      </c>
      <c r="L446" s="5">
        <v>1996</v>
      </c>
      <c r="M446" s="5">
        <v>3972</v>
      </c>
      <c r="N446" s="5">
        <v>809</v>
      </c>
      <c r="O446" s="5">
        <v>1049</v>
      </c>
      <c r="P446" s="5">
        <v>2977</v>
      </c>
      <c r="Q446" s="5">
        <v>2909</v>
      </c>
      <c r="R446" s="5">
        <v>1647</v>
      </c>
      <c r="S446" s="6">
        <f t="shared" si="147"/>
        <v>23617</v>
      </c>
      <c r="T446" s="6" t="str">
        <f t="shared" si="148"/>
        <v>15 to 19 minutes</v>
      </c>
      <c r="U446" s="6">
        <f t="shared" si="149"/>
        <v>15</v>
      </c>
      <c r="V446" s="6">
        <f t="shared" si="150"/>
        <v>47234</v>
      </c>
      <c r="W446" s="6">
        <f t="shared" si="151"/>
        <v>18605</v>
      </c>
      <c r="X446" s="6">
        <f t="shared" si="152"/>
        <v>7254</v>
      </c>
      <c r="Y446" s="6">
        <f t="shared" si="153"/>
        <v>4</v>
      </c>
      <c r="Z446" s="6">
        <f t="shared" si="154"/>
        <v>17.763716570168182</v>
      </c>
      <c r="AC446" s="6">
        <f t="shared" si="133"/>
        <v>47234</v>
      </c>
      <c r="AD446" s="6">
        <f t="shared" si="134"/>
        <v>11809</v>
      </c>
      <c r="AE446" s="6">
        <f t="shared" si="135"/>
        <v>10</v>
      </c>
      <c r="AF446" s="6">
        <f t="shared" si="136"/>
        <v>8581</v>
      </c>
      <c r="AG446" s="6">
        <f t="shared" si="137"/>
        <v>4</v>
      </c>
      <c r="AH446" s="6">
        <f t="shared" si="138"/>
        <v>10024</v>
      </c>
      <c r="AI446" s="6">
        <f t="shared" si="139"/>
        <v>10.831837781144388</v>
      </c>
      <c r="AL446" s="6">
        <f t="shared" si="140"/>
        <v>47234</v>
      </c>
      <c r="AM446" s="6">
        <f t="shared" si="141"/>
        <v>35426</v>
      </c>
      <c r="AN446" s="6">
        <f t="shared" si="142"/>
        <v>30</v>
      </c>
      <c r="AO446" s="6">
        <f t="shared" si="143"/>
        <v>3972</v>
      </c>
      <c r="AP446" s="6">
        <f t="shared" si="144"/>
        <v>4</v>
      </c>
      <c r="AQ446" s="6">
        <f t="shared" si="145"/>
        <v>33871</v>
      </c>
      <c r="AR446" s="6">
        <f t="shared" si="146"/>
        <v>31.565458207452167</v>
      </c>
    </row>
    <row r="447" spans="3:44" x14ac:dyDescent="0.25">
      <c r="C447" s="5" t="s">
        <v>878</v>
      </c>
      <c r="D447" s="5">
        <v>28140</v>
      </c>
      <c r="E447" s="5" t="s">
        <v>879</v>
      </c>
      <c r="F447" s="5">
        <v>948731</v>
      </c>
      <c r="G447" s="5">
        <v>29229</v>
      </c>
      <c r="H447" s="5">
        <v>98246</v>
      </c>
      <c r="I447" s="5">
        <v>135356</v>
      </c>
      <c r="J447" s="5">
        <v>161222</v>
      </c>
      <c r="K447" s="5">
        <v>163696</v>
      </c>
      <c r="L447" s="5">
        <v>73464</v>
      </c>
      <c r="M447" s="5">
        <v>135957</v>
      </c>
      <c r="N447" s="5">
        <v>29721</v>
      </c>
      <c r="O447" s="5">
        <v>32742</v>
      </c>
      <c r="P447" s="5">
        <v>55357</v>
      </c>
      <c r="Q447" s="5">
        <v>22393</v>
      </c>
      <c r="R447" s="5">
        <v>11348</v>
      </c>
      <c r="S447" s="6">
        <f t="shared" si="147"/>
        <v>474365.5</v>
      </c>
      <c r="T447" s="6" t="str">
        <f t="shared" si="148"/>
        <v>20 to 24 minutes</v>
      </c>
      <c r="U447" s="6">
        <f t="shared" si="149"/>
        <v>20</v>
      </c>
      <c r="V447" s="6">
        <f t="shared" si="150"/>
        <v>948731</v>
      </c>
      <c r="W447" s="6">
        <f t="shared" si="151"/>
        <v>424053</v>
      </c>
      <c r="X447" s="6">
        <f t="shared" si="152"/>
        <v>163696</v>
      </c>
      <c r="Y447" s="6">
        <f t="shared" si="153"/>
        <v>4</v>
      </c>
      <c r="Z447" s="6">
        <f t="shared" si="154"/>
        <v>21.229413058352065</v>
      </c>
      <c r="AC447" s="6">
        <f t="shared" si="133"/>
        <v>948731</v>
      </c>
      <c r="AD447" s="6">
        <f t="shared" si="134"/>
        <v>237183</v>
      </c>
      <c r="AE447" s="6">
        <f t="shared" si="135"/>
        <v>10</v>
      </c>
      <c r="AF447" s="6">
        <f t="shared" si="136"/>
        <v>135356</v>
      </c>
      <c r="AG447" s="6">
        <f t="shared" si="137"/>
        <v>4</v>
      </c>
      <c r="AH447" s="6">
        <f t="shared" si="138"/>
        <v>127475</v>
      </c>
      <c r="AI447" s="6">
        <f t="shared" si="139"/>
        <v>13.2420505925116</v>
      </c>
      <c r="AL447" s="6">
        <f t="shared" si="140"/>
        <v>948731</v>
      </c>
      <c r="AM447" s="6">
        <f t="shared" si="141"/>
        <v>711549</v>
      </c>
      <c r="AN447" s="6">
        <f t="shared" si="142"/>
        <v>30</v>
      </c>
      <c r="AO447" s="6">
        <f t="shared" si="143"/>
        <v>135957</v>
      </c>
      <c r="AP447" s="6">
        <f t="shared" si="144"/>
        <v>4</v>
      </c>
      <c r="AQ447" s="6">
        <f t="shared" si="145"/>
        <v>661213</v>
      </c>
      <c r="AR447" s="6">
        <f t="shared" si="146"/>
        <v>31.480916760446316</v>
      </c>
    </row>
    <row r="448" spans="3:44" x14ac:dyDescent="0.25">
      <c r="C448" s="5" t="s">
        <v>880</v>
      </c>
      <c r="D448" s="5">
        <v>28180</v>
      </c>
      <c r="E448" s="5" t="s">
        <v>881</v>
      </c>
      <c r="F448" s="5">
        <v>29807</v>
      </c>
      <c r="G448" s="5">
        <v>1520</v>
      </c>
      <c r="H448" s="5">
        <v>4979</v>
      </c>
      <c r="I448" s="5">
        <v>4657</v>
      </c>
      <c r="J448" s="5">
        <v>4559</v>
      </c>
      <c r="K448" s="5">
        <v>3768</v>
      </c>
      <c r="L448" s="5">
        <v>1409</v>
      </c>
      <c r="M448" s="5">
        <v>4598</v>
      </c>
      <c r="N448" s="5">
        <v>432</v>
      </c>
      <c r="O448" s="5">
        <v>657</v>
      </c>
      <c r="P448" s="5">
        <v>2295</v>
      </c>
      <c r="Q448" s="5">
        <v>772</v>
      </c>
      <c r="R448" s="5">
        <v>161</v>
      </c>
      <c r="S448" s="6">
        <f t="shared" si="147"/>
        <v>14903.5</v>
      </c>
      <c r="T448" s="6" t="str">
        <f t="shared" si="148"/>
        <v>15 to 19 minutes</v>
      </c>
      <c r="U448" s="6">
        <f t="shared" si="149"/>
        <v>15</v>
      </c>
      <c r="V448" s="6">
        <f t="shared" si="150"/>
        <v>29807</v>
      </c>
      <c r="W448" s="6">
        <f t="shared" si="151"/>
        <v>11156</v>
      </c>
      <c r="X448" s="6">
        <f t="shared" si="152"/>
        <v>4559</v>
      </c>
      <c r="Y448" s="6">
        <f t="shared" si="153"/>
        <v>4</v>
      </c>
      <c r="Z448" s="6">
        <f t="shared" si="154"/>
        <v>18.288001754770782</v>
      </c>
      <c r="AC448" s="6">
        <f t="shared" si="133"/>
        <v>29807</v>
      </c>
      <c r="AD448" s="6">
        <f t="shared" si="134"/>
        <v>7452</v>
      </c>
      <c r="AE448" s="6">
        <f t="shared" si="135"/>
        <v>10</v>
      </c>
      <c r="AF448" s="6">
        <f t="shared" si="136"/>
        <v>4657</v>
      </c>
      <c r="AG448" s="6">
        <f t="shared" si="137"/>
        <v>4</v>
      </c>
      <c r="AH448" s="6">
        <f t="shared" si="138"/>
        <v>6499</v>
      </c>
      <c r="AI448" s="6">
        <f t="shared" si="139"/>
        <v>10.818337985827785</v>
      </c>
      <c r="AL448" s="6">
        <f t="shared" si="140"/>
        <v>29807</v>
      </c>
      <c r="AM448" s="6">
        <f t="shared" si="141"/>
        <v>22356</v>
      </c>
      <c r="AN448" s="6">
        <f t="shared" si="142"/>
        <v>30</v>
      </c>
      <c r="AO448" s="6">
        <f t="shared" si="143"/>
        <v>4598</v>
      </c>
      <c r="AP448" s="6">
        <f t="shared" si="144"/>
        <v>4</v>
      </c>
      <c r="AQ448" s="6">
        <f t="shared" si="145"/>
        <v>20892</v>
      </c>
      <c r="AR448" s="6">
        <f t="shared" si="146"/>
        <v>31.272944758590693</v>
      </c>
    </row>
    <row r="449" spans="3:44" x14ac:dyDescent="0.25">
      <c r="C449" s="5" t="s">
        <v>882</v>
      </c>
      <c r="D449" s="5">
        <v>28260</v>
      </c>
      <c r="E449" s="5" t="s">
        <v>883</v>
      </c>
      <c r="F449" s="5">
        <v>27449</v>
      </c>
      <c r="G449" s="5">
        <v>2240</v>
      </c>
      <c r="H449" s="5">
        <v>7907</v>
      </c>
      <c r="I449" s="5">
        <v>6982</v>
      </c>
      <c r="J449" s="5">
        <v>3411</v>
      </c>
      <c r="K449" s="5">
        <v>1977</v>
      </c>
      <c r="L449" s="5">
        <v>912</v>
      </c>
      <c r="M449" s="5">
        <v>1727</v>
      </c>
      <c r="N449" s="5">
        <v>313</v>
      </c>
      <c r="O449" s="5">
        <v>422</v>
      </c>
      <c r="P449" s="5">
        <v>758</v>
      </c>
      <c r="Q449" s="5">
        <v>479</v>
      </c>
      <c r="R449" s="5">
        <v>321</v>
      </c>
      <c r="S449" s="6">
        <f t="shared" si="147"/>
        <v>13724.5</v>
      </c>
      <c r="T449" s="6" t="str">
        <f t="shared" si="148"/>
        <v>10 to 14 minutes</v>
      </c>
      <c r="U449" s="6">
        <f t="shared" si="149"/>
        <v>10</v>
      </c>
      <c r="V449" s="6">
        <f t="shared" si="150"/>
        <v>27449</v>
      </c>
      <c r="W449" s="6">
        <f t="shared" si="151"/>
        <v>10147</v>
      </c>
      <c r="X449" s="6">
        <f t="shared" si="152"/>
        <v>6982</v>
      </c>
      <c r="Y449" s="6">
        <f t="shared" si="153"/>
        <v>4</v>
      </c>
      <c r="Z449" s="6">
        <f t="shared" si="154"/>
        <v>12.049556001145802</v>
      </c>
      <c r="AC449" s="6">
        <f t="shared" si="133"/>
        <v>27449</v>
      </c>
      <c r="AD449" s="6">
        <f t="shared" si="134"/>
        <v>6863</v>
      </c>
      <c r="AE449" s="6">
        <f t="shared" si="135"/>
        <v>5</v>
      </c>
      <c r="AF449" s="6">
        <f t="shared" si="136"/>
        <v>7907</v>
      </c>
      <c r="AG449" s="6">
        <f t="shared" si="137"/>
        <v>4</v>
      </c>
      <c r="AH449" s="6">
        <f t="shared" si="138"/>
        <v>2240</v>
      </c>
      <c r="AI449" s="6">
        <f t="shared" si="139"/>
        <v>7.3383078285063874</v>
      </c>
      <c r="AL449" s="6">
        <f t="shared" si="140"/>
        <v>27449</v>
      </c>
      <c r="AM449" s="6">
        <f t="shared" si="141"/>
        <v>20587</v>
      </c>
      <c r="AN449" s="6">
        <f t="shared" si="142"/>
        <v>20</v>
      </c>
      <c r="AO449" s="6">
        <f t="shared" si="143"/>
        <v>1977</v>
      </c>
      <c r="AP449" s="6">
        <f t="shared" si="144"/>
        <v>4</v>
      </c>
      <c r="AQ449" s="6">
        <f t="shared" si="145"/>
        <v>20540</v>
      </c>
      <c r="AR449" s="6">
        <f t="shared" si="146"/>
        <v>20.094587759231157</v>
      </c>
    </row>
    <row r="450" spans="3:44" x14ac:dyDescent="0.25">
      <c r="C450" s="5" t="s">
        <v>884</v>
      </c>
      <c r="D450" s="5">
        <v>28300</v>
      </c>
      <c r="E450" s="5" t="s">
        <v>885</v>
      </c>
      <c r="F450" s="5">
        <v>36402</v>
      </c>
      <c r="G450" s="5">
        <v>1667</v>
      </c>
      <c r="H450" s="5">
        <v>6007</v>
      </c>
      <c r="I450" s="5">
        <v>6949</v>
      </c>
      <c r="J450" s="5">
        <v>5996</v>
      </c>
      <c r="K450" s="5">
        <v>4714</v>
      </c>
      <c r="L450" s="5">
        <v>1960</v>
      </c>
      <c r="M450" s="5">
        <v>3715</v>
      </c>
      <c r="N450" s="5">
        <v>881</v>
      </c>
      <c r="O450" s="5">
        <v>729</v>
      </c>
      <c r="P450" s="5">
        <v>1709</v>
      </c>
      <c r="Q450" s="5">
        <v>1087</v>
      </c>
      <c r="R450" s="5">
        <v>988</v>
      </c>
      <c r="S450" s="6">
        <f t="shared" si="147"/>
        <v>18201</v>
      </c>
      <c r="T450" s="6" t="str">
        <f t="shared" si="148"/>
        <v>15 to 19 minutes</v>
      </c>
      <c r="U450" s="6">
        <f t="shared" si="149"/>
        <v>15</v>
      </c>
      <c r="V450" s="6">
        <f t="shared" si="150"/>
        <v>36402</v>
      </c>
      <c r="W450" s="6">
        <f t="shared" si="151"/>
        <v>14623</v>
      </c>
      <c r="X450" s="6">
        <f t="shared" si="152"/>
        <v>5996</v>
      </c>
      <c r="Y450" s="6">
        <f t="shared" si="153"/>
        <v>4</v>
      </c>
      <c r="Z450" s="6">
        <f t="shared" si="154"/>
        <v>17.386924616410941</v>
      </c>
      <c r="AC450" s="6">
        <f t="shared" si="133"/>
        <v>36402</v>
      </c>
      <c r="AD450" s="6">
        <f t="shared" si="134"/>
        <v>9101</v>
      </c>
      <c r="AE450" s="6">
        <f t="shared" si="135"/>
        <v>10</v>
      </c>
      <c r="AF450" s="6">
        <f t="shared" si="136"/>
        <v>6949</v>
      </c>
      <c r="AG450" s="6">
        <f t="shared" si="137"/>
        <v>4</v>
      </c>
      <c r="AH450" s="6">
        <f t="shared" si="138"/>
        <v>7674</v>
      </c>
      <c r="AI450" s="6">
        <f t="shared" si="139"/>
        <v>10.821125341775796</v>
      </c>
      <c r="AL450" s="6">
        <f t="shared" si="140"/>
        <v>36402</v>
      </c>
      <c r="AM450" s="6">
        <f t="shared" si="141"/>
        <v>27302</v>
      </c>
      <c r="AN450" s="6">
        <f t="shared" si="142"/>
        <v>30</v>
      </c>
      <c r="AO450" s="6">
        <f t="shared" si="143"/>
        <v>3715</v>
      </c>
      <c r="AP450" s="6">
        <f t="shared" si="144"/>
        <v>4</v>
      </c>
      <c r="AQ450" s="6">
        <f t="shared" si="145"/>
        <v>27293</v>
      </c>
      <c r="AR450" s="6">
        <f t="shared" si="146"/>
        <v>30.009152086137281</v>
      </c>
    </row>
    <row r="451" spans="3:44" x14ac:dyDescent="0.25">
      <c r="C451" s="5" t="s">
        <v>886</v>
      </c>
      <c r="D451" s="5">
        <v>28340</v>
      </c>
      <c r="E451" s="5" t="s">
        <v>887</v>
      </c>
      <c r="F451" s="5">
        <v>20346</v>
      </c>
      <c r="G451" s="5">
        <v>1090</v>
      </c>
      <c r="H451" s="5">
        <v>2776</v>
      </c>
      <c r="I451" s="5">
        <v>3174</v>
      </c>
      <c r="J451" s="5">
        <v>2673</v>
      </c>
      <c r="K451" s="5">
        <v>2488</v>
      </c>
      <c r="L451" s="5">
        <v>1527</v>
      </c>
      <c r="M451" s="5">
        <v>2344</v>
      </c>
      <c r="N451" s="5">
        <v>789</v>
      </c>
      <c r="O451" s="5">
        <v>768</v>
      </c>
      <c r="P451" s="5">
        <v>1591</v>
      </c>
      <c r="Q451" s="5">
        <v>846</v>
      </c>
      <c r="R451" s="5">
        <v>280</v>
      </c>
      <c r="S451" s="6">
        <f t="shared" si="147"/>
        <v>10173</v>
      </c>
      <c r="T451" s="6" t="str">
        <f t="shared" si="148"/>
        <v>20 to 24 minutes</v>
      </c>
      <c r="U451" s="6">
        <f t="shared" si="149"/>
        <v>20</v>
      </c>
      <c r="V451" s="6">
        <f t="shared" si="150"/>
        <v>20346</v>
      </c>
      <c r="W451" s="6">
        <f t="shared" si="151"/>
        <v>9713</v>
      </c>
      <c r="X451" s="6">
        <f t="shared" si="152"/>
        <v>2488</v>
      </c>
      <c r="Y451" s="6">
        <f t="shared" si="153"/>
        <v>4</v>
      </c>
      <c r="Z451" s="6">
        <f t="shared" si="154"/>
        <v>20.739549839228296</v>
      </c>
      <c r="AC451" s="6">
        <f t="shared" si="133"/>
        <v>20346</v>
      </c>
      <c r="AD451" s="6">
        <f t="shared" si="134"/>
        <v>5087</v>
      </c>
      <c r="AE451" s="6">
        <f t="shared" si="135"/>
        <v>10</v>
      </c>
      <c r="AF451" s="6">
        <f t="shared" si="136"/>
        <v>3174</v>
      </c>
      <c r="AG451" s="6">
        <f t="shared" si="137"/>
        <v>4</v>
      </c>
      <c r="AH451" s="6">
        <f t="shared" si="138"/>
        <v>3866</v>
      </c>
      <c r="AI451" s="6">
        <f t="shared" si="139"/>
        <v>11.538122243226212</v>
      </c>
      <c r="AL451" s="6">
        <f t="shared" si="140"/>
        <v>20346</v>
      </c>
      <c r="AM451" s="6">
        <f t="shared" si="141"/>
        <v>15260</v>
      </c>
      <c r="AN451" s="6">
        <f t="shared" si="142"/>
        <v>30</v>
      </c>
      <c r="AO451" s="6">
        <f t="shared" si="143"/>
        <v>2344</v>
      </c>
      <c r="AP451" s="6">
        <f t="shared" si="144"/>
        <v>4</v>
      </c>
      <c r="AQ451" s="6">
        <f t="shared" si="145"/>
        <v>13728</v>
      </c>
      <c r="AR451" s="6">
        <f t="shared" si="146"/>
        <v>32.613481228668945</v>
      </c>
    </row>
    <row r="452" spans="3:44" x14ac:dyDescent="0.25">
      <c r="C452" s="5" t="s">
        <v>888</v>
      </c>
      <c r="D452" s="5">
        <v>28380</v>
      </c>
      <c r="E452" s="5" t="s">
        <v>889</v>
      </c>
      <c r="F452" s="5">
        <v>10911</v>
      </c>
      <c r="G452" s="5">
        <v>971</v>
      </c>
      <c r="H452" s="5">
        <v>2524</v>
      </c>
      <c r="I452" s="5">
        <v>1766</v>
      </c>
      <c r="J452" s="5">
        <v>1056</v>
      </c>
      <c r="K452" s="5">
        <v>900</v>
      </c>
      <c r="L452" s="5">
        <v>449</v>
      </c>
      <c r="M452" s="5">
        <v>1007</v>
      </c>
      <c r="N452" s="5">
        <v>339</v>
      </c>
      <c r="O452" s="5">
        <v>284</v>
      </c>
      <c r="P452" s="5">
        <v>1117</v>
      </c>
      <c r="Q452" s="5">
        <v>297</v>
      </c>
      <c r="R452" s="5">
        <v>201</v>
      </c>
      <c r="S452" s="6">
        <f t="shared" si="147"/>
        <v>5455.5</v>
      </c>
      <c r="T452" s="6" t="str">
        <f t="shared" si="148"/>
        <v>15 to 19 minutes</v>
      </c>
      <c r="U452" s="6">
        <f t="shared" si="149"/>
        <v>15</v>
      </c>
      <c r="V452" s="6">
        <f t="shared" si="150"/>
        <v>10911</v>
      </c>
      <c r="W452" s="6">
        <f t="shared" si="151"/>
        <v>5261</v>
      </c>
      <c r="X452" s="6">
        <f t="shared" si="152"/>
        <v>1056</v>
      </c>
      <c r="Y452" s="6">
        <f t="shared" si="153"/>
        <v>4</v>
      </c>
      <c r="Z452" s="6">
        <f t="shared" si="154"/>
        <v>15.736742424242424</v>
      </c>
      <c r="AC452" s="6">
        <f t="shared" si="133"/>
        <v>10911</v>
      </c>
      <c r="AD452" s="6">
        <f t="shared" si="134"/>
        <v>2728</v>
      </c>
      <c r="AE452" s="6">
        <f t="shared" si="135"/>
        <v>5</v>
      </c>
      <c r="AF452" s="6">
        <f t="shared" si="136"/>
        <v>2524</v>
      </c>
      <c r="AG452" s="6">
        <f t="shared" si="137"/>
        <v>4</v>
      </c>
      <c r="AH452" s="6">
        <f t="shared" si="138"/>
        <v>971</v>
      </c>
      <c r="AI452" s="6">
        <f t="shared" si="139"/>
        <v>7.7840729001584785</v>
      </c>
      <c r="AL452" s="6">
        <f t="shared" si="140"/>
        <v>10911</v>
      </c>
      <c r="AM452" s="6">
        <f t="shared" si="141"/>
        <v>8184</v>
      </c>
      <c r="AN452" s="6">
        <f t="shared" si="142"/>
        <v>30</v>
      </c>
      <c r="AO452" s="6">
        <f t="shared" si="143"/>
        <v>1007</v>
      </c>
      <c r="AP452" s="6">
        <f t="shared" si="144"/>
        <v>4</v>
      </c>
      <c r="AQ452" s="6">
        <f t="shared" si="145"/>
        <v>7666</v>
      </c>
      <c r="AR452" s="6">
        <f t="shared" si="146"/>
        <v>32.05461767626614</v>
      </c>
    </row>
    <row r="453" spans="3:44" x14ac:dyDescent="0.25">
      <c r="C453" s="5" t="s">
        <v>890</v>
      </c>
      <c r="D453" s="5">
        <v>28420</v>
      </c>
      <c r="E453" s="5" t="s">
        <v>891</v>
      </c>
      <c r="F453" s="5">
        <v>106382</v>
      </c>
      <c r="G453" s="5">
        <v>4059</v>
      </c>
      <c r="H453" s="5">
        <v>12883</v>
      </c>
      <c r="I453" s="5">
        <v>18303</v>
      </c>
      <c r="J453" s="5">
        <v>23368</v>
      </c>
      <c r="K453" s="5">
        <v>17497</v>
      </c>
      <c r="L453" s="5">
        <v>5427</v>
      </c>
      <c r="M453" s="5">
        <v>8720</v>
      </c>
      <c r="N453" s="5">
        <v>2449</v>
      </c>
      <c r="O453" s="5">
        <v>2243</v>
      </c>
      <c r="P453" s="5">
        <v>6277</v>
      </c>
      <c r="Q453" s="5">
        <v>3711</v>
      </c>
      <c r="R453" s="5">
        <v>1445</v>
      </c>
      <c r="S453" s="6">
        <f t="shared" si="147"/>
        <v>53191</v>
      </c>
      <c r="T453" s="6" t="str">
        <f t="shared" si="148"/>
        <v>15 to 19 minutes</v>
      </c>
      <c r="U453" s="6">
        <f t="shared" si="149"/>
        <v>15</v>
      </c>
      <c r="V453" s="6">
        <f t="shared" si="150"/>
        <v>106382</v>
      </c>
      <c r="W453" s="6">
        <f t="shared" si="151"/>
        <v>35245</v>
      </c>
      <c r="X453" s="6">
        <f t="shared" si="152"/>
        <v>23368</v>
      </c>
      <c r="Y453" s="6">
        <f t="shared" si="153"/>
        <v>4</v>
      </c>
      <c r="Z453" s="6">
        <f t="shared" si="154"/>
        <v>18.071893187264635</v>
      </c>
      <c r="AC453" s="6">
        <f t="shared" si="133"/>
        <v>106382</v>
      </c>
      <c r="AD453" s="6">
        <f t="shared" si="134"/>
        <v>26596</v>
      </c>
      <c r="AE453" s="6">
        <f t="shared" si="135"/>
        <v>10</v>
      </c>
      <c r="AF453" s="6">
        <f t="shared" si="136"/>
        <v>18303</v>
      </c>
      <c r="AG453" s="6">
        <f t="shared" si="137"/>
        <v>4</v>
      </c>
      <c r="AH453" s="6">
        <f t="shared" si="138"/>
        <v>16942</v>
      </c>
      <c r="AI453" s="6">
        <f t="shared" si="139"/>
        <v>12.109708790908595</v>
      </c>
      <c r="AL453" s="6">
        <f t="shared" si="140"/>
        <v>106382</v>
      </c>
      <c r="AM453" s="6">
        <f t="shared" si="141"/>
        <v>79787</v>
      </c>
      <c r="AN453" s="6">
        <f t="shared" si="142"/>
        <v>25</v>
      </c>
      <c r="AO453" s="6">
        <f t="shared" si="143"/>
        <v>5427</v>
      </c>
      <c r="AP453" s="6">
        <f t="shared" si="144"/>
        <v>4</v>
      </c>
      <c r="AQ453" s="6">
        <f t="shared" si="145"/>
        <v>76110</v>
      </c>
      <c r="AR453" s="6">
        <f t="shared" si="146"/>
        <v>27.709784411276949</v>
      </c>
    </row>
    <row r="454" spans="3:44" x14ac:dyDescent="0.25">
      <c r="C454" s="5" t="s">
        <v>892</v>
      </c>
      <c r="D454" s="5">
        <v>28500</v>
      </c>
      <c r="E454" s="5" t="s">
        <v>893</v>
      </c>
      <c r="F454" s="5">
        <v>19008</v>
      </c>
      <c r="G454" s="5">
        <v>964</v>
      </c>
      <c r="H454" s="5">
        <v>3229</v>
      </c>
      <c r="I454" s="5">
        <v>4483</v>
      </c>
      <c r="J454" s="5">
        <v>4020</v>
      </c>
      <c r="K454" s="5">
        <v>2200</v>
      </c>
      <c r="L454" s="5">
        <v>702</v>
      </c>
      <c r="M454" s="5">
        <v>1597</v>
      </c>
      <c r="N454" s="5">
        <v>229</v>
      </c>
      <c r="O454" s="5">
        <v>110</v>
      </c>
      <c r="P454" s="5">
        <v>462</v>
      </c>
      <c r="Q454" s="5">
        <v>532</v>
      </c>
      <c r="R454" s="5">
        <v>480</v>
      </c>
      <c r="S454" s="6">
        <f t="shared" si="147"/>
        <v>9504</v>
      </c>
      <c r="T454" s="6" t="str">
        <f t="shared" si="148"/>
        <v>15 to 19 minutes</v>
      </c>
      <c r="U454" s="6">
        <f t="shared" si="149"/>
        <v>15</v>
      </c>
      <c r="V454" s="6">
        <f t="shared" si="150"/>
        <v>19008</v>
      </c>
      <c r="W454" s="6">
        <f t="shared" si="151"/>
        <v>8676</v>
      </c>
      <c r="X454" s="6">
        <f t="shared" si="152"/>
        <v>4020</v>
      </c>
      <c r="Y454" s="6">
        <f t="shared" si="153"/>
        <v>4</v>
      </c>
      <c r="Z454" s="6">
        <f t="shared" si="154"/>
        <v>15.823880597014925</v>
      </c>
      <c r="AC454" s="6">
        <f t="shared" si="133"/>
        <v>19008</v>
      </c>
      <c r="AD454" s="6">
        <f t="shared" si="134"/>
        <v>4753</v>
      </c>
      <c r="AE454" s="6">
        <f t="shared" si="135"/>
        <v>10</v>
      </c>
      <c r="AF454" s="6">
        <f t="shared" si="136"/>
        <v>4483</v>
      </c>
      <c r="AG454" s="6">
        <f t="shared" si="137"/>
        <v>4</v>
      </c>
      <c r="AH454" s="6">
        <f t="shared" si="138"/>
        <v>4193</v>
      </c>
      <c r="AI454" s="6">
        <f t="shared" si="139"/>
        <v>10.498773142984609</v>
      </c>
      <c r="AL454" s="6">
        <f t="shared" si="140"/>
        <v>19008</v>
      </c>
      <c r="AM454" s="6">
        <f t="shared" si="141"/>
        <v>14256</v>
      </c>
      <c r="AN454" s="6">
        <f t="shared" si="142"/>
        <v>20</v>
      </c>
      <c r="AO454" s="6">
        <f t="shared" si="143"/>
        <v>2200</v>
      </c>
      <c r="AP454" s="6">
        <f t="shared" si="144"/>
        <v>4</v>
      </c>
      <c r="AQ454" s="6">
        <f t="shared" si="145"/>
        <v>12696</v>
      </c>
      <c r="AR454" s="6">
        <f t="shared" si="146"/>
        <v>22.836363636363636</v>
      </c>
    </row>
    <row r="455" spans="3:44" x14ac:dyDescent="0.25">
      <c r="C455" s="5" t="s">
        <v>894</v>
      </c>
      <c r="D455" s="5">
        <v>28540</v>
      </c>
      <c r="E455" s="5" t="s">
        <v>895</v>
      </c>
      <c r="F455" s="5">
        <v>6524</v>
      </c>
      <c r="G455" s="5">
        <v>742</v>
      </c>
      <c r="H455" s="5">
        <v>1522</v>
      </c>
      <c r="I455" s="5">
        <v>1497</v>
      </c>
      <c r="J455" s="5">
        <v>790</v>
      </c>
      <c r="K455" s="5">
        <v>897</v>
      </c>
      <c r="L455" s="5">
        <v>237</v>
      </c>
      <c r="M455" s="5">
        <v>600</v>
      </c>
      <c r="N455" s="5">
        <v>57</v>
      </c>
      <c r="O455" s="5">
        <v>55</v>
      </c>
      <c r="P455" s="5">
        <v>48</v>
      </c>
      <c r="Q455" s="5">
        <v>50</v>
      </c>
      <c r="R455" s="5">
        <v>29</v>
      </c>
      <c r="S455" s="6">
        <f t="shared" si="147"/>
        <v>3262</v>
      </c>
      <c r="T455" s="6" t="str">
        <f t="shared" si="148"/>
        <v>10 to 14 minutes</v>
      </c>
      <c r="U455" s="6">
        <f t="shared" si="149"/>
        <v>10</v>
      </c>
      <c r="V455" s="6">
        <f t="shared" si="150"/>
        <v>6524</v>
      </c>
      <c r="W455" s="6">
        <f t="shared" si="151"/>
        <v>2264</v>
      </c>
      <c r="X455" s="6">
        <f t="shared" si="152"/>
        <v>1497</v>
      </c>
      <c r="Y455" s="6">
        <f t="shared" si="153"/>
        <v>4</v>
      </c>
      <c r="Z455" s="6">
        <f t="shared" si="154"/>
        <v>12.666666666666666</v>
      </c>
      <c r="AC455" s="6">
        <f t="shared" si="133"/>
        <v>6524</v>
      </c>
      <c r="AD455" s="6">
        <f t="shared" si="134"/>
        <v>1632</v>
      </c>
      <c r="AE455" s="6">
        <f t="shared" si="135"/>
        <v>5</v>
      </c>
      <c r="AF455" s="6">
        <f t="shared" si="136"/>
        <v>1522</v>
      </c>
      <c r="AG455" s="6">
        <f t="shared" si="137"/>
        <v>4</v>
      </c>
      <c r="AH455" s="6">
        <f t="shared" si="138"/>
        <v>742</v>
      </c>
      <c r="AI455" s="6">
        <f t="shared" si="139"/>
        <v>7.3363994743758214</v>
      </c>
      <c r="AL455" s="6">
        <f t="shared" si="140"/>
        <v>6524</v>
      </c>
      <c r="AM455" s="6">
        <f t="shared" si="141"/>
        <v>4893</v>
      </c>
      <c r="AN455" s="6">
        <f t="shared" si="142"/>
        <v>20</v>
      </c>
      <c r="AO455" s="6">
        <f t="shared" si="143"/>
        <v>897</v>
      </c>
      <c r="AP455" s="6">
        <f t="shared" si="144"/>
        <v>4</v>
      </c>
      <c r="AQ455" s="6">
        <f t="shared" si="145"/>
        <v>4551</v>
      </c>
      <c r="AR455" s="6">
        <f t="shared" si="146"/>
        <v>21.525083612040135</v>
      </c>
    </row>
    <row r="456" spans="3:44" x14ac:dyDescent="0.25">
      <c r="C456" s="5" t="s">
        <v>896</v>
      </c>
      <c r="D456" s="5">
        <v>28580</v>
      </c>
      <c r="E456" s="5" t="s">
        <v>897</v>
      </c>
      <c r="F456" s="5">
        <v>34799</v>
      </c>
      <c r="G456" s="5">
        <v>1789</v>
      </c>
      <c r="H456" s="5">
        <v>8419</v>
      </c>
      <c r="I456" s="5">
        <v>7648</v>
      </c>
      <c r="J456" s="5">
        <v>5222</v>
      </c>
      <c r="K456" s="5">
        <v>3344</v>
      </c>
      <c r="L456" s="5">
        <v>1039</v>
      </c>
      <c r="M456" s="5">
        <v>2887</v>
      </c>
      <c r="N456" s="5">
        <v>740</v>
      </c>
      <c r="O456" s="5">
        <v>420</v>
      </c>
      <c r="P456" s="5">
        <v>1545</v>
      </c>
      <c r="Q456" s="5">
        <v>1126</v>
      </c>
      <c r="R456" s="5">
        <v>620</v>
      </c>
      <c r="S456" s="6">
        <f t="shared" si="147"/>
        <v>17399.5</v>
      </c>
      <c r="T456" s="6" t="str">
        <f t="shared" si="148"/>
        <v>10 to 14 minutes</v>
      </c>
      <c r="U456" s="6">
        <f t="shared" si="149"/>
        <v>10</v>
      </c>
      <c r="V456" s="6">
        <f t="shared" si="150"/>
        <v>34799</v>
      </c>
      <c r="W456" s="6">
        <f t="shared" si="151"/>
        <v>10208</v>
      </c>
      <c r="X456" s="6">
        <f t="shared" si="152"/>
        <v>7648</v>
      </c>
      <c r="Y456" s="6">
        <f t="shared" si="153"/>
        <v>4</v>
      </c>
      <c r="Z456" s="6">
        <f t="shared" si="154"/>
        <v>13.761244769874477</v>
      </c>
      <c r="AC456" s="6">
        <f t="shared" si="133"/>
        <v>34799</v>
      </c>
      <c r="AD456" s="6">
        <f t="shared" si="134"/>
        <v>8700</v>
      </c>
      <c r="AE456" s="6">
        <f t="shared" si="135"/>
        <v>5</v>
      </c>
      <c r="AF456" s="6">
        <f t="shared" si="136"/>
        <v>8419</v>
      </c>
      <c r="AG456" s="6">
        <f t="shared" si="137"/>
        <v>4</v>
      </c>
      <c r="AH456" s="6">
        <f t="shared" si="138"/>
        <v>1789</v>
      </c>
      <c r="AI456" s="6">
        <f t="shared" si="139"/>
        <v>8.2834065803539616</v>
      </c>
      <c r="AL456" s="6">
        <f t="shared" si="140"/>
        <v>34799</v>
      </c>
      <c r="AM456" s="6">
        <f t="shared" si="141"/>
        <v>26100</v>
      </c>
      <c r="AN456" s="6">
        <f t="shared" si="142"/>
        <v>20</v>
      </c>
      <c r="AO456" s="6">
        <f t="shared" si="143"/>
        <v>3344</v>
      </c>
      <c r="AP456" s="6">
        <f t="shared" si="144"/>
        <v>4</v>
      </c>
      <c r="AQ456" s="6">
        <f t="shared" si="145"/>
        <v>23078</v>
      </c>
      <c r="AR456" s="6">
        <f t="shared" si="146"/>
        <v>23.613935406698566</v>
      </c>
    </row>
    <row r="457" spans="3:44" x14ac:dyDescent="0.25">
      <c r="C457" s="5" t="s">
        <v>898</v>
      </c>
      <c r="D457" s="5">
        <v>28620</v>
      </c>
      <c r="E457" s="5" t="s">
        <v>899</v>
      </c>
      <c r="F457" s="5">
        <v>16619</v>
      </c>
      <c r="G457" s="5">
        <v>1259</v>
      </c>
      <c r="H457" s="5">
        <v>3097</v>
      </c>
      <c r="I457" s="5">
        <v>3413</v>
      </c>
      <c r="J457" s="5">
        <v>3362</v>
      </c>
      <c r="K457" s="5">
        <v>1744</v>
      </c>
      <c r="L457" s="5">
        <v>480</v>
      </c>
      <c r="M457" s="5">
        <v>1632</v>
      </c>
      <c r="N457" s="5">
        <v>156</v>
      </c>
      <c r="O457" s="5">
        <v>368</v>
      </c>
      <c r="P457" s="5">
        <v>386</v>
      </c>
      <c r="Q457" s="5">
        <v>324</v>
      </c>
      <c r="R457" s="5">
        <v>398</v>
      </c>
      <c r="S457" s="6">
        <f t="shared" si="147"/>
        <v>8309.5</v>
      </c>
      <c r="T457" s="6" t="str">
        <f t="shared" si="148"/>
        <v>15 to 19 minutes</v>
      </c>
      <c r="U457" s="6">
        <f t="shared" si="149"/>
        <v>15</v>
      </c>
      <c r="V457" s="6">
        <f t="shared" si="150"/>
        <v>16619</v>
      </c>
      <c r="W457" s="6">
        <f t="shared" si="151"/>
        <v>7769</v>
      </c>
      <c r="X457" s="6">
        <f t="shared" si="152"/>
        <v>3362</v>
      </c>
      <c r="Y457" s="6">
        <f t="shared" si="153"/>
        <v>4</v>
      </c>
      <c r="Z457" s="6">
        <f t="shared" si="154"/>
        <v>15.643069601427722</v>
      </c>
      <c r="AC457" s="6">
        <f t="shared" si="133"/>
        <v>16619</v>
      </c>
      <c r="AD457" s="6">
        <f t="shared" si="134"/>
        <v>4155</v>
      </c>
      <c r="AE457" s="6">
        <f t="shared" si="135"/>
        <v>5</v>
      </c>
      <c r="AF457" s="6">
        <f t="shared" si="136"/>
        <v>3097</v>
      </c>
      <c r="AG457" s="6">
        <f t="shared" si="137"/>
        <v>4</v>
      </c>
      <c r="AH457" s="6">
        <f t="shared" si="138"/>
        <v>1259</v>
      </c>
      <c r="AI457" s="6">
        <f t="shared" si="139"/>
        <v>8.7400710364869223</v>
      </c>
      <c r="AL457" s="6">
        <f t="shared" si="140"/>
        <v>16619</v>
      </c>
      <c r="AM457" s="6">
        <f t="shared" si="141"/>
        <v>12465</v>
      </c>
      <c r="AN457" s="6">
        <f t="shared" si="142"/>
        <v>20</v>
      </c>
      <c r="AO457" s="6">
        <f t="shared" si="143"/>
        <v>1744</v>
      </c>
      <c r="AP457" s="6">
        <f t="shared" si="144"/>
        <v>4</v>
      </c>
      <c r="AQ457" s="6">
        <f t="shared" si="145"/>
        <v>11131</v>
      </c>
      <c r="AR457" s="6">
        <f t="shared" si="146"/>
        <v>23.057912844036696</v>
      </c>
    </row>
    <row r="458" spans="3:44" x14ac:dyDescent="0.25">
      <c r="C458" s="5" t="s">
        <v>900</v>
      </c>
      <c r="D458" s="5">
        <v>28660</v>
      </c>
      <c r="E458" s="5" t="s">
        <v>901</v>
      </c>
      <c r="F458" s="5">
        <v>176160</v>
      </c>
      <c r="G458" s="5">
        <v>7401</v>
      </c>
      <c r="H458" s="5">
        <v>23532</v>
      </c>
      <c r="I458" s="5">
        <v>38015</v>
      </c>
      <c r="J458" s="5">
        <v>36133</v>
      </c>
      <c r="K458" s="5">
        <v>26026</v>
      </c>
      <c r="L458" s="5">
        <v>8730</v>
      </c>
      <c r="M458" s="5">
        <v>15925</v>
      </c>
      <c r="N458" s="5">
        <v>3341</v>
      </c>
      <c r="O458" s="5">
        <v>3156</v>
      </c>
      <c r="P458" s="5">
        <v>7134</v>
      </c>
      <c r="Q458" s="5">
        <v>4560</v>
      </c>
      <c r="R458" s="5">
        <v>2207</v>
      </c>
      <c r="S458" s="6">
        <f t="shared" si="147"/>
        <v>88080</v>
      </c>
      <c r="T458" s="6" t="str">
        <f t="shared" si="148"/>
        <v>15 to 19 minutes</v>
      </c>
      <c r="U458" s="6">
        <f t="shared" si="149"/>
        <v>15</v>
      </c>
      <c r="V458" s="6">
        <f t="shared" si="150"/>
        <v>176160</v>
      </c>
      <c r="W458" s="6">
        <f t="shared" si="151"/>
        <v>68948</v>
      </c>
      <c r="X458" s="6">
        <f t="shared" si="152"/>
        <v>36133</v>
      </c>
      <c r="Y458" s="6">
        <f t="shared" si="153"/>
        <v>4</v>
      </c>
      <c r="Z458" s="6">
        <f t="shared" si="154"/>
        <v>17.117953117648685</v>
      </c>
      <c r="AC458" s="6">
        <f t="shared" si="133"/>
        <v>176160</v>
      </c>
      <c r="AD458" s="6">
        <f t="shared" si="134"/>
        <v>44041</v>
      </c>
      <c r="AE458" s="6">
        <f t="shared" si="135"/>
        <v>10</v>
      </c>
      <c r="AF458" s="6">
        <f t="shared" si="136"/>
        <v>38015</v>
      </c>
      <c r="AG458" s="6">
        <f t="shared" si="137"/>
        <v>4</v>
      </c>
      <c r="AH458" s="6">
        <f t="shared" si="138"/>
        <v>30933</v>
      </c>
      <c r="AI458" s="6">
        <f t="shared" si="139"/>
        <v>11.379139813231619</v>
      </c>
      <c r="AL458" s="6">
        <f t="shared" si="140"/>
        <v>176160</v>
      </c>
      <c r="AM458" s="6">
        <f t="shared" si="141"/>
        <v>132120</v>
      </c>
      <c r="AN458" s="6">
        <f t="shared" si="142"/>
        <v>25</v>
      </c>
      <c r="AO458" s="6">
        <f t="shared" si="143"/>
        <v>8730</v>
      </c>
      <c r="AP458" s="6">
        <f t="shared" si="144"/>
        <v>4</v>
      </c>
      <c r="AQ458" s="6">
        <f t="shared" si="145"/>
        <v>131107</v>
      </c>
      <c r="AR458" s="6">
        <f t="shared" si="146"/>
        <v>25.46414662084765</v>
      </c>
    </row>
    <row r="459" spans="3:44" x14ac:dyDescent="0.25">
      <c r="C459" s="5" t="s">
        <v>902</v>
      </c>
      <c r="D459" s="5">
        <v>28700</v>
      </c>
      <c r="E459" s="5" t="s">
        <v>903</v>
      </c>
      <c r="F459" s="5">
        <v>122976</v>
      </c>
      <c r="G459" s="5">
        <v>4681</v>
      </c>
      <c r="H459" s="5">
        <v>12586</v>
      </c>
      <c r="I459" s="5">
        <v>20843</v>
      </c>
      <c r="J459" s="5">
        <v>23565</v>
      </c>
      <c r="K459" s="5">
        <v>19263</v>
      </c>
      <c r="L459" s="5">
        <v>7400</v>
      </c>
      <c r="M459" s="5">
        <v>14755</v>
      </c>
      <c r="N459" s="5">
        <v>3458</v>
      </c>
      <c r="O459" s="5">
        <v>3502</v>
      </c>
      <c r="P459" s="5">
        <v>7085</v>
      </c>
      <c r="Q459" s="5">
        <v>3777</v>
      </c>
      <c r="R459" s="5">
        <v>2061</v>
      </c>
      <c r="S459" s="6">
        <f t="shared" si="147"/>
        <v>61488</v>
      </c>
      <c r="T459" s="6" t="str">
        <f t="shared" si="148"/>
        <v>15 to 19 minutes</v>
      </c>
      <c r="U459" s="6">
        <f t="shared" si="149"/>
        <v>15</v>
      </c>
      <c r="V459" s="6">
        <f t="shared" si="150"/>
        <v>122976</v>
      </c>
      <c r="W459" s="6">
        <f t="shared" si="151"/>
        <v>38110</v>
      </c>
      <c r="X459" s="6">
        <f t="shared" si="152"/>
        <v>23565</v>
      </c>
      <c r="Y459" s="6">
        <f t="shared" si="153"/>
        <v>4</v>
      </c>
      <c r="Z459" s="6">
        <f t="shared" si="154"/>
        <v>18.968258009760238</v>
      </c>
      <c r="AC459" s="6">
        <f t="shared" ref="AC459:AC522" si="155">$F459</f>
        <v>122976</v>
      </c>
      <c r="AD459" s="6">
        <f t="shared" ref="AD459:AD522" si="156">ROUNDUP(0.25*($AC459+1),0)</f>
        <v>30745</v>
      </c>
      <c r="AE459" s="6">
        <f t="shared" ref="AE459:AE522" si="157">IF($AD459&gt;SUM($G459:$R459),"can't exceed the total",IF($AD459&gt;SUM($G459:$Q459),$R$6,IF($AD459&gt;SUM($G459:$P459),$Q$6,IF($AD459&gt;SUM($G459:$O459),$P$6,IF($AD459&gt;SUM($G459:$N459),$O$6,IF($AD459&gt;SUM($G459:$M459),$N$6,IF($AD459&gt;SUM($G459:$L459),$M$6,IF($AD459&gt;SUM($G459:$K459),$L$6,IF($AD459&gt;SUM($G459:$J459),$K$6,IF($AD459&gt;SUM($G459:$I459),$J$6,IF($AD459&gt;SUM($G459:$H459),$I$6,IF($AD459&gt;SUM($G459:$G459),$H$6,$G$6))))))))))))</f>
        <v>10</v>
      </c>
      <c r="AF459" s="6">
        <f t="shared" ref="AF459:AF522" si="158">IF($AD459&gt;SUM($G459:$R459),"can't exceed the total", IF($AD459&gt;SUM($G459:$Q459),$R459, IF($AD459&gt;SUM($G459:$P459),$Q459, IF($AD459&gt;SUM($G459:$O459),$P459, IF($AD459&gt;SUM($G459:$N459),$O459, IF($AD459&gt;SUM($G459:$M459),$N459, IF($AD459&gt;SUM($G459:$L459),$M459, IF($AD459&gt;SUM($G459:$K459),$L459, IF($AD459&gt;SUM($G459:$J459),$K459, IF($AD459&gt;SUM($G459:$I459),$J459, IF($AD459&gt;SUM($G459:$H459),$I459, IF($AD459&gt;SUM($G459:$G459),$H459,$G459))))))))))))</f>
        <v>20843</v>
      </c>
      <c r="AG459" s="6">
        <f t="shared" ref="AG459:AG522" si="159">IF($AD459&gt;SUM($G459:$R459),"median can't exceed the total", IF($AD459&gt;SUM($G459:$Q459),$R$1, IF($AD459&gt;SUM($G459:$P459),$Q$1, IF($AD459&gt;SUM($G459:$O459),$P$1, IF($AD459&gt;SUM($G459:$N459),$O$1, IF($AD459&gt;SUM($G459:$M459),$N$1, IF($AD459&gt;SUM($G459:$L459),$M$1, IF($AD459&gt;SUM($G459:$K459),$L$1, IF($AD459&gt;SUM($G459:$J459),$K$1, IF($AD459&gt;SUM($G459:$I459),$J$1, IF($AD459&gt;SUM($G459:$H459),$I$1, IF($AD459&gt;SUM($G459:$G459),$H$1,$G$1))))))))))))</f>
        <v>4</v>
      </c>
      <c r="AH459" s="6">
        <f t="shared" ref="AH459:AH522" si="160">IF($AD459&gt;SUM($G459:$R459),"can't exceed the total", IF($AD459&gt;SUM($G459:$Q459),SUM($G459:$Q459), IF($AD459&gt;SUM($G459:$P459),SUM($G459:$P459), IF($AD459&gt;SUM($G459:$O459),SUM($G459:$O459), IF($AD459&gt;SUM($G459:$N459),SUM($G459:$N459), IF($AD459&gt;SUM($G459:$M459),SUM($G459:$M459), IF($AD459&gt;SUM($G459:$L459),SUM($G459:$L459), IF($AD459&gt;SUM($G459:$K459),SUM($G459:$K459), IF($AD459&gt;SUM($G459:$J459),SUM($G459:$J459), IF($AD459&gt;SUM($G459:$I459),SUM($G459:$I459), IF($AD459&gt;SUM($G459:$H459),SUM($G459:$H459), IF($AD459&gt;SUM($G459),SUM($G459),0))))))))))))</f>
        <v>17267</v>
      </c>
      <c r="AI459" s="6">
        <f t="shared" ref="AI459:AI522" si="161">AE459+(((AC459/4)-AH459)/AF459)*AG459</f>
        <v>12.586383917862111</v>
      </c>
      <c r="AL459" s="6">
        <f t="shared" ref="AL459:AL522" si="162">$F459</f>
        <v>122976</v>
      </c>
      <c r="AM459" s="6">
        <f t="shared" ref="AM459:AM522" si="163">ROUNDDOWN(0.75*($AL459+1),0)</f>
        <v>92232</v>
      </c>
      <c r="AN459" s="6">
        <f t="shared" ref="AN459:AN522" si="164">IF($AM459&gt;SUM($G459:$R459),"can't exceed the total",IF($AM459&gt;SUM($G459:$Q459),$R$6,IF($AM459&gt;SUM($G459:$P459),$Q$6,IF($AM459&gt;SUM($G459:$O459),$P$6,IF($AM459&gt;SUM($G459:$N459),$O$6,IF($AM459&gt;SUM($G459:$M459),$N$6,IF($AM459&gt;SUM($G459:$L459),$M$6,IF($AM459&gt;SUM($G459:$K459),$L$6,IF($AM459&gt;SUM($G459:$J459),$K$6,IF($AM459&gt;SUM($G459:$I459),$J$6,IF($AM459&gt;SUM($G459:$H459),$I$6,IF($AM459&gt;SUM($G459:$G459),$H$6,$G$6))))))))))))</f>
        <v>30</v>
      </c>
      <c r="AO459" s="6">
        <f t="shared" ref="AO459:AO522" si="165">IF($AM459&gt;SUM($G459:$R459),"can't exceed the total", IF($AM459&gt;SUM($G459:$Q459),$R459, IF($AM459&gt;SUM($G459:$P459),$Q459, IF($AM459&gt;SUM($G459:$O459),$P459, IF($AM459&gt;SUM($G459:$N459),$O459, IF($AM459&gt;SUM($G459:$M459),$N459, IF($AM459&gt;SUM($G459:$L459),$M459, IF($AM459&gt;SUM($G459:$K459),$L459, IF($AM459&gt;SUM($G459:$J459),$K459, IF($AM459&gt;SUM($G459:$I459),$J459, IF($AM459&gt;SUM($G459:$H459),$I459, IF($AM459&gt;SUM($G459:$G459),$H459,$G459))))))))))))</f>
        <v>14755</v>
      </c>
      <c r="AP459" s="6">
        <f t="shared" ref="AP459:AP522" si="166">IF($AM459&gt;SUM($G459:$R459),"median can't exceed the total", IF($AM459&gt;SUM($G459:$Q459),$R$1, IF($AM459&gt;SUM($G459:$P459),$Q$1, IF($AM459&gt;SUM($G459:$O459),$P$1, IF($AM459&gt;SUM($G459:$N459),$O$1, IF($AM459&gt;SUM($G459:$M459),$N$1, IF($AM459&gt;SUM($G459:$L459),$M$1, IF($AM459&gt;SUM($G459:$K459),$L$1, IF($AM459&gt;SUM($G459:$J459),$K$1, IF($AM459&gt;SUM($G459:$I459),$J$1, IF($AM459&gt;SUM($G459:$H459),$I$1, IF($AM459&gt;SUM($G459:$G459),$H$1,$G$1))))))))))))</f>
        <v>4</v>
      </c>
      <c r="AQ459" s="6">
        <f t="shared" ref="AQ459:AQ522" si="167">IF($AM459&gt;SUM($G459:$R459),"can't exceed the total", IF($AM459&gt;SUM($G459:$Q459),SUM($G459:$Q459), IF($AM459&gt;SUM($G459:$P459),SUM($G459:$P459), IF($AM459&gt;SUM($G459:$O459),SUM($G459:$O459), IF($AM459&gt;SUM($G459:$N459),SUM($G459:$N459), IF($AM459&gt;SUM($G459:$M459),SUM($G459:$M459), IF($AM459&gt;SUM($G459:$L459),SUM($G459:$L459), IF($AM459&gt;SUM($G459:$K459),SUM($G459:$K459), IF($AM459&gt;SUM($G459:$J459),SUM($G459:$J459), IF($AM459&gt;SUM($G459:$I459),SUM($G459:$I459), IF($AM459&gt;SUM($G459:$H459),SUM($G459:$H459), IF($AM459&gt;SUM($G459),SUM($G459),0))))))))))))</f>
        <v>88338</v>
      </c>
      <c r="AR459" s="6">
        <f t="shared" ref="AR459:AR522" si="168">AN459+((((3*AL459)/4)-AQ459)/AO459)*AP459</f>
        <v>31.055642155201628</v>
      </c>
    </row>
    <row r="460" spans="3:44" x14ac:dyDescent="0.25">
      <c r="C460" s="5" t="s">
        <v>904</v>
      </c>
      <c r="D460" s="5">
        <v>28740</v>
      </c>
      <c r="E460" s="5" t="s">
        <v>905</v>
      </c>
      <c r="F460" s="5">
        <v>79403</v>
      </c>
      <c r="G460" s="5">
        <v>3532</v>
      </c>
      <c r="H460" s="5">
        <v>8988</v>
      </c>
      <c r="I460" s="5">
        <v>11491</v>
      </c>
      <c r="J460" s="5">
        <v>11030</v>
      </c>
      <c r="K460" s="5">
        <v>10547</v>
      </c>
      <c r="L460" s="5">
        <v>4994</v>
      </c>
      <c r="M460" s="5">
        <v>9067</v>
      </c>
      <c r="N460" s="5">
        <v>2636</v>
      </c>
      <c r="O460" s="5">
        <v>3692</v>
      </c>
      <c r="P460" s="5">
        <v>5559</v>
      </c>
      <c r="Q460" s="5">
        <v>4415</v>
      </c>
      <c r="R460" s="5">
        <v>3452</v>
      </c>
      <c r="S460" s="6">
        <f t="shared" ref="S460:S523" si="169">IF(MOD(F460,2)&gt;0,AVERAGE(ROUNDDOWN(F460/2,0),ROUNDUP(F460/2,0)),F460/2)</f>
        <v>39701.5</v>
      </c>
      <c r="T460" s="6" t="str">
        <f t="shared" ref="T460:T523" si="170">IF($S460&gt;SUM($G460:$R460),"median can't exceed the total",IF($S460&gt;SUM($G460:$Q460),$R$9,IF($S460&gt;SUM($G460:$P460),$Q$9,IF($S460&gt;SUM($G460:$O460),$P$9,IF($S460&gt;SUM($G460:$N460),$O$9,IF($S460&gt;SUM($G460:$M460),$N$9,IF($S460&gt;SUM($G460:$L460),$M$9,IF($S460&gt;SUM($G460:$K460),$L$9,IF($S460&gt;SUM($G460:$J460),$K$9,IF($S460&gt;SUM($G460:$I460),$J$9,IF($S460&gt;SUM($G460:$H460),$I$9,IF($S460&gt;SUM($G460),$H$9,$G$9))))))))))))</f>
        <v>20 to 24 minutes</v>
      </c>
      <c r="U460" s="6">
        <f t="shared" ref="U460:U523" si="171">IF($S460&gt;SUM($G460:$R460),"median can't exceed the total", IF($S460&gt;SUM($G460:$Q460),$R$6, IF($S460&gt;SUM($G460:$P460),$Q$6, IF($S460&gt;SUM($G460:$O460),$P$6, IF($S460&gt;SUM($G460:$N460),$O$6, IF($S460&gt;SUM($G460:$M460),$N$6, IF($S460&gt;SUM($G460:$L460),$M$6, IF($S460&gt;SUM($G460:$K460),$L$6, IF($S460&gt;SUM($G460:$J460),$K$6, IF($S460&gt;SUM($G460:$I460),$J$6, IF($S460&gt;SUM($G460:$H460),$I$6, IF($S460&gt;SUM($G460),$H$6,$G$6))))))))))))</f>
        <v>20</v>
      </c>
      <c r="V460" s="6">
        <f t="shared" ref="V460:V523" si="172">F460</f>
        <v>79403</v>
      </c>
      <c r="W460" s="6">
        <f t="shared" ref="W460:W523" si="173">IF($S460&gt;SUM($G460:$R460),"median can't exceed the total", IF($S460&gt;SUM($G460:$Q460),SUM($G460:$Q460), IF($S460&gt;SUM($G460:$P460),SUM($G460:$P460), IF($S460&gt;SUM($G460:$O460),SUM($G460:$O460), IF($S460&gt;SUM($G460:$N460),SUM($G460:$N460), IF($S460&gt;SUM($G460:$M460),SUM($G460:$M460), IF($S460&gt;SUM($G460:$L460),SUM($G460:$L460), IF($S460&gt;SUM($G460:$K460),SUM($G460:$K460), IF($S460&gt;SUM($G460:$J460),SUM($G460:$J460), IF($S460&gt;SUM($G460:$I460),SUM($G460:$I460), IF($S460&gt;SUM($G460:$H460),SUM($G460:$H460), IF($S460&gt;SUM($G460),SUM($G460),0))))))))))))</f>
        <v>35041</v>
      </c>
      <c r="X460" s="6">
        <f t="shared" ref="X460:X523" si="174">IF($S460&gt;SUM($G460:$R460),"median can't exceed the total", IF($S460&gt;SUM($G460:$Q460),$R460, IF($S460&gt;SUM($G460:$P460),$Q460, IF($S460&gt;SUM($G460:$O460),$P460, IF($S460&gt;SUM($G460:$N460),$O460, IF($S460&gt;SUM($G460:$M460),$N460, IF($S460&gt;SUM($G460:$L460),$M460, IF($S460&gt;SUM($G460:$K460),$L460, IF($S460&gt;SUM($G460:$J460),$K460, IF($S460&gt;SUM($G460:$I460),$J460, IF($S460&gt;SUM($G460:$H460),$I460, IF($S460&gt;SUM($G460),$H460,$G460))))))))))))</f>
        <v>10547</v>
      </c>
      <c r="Y460" s="6">
        <f t="shared" ref="Y460:Y523" si="175">IF($S460&gt;SUM($G460:$R460),"median can't exceed the total", IF($S460&gt;SUM($G460:$Q460),$R$1, IF($S460&gt;SUM($G460:$P460),$Q$1, IF($S460&gt;SUM($G460:$O460),$P$1, IF($S460&gt;SUM($G460:$N460),$O$1, IF($S460&gt;SUM($G460:$M460),$N$1, IF($S460&gt;SUM($G460:$L460),$M$1, IF($S460&gt;SUM($G460:$K460),$L$1, IF($S460&gt;SUM($G460:$J460),$K$1, IF($S460&gt;SUM($G460:$I460),$J$1, IF($S460&gt;SUM($G460:$H460),$I$1, IF($S460&gt;SUM($G460),$H$1,$G$1))))))))))))</f>
        <v>4</v>
      </c>
      <c r="Z460" s="6">
        <f t="shared" ref="Z460:Z523" si="176">U460+(((V460/2)-W460)/X460)*Y460</f>
        <v>21.767516829430171</v>
      </c>
      <c r="AC460" s="6">
        <f t="shared" si="155"/>
        <v>79403</v>
      </c>
      <c r="AD460" s="6">
        <f t="shared" si="156"/>
        <v>19851</v>
      </c>
      <c r="AE460" s="6">
        <f t="shared" si="157"/>
        <v>10</v>
      </c>
      <c r="AF460" s="6">
        <f t="shared" si="158"/>
        <v>11491</v>
      </c>
      <c r="AG460" s="6">
        <f t="shared" si="159"/>
        <v>4</v>
      </c>
      <c r="AH460" s="6">
        <f t="shared" si="160"/>
        <v>12520</v>
      </c>
      <c r="AI460" s="6">
        <f t="shared" si="161"/>
        <v>12.551823165955966</v>
      </c>
      <c r="AL460" s="6">
        <f t="shared" si="162"/>
        <v>79403</v>
      </c>
      <c r="AM460" s="6">
        <f t="shared" si="163"/>
        <v>59553</v>
      </c>
      <c r="AN460" s="6">
        <f t="shared" si="164"/>
        <v>30</v>
      </c>
      <c r="AO460" s="6">
        <f t="shared" si="165"/>
        <v>9067</v>
      </c>
      <c r="AP460" s="6">
        <f t="shared" si="166"/>
        <v>4</v>
      </c>
      <c r="AQ460" s="6">
        <f t="shared" si="167"/>
        <v>50582</v>
      </c>
      <c r="AR460" s="6">
        <f t="shared" si="168"/>
        <v>33.957317745671112</v>
      </c>
    </row>
    <row r="461" spans="3:44" x14ac:dyDescent="0.25">
      <c r="C461" s="5" t="s">
        <v>906</v>
      </c>
      <c r="D461" s="5">
        <v>28780</v>
      </c>
      <c r="E461" s="5" t="s">
        <v>907</v>
      </c>
      <c r="F461" s="5">
        <v>13329</v>
      </c>
      <c r="G461" s="5">
        <v>1322</v>
      </c>
      <c r="H461" s="5">
        <v>3601</v>
      </c>
      <c r="I461" s="5">
        <v>2853</v>
      </c>
      <c r="J461" s="5">
        <v>1703</v>
      </c>
      <c r="K461" s="5">
        <v>736</v>
      </c>
      <c r="L461" s="5">
        <v>232</v>
      </c>
      <c r="M461" s="5">
        <v>960</v>
      </c>
      <c r="N461" s="5">
        <v>348</v>
      </c>
      <c r="O461" s="5">
        <v>266</v>
      </c>
      <c r="P461" s="5">
        <v>612</v>
      </c>
      <c r="Q461" s="5">
        <v>477</v>
      </c>
      <c r="R461" s="5">
        <v>219</v>
      </c>
      <c r="S461" s="6">
        <f t="shared" si="169"/>
        <v>6664.5</v>
      </c>
      <c r="T461" s="6" t="str">
        <f t="shared" si="170"/>
        <v>10 to 14 minutes</v>
      </c>
      <c r="U461" s="6">
        <f t="shared" si="171"/>
        <v>10</v>
      </c>
      <c r="V461" s="6">
        <f t="shared" si="172"/>
        <v>13329</v>
      </c>
      <c r="W461" s="6">
        <f t="shared" si="173"/>
        <v>4923</v>
      </c>
      <c r="X461" s="6">
        <f t="shared" si="174"/>
        <v>2853</v>
      </c>
      <c r="Y461" s="6">
        <f t="shared" si="175"/>
        <v>4</v>
      </c>
      <c r="Z461" s="6">
        <f t="shared" si="176"/>
        <v>12.441640378548897</v>
      </c>
      <c r="AC461" s="6">
        <f t="shared" si="155"/>
        <v>13329</v>
      </c>
      <c r="AD461" s="6">
        <f t="shared" si="156"/>
        <v>3333</v>
      </c>
      <c r="AE461" s="6">
        <f t="shared" si="157"/>
        <v>5</v>
      </c>
      <c r="AF461" s="6">
        <f t="shared" si="158"/>
        <v>3601</v>
      </c>
      <c r="AG461" s="6">
        <f t="shared" si="159"/>
        <v>4</v>
      </c>
      <c r="AH461" s="6">
        <f t="shared" si="160"/>
        <v>1322</v>
      </c>
      <c r="AI461" s="6">
        <f t="shared" si="161"/>
        <v>7.2329908358789226</v>
      </c>
      <c r="AL461" s="6">
        <f t="shared" si="162"/>
        <v>13329</v>
      </c>
      <c r="AM461" s="6">
        <f t="shared" si="163"/>
        <v>9997</v>
      </c>
      <c r="AN461" s="6">
        <f t="shared" si="164"/>
        <v>20</v>
      </c>
      <c r="AO461" s="6">
        <f t="shared" si="165"/>
        <v>736</v>
      </c>
      <c r="AP461" s="6">
        <f t="shared" si="166"/>
        <v>4</v>
      </c>
      <c r="AQ461" s="6">
        <f t="shared" si="167"/>
        <v>9479</v>
      </c>
      <c r="AR461" s="6">
        <f t="shared" si="168"/>
        <v>22.813858695652172</v>
      </c>
    </row>
    <row r="462" spans="3:44" x14ac:dyDescent="0.25">
      <c r="C462" s="5" t="s">
        <v>908</v>
      </c>
      <c r="D462" s="5">
        <v>28820</v>
      </c>
      <c r="E462" s="5" t="s">
        <v>909</v>
      </c>
      <c r="F462" s="5">
        <v>22947</v>
      </c>
      <c r="G462" s="5">
        <v>506</v>
      </c>
      <c r="H462" s="5">
        <v>2847</v>
      </c>
      <c r="I462" s="5">
        <v>4481</v>
      </c>
      <c r="J462" s="5">
        <v>4616</v>
      </c>
      <c r="K462" s="5">
        <v>3360</v>
      </c>
      <c r="L462" s="5">
        <v>1192</v>
      </c>
      <c r="M462" s="5">
        <v>2246</v>
      </c>
      <c r="N462" s="5">
        <v>492</v>
      </c>
      <c r="O462" s="5">
        <v>568</v>
      </c>
      <c r="P462" s="5">
        <v>1324</v>
      </c>
      <c r="Q462" s="5">
        <v>829</v>
      </c>
      <c r="R462" s="5">
        <v>486</v>
      </c>
      <c r="S462" s="6">
        <f t="shared" si="169"/>
        <v>11473.5</v>
      </c>
      <c r="T462" s="6" t="str">
        <f t="shared" si="170"/>
        <v>15 to 19 minutes</v>
      </c>
      <c r="U462" s="6">
        <f t="shared" si="171"/>
        <v>15</v>
      </c>
      <c r="V462" s="6">
        <f t="shared" si="172"/>
        <v>22947</v>
      </c>
      <c r="W462" s="6">
        <f t="shared" si="173"/>
        <v>7834</v>
      </c>
      <c r="X462" s="6">
        <f t="shared" si="174"/>
        <v>4616</v>
      </c>
      <c r="Y462" s="6">
        <f t="shared" si="175"/>
        <v>4</v>
      </c>
      <c r="Z462" s="6">
        <f t="shared" si="176"/>
        <v>18.153812824956674</v>
      </c>
      <c r="AC462" s="6">
        <f t="shared" si="155"/>
        <v>22947</v>
      </c>
      <c r="AD462" s="6">
        <f t="shared" si="156"/>
        <v>5737</v>
      </c>
      <c r="AE462" s="6">
        <f t="shared" si="157"/>
        <v>10</v>
      </c>
      <c r="AF462" s="6">
        <f t="shared" si="158"/>
        <v>4481</v>
      </c>
      <c r="AG462" s="6">
        <f t="shared" si="159"/>
        <v>4</v>
      </c>
      <c r="AH462" s="6">
        <f t="shared" si="160"/>
        <v>3353</v>
      </c>
      <c r="AI462" s="6">
        <f t="shared" si="161"/>
        <v>12.127873242579781</v>
      </c>
      <c r="AL462" s="6">
        <f t="shared" si="162"/>
        <v>22947</v>
      </c>
      <c r="AM462" s="6">
        <f t="shared" si="163"/>
        <v>17211</v>
      </c>
      <c r="AN462" s="6">
        <f t="shared" si="164"/>
        <v>30</v>
      </c>
      <c r="AO462" s="6">
        <f t="shared" si="165"/>
        <v>2246</v>
      </c>
      <c r="AP462" s="6">
        <f t="shared" si="166"/>
        <v>4</v>
      </c>
      <c r="AQ462" s="6">
        <f t="shared" si="167"/>
        <v>17002</v>
      </c>
      <c r="AR462" s="6">
        <f t="shared" si="168"/>
        <v>30.370881567230633</v>
      </c>
    </row>
    <row r="463" spans="3:44" x14ac:dyDescent="0.25">
      <c r="C463" s="5" t="s">
        <v>910</v>
      </c>
      <c r="D463" s="5">
        <v>28860</v>
      </c>
      <c r="E463" s="5" t="s">
        <v>911</v>
      </c>
      <c r="F463" s="5">
        <v>12162</v>
      </c>
      <c r="G463" s="5">
        <v>940</v>
      </c>
      <c r="H463" s="5">
        <v>3961</v>
      </c>
      <c r="I463" s="5">
        <v>2025</v>
      </c>
      <c r="J463" s="5">
        <v>1797</v>
      </c>
      <c r="K463" s="5">
        <v>1225</v>
      </c>
      <c r="L463" s="5">
        <v>414</v>
      </c>
      <c r="M463" s="5">
        <v>703</v>
      </c>
      <c r="N463" s="5">
        <v>170</v>
      </c>
      <c r="O463" s="5">
        <v>113</v>
      </c>
      <c r="P463" s="5">
        <v>327</v>
      </c>
      <c r="Q463" s="5">
        <v>253</v>
      </c>
      <c r="R463" s="5">
        <v>234</v>
      </c>
      <c r="S463" s="6">
        <f t="shared" si="169"/>
        <v>6081</v>
      </c>
      <c r="T463" s="6" t="str">
        <f t="shared" si="170"/>
        <v>10 to 14 minutes</v>
      </c>
      <c r="U463" s="6">
        <f t="shared" si="171"/>
        <v>10</v>
      </c>
      <c r="V463" s="6">
        <f t="shared" si="172"/>
        <v>12162</v>
      </c>
      <c r="W463" s="6">
        <f t="shared" si="173"/>
        <v>4901</v>
      </c>
      <c r="X463" s="6">
        <f t="shared" si="174"/>
        <v>2025</v>
      </c>
      <c r="Y463" s="6">
        <f t="shared" si="175"/>
        <v>4</v>
      </c>
      <c r="Z463" s="6">
        <f t="shared" si="176"/>
        <v>12.330864197530865</v>
      </c>
      <c r="AC463" s="6">
        <f t="shared" si="155"/>
        <v>12162</v>
      </c>
      <c r="AD463" s="6">
        <f t="shared" si="156"/>
        <v>3041</v>
      </c>
      <c r="AE463" s="6">
        <f t="shared" si="157"/>
        <v>5</v>
      </c>
      <c r="AF463" s="6">
        <f t="shared" si="158"/>
        <v>3961</v>
      </c>
      <c r="AG463" s="6">
        <f t="shared" si="159"/>
        <v>4</v>
      </c>
      <c r="AH463" s="6">
        <f t="shared" si="160"/>
        <v>940</v>
      </c>
      <c r="AI463" s="6">
        <f t="shared" si="161"/>
        <v>7.1211815198182276</v>
      </c>
      <c r="AL463" s="6">
        <f t="shared" si="162"/>
        <v>12162</v>
      </c>
      <c r="AM463" s="6">
        <f t="shared" si="163"/>
        <v>9122</v>
      </c>
      <c r="AN463" s="6">
        <f t="shared" si="164"/>
        <v>20</v>
      </c>
      <c r="AO463" s="6">
        <f t="shared" si="165"/>
        <v>1225</v>
      </c>
      <c r="AP463" s="6">
        <f t="shared" si="166"/>
        <v>4</v>
      </c>
      <c r="AQ463" s="6">
        <f t="shared" si="167"/>
        <v>8723</v>
      </c>
      <c r="AR463" s="6">
        <f t="shared" si="168"/>
        <v>21.301224489795917</v>
      </c>
    </row>
    <row r="464" spans="3:44" x14ac:dyDescent="0.25">
      <c r="C464" s="5" t="s">
        <v>912</v>
      </c>
      <c r="D464" s="5">
        <v>28900</v>
      </c>
      <c r="E464" s="5" t="s">
        <v>913</v>
      </c>
      <c r="F464" s="5">
        <v>24856</v>
      </c>
      <c r="G464" s="5">
        <v>1609</v>
      </c>
      <c r="H464" s="5">
        <v>4388</v>
      </c>
      <c r="I464" s="5">
        <v>6159</v>
      </c>
      <c r="J464" s="5">
        <v>4997</v>
      </c>
      <c r="K464" s="5">
        <v>2655</v>
      </c>
      <c r="L464" s="5">
        <v>849</v>
      </c>
      <c r="M464" s="5">
        <v>1578</v>
      </c>
      <c r="N464" s="5">
        <v>307</v>
      </c>
      <c r="O464" s="5">
        <v>304</v>
      </c>
      <c r="P464" s="5">
        <v>808</v>
      </c>
      <c r="Q464" s="5">
        <v>744</v>
      </c>
      <c r="R464" s="5">
        <v>458</v>
      </c>
      <c r="S464" s="6">
        <f t="shared" si="169"/>
        <v>12428</v>
      </c>
      <c r="T464" s="6" t="str">
        <f t="shared" si="170"/>
        <v>15 to 19 minutes</v>
      </c>
      <c r="U464" s="6">
        <f t="shared" si="171"/>
        <v>15</v>
      </c>
      <c r="V464" s="6">
        <f t="shared" si="172"/>
        <v>24856</v>
      </c>
      <c r="W464" s="6">
        <f t="shared" si="173"/>
        <v>12156</v>
      </c>
      <c r="X464" s="6">
        <f t="shared" si="174"/>
        <v>4997</v>
      </c>
      <c r="Y464" s="6">
        <f t="shared" si="175"/>
        <v>4</v>
      </c>
      <c r="Z464" s="6">
        <f t="shared" si="176"/>
        <v>15.21773063838303</v>
      </c>
      <c r="AC464" s="6">
        <f t="shared" si="155"/>
        <v>24856</v>
      </c>
      <c r="AD464" s="6">
        <f t="shared" si="156"/>
        <v>6215</v>
      </c>
      <c r="AE464" s="6">
        <f t="shared" si="157"/>
        <v>10</v>
      </c>
      <c r="AF464" s="6">
        <f t="shared" si="158"/>
        <v>6159</v>
      </c>
      <c r="AG464" s="6">
        <f t="shared" si="159"/>
        <v>4</v>
      </c>
      <c r="AH464" s="6">
        <f t="shared" si="160"/>
        <v>5997</v>
      </c>
      <c r="AI464" s="6">
        <f t="shared" si="161"/>
        <v>10.140931969475565</v>
      </c>
      <c r="AL464" s="6">
        <f t="shared" si="162"/>
        <v>24856</v>
      </c>
      <c r="AM464" s="6">
        <f t="shared" si="163"/>
        <v>18642</v>
      </c>
      <c r="AN464" s="6">
        <f t="shared" si="164"/>
        <v>20</v>
      </c>
      <c r="AO464" s="6">
        <f t="shared" si="165"/>
        <v>2655</v>
      </c>
      <c r="AP464" s="6">
        <f t="shared" si="166"/>
        <v>4</v>
      </c>
      <c r="AQ464" s="6">
        <f t="shared" si="167"/>
        <v>17153</v>
      </c>
      <c r="AR464" s="6">
        <f t="shared" si="168"/>
        <v>22.243314500941619</v>
      </c>
    </row>
    <row r="465" spans="3:44" x14ac:dyDescent="0.25">
      <c r="C465" s="5" t="s">
        <v>914</v>
      </c>
      <c r="D465" s="5">
        <v>28940</v>
      </c>
      <c r="E465" s="5" t="s">
        <v>915</v>
      </c>
      <c r="F465" s="5">
        <v>307645</v>
      </c>
      <c r="G465" s="5">
        <v>6815</v>
      </c>
      <c r="H465" s="5">
        <v>27414</v>
      </c>
      <c r="I465" s="5">
        <v>50256</v>
      </c>
      <c r="J465" s="5">
        <v>59526</v>
      </c>
      <c r="K465" s="5">
        <v>57513</v>
      </c>
      <c r="L465" s="5">
        <v>22528</v>
      </c>
      <c r="M465" s="5">
        <v>42617</v>
      </c>
      <c r="N465" s="5">
        <v>7371</v>
      </c>
      <c r="O465" s="5">
        <v>8880</v>
      </c>
      <c r="P465" s="5">
        <v>14153</v>
      </c>
      <c r="Q465" s="5">
        <v>6588</v>
      </c>
      <c r="R465" s="5">
        <v>3984</v>
      </c>
      <c r="S465" s="6">
        <f t="shared" si="169"/>
        <v>153822.5</v>
      </c>
      <c r="T465" s="6" t="str">
        <f t="shared" si="170"/>
        <v>20 to 24 minutes</v>
      </c>
      <c r="U465" s="6">
        <f t="shared" si="171"/>
        <v>20</v>
      </c>
      <c r="V465" s="6">
        <f t="shared" si="172"/>
        <v>307645</v>
      </c>
      <c r="W465" s="6">
        <f t="shared" si="173"/>
        <v>144011</v>
      </c>
      <c r="X465" s="6">
        <f t="shared" si="174"/>
        <v>57513</v>
      </c>
      <c r="Y465" s="6">
        <f t="shared" si="175"/>
        <v>4</v>
      </c>
      <c r="Z465" s="6">
        <f t="shared" si="176"/>
        <v>20.682384852120389</v>
      </c>
      <c r="AC465" s="6">
        <f t="shared" si="155"/>
        <v>307645</v>
      </c>
      <c r="AD465" s="6">
        <f t="shared" si="156"/>
        <v>76912</v>
      </c>
      <c r="AE465" s="6">
        <f t="shared" si="157"/>
        <v>10</v>
      </c>
      <c r="AF465" s="6">
        <f t="shared" si="158"/>
        <v>50256</v>
      </c>
      <c r="AG465" s="6">
        <f t="shared" si="159"/>
        <v>4</v>
      </c>
      <c r="AH465" s="6">
        <f t="shared" si="160"/>
        <v>34229</v>
      </c>
      <c r="AI465" s="6">
        <f t="shared" si="161"/>
        <v>13.397186405603311</v>
      </c>
      <c r="AL465" s="6">
        <f t="shared" si="162"/>
        <v>307645</v>
      </c>
      <c r="AM465" s="6">
        <f t="shared" si="163"/>
        <v>230734</v>
      </c>
      <c r="AN465" s="6">
        <f t="shared" si="164"/>
        <v>30</v>
      </c>
      <c r="AO465" s="6">
        <f t="shared" si="165"/>
        <v>42617</v>
      </c>
      <c r="AP465" s="6">
        <f t="shared" si="166"/>
        <v>4</v>
      </c>
      <c r="AQ465" s="6">
        <f t="shared" si="167"/>
        <v>224052</v>
      </c>
      <c r="AR465" s="6">
        <f t="shared" si="168"/>
        <v>30.627144097425909</v>
      </c>
    </row>
    <row r="466" spans="3:44" x14ac:dyDescent="0.25">
      <c r="C466" s="5" t="s">
        <v>916</v>
      </c>
      <c r="D466" s="5">
        <v>28980</v>
      </c>
      <c r="E466" s="5" t="s">
        <v>917</v>
      </c>
      <c r="F466" s="5">
        <v>6871</v>
      </c>
      <c r="G466" s="5">
        <v>1145</v>
      </c>
      <c r="H466" s="5">
        <v>2529</v>
      </c>
      <c r="I466" s="5">
        <v>1226</v>
      </c>
      <c r="J466" s="5">
        <v>1050</v>
      </c>
      <c r="K466" s="5">
        <v>578</v>
      </c>
      <c r="L466" s="5">
        <v>42</v>
      </c>
      <c r="M466" s="5">
        <v>169</v>
      </c>
      <c r="N466" s="5">
        <v>0</v>
      </c>
      <c r="O466" s="5">
        <v>5</v>
      </c>
      <c r="P466" s="5">
        <v>21</v>
      </c>
      <c r="Q466" s="5">
        <v>69</v>
      </c>
      <c r="R466" s="5">
        <v>37</v>
      </c>
      <c r="S466" s="6">
        <f t="shared" si="169"/>
        <v>3435.5</v>
      </c>
      <c r="T466" s="6" t="str">
        <f t="shared" si="170"/>
        <v>5 to 9 minutes</v>
      </c>
      <c r="U466" s="6">
        <f t="shared" si="171"/>
        <v>5</v>
      </c>
      <c r="V466" s="6">
        <f t="shared" si="172"/>
        <v>6871</v>
      </c>
      <c r="W466" s="6">
        <f t="shared" si="173"/>
        <v>1145</v>
      </c>
      <c r="X466" s="6">
        <f t="shared" si="174"/>
        <v>2529</v>
      </c>
      <c r="Y466" s="6">
        <f t="shared" si="175"/>
        <v>4</v>
      </c>
      <c r="Z466" s="6">
        <f t="shared" si="176"/>
        <v>8.622775800711743</v>
      </c>
      <c r="AC466" s="6">
        <f t="shared" si="155"/>
        <v>6871</v>
      </c>
      <c r="AD466" s="6">
        <f t="shared" si="156"/>
        <v>1718</v>
      </c>
      <c r="AE466" s="6">
        <f t="shared" si="157"/>
        <v>5</v>
      </c>
      <c r="AF466" s="6">
        <f t="shared" si="158"/>
        <v>2529</v>
      </c>
      <c r="AG466" s="6">
        <f t="shared" si="159"/>
        <v>4</v>
      </c>
      <c r="AH466" s="6">
        <f t="shared" si="160"/>
        <v>1145</v>
      </c>
      <c r="AI466" s="6">
        <f t="shared" si="161"/>
        <v>5.9058916567813364</v>
      </c>
      <c r="AL466" s="6">
        <f t="shared" si="162"/>
        <v>6871</v>
      </c>
      <c r="AM466" s="6">
        <f t="shared" si="163"/>
        <v>5154</v>
      </c>
      <c r="AN466" s="6">
        <f t="shared" si="164"/>
        <v>15</v>
      </c>
      <c r="AO466" s="6">
        <f t="shared" si="165"/>
        <v>1050</v>
      </c>
      <c r="AP466" s="6">
        <f t="shared" si="166"/>
        <v>4</v>
      </c>
      <c r="AQ466" s="6">
        <f t="shared" si="167"/>
        <v>4900</v>
      </c>
      <c r="AR466" s="6">
        <f t="shared" si="168"/>
        <v>15.964761904761904</v>
      </c>
    </row>
    <row r="467" spans="3:44" x14ac:dyDescent="0.25">
      <c r="C467" s="5" t="s">
        <v>918</v>
      </c>
      <c r="D467" s="5">
        <v>29020</v>
      </c>
      <c r="E467" s="5" t="s">
        <v>919</v>
      </c>
      <c r="F467" s="5">
        <v>39475</v>
      </c>
      <c r="G467" s="5">
        <v>2447</v>
      </c>
      <c r="H467" s="5">
        <v>6542</v>
      </c>
      <c r="I467" s="5">
        <v>8702</v>
      </c>
      <c r="J467" s="5">
        <v>7475</v>
      </c>
      <c r="K467" s="5">
        <v>4020</v>
      </c>
      <c r="L467" s="5">
        <v>1401</v>
      </c>
      <c r="M467" s="5">
        <v>2361</v>
      </c>
      <c r="N467" s="5">
        <v>433</v>
      </c>
      <c r="O467" s="5">
        <v>672</v>
      </c>
      <c r="P467" s="5">
        <v>2455</v>
      </c>
      <c r="Q467" s="5">
        <v>2065</v>
      </c>
      <c r="R467" s="5">
        <v>902</v>
      </c>
      <c r="S467" s="6">
        <f t="shared" si="169"/>
        <v>19737.5</v>
      </c>
      <c r="T467" s="6" t="str">
        <f t="shared" si="170"/>
        <v>15 to 19 minutes</v>
      </c>
      <c r="U467" s="6">
        <f t="shared" si="171"/>
        <v>15</v>
      </c>
      <c r="V467" s="6">
        <f t="shared" si="172"/>
        <v>39475</v>
      </c>
      <c r="W467" s="6">
        <f t="shared" si="173"/>
        <v>17691</v>
      </c>
      <c r="X467" s="6">
        <f t="shared" si="174"/>
        <v>7475</v>
      </c>
      <c r="Y467" s="6">
        <f t="shared" si="175"/>
        <v>4</v>
      </c>
      <c r="Z467" s="6">
        <f t="shared" si="176"/>
        <v>16.095117056856186</v>
      </c>
      <c r="AC467" s="6">
        <f t="shared" si="155"/>
        <v>39475</v>
      </c>
      <c r="AD467" s="6">
        <f t="shared" si="156"/>
        <v>9869</v>
      </c>
      <c r="AE467" s="6">
        <f t="shared" si="157"/>
        <v>10</v>
      </c>
      <c r="AF467" s="6">
        <f t="shared" si="158"/>
        <v>8702</v>
      </c>
      <c r="AG467" s="6">
        <f t="shared" si="159"/>
        <v>4</v>
      </c>
      <c r="AH467" s="6">
        <f t="shared" si="160"/>
        <v>8989</v>
      </c>
      <c r="AI467" s="6">
        <f t="shared" si="161"/>
        <v>10.404389795449323</v>
      </c>
      <c r="AL467" s="6">
        <f t="shared" si="162"/>
        <v>39475</v>
      </c>
      <c r="AM467" s="6">
        <f t="shared" si="163"/>
        <v>29607</v>
      </c>
      <c r="AN467" s="6">
        <f t="shared" si="164"/>
        <v>25</v>
      </c>
      <c r="AO467" s="6">
        <f t="shared" si="165"/>
        <v>1401</v>
      </c>
      <c r="AP467" s="6">
        <f t="shared" si="166"/>
        <v>4</v>
      </c>
      <c r="AQ467" s="6">
        <f t="shared" si="167"/>
        <v>29186</v>
      </c>
      <c r="AR467" s="6">
        <f t="shared" si="168"/>
        <v>26.199857244825125</v>
      </c>
    </row>
    <row r="468" spans="3:44" x14ac:dyDescent="0.25">
      <c r="C468" s="5" t="s">
        <v>920</v>
      </c>
      <c r="D468" s="5">
        <v>29060</v>
      </c>
      <c r="E468" s="5" t="s">
        <v>921</v>
      </c>
      <c r="F468" s="5">
        <v>28584</v>
      </c>
      <c r="G468" s="5">
        <v>1191</v>
      </c>
      <c r="H468" s="5">
        <v>4220</v>
      </c>
      <c r="I468" s="5">
        <v>4761</v>
      </c>
      <c r="J468" s="5">
        <v>3992</v>
      </c>
      <c r="K468" s="5">
        <v>3069</v>
      </c>
      <c r="L468" s="5">
        <v>1358</v>
      </c>
      <c r="M468" s="5">
        <v>2735</v>
      </c>
      <c r="N468" s="5">
        <v>964</v>
      </c>
      <c r="O468" s="5">
        <v>1288</v>
      </c>
      <c r="P468" s="5">
        <v>2286</v>
      </c>
      <c r="Q468" s="5">
        <v>1648</v>
      </c>
      <c r="R468" s="5">
        <v>1072</v>
      </c>
      <c r="S468" s="6">
        <f t="shared" si="169"/>
        <v>14292</v>
      </c>
      <c r="T468" s="6" t="str">
        <f t="shared" si="170"/>
        <v>20 to 24 minutes</v>
      </c>
      <c r="U468" s="6">
        <f t="shared" si="171"/>
        <v>20</v>
      </c>
      <c r="V468" s="6">
        <f t="shared" si="172"/>
        <v>28584</v>
      </c>
      <c r="W468" s="6">
        <f t="shared" si="173"/>
        <v>14164</v>
      </c>
      <c r="X468" s="6">
        <f t="shared" si="174"/>
        <v>3069</v>
      </c>
      <c r="Y468" s="6">
        <f t="shared" si="175"/>
        <v>4</v>
      </c>
      <c r="Z468" s="6">
        <f t="shared" si="176"/>
        <v>20.166829586184424</v>
      </c>
      <c r="AC468" s="6">
        <f t="shared" si="155"/>
        <v>28584</v>
      </c>
      <c r="AD468" s="6">
        <f t="shared" si="156"/>
        <v>7147</v>
      </c>
      <c r="AE468" s="6">
        <f t="shared" si="157"/>
        <v>10</v>
      </c>
      <c r="AF468" s="6">
        <f t="shared" si="158"/>
        <v>4761</v>
      </c>
      <c r="AG468" s="6">
        <f t="shared" si="159"/>
        <v>4</v>
      </c>
      <c r="AH468" s="6">
        <f t="shared" si="160"/>
        <v>5411</v>
      </c>
      <c r="AI468" s="6">
        <f t="shared" si="161"/>
        <v>11.457676958622137</v>
      </c>
      <c r="AL468" s="6">
        <f t="shared" si="162"/>
        <v>28584</v>
      </c>
      <c r="AM468" s="6">
        <f t="shared" si="163"/>
        <v>21438</v>
      </c>
      <c r="AN468" s="6">
        <f t="shared" si="164"/>
        <v>35</v>
      </c>
      <c r="AO468" s="6">
        <f t="shared" si="165"/>
        <v>964</v>
      </c>
      <c r="AP468" s="6">
        <f t="shared" si="166"/>
        <v>4</v>
      </c>
      <c r="AQ468" s="6">
        <f t="shared" si="167"/>
        <v>21326</v>
      </c>
      <c r="AR468" s="6">
        <f t="shared" si="168"/>
        <v>35.46473029045643</v>
      </c>
    </row>
    <row r="469" spans="3:44" x14ac:dyDescent="0.25">
      <c r="C469" s="5" t="s">
        <v>922</v>
      </c>
      <c r="D469" s="5">
        <v>29100</v>
      </c>
      <c r="E469" s="5" t="s">
        <v>923</v>
      </c>
      <c r="F469" s="5">
        <v>67534</v>
      </c>
      <c r="G469" s="5">
        <v>3303</v>
      </c>
      <c r="H469" s="5">
        <v>10376</v>
      </c>
      <c r="I469" s="5">
        <v>13748</v>
      </c>
      <c r="J469" s="5">
        <v>13963</v>
      </c>
      <c r="K469" s="5">
        <v>10951</v>
      </c>
      <c r="L469" s="5">
        <v>3382</v>
      </c>
      <c r="M469" s="5">
        <v>5438</v>
      </c>
      <c r="N469" s="5">
        <v>881</v>
      </c>
      <c r="O469" s="5">
        <v>1267</v>
      </c>
      <c r="P469" s="5">
        <v>2205</v>
      </c>
      <c r="Q469" s="5">
        <v>994</v>
      </c>
      <c r="R469" s="5">
        <v>1026</v>
      </c>
      <c r="S469" s="6">
        <f t="shared" si="169"/>
        <v>33767</v>
      </c>
      <c r="T469" s="6" t="str">
        <f t="shared" si="170"/>
        <v>15 to 19 minutes</v>
      </c>
      <c r="U469" s="6">
        <f t="shared" si="171"/>
        <v>15</v>
      </c>
      <c r="V469" s="6">
        <f t="shared" si="172"/>
        <v>67534</v>
      </c>
      <c r="W469" s="6">
        <f t="shared" si="173"/>
        <v>27427</v>
      </c>
      <c r="X469" s="6">
        <f t="shared" si="174"/>
        <v>13963</v>
      </c>
      <c r="Y469" s="6">
        <f t="shared" si="175"/>
        <v>4</v>
      </c>
      <c r="Z469" s="6">
        <f t="shared" si="176"/>
        <v>16.81622860416816</v>
      </c>
      <c r="AC469" s="6">
        <f t="shared" si="155"/>
        <v>67534</v>
      </c>
      <c r="AD469" s="6">
        <f t="shared" si="156"/>
        <v>16884</v>
      </c>
      <c r="AE469" s="6">
        <f t="shared" si="157"/>
        <v>10</v>
      </c>
      <c r="AF469" s="6">
        <f t="shared" si="158"/>
        <v>13748</v>
      </c>
      <c r="AG469" s="6">
        <f t="shared" si="159"/>
        <v>4</v>
      </c>
      <c r="AH469" s="6">
        <f t="shared" si="160"/>
        <v>13679</v>
      </c>
      <c r="AI469" s="6">
        <f t="shared" si="161"/>
        <v>10.932353796915915</v>
      </c>
      <c r="AL469" s="6">
        <f t="shared" si="162"/>
        <v>67534</v>
      </c>
      <c r="AM469" s="6">
        <f t="shared" si="163"/>
        <v>50651</v>
      </c>
      <c r="AN469" s="6">
        <f t="shared" si="164"/>
        <v>20</v>
      </c>
      <c r="AO469" s="6">
        <f t="shared" si="165"/>
        <v>10951</v>
      </c>
      <c r="AP469" s="6">
        <f t="shared" si="166"/>
        <v>4</v>
      </c>
      <c r="AQ469" s="6">
        <f t="shared" si="167"/>
        <v>41390</v>
      </c>
      <c r="AR469" s="6">
        <f t="shared" si="168"/>
        <v>23.382522144096431</v>
      </c>
    </row>
    <row r="470" spans="3:44" x14ac:dyDescent="0.25">
      <c r="C470" s="5" t="s">
        <v>924</v>
      </c>
      <c r="D470" s="5">
        <v>29140</v>
      </c>
      <c r="E470" s="5" t="s">
        <v>925</v>
      </c>
      <c r="F470" s="5">
        <v>91317</v>
      </c>
      <c r="G470" s="5">
        <v>3549</v>
      </c>
      <c r="H470" s="5">
        <v>13839</v>
      </c>
      <c r="I470" s="5">
        <v>20391</v>
      </c>
      <c r="J470" s="5">
        <v>20745</v>
      </c>
      <c r="K470" s="5">
        <v>12734</v>
      </c>
      <c r="L470" s="5">
        <v>4545</v>
      </c>
      <c r="M470" s="5">
        <v>6616</v>
      </c>
      <c r="N470" s="5">
        <v>1452</v>
      </c>
      <c r="O470" s="5">
        <v>1430</v>
      </c>
      <c r="P470" s="5">
        <v>2722</v>
      </c>
      <c r="Q470" s="5">
        <v>2222</v>
      </c>
      <c r="R470" s="5">
        <v>1072</v>
      </c>
      <c r="S470" s="6">
        <f t="shared" si="169"/>
        <v>45658.5</v>
      </c>
      <c r="T470" s="6" t="str">
        <f t="shared" si="170"/>
        <v>15 to 19 minutes</v>
      </c>
      <c r="U470" s="6">
        <f t="shared" si="171"/>
        <v>15</v>
      </c>
      <c r="V470" s="6">
        <f t="shared" si="172"/>
        <v>91317</v>
      </c>
      <c r="W470" s="6">
        <f t="shared" si="173"/>
        <v>37779</v>
      </c>
      <c r="X470" s="6">
        <f t="shared" si="174"/>
        <v>20745</v>
      </c>
      <c r="Y470" s="6">
        <f t="shared" si="175"/>
        <v>4</v>
      </c>
      <c r="Z470" s="6">
        <f t="shared" si="176"/>
        <v>16.519305856832972</v>
      </c>
      <c r="AC470" s="6">
        <f t="shared" si="155"/>
        <v>91317</v>
      </c>
      <c r="AD470" s="6">
        <f t="shared" si="156"/>
        <v>22830</v>
      </c>
      <c r="AE470" s="6">
        <f t="shared" si="157"/>
        <v>10</v>
      </c>
      <c r="AF470" s="6">
        <f t="shared" si="158"/>
        <v>20391</v>
      </c>
      <c r="AG470" s="6">
        <f t="shared" si="159"/>
        <v>4</v>
      </c>
      <c r="AH470" s="6">
        <f t="shared" si="160"/>
        <v>17388</v>
      </c>
      <c r="AI470" s="6">
        <f t="shared" si="161"/>
        <v>11.067382668824482</v>
      </c>
      <c r="AL470" s="6">
        <f t="shared" si="162"/>
        <v>91317</v>
      </c>
      <c r="AM470" s="6">
        <f t="shared" si="163"/>
        <v>68488</v>
      </c>
      <c r="AN470" s="6">
        <f t="shared" si="164"/>
        <v>20</v>
      </c>
      <c r="AO470" s="6">
        <f t="shared" si="165"/>
        <v>12734</v>
      </c>
      <c r="AP470" s="6">
        <f t="shared" si="166"/>
        <v>4</v>
      </c>
      <c r="AQ470" s="6">
        <f t="shared" si="167"/>
        <v>58524</v>
      </c>
      <c r="AR470" s="6">
        <f t="shared" si="168"/>
        <v>23.129809957593842</v>
      </c>
    </row>
    <row r="471" spans="3:44" x14ac:dyDescent="0.25">
      <c r="C471" s="5" t="s">
        <v>926</v>
      </c>
      <c r="D471" s="5">
        <v>29180</v>
      </c>
      <c r="E471" s="5" t="s">
        <v>927</v>
      </c>
      <c r="F471" s="5">
        <v>128027</v>
      </c>
      <c r="G471" s="5">
        <v>5260</v>
      </c>
      <c r="H471" s="5">
        <v>13275</v>
      </c>
      <c r="I471" s="5">
        <v>22278</v>
      </c>
      <c r="J471" s="5">
        <v>25559</v>
      </c>
      <c r="K471" s="5">
        <v>21707</v>
      </c>
      <c r="L471" s="5">
        <v>7067</v>
      </c>
      <c r="M471" s="5">
        <v>15693</v>
      </c>
      <c r="N471" s="5">
        <v>2076</v>
      </c>
      <c r="O471" s="5">
        <v>2322</v>
      </c>
      <c r="P471" s="5">
        <v>5596</v>
      </c>
      <c r="Q471" s="5">
        <v>3028</v>
      </c>
      <c r="R471" s="5">
        <v>4166</v>
      </c>
      <c r="S471" s="6">
        <f t="shared" si="169"/>
        <v>64013.5</v>
      </c>
      <c r="T471" s="6" t="str">
        <f t="shared" si="170"/>
        <v>15 to 19 minutes</v>
      </c>
      <c r="U471" s="6">
        <f t="shared" si="171"/>
        <v>15</v>
      </c>
      <c r="V471" s="6">
        <f t="shared" si="172"/>
        <v>128027</v>
      </c>
      <c r="W471" s="6">
        <f t="shared" si="173"/>
        <v>40813</v>
      </c>
      <c r="X471" s="6">
        <f t="shared" si="174"/>
        <v>25559</v>
      </c>
      <c r="Y471" s="6">
        <f t="shared" si="175"/>
        <v>4</v>
      </c>
      <c r="Z471" s="6">
        <f t="shared" si="176"/>
        <v>18.630893227434562</v>
      </c>
      <c r="AC471" s="6">
        <f t="shared" si="155"/>
        <v>128027</v>
      </c>
      <c r="AD471" s="6">
        <f t="shared" si="156"/>
        <v>32007</v>
      </c>
      <c r="AE471" s="6">
        <f t="shared" si="157"/>
        <v>10</v>
      </c>
      <c r="AF471" s="6">
        <f t="shared" si="158"/>
        <v>22278</v>
      </c>
      <c r="AG471" s="6">
        <f t="shared" si="159"/>
        <v>4</v>
      </c>
      <c r="AH471" s="6">
        <f t="shared" si="160"/>
        <v>18535</v>
      </c>
      <c r="AI471" s="6">
        <f t="shared" si="161"/>
        <v>12.418843702307209</v>
      </c>
      <c r="AL471" s="6">
        <f t="shared" si="162"/>
        <v>128027</v>
      </c>
      <c r="AM471" s="6">
        <f t="shared" si="163"/>
        <v>96021</v>
      </c>
      <c r="AN471" s="6">
        <f t="shared" si="164"/>
        <v>30</v>
      </c>
      <c r="AO471" s="6">
        <f t="shared" si="165"/>
        <v>15693</v>
      </c>
      <c r="AP471" s="6">
        <f t="shared" si="166"/>
        <v>4</v>
      </c>
      <c r="AQ471" s="6">
        <f t="shared" si="167"/>
        <v>95146</v>
      </c>
      <c r="AR471" s="6">
        <f t="shared" si="168"/>
        <v>30.222838208118269</v>
      </c>
    </row>
    <row r="472" spans="3:44" x14ac:dyDescent="0.25">
      <c r="C472" s="5" t="s">
        <v>928</v>
      </c>
      <c r="D472" s="5">
        <v>29220</v>
      </c>
      <c r="E472" s="5" t="s">
        <v>929</v>
      </c>
      <c r="F472" s="5">
        <v>13188</v>
      </c>
      <c r="G472" s="5">
        <v>348</v>
      </c>
      <c r="H472" s="5">
        <v>1409</v>
      </c>
      <c r="I472" s="5">
        <v>1948</v>
      </c>
      <c r="J472" s="5">
        <v>2372</v>
      </c>
      <c r="K472" s="5">
        <v>1554</v>
      </c>
      <c r="L472" s="5">
        <v>276</v>
      </c>
      <c r="M472" s="5">
        <v>1867</v>
      </c>
      <c r="N472" s="5">
        <v>302</v>
      </c>
      <c r="O472" s="5">
        <v>303</v>
      </c>
      <c r="P472" s="5">
        <v>1743</v>
      </c>
      <c r="Q472" s="5">
        <v>870</v>
      </c>
      <c r="R472" s="5">
        <v>196</v>
      </c>
      <c r="S472" s="6">
        <f t="shared" si="169"/>
        <v>6594</v>
      </c>
      <c r="T472" s="6" t="str">
        <f t="shared" si="170"/>
        <v>20 to 24 minutes</v>
      </c>
      <c r="U472" s="6">
        <f t="shared" si="171"/>
        <v>20</v>
      </c>
      <c r="V472" s="6">
        <f t="shared" si="172"/>
        <v>13188</v>
      </c>
      <c r="W472" s="6">
        <f t="shared" si="173"/>
        <v>6077</v>
      </c>
      <c r="X472" s="6">
        <f t="shared" si="174"/>
        <v>1554</v>
      </c>
      <c r="Y472" s="6">
        <f t="shared" si="175"/>
        <v>4</v>
      </c>
      <c r="Z472" s="6">
        <f t="shared" si="176"/>
        <v>21.330759330759332</v>
      </c>
      <c r="AC472" s="6">
        <f t="shared" si="155"/>
        <v>13188</v>
      </c>
      <c r="AD472" s="6">
        <f t="shared" si="156"/>
        <v>3298</v>
      </c>
      <c r="AE472" s="6">
        <f t="shared" si="157"/>
        <v>10</v>
      </c>
      <c r="AF472" s="6">
        <f t="shared" si="158"/>
        <v>1948</v>
      </c>
      <c r="AG472" s="6">
        <f t="shared" si="159"/>
        <v>4</v>
      </c>
      <c r="AH472" s="6">
        <f t="shared" si="160"/>
        <v>1757</v>
      </c>
      <c r="AI472" s="6">
        <f t="shared" si="161"/>
        <v>13.162217659137577</v>
      </c>
      <c r="AL472" s="6">
        <f t="shared" si="162"/>
        <v>13188</v>
      </c>
      <c r="AM472" s="6">
        <f t="shared" si="163"/>
        <v>9891</v>
      </c>
      <c r="AN472" s="6">
        <f t="shared" si="164"/>
        <v>35</v>
      </c>
      <c r="AO472" s="6">
        <f t="shared" si="165"/>
        <v>302</v>
      </c>
      <c r="AP472" s="6">
        <f t="shared" si="166"/>
        <v>4</v>
      </c>
      <c r="AQ472" s="6">
        <f t="shared" si="167"/>
        <v>9774</v>
      </c>
      <c r="AR472" s="6">
        <f t="shared" si="168"/>
        <v>36.549668874172184</v>
      </c>
    </row>
    <row r="473" spans="3:44" x14ac:dyDescent="0.25">
      <c r="C473" s="5" t="s">
        <v>930</v>
      </c>
      <c r="D473" s="5">
        <v>29260</v>
      </c>
      <c r="E473" s="5" t="s">
        <v>931</v>
      </c>
      <c r="F473" s="5">
        <v>9975</v>
      </c>
      <c r="G473" s="5">
        <v>1091</v>
      </c>
      <c r="H473" s="5">
        <v>3133</v>
      </c>
      <c r="I473" s="5">
        <v>1895</v>
      </c>
      <c r="J473" s="5">
        <v>1077</v>
      </c>
      <c r="K473" s="5">
        <v>1010</v>
      </c>
      <c r="L473" s="5">
        <v>402</v>
      </c>
      <c r="M473" s="5">
        <v>527</v>
      </c>
      <c r="N473" s="5">
        <v>89</v>
      </c>
      <c r="O473" s="5">
        <v>125</v>
      </c>
      <c r="P473" s="5">
        <v>241</v>
      </c>
      <c r="Q473" s="5">
        <v>163</v>
      </c>
      <c r="R473" s="5">
        <v>222</v>
      </c>
      <c r="S473" s="6">
        <f t="shared" si="169"/>
        <v>4987.5</v>
      </c>
      <c r="T473" s="6" t="str">
        <f t="shared" si="170"/>
        <v>10 to 14 minutes</v>
      </c>
      <c r="U473" s="6">
        <f t="shared" si="171"/>
        <v>10</v>
      </c>
      <c r="V473" s="6">
        <f t="shared" si="172"/>
        <v>9975</v>
      </c>
      <c r="W473" s="6">
        <f t="shared" si="173"/>
        <v>4224</v>
      </c>
      <c r="X473" s="6">
        <f t="shared" si="174"/>
        <v>1895</v>
      </c>
      <c r="Y473" s="6">
        <f t="shared" si="175"/>
        <v>4</v>
      </c>
      <c r="Z473" s="6">
        <f t="shared" si="176"/>
        <v>11.611609498680739</v>
      </c>
      <c r="AC473" s="6">
        <f t="shared" si="155"/>
        <v>9975</v>
      </c>
      <c r="AD473" s="6">
        <f t="shared" si="156"/>
        <v>2494</v>
      </c>
      <c r="AE473" s="6">
        <f t="shared" si="157"/>
        <v>5</v>
      </c>
      <c r="AF473" s="6">
        <f t="shared" si="158"/>
        <v>3133</v>
      </c>
      <c r="AG473" s="6">
        <f t="shared" si="159"/>
        <v>4</v>
      </c>
      <c r="AH473" s="6">
        <f t="shared" si="160"/>
        <v>1091</v>
      </c>
      <c r="AI473" s="6">
        <f t="shared" si="161"/>
        <v>6.7909352058729651</v>
      </c>
      <c r="AL473" s="6">
        <f t="shared" si="162"/>
        <v>9975</v>
      </c>
      <c r="AM473" s="6">
        <f t="shared" si="163"/>
        <v>7482</v>
      </c>
      <c r="AN473" s="6">
        <f t="shared" si="164"/>
        <v>20</v>
      </c>
      <c r="AO473" s="6">
        <f t="shared" si="165"/>
        <v>1010</v>
      </c>
      <c r="AP473" s="6">
        <f t="shared" si="166"/>
        <v>4</v>
      </c>
      <c r="AQ473" s="6">
        <f t="shared" si="167"/>
        <v>7196</v>
      </c>
      <c r="AR473" s="6">
        <f t="shared" si="168"/>
        <v>21.129702970297028</v>
      </c>
    </row>
    <row r="474" spans="3:44" x14ac:dyDescent="0.25">
      <c r="C474" s="5" t="s">
        <v>932</v>
      </c>
      <c r="D474" s="5">
        <v>29300</v>
      </c>
      <c r="E474" s="5" t="s">
        <v>933</v>
      </c>
      <c r="F474" s="5">
        <v>26567</v>
      </c>
      <c r="G474" s="5">
        <v>757</v>
      </c>
      <c r="H474" s="5">
        <v>3020</v>
      </c>
      <c r="I474" s="5">
        <v>5534</v>
      </c>
      <c r="J474" s="5">
        <v>6025</v>
      </c>
      <c r="K474" s="5">
        <v>4599</v>
      </c>
      <c r="L474" s="5">
        <v>1241</v>
      </c>
      <c r="M474" s="5">
        <v>1901</v>
      </c>
      <c r="N474" s="5">
        <v>380</v>
      </c>
      <c r="O474" s="5">
        <v>330</v>
      </c>
      <c r="P474" s="5">
        <v>1487</v>
      </c>
      <c r="Q474" s="5">
        <v>822</v>
      </c>
      <c r="R474" s="5">
        <v>471</v>
      </c>
      <c r="S474" s="6">
        <f t="shared" si="169"/>
        <v>13283.5</v>
      </c>
      <c r="T474" s="6" t="str">
        <f t="shared" si="170"/>
        <v>15 to 19 minutes</v>
      </c>
      <c r="U474" s="6">
        <f t="shared" si="171"/>
        <v>15</v>
      </c>
      <c r="V474" s="6">
        <f t="shared" si="172"/>
        <v>26567</v>
      </c>
      <c r="W474" s="6">
        <f t="shared" si="173"/>
        <v>9311</v>
      </c>
      <c r="X474" s="6">
        <f t="shared" si="174"/>
        <v>6025</v>
      </c>
      <c r="Y474" s="6">
        <f t="shared" si="175"/>
        <v>4</v>
      </c>
      <c r="Z474" s="6">
        <f t="shared" si="176"/>
        <v>17.63734439834025</v>
      </c>
      <c r="AC474" s="6">
        <f t="shared" si="155"/>
        <v>26567</v>
      </c>
      <c r="AD474" s="6">
        <f t="shared" si="156"/>
        <v>6642</v>
      </c>
      <c r="AE474" s="6">
        <f t="shared" si="157"/>
        <v>10</v>
      </c>
      <c r="AF474" s="6">
        <f t="shared" si="158"/>
        <v>5534</v>
      </c>
      <c r="AG474" s="6">
        <f t="shared" si="159"/>
        <v>4</v>
      </c>
      <c r="AH474" s="6">
        <f t="shared" si="160"/>
        <v>3777</v>
      </c>
      <c r="AI474" s="6">
        <f t="shared" si="161"/>
        <v>12.070654138055655</v>
      </c>
      <c r="AL474" s="6">
        <f t="shared" si="162"/>
        <v>26567</v>
      </c>
      <c r="AM474" s="6">
        <f t="shared" si="163"/>
        <v>19926</v>
      </c>
      <c r="AN474" s="6">
        <f t="shared" si="164"/>
        <v>20</v>
      </c>
      <c r="AO474" s="6">
        <f t="shared" si="165"/>
        <v>4599</v>
      </c>
      <c r="AP474" s="6">
        <f t="shared" si="166"/>
        <v>4</v>
      </c>
      <c r="AQ474" s="6">
        <f t="shared" si="167"/>
        <v>15336</v>
      </c>
      <c r="AR474" s="6">
        <f t="shared" si="168"/>
        <v>23.991519895629484</v>
      </c>
    </row>
    <row r="475" spans="3:44" x14ac:dyDescent="0.25">
      <c r="C475" s="5" t="s">
        <v>934</v>
      </c>
      <c r="D475" s="5">
        <v>29340</v>
      </c>
      <c r="E475" s="5" t="s">
        <v>935</v>
      </c>
      <c r="F475" s="5">
        <v>84285</v>
      </c>
      <c r="G475" s="5">
        <v>3227</v>
      </c>
      <c r="H475" s="5">
        <v>11231</v>
      </c>
      <c r="I475" s="5">
        <v>16196</v>
      </c>
      <c r="J475" s="5">
        <v>18189</v>
      </c>
      <c r="K475" s="5">
        <v>13216</v>
      </c>
      <c r="L475" s="5">
        <v>4490</v>
      </c>
      <c r="M475" s="5">
        <v>8528</v>
      </c>
      <c r="N475" s="5">
        <v>1091</v>
      </c>
      <c r="O475" s="5">
        <v>1040</v>
      </c>
      <c r="P475" s="5">
        <v>3049</v>
      </c>
      <c r="Q475" s="5">
        <v>2394</v>
      </c>
      <c r="R475" s="5">
        <v>1634</v>
      </c>
      <c r="S475" s="6">
        <f t="shared" si="169"/>
        <v>42142.5</v>
      </c>
      <c r="T475" s="6" t="str">
        <f t="shared" si="170"/>
        <v>15 to 19 minutes</v>
      </c>
      <c r="U475" s="6">
        <f t="shared" si="171"/>
        <v>15</v>
      </c>
      <c r="V475" s="6">
        <f t="shared" si="172"/>
        <v>84285</v>
      </c>
      <c r="W475" s="6">
        <f t="shared" si="173"/>
        <v>30654</v>
      </c>
      <c r="X475" s="6">
        <f t="shared" si="174"/>
        <v>18189</v>
      </c>
      <c r="Y475" s="6">
        <f t="shared" si="175"/>
        <v>4</v>
      </c>
      <c r="Z475" s="6">
        <f t="shared" si="176"/>
        <v>17.5264720435428</v>
      </c>
      <c r="AC475" s="6">
        <f t="shared" si="155"/>
        <v>84285</v>
      </c>
      <c r="AD475" s="6">
        <f t="shared" si="156"/>
        <v>21072</v>
      </c>
      <c r="AE475" s="6">
        <f t="shared" si="157"/>
        <v>10</v>
      </c>
      <c r="AF475" s="6">
        <f t="shared" si="158"/>
        <v>16196</v>
      </c>
      <c r="AG475" s="6">
        <f t="shared" si="159"/>
        <v>4</v>
      </c>
      <c r="AH475" s="6">
        <f t="shared" si="160"/>
        <v>14458</v>
      </c>
      <c r="AI475" s="6">
        <f t="shared" si="161"/>
        <v>11.633304519634478</v>
      </c>
      <c r="AL475" s="6">
        <f t="shared" si="162"/>
        <v>84285</v>
      </c>
      <c r="AM475" s="6">
        <f t="shared" si="163"/>
        <v>63214</v>
      </c>
      <c r="AN475" s="6">
        <f t="shared" si="164"/>
        <v>25</v>
      </c>
      <c r="AO475" s="6">
        <f t="shared" si="165"/>
        <v>4490</v>
      </c>
      <c r="AP475" s="6">
        <f t="shared" si="166"/>
        <v>4</v>
      </c>
      <c r="AQ475" s="6">
        <f t="shared" si="167"/>
        <v>62059</v>
      </c>
      <c r="AR475" s="6">
        <f t="shared" si="168"/>
        <v>26.028730512249442</v>
      </c>
    </row>
    <row r="476" spans="3:44" x14ac:dyDescent="0.25">
      <c r="C476" s="5" t="s">
        <v>936</v>
      </c>
      <c r="D476" s="5">
        <v>29380</v>
      </c>
      <c r="E476" s="5" t="s">
        <v>937</v>
      </c>
      <c r="F476" s="5">
        <v>22617</v>
      </c>
      <c r="G476" s="5">
        <v>818</v>
      </c>
      <c r="H476" s="5">
        <v>2897</v>
      </c>
      <c r="I476" s="5">
        <v>4725</v>
      </c>
      <c r="J476" s="5">
        <v>4182</v>
      </c>
      <c r="K476" s="5">
        <v>3030</v>
      </c>
      <c r="L476" s="5">
        <v>1488</v>
      </c>
      <c r="M476" s="5">
        <v>1841</v>
      </c>
      <c r="N476" s="5">
        <v>240</v>
      </c>
      <c r="O476" s="5">
        <v>674</v>
      </c>
      <c r="P476" s="5">
        <v>1535</v>
      </c>
      <c r="Q476" s="5">
        <v>775</v>
      </c>
      <c r="R476" s="5">
        <v>412</v>
      </c>
      <c r="S476" s="6">
        <f t="shared" si="169"/>
        <v>11308.5</v>
      </c>
      <c r="T476" s="6" t="str">
        <f t="shared" si="170"/>
        <v>15 to 19 minutes</v>
      </c>
      <c r="U476" s="6">
        <f t="shared" si="171"/>
        <v>15</v>
      </c>
      <c r="V476" s="6">
        <f t="shared" si="172"/>
        <v>22617</v>
      </c>
      <c r="W476" s="6">
        <f t="shared" si="173"/>
        <v>8440</v>
      </c>
      <c r="X476" s="6">
        <f t="shared" si="174"/>
        <v>4182</v>
      </c>
      <c r="Y476" s="6">
        <f t="shared" si="175"/>
        <v>4</v>
      </c>
      <c r="Z476" s="6">
        <f t="shared" si="176"/>
        <v>17.74366331898613</v>
      </c>
      <c r="AC476" s="6">
        <f t="shared" si="155"/>
        <v>22617</v>
      </c>
      <c r="AD476" s="6">
        <f t="shared" si="156"/>
        <v>5655</v>
      </c>
      <c r="AE476" s="6">
        <f t="shared" si="157"/>
        <v>10</v>
      </c>
      <c r="AF476" s="6">
        <f t="shared" si="158"/>
        <v>4725</v>
      </c>
      <c r="AG476" s="6">
        <f t="shared" si="159"/>
        <v>4</v>
      </c>
      <c r="AH476" s="6">
        <f t="shared" si="160"/>
        <v>3715</v>
      </c>
      <c r="AI476" s="6">
        <f t="shared" si="161"/>
        <v>11.641693121693121</v>
      </c>
      <c r="AL476" s="6">
        <f t="shared" si="162"/>
        <v>22617</v>
      </c>
      <c r="AM476" s="6">
        <f t="shared" si="163"/>
        <v>16963</v>
      </c>
      <c r="AN476" s="6">
        <f t="shared" si="164"/>
        <v>25</v>
      </c>
      <c r="AO476" s="6">
        <f t="shared" si="165"/>
        <v>1488</v>
      </c>
      <c r="AP476" s="6">
        <f t="shared" si="166"/>
        <v>4</v>
      </c>
      <c r="AQ476" s="6">
        <f t="shared" si="167"/>
        <v>15652</v>
      </c>
      <c r="AR476" s="6">
        <f t="shared" si="168"/>
        <v>28.523521505376344</v>
      </c>
    </row>
    <row r="477" spans="3:44" x14ac:dyDescent="0.25">
      <c r="C477" s="5" t="s">
        <v>938</v>
      </c>
      <c r="D477" s="5">
        <v>29420</v>
      </c>
      <c r="E477" s="5" t="s">
        <v>939</v>
      </c>
      <c r="F477" s="5">
        <v>65651</v>
      </c>
      <c r="G477" s="5">
        <v>2963</v>
      </c>
      <c r="H477" s="5">
        <v>10976</v>
      </c>
      <c r="I477" s="5">
        <v>14473</v>
      </c>
      <c r="J477" s="5">
        <v>14965</v>
      </c>
      <c r="K477" s="5">
        <v>8550</v>
      </c>
      <c r="L477" s="5">
        <v>2697</v>
      </c>
      <c r="M477" s="5">
        <v>4222</v>
      </c>
      <c r="N477" s="5">
        <v>668</v>
      </c>
      <c r="O477" s="5">
        <v>895</v>
      </c>
      <c r="P477" s="5">
        <v>1877</v>
      </c>
      <c r="Q477" s="5">
        <v>1961</v>
      </c>
      <c r="R477" s="5">
        <v>1404</v>
      </c>
      <c r="S477" s="6">
        <f t="shared" si="169"/>
        <v>32825.5</v>
      </c>
      <c r="T477" s="6" t="str">
        <f t="shared" si="170"/>
        <v>15 to 19 minutes</v>
      </c>
      <c r="U477" s="6">
        <f t="shared" si="171"/>
        <v>15</v>
      </c>
      <c r="V477" s="6">
        <f t="shared" si="172"/>
        <v>65651</v>
      </c>
      <c r="W477" s="6">
        <f t="shared" si="173"/>
        <v>28412</v>
      </c>
      <c r="X477" s="6">
        <f t="shared" si="174"/>
        <v>14965</v>
      </c>
      <c r="Y477" s="6">
        <f t="shared" si="175"/>
        <v>4</v>
      </c>
      <c r="Z477" s="6">
        <f t="shared" si="176"/>
        <v>16.17968593384564</v>
      </c>
      <c r="AC477" s="6">
        <f t="shared" si="155"/>
        <v>65651</v>
      </c>
      <c r="AD477" s="6">
        <f t="shared" si="156"/>
        <v>16413</v>
      </c>
      <c r="AE477" s="6">
        <f t="shared" si="157"/>
        <v>10</v>
      </c>
      <c r="AF477" s="6">
        <f t="shared" si="158"/>
        <v>14473</v>
      </c>
      <c r="AG477" s="6">
        <f t="shared" si="159"/>
        <v>4</v>
      </c>
      <c r="AH477" s="6">
        <f t="shared" si="160"/>
        <v>13939</v>
      </c>
      <c r="AI477" s="6">
        <f t="shared" si="161"/>
        <v>10.683686865197263</v>
      </c>
      <c r="AL477" s="6">
        <f t="shared" si="162"/>
        <v>65651</v>
      </c>
      <c r="AM477" s="6">
        <f t="shared" si="163"/>
        <v>49239</v>
      </c>
      <c r="AN477" s="6">
        <f t="shared" si="164"/>
        <v>20</v>
      </c>
      <c r="AO477" s="6">
        <f t="shared" si="165"/>
        <v>8550</v>
      </c>
      <c r="AP477" s="6">
        <f t="shared" si="166"/>
        <v>4</v>
      </c>
      <c r="AQ477" s="6">
        <f t="shared" si="167"/>
        <v>43377</v>
      </c>
      <c r="AR477" s="6">
        <f t="shared" si="168"/>
        <v>22.742105263157896</v>
      </c>
    </row>
    <row r="478" spans="3:44" x14ac:dyDescent="0.25">
      <c r="C478" s="5" t="s">
        <v>940</v>
      </c>
      <c r="D478" s="5">
        <v>29460</v>
      </c>
      <c r="E478" s="5" t="s">
        <v>941</v>
      </c>
      <c r="F478" s="5">
        <v>227694</v>
      </c>
      <c r="G478" s="5">
        <v>5146</v>
      </c>
      <c r="H478" s="5">
        <v>19255</v>
      </c>
      <c r="I478" s="5">
        <v>30907</v>
      </c>
      <c r="J478" s="5">
        <v>38900</v>
      </c>
      <c r="K478" s="5">
        <v>38045</v>
      </c>
      <c r="L478" s="5">
        <v>14541</v>
      </c>
      <c r="M478" s="5">
        <v>30009</v>
      </c>
      <c r="N478" s="5">
        <v>5493</v>
      </c>
      <c r="O478" s="5">
        <v>8510</v>
      </c>
      <c r="P478" s="5">
        <v>20541</v>
      </c>
      <c r="Q478" s="5">
        <v>11281</v>
      </c>
      <c r="R478" s="5">
        <v>5066</v>
      </c>
      <c r="S478" s="6">
        <f t="shared" si="169"/>
        <v>113847</v>
      </c>
      <c r="T478" s="6" t="str">
        <f t="shared" si="170"/>
        <v>20 to 24 minutes</v>
      </c>
      <c r="U478" s="6">
        <f t="shared" si="171"/>
        <v>20</v>
      </c>
      <c r="V478" s="6">
        <f t="shared" si="172"/>
        <v>227694</v>
      </c>
      <c r="W478" s="6">
        <f t="shared" si="173"/>
        <v>94208</v>
      </c>
      <c r="X478" s="6">
        <f t="shared" si="174"/>
        <v>38045</v>
      </c>
      <c r="Y478" s="6">
        <f t="shared" si="175"/>
        <v>4</v>
      </c>
      <c r="Z478" s="6">
        <f t="shared" si="176"/>
        <v>22.064817978709424</v>
      </c>
      <c r="AC478" s="6">
        <f t="shared" si="155"/>
        <v>227694</v>
      </c>
      <c r="AD478" s="6">
        <f t="shared" si="156"/>
        <v>56924</v>
      </c>
      <c r="AE478" s="6">
        <f t="shared" si="157"/>
        <v>15</v>
      </c>
      <c r="AF478" s="6">
        <f t="shared" si="158"/>
        <v>38900</v>
      </c>
      <c r="AG478" s="6">
        <f t="shared" si="159"/>
        <v>4</v>
      </c>
      <c r="AH478" s="6">
        <f t="shared" si="160"/>
        <v>55308</v>
      </c>
      <c r="AI478" s="6">
        <f t="shared" si="161"/>
        <v>15.166118251928021</v>
      </c>
      <c r="AL478" s="6">
        <f t="shared" si="162"/>
        <v>227694</v>
      </c>
      <c r="AM478" s="6">
        <f t="shared" si="163"/>
        <v>170771</v>
      </c>
      <c r="AN478" s="6">
        <f t="shared" si="164"/>
        <v>30</v>
      </c>
      <c r="AO478" s="6">
        <f t="shared" si="165"/>
        <v>30009</v>
      </c>
      <c r="AP478" s="6">
        <f t="shared" si="166"/>
        <v>4</v>
      </c>
      <c r="AQ478" s="6">
        <f t="shared" si="167"/>
        <v>146794</v>
      </c>
      <c r="AR478" s="6">
        <f t="shared" si="168"/>
        <v>33.195907894298379</v>
      </c>
    </row>
    <row r="479" spans="3:44" x14ac:dyDescent="0.25">
      <c r="C479" s="5" t="s">
        <v>942</v>
      </c>
      <c r="D479" s="5">
        <v>29500</v>
      </c>
      <c r="E479" s="5" t="s">
        <v>943</v>
      </c>
      <c r="F479" s="5">
        <v>4645</v>
      </c>
      <c r="G479" s="5">
        <v>637</v>
      </c>
      <c r="H479" s="5">
        <v>1824</v>
      </c>
      <c r="I479" s="5">
        <v>808</v>
      </c>
      <c r="J479" s="5">
        <v>429</v>
      </c>
      <c r="K479" s="5">
        <v>221</v>
      </c>
      <c r="L479" s="5">
        <v>134</v>
      </c>
      <c r="M479" s="5">
        <v>186</v>
      </c>
      <c r="N479" s="5">
        <v>56</v>
      </c>
      <c r="O479" s="5">
        <v>3</v>
      </c>
      <c r="P479" s="5">
        <v>94</v>
      </c>
      <c r="Q479" s="5">
        <v>189</v>
      </c>
      <c r="R479" s="5">
        <v>64</v>
      </c>
      <c r="S479" s="6">
        <f t="shared" si="169"/>
        <v>2322.5</v>
      </c>
      <c r="T479" s="6" t="str">
        <f t="shared" si="170"/>
        <v>5 to 9 minutes</v>
      </c>
      <c r="U479" s="6">
        <f t="shared" si="171"/>
        <v>5</v>
      </c>
      <c r="V479" s="6">
        <f t="shared" si="172"/>
        <v>4645</v>
      </c>
      <c r="W479" s="6">
        <f t="shared" si="173"/>
        <v>637</v>
      </c>
      <c r="X479" s="6">
        <f t="shared" si="174"/>
        <v>1824</v>
      </c>
      <c r="Y479" s="6">
        <f t="shared" si="175"/>
        <v>4</v>
      </c>
      <c r="Z479" s="6">
        <f t="shared" si="176"/>
        <v>8.6962719298245617</v>
      </c>
      <c r="AC479" s="6">
        <f t="shared" si="155"/>
        <v>4645</v>
      </c>
      <c r="AD479" s="6">
        <f t="shared" si="156"/>
        <v>1162</v>
      </c>
      <c r="AE479" s="6">
        <f t="shared" si="157"/>
        <v>5</v>
      </c>
      <c r="AF479" s="6">
        <f t="shared" si="158"/>
        <v>1824</v>
      </c>
      <c r="AG479" s="6">
        <f t="shared" si="159"/>
        <v>4</v>
      </c>
      <c r="AH479" s="6">
        <f t="shared" si="160"/>
        <v>637</v>
      </c>
      <c r="AI479" s="6">
        <f t="shared" si="161"/>
        <v>6.1496710526315788</v>
      </c>
      <c r="AL479" s="6">
        <f t="shared" si="162"/>
        <v>4645</v>
      </c>
      <c r="AM479" s="6">
        <f t="shared" si="163"/>
        <v>3484</v>
      </c>
      <c r="AN479" s="6">
        <f t="shared" si="164"/>
        <v>15</v>
      </c>
      <c r="AO479" s="6">
        <f t="shared" si="165"/>
        <v>429</v>
      </c>
      <c r="AP479" s="6">
        <f t="shared" si="166"/>
        <v>4</v>
      </c>
      <c r="AQ479" s="6">
        <f t="shared" si="167"/>
        <v>3269</v>
      </c>
      <c r="AR479" s="6">
        <f t="shared" si="168"/>
        <v>17.002331002331001</v>
      </c>
    </row>
    <row r="480" spans="3:44" x14ac:dyDescent="0.25">
      <c r="C480" s="5" t="s">
        <v>944</v>
      </c>
      <c r="D480" s="5">
        <v>29540</v>
      </c>
      <c r="E480" s="5" t="s">
        <v>945</v>
      </c>
      <c r="F480" s="5">
        <v>235654</v>
      </c>
      <c r="G480" s="5">
        <v>10614</v>
      </c>
      <c r="H480" s="5">
        <v>28951</v>
      </c>
      <c r="I480" s="5">
        <v>40908</v>
      </c>
      <c r="J480" s="5">
        <v>40153</v>
      </c>
      <c r="K480" s="5">
        <v>37964</v>
      </c>
      <c r="L480" s="5">
        <v>14332</v>
      </c>
      <c r="M480" s="5">
        <v>26027</v>
      </c>
      <c r="N480" s="5">
        <v>5856</v>
      </c>
      <c r="O480" s="5">
        <v>6554</v>
      </c>
      <c r="P480" s="5">
        <v>11542</v>
      </c>
      <c r="Q480" s="5">
        <v>7935</v>
      </c>
      <c r="R480" s="5">
        <v>4818</v>
      </c>
      <c r="S480" s="6">
        <f t="shared" si="169"/>
        <v>117827</v>
      </c>
      <c r="T480" s="6" t="str">
        <f t="shared" si="170"/>
        <v>15 to 19 minutes</v>
      </c>
      <c r="U480" s="6">
        <f t="shared" si="171"/>
        <v>15</v>
      </c>
      <c r="V480" s="6">
        <f t="shared" si="172"/>
        <v>235654</v>
      </c>
      <c r="W480" s="6">
        <f t="shared" si="173"/>
        <v>80473</v>
      </c>
      <c r="X480" s="6">
        <f t="shared" si="174"/>
        <v>40153</v>
      </c>
      <c r="Y480" s="6">
        <f t="shared" si="175"/>
        <v>4</v>
      </c>
      <c r="Z480" s="6">
        <f t="shared" si="176"/>
        <v>18.721166537992179</v>
      </c>
      <c r="AC480" s="6">
        <f t="shared" si="155"/>
        <v>235654</v>
      </c>
      <c r="AD480" s="6">
        <f t="shared" si="156"/>
        <v>58914</v>
      </c>
      <c r="AE480" s="6">
        <f t="shared" si="157"/>
        <v>10</v>
      </c>
      <c r="AF480" s="6">
        <f t="shared" si="158"/>
        <v>40908</v>
      </c>
      <c r="AG480" s="6">
        <f t="shared" si="159"/>
        <v>4</v>
      </c>
      <c r="AH480" s="6">
        <f t="shared" si="160"/>
        <v>39565</v>
      </c>
      <c r="AI480" s="6">
        <f t="shared" si="161"/>
        <v>11.89190378410091</v>
      </c>
      <c r="AL480" s="6">
        <f t="shared" si="162"/>
        <v>235654</v>
      </c>
      <c r="AM480" s="6">
        <f t="shared" si="163"/>
        <v>176741</v>
      </c>
      <c r="AN480" s="6">
        <f t="shared" si="164"/>
        <v>30</v>
      </c>
      <c r="AO480" s="6">
        <f t="shared" si="165"/>
        <v>26027</v>
      </c>
      <c r="AP480" s="6">
        <f t="shared" si="166"/>
        <v>4</v>
      </c>
      <c r="AQ480" s="6">
        <f t="shared" si="167"/>
        <v>172922</v>
      </c>
      <c r="AR480" s="6">
        <f t="shared" si="168"/>
        <v>30.586852115111231</v>
      </c>
    </row>
    <row r="481" spans="3:44" x14ac:dyDescent="0.25">
      <c r="C481" s="5" t="s">
        <v>946</v>
      </c>
      <c r="D481" s="5">
        <v>29580</v>
      </c>
      <c r="E481" s="5" t="s">
        <v>947</v>
      </c>
      <c r="F481" s="5">
        <v>28884</v>
      </c>
      <c r="G481" s="5">
        <v>667</v>
      </c>
      <c r="H481" s="5">
        <v>2637</v>
      </c>
      <c r="I481" s="5">
        <v>4111</v>
      </c>
      <c r="J481" s="5">
        <v>3883</v>
      </c>
      <c r="K481" s="5">
        <v>3991</v>
      </c>
      <c r="L481" s="5">
        <v>1535</v>
      </c>
      <c r="M481" s="5">
        <v>3975</v>
      </c>
      <c r="N481" s="5">
        <v>1062</v>
      </c>
      <c r="O481" s="5">
        <v>1068</v>
      </c>
      <c r="P481" s="5">
        <v>3435</v>
      </c>
      <c r="Q481" s="5">
        <v>1893</v>
      </c>
      <c r="R481" s="5">
        <v>627</v>
      </c>
      <c r="S481" s="6">
        <f t="shared" si="169"/>
        <v>14442</v>
      </c>
      <c r="T481" s="6" t="str">
        <f t="shared" si="170"/>
        <v>20 to 24 minutes</v>
      </c>
      <c r="U481" s="6">
        <f t="shared" si="171"/>
        <v>20</v>
      </c>
      <c r="V481" s="6">
        <f t="shared" si="172"/>
        <v>28884</v>
      </c>
      <c r="W481" s="6">
        <f t="shared" si="173"/>
        <v>11298</v>
      </c>
      <c r="X481" s="6">
        <f t="shared" si="174"/>
        <v>3991</v>
      </c>
      <c r="Y481" s="6">
        <f t="shared" si="175"/>
        <v>4</v>
      </c>
      <c r="Z481" s="6">
        <f t="shared" si="176"/>
        <v>23.151089952392883</v>
      </c>
      <c r="AC481" s="6">
        <f t="shared" si="155"/>
        <v>28884</v>
      </c>
      <c r="AD481" s="6">
        <f t="shared" si="156"/>
        <v>7222</v>
      </c>
      <c r="AE481" s="6">
        <f t="shared" si="157"/>
        <v>10</v>
      </c>
      <c r="AF481" s="6">
        <f t="shared" si="158"/>
        <v>4111</v>
      </c>
      <c r="AG481" s="6">
        <f t="shared" si="159"/>
        <v>4</v>
      </c>
      <c r="AH481" s="6">
        <f t="shared" si="160"/>
        <v>3304</v>
      </c>
      <c r="AI481" s="6">
        <f t="shared" si="161"/>
        <v>13.811238141571394</v>
      </c>
      <c r="AL481" s="6">
        <f t="shared" si="162"/>
        <v>28884</v>
      </c>
      <c r="AM481" s="6">
        <f t="shared" si="163"/>
        <v>21663</v>
      </c>
      <c r="AN481" s="6">
        <f t="shared" si="164"/>
        <v>35</v>
      </c>
      <c r="AO481" s="6">
        <f t="shared" si="165"/>
        <v>1062</v>
      </c>
      <c r="AP481" s="6">
        <f t="shared" si="166"/>
        <v>4</v>
      </c>
      <c r="AQ481" s="6">
        <f t="shared" si="167"/>
        <v>20799</v>
      </c>
      <c r="AR481" s="6">
        <f t="shared" si="168"/>
        <v>38.254237288135592</v>
      </c>
    </row>
    <row r="482" spans="3:44" x14ac:dyDescent="0.25">
      <c r="C482" s="5" t="s">
        <v>948</v>
      </c>
      <c r="D482" s="5">
        <v>29620</v>
      </c>
      <c r="E482" s="5" t="s">
        <v>949</v>
      </c>
      <c r="F482" s="5">
        <v>204787</v>
      </c>
      <c r="G482" s="5">
        <v>7737</v>
      </c>
      <c r="H482" s="5">
        <v>23648</v>
      </c>
      <c r="I482" s="5">
        <v>37329</v>
      </c>
      <c r="J482" s="5">
        <v>41842</v>
      </c>
      <c r="K482" s="5">
        <v>35505</v>
      </c>
      <c r="L482" s="5">
        <v>12969</v>
      </c>
      <c r="M482" s="5">
        <v>20448</v>
      </c>
      <c r="N482" s="5">
        <v>4262</v>
      </c>
      <c r="O482" s="5">
        <v>3960</v>
      </c>
      <c r="P482" s="5">
        <v>7085</v>
      </c>
      <c r="Q482" s="5">
        <v>6256</v>
      </c>
      <c r="R482" s="5">
        <v>3746</v>
      </c>
      <c r="S482" s="6">
        <f t="shared" si="169"/>
        <v>102393.5</v>
      </c>
      <c r="T482" s="6" t="str">
        <f t="shared" si="170"/>
        <v>15 to 19 minutes</v>
      </c>
      <c r="U482" s="6">
        <f t="shared" si="171"/>
        <v>15</v>
      </c>
      <c r="V482" s="6">
        <f t="shared" si="172"/>
        <v>204787</v>
      </c>
      <c r="W482" s="6">
        <f t="shared" si="173"/>
        <v>68714</v>
      </c>
      <c r="X482" s="6">
        <f t="shared" si="174"/>
        <v>41842</v>
      </c>
      <c r="Y482" s="6">
        <f t="shared" si="175"/>
        <v>4</v>
      </c>
      <c r="Z482" s="6">
        <f t="shared" si="176"/>
        <v>18.219683571530997</v>
      </c>
      <c r="AC482" s="6">
        <f t="shared" si="155"/>
        <v>204787</v>
      </c>
      <c r="AD482" s="6">
        <f t="shared" si="156"/>
        <v>51197</v>
      </c>
      <c r="AE482" s="6">
        <f t="shared" si="157"/>
        <v>10</v>
      </c>
      <c r="AF482" s="6">
        <f t="shared" si="158"/>
        <v>37329</v>
      </c>
      <c r="AG482" s="6">
        <f t="shared" si="159"/>
        <v>4</v>
      </c>
      <c r="AH482" s="6">
        <f t="shared" si="160"/>
        <v>31385</v>
      </c>
      <c r="AI482" s="6">
        <f t="shared" si="161"/>
        <v>12.122933911971925</v>
      </c>
      <c r="AL482" s="6">
        <f t="shared" si="162"/>
        <v>204787</v>
      </c>
      <c r="AM482" s="6">
        <f t="shared" si="163"/>
        <v>153591</v>
      </c>
      <c r="AN482" s="6">
        <f t="shared" si="164"/>
        <v>25</v>
      </c>
      <c r="AO482" s="6">
        <f t="shared" si="165"/>
        <v>12969</v>
      </c>
      <c r="AP482" s="6">
        <f t="shared" si="166"/>
        <v>4</v>
      </c>
      <c r="AQ482" s="6">
        <f t="shared" si="167"/>
        <v>146061</v>
      </c>
      <c r="AR482" s="6">
        <f t="shared" si="168"/>
        <v>27.322229932916954</v>
      </c>
    </row>
    <row r="483" spans="3:44" x14ac:dyDescent="0.25">
      <c r="C483" s="5" t="s">
        <v>950</v>
      </c>
      <c r="D483" s="5">
        <v>29660</v>
      </c>
      <c r="E483" s="5" t="s">
        <v>951</v>
      </c>
      <c r="F483" s="5">
        <v>18123</v>
      </c>
      <c r="G483" s="5">
        <v>1776</v>
      </c>
      <c r="H483" s="5">
        <v>5677</v>
      </c>
      <c r="I483" s="5">
        <v>5913</v>
      </c>
      <c r="J483" s="5">
        <v>1761</v>
      </c>
      <c r="K483" s="5">
        <v>1021</v>
      </c>
      <c r="L483" s="5">
        <v>194</v>
      </c>
      <c r="M483" s="5">
        <v>681</v>
      </c>
      <c r="N483" s="5">
        <v>30</v>
      </c>
      <c r="O483" s="5">
        <v>150</v>
      </c>
      <c r="P483" s="5">
        <v>512</v>
      </c>
      <c r="Q483" s="5">
        <v>280</v>
      </c>
      <c r="R483" s="5">
        <v>128</v>
      </c>
      <c r="S483" s="6">
        <f t="shared" si="169"/>
        <v>9061.5</v>
      </c>
      <c r="T483" s="6" t="str">
        <f t="shared" si="170"/>
        <v>10 to 14 minutes</v>
      </c>
      <c r="U483" s="6">
        <f t="shared" si="171"/>
        <v>10</v>
      </c>
      <c r="V483" s="6">
        <f t="shared" si="172"/>
        <v>18123</v>
      </c>
      <c r="W483" s="6">
        <f t="shared" si="173"/>
        <v>7453</v>
      </c>
      <c r="X483" s="6">
        <f t="shared" si="174"/>
        <v>5913</v>
      </c>
      <c r="Y483" s="6">
        <f t="shared" si="175"/>
        <v>4</v>
      </c>
      <c r="Z483" s="6">
        <f t="shared" si="176"/>
        <v>11.08811094199222</v>
      </c>
      <c r="AC483" s="6">
        <f t="shared" si="155"/>
        <v>18123</v>
      </c>
      <c r="AD483" s="6">
        <f t="shared" si="156"/>
        <v>4531</v>
      </c>
      <c r="AE483" s="6">
        <f t="shared" si="157"/>
        <v>5</v>
      </c>
      <c r="AF483" s="6">
        <f t="shared" si="158"/>
        <v>5677</v>
      </c>
      <c r="AG483" s="6">
        <f t="shared" si="159"/>
        <v>4</v>
      </c>
      <c r="AH483" s="6">
        <f t="shared" si="160"/>
        <v>1776</v>
      </c>
      <c r="AI483" s="6">
        <f t="shared" si="161"/>
        <v>6.9409899594856439</v>
      </c>
      <c r="AL483" s="6">
        <f t="shared" si="162"/>
        <v>18123</v>
      </c>
      <c r="AM483" s="6">
        <f t="shared" si="163"/>
        <v>13593</v>
      </c>
      <c r="AN483" s="6">
        <f t="shared" si="164"/>
        <v>15</v>
      </c>
      <c r="AO483" s="6">
        <f t="shared" si="165"/>
        <v>1761</v>
      </c>
      <c r="AP483" s="6">
        <f t="shared" si="166"/>
        <v>4</v>
      </c>
      <c r="AQ483" s="6">
        <f t="shared" si="167"/>
        <v>13366</v>
      </c>
      <c r="AR483" s="6">
        <f t="shared" si="168"/>
        <v>15.513912549687678</v>
      </c>
    </row>
    <row r="484" spans="3:44" x14ac:dyDescent="0.25">
      <c r="C484" s="5" t="s">
        <v>952</v>
      </c>
      <c r="D484" s="5">
        <v>29700</v>
      </c>
      <c r="E484" s="5" t="s">
        <v>953</v>
      </c>
      <c r="F484" s="5">
        <v>90861</v>
      </c>
      <c r="G484" s="5">
        <v>1665</v>
      </c>
      <c r="H484" s="5">
        <v>8328</v>
      </c>
      <c r="I484" s="5">
        <v>16639</v>
      </c>
      <c r="J484" s="5">
        <v>21332</v>
      </c>
      <c r="K484" s="5">
        <v>16069</v>
      </c>
      <c r="L484" s="5">
        <v>3456</v>
      </c>
      <c r="M484" s="5">
        <v>13257</v>
      </c>
      <c r="N484" s="5">
        <v>1117</v>
      </c>
      <c r="O484" s="5">
        <v>2153</v>
      </c>
      <c r="P484" s="5">
        <v>2698</v>
      </c>
      <c r="Q484" s="5">
        <v>2471</v>
      </c>
      <c r="R484" s="5">
        <v>1676</v>
      </c>
      <c r="S484" s="6">
        <f t="shared" si="169"/>
        <v>45430.5</v>
      </c>
      <c r="T484" s="6" t="str">
        <f t="shared" si="170"/>
        <v>15 to 19 minutes</v>
      </c>
      <c r="U484" s="6">
        <f t="shared" si="171"/>
        <v>15</v>
      </c>
      <c r="V484" s="6">
        <f t="shared" si="172"/>
        <v>90861</v>
      </c>
      <c r="W484" s="6">
        <f t="shared" si="173"/>
        <v>26632</v>
      </c>
      <c r="X484" s="6">
        <f t="shared" si="174"/>
        <v>21332</v>
      </c>
      <c r="Y484" s="6">
        <f t="shared" si="175"/>
        <v>4</v>
      </c>
      <c r="Z484" s="6">
        <f t="shared" si="176"/>
        <v>18.524939058691167</v>
      </c>
      <c r="AC484" s="6">
        <f t="shared" si="155"/>
        <v>90861</v>
      </c>
      <c r="AD484" s="6">
        <f t="shared" si="156"/>
        <v>22716</v>
      </c>
      <c r="AE484" s="6">
        <f t="shared" si="157"/>
        <v>10</v>
      </c>
      <c r="AF484" s="6">
        <f t="shared" si="158"/>
        <v>16639</v>
      </c>
      <c r="AG484" s="6">
        <f t="shared" si="159"/>
        <v>4</v>
      </c>
      <c r="AH484" s="6">
        <f t="shared" si="160"/>
        <v>9993</v>
      </c>
      <c r="AI484" s="6">
        <f t="shared" si="161"/>
        <v>13.058416972173809</v>
      </c>
      <c r="AL484" s="6">
        <f t="shared" si="162"/>
        <v>90861</v>
      </c>
      <c r="AM484" s="6">
        <f t="shared" si="163"/>
        <v>68146</v>
      </c>
      <c r="AN484" s="6">
        <f t="shared" si="164"/>
        <v>30</v>
      </c>
      <c r="AO484" s="6">
        <f t="shared" si="165"/>
        <v>13257</v>
      </c>
      <c r="AP484" s="6">
        <f t="shared" si="166"/>
        <v>4</v>
      </c>
      <c r="AQ484" s="6">
        <f t="shared" si="167"/>
        <v>67489</v>
      </c>
      <c r="AR484" s="6">
        <f t="shared" si="168"/>
        <v>30.198159462925247</v>
      </c>
    </row>
    <row r="485" spans="3:44" x14ac:dyDescent="0.25">
      <c r="C485" s="5" t="s">
        <v>954</v>
      </c>
      <c r="D485" s="5">
        <v>29740</v>
      </c>
      <c r="E485" s="5" t="s">
        <v>955</v>
      </c>
      <c r="F485" s="5">
        <v>82379</v>
      </c>
      <c r="G485" s="5">
        <v>3040</v>
      </c>
      <c r="H485" s="5">
        <v>10772</v>
      </c>
      <c r="I485" s="5">
        <v>15269</v>
      </c>
      <c r="J485" s="5">
        <v>19347</v>
      </c>
      <c r="K485" s="5">
        <v>11808</v>
      </c>
      <c r="L485" s="5">
        <v>4680</v>
      </c>
      <c r="M485" s="5">
        <v>8266</v>
      </c>
      <c r="N485" s="5">
        <v>1189</v>
      </c>
      <c r="O485" s="5">
        <v>1493</v>
      </c>
      <c r="P485" s="5">
        <v>3713</v>
      </c>
      <c r="Q485" s="5">
        <v>2120</v>
      </c>
      <c r="R485" s="5">
        <v>682</v>
      </c>
      <c r="S485" s="6">
        <f t="shared" si="169"/>
        <v>41189.5</v>
      </c>
      <c r="T485" s="6" t="str">
        <f t="shared" si="170"/>
        <v>15 to 19 minutes</v>
      </c>
      <c r="U485" s="6">
        <f t="shared" si="171"/>
        <v>15</v>
      </c>
      <c r="V485" s="6">
        <f t="shared" si="172"/>
        <v>82379</v>
      </c>
      <c r="W485" s="6">
        <f t="shared" si="173"/>
        <v>29081</v>
      </c>
      <c r="X485" s="6">
        <f t="shared" si="174"/>
        <v>19347</v>
      </c>
      <c r="Y485" s="6">
        <f t="shared" si="175"/>
        <v>4</v>
      </c>
      <c r="Z485" s="6">
        <f t="shared" si="176"/>
        <v>17.503437225409623</v>
      </c>
      <c r="AC485" s="6">
        <f t="shared" si="155"/>
        <v>82379</v>
      </c>
      <c r="AD485" s="6">
        <f t="shared" si="156"/>
        <v>20595</v>
      </c>
      <c r="AE485" s="6">
        <f t="shared" si="157"/>
        <v>10</v>
      </c>
      <c r="AF485" s="6">
        <f t="shared" si="158"/>
        <v>15269</v>
      </c>
      <c r="AG485" s="6">
        <f t="shared" si="159"/>
        <v>4</v>
      </c>
      <c r="AH485" s="6">
        <f t="shared" si="160"/>
        <v>13812</v>
      </c>
      <c r="AI485" s="6">
        <f t="shared" si="161"/>
        <v>11.776868164254372</v>
      </c>
      <c r="AL485" s="6">
        <f t="shared" si="162"/>
        <v>82379</v>
      </c>
      <c r="AM485" s="6">
        <f t="shared" si="163"/>
        <v>61785</v>
      </c>
      <c r="AN485" s="6">
        <f t="shared" si="164"/>
        <v>25</v>
      </c>
      <c r="AO485" s="6">
        <f t="shared" si="165"/>
        <v>4680</v>
      </c>
      <c r="AP485" s="6">
        <f t="shared" si="166"/>
        <v>4</v>
      </c>
      <c r="AQ485" s="6">
        <f t="shared" si="167"/>
        <v>60236</v>
      </c>
      <c r="AR485" s="6">
        <f t="shared" si="168"/>
        <v>26.323290598290598</v>
      </c>
    </row>
    <row r="486" spans="3:44" x14ac:dyDescent="0.25">
      <c r="C486" s="5" t="s">
        <v>956</v>
      </c>
      <c r="D486" s="5">
        <v>29780</v>
      </c>
      <c r="E486" s="5" t="s">
        <v>957</v>
      </c>
      <c r="F486" s="5">
        <v>10259</v>
      </c>
      <c r="G486" s="5">
        <v>869</v>
      </c>
      <c r="H486" s="5">
        <v>2200</v>
      </c>
      <c r="I486" s="5">
        <v>1807</v>
      </c>
      <c r="J486" s="5">
        <v>927</v>
      </c>
      <c r="K486" s="5">
        <v>421</v>
      </c>
      <c r="L486" s="5">
        <v>301</v>
      </c>
      <c r="M486" s="5">
        <v>1767</v>
      </c>
      <c r="N486" s="5">
        <v>239</v>
      </c>
      <c r="O486" s="5">
        <v>243</v>
      </c>
      <c r="P486" s="5">
        <v>589</v>
      </c>
      <c r="Q486" s="5">
        <v>739</v>
      </c>
      <c r="R486" s="5">
        <v>157</v>
      </c>
      <c r="S486" s="6">
        <f t="shared" si="169"/>
        <v>5129.5</v>
      </c>
      <c r="T486" s="6" t="str">
        <f t="shared" si="170"/>
        <v>15 to 19 minutes</v>
      </c>
      <c r="U486" s="6">
        <f t="shared" si="171"/>
        <v>15</v>
      </c>
      <c r="V486" s="6">
        <f t="shared" si="172"/>
        <v>10259</v>
      </c>
      <c r="W486" s="6">
        <f t="shared" si="173"/>
        <v>4876</v>
      </c>
      <c r="X486" s="6">
        <f t="shared" si="174"/>
        <v>927</v>
      </c>
      <c r="Y486" s="6">
        <f t="shared" si="175"/>
        <v>4</v>
      </c>
      <c r="Z486" s="6">
        <f t="shared" si="176"/>
        <v>16.093851132686083</v>
      </c>
      <c r="AC486" s="6">
        <f t="shared" si="155"/>
        <v>10259</v>
      </c>
      <c r="AD486" s="6">
        <f t="shared" si="156"/>
        <v>2565</v>
      </c>
      <c r="AE486" s="6">
        <f t="shared" si="157"/>
        <v>5</v>
      </c>
      <c r="AF486" s="6">
        <f t="shared" si="158"/>
        <v>2200</v>
      </c>
      <c r="AG486" s="6">
        <f t="shared" si="159"/>
        <v>4</v>
      </c>
      <c r="AH486" s="6">
        <f t="shared" si="160"/>
        <v>869</v>
      </c>
      <c r="AI486" s="6">
        <f t="shared" si="161"/>
        <v>8.0831818181818171</v>
      </c>
      <c r="AL486" s="6">
        <f t="shared" si="162"/>
        <v>10259</v>
      </c>
      <c r="AM486" s="6">
        <f t="shared" si="163"/>
        <v>7695</v>
      </c>
      <c r="AN486" s="6">
        <f t="shared" si="164"/>
        <v>30</v>
      </c>
      <c r="AO486" s="6">
        <f t="shared" si="165"/>
        <v>1767</v>
      </c>
      <c r="AP486" s="6">
        <f t="shared" si="166"/>
        <v>4</v>
      </c>
      <c r="AQ486" s="6">
        <f t="shared" si="167"/>
        <v>6525</v>
      </c>
      <c r="AR486" s="6">
        <f t="shared" si="168"/>
        <v>32.646859083191849</v>
      </c>
    </row>
    <row r="487" spans="3:44" x14ac:dyDescent="0.25">
      <c r="C487" s="5" t="s">
        <v>958</v>
      </c>
      <c r="D487" s="5">
        <v>29820</v>
      </c>
      <c r="E487" s="5" t="s">
        <v>959</v>
      </c>
      <c r="F487" s="5">
        <v>863545</v>
      </c>
      <c r="G487" s="5">
        <v>13968</v>
      </c>
      <c r="H487" s="5">
        <v>59695</v>
      </c>
      <c r="I487" s="5">
        <v>101315</v>
      </c>
      <c r="J487" s="5">
        <v>145723</v>
      </c>
      <c r="K487" s="5">
        <v>181528</v>
      </c>
      <c r="L487" s="5">
        <v>73019</v>
      </c>
      <c r="M487" s="5">
        <v>160000</v>
      </c>
      <c r="N487" s="5">
        <v>23445</v>
      </c>
      <c r="O487" s="5">
        <v>26355</v>
      </c>
      <c r="P487" s="5">
        <v>40246</v>
      </c>
      <c r="Q487" s="5">
        <v>23333</v>
      </c>
      <c r="R487" s="5">
        <v>14918</v>
      </c>
      <c r="S487" s="6">
        <f t="shared" si="169"/>
        <v>431772.5</v>
      </c>
      <c r="T487" s="6" t="str">
        <f t="shared" si="170"/>
        <v>20 to 24 minutes</v>
      </c>
      <c r="U487" s="6">
        <f t="shared" si="171"/>
        <v>20</v>
      </c>
      <c r="V487" s="6">
        <f t="shared" si="172"/>
        <v>863545</v>
      </c>
      <c r="W487" s="6">
        <f t="shared" si="173"/>
        <v>320701</v>
      </c>
      <c r="X487" s="6">
        <f t="shared" si="174"/>
        <v>181528</v>
      </c>
      <c r="Y487" s="6">
        <f t="shared" si="175"/>
        <v>4</v>
      </c>
      <c r="Z487" s="6">
        <f t="shared" si="176"/>
        <v>22.447479176766119</v>
      </c>
      <c r="AC487" s="6">
        <f t="shared" si="155"/>
        <v>863545</v>
      </c>
      <c r="AD487" s="6">
        <f t="shared" si="156"/>
        <v>215887</v>
      </c>
      <c r="AE487" s="6">
        <f t="shared" si="157"/>
        <v>15</v>
      </c>
      <c r="AF487" s="6">
        <f t="shared" si="158"/>
        <v>145723</v>
      </c>
      <c r="AG487" s="6">
        <f t="shared" si="159"/>
        <v>4</v>
      </c>
      <c r="AH487" s="6">
        <f t="shared" si="160"/>
        <v>174978</v>
      </c>
      <c r="AI487" s="6">
        <f t="shared" si="161"/>
        <v>16.122904414539914</v>
      </c>
      <c r="AL487" s="6">
        <f t="shared" si="162"/>
        <v>863545</v>
      </c>
      <c r="AM487" s="6">
        <f t="shared" si="163"/>
        <v>647659</v>
      </c>
      <c r="AN487" s="6">
        <f t="shared" si="164"/>
        <v>30</v>
      </c>
      <c r="AO487" s="6">
        <f t="shared" si="165"/>
        <v>160000</v>
      </c>
      <c r="AP487" s="6">
        <f t="shared" si="166"/>
        <v>4</v>
      </c>
      <c r="AQ487" s="6">
        <f t="shared" si="167"/>
        <v>575248</v>
      </c>
      <c r="AR487" s="6">
        <f t="shared" si="168"/>
        <v>31.810268749999999</v>
      </c>
    </row>
    <row r="488" spans="3:44" x14ac:dyDescent="0.25">
      <c r="C488" s="5" t="s">
        <v>960</v>
      </c>
      <c r="D488" s="5">
        <v>29860</v>
      </c>
      <c r="E488" s="5" t="s">
        <v>961</v>
      </c>
      <c r="F488" s="5">
        <v>32303</v>
      </c>
      <c r="G488" s="5">
        <v>1240</v>
      </c>
      <c r="H488" s="5">
        <v>3972</v>
      </c>
      <c r="I488" s="5">
        <v>4840</v>
      </c>
      <c r="J488" s="5">
        <v>6716</v>
      </c>
      <c r="K488" s="5">
        <v>4010</v>
      </c>
      <c r="L488" s="5">
        <v>1376</v>
      </c>
      <c r="M488" s="5">
        <v>4902</v>
      </c>
      <c r="N488" s="5">
        <v>961</v>
      </c>
      <c r="O488" s="5">
        <v>634</v>
      </c>
      <c r="P488" s="5">
        <v>1689</v>
      </c>
      <c r="Q488" s="5">
        <v>1006</v>
      </c>
      <c r="R488" s="5">
        <v>957</v>
      </c>
      <c r="S488" s="6">
        <f t="shared" si="169"/>
        <v>16151.5</v>
      </c>
      <c r="T488" s="6" t="str">
        <f t="shared" si="170"/>
        <v>15 to 19 minutes</v>
      </c>
      <c r="U488" s="6">
        <f t="shared" si="171"/>
        <v>15</v>
      </c>
      <c r="V488" s="6">
        <f t="shared" si="172"/>
        <v>32303</v>
      </c>
      <c r="W488" s="6">
        <f t="shared" si="173"/>
        <v>10052</v>
      </c>
      <c r="X488" s="6">
        <f t="shared" si="174"/>
        <v>6716</v>
      </c>
      <c r="Y488" s="6">
        <f t="shared" si="175"/>
        <v>4</v>
      </c>
      <c r="Z488" s="6">
        <f t="shared" si="176"/>
        <v>18.6328171530673</v>
      </c>
      <c r="AC488" s="6">
        <f t="shared" si="155"/>
        <v>32303</v>
      </c>
      <c r="AD488" s="6">
        <f t="shared" si="156"/>
        <v>8076</v>
      </c>
      <c r="AE488" s="6">
        <f t="shared" si="157"/>
        <v>10</v>
      </c>
      <c r="AF488" s="6">
        <f t="shared" si="158"/>
        <v>4840</v>
      </c>
      <c r="AG488" s="6">
        <f t="shared" si="159"/>
        <v>4</v>
      </c>
      <c r="AH488" s="6">
        <f t="shared" si="160"/>
        <v>5212</v>
      </c>
      <c r="AI488" s="6">
        <f t="shared" si="161"/>
        <v>12.366735537190083</v>
      </c>
      <c r="AL488" s="6">
        <f t="shared" si="162"/>
        <v>32303</v>
      </c>
      <c r="AM488" s="6">
        <f t="shared" si="163"/>
        <v>24228</v>
      </c>
      <c r="AN488" s="6">
        <f t="shared" si="164"/>
        <v>30</v>
      </c>
      <c r="AO488" s="6">
        <f t="shared" si="165"/>
        <v>4902</v>
      </c>
      <c r="AP488" s="6">
        <f t="shared" si="166"/>
        <v>4</v>
      </c>
      <c r="AQ488" s="6">
        <f t="shared" si="167"/>
        <v>22154</v>
      </c>
      <c r="AR488" s="6">
        <f t="shared" si="168"/>
        <v>31.691758465932274</v>
      </c>
    </row>
    <row r="489" spans="3:44" x14ac:dyDescent="0.25">
      <c r="C489" s="5" t="s">
        <v>962</v>
      </c>
      <c r="D489" s="5">
        <v>29900</v>
      </c>
      <c r="E489" s="5" t="s">
        <v>963</v>
      </c>
      <c r="F489" s="5">
        <v>11089</v>
      </c>
      <c r="G489" s="5">
        <v>309</v>
      </c>
      <c r="H489" s="5">
        <v>1375</v>
      </c>
      <c r="I489" s="5">
        <v>2299</v>
      </c>
      <c r="J489" s="5">
        <v>2342</v>
      </c>
      <c r="K489" s="5">
        <v>1428</v>
      </c>
      <c r="L489" s="5">
        <v>474</v>
      </c>
      <c r="M489" s="5">
        <v>1159</v>
      </c>
      <c r="N489" s="5">
        <v>357</v>
      </c>
      <c r="O489" s="5">
        <v>290</v>
      </c>
      <c r="P489" s="5">
        <v>514</v>
      </c>
      <c r="Q489" s="5">
        <v>387</v>
      </c>
      <c r="R489" s="5">
        <v>155</v>
      </c>
      <c r="S489" s="6">
        <f t="shared" si="169"/>
        <v>5544.5</v>
      </c>
      <c r="T489" s="6" t="str">
        <f t="shared" si="170"/>
        <v>15 to 19 minutes</v>
      </c>
      <c r="U489" s="6">
        <f t="shared" si="171"/>
        <v>15</v>
      </c>
      <c r="V489" s="6">
        <f t="shared" si="172"/>
        <v>11089</v>
      </c>
      <c r="W489" s="6">
        <f t="shared" si="173"/>
        <v>3983</v>
      </c>
      <c r="X489" s="6">
        <f t="shared" si="174"/>
        <v>2342</v>
      </c>
      <c r="Y489" s="6">
        <f t="shared" si="175"/>
        <v>4</v>
      </c>
      <c r="Z489" s="6">
        <f t="shared" si="176"/>
        <v>17.666951323654995</v>
      </c>
      <c r="AC489" s="6">
        <f t="shared" si="155"/>
        <v>11089</v>
      </c>
      <c r="AD489" s="6">
        <f t="shared" si="156"/>
        <v>2773</v>
      </c>
      <c r="AE489" s="6">
        <f t="shared" si="157"/>
        <v>10</v>
      </c>
      <c r="AF489" s="6">
        <f t="shared" si="158"/>
        <v>2299</v>
      </c>
      <c r="AG489" s="6">
        <f t="shared" si="159"/>
        <v>4</v>
      </c>
      <c r="AH489" s="6">
        <f t="shared" si="160"/>
        <v>1684</v>
      </c>
      <c r="AI489" s="6">
        <f t="shared" si="161"/>
        <v>11.89343192692475</v>
      </c>
      <c r="AL489" s="6">
        <f t="shared" si="162"/>
        <v>11089</v>
      </c>
      <c r="AM489" s="6">
        <f t="shared" si="163"/>
        <v>8317</v>
      </c>
      <c r="AN489" s="6">
        <f t="shared" si="164"/>
        <v>30</v>
      </c>
      <c r="AO489" s="6">
        <f t="shared" si="165"/>
        <v>1159</v>
      </c>
      <c r="AP489" s="6">
        <f t="shared" si="166"/>
        <v>4</v>
      </c>
      <c r="AQ489" s="6">
        <f t="shared" si="167"/>
        <v>8227</v>
      </c>
      <c r="AR489" s="6">
        <f t="shared" si="168"/>
        <v>30.309749784296809</v>
      </c>
    </row>
    <row r="490" spans="3:44" x14ac:dyDescent="0.25">
      <c r="C490" s="5" t="s">
        <v>964</v>
      </c>
      <c r="D490" s="5">
        <v>29940</v>
      </c>
      <c r="E490" s="5" t="s">
        <v>965</v>
      </c>
      <c r="F490" s="5">
        <v>57133</v>
      </c>
      <c r="G490" s="5">
        <v>3070</v>
      </c>
      <c r="H490" s="5">
        <v>9716</v>
      </c>
      <c r="I490" s="5">
        <v>12311</v>
      </c>
      <c r="J490" s="5">
        <v>9597</v>
      </c>
      <c r="K490" s="5">
        <v>5128</v>
      </c>
      <c r="L490" s="5">
        <v>2820</v>
      </c>
      <c r="M490" s="5">
        <v>4265</v>
      </c>
      <c r="N490" s="5">
        <v>1853</v>
      </c>
      <c r="O490" s="5">
        <v>1905</v>
      </c>
      <c r="P490" s="5">
        <v>4491</v>
      </c>
      <c r="Q490" s="5">
        <v>1487</v>
      </c>
      <c r="R490" s="5">
        <v>490</v>
      </c>
      <c r="S490" s="6">
        <f t="shared" si="169"/>
        <v>28566.5</v>
      </c>
      <c r="T490" s="6" t="str">
        <f t="shared" si="170"/>
        <v>15 to 19 minutes</v>
      </c>
      <c r="U490" s="6">
        <f t="shared" si="171"/>
        <v>15</v>
      </c>
      <c r="V490" s="6">
        <f t="shared" si="172"/>
        <v>57133</v>
      </c>
      <c r="W490" s="6">
        <f t="shared" si="173"/>
        <v>25097</v>
      </c>
      <c r="X490" s="6">
        <f t="shared" si="174"/>
        <v>9597</v>
      </c>
      <c r="Y490" s="6">
        <f t="shared" si="175"/>
        <v>4</v>
      </c>
      <c r="Z490" s="6">
        <f t="shared" si="176"/>
        <v>16.446076899030949</v>
      </c>
      <c r="AC490" s="6">
        <f t="shared" si="155"/>
        <v>57133</v>
      </c>
      <c r="AD490" s="6">
        <f t="shared" si="156"/>
        <v>14284</v>
      </c>
      <c r="AE490" s="6">
        <f t="shared" si="157"/>
        <v>10</v>
      </c>
      <c r="AF490" s="6">
        <f t="shared" si="158"/>
        <v>12311</v>
      </c>
      <c r="AG490" s="6">
        <f t="shared" si="159"/>
        <v>4</v>
      </c>
      <c r="AH490" s="6">
        <f t="shared" si="160"/>
        <v>12786</v>
      </c>
      <c r="AI490" s="6">
        <f t="shared" si="161"/>
        <v>10.486475509706766</v>
      </c>
      <c r="AL490" s="6">
        <f t="shared" si="162"/>
        <v>57133</v>
      </c>
      <c r="AM490" s="6">
        <f t="shared" si="163"/>
        <v>42850</v>
      </c>
      <c r="AN490" s="6">
        <f t="shared" si="164"/>
        <v>30</v>
      </c>
      <c r="AO490" s="6">
        <f t="shared" si="165"/>
        <v>4265</v>
      </c>
      <c r="AP490" s="6">
        <f t="shared" si="166"/>
        <v>4</v>
      </c>
      <c r="AQ490" s="6">
        <f t="shared" si="167"/>
        <v>42642</v>
      </c>
      <c r="AR490" s="6">
        <f t="shared" si="168"/>
        <v>30.194841735052755</v>
      </c>
    </row>
    <row r="491" spans="3:44" x14ac:dyDescent="0.25">
      <c r="C491" s="5" t="s">
        <v>966</v>
      </c>
      <c r="D491" s="5">
        <v>29980</v>
      </c>
      <c r="E491" s="5" t="s">
        <v>967</v>
      </c>
      <c r="F491" s="5">
        <v>16105</v>
      </c>
      <c r="G491" s="5">
        <v>836</v>
      </c>
      <c r="H491" s="5">
        <v>2619</v>
      </c>
      <c r="I491" s="5">
        <v>2574</v>
      </c>
      <c r="J491" s="5">
        <v>2310</v>
      </c>
      <c r="K491" s="5">
        <v>1763</v>
      </c>
      <c r="L491" s="5">
        <v>845</v>
      </c>
      <c r="M491" s="5">
        <v>1581</v>
      </c>
      <c r="N491" s="5">
        <v>429</v>
      </c>
      <c r="O491" s="5">
        <v>391</v>
      </c>
      <c r="P491" s="5">
        <v>1042</v>
      </c>
      <c r="Q491" s="5">
        <v>1001</v>
      </c>
      <c r="R491" s="5">
        <v>714</v>
      </c>
      <c r="S491" s="6">
        <f t="shared" si="169"/>
        <v>8052.5</v>
      </c>
      <c r="T491" s="6" t="str">
        <f t="shared" si="170"/>
        <v>15 to 19 minutes</v>
      </c>
      <c r="U491" s="6">
        <f t="shared" si="171"/>
        <v>15</v>
      </c>
      <c r="V491" s="6">
        <f t="shared" si="172"/>
        <v>16105</v>
      </c>
      <c r="W491" s="6">
        <f t="shared" si="173"/>
        <v>6029</v>
      </c>
      <c r="X491" s="6">
        <f t="shared" si="174"/>
        <v>2310</v>
      </c>
      <c r="Y491" s="6">
        <f t="shared" si="175"/>
        <v>4</v>
      </c>
      <c r="Z491" s="6">
        <f t="shared" si="176"/>
        <v>18.503896103896103</v>
      </c>
      <c r="AC491" s="6">
        <f t="shared" si="155"/>
        <v>16105</v>
      </c>
      <c r="AD491" s="6">
        <f t="shared" si="156"/>
        <v>4027</v>
      </c>
      <c r="AE491" s="6">
        <f t="shared" si="157"/>
        <v>10</v>
      </c>
      <c r="AF491" s="6">
        <f t="shared" si="158"/>
        <v>2574</v>
      </c>
      <c r="AG491" s="6">
        <f t="shared" si="159"/>
        <v>4</v>
      </c>
      <c r="AH491" s="6">
        <f t="shared" si="160"/>
        <v>3455</v>
      </c>
      <c r="AI491" s="6">
        <f t="shared" si="161"/>
        <v>10.887723387723387</v>
      </c>
      <c r="AL491" s="6">
        <f t="shared" si="162"/>
        <v>16105</v>
      </c>
      <c r="AM491" s="6">
        <f t="shared" si="163"/>
        <v>12079</v>
      </c>
      <c r="AN491" s="6">
        <f t="shared" si="164"/>
        <v>30</v>
      </c>
      <c r="AO491" s="6">
        <f t="shared" si="165"/>
        <v>1581</v>
      </c>
      <c r="AP491" s="6">
        <f t="shared" si="166"/>
        <v>4</v>
      </c>
      <c r="AQ491" s="6">
        <f t="shared" si="167"/>
        <v>10947</v>
      </c>
      <c r="AR491" s="6">
        <f t="shared" si="168"/>
        <v>32.863377609108156</v>
      </c>
    </row>
    <row r="492" spans="3:44" x14ac:dyDescent="0.25">
      <c r="C492" s="5" t="s">
        <v>968</v>
      </c>
      <c r="D492" s="5">
        <v>30020</v>
      </c>
      <c r="E492" s="5" t="s">
        <v>969</v>
      </c>
      <c r="F492" s="5">
        <v>53621</v>
      </c>
      <c r="G492" s="5">
        <v>3359</v>
      </c>
      <c r="H492" s="5">
        <v>7852</v>
      </c>
      <c r="I492" s="5">
        <v>12446</v>
      </c>
      <c r="J492" s="5">
        <v>13008</v>
      </c>
      <c r="K492" s="5">
        <v>7690</v>
      </c>
      <c r="L492" s="5">
        <v>2317</v>
      </c>
      <c r="M492" s="5">
        <v>3938</v>
      </c>
      <c r="N492" s="5">
        <v>419</v>
      </c>
      <c r="O492" s="5">
        <v>492</v>
      </c>
      <c r="P492" s="5">
        <v>996</v>
      </c>
      <c r="Q492" s="5">
        <v>631</v>
      </c>
      <c r="R492" s="5">
        <v>473</v>
      </c>
      <c r="S492" s="6">
        <f t="shared" si="169"/>
        <v>26810.5</v>
      </c>
      <c r="T492" s="6" t="str">
        <f t="shared" si="170"/>
        <v>15 to 19 minutes</v>
      </c>
      <c r="U492" s="6">
        <f t="shared" si="171"/>
        <v>15</v>
      </c>
      <c r="V492" s="6">
        <f t="shared" si="172"/>
        <v>53621</v>
      </c>
      <c r="W492" s="6">
        <f t="shared" si="173"/>
        <v>23657</v>
      </c>
      <c r="X492" s="6">
        <f t="shared" si="174"/>
        <v>13008</v>
      </c>
      <c r="Y492" s="6">
        <f t="shared" si="175"/>
        <v>4</v>
      </c>
      <c r="Z492" s="6">
        <f t="shared" si="176"/>
        <v>15.969710947109471</v>
      </c>
      <c r="AC492" s="6">
        <f t="shared" si="155"/>
        <v>53621</v>
      </c>
      <c r="AD492" s="6">
        <f t="shared" si="156"/>
        <v>13406</v>
      </c>
      <c r="AE492" s="6">
        <f t="shared" si="157"/>
        <v>10</v>
      </c>
      <c r="AF492" s="6">
        <f t="shared" si="158"/>
        <v>12446</v>
      </c>
      <c r="AG492" s="6">
        <f t="shared" si="159"/>
        <v>4</v>
      </c>
      <c r="AH492" s="6">
        <f t="shared" si="160"/>
        <v>11211</v>
      </c>
      <c r="AI492" s="6">
        <f t="shared" si="161"/>
        <v>10.705206492045637</v>
      </c>
      <c r="AL492" s="6">
        <f t="shared" si="162"/>
        <v>53621</v>
      </c>
      <c r="AM492" s="6">
        <f t="shared" si="163"/>
        <v>40216</v>
      </c>
      <c r="AN492" s="6">
        <f t="shared" si="164"/>
        <v>20</v>
      </c>
      <c r="AO492" s="6">
        <f t="shared" si="165"/>
        <v>7690</v>
      </c>
      <c r="AP492" s="6">
        <f t="shared" si="166"/>
        <v>4</v>
      </c>
      <c r="AQ492" s="6">
        <f t="shared" si="167"/>
        <v>36665</v>
      </c>
      <c r="AR492" s="6">
        <f t="shared" si="168"/>
        <v>21.846944083224969</v>
      </c>
    </row>
    <row r="493" spans="3:44" x14ac:dyDescent="0.25">
      <c r="C493" s="5" t="s">
        <v>970</v>
      </c>
      <c r="D493" s="5">
        <v>30060</v>
      </c>
      <c r="E493" s="5" t="s">
        <v>971</v>
      </c>
      <c r="F493" s="5">
        <v>14731</v>
      </c>
      <c r="G493" s="5">
        <v>474</v>
      </c>
      <c r="H493" s="5">
        <v>2507</v>
      </c>
      <c r="I493" s="5">
        <v>2760</v>
      </c>
      <c r="J493" s="5">
        <v>2652</v>
      </c>
      <c r="K493" s="5">
        <v>2391</v>
      </c>
      <c r="L493" s="5">
        <v>477</v>
      </c>
      <c r="M493" s="5">
        <v>1211</v>
      </c>
      <c r="N493" s="5">
        <v>307</v>
      </c>
      <c r="O493" s="5">
        <v>193</v>
      </c>
      <c r="P493" s="5">
        <v>884</v>
      </c>
      <c r="Q493" s="5">
        <v>531</v>
      </c>
      <c r="R493" s="5">
        <v>344</v>
      </c>
      <c r="S493" s="6">
        <f t="shared" si="169"/>
        <v>7365.5</v>
      </c>
      <c r="T493" s="6" t="str">
        <f t="shared" si="170"/>
        <v>15 to 19 minutes</v>
      </c>
      <c r="U493" s="6">
        <f t="shared" si="171"/>
        <v>15</v>
      </c>
      <c r="V493" s="6">
        <f t="shared" si="172"/>
        <v>14731</v>
      </c>
      <c r="W493" s="6">
        <f t="shared" si="173"/>
        <v>5741</v>
      </c>
      <c r="X493" s="6">
        <f t="shared" si="174"/>
        <v>2652</v>
      </c>
      <c r="Y493" s="6">
        <f t="shared" si="175"/>
        <v>4</v>
      </c>
      <c r="Z493" s="6">
        <f t="shared" si="176"/>
        <v>17.450226244343892</v>
      </c>
      <c r="AC493" s="6">
        <f t="shared" si="155"/>
        <v>14731</v>
      </c>
      <c r="AD493" s="6">
        <f t="shared" si="156"/>
        <v>3683</v>
      </c>
      <c r="AE493" s="6">
        <f t="shared" si="157"/>
        <v>10</v>
      </c>
      <c r="AF493" s="6">
        <f t="shared" si="158"/>
        <v>2760</v>
      </c>
      <c r="AG493" s="6">
        <f t="shared" si="159"/>
        <v>4</v>
      </c>
      <c r="AH493" s="6">
        <f t="shared" si="160"/>
        <v>2981</v>
      </c>
      <c r="AI493" s="6">
        <f t="shared" si="161"/>
        <v>11.017028985507245</v>
      </c>
      <c r="AL493" s="6">
        <f t="shared" si="162"/>
        <v>14731</v>
      </c>
      <c r="AM493" s="6">
        <f t="shared" si="163"/>
        <v>11049</v>
      </c>
      <c r="AN493" s="6">
        <f t="shared" si="164"/>
        <v>25</v>
      </c>
      <c r="AO493" s="6">
        <f t="shared" si="165"/>
        <v>477</v>
      </c>
      <c r="AP493" s="6">
        <f t="shared" si="166"/>
        <v>4</v>
      </c>
      <c r="AQ493" s="6">
        <f t="shared" si="167"/>
        <v>10784</v>
      </c>
      <c r="AR493" s="6">
        <f t="shared" si="168"/>
        <v>27.215932914046121</v>
      </c>
    </row>
    <row r="494" spans="3:44" x14ac:dyDescent="0.25">
      <c r="C494" s="5" t="s">
        <v>972</v>
      </c>
      <c r="D494" s="5">
        <v>30100</v>
      </c>
      <c r="E494" s="5" t="s">
        <v>973</v>
      </c>
      <c r="F494" s="5">
        <v>82002</v>
      </c>
      <c r="G494" s="5">
        <v>5324</v>
      </c>
      <c r="H494" s="5">
        <v>11716</v>
      </c>
      <c r="I494" s="5">
        <v>12312</v>
      </c>
      <c r="J494" s="5">
        <v>12000</v>
      </c>
      <c r="K494" s="5">
        <v>10932</v>
      </c>
      <c r="L494" s="5">
        <v>4720</v>
      </c>
      <c r="M494" s="5">
        <v>9914</v>
      </c>
      <c r="N494" s="5">
        <v>1900</v>
      </c>
      <c r="O494" s="5">
        <v>2621</v>
      </c>
      <c r="P494" s="5">
        <v>5273</v>
      </c>
      <c r="Q494" s="5">
        <v>3611</v>
      </c>
      <c r="R494" s="5">
        <v>1679</v>
      </c>
      <c r="S494" s="6">
        <f t="shared" si="169"/>
        <v>41001</v>
      </c>
      <c r="T494" s="6" t="str">
        <f t="shared" si="170"/>
        <v>15 to 19 minutes</v>
      </c>
      <c r="U494" s="6">
        <f t="shared" si="171"/>
        <v>15</v>
      </c>
      <c r="V494" s="6">
        <f t="shared" si="172"/>
        <v>82002</v>
      </c>
      <c r="W494" s="6">
        <f t="shared" si="173"/>
        <v>29352</v>
      </c>
      <c r="X494" s="6">
        <f t="shared" si="174"/>
        <v>12000</v>
      </c>
      <c r="Y494" s="6">
        <f t="shared" si="175"/>
        <v>4</v>
      </c>
      <c r="Z494" s="6">
        <f t="shared" si="176"/>
        <v>18.882999999999999</v>
      </c>
      <c r="AC494" s="6">
        <f t="shared" si="155"/>
        <v>82002</v>
      </c>
      <c r="AD494" s="6">
        <f t="shared" si="156"/>
        <v>20501</v>
      </c>
      <c r="AE494" s="6">
        <f t="shared" si="157"/>
        <v>10</v>
      </c>
      <c r="AF494" s="6">
        <f t="shared" si="158"/>
        <v>12312</v>
      </c>
      <c r="AG494" s="6">
        <f t="shared" si="159"/>
        <v>4</v>
      </c>
      <c r="AH494" s="6">
        <f t="shared" si="160"/>
        <v>17040</v>
      </c>
      <c r="AI494" s="6">
        <f t="shared" si="161"/>
        <v>11.124269005847953</v>
      </c>
      <c r="AL494" s="6">
        <f t="shared" si="162"/>
        <v>82002</v>
      </c>
      <c r="AM494" s="6">
        <f t="shared" si="163"/>
        <v>61502</v>
      </c>
      <c r="AN494" s="6">
        <f t="shared" si="164"/>
        <v>30</v>
      </c>
      <c r="AO494" s="6">
        <f t="shared" si="165"/>
        <v>9914</v>
      </c>
      <c r="AP494" s="6">
        <f t="shared" si="166"/>
        <v>4</v>
      </c>
      <c r="AQ494" s="6">
        <f t="shared" si="167"/>
        <v>57004</v>
      </c>
      <c r="AR494" s="6">
        <f t="shared" si="168"/>
        <v>31.814605608230785</v>
      </c>
    </row>
    <row r="495" spans="3:44" x14ac:dyDescent="0.25">
      <c r="C495" s="5" t="s">
        <v>974</v>
      </c>
      <c r="D495" s="5">
        <v>30140</v>
      </c>
      <c r="E495" s="5" t="s">
        <v>975</v>
      </c>
      <c r="F495" s="5">
        <v>61173</v>
      </c>
      <c r="G495" s="5">
        <v>3140</v>
      </c>
      <c r="H495" s="5">
        <v>7358</v>
      </c>
      <c r="I495" s="5">
        <v>9987</v>
      </c>
      <c r="J495" s="5">
        <v>9442</v>
      </c>
      <c r="K495" s="5">
        <v>8314</v>
      </c>
      <c r="L495" s="5">
        <v>4062</v>
      </c>
      <c r="M495" s="5">
        <v>6650</v>
      </c>
      <c r="N495" s="5">
        <v>1790</v>
      </c>
      <c r="O495" s="5">
        <v>2676</v>
      </c>
      <c r="P495" s="5">
        <v>4696</v>
      </c>
      <c r="Q495" s="5">
        <v>2005</v>
      </c>
      <c r="R495" s="5">
        <v>1053</v>
      </c>
      <c r="S495" s="6">
        <f t="shared" si="169"/>
        <v>30586.5</v>
      </c>
      <c r="T495" s="6" t="str">
        <f t="shared" si="170"/>
        <v>20 to 24 minutes</v>
      </c>
      <c r="U495" s="6">
        <f t="shared" si="171"/>
        <v>20</v>
      </c>
      <c r="V495" s="6">
        <f t="shared" si="172"/>
        <v>61173</v>
      </c>
      <c r="W495" s="6">
        <f t="shared" si="173"/>
        <v>29927</v>
      </c>
      <c r="X495" s="6">
        <f t="shared" si="174"/>
        <v>8314</v>
      </c>
      <c r="Y495" s="6">
        <f t="shared" si="175"/>
        <v>4</v>
      </c>
      <c r="Z495" s="6">
        <f t="shared" si="176"/>
        <v>20.317296127014675</v>
      </c>
      <c r="AC495" s="6">
        <f t="shared" si="155"/>
        <v>61173</v>
      </c>
      <c r="AD495" s="6">
        <f t="shared" si="156"/>
        <v>15294</v>
      </c>
      <c r="AE495" s="6">
        <f t="shared" si="157"/>
        <v>10</v>
      </c>
      <c r="AF495" s="6">
        <f t="shared" si="158"/>
        <v>9987</v>
      </c>
      <c r="AG495" s="6">
        <f t="shared" si="159"/>
        <v>4</v>
      </c>
      <c r="AH495" s="6">
        <f t="shared" si="160"/>
        <v>10498</v>
      </c>
      <c r="AI495" s="6">
        <f t="shared" si="161"/>
        <v>11.920596775808551</v>
      </c>
      <c r="AL495" s="6">
        <f t="shared" si="162"/>
        <v>61173</v>
      </c>
      <c r="AM495" s="6">
        <f t="shared" si="163"/>
        <v>45880</v>
      </c>
      <c r="AN495" s="6">
        <f t="shared" si="164"/>
        <v>30</v>
      </c>
      <c r="AO495" s="6">
        <f t="shared" si="165"/>
        <v>6650</v>
      </c>
      <c r="AP495" s="6">
        <f t="shared" si="166"/>
        <v>4</v>
      </c>
      <c r="AQ495" s="6">
        <f t="shared" si="167"/>
        <v>42303</v>
      </c>
      <c r="AR495" s="6">
        <f t="shared" si="168"/>
        <v>32.151428571428568</v>
      </c>
    </row>
    <row r="496" spans="3:44" x14ac:dyDescent="0.25">
      <c r="C496" s="5" t="s">
        <v>976</v>
      </c>
      <c r="D496" s="5">
        <v>30220</v>
      </c>
      <c r="E496" s="5" t="s">
        <v>977</v>
      </c>
      <c r="F496" s="5">
        <v>9883</v>
      </c>
      <c r="G496" s="5">
        <v>921</v>
      </c>
      <c r="H496" s="5">
        <v>2321</v>
      </c>
      <c r="I496" s="5">
        <v>1551</v>
      </c>
      <c r="J496" s="5">
        <v>1102</v>
      </c>
      <c r="K496" s="5">
        <v>1004</v>
      </c>
      <c r="L496" s="5">
        <v>276</v>
      </c>
      <c r="M496" s="5">
        <v>1163</v>
      </c>
      <c r="N496" s="5">
        <v>338</v>
      </c>
      <c r="O496" s="5">
        <v>287</v>
      </c>
      <c r="P496" s="5">
        <v>484</v>
      </c>
      <c r="Q496" s="5">
        <v>149</v>
      </c>
      <c r="R496" s="5">
        <v>287</v>
      </c>
      <c r="S496" s="6">
        <f t="shared" si="169"/>
        <v>4941.5</v>
      </c>
      <c r="T496" s="6" t="str">
        <f t="shared" si="170"/>
        <v>15 to 19 minutes</v>
      </c>
      <c r="U496" s="6">
        <f t="shared" si="171"/>
        <v>15</v>
      </c>
      <c r="V496" s="6">
        <f t="shared" si="172"/>
        <v>9883</v>
      </c>
      <c r="W496" s="6">
        <f t="shared" si="173"/>
        <v>4793</v>
      </c>
      <c r="X496" s="6">
        <f t="shared" si="174"/>
        <v>1102</v>
      </c>
      <c r="Y496" s="6">
        <f t="shared" si="175"/>
        <v>4</v>
      </c>
      <c r="Z496" s="6">
        <f t="shared" si="176"/>
        <v>15.539019963702358</v>
      </c>
      <c r="AC496" s="6">
        <f t="shared" si="155"/>
        <v>9883</v>
      </c>
      <c r="AD496" s="6">
        <f t="shared" si="156"/>
        <v>2471</v>
      </c>
      <c r="AE496" s="6">
        <f t="shared" si="157"/>
        <v>5</v>
      </c>
      <c r="AF496" s="6">
        <f t="shared" si="158"/>
        <v>2321</v>
      </c>
      <c r="AG496" s="6">
        <f t="shared" si="159"/>
        <v>4</v>
      </c>
      <c r="AH496" s="6">
        <f t="shared" si="160"/>
        <v>921</v>
      </c>
      <c r="AI496" s="6">
        <f t="shared" si="161"/>
        <v>7.6708315381301162</v>
      </c>
      <c r="AL496" s="6">
        <f t="shared" si="162"/>
        <v>9883</v>
      </c>
      <c r="AM496" s="6">
        <f t="shared" si="163"/>
        <v>7413</v>
      </c>
      <c r="AN496" s="6">
        <f t="shared" si="164"/>
        <v>30</v>
      </c>
      <c r="AO496" s="6">
        <f t="shared" si="165"/>
        <v>1163</v>
      </c>
      <c r="AP496" s="6">
        <f t="shared" si="166"/>
        <v>4</v>
      </c>
      <c r="AQ496" s="6">
        <f t="shared" si="167"/>
        <v>7175</v>
      </c>
      <c r="AR496" s="6">
        <f t="shared" si="168"/>
        <v>30.815993121238176</v>
      </c>
    </row>
    <row r="497" spans="3:44" x14ac:dyDescent="0.25">
      <c r="C497" s="5" t="s">
        <v>978</v>
      </c>
      <c r="D497" s="5">
        <v>30260</v>
      </c>
      <c r="E497" s="5" t="s">
        <v>979</v>
      </c>
      <c r="F497" s="5">
        <v>15764</v>
      </c>
      <c r="G497" s="5">
        <v>946</v>
      </c>
      <c r="H497" s="5">
        <v>2628</v>
      </c>
      <c r="I497" s="5">
        <v>2600</v>
      </c>
      <c r="J497" s="5">
        <v>2488</v>
      </c>
      <c r="K497" s="5">
        <v>2298</v>
      </c>
      <c r="L497" s="5">
        <v>960</v>
      </c>
      <c r="M497" s="5">
        <v>1486</v>
      </c>
      <c r="N497" s="5">
        <v>387</v>
      </c>
      <c r="O497" s="5">
        <v>408</v>
      </c>
      <c r="P497" s="5">
        <v>784</v>
      </c>
      <c r="Q497" s="5">
        <v>536</v>
      </c>
      <c r="R497" s="5">
        <v>243</v>
      </c>
      <c r="S497" s="6">
        <f t="shared" si="169"/>
        <v>7882</v>
      </c>
      <c r="T497" s="6" t="str">
        <f t="shared" si="170"/>
        <v>15 to 19 minutes</v>
      </c>
      <c r="U497" s="6">
        <f t="shared" si="171"/>
        <v>15</v>
      </c>
      <c r="V497" s="6">
        <f t="shared" si="172"/>
        <v>15764</v>
      </c>
      <c r="W497" s="6">
        <f t="shared" si="173"/>
        <v>6174</v>
      </c>
      <c r="X497" s="6">
        <f t="shared" si="174"/>
        <v>2488</v>
      </c>
      <c r="Y497" s="6">
        <f t="shared" si="175"/>
        <v>4</v>
      </c>
      <c r="Z497" s="6">
        <f t="shared" si="176"/>
        <v>17.7459807073955</v>
      </c>
      <c r="AC497" s="6">
        <f t="shared" si="155"/>
        <v>15764</v>
      </c>
      <c r="AD497" s="6">
        <f t="shared" si="156"/>
        <v>3942</v>
      </c>
      <c r="AE497" s="6">
        <f t="shared" si="157"/>
        <v>10</v>
      </c>
      <c r="AF497" s="6">
        <f t="shared" si="158"/>
        <v>2600</v>
      </c>
      <c r="AG497" s="6">
        <f t="shared" si="159"/>
        <v>4</v>
      </c>
      <c r="AH497" s="6">
        <f t="shared" si="160"/>
        <v>3574</v>
      </c>
      <c r="AI497" s="6">
        <f t="shared" si="161"/>
        <v>10.564615384615385</v>
      </c>
      <c r="AL497" s="6">
        <f t="shared" si="162"/>
        <v>15764</v>
      </c>
      <c r="AM497" s="6">
        <f t="shared" si="163"/>
        <v>11823</v>
      </c>
      <c r="AN497" s="6">
        <f t="shared" si="164"/>
        <v>25</v>
      </c>
      <c r="AO497" s="6">
        <f t="shared" si="165"/>
        <v>960</v>
      </c>
      <c r="AP497" s="6">
        <f t="shared" si="166"/>
        <v>4</v>
      </c>
      <c r="AQ497" s="6">
        <f t="shared" si="167"/>
        <v>10960</v>
      </c>
      <c r="AR497" s="6">
        <f t="shared" si="168"/>
        <v>28.595833333333331</v>
      </c>
    </row>
    <row r="498" spans="3:44" x14ac:dyDescent="0.25">
      <c r="C498" s="5" t="s">
        <v>980</v>
      </c>
      <c r="D498" s="5">
        <v>30280</v>
      </c>
      <c r="E498" s="5" t="s">
        <v>981</v>
      </c>
      <c r="F498" s="5">
        <v>12731</v>
      </c>
      <c r="G498" s="5">
        <v>511</v>
      </c>
      <c r="H498" s="5">
        <v>1549</v>
      </c>
      <c r="I498" s="5">
        <v>1796</v>
      </c>
      <c r="J498" s="5">
        <v>1804</v>
      </c>
      <c r="K498" s="5">
        <v>1077</v>
      </c>
      <c r="L498" s="5">
        <v>672</v>
      </c>
      <c r="M498" s="5">
        <v>1296</v>
      </c>
      <c r="N498" s="5">
        <v>412</v>
      </c>
      <c r="O498" s="5">
        <v>537</v>
      </c>
      <c r="P498" s="5">
        <v>1625</v>
      </c>
      <c r="Q498" s="5">
        <v>1143</v>
      </c>
      <c r="R498" s="5">
        <v>309</v>
      </c>
      <c r="S498" s="6">
        <f t="shared" si="169"/>
        <v>6365.5</v>
      </c>
      <c r="T498" s="6" t="str">
        <f t="shared" si="170"/>
        <v>20 to 24 minutes</v>
      </c>
      <c r="U498" s="6">
        <f t="shared" si="171"/>
        <v>20</v>
      </c>
      <c r="V498" s="6">
        <f t="shared" si="172"/>
        <v>12731</v>
      </c>
      <c r="W498" s="6">
        <f t="shared" si="173"/>
        <v>5660</v>
      </c>
      <c r="X498" s="6">
        <f t="shared" si="174"/>
        <v>1077</v>
      </c>
      <c r="Y498" s="6">
        <f t="shared" si="175"/>
        <v>4</v>
      </c>
      <c r="Z498" s="6">
        <f t="shared" si="176"/>
        <v>22.620241411327761</v>
      </c>
      <c r="AC498" s="6">
        <f t="shared" si="155"/>
        <v>12731</v>
      </c>
      <c r="AD498" s="6">
        <f t="shared" si="156"/>
        <v>3183</v>
      </c>
      <c r="AE498" s="6">
        <f t="shared" si="157"/>
        <v>10</v>
      </c>
      <c r="AF498" s="6">
        <f t="shared" si="158"/>
        <v>1796</v>
      </c>
      <c r="AG498" s="6">
        <f t="shared" si="159"/>
        <v>4</v>
      </c>
      <c r="AH498" s="6">
        <f t="shared" si="160"/>
        <v>2060</v>
      </c>
      <c r="AI498" s="6">
        <f t="shared" si="161"/>
        <v>12.500556792873052</v>
      </c>
      <c r="AL498" s="6">
        <f t="shared" si="162"/>
        <v>12731</v>
      </c>
      <c r="AM498" s="6">
        <f t="shared" si="163"/>
        <v>9549</v>
      </c>
      <c r="AN498" s="6">
        <f t="shared" si="164"/>
        <v>40</v>
      </c>
      <c r="AO498" s="6">
        <f t="shared" si="165"/>
        <v>537</v>
      </c>
      <c r="AP498" s="6">
        <f t="shared" si="166"/>
        <v>4</v>
      </c>
      <c r="AQ498" s="6">
        <f t="shared" si="167"/>
        <v>9117</v>
      </c>
      <c r="AR498" s="6">
        <f t="shared" si="168"/>
        <v>43.212290502793294</v>
      </c>
    </row>
    <row r="499" spans="3:44" x14ac:dyDescent="0.25">
      <c r="C499" s="5" t="s">
        <v>982</v>
      </c>
      <c r="D499" s="5">
        <v>30300</v>
      </c>
      <c r="E499" s="5" t="s">
        <v>983</v>
      </c>
      <c r="F499" s="5">
        <v>26156</v>
      </c>
      <c r="G499" s="5">
        <v>1884</v>
      </c>
      <c r="H499" s="5">
        <v>5340</v>
      </c>
      <c r="I499" s="5">
        <v>6798</v>
      </c>
      <c r="J499" s="5">
        <v>5937</v>
      </c>
      <c r="K499" s="5">
        <v>2610</v>
      </c>
      <c r="L499" s="5">
        <v>513</v>
      </c>
      <c r="M499" s="5">
        <v>991</v>
      </c>
      <c r="N499" s="5">
        <v>170</v>
      </c>
      <c r="O499" s="5">
        <v>326</v>
      </c>
      <c r="P499" s="5">
        <v>749</v>
      </c>
      <c r="Q499" s="5">
        <v>416</v>
      </c>
      <c r="R499" s="5">
        <v>422</v>
      </c>
      <c r="S499" s="6">
        <f t="shared" si="169"/>
        <v>13078</v>
      </c>
      <c r="T499" s="6" t="str">
        <f t="shared" si="170"/>
        <v>10 to 14 minutes</v>
      </c>
      <c r="U499" s="6">
        <f t="shared" si="171"/>
        <v>10</v>
      </c>
      <c r="V499" s="6">
        <f t="shared" si="172"/>
        <v>26156</v>
      </c>
      <c r="W499" s="6">
        <f t="shared" si="173"/>
        <v>7224</v>
      </c>
      <c r="X499" s="6">
        <f t="shared" si="174"/>
        <v>6798</v>
      </c>
      <c r="Y499" s="6">
        <f t="shared" si="175"/>
        <v>4</v>
      </c>
      <c r="Z499" s="6">
        <f t="shared" si="176"/>
        <v>13.444542512503677</v>
      </c>
      <c r="AC499" s="6">
        <f t="shared" si="155"/>
        <v>26156</v>
      </c>
      <c r="AD499" s="6">
        <f t="shared" si="156"/>
        <v>6540</v>
      </c>
      <c r="AE499" s="6">
        <f t="shared" si="157"/>
        <v>5</v>
      </c>
      <c r="AF499" s="6">
        <f t="shared" si="158"/>
        <v>5340</v>
      </c>
      <c r="AG499" s="6">
        <f t="shared" si="159"/>
        <v>4</v>
      </c>
      <c r="AH499" s="6">
        <f t="shared" si="160"/>
        <v>1884</v>
      </c>
      <c r="AI499" s="6">
        <f t="shared" si="161"/>
        <v>8.486891385767791</v>
      </c>
      <c r="AL499" s="6">
        <f t="shared" si="162"/>
        <v>26156</v>
      </c>
      <c r="AM499" s="6">
        <f t="shared" si="163"/>
        <v>19617</v>
      </c>
      <c r="AN499" s="6">
        <f t="shared" si="164"/>
        <v>15</v>
      </c>
      <c r="AO499" s="6">
        <f t="shared" si="165"/>
        <v>5937</v>
      </c>
      <c r="AP499" s="6">
        <f t="shared" si="166"/>
        <v>4</v>
      </c>
      <c r="AQ499" s="6">
        <f t="shared" si="167"/>
        <v>14022</v>
      </c>
      <c r="AR499" s="6">
        <f t="shared" si="168"/>
        <v>18.769580596260738</v>
      </c>
    </row>
    <row r="500" spans="3:44" x14ac:dyDescent="0.25">
      <c r="C500" s="5" t="s">
        <v>984</v>
      </c>
      <c r="D500" s="5">
        <v>30340</v>
      </c>
      <c r="E500" s="5" t="s">
        <v>985</v>
      </c>
      <c r="F500" s="5">
        <v>49712</v>
      </c>
      <c r="G500" s="5">
        <v>2554</v>
      </c>
      <c r="H500" s="5">
        <v>7086</v>
      </c>
      <c r="I500" s="5">
        <v>8199</v>
      </c>
      <c r="J500" s="5">
        <v>7727</v>
      </c>
      <c r="K500" s="5">
        <v>6869</v>
      </c>
      <c r="L500" s="5">
        <v>2928</v>
      </c>
      <c r="M500" s="5">
        <v>4242</v>
      </c>
      <c r="N500" s="5">
        <v>1202</v>
      </c>
      <c r="O500" s="5">
        <v>2092</v>
      </c>
      <c r="P500" s="5">
        <v>4171</v>
      </c>
      <c r="Q500" s="5">
        <v>1767</v>
      </c>
      <c r="R500" s="5">
        <v>875</v>
      </c>
      <c r="S500" s="6">
        <f t="shared" si="169"/>
        <v>24856</v>
      </c>
      <c r="T500" s="6" t="str">
        <f t="shared" si="170"/>
        <v>15 to 19 minutes</v>
      </c>
      <c r="U500" s="6">
        <f t="shared" si="171"/>
        <v>15</v>
      </c>
      <c r="V500" s="6">
        <f t="shared" si="172"/>
        <v>49712</v>
      </c>
      <c r="W500" s="6">
        <f t="shared" si="173"/>
        <v>17839</v>
      </c>
      <c r="X500" s="6">
        <f t="shared" si="174"/>
        <v>7727</v>
      </c>
      <c r="Y500" s="6">
        <f t="shared" si="175"/>
        <v>4</v>
      </c>
      <c r="Z500" s="6">
        <f t="shared" si="176"/>
        <v>18.632457616151157</v>
      </c>
      <c r="AC500" s="6">
        <f t="shared" si="155"/>
        <v>49712</v>
      </c>
      <c r="AD500" s="6">
        <f t="shared" si="156"/>
        <v>12429</v>
      </c>
      <c r="AE500" s="6">
        <f t="shared" si="157"/>
        <v>10</v>
      </c>
      <c r="AF500" s="6">
        <f t="shared" si="158"/>
        <v>8199</v>
      </c>
      <c r="AG500" s="6">
        <f t="shared" si="159"/>
        <v>4</v>
      </c>
      <c r="AH500" s="6">
        <f t="shared" si="160"/>
        <v>9640</v>
      </c>
      <c r="AI500" s="6">
        <f t="shared" si="161"/>
        <v>11.360165873887059</v>
      </c>
      <c r="AL500" s="6">
        <f t="shared" si="162"/>
        <v>49712</v>
      </c>
      <c r="AM500" s="6">
        <f t="shared" si="163"/>
        <v>37284</v>
      </c>
      <c r="AN500" s="6">
        <f t="shared" si="164"/>
        <v>30</v>
      </c>
      <c r="AO500" s="6">
        <f t="shared" si="165"/>
        <v>4242</v>
      </c>
      <c r="AP500" s="6">
        <f t="shared" si="166"/>
        <v>4</v>
      </c>
      <c r="AQ500" s="6">
        <f t="shared" si="167"/>
        <v>35363</v>
      </c>
      <c r="AR500" s="6">
        <f t="shared" si="168"/>
        <v>31.811409712399811</v>
      </c>
    </row>
    <row r="501" spans="3:44" x14ac:dyDescent="0.25">
      <c r="C501" s="5" t="s">
        <v>986</v>
      </c>
      <c r="D501" s="5">
        <v>30380</v>
      </c>
      <c r="E501" s="5" t="s">
        <v>987</v>
      </c>
      <c r="F501" s="5">
        <v>18380</v>
      </c>
      <c r="G501" s="5">
        <v>1238</v>
      </c>
      <c r="H501" s="5">
        <v>2934</v>
      </c>
      <c r="I501" s="5">
        <v>3594</v>
      </c>
      <c r="J501" s="5">
        <v>2726</v>
      </c>
      <c r="K501" s="5">
        <v>2132</v>
      </c>
      <c r="L501" s="5">
        <v>782</v>
      </c>
      <c r="M501" s="5">
        <v>1672</v>
      </c>
      <c r="N501" s="5">
        <v>280</v>
      </c>
      <c r="O501" s="5">
        <v>589</v>
      </c>
      <c r="P501" s="5">
        <v>1114</v>
      </c>
      <c r="Q501" s="5">
        <v>824</v>
      </c>
      <c r="R501" s="5">
        <v>495</v>
      </c>
      <c r="S501" s="6">
        <f t="shared" si="169"/>
        <v>9190</v>
      </c>
      <c r="T501" s="6" t="str">
        <f t="shared" si="170"/>
        <v>15 to 19 minutes</v>
      </c>
      <c r="U501" s="6">
        <f t="shared" si="171"/>
        <v>15</v>
      </c>
      <c r="V501" s="6">
        <f t="shared" si="172"/>
        <v>18380</v>
      </c>
      <c r="W501" s="6">
        <f t="shared" si="173"/>
        <v>7766</v>
      </c>
      <c r="X501" s="6">
        <f t="shared" si="174"/>
        <v>2726</v>
      </c>
      <c r="Y501" s="6">
        <f t="shared" si="175"/>
        <v>4</v>
      </c>
      <c r="Z501" s="6">
        <f t="shared" si="176"/>
        <v>17.089508437270727</v>
      </c>
      <c r="AC501" s="6">
        <f t="shared" si="155"/>
        <v>18380</v>
      </c>
      <c r="AD501" s="6">
        <f t="shared" si="156"/>
        <v>4596</v>
      </c>
      <c r="AE501" s="6">
        <f t="shared" si="157"/>
        <v>10</v>
      </c>
      <c r="AF501" s="6">
        <f t="shared" si="158"/>
        <v>3594</v>
      </c>
      <c r="AG501" s="6">
        <f t="shared" si="159"/>
        <v>4</v>
      </c>
      <c r="AH501" s="6">
        <f t="shared" si="160"/>
        <v>4172</v>
      </c>
      <c r="AI501" s="6">
        <f t="shared" si="161"/>
        <v>10.470784641068448</v>
      </c>
      <c r="AL501" s="6">
        <f t="shared" si="162"/>
        <v>18380</v>
      </c>
      <c r="AM501" s="6">
        <f t="shared" si="163"/>
        <v>13785</v>
      </c>
      <c r="AN501" s="6">
        <f t="shared" si="164"/>
        <v>30</v>
      </c>
      <c r="AO501" s="6">
        <f t="shared" si="165"/>
        <v>1672</v>
      </c>
      <c r="AP501" s="6">
        <f t="shared" si="166"/>
        <v>4</v>
      </c>
      <c r="AQ501" s="6">
        <f t="shared" si="167"/>
        <v>13406</v>
      </c>
      <c r="AR501" s="6">
        <f t="shared" si="168"/>
        <v>30.906698564593302</v>
      </c>
    </row>
    <row r="502" spans="3:44" x14ac:dyDescent="0.25">
      <c r="C502" s="5" t="s">
        <v>988</v>
      </c>
      <c r="D502" s="5">
        <v>30420</v>
      </c>
      <c r="E502" s="5" t="s">
        <v>989</v>
      </c>
      <c r="F502" s="5">
        <v>12251</v>
      </c>
      <c r="G502" s="5">
        <v>1330</v>
      </c>
      <c r="H502" s="5">
        <v>3736</v>
      </c>
      <c r="I502" s="5">
        <v>2510</v>
      </c>
      <c r="J502" s="5">
        <v>1615</v>
      </c>
      <c r="K502" s="5">
        <v>898</v>
      </c>
      <c r="L502" s="5">
        <v>455</v>
      </c>
      <c r="M502" s="5">
        <v>677</v>
      </c>
      <c r="N502" s="5">
        <v>119</v>
      </c>
      <c r="O502" s="5">
        <v>165</v>
      </c>
      <c r="P502" s="5">
        <v>338</v>
      </c>
      <c r="Q502" s="5">
        <v>226</v>
      </c>
      <c r="R502" s="5">
        <v>182</v>
      </c>
      <c r="S502" s="6">
        <f t="shared" si="169"/>
        <v>6125.5</v>
      </c>
      <c r="T502" s="6" t="str">
        <f t="shared" si="170"/>
        <v>10 to 14 minutes</v>
      </c>
      <c r="U502" s="6">
        <f t="shared" si="171"/>
        <v>10</v>
      </c>
      <c r="V502" s="6">
        <f t="shared" si="172"/>
        <v>12251</v>
      </c>
      <c r="W502" s="6">
        <f t="shared" si="173"/>
        <v>5066</v>
      </c>
      <c r="X502" s="6">
        <f t="shared" si="174"/>
        <v>2510</v>
      </c>
      <c r="Y502" s="6">
        <f t="shared" si="175"/>
        <v>4</v>
      </c>
      <c r="Z502" s="6">
        <f t="shared" si="176"/>
        <v>11.688446215139443</v>
      </c>
      <c r="AC502" s="6">
        <f t="shared" si="155"/>
        <v>12251</v>
      </c>
      <c r="AD502" s="6">
        <f t="shared" si="156"/>
        <v>3063</v>
      </c>
      <c r="AE502" s="6">
        <f t="shared" si="157"/>
        <v>5</v>
      </c>
      <c r="AF502" s="6">
        <f t="shared" si="158"/>
        <v>3736</v>
      </c>
      <c r="AG502" s="6">
        <f t="shared" si="159"/>
        <v>4</v>
      </c>
      <c r="AH502" s="6">
        <f t="shared" si="160"/>
        <v>1330</v>
      </c>
      <c r="AI502" s="6">
        <f t="shared" si="161"/>
        <v>6.8551927194860811</v>
      </c>
      <c r="AL502" s="6">
        <f t="shared" si="162"/>
        <v>12251</v>
      </c>
      <c r="AM502" s="6">
        <f t="shared" si="163"/>
        <v>9189</v>
      </c>
      <c r="AN502" s="6">
        <f t="shared" si="164"/>
        <v>15</v>
      </c>
      <c r="AO502" s="6">
        <f t="shared" si="165"/>
        <v>1615</v>
      </c>
      <c r="AP502" s="6">
        <f t="shared" si="166"/>
        <v>4</v>
      </c>
      <c r="AQ502" s="6">
        <f t="shared" si="167"/>
        <v>7576</v>
      </c>
      <c r="AR502" s="6">
        <f t="shared" si="168"/>
        <v>18.993188854489166</v>
      </c>
    </row>
    <row r="503" spans="3:44" x14ac:dyDescent="0.25">
      <c r="C503" s="5" t="s">
        <v>990</v>
      </c>
      <c r="D503" s="5">
        <v>30460</v>
      </c>
      <c r="E503" s="5" t="s">
        <v>991</v>
      </c>
      <c r="F503" s="5">
        <v>223360</v>
      </c>
      <c r="G503" s="5">
        <v>7768</v>
      </c>
      <c r="H503" s="5">
        <v>25937</v>
      </c>
      <c r="I503" s="5">
        <v>37982</v>
      </c>
      <c r="J503" s="5">
        <v>45409</v>
      </c>
      <c r="K503" s="5">
        <v>39491</v>
      </c>
      <c r="L503" s="5">
        <v>13629</v>
      </c>
      <c r="M503" s="5">
        <v>27697</v>
      </c>
      <c r="N503" s="5">
        <v>3769</v>
      </c>
      <c r="O503" s="5">
        <v>5290</v>
      </c>
      <c r="P503" s="5">
        <v>9077</v>
      </c>
      <c r="Q503" s="5">
        <v>4448</v>
      </c>
      <c r="R503" s="5">
        <v>2863</v>
      </c>
      <c r="S503" s="6">
        <f t="shared" si="169"/>
        <v>111680</v>
      </c>
      <c r="T503" s="6" t="str">
        <f t="shared" si="170"/>
        <v>15 to 19 minutes</v>
      </c>
      <c r="U503" s="6">
        <f t="shared" si="171"/>
        <v>15</v>
      </c>
      <c r="V503" s="6">
        <f t="shared" si="172"/>
        <v>223360</v>
      </c>
      <c r="W503" s="6">
        <f t="shared" si="173"/>
        <v>71687</v>
      </c>
      <c r="X503" s="6">
        <f t="shared" si="174"/>
        <v>45409</v>
      </c>
      <c r="Y503" s="6">
        <f t="shared" si="175"/>
        <v>4</v>
      </c>
      <c r="Z503" s="6">
        <f t="shared" si="176"/>
        <v>18.522913959787708</v>
      </c>
      <c r="AC503" s="6">
        <f t="shared" si="155"/>
        <v>223360</v>
      </c>
      <c r="AD503" s="6">
        <f t="shared" si="156"/>
        <v>55841</v>
      </c>
      <c r="AE503" s="6">
        <f t="shared" si="157"/>
        <v>10</v>
      </c>
      <c r="AF503" s="6">
        <f t="shared" si="158"/>
        <v>37982</v>
      </c>
      <c r="AG503" s="6">
        <f t="shared" si="159"/>
        <v>4</v>
      </c>
      <c r="AH503" s="6">
        <f t="shared" si="160"/>
        <v>33705</v>
      </c>
      <c r="AI503" s="6">
        <f t="shared" si="161"/>
        <v>12.331104207256068</v>
      </c>
      <c r="AL503" s="6">
        <f t="shared" si="162"/>
        <v>223360</v>
      </c>
      <c r="AM503" s="6">
        <f t="shared" si="163"/>
        <v>167520</v>
      </c>
      <c r="AN503" s="6">
        <f t="shared" si="164"/>
        <v>25</v>
      </c>
      <c r="AO503" s="6">
        <f t="shared" si="165"/>
        <v>13629</v>
      </c>
      <c r="AP503" s="6">
        <f t="shared" si="166"/>
        <v>4</v>
      </c>
      <c r="AQ503" s="6">
        <f t="shared" si="167"/>
        <v>156587</v>
      </c>
      <c r="AR503" s="6">
        <f t="shared" si="168"/>
        <v>28.208746056203683</v>
      </c>
    </row>
    <row r="504" spans="3:44" x14ac:dyDescent="0.25">
      <c r="C504" s="5" t="s">
        <v>992</v>
      </c>
      <c r="D504" s="5">
        <v>30500</v>
      </c>
      <c r="E504" s="5" t="s">
        <v>993</v>
      </c>
      <c r="F504" s="5">
        <v>51771</v>
      </c>
      <c r="G504" s="5">
        <v>1358</v>
      </c>
      <c r="H504" s="5">
        <v>4460</v>
      </c>
      <c r="I504" s="5">
        <v>7749</v>
      </c>
      <c r="J504" s="5">
        <v>8313</v>
      </c>
      <c r="K504" s="5">
        <v>7715</v>
      </c>
      <c r="L504" s="5">
        <v>2615</v>
      </c>
      <c r="M504" s="5">
        <v>6173</v>
      </c>
      <c r="N504" s="5">
        <v>1368</v>
      </c>
      <c r="O504" s="5">
        <v>1247</v>
      </c>
      <c r="P504" s="5">
        <v>3098</v>
      </c>
      <c r="Q504" s="5">
        <v>4393</v>
      </c>
      <c r="R504" s="5">
        <v>3282</v>
      </c>
      <c r="S504" s="6">
        <f t="shared" si="169"/>
        <v>25885.5</v>
      </c>
      <c r="T504" s="6" t="str">
        <f t="shared" si="170"/>
        <v>20 to 24 minutes</v>
      </c>
      <c r="U504" s="6">
        <f t="shared" si="171"/>
        <v>20</v>
      </c>
      <c r="V504" s="6">
        <f t="shared" si="172"/>
        <v>51771</v>
      </c>
      <c r="W504" s="6">
        <f t="shared" si="173"/>
        <v>21880</v>
      </c>
      <c r="X504" s="6">
        <f t="shared" si="174"/>
        <v>7715</v>
      </c>
      <c r="Y504" s="6">
        <f t="shared" si="175"/>
        <v>4</v>
      </c>
      <c r="Z504" s="6">
        <f t="shared" si="176"/>
        <v>22.076733635774467</v>
      </c>
      <c r="AC504" s="6">
        <f t="shared" si="155"/>
        <v>51771</v>
      </c>
      <c r="AD504" s="6">
        <f t="shared" si="156"/>
        <v>12943</v>
      </c>
      <c r="AE504" s="6">
        <f t="shared" si="157"/>
        <v>10</v>
      </c>
      <c r="AF504" s="6">
        <f t="shared" si="158"/>
        <v>7749</v>
      </c>
      <c r="AG504" s="6">
        <f t="shared" si="159"/>
        <v>4</v>
      </c>
      <c r="AH504" s="6">
        <f t="shared" si="160"/>
        <v>5818</v>
      </c>
      <c r="AI504" s="6">
        <f t="shared" si="161"/>
        <v>13.677764872886824</v>
      </c>
      <c r="AL504" s="6">
        <f t="shared" si="162"/>
        <v>51771</v>
      </c>
      <c r="AM504" s="6">
        <f t="shared" si="163"/>
        <v>38829</v>
      </c>
      <c r="AN504" s="6">
        <f t="shared" si="164"/>
        <v>35</v>
      </c>
      <c r="AO504" s="6">
        <f t="shared" si="165"/>
        <v>1368</v>
      </c>
      <c r="AP504" s="6">
        <f t="shared" si="166"/>
        <v>4</v>
      </c>
      <c r="AQ504" s="6">
        <f t="shared" si="167"/>
        <v>38383</v>
      </c>
      <c r="AR504" s="6">
        <f t="shared" si="168"/>
        <v>36.30190058479532</v>
      </c>
    </row>
    <row r="505" spans="3:44" x14ac:dyDescent="0.25">
      <c r="C505" s="5" t="s">
        <v>994</v>
      </c>
      <c r="D505" s="5">
        <v>30580</v>
      </c>
      <c r="E505" s="5" t="s">
        <v>995</v>
      </c>
      <c r="F505" s="5">
        <v>9904</v>
      </c>
      <c r="G505" s="5">
        <v>903</v>
      </c>
      <c r="H505" s="5">
        <v>3698</v>
      </c>
      <c r="I505" s="5">
        <v>2215</v>
      </c>
      <c r="J505" s="5">
        <v>1316</v>
      </c>
      <c r="K505" s="5">
        <v>308</v>
      </c>
      <c r="L505" s="5">
        <v>115</v>
      </c>
      <c r="M505" s="5">
        <v>341</v>
      </c>
      <c r="N505" s="5">
        <v>49</v>
      </c>
      <c r="O505" s="5">
        <v>128</v>
      </c>
      <c r="P505" s="5">
        <v>346</v>
      </c>
      <c r="Q505" s="5">
        <v>290</v>
      </c>
      <c r="R505" s="5">
        <v>195</v>
      </c>
      <c r="S505" s="6">
        <f t="shared" si="169"/>
        <v>4952</v>
      </c>
      <c r="T505" s="6" t="str">
        <f t="shared" si="170"/>
        <v>10 to 14 minutes</v>
      </c>
      <c r="U505" s="6">
        <f t="shared" si="171"/>
        <v>10</v>
      </c>
      <c r="V505" s="6">
        <f t="shared" si="172"/>
        <v>9904</v>
      </c>
      <c r="W505" s="6">
        <f t="shared" si="173"/>
        <v>4601</v>
      </c>
      <c r="X505" s="6">
        <f t="shared" si="174"/>
        <v>2215</v>
      </c>
      <c r="Y505" s="6">
        <f t="shared" si="175"/>
        <v>4</v>
      </c>
      <c r="Z505" s="6">
        <f t="shared" si="176"/>
        <v>10.633860045146728</v>
      </c>
      <c r="AC505" s="6">
        <f t="shared" si="155"/>
        <v>9904</v>
      </c>
      <c r="AD505" s="6">
        <f t="shared" si="156"/>
        <v>2477</v>
      </c>
      <c r="AE505" s="6">
        <f t="shared" si="157"/>
        <v>5</v>
      </c>
      <c r="AF505" s="6">
        <f t="shared" si="158"/>
        <v>3698</v>
      </c>
      <c r="AG505" s="6">
        <f t="shared" si="159"/>
        <v>4</v>
      </c>
      <c r="AH505" s="6">
        <f t="shared" si="160"/>
        <v>903</v>
      </c>
      <c r="AI505" s="6">
        <f t="shared" si="161"/>
        <v>6.7014602487831265</v>
      </c>
      <c r="AL505" s="6">
        <f t="shared" si="162"/>
        <v>9904</v>
      </c>
      <c r="AM505" s="6">
        <f t="shared" si="163"/>
        <v>7428</v>
      </c>
      <c r="AN505" s="6">
        <f t="shared" si="164"/>
        <v>15</v>
      </c>
      <c r="AO505" s="6">
        <f t="shared" si="165"/>
        <v>1316</v>
      </c>
      <c r="AP505" s="6">
        <f t="shared" si="166"/>
        <v>4</v>
      </c>
      <c r="AQ505" s="6">
        <f t="shared" si="167"/>
        <v>6816</v>
      </c>
      <c r="AR505" s="6">
        <f t="shared" si="168"/>
        <v>16.86018237082067</v>
      </c>
    </row>
    <row r="506" spans="3:44" x14ac:dyDescent="0.25">
      <c r="C506" s="5" t="s">
        <v>996</v>
      </c>
      <c r="D506" s="5">
        <v>30620</v>
      </c>
      <c r="E506" s="5" t="s">
        <v>997</v>
      </c>
      <c r="F506" s="5">
        <v>44729</v>
      </c>
      <c r="G506" s="5">
        <v>2263</v>
      </c>
      <c r="H506" s="5">
        <v>6939</v>
      </c>
      <c r="I506" s="5">
        <v>9092</v>
      </c>
      <c r="J506" s="5">
        <v>8641</v>
      </c>
      <c r="K506" s="5">
        <v>7052</v>
      </c>
      <c r="L506" s="5">
        <v>2633</v>
      </c>
      <c r="M506" s="5">
        <v>3477</v>
      </c>
      <c r="N506" s="5">
        <v>727</v>
      </c>
      <c r="O506" s="5">
        <v>641</v>
      </c>
      <c r="P506" s="5">
        <v>1383</v>
      </c>
      <c r="Q506" s="5">
        <v>1082</v>
      </c>
      <c r="R506" s="5">
        <v>799</v>
      </c>
      <c r="S506" s="6">
        <f t="shared" si="169"/>
        <v>22364.5</v>
      </c>
      <c r="T506" s="6" t="str">
        <f t="shared" si="170"/>
        <v>15 to 19 minutes</v>
      </c>
      <c r="U506" s="6">
        <f t="shared" si="171"/>
        <v>15</v>
      </c>
      <c r="V506" s="6">
        <f t="shared" si="172"/>
        <v>44729</v>
      </c>
      <c r="W506" s="6">
        <f t="shared" si="173"/>
        <v>18294</v>
      </c>
      <c r="X506" s="6">
        <f t="shared" si="174"/>
        <v>8641</v>
      </c>
      <c r="Y506" s="6">
        <f t="shared" si="175"/>
        <v>4</v>
      </c>
      <c r="Z506" s="6">
        <f t="shared" si="176"/>
        <v>16.884272653628052</v>
      </c>
      <c r="AC506" s="6">
        <f t="shared" si="155"/>
        <v>44729</v>
      </c>
      <c r="AD506" s="6">
        <f t="shared" si="156"/>
        <v>11183</v>
      </c>
      <c r="AE506" s="6">
        <f t="shared" si="157"/>
        <v>10</v>
      </c>
      <c r="AF506" s="6">
        <f t="shared" si="158"/>
        <v>9092</v>
      </c>
      <c r="AG506" s="6">
        <f t="shared" si="159"/>
        <v>4</v>
      </c>
      <c r="AH506" s="6">
        <f t="shared" si="160"/>
        <v>9202</v>
      </c>
      <c r="AI506" s="6">
        <f t="shared" si="161"/>
        <v>10.871205455345358</v>
      </c>
      <c r="AL506" s="6">
        <f t="shared" si="162"/>
        <v>44729</v>
      </c>
      <c r="AM506" s="6">
        <f t="shared" si="163"/>
        <v>33547</v>
      </c>
      <c r="AN506" s="6">
        <f t="shared" si="164"/>
        <v>20</v>
      </c>
      <c r="AO506" s="6">
        <f t="shared" si="165"/>
        <v>7052</v>
      </c>
      <c r="AP506" s="6">
        <f t="shared" si="166"/>
        <v>4</v>
      </c>
      <c r="AQ506" s="6">
        <f t="shared" si="167"/>
        <v>26935</v>
      </c>
      <c r="AR506" s="6">
        <f t="shared" si="168"/>
        <v>23.750283607487237</v>
      </c>
    </row>
    <row r="507" spans="3:44" x14ac:dyDescent="0.25">
      <c r="C507" s="5" t="s">
        <v>998</v>
      </c>
      <c r="D507" s="5">
        <v>30660</v>
      </c>
      <c r="E507" s="5" t="s">
        <v>999</v>
      </c>
      <c r="F507" s="5">
        <v>10967</v>
      </c>
      <c r="G507" s="5">
        <v>1224</v>
      </c>
      <c r="H507" s="5">
        <v>2534</v>
      </c>
      <c r="I507" s="5">
        <v>1712</v>
      </c>
      <c r="J507" s="5">
        <v>1165</v>
      </c>
      <c r="K507" s="5">
        <v>662</v>
      </c>
      <c r="L507" s="5">
        <v>401</v>
      </c>
      <c r="M507" s="5">
        <v>887</v>
      </c>
      <c r="N507" s="5">
        <v>425</v>
      </c>
      <c r="O507" s="5">
        <v>521</v>
      </c>
      <c r="P507" s="5">
        <v>1008</v>
      </c>
      <c r="Q507" s="5">
        <v>280</v>
      </c>
      <c r="R507" s="5">
        <v>148</v>
      </c>
      <c r="S507" s="6">
        <f t="shared" si="169"/>
        <v>5483.5</v>
      </c>
      <c r="T507" s="6" t="str">
        <f t="shared" si="170"/>
        <v>15 to 19 minutes</v>
      </c>
      <c r="U507" s="6">
        <f t="shared" si="171"/>
        <v>15</v>
      </c>
      <c r="V507" s="6">
        <f t="shared" si="172"/>
        <v>10967</v>
      </c>
      <c r="W507" s="6">
        <f t="shared" si="173"/>
        <v>5470</v>
      </c>
      <c r="X507" s="6">
        <f t="shared" si="174"/>
        <v>1165</v>
      </c>
      <c r="Y507" s="6">
        <f t="shared" si="175"/>
        <v>4</v>
      </c>
      <c r="Z507" s="6">
        <f t="shared" si="176"/>
        <v>15.046351931330472</v>
      </c>
      <c r="AC507" s="6">
        <f t="shared" si="155"/>
        <v>10967</v>
      </c>
      <c r="AD507" s="6">
        <f t="shared" si="156"/>
        <v>2742</v>
      </c>
      <c r="AE507" s="6">
        <f t="shared" si="157"/>
        <v>5</v>
      </c>
      <c r="AF507" s="6">
        <f t="shared" si="158"/>
        <v>2534</v>
      </c>
      <c r="AG507" s="6">
        <f t="shared" si="159"/>
        <v>4</v>
      </c>
      <c r="AH507" s="6">
        <f t="shared" si="160"/>
        <v>1224</v>
      </c>
      <c r="AI507" s="6">
        <f t="shared" si="161"/>
        <v>7.3958168902920285</v>
      </c>
      <c r="AL507" s="6">
        <f t="shared" si="162"/>
        <v>10967</v>
      </c>
      <c r="AM507" s="6">
        <f t="shared" si="163"/>
        <v>8226</v>
      </c>
      <c r="AN507" s="6">
        <f t="shared" si="164"/>
        <v>30</v>
      </c>
      <c r="AO507" s="6">
        <f t="shared" si="165"/>
        <v>887</v>
      </c>
      <c r="AP507" s="6">
        <f t="shared" si="166"/>
        <v>4</v>
      </c>
      <c r="AQ507" s="6">
        <f t="shared" si="167"/>
        <v>7698</v>
      </c>
      <c r="AR507" s="6">
        <f t="shared" si="168"/>
        <v>32.377677564825255</v>
      </c>
    </row>
    <row r="508" spans="3:44" x14ac:dyDescent="0.25">
      <c r="C508" s="5" t="s">
        <v>1000</v>
      </c>
      <c r="D508" s="5">
        <v>30700</v>
      </c>
      <c r="E508" s="5" t="s">
        <v>1001</v>
      </c>
      <c r="F508" s="5">
        <v>155595</v>
      </c>
      <c r="G508" s="5">
        <v>5723</v>
      </c>
      <c r="H508" s="5">
        <v>21325</v>
      </c>
      <c r="I508" s="5">
        <v>32495</v>
      </c>
      <c r="J508" s="5">
        <v>34987</v>
      </c>
      <c r="K508" s="5">
        <v>28975</v>
      </c>
      <c r="L508" s="5">
        <v>8796</v>
      </c>
      <c r="M508" s="5">
        <v>11707</v>
      </c>
      <c r="N508" s="5">
        <v>1351</v>
      </c>
      <c r="O508" s="5">
        <v>1673</v>
      </c>
      <c r="P508" s="5">
        <v>4046</v>
      </c>
      <c r="Q508" s="5">
        <v>3001</v>
      </c>
      <c r="R508" s="5">
        <v>1516</v>
      </c>
      <c r="S508" s="6">
        <f t="shared" si="169"/>
        <v>77797.5</v>
      </c>
      <c r="T508" s="6" t="str">
        <f t="shared" si="170"/>
        <v>15 to 19 minutes</v>
      </c>
      <c r="U508" s="6">
        <f t="shared" si="171"/>
        <v>15</v>
      </c>
      <c r="V508" s="6">
        <f t="shared" si="172"/>
        <v>155595</v>
      </c>
      <c r="W508" s="6">
        <f t="shared" si="173"/>
        <v>59543</v>
      </c>
      <c r="X508" s="6">
        <f t="shared" si="174"/>
        <v>34987</v>
      </c>
      <c r="Y508" s="6">
        <f t="shared" si="175"/>
        <v>4</v>
      </c>
      <c r="Z508" s="6">
        <f t="shared" si="176"/>
        <v>17.087003744247863</v>
      </c>
      <c r="AC508" s="6">
        <f t="shared" si="155"/>
        <v>155595</v>
      </c>
      <c r="AD508" s="6">
        <f t="shared" si="156"/>
        <v>38899</v>
      </c>
      <c r="AE508" s="6">
        <f t="shared" si="157"/>
        <v>10</v>
      </c>
      <c r="AF508" s="6">
        <f t="shared" si="158"/>
        <v>32495</v>
      </c>
      <c r="AG508" s="6">
        <f t="shared" si="159"/>
        <v>4</v>
      </c>
      <c r="AH508" s="6">
        <f t="shared" si="160"/>
        <v>27048</v>
      </c>
      <c r="AI508" s="6">
        <f t="shared" si="161"/>
        <v>11.458778273580551</v>
      </c>
      <c r="AL508" s="6">
        <f t="shared" si="162"/>
        <v>155595</v>
      </c>
      <c r="AM508" s="6">
        <f t="shared" si="163"/>
        <v>116697</v>
      </c>
      <c r="AN508" s="6">
        <f t="shared" si="164"/>
        <v>20</v>
      </c>
      <c r="AO508" s="6">
        <f t="shared" si="165"/>
        <v>28975</v>
      </c>
      <c r="AP508" s="6">
        <f t="shared" si="166"/>
        <v>4</v>
      </c>
      <c r="AQ508" s="6">
        <f t="shared" si="167"/>
        <v>94530</v>
      </c>
      <c r="AR508" s="6">
        <f t="shared" si="168"/>
        <v>23.060051768766179</v>
      </c>
    </row>
    <row r="509" spans="3:44" x14ac:dyDescent="0.25">
      <c r="C509" s="5" t="s">
        <v>1002</v>
      </c>
      <c r="D509" s="5">
        <v>30740</v>
      </c>
      <c r="E509" s="5" t="s">
        <v>1003</v>
      </c>
      <c r="F509" s="5">
        <v>33551</v>
      </c>
      <c r="G509" s="5">
        <v>981</v>
      </c>
      <c r="H509" s="5">
        <v>2742</v>
      </c>
      <c r="I509" s="5">
        <v>3737</v>
      </c>
      <c r="J509" s="5">
        <v>3939</v>
      </c>
      <c r="K509" s="5">
        <v>3723</v>
      </c>
      <c r="L509" s="5">
        <v>2110</v>
      </c>
      <c r="M509" s="5">
        <v>5444</v>
      </c>
      <c r="N509" s="5">
        <v>1417</v>
      </c>
      <c r="O509" s="5">
        <v>1936</v>
      </c>
      <c r="P509" s="5">
        <v>4796</v>
      </c>
      <c r="Q509" s="5">
        <v>1839</v>
      </c>
      <c r="R509" s="5">
        <v>887</v>
      </c>
      <c r="S509" s="6">
        <f t="shared" si="169"/>
        <v>16775.5</v>
      </c>
      <c r="T509" s="6" t="str">
        <f t="shared" si="170"/>
        <v>25 to 29 minutes</v>
      </c>
      <c r="U509" s="6">
        <f t="shared" si="171"/>
        <v>25</v>
      </c>
      <c r="V509" s="6">
        <f t="shared" si="172"/>
        <v>33551</v>
      </c>
      <c r="W509" s="6">
        <f t="shared" si="173"/>
        <v>15122</v>
      </c>
      <c r="X509" s="6">
        <f t="shared" si="174"/>
        <v>2110</v>
      </c>
      <c r="Y509" s="6">
        <f t="shared" si="175"/>
        <v>4</v>
      </c>
      <c r="Z509" s="6">
        <f t="shared" si="176"/>
        <v>28.134597156398105</v>
      </c>
      <c r="AC509" s="6">
        <f t="shared" si="155"/>
        <v>33551</v>
      </c>
      <c r="AD509" s="6">
        <f t="shared" si="156"/>
        <v>8388</v>
      </c>
      <c r="AE509" s="6">
        <f t="shared" si="157"/>
        <v>15</v>
      </c>
      <c r="AF509" s="6">
        <f t="shared" si="158"/>
        <v>3939</v>
      </c>
      <c r="AG509" s="6">
        <f t="shared" si="159"/>
        <v>4</v>
      </c>
      <c r="AH509" s="6">
        <f t="shared" si="160"/>
        <v>7460</v>
      </c>
      <c r="AI509" s="6">
        <f t="shared" si="161"/>
        <v>15.942117288651943</v>
      </c>
      <c r="AL509" s="6">
        <f t="shared" si="162"/>
        <v>33551</v>
      </c>
      <c r="AM509" s="6">
        <f t="shared" si="163"/>
        <v>25164</v>
      </c>
      <c r="AN509" s="6">
        <f t="shared" si="164"/>
        <v>40</v>
      </c>
      <c r="AO509" s="6">
        <f t="shared" si="165"/>
        <v>1936</v>
      </c>
      <c r="AP509" s="6">
        <f t="shared" si="166"/>
        <v>4</v>
      </c>
      <c r="AQ509" s="6">
        <f t="shared" si="167"/>
        <v>24093</v>
      </c>
      <c r="AR509" s="6">
        <f t="shared" si="168"/>
        <v>42.211260330578511</v>
      </c>
    </row>
    <row r="510" spans="3:44" x14ac:dyDescent="0.25">
      <c r="C510" s="5" t="s">
        <v>1004</v>
      </c>
      <c r="D510" s="5">
        <v>30780</v>
      </c>
      <c r="E510" s="5" t="s">
        <v>1005</v>
      </c>
      <c r="F510" s="5">
        <v>318607</v>
      </c>
      <c r="G510" s="5">
        <v>10466</v>
      </c>
      <c r="H510" s="5">
        <v>33794</v>
      </c>
      <c r="I510" s="5">
        <v>50462</v>
      </c>
      <c r="J510" s="5">
        <v>56372</v>
      </c>
      <c r="K510" s="5">
        <v>53469</v>
      </c>
      <c r="L510" s="5">
        <v>20071</v>
      </c>
      <c r="M510" s="5">
        <v>45255</v>
      </c>
      <c r="N510" s="5">
        <v>8680</v>
      </c>
      <c r="O510" s="5">
        <v>8524</v>
      </c>
      <c r="P510" s="5">
        <v>19122</v>
      </c>
      <c r="Q510" s="5">
        <v>8609</v>
      </c>
      <c r="R510" s="5">
        <v>3783</v>
      </c>
      <c r="S510" s="6">
        <f t="shared" si="169"/>
        <v>159303.5</v>
      </c>
      <c r="T510" s="6" t="str">
        <f t="shared" si="170"/>
        <v>20 to 24 minutes</v>
      </c>
      <c r="U510" s="6">
        <f t="shared" si="171"/>
        <v>20</v>
      </c>
      <c r="V510" s="6">
        <f t="shared" si="172"/>
        <v>318607</v>
      </c>
      <c r="W510" s="6">
        <f t="shared" si="173"/>
        <v>151094</v>
      </c>
      <c r="X510" s="6">
        <f t="shared" si="174"/>
        <v>53469</v>
      </c>
      <c r="Y510" s="6">
        <f t="shared" si="175"/>
        <v>4</v>
      </c>
      <c r="Z510" s="6">
        <f t="shared" si="176"/>
        <v>20.614150255288109</v>
      </c>
      <c r="AC510" s="6">
        <f t="shared" si="155"/>
        <v>318607</v>
      </c>
      <c r="AD510" s="6">
        <f t="shared" si="156"/>
        <v>79652</v>
      </c>
      <c r="AE510" s="6">
        <f t="shared" si="157"/>
        <v>10</v>
      </c>
      <c r="AF510" s="6">
        <f t="shared" si="158"/>
        <v>50462</v>
      </c>
      <c r="AG510" s="6">
        <f t="shared" si="159"/>
        <v>4</v>
      </c>
      <c r="AH510" s="6">
        <f t="shared" si="160"/>
        <v>44260</v>
      </c>
      <c r="AI510" s="6">
        <f t="shared" si="161"/>
        <v>12.805417938250564</v>
      </c>
      <c r="AL510" s="6">
        <f t="shared" si="162"/>
        <v>318607</v>
      </c>
      <c r="AM510" s="6">
        <f t="shared" si="163"/>
        <v>238956</v>
      </c>
      <c r="AN510" s="6">
        <f t="shared" si="164"/>
        <v>30</v>
      </c>
      <c r="AO510" s="6">
        <f t="shared" si="165"/>
        <v>45255</v>
      </c>
      <c r="AP510" s="6">
        <f t="shared" si="166"/>
        <v>4</v>
      </c>
      <c r="AQ510" s="6">
        <f t="shared" si="167"/>
        <v>224634</v>
      </c>
      <c r="AR510" s="6">
        <f t="shared" si="168"/>
        <v>31.26582698044415</v>
      </c>
    </row>
    <row r="511" spans="3:44" x14ac:dyDescent="0.25">
      <c r="C511" s="5" t="s">
        <v>1006</v>
      </c>
      <c r="D511" s="5">
        <v>30820</v>
      </c>
      <c r="E511" s="5" t="s">
        <v>1007</v>
      </c>
      <c r="F511" s="5">
        <v>16023</v>
      </c>
      <c r="G511" s="5">
        <v>978</v>
      </c>
      <c r="H511" s="5">
        <v>2724</v>
      </c>
      <c r="I511" s="5">
        <v>2669</v>
      </c>
      <c r="J511" s="5">
        <v>2503</v>
      </c>
      <c r="K511" s="5">
        <v>1451</v>
      </c>
      <c r="L511" s="5">
        <v>753</v>
      </c>
      <c r="M511" s="5">
        <v>1693</v>
      </c>
      <c r="N511" s="5">
        <v>469</v>
      </c>
      <c r="O511" s="5">
        <v>515</v>
      </c>
      <c r="P511" s="5">
        <v>1152</v>
      </c>
      <c r="Q511" s="5">
        <v>660</v>
      </c>
      <c r="R511" s="5">
        <v>456</v>
      </c>
      <c r="S511" s="6">
        <f t="shared" si="169"/>
        <v>8011.5</v>
      </c>
      <c r="T511" s="6" t="str">
        <f t="shared" si="170"/>
        <v>15 to 19 minutes</v>
      </c>
      <c r="U511" s="6">
        <f t="shared" si="171"/>
        <v>15</v>
      </c>
      <c r="V511" s="6">
        <f t="shared" si="172"/>
        <v>16023</v>
      </c>
      <c r="W511" s="6">
        <f t="shared" si="173"/>
        <v>6371</v>
      </c>
      <c r="X511" s="6">
        <f t="shared" si="174"/>
        <v>2503</v>
      </c>
      <c r="Y511" s="6">
        <f t="shared" si="175"/>
        <v>4</v>
      </c>
      <c r="Z511" s="6">
        <f t="shared" si="176"/>
        <v>17.621654015181782</v>
      </c>
      <c r="AC511" s="6">
        <f t="shared" si="155"/>
        <v>16023</v>
      </c>
      <c r="AD511" s="6">
        <f t="shared" si="156"/>
        <v>4006</v>
      </c>
      <c r="AE511" s="6">
        <f t="shared" si="157"/>
        <v>10</v>
      </c>
      <c r="AF511" s="6">
        <f t="shared" si="158"/>
        <v>2669</v>
      </c>
      <c r="AG511" s="6">
        <f t="shared" si="159"/>
        <v>4</v>
      </c>
      <c r="AH511" s="6">
        <f t="shared" si="160"/>
        <v>3702</v>
      </c>
      <c r="AI511" s="6">
        <f t="shared" si="161"/>
        <v>10.455226676657924</v>
      </c>
      <c r="AL511" s="6">
        <f t="shared" si="162"/>
        <v>16023</v>
      </c>
      <c r="AM511" s="6">
        <f t="shared" si="163"/>
        <v>12018</v>
      </c>
      <c r="AN511" s="6">
        <f t="shared" si="164"/>
        <v>30</v>
      </c>
      <c r="AO511" s="6">
        <f t="shared" si="165"/>
        <v>1693</v>
      </c>
      <c r="AP511" s="6">
        <f t="shared" si="166"/>
        <v>4</v>
      </c>
      <c r="AQ511" s="6">
        <f t="shared" si="167"/>
        <v>11078</v>
      </c>
      <c r="AR511" s="6">
        <f t="shared" si="168"/>
        <v>32.219137625516836</v>
      </c>
    </row>
    <row r="512" spans="3:44" x14ac:dyDescent="0.25">
      <c r="C512" s="5" t="s">
        <v>1008</v>
      </c>
      <c r="D512" s="5">
        <v>30860</v>
      </c>
      <c r="E512" s="5" t="s">
        <v>1009</v>
      </c>
      <c r="F512" s="5">
        <v>54554</v>
      </c>
      <c r="G512" s="5">
        <v>3798</v>
      </c>
      <c r="H512" s="5">
        <v>11785</v>
      </c>
      <c r="I512" s="5">
        <v>13552</v>
      </c>
      <c r="J512" s="5">
        <v>9530</v>
      </c>
      <c r="K512" s="5">
        <v>5921</v>
      </c>
      <c r="L512" s="5">
        <v>1683</v>
      </c>
      <c r="M512" s="5">
        <v>3134</v>
      </c>
      <c r="N512" s="5">
        <v>433</v>
      </c>
      <c r="O512" s="5">
        <v>460</v>
      </c>
      <c r="P512" s="5">
        <v>1564</v>
      </c>
      <c r="Q512" s="5">
        <v>1584</v>
      </c>
      <c r="R512" s="5">
        <v>1110</v>
      </c>
      <c r="S512" s="6">
        <f t="shared" si="169"/>
        <v>27277</v>
      </c>
      <c r="T512" s="6" t="str">
        <f t="shared" si="170"/>
        <v>10 to 14 minutes</v>
      </c>
      <c r="U512" s="6">
        <f t="shared" si="171"/>
        <v>10</v>
      </c>
      <c r="V512" s="6">
        <f t="shared" si="172"/>
        <v>54554</v>
      </c>
      <c r="W512" s="6">
        <f t="shared" si="173"/>
        <v>15583</v>
      </c>
      <c r="X512" s="6">
        <f t="shared" si="174"/>
        <v>13552</v>
      </c>
      <c r="Y512" s="6">
        <f t="shared" si="175"/>
        <v>4</v>
      </c>
      <c r="Z512" s="6">
        <f t="shared" si="176"/>
        <v>13.45159386068477</v>
      </c>
      <c r="AC512" s="6">
        <f t="shared" si="155"/>
        <v>54554</v>
      </c>
      <c r="AD512" s="6">
        <f t="shared" si="156"/>
        <v>13639</v>
      </c>
      <c r="AE512" s="6">
        <f t="shared" si="157"/>
        <v>5</v>
      </c>
      <c r="AF512" s="6">
        <f t="shared" si="158"/>
        <v>11785</v>
      </c>
      <c r="AG512" s="6">
        <f t="shared" si="159"/>
        <v>4</v>
      </c>
      <c r="AH512" s="6">
        <f t="shared" si="160"/>
        <v>3798</v>
      </c>
      <c r="AI512" s="6">
        <f t="shared" si="161"/>
        <v>8.3400084853627483</v>
      </c>
      <c r="AL512" s="6">
        <f t="shared" si="162"/>
        <v>54554</v>
      </c>
      <c r="AM512" s="6">
        <f t="shared" si="163"/>
        <v>40916</v>
      </c>
      <c r="AN512" s="6">
        <f t="shared" si="164"/>
        <v>20</v>
      </c>
      <c r="AO512" s="6">
        <f t="shared" si="165"/>
        <v>5921</v>
      </c>
      <c r="AP512" s="6">
        <f t="shared" si="166"/>
        <v>4</v>
      </c>
      <c r="AQ512" s="6">
        <f t="shared" si="167"/>
        <v>38665</v>
      </c>
      <c r="AR512" s="6">
        <f t="shared" si="168"/>
        <v>21.520351292011483</v>
      </c>
    </row>
    <row r="513" spans="3:44" x14ac:dyDescent="0.25">
      <c r="C513" s="5" t="s">
        <v>1010</v>
      </c>
      <c r="D513" s="5">
        <v>30900</v>
      </c>
      <c r="E513" s="5" t="s">
        <v>1011</v>
      </c>
      <c r="F513" s="5">
        <v>16700</v>
      </c>
      <c r="G513" s="5">
        <v>861</v>
      </c>
      <c r="H513" s="5">
        <v>2682</v>
      </c>
      <c r="I513" s="5">
        <v>3498</v>
      </c>
      <c r="J513" s="5">
        <v>3254</v>
      </c>
      <c r="K513" s="5">
        <v>2318</v>
      </c>
      <c r="L513" s="5">
        <v>517</v>
      </c>
      <c r="M513" s="5">
        <v>1385</v>
      </c>
      <c r="N513" s="5">
        <v>143</v>
      </c>
      <c r="O513" s="5">
        <v>345</v>
      </c>
      <c r="P513" s="5">
        <v>794</v>
      </c>
      <c r="Q513" s="5">
        <v>523</v>
      </c>
      <c r="R513" s="5">
        <v>380</v>
      </c>
      <c r="S513" s="6">
        <f t="shared" si="169"/>
        <v>8350</v>
      </c>
      <c r="T513" s="6" t="str">
        <f t="shared" si="170"/>
        <v>15 to 19 minutes</v>
      </c>
      <c r="U513" s="6">
        <f t="shared" si="171"/>
        <v>15</v>
      </c>
      <c r="V513" s="6">
        <f t="shared" si="172"/>
        <v>16700</v>
      </c>
      <c r="W513" s="6">
        <f t="shared" si="173"/>
        <v>7041</v>
      </c>
      <c r="X513" s="6">
        <f t="shared" si="174"/>
        <v>3254</v>
      </c>
      <c r="Y513" s="6">
        <f t="shared" si="175"/>
        <v>4</v>
      </c>
      <c r="Z513" s="6">
        <f t="shared" si="176"/>
        <v>16.609096496619546</v>
      </c>
      <c r="AC513" s="6">
        <f t="shared" si="155"/>
        <v>16700</v>
      </c>
      <c r="AD513" s="6">
        <f t="shared" si="156"/>
        <v>4176</v>
      </c>
      <c r="AE513" s="6">
        <f t="shared" si="157"/>
        <v>10</v>
      </c>
      <c r="AF513" s="6">
        <f t="shared" si="158"/>
        <v>3498</v>
      </c>
      <c r="AG513" s="6">
        <f t="shared" si="159"/>
        <v>4</v>
      </c>
      <c r="AH513" s="6">
        <f t="shared" si="160"/>
        <v>3543</v>
      </c>
      <c r="AI513" s="6">
        <f t="shared" si="161"/>
        <v>10.722698684962836</v>
      </c>
      <c r="AL513" s="6">
        <f t="shared" si="162"/>
        <v>16700</v>
      </c>
      <c r="AM513" s="6">
        <f t="shared" si="163"/>
        <v>12525</v>
      </c>
      <c r="AN513" s="6">
        <f t="shared" si="164"/>
        <v>20</v>
      </c>
      <c r="AO513" s="6">
        <f t="shared" si="165"/>
        <v>2318</v>
      </c>
      <c r="AP513" s="6">
        <f t="shared" si="166"/>
        <v>4</v>
      </c>
      <c r="AQ513" s="6">
        <f t="shared" si="167"/>
        <v>10295</v>
      </c>
      <c r="AR513" s="6">
        <f t="shared" si="168"/>
        <v>23.848144952545297</v>
      </c>
    </row>
    <row r="514" spans="3:44" x14ac:dyDescent="0.25">
      <c r="C514" s="5" t="s">
        <v>1012</v>
      </c>
      <c r="D514" s="5">
        <v>30940</v>
      </c>
      <c r="E514" s="5" t="s">
        <v>1013</v>
      </c>
      <c r="F514" s="5">
        <v>21226</v>
      </c>
      <c r="G514" s="5">
        <v>921</v>
      </c>
      <c r="H514" s="5">
        <v>2487</v>
      </c>
      <c r="I514" s="5">
        <v>3487</v>
      </c>
      <c r="J514" s="5">
        <v>4650</v>
      </c>
      <c r="K514" s="5">
        <v>3477</v>
      </c>
      <c r="L514" s="5">
        <v>1278</v>
      </c>
      <c r="M514" s="5">
        <v>2273</v>
      </c>
      <c r="N514" s="5">
        <v>436</v>
      </c>
      <c r="O514" s="5">
        <v>349</v>
      </c>
      <c r="P514" s="5">
        <v>613</v>
      </c>
      <c r="Q514" s="5">
        <v>610</v>
      </c>
      <c r="R514" s="5">
        <v>645</v>
      </c>
      <c r="S514" s="6">
        <f t="shared" si="169"/>
        <v>10613</v>
      </c>
      <c r="T514" s="6" t="str">
        <f t="shared" si="170"/>
        <v>15 to 19 minutes</v>
      </c>
      <c r="U514" s="6">
        <f t="shared" si="171"/>
        <v>15</v>
      </c>
      <c r="V514" s="6">
        <f t="shared" si="172"/>
        <v>21226</v>
      </c>
      <c r="W514" s="6">
        <f t="shared" si="173"/>
        <v>6895</v>
      </c>
      <c r="X514" s="6">
        <f t="shared" si="174"/>
        <v>4650</v>
      </c>
      <c r="Y514" s="6">
        <f t="shared" si="175"/>
        <v>4</v>
      </c>
      <c r="Z514" s="6">
        <f t="shared" si="176"/>
        <v>18.198279569892474</v>
      </c>
      <c r="AC514" s="6">
        <f t="shared" si="155"/>
        <v>21226</v>
      </c>
      <c r="AD514" s="6">
        <f t="shared" si="156"/>
        <v>5307</v>
      </c>
      <c r="AE514" s="6">
        <f t="shared" si="157"/>
        <v>10</v>
      </c>
      <c r="AF514" s="6">
        <f t="shared" si="158"/>
        <v>3487</v>
      </c>
      <c r="AG514" s="6">
        <f t="shared" si="159"/>
        <v>4</v>
      </c>
      <c r="AH514" s="6">
        <f t="shared" si="160"/>
        <v>3408</v>
      </c>
      <c r="AI514" s="6">
        <f t="shared" si="161"/>
        <v>12.177803269285919</v>
      </c>
      <c r="AL514" s="6">
        <f t="shared" si="162"/>
        <v>21226</v>
      </c>
      <c r="AM514" s="6">
        <f t="shared" si="163"/>
        <v>15920</v>
      </c>
      <c r="AN514" s="6">
        <f t="shared" si="164"/>
        <v>25</v>
      </c>
      <c r="AO514" s="6">
        <f t="shared" si="165"/>
        <v>1278</v>
      </c>
      <c r="AP514" s="6">
        <f t="shared" si="166"/>
        <v>4</v>
      </c>
      <c r="AQ514" s="6">
        <f t="shared" si="167"/>
        <v>15022</v>
      </c>
      <c r="AR514" s="6">
        <f t="shared" si="168"/>
        <v>27.809076682316118</v>
      </c>
    </row>
    <row r="515" spans="3:44" x14ac:dyDescent="0.25">
      <c r="C515" s="5" t="s">
        <v>1014</v>
      </c>
      <c r="D515" s="5">
        <v>30980</v>
      </c>
      <c r="E515" s="5" t="s">
        <v>1015</v>
      </c>
      <c r="F515" s="5">
        <v>88672</v>
      </c>
      <c r="G515" s="5">
        <v>4167</v>
      </c>
      <c r="H515" s="5">
        <v>12512</v>
      </c>
      <c r="I515" s="5">
        <v>14445</v>
      </c>
      <c r="J515" s="5">
        <v>15240</v>
      </c>
      <c r="K515" s="5">
        <v>13183</v>
      </c>
      <c r="L515" s="5">
        <v>4893</v>
      </c>
      <c r="M515" s="5">
        <v>10339</v>
      </c>
      <c r="N515" s="5">
        <v>1840</v>
      </c>
      <c r="O515" s="5">
        <v>2073</v>
      </c>
      <c r="P515" s="5">
        <v>4400</v>
      </c>
      <c r="Q515" s="5">
        <v>3192</v>
      </c>
      <c r="R515" s="5">
        <v>2388</v>
      </c>
      <c r="S515" s="6">
        <f t="shared" si="169"/>
        <v>44336</v>
      </c>
      <c r="T515" s="6" t="str">
        <f t="shared" si="170"/>
        <v>15 to 19 minutes</v>
      </c>
      <c r="U515" s="6">
        <f t="shared" si="171"/>
        <v>15</v>
      </c>
      <c r="V515" s="6">
        <f t="shared" si="172"/>
        <v>88672</v>
      </c>
      <c r="W515" s="6">
        <f t="shared" si="173"/>
        <v>31124</v>
      </c>
      <c r="X515" s="6">
        <f t="shared" si="174"/>
        <v>15240</v>
      </c>
      <c r="Y515" s="6">
        <f t="shared" si="175"/>
        <v>4</v>
      </c>
      <c r="Z515" s="6">
        <f t="shared" si="176"/>
        <v>18.46771653543307</v>
      </c>
      <c r="AC515" s="6">
        <f t="shared" si="155"/>
        <v>88672</v>
      </c>
      <c r="AD515" s="6">
        <f t="shared" si="156"/>
        <v>22169</v>
      </c>
      <c r="AE515" s="6">
        <f t="shared" si="157"/>
        <v>10</v>
      </c>
      <c r="AF515" s="6">
        <f t="shared" si="158"/>
        <v>14445</v>
      </c>
      <c r="AG515" s="6">
        <f t="shared" si="159"/>
        <v>4</v>
      </c>
      <c r="AH515" s="6">
        <f t="shared" si="160"/>
        <v>16679</v>
      </c>
      <c r="AI515" s="6">
        <f t="shared" si="161"/>
        <v>11.519972308757355</v>
      </c>
      <c r="AL515" s="6">
        <f t="shared" si="162"/>
        <v>88672</v>
      </c>
      <c r="AM515" s="6">
        <f t="shared" si="163"/>
        <v>66504</v>
      </c>
      <c r="AN515" s="6">
        <f t="shared" si="164"/>
        <v>30</v>
      </c>
      <c r="AO515" s="6">
        <f t="shared" si="165"/>
        <v>10339</v>
      </c>
      <c r="AP515" s="6">
        <f t="shared" si="166"/>
        <v>4</v>
      </c>
      <c r="AQ515" s="6">
        <f t="shared" si="167"/>
        <v>64440</v>
      </c>
      <c r="AR515" s="6">
        <f t="shared" si="168"/>
        <v>30.798529838475673</v>
      </c>
    </row>
    <row r="516" spans="3:44" x14ac:dyDescent="0.25">
      <c r="C516" s="5" t="s">
        <v>1016</v>
      </c>
      <c r="D516" s="5">
        <v>31020</v>
      </c>
      <c r="E516" s="5" t="s">
        <v>1017</v>
      </c>
      <c r="F516" s="5">
        <v>37948</v>
      </c>
      <c r="G516" s="5">
        <v>1658</v>
      </c>
      <c r="H516" s="5">
        <v>5516</v>
      </c>
      <c r="I516" s="5">
        <v>7370</v>
      </c>
      <c r="J516" s="5">
        <v>6796</v>
      </c>
      <c r="K516" s="5">
        <v>4717</v>
      </c>
      <c r="L516" s="5">
        <v>1453</v>
      </c>
      <c r="M516" s="5">
        <v>3016</v>
      </c>
      <c r="N516" s="5">
        <v>791</v>
      </c>
      <c r="O516" s="5">
        <v>574</v>
      </c>
      <c r="P516" s="5">
        <v>2663</v>
      </c>
      <c r="Q516" s="5">
        <v>2280</v>
      </c>
      <c r="R516" s="5">
        <v>1114</v>
      </c>
      <c r="S516" s="6">
        <f t="shared" si="169"/>
        <v>18974</v>
      </c>
      <c r="T516" s="6" t="str">
        <f t="shared" si="170"/>
        <v>15 to 19 minutes</v>
      </c>
      <c r="U516" s="6">
        <f t="shared" si="171"/>
        <v>15</v>
      </c>
      <c r="V516" s="6">
        <f t="shared" si="172"/>
        <v>37948</v>
      </c>
      <c r="W516" s="6">
        <f t="shared" si="173"/>
        <v>14544</v>
      </c>
      <c r="X516" s="6">
        <f t="shared" si="174"/>
        <v>6796</v>
      </c>
      <c r="Y516" s="6">
        <f t="shared" si="175"/>
        <v>4</v>
      </c>
      <c r="Z516" s="6">
        <f t="shared" si="176"/>
        <v>17.607416127133607</v>
      </c>
      <c r="AC516" s="6">
        <f t="shared" si="155"/>
        <v>37948</v>
      </c>
      <c r="AD516" s="6">
        <f t="shared" si="156"/>
        <v>9488</v>
      </c>
      <c r="AE516" s="6">
        <f t="shared" si="157"/>
        <v>10</v>
      </c>
      <c r="AF516" s="6">
        <f t="shared" si="158"/>
        <v>7370</v>
      </c>
      <c r="AG516" s="6">
        <f t="shared" si="159"/>
        <v>4</v>
      </c>
      <c r="AH516" s="6">
        <f t="shared" si="160"/>
        <v>7174</v>
      </c>
      <c r="AI516" s="6">
        <f t="shared" si="161"/>
        <v>11.255359565807327</v>
      </c>
      <c r="AL516" s="6">
        <f t="shared" si="162"/>
        <v>37948</v>
      </c>
      <c r="AM516" s="6">
        <f t="shared" si="163"/>
        <v>28461</v>
      </c>
      <c r="AN516" s="6">
        <f t="shared" si="164"/>
        <v>30</v>
      </c>
      <c r="AO516" s="6">
        <f t="shared" si="165"/>
        <v>3016</v>
      </c>
      <c r="AP516" s="6">
        <f t="shared" si="166"/>
        <v>4</v>
      </c>
      <c r="AQ516" s="6">
        <f t="shared" si="167"/>
        <v>27510</v>
      </c>
      <c r="AR516" s="6">
        <f t="shared" si="168"/>
        <v>31.261273209549071</v>
      </c>
    </row>
    <row r="517" spans="3:44" x14ac:dyDescent="0.25">
      <c r="C517" s="5" t="s">
        <v>1018</v>
      </c>
      <c r="D517" s="5">
        <v>31060</v>
      </c>
      <c r="E517" s="5" t="s">
        <v>1019</v>
      </c>
      <c r="F517" s="5">
        <v>8586</v>
      </c>
      <c r="G517" s="5">
        <v>321</v>
      </c>
      <c r="H517" s="5">
        <v>1415</v>
      </c>
      <c r="I517" s="5">
        <v>2363</v>
      </c>
      <c r="J517" s="5">
        <v>2380</v>
      </c>
      <c r="K517" s="5">
        <v>1038</v>
      </c>
      <c r="L517" s="5">
        <v>195</v>
      </c>
      <c r="M517" s="5">
        <v>301</v>
      </c>
      <c r="N517" s="5">
        <v>66</v>
      </c>
      <c r="O517" s="5">
        <v>73</v>
      </c>
      <c r="P517" s="5">
        <v>258</v>
      </c>
      <c r="Q517" s="5">
        <v>154</v>
      </c>
      <c r="R517" s="5">
        <v>22</v>
      </c>
      <c r="S517" s="6">
        <f t="shared" si="169"/>
        <v>4293</v>
      </c>
      <c r="T517" s="6" t="str">
        <f t="shared" si="170"/>
        <v>15 to 19 minutes</v>
      </c>
      <c r="U517" s="6">
        <f t="shared" si="171"/>
        <v>15</v>
      </c>
      <c r="V517" s="6">
        <f t="shared" si="172"/>
        <v>8586</v>
      </c>
      <c r="W517" s="6">
        <f t="shared" si="173"/>
        <v>4099</v>
      </c>
      <c r="X517" s="6">
        <f t="shared" si="174"/>
        <v>2380</v>
      </c>
      <c r="Y517" s="6">
        <f t="shared" si="175"/>
        <v>4</v>
      </c>
      <c r="Z517" s="6">
        <f t="shared" si="176"/>
        <v>15.326050420168068</v>
      </c>
      <c r="AC517" s="6">
        <f t="shared" si="155"/>
        <v>8586</v>
      </c>
      <c r="AD517" s="6">
        <f t="shared" si="156"/>
        <v>2147</v>
      </c>
      <c r="AE517" s="6">
        <f t="shared" si="157"/>
        <v>10</v>
      </c>
      <c r="AF517" s="6">
        <f t="shared" si="158"/>
        <v>2363</v>
      </c>
      <c r="AG517" s="6">
        <f t="shared" si="159"/>
        <v>4</v>
      </c>
      <c r="AH517" s="6">
        <f t="shared" si="160"/>
        <v>1736</v>
      </c>
      <c r="AI517" s="6">
        <f t="shared" si="161"/>
        <v>10.694879390605163</v>
      </c>
      <c r="AL517" s="6">
        <f t="shared" si="162"/>
        <v>8586</v>
      </c>
      <c r="AM517" s="6">
        <f t="shared" si="163"/>
        <v>6440</v>
      </c>
      <c r="AN517" s="6">
        <f t="shared" si="164"/>
        <v>15</v>
      </c>
      <c r="AO517" s="6">
        <f t="shared" si="165"/>
        <v>2380</v>
      </c>
      <c r="AP517" s="6">
        <f t="shared" si="166"/>
        <v>4</v>
      </c>
      <c r="AQ517" s="6">
        <f t="shared" si="167"/>
        <v>4099</v>
      </c>
      <c r="AR517" s="6">
        <f t="shared" si="168"/>
        <v>18.93361344537815</v>
      </c>
    </row>
    <row r="518" spans="3:44" x14ac:dyDescent="0.25">
      <c r="C518" s="5" t="s">
        <v>1020</v>
      </c>
      <c r="D518" s="5">
        <v>31100</v>
      </c>
      <c r="E518" s="5" t="s">
        <v>1021</v>
      </c>
      <c r="F518" s="5">
        <v>5523693</v>
      </c>
      <c r="G518" s="5">
        <v>82536</v>
      </c>
      <c r="H518" s="5">
        <v>390607</v>
      </c>
      <c r="I518" s="5">
        <v>668508</v>
      </c>
      <c r="J518" s="5">
        <v>801304</v>
      </c>
      <c r="K518" s="5">
        <v>819425</v>
      </c>
      <c r="L518" s="5">
        <v>312074</v>
      </c>
      <c r="M518" s="5">
        <v>959352</v>
      </c>
      <c r="N518" s="5">
        <v>148077</v>
      </c>
      <c r="O518" s="5">
        <v>255377</v>
      </c>
      <c r="P518" s="5">
        <v>493700</v>
      </c>
      <c r="Q518" s="5">
        <v>432935</v>
      </c>
      <c r="R518" s="5">
        <v>159798</v>
      </c>
      <c r="S518" s="6">
        <f t="shared" si="169"/>
        <v>2761846.5</v>
      </c>
      <c r="T518" s="6" t="str">
        <f t="shared" si="170"/>
        <v>20 to 24 minutes</v>
      </c>
      <c r="U518" s="6">
        <f t="shared" si="171"/>
        <v>20</v>
      </c>
      <c r="V518" s="6">
        <f t="shared" si="172"/>
        <v>5523693</v>
      </c>
      <c r="W518" s="6">
        <f t="shared" si="173"/>
        <v>1942955</v>
      </c>
      <c r="X518" s="6">
        <f t="shared" si="174"/>
        <v>819425</v>
      </c>
      <c r="Y518" s="6">
        <f t="shared" si="175"/>
        <v>4</v>
      </c>
      <c r="Z518" s="6">
        <f t="shared" si="176"/>
        <v>23.997395734814045</v>
      </c>
      <c r="AC518" s="6">
        <f t="shared" si="155"/>
        <v>5523693</v>
      </c>
      <c r="AD518" s="6">
        <f t="shared" si="156"/>
        <v>1380924</v>
      </c>
      <c r="AE518" s="6">
        <f t="shared" si="157"/>
        <v>15</v>
      </c>
      <c r="AF518" s="6">
        <f t="shared" si="158"/>
        <v>801304</v>
      </c>
      <c r="AG518" s="6">
        <f t="shared" si="159"/>
        <v>4</v>
      </c>
      <c r="AH518" s="6">
        <f t="shared" si="160"/>
        <v>1141651</v>
      </c>
      <c r="AI518" s="6">
        <f t="shared" si="161"/>
        <v>16.194414354601999</v>
      </c>
      <c r="AL518" s="6">
        <f t="shared" si="162"/>
        <v>5523693</v>
      </c>
      <c r="AM518" s="6">
        <f t="shared" si="163"/>
        <v>4142770</v>
      </c>
      <c r="AN518" s="6">
        <f t="shared" si="164"/>
        <v>35</v>
      </c>
      <c r="AO518" s="6">
        <f t="shared" si="165"/>
        <v>148077</v>
      </c>
      <c r="AP518" s="6">
        <f t="shared" si="166"/>
        <v>4</v>
      </c>
      <c r="AQ518" s="6">
        <f t="shared" si="167"/>
        <v>4033806</v>
      </c>
      <c r="AR518" s="6">
        <f t="shared" si="168"/>
        <v>37.943434834579307</v>
      </c>
    </row>
    <row r="519" spans="3:44" x14ac:dyDescent="0.25">
      <c r="C519" s="5" t="s">
        <v>1022</v>
      </c>
      <c r="D519" s="5">
        <v>31140</v>
      </c>
      <c r="E519" s="5" t="s">
        <v>1023</v>
      </c>
      <c r="F519" s="5">
        <v>573279</v>
      </c>
      <c r="G519" s="5">
        <v>13550</v>
      </c>
      <c r="H519" s="5">
        <v>48206</v>
      </c>
      <c r="I519" s="5">
        <v>77761</v>
      </c>
      <c r="J519" s="5">
        <v>100874</v>
      </c>
      <c r="K519" s="5">
        <v>106392</v>
      </c>
      <c r="L519" s="5">
        <v>48685</v>
      </c>
      <c r="M519" s="5">
        <v>84301</v>
      </c>
      <c r="N519" s="5">
        <v>17219</v>
      </c>
      <c r="O519" s="5">
        <v>18767</v>
      </c>
      <c r="P519" s="5">
        <v>32597</v>
      </c>
      <c r="Q519" s="5">
        <v>16112</v>
      </c>
      <c r="R519" s="5">
        <v>8815</v>
      </c>
      <c r="S519" s="6">
        <f t="shared" si="169"/>
        <v>286639.5</v>
      </c>
      <c r="T519" s="6" t="str">
        <f t="shared" si="170"/>
        <v>20 to 24 minutes</v>
      </c>
      <c r="U519" s="6">
        <f t="shared" si="171"/>
        <v>20</v>
      </c>
      <c r="V519" s="6">
        <f t="shared" si="172"/>
        <v>573279</v>
      </c>
      <c r="W519" s="6">
        <f t="shared" si="173"/>
        <v>240391</v>
      </c>
      <c r="X519" s="6">
        <f t="shared" si="174"/>
        <v>106392</v>
      </c>
      <c r="Y519" s="6">
        <f t="shared" si="175"/>
        <v>4</v>
      </c>
      <c r="Z519" s="6">
        <f t="shared" si="176"/>
        <v>21.738796150086472</v>
      </c>
      <c r="AC519" s="6">
        <f t="shared" si="155"/>
        <v>573279</v>
      </c>
      <c r="AD519" s="6">
        <f t="shared" si="156"/>
        <v>143320</v>
      </c>
      <c r="AE519" s="6">
        <f t="shared" si="157"/>
        <v>15</v>
      </c>
      <c r="AF519" s="6">
        <f t="shared" si="158"/>
        <v>100874</v>
      </c>
      <c r="AG519" s="6">
        <f t="shared" si="159"/>
        <v>4</v>
      </c>
      <c r="AH519" s="6">
        <f t="shared" si="160"/>
        <v>139517</v>
      </c>
      <c r="AI519" s="6">
        <f t="shared" si="161"/>
        <v>15.15079207724488</v>
      </c>
      <c r="AL519" s="6">
        <f t="shared" si="162"/>
        <v>573279</v>
      </c>
      <c r="AM519" s="6">
        <f t="shared" si="163"/>
        <v>429960</v>
      </c>
      <c r="AN519" s="6">
        <f t="shared" si="164"/>
        <v>30</v>
      </c>
      <c r="AO519" s="6">
        <f t="shared" si="165"/>
        <v>84301</v>
      </c>
      <c r="AP519" s="6">
        <f t="shared" si="166"/>
        <v>4</v>
      </c>
      <c r="AQ519" s="6">
        <f t="shared" si="167"/>
        <v>395468</v>
      </c>
      <c r="AR519" s="6">
        <f t="shared" si="168"/>
        <v>31.63657607857558</v>
      </c>
    </row>
    <row r="520" spans="3:44" x14ac:dyDescent="0.25">
      <c r="C520" s="5" t="s">
        <v>1024</v>
      </c>
      <c r="D520" s="5">
        <v>31180</v>
      </c>
      <c r="E520" s="5" t="s">
        <v>1025</v>
      </c>
      <c r="F520" s="5">
        <v>130437</v>
      </c>
      <c r="G520" s="5">
        <v>6085</v>
      </c>
      <c r="H520" s="5">
        <v>20572</v>
      </c>
      <c r="I520" s="5">
        <v>33202</v>
      </c>
      <c r="J520" s="5">
        <v>34445</v>
      </c>
      <c r="K520" s="5">
        <v>17826</v>
      </c>
      <c r="L520" s="5">
        <v>3698</v>
      </c>
      <c r="M520" s="5">
        <v>7701</v>
      </c>
      <c r="N520" s="5">
        <v>783</v>
      </c>
      <c r="O520" s="5">
        <v>1060</v>
      </c>
      <c r="P520" s="5">
        <v>2239</v>
      </c>
      <c r="Q520" s="5">
        <v>1353</v>
      </c>
      <c r="R520" s="5">
        <v>1473</v>
      </c>
      <c r="S520" s="6">
        <f t="shared" si="169"/>
        <v>65218.5</v>
      </c>
      <c r="T520" s="6" t="str">
        <f t="shared" si="170"/>
        <v>15 to 19 minutes</v>
      </c>
      <c r="U520" s="6">
        <f t="shared" si="171"/>
        <v>15</v>
      </c>
      <c r="V520" s="6">
        <f t="shared" si="172"/>
        <v>130437</v>
      </c>
      <c r="W520" s="6">
        <f t="shared" si="173"/>
        <v>59859</v>
      </c>
      <c r="X520" s="6">
        <f t="shared" si="174"/>
        <v>34445</v>
      </c>
      <c r="Y520" s="6">
        <f t="shared" si="175"/>
        <v>4</v>
      </c>
      <c r="Z520" s="6">
        <f t="shared" si="176"/>
        <v>15.622383509943388</v>
      </c>
      <c r="AC520" s="6">
        <f t="shared" si="155"/>
        <v>130437</v>
      </c>
      <c r="AD520" s="6">
        <f t="shared" si="156"/>
        <v>32610</v>
      </c>
      <c r="AE520" s="6">
        <f t="shared" si="157"/>
        <v>10</v>
      </c>
      <c r="AF520" s="6">
        <f t="shared" si="158"/>
        <v>33202</v>
      </c>
      <c r="AG520" s="6">
        <f t="shared" si="159"/>
        <v>4</v>
      </c>
      <c r="AH520" s="6">
        <f t="shared" si="160"/>
        <v>26657</v>
      </c>
      <c r="AI520" s="6">
        <f t="shared" si="161"/>
        <v>10.717095355701463</v>
      </c>
      <c r="AL520" s="6">
        <f t="shared" si="162"/>
        <v>130437</v>
      </c>
      <c r="AM520" s="6">
        <f t="shared" si="163"/>
        <v>97828</v>
      </c>
      <c r="AN520" s="6">
        <f t="shared" si="164"/>
        <v>20</v>
      </c>
      <c r="AO520" s="6">
        <f t="shared" si="165"/>
        <v>17826</v>
      </c>
      <c r="AP520" s="6">
        <f t="shared" si="166"/>
        <v>4</v>
      </c>
      <c r="AQ520" s="6">
        <f t="shared" si="167"/>
        <v>94304</v>
      </c>
      <c r="AR520" s="6">
        <f t="shared" si="168"/>
        <v>20.79069897901941</v>
      </c>
    </row>
    <row r="521" spans="3:44" x14ac:dyDescent="0.25">
      <c r="C521" s="5" t="s">
        <v>1026</v>
      </c>
      <c r="D521" s="5">
        <v>31260</v>
      </c>
      <c r="E521" s="5" t="s">
        <v>1027</v>
      </c>
      <c r="F521" s="5">
        <v>34230</v>
      </c>
      <c r="G521" s="5">
        <v>1757</v>
      </c>
      <c r="H521" s="5">
        <v>5845</v>
      </c>
      <c r="I521" s="5">
        <v>7646</v>
      </c>
      <c r="J521" s="5">
        <v>7543</v>
      </c>
      <c r="K521" s="5">
        <v>4150</v>
      </c>
      <c r="L521" s="5">
        <v>1161</v>
      </c>
      <c r="M521" s="5">
        <v>3248</v>
      </c>
      <c r="N521" s="5">
        <v>419</v>
      </c>
      <c r="O521" s="5">
        <v>398</v>
      </c>
      <c r="P521" s="5">
        <v>800</v>
      </c>
      <c r="Q521" s="5">
        <v>628</v>
      </c>
      <c r="R521" s="5">
        <v>635</v>
      </c>
      <c r="S521" s="6">
        <f t="shared" si="169"/>
        <v>17115</v>
      </c>
      <c r="T521" s="6" t="str">
        <f t="shared" si="170"/>
        <v>15 to 19 minutes</v>
      </c>
      <c r="U521" s="6">
        <f t="shared" si="171"/>
        <v>15</v>
      </c>
      <c r="V521" s="6">
        <f t="shared" si="172"/>
        <v>34230</v>
      </c>
      <c r="W521" s="6">
        <f t="shared" si="173"/>
        <v>15248</v>
      </c>
      <c r="X521" s="6">
        <f t="shared" si="174"/>
        <v>7543</v>
      </c>
      <c r="Y521" s="6">
        <f t="shared" si="175"/>
        <v>4</v>
      </c>
      <c r="Z521" s="6">
        <f t="shared" si="176"/>
        <v>15.990057006496089</v>
      </c>
      <c r="AC521" s="6">
        <f t="shared" si="155"/>
        <v>34230</v>
      </c>
      <c r="AD521" s="6">
        <f t="shared" si="156"/>
        <v>8558</v>
      </c>
      <c r="AE521" s="6">
        <f t="shared" si="157"/>
        <v>10</v>
      </c>
      <c r="AF521" s="6">
        <f t="shared" si="158"/>
        <v>7646</v>
      </c>
      <c r="AG521" s="6">
        <f t="shared" si="159"/>
        <v>4</v>
      </c>
      <c r="AH521" s="6">
        <f t="shared" si="160"/>
        <v>7602</v>
      </c>
      <c r="AI521" s="6">
        <f t="shared" si="161"/>
        <v>10.499869212660215</v>
      </c>
      <c r="AL521" s="6">
        <f t="shared" si="162"/>
        <v>34230</v>
      </c>
      <c r="AM521" s="6">
        <f t="shared" si="163"/>
        <v>25673</v>
      </c>
      <c r="AN521" s="6">
        <f t="shared" si="164"/>
        <v>20</v>
      </c>
      <c r="AO521" s="6">
        <f t="shared" si="165"/>
        <v>4150</v>
      </c>
      <c r="AP521" s="6">
        <f t="shared" si="166"/>
        <v>4</v>
      </c>
      <c r="AQ521" s="6">
        <f t="shared" si="167"/>
        <v>22791</v>
      </c>
      <c r="AR521" s="6">
        <f t="shared" si="168"/>
        <v>22.777349397590363</v>
      </c>
    </row>
    <row r="522" spans="3:44" x14ac:dyDescent="0.25">
      <c r="C522" s="5" t="s">
        <v>1028</v>
      </c>
      <c r="D522" s="5">
        <v>31300</v>
      </c>
      <c r="E522" s="5" t="s">
        <v>1029</v>
      </c>
      <c r="F522" s="5">
        <v>46272</v>
      </c>
      <c r="G522" s="5">
        <v>1542</v>
      </c>
      <c r="H522" s="5">
        <v>4361</v>
      </c>
      <c r="I522" s="5">
        <v>7355</v>
      </c>
      <c r="J522" s="5">
        <v>8048</v>
      </c>
      <c r="K522" s="5">
        <v>8408</v>
      </c>
      <c r="L522" s="5">
        <v>2348</v>
      </c>
      <c r="M522" s="5">
        <v>7445</v>
      </c>
      <c r="N522" s="5">
        <v>1063</v>
      </c>
      <c r="O522" s="5">
        <v>794</v>
      </c>
      <c r="P522" s="5">
        <v>2098</v>
      </c>
      <c r="Q522" s="5">
        <v>1853</v>
      </c>
      <c r="R522" s="5">
        <v>957</v>
      </c>
      <c r="S522" s="6">
        <f t="shared" si="169"/>
        <v>23136</v>
      </c>
      <c r="T522" s="6" t="str">
        <f t="shared" si="170"/>
        <v>20 to 24 minutes</v>
      </c>
      <c r="U522" s="6">
        <f t="shared" si="171"/>
        <v>20</v>
      </c>
      <c r="V522" s="6">
        <f t="shared" si="172"/>
        <v>46272</v>
      </c>
      <c r="W522" s="6">
        <f t="shared" si="173"/>
        <v>21306</v>
      </c>
      <c r="X522" s="6">
        <f t="shared" si="174"/>
        <v>8408</v>
      </c>
      <c r="Y522" s="6">
        <f t="shared" si="175"/>
        <v>4</v>
      </c>
      <c r="Z522" s="6">
        <f t="shared" si="176"/>
        <v>20.870599429115128</v>
      </c>
      <c r="AC522" s="6">
        <f t="shared" si="155"/>
        <v>46272</v>
      </c>
      <c r="AD522" s="6">
        <f t="shared" si="156"/>
        <v>11569</v>
      </c>
      <c r="AE522" s="6">
        <f t="shared" si="157"/>
        <v>10</v>
      </c>
      <c r="AF522" s="6">
        <f t="shared" si="158"/>
        <v>7355</v>
      </c>
      <c r="AG522" s="6">
        <f t="shared" si="159"/>
        <v>4</v>
      </c>
      <c r="AH522" s="6">
        <f t="shared" si="160"/>
        <v>5903</v>
      </c>
      <c r="AI522" s="6">
        <f t="shared" si="161"/>
        <v>13.080897348742353</v>
      </c>
      <c r="AL522" s="6">
        <f t="shared" si="162"/>
        <v>46272</v>
      </c>
      <c r="AM522" s="6">
        <f t="shared" si="163"/>
        <v>34704</v>
      </c>
      <c r="AN522" s="6">
        <f t="shared" si="164"/>
        <v>30</v>
      </c>
      <c r="AO522" s="6">
        <f t="shared" si="165"/>
        <v>7445</v>
      </c>
      <c r="AP522" s="6">
        <f t="shared" si="166"/>
        <v>4</v>
      </c>
      <c r="AQ522" s="6">
        <f t="shared" si="167"/>
        <v>32062</v>
      </c>
      <c r="AR522" s="6">
        <f t="shared" si="168"/>
        <v>31.419476158495634</v>
      </c>
    </row>
    <row r="523" spans="3:44" x14ac:dyDescent="0.25">
      <c r="C523" s="5" t="s">
        <v>1030</v>
      </c>
      <c r="D523" s="5">
        <v>31340</v>
      </c>
      <c r="E523" s="5" t="s">
        <v>1031</v>
      </c>
      <c r="F523" s="5">
        <v>110131</v>
      </c>
      <c r="G523" s="5">
        <v>3761</v>
      </c>
      <c r="H523" s="5">
        <v>13301</v>
      </c>
      <c r="I523" s="5">
        <v>18931</v>
      </c>
      <c r="J523" s="5">
        <v>20148</v>
      </c>
      <c r="K523" s="5">
        <v>16648</v>
      </c>
      <c r="L523" s="5">
        <v>6881</v>
      </c>
      <c r="M523" s="5">
        <v>12839</v>
      </c>
      <c r="N523" s="5">
        <v>2989</v>
      </c>
      <c r="O523" s="5">
        <v>3339</v>
      </c>
      <c r="P523" s="5">
        <v>6201</v>
      </c>
      <c r="Q523" s="5">
        <v>3263</v>
      </c>
      <c r="R523" s="5">
        <v>1830</v>
      </c>
      <c r="S523" s="6">
        <f t="shared" si="169"/>
        <v>55065.5</v>
      </c>
      <c r="T523" s="6" t="str">
        <f t="shared" si="170"/>
        <v>15 to 19 minutes</v>
      </c>
      <c r="U523" s="6">
        <f t="shared" si="171"/>
        <v>15</v>
      </c>
      <c r="V523" s="6">
        <f t="shared" si="172"/>
        <v>110131</v>
      </c>
      <c r="W523" s="6">
        <f t="shared" si="173"/>
        <v>35993</v>
      </c>
      <c r="X523" s="6">
        <f t="shared" si="174"/>
        <v>20148</v>
      </c>
      <c r="Y523" s="6">
        <f t="shared" si="175"/>
        <v>4</v>
      </c>
      <c r="Z523" s="6">
        <f t="shared" si="176"/>
        <v>18.786480047647409</v>
      </c>
      <c r="AC523" s="6">
        <f t="shared" ref="AC523:AC586" si="177">$F523</f>
        <v>110131</v>
      </c>
      <c r="AD523" s="6">
        <f t="shared" ref="AD523:AD586" si="178">ROUNDUP(0.25*($AC523+1),0)</f>
        <v>27533</v>
      </c>
      <c r="AE523" s="6">
        <f t="shared" ref="AE523:AE586" si="179">IF($AD523&gt;SUM($G523:$R523),"can't exceed the total",IF($AD523&gt;SUM($G523:$Q523),$R$6,IF($AD523&gt;SUM($G523:$P523),$Q$6,IF($AD523&gt;SUM($G523:$O523),$P$6,IF($AD523&gt;SUM($G523:$N523),$O$6,IF($AD523&gt;SUM($G523:$M523),$N$6,IF($AD523&gt;SUM($G523:$L523),$M$6,IF($AD523&gt;SUM($G523:$K523),$L$6,IF($AD523&gt;SUM($G523:$J523),$K$6,IF($AD523&gt;SUM($G523:$I523),$J$6,IF($AD523&gt;SUM($G523:$H523),$I$6,IF($AD523&gt;SUM($G523:$G523),$H$6,$G$6))))))))))))</f>
        <v>10</v>
      </c>
      <c r="AF523" s="6">
        <f t="shared" ref="AF523:AF586" si="180">IF($AD523&gt;SUM($G523:$R523),"can't exceed the total", IF($AD523&gt;SUM($G523:$Q523),$R523, IF($AD523&gt;SUM($G523:$P523),$Q523, IF($AD523&gt;SUM($G523:$O523),$P523, IF($AD523&gt;SUM($G523:$N523),$O523, IF($AD523&gt;SUM($G523:$M523),$N523, IF($AD523&gt;SUM($G523:$L523),$M523, IF($AD523&gt;SUM($G523:$K523),$L523, IF($AD523&gt;SUM($G523:$J523),$K523, IF($AD523&gt;SUM($G523:$I523),$J523, IF($AD523&gt;SUM($G523:$H523),$I523, IF($AD523&gt;SUM($G523:$G523),$H523,$G523))))))))))))</f>
        <v>18931</v>
      </c>
      <c r="AG523" s="6">
        <f t="shared" ref="AG523:AG586" si="181">IF($AD523&gt;SUM($G523:$R523),"median can't exceed the total", IF($AD523&gt;SUM($G523:$Q523),$R$1, IF($AD523&gt;SUM($G523:$P523),$Q$1, IF($AD523&gt;SUM($G523:$O523),$P$1, IF($AD523&gt;SUM($G523:$N523),$O$1, IF($AD523&gt;SUM($G523:$M523),$N$1, IF($AD523&gt;SUM($G523:$L523),$M$1, IF($AD523&gt;SUM($G523:$K523),$L$1, IF($AD523&gt;SUM($G523:$J523),$K$1, IF($AD523&gt;SUM($G523:$I523),$J$1, IF($AD523&gt;SUM($G523:$H523),$I$1, IF($AD523&gt;SUM($G523:$G523),$H$1,$G$1))))))))))))</f>
        <v>4</v>
      </c>
      <c r="AH523" s="6">
        <f t="shared" ref="AH523:AH586" si="182">IF($AD523&gt;SUM($G523:$R523),"can't exceed the total", IF($AD523&gt;SUM($G523:$Q523),SUM($G523:$Q523), IF($AD523&gt;SUM($G523:$P523),SUM($G523:$P523), IF($AD523&gt;SUM($G523:$O523),SUM($G523:$O523), IF($AD523&gt;SUM($G523:$N523),SUM($G523:$N523), IF($AD523&gt;SUM($G523:$M523),SUM($G523:$M523), IF($AD523&gt;SUM($G523:$L523),SUM($G523:$L523), IF($AD523&gt;SUM($G523:$K523),SUM($G523:$K523), IF($AD523&gt;SUM($G523:$J523),SUM($G523:$J523), IF($AD523&gt;SUM($G523:$I523),SUM($G523:$I523), IF($AD523&gt;SUM($G523:$H523),SUM($G523:$H523), IF($AD523&gt;SUM($G523),SUM($G523),0))))))))))))</f>
        <v>17062</v>
      </c>
      <c r="AI523" s="6">
        <f t="shared" ref="AI523:AI586" si="183">AE523+(((AC523/4)-AH523)/AF523)*AG523</f>
        <v>12.21240293698167</v>
      </c>
      <c r="AL523" s="6">
        <f t="shared" ref="AL523:AL586" si="184">$F523</f>
        <v>110131</v>
      </c>
      <c r="AM523" s="6">
        <f t="shared" ref="AM523:AM586" si="185">ROUNDDOWN(0.75*($AL523+1),0)</f>
        <v>82599</v>
      </c>
      <c r="AN523" s="6">
        <f t="shared" ref="AN523:AN586" si="186">IF($AM523&gt;SUM($G523:$R523),"can't exceed the total",IF($AM523&gt;SUM($G523:$Q523),$R$6,IF($AM523&gt;SUM($G523:$P523),$Q$6,IF($AM523&gt;SUM($G523:$O523),$P$6,IF($AM523&gt;SUM($G523:$N523),$O$6,IF($AM523&gt;SUM($G523:$M523),$N$6,IF($AM523&gt;SUM($G523:$L523),$M$6,IF($AM523&gt;SUM($G523:$K523),$L$6,IF($AM523&gt;SUM($G523:$J523),$K$6,IF($AM523&gt;SUM($G523:$I523),$J$6,IF($AM523&gt;SUM($G523:$H523),$I$6,IF($AM523&gt;SUM($G523:$G523),$H$6,$G$6))))))))))))</f>
        <v>30</v>
      </c>
      <c r="AO523" s="6">
        <f t="shared" ref="AO523:AO586" si="187">IF($AM523&gt;SUM($G523:$R523),"can't exceed the total", IF($AM523&gt;SUM($G523:$Q523),$R523, IF($AM523&gt;SUM($G523:$P523),$Q523, IF($AM523&gt;SUM($G523:$O523),$P523, IF($AM523&gt;SUM($G523:$N523),$O523, IF($AM523&gt;SUM($G523:$M523),$N523, IF($AM523&gt;SUM($G523:$L523),$M523, IF($AM523&gt;SUM($G523:$K523),$L523, IF($AM523&gt;SUM($G523:$J523),$K523, IF($AM523&gt;SUM($G523:$I523),$J523, IF($AM523&gt;SUM($G523:$H523),$I523, IF($AM523&gt;SUM($G523:$G523),$H523,$G523))))))))))))</f>
        <v>12839</v>
      </c>
      <c r="AP523" s="6">
        <f t="shared" ref="AP523:AP586" si="188">IF($AM523&gt;SUM($G523:$R523),"median can't exceed the total", IF($AM523&gt;SUM($G523:$Q523),$R$1, IF($AM523&gt;SUM($G523:$P523),$Q$1, IF($AM523&gt;SUM($G523:$O523),$P$1, IF($AM523&gt;SUM($G523:$N523),$O$1, IF($AM523&gt;SUM($G523:$M523),$N$1, IF($AM523&gt;SUM($G523:$L523),$M$1, IF($AM523&gt;SUM($G523:$K523),$L$1, IF($AM523&gt;SUM($G523:$J523),$K$1, IF($AM523&gt;SUM($G523:$I523),$J$1, IF($AM523&gt;SUM($G523:$H523),$I$1, IF($AM523&gt;SUM($G523:$G523),$H$1,$G$1))))))))))))</f>
        <v>4</v>
      </c>
      <c r="AQ523" s="6">
        <f t="shared" ref="AQ523:AQ586" si="189">IF($AM523&gt;SUM($G523:$R523),"can't exceed the total", IF($AM523&gt;SUM($G523:$Q523),SUM($G523:$Q523), IF($AM523&gt;SUM($G523:$P523),SUM($G523:$P523), IF($AM523&gt;SUM($G523:$O523),SUM($G523:$O523), IF($AM523&gt;SUM($G523:$N523),SUM($G523:$N523), IF($AM523&gt;SUM($G523:$M523),SUM($G523:$M523), IF($AM523&gt;SUM($G523:$L523),SUM($G523:$L523), IF($AM523&gt;SUM($G523:$K523),SUM($G523:$K523), IF($AM523&gt;SUM($G523:$J523),SUM($G523:$J523), IF($AM523&gt;SUM($G523:$I523),SUM($G523:$I523), IF($AM523&gt;SUM($G523:$H523),SUM($G523:$H523), IF($AM523&gt;SUM($G523),SUM($G523),0))))))))))))</f>
        <v>79670</v>
      </c>
      <c r="AR523" s="6">
        <f t="shared" ref="AR523:AR586" si="190">AN523+((((3*AL523)/4)-AQ523)/AO523)*AP523</f>
        <v>30.912298465612587</v>
      </c>
    </row>
    <row r="524" spans="3:44" x14ac:dyDescent="0.25">
      <c r="C524" s="5" t="s">
        <v>1032</v>
      </c>
      <c r="D524" s="5">
        <v>31380</v>
      </c>
      <c r="E524" s="5" t="s">
        <v>1033</v>
      </c>
      <c r="F524" s="5">
        <v>13953</v>
      </c>
      <c r="G524" s="5">
        <v>1456</v>
      </c>
      <c r="H524" s="5">
        <v>4539</v>
      </c>
      <c r="I524" s="5">
        <v>2736</v>
      </c>
      <c r="J524" s="5">
        <v>1689</v>
      </c>
      <c r="K524" s="5">
        <v>1033</v>
      </c>
      <c r="L524" s="5">
        <v>597</v>
      </c>
      <c r="M524" s="5">
        <v>735</v>
      </c>
      <c r="N524" s="5">
        <v>155</v>
      </c>
      <c r="O524" s="5">
        <v>108</v>
      </c>
      <c r="P524" s="5">
        <v>354</v>
      </c>
      <c r="Q524" s="5">
        <v>326</v>
      </c>
      <c r="R524" s="5">
        <v>225</v>
      </c>
      <c r="S524" s="6">
        <f t="shared" ref="S524:S587" si="191">IF(MOD(F524,2)&gt;0,AVERAGE(ROUNDDOWN(F524/2,0),ROUNDUP(F524/2,0)),F524/2)</f>
        <v>6976.5</v>
      </c>
      <c r="T524" s="6" t="str">
        <f t="shared" ref="T524:T587" si="192">IF($S524&gt;SUM($G524:$R524),"median can't exceed the total",IF($S524&gt;SUM($G524:$Q524),$R$9,IF($S524&gt;SUM($G524:$P524),$Q$9,IF($S524&gt;SUM($G524:$O524),$P$9,IF($S524&gt;SUM($G524:$N524),$O$9,IF($S524&gt;SUM($G524:$M524),$N$9,IF($S524&gt;SUM($G524:$L524),$M$9,IF($S524&gt;SUM($G524:$K524),$L$9,IF($S524&gt;SUM($G524:$J524),$K$9,IF($S524&gt;SUM($G524:$I524),$J$9,IF($S524&gt;SUM($G524:$H524),$I$9,IF($S524&gt;SUM($G524),$H$9,$G$9))))))))))))</f>
        <v>10 to 14 minutes</v>
      </c>
      <c r="U524" s="6">
        <f t="shared" ref="U524:U587" si="193">IF($S524&gt;SUM($G524:$R524),"median can't exceed the total", IF($S524&gt;SUM($G524:$Q524),$R$6, IF($S524&gt;SUM($G524:$P524),$Q$6, IF($S524&gt;SUM($G524:$O524),$P$6, IF($S524&gt;SUM($G524:$N524),$O$6, IF($S524&gt;SUM($G524:$M524),$N$6, IF($S524&gt;SUM($G524:$L524),$M$6, IF($S524&gt;SUM($G524:$K524),$L$6, IF($S524&gt;SUM($G524:$J524),$K$6, IF($S524&gt;SUM($G524:$I524),$J$6, IF($S524&gt;SUM($G524:$H524),$I$6, IF($S524&gt;SUM($G524),$H$6,$G$6))))))))))))</f>
        <v>10</v>
      </c>
      <c r="V524" s="6">
        <f t="shared" ref="V524:V587" si="194">F524</f>
        <v>13953</v>
      </c>
      <c r="W524" s="6">
        <f t="shared" ref="W524:W587" si="195">IF($S524&gt;SUM($G524:$R524),"median can't exceed the total", IF($S524&gt;SUM($G524:$Q524),SUM($G524:$Q524), IF($S524&gt;SUM($G524:$P524),SUM($G524:$P524), IF($S524&gt;SUM($G524:$O524),SUM($G524:$O524), IF($S524&gt;SUM($G524:$N524),SUM($G524:$N524), IF($S524&gt;SUM($G524:$M524),SUM($G524:$M524), IF($S524&gt;SUM($G524:$L524),SUM($G524:$L524), IF($S524&gt;SUM($G524:$K524),SUM($G524:$K524), IF($S524&gt;SUM($G524:$J524),SUM($G524:$J524), IF($S524&gt;SUM($G524:$I524),SUM($G524:$I524), IF($S524&gt;SUM($G524:$H524),SUM($G524:$H524), IF($S524&gt;SUM($G524),SUM($G524),0))))))))))))</f>
        <v>5995</v>
      </c>
      <c r="X524" s="6">
        <f t="shared" ref="X524:X587" si="196">IF($S524&gt;SUM($G524:$R524),"median can't exceed the total", IF($S524&gt;SUM($G524:$Q524),$R524, IF($S524&gt;SUM($G524:$P524),$Q524, IF($S524&gt;SUM($G524:$O524),$P524, IF($S524&gt;SUM($G524:$N524),$O524, IF($S524&gt;SUM($G524:$M524),$N524, IF($S524&gt;SUM($G524:$L524),$M524, IF($S524&gt;SUM($G524:$K524),$L524, IF($S524&gt;SUM($G524:$J524),$K524, IF($S524&gt;SUM($G524:$I524),$J524, IF($S524&gt;SUM($G524:$H524),$I524, IF($S524&gt;SUM($G524),$H524,$G524))))))))))))</f>
        <v>2736</v>
      </c>
      <c r="Y524" s="6">
        <f t="shared" ref="Y524:Y587" si="197">IF($S524&gt;SUM($G524:$R524),"median can't exceed the total", IF($S524&gt;SUM($G524:$Q524),$R$1, IF($S524&gt;SUM($G524:$P524),$Q$1, IF($S524&gt;SUM($G524:$O524),$P$1, IF($S524&gt;SUM($G524:$N524),$O$1, IF($S524&gt;SUM($G524:$M524),$N$1, IF($S524&gt;SUM($G524:$L524),$M$1, IF($S524&gt;SUM($G524:$K524),$L$1, IF($S524&gt;SUM($G524:$J524),$K$1, IF($S524&gt;SUM($G524:$I524),$J$1, IF($S524&gt;SUM($G524:$H524),$I$1, IF($S524&gt;SUM($G524),$H$1,$G$1))))))))))))</f>
        <v>4</v>
      </c>
      <c r="Z524" s="6">
        <f t="shared" ref="Z524:Z587" si="198">U524+(((V524/2)-W524)/X524)*Y524</f>
        <v>11.434941520467836</v>
      </c>
      <c r="AC524" s="6">
        <f t="shared" si="177"/>
        <v>13953</v>
      </c>
      <c r="AD524" s="6">
        <f t="shared" si="178"/>
        <v>3489</v>
      </c>
      <c r="AE524" s="6">
        <f t="shared" si="179"/>
        <v>5</v>
      </c>
      <c r="AF524" s="6">
        <f t="shared" si="180"/>
        <v>4539</v>
      </c>
      <c r="AG524" s="6">
        <f t="shared" si="181"/>
        <v>4</v>
      </c>
      <c r="AH524" s="6">
        <f t="shared" si="182"/>
        <v>1456</v>
      </c>
      <c r="AI524" s="6">
        <f t="shared" si="183"/>
        <v>6.7909231108173609</v>
      </c>
      <c r="AL524" s="6">
        <f t="shared" si="184"/>
        <v>13953</v>
      </c>
      <c r="AM524" s="6">
        <f t="shared" si="185"/>
        <v>10465</v>
      </c>
      <c r="AN524" s="6">
        <f t="shared" si="186"/>
        <v>20</v>
      </c>
      <c r="AO524" s="6">
        <f t="shared" si="187"/>
        <v>1033</v>
      </c>
      <c r="AP524" s="6">
        <f t="shared" si="188"/>
        <v>4</v>
      </c>
      <c r="AQ524" s="6">
        <f t="shared" si="189"/>
        <v>10420</v>
      </c>
      <c r="AR524" s="6">
        <f t="shared" si="190"/>
        <v>20.173281703775412</v>
      </c>
    </row>
    <row r="525" spans="3:44" x14ac:dyDescent="0.25">
      <c r="C525" s="5" t="s">
        <v>1034</v>
      </c>
      <c r="D525" s="5">
        <v>31420</v>
      </c>
      <c r="E525" s="5" t="s">
        <v>1035</v>
      </c>
      <c r="F525" s="5">
        <v>90342</v>
      </c>
      <c r="G525" s="5">
        <v>2502</v>
      </c>
      <c r="H525" s="5">
        <v>8500</v>
      </c>
      <c r="I525" s="5">
        <v>14258</v>
      </c>
      <c r="J525" s="5">
        <v>17580</v>
      </c>
      <c r="K525" s="5">
        <v>15978</v>
      </c>
      <c r="L525" s="5">
        <v>5813</v>
      </c>
      <c r="M525" s="5">
        <v>12138</v>
      </c>
      <c r="N525" s="5">
        <v>2222</v>
      </c>
      <c r="O525" s="5">
        <v>2336</v>
      </c>
      <c r="P525" s="5">
        <v>4527</v>
      </c>
      <c r="Q525" s="5">
        <v>2455</v>
      </c>
      <c r="R525" s="5">
        <v>2033</v>
      </c>
      <c r="S525" s="6">
        <f t="shared" si="191"/>
        <v>45171</v>
      </c>
      <c r="T525" s="6" t="str">
        <f t="shared" si="192"/>
        <v>20 to 24 minutes</v>
      </c>
      <c r="U525" s="6">
        <f t="shared" si="193"/>
        <v>20</v>
      </c>
      <c r="V525" s="6">
        <f t="shared" si="194"/>
        <v>90342</v>
      </c>
      <c r="W525" s="6">
        <f t="shared" si="195"/>
        <v>42840</v>
      </c>
      <c r="X525" s="6">
        <f t="shared" si="196"/>
        <v>15978</v>
      </c>
      <c r="Y525" s="6">
        <f t="shared" si="197"/>
        <v>4</v>
      </c>
      <c r="Z525" s="6">
        <f t="shared" si="198"/>
        <v>20.583552384528726</v>
      </c>
      <c r="AC525" s="6">
        <f t="shared" si="177"/>
        <v>90342</v>
      </c>
      <c r="AD525" s="6">
        <f t="shared" si="178"/>
        <v>22586</v>
      </c>
      <c r="AE525" s="6">
        <f t="shared" si="179"/>
        <v>10</v>
      </c>
      <c r="AF525" s="6">
        <f t="shared" si="180"/>
        <v>14258</v>
      </c>
      <c r="AG525" s="6">
        <f t="shared" si="181"/>
        <v>4</v>
      </c>
      <c r="AH525" s="6">
        <f t="shared" si="182"/>
        <v>11002</v>
      </c>
      <c r="AI525" s="6">
        <f t="shared" si="183"/>
        <v>13.249684387712161</v>
      </c>
      <c r="AL525" s="6">
        <f t="shared" si="184"/>
        <v>90342</v>
      </c>
      <c r="AM525" s="6">
        <f t="shared" si="185"/>
        <v>67757</v>
      </c>
      <c r="AN525" s="6">
        <f t="shared" si="186"/>
        <v>30</v>
      </c>
      <c r="AO525" s="6">
        <f t="shared" si="187"/>
        <v>12138</v>
      </c>
      <c r="AP525" s="6">
        <f t="shared" si="188"/>
        <v>4</v>
      </c>
      <c r="AQ525" s="6">
        <f t="shared" si="189"/>
        <v>64631</v>
      </c>
      <c r="AR525" s="6">
        <f t="shared" si="190"/>
        <v>31.029988465974625</v>
      </c>
    </row>
    <row r="526" spans="3:44" x14ac:dyDescent="0.25">
      <c r="C526" s="5" t="s">
        <v>1036</v>
      </c>
      <c r="D526" s="5">
        <v>31460</v>
      </c>
      <c r="E526" s="5" t="s">
        <v>1037</v>
      </c>
      <c r="F526" s="5">
        <v>39895</v>
      </c>
      <c r="G526" s="5">
        <v>1104</v>
      </c>
      <c r="H526" s="5">
        <v>5293</v>
      </c>
      <c r="I526" s="5">
        <v>6966</v>
      </c>
      <c r="J526" s="5">
        <v>5805</v>
      </c>
      <c r="K526" s="5">
        <v>4966</v>
      </c>
      <c r="L526" s="5">
        <v>1533</v>
      </c>
      <c r="M526" s="5">
        <v>5180</v>
      </c>
      <c r="N526" s="5">
        <v>1197</v>
      </c>
      <c r="O526" s="5">
        <v>1387</v>
      </c>
      <c r="P526" s="5">
        <v>3023</v>
      </c>
      <c r="Q526" s="5">
        <v>1766</v>
      </c>
      <c r="R526" s="5">
        <v>1675</v>
      </c>
      <c r="S526" s="6">
        <f t="shared" si="191"/>
        <v>19947.5</v>
      </c>
      <c r="T526" s="6" t="str">
        <f t="shared" si="192"/>
        <v>20 to 24 minutes</v>
      </c>
      <c r="U526" s="6">
        <f t="shared" si="193"/>
        <v>20</v>
      </c>
      <c r="V526" s="6">
        <f t="shared" si="194"/>
        <v>39895</v>
      </c>
      <c r="W526" s="6">
        <f t="shared" si="195"/>
        <v>19168</v>
      </c>
      <c r="X526" s="6">
        <f t="shared" si="196"/>
        <v>4966</v>
      </c>
      <c r="Y526" s="6">
        <f t="shared" si="197"/>
        <v>4</v>
      </c>
      <c r="Z526" s="6">
        <f t="shared" si="198"/>
        <v>20.627869512686267</v>
      </c>
      <c r="AC526" s="6">
        <f t="shared" si="177"/>
        <v>39895</v>
      </c>
      <c r="AD526" s="6">
        <f t="shared" si="178"/>
        <v>9974</v>
      </c>
      <c r="AE526" s="6">
        <f t="shared" si="179"/>
        <v>10</v>
      </c>
      <c r="AF526" s="6">
        <f t="shared" si="180"/>
        <v>6966</v>
      </c>
      <c r="AG526" s="6">
        <f t="shared" si="181"/>
        <v>4</v>
      </c>
      <c r="AH526" s="6">
        <f t="shared" si="182"/>
        <v>6397</v>
      </c>
      <c r="AI526" s="6">
        <f t="shared" si="183"/>
        <v>12.053832902670113</v>
      </c>
      <c r="AL526" s="6">
        <f t="shared" si="184"/>
        <v>39895</v>
      </c>
      <c r="AM526" s="6">
        <f t="shared" si="185"/>
        <v>29922</v>
      </c>
      <c r="AN526" s="6">
        <f t="shared" si="186"/>
        <v>30</v>
      </c>
      <c r="AO526" s="6">
        <f t="shared" si="187"/>
        <v>5180</v>
      </c>
      <c r="AP526" s="6">
        <f t="shared" si="188"/>
        <v>4</v>
      </c>
      <c r="AQ526" s="6">
        <f t="shared" si="189"/>
        <v>25667</v>
      </c>
      <c r="AR526" s="6">
        <f t="shared" si="190"/>
        <v>33.285135135135135</v>
      </c>
    </row>
    <row r="527" spans="3:44" x14ac:dyDescent="0.25">
      <c r="C527" s="5" t="s">
        <v>1038</v>
      </c>
      <c r="D527" s="5">
        <v>31500</v>
      </c>
      <c r="E527" s="5" t="s">
        <v>1039</v>
      </c>
      <c r="F527" s="5">
        <v>13672</v>
      </c>
      <c r="G527" s="5">
        <v>467</v>
      </c>
      <c r="H527" s="5">
        <v>2312</v>
      </c>
      <c r="I527" s="5">
        <v>2621</v>
      </c>
      <c r="J527" s="5">
        <v>2124</v>
      </c>
      <c r="K527" s="5">
        <v>1725</v>
      </c>
      <c r="L527" s="5">
        <v>784</v>
      </c>
      <c r="M527" s="5">
        <v>948</v>
      </c>
      <c r="N527" s="5">
        <v>235</v>
      </c>
      <c r="O527" s="5">
        <v>626</v>
      </c>
      <c r="P527" s="5">
        <v>880</v>
      </c>
      <c r="Q527" s="5">
        <v>671</v>
      </c>
      <c r="R527" s="5">
        <v>279</v>
      </c>
      <c r="S527" s="6">
        <f t="shared" si="191"/>
        <v>6836</v>
      </c>
      <c r="T527" s="6" t="str">
        <f t="shared" si="192"/>
        <v>15 to 19 minutes</v>
      </c>
      <c r="U527" s="6">
        <f t="shared" si="193"/>
        <v>15</v>
      </c>
      <c r="V527" s="6">
        <f t="shared" si="194"/>
        <v>13672</v>
      </c>
      <c r="W527" s="6">
        <f t="shared" si="195"/>
        <v>5400</v>
      </c>
      <c r="X527" s="6">
        <f t="shared" si="196"/>
        <v>2124</v>
      </c>
      <c r="Y527" s="6">
        <f t="shared" si="197"/>
        <v>4</v>
      </c>
      <c r="Z527" s="6">
        <f t="shared" si="198"/>
        <v>17.704331450094163</v>
      </c>
      <c r="AC527" s="6">
        <f t="shared" si="177"/>
        <v>13672</v>
      </c>
      <c r="AD527" s="6">
        <f t="shared" si="178"/>
        <v>3419</v>
      </c>
      <c r="AE527" s="6">
        <f t="shared" si="179"/>
        <v>10</v>
      </c>
      <c r="AF527" s="6">
        <f t="shared" si="180"/>
        <v>2621</v>
      </c>
      <c r="AG527" s="6">
        <f t="shared" si="181"/>
        <v>4</v>
      </c>
      <c r="AH527" s="6">
        <f t="shared" si="182"/>
        <v>2779</v>
      </c>
      <c r="AI527" s="6">
        <f t="shared" si="183"/>
        <v>10.975200305227013</v>
      </c>
      <c r="AL527" s="6">
        <f t="shared" si="184"/>
        <v>13672</v>
      </c>
      <c r="AM527" s="6">
        <f t="shared" si="185"/>
        <v>10254</v>
      </c>
      <c r="AN527" s="6">
        <f t="shared" si="186"/>
        <v>30</v>
      </c>
      <c r="AO527" s="6">
        <f t="shared" si="187"/>
        <v>948</v>
      </c>
      <c r="AP527" s="6">
        <f t="shared" si="188"/>
        <v>4</v>
      </c>
      <c r="AQ527" s="6">
        <f t="shared" si="189"/>
        <v>10033</v>
      </c>
      <c r="AR527" s="6">
        <f t="shared" si="190"/>
        <v>30.932489451476794</v>
      </c>
    </row>
    <row r="528" spans="3:44" x14ac:dyDescent="0.25">
      <c r="C528" s="5" t="s">
        <v>1040</v>
      </c>
      <c r="D528" s="5">
        <v>31540</v>
      </c>
      <c r="E528" s="5" t="s">
        <v>1041</v>
      </c>
      <c r="F528" s="5">
        <v>299816</v>
      </c>
      <c r="G528" s="5">
        <v>11196</v>
      </c>
      <c r="H528" s="5">
        <v>35146</v>
      </c>
      <c r="I528" s="5">
        <v>50186</v>
      </c>
      <c r="J528" s="5">
        <v>52780</v>
      </c>
      <c r="K528" s="5">
        <v>52565</v>
      </c>
      <c r="L528" s="5">
        <v>22963</v>
      </c>
      <c r="M528" s="5">
        <v>35533</v>
      </c>
      <c r="N528" s="5">
        <v>8016</v>
      </c>
      <c r="O528" s="5">
        <v>7258</v>
      </c>
      <c r="P528" s="5">
        <v>13087</v>
      </c>
      <c r="Q528" s="5">
        <v>6991</v>
      </c>
      <c r="R528" s="5">
        <v>4095</v>
      </c>
      <c r="S528" s="6">
        <f t="shared" si="191"/>
        <v>149908</v>
      </c>
      <c r="T528" s="6" t="str">
        <f t="shared" si="192"/>
        <v>20 to 24 minutes</v>
      </c>
      <c r="U528" s="6">
        <f t="shared" si="193"/>
        <v>20</v>
      </c>
      <c r="V528" s="6">
        <f t="shared" si="194"/>
        <v>299816</v>
      </c>
      <c r="W528" s="6">
        <f t="shared" si="195"/>
        <v>149308</v>
      </c>
      <c r="X528" s="6">
        <f t="shared" si="196"/>
        <v>52565</v>
      </c>
      <c r="Y528" s="6">
        <f t="shared" si="197"/>
        <v>4</v>
      </c>
      <c r="Z528" s="6">
        <f t="shared" si="198"/>
        <v>20.045657757062685</v>
      </c>
      <c r="AC528" s="6">
        <f t="shared" si="177"/>
        <v>299816</v>
      </c>
      <c r="AD528" s="6">
        <f t="shared" si="178"/>
        <v>74955</v>
      </c>
      <c r="AE528" s="6">
        <f t="shared" si="179"/>
        <v>10</v>
      </c>
      <c r="AF528" s="6">
        <f t="shared" si="180"/>
        <v>50186</v>
      </c>
      <c r="AG528" s="6">
        <f t="shared" si="181"/>
        <v>4</v>
      </c>
      <c r="AH528" s="6">
        <f t="shared" si="182"/>
        <v>46342</v>
      </c>
      <c r="AI528" s="6">
        <f t="shared" si="183"/>
        <v>12.280476626947754</v>
      </c>
      <c r="AL528" s="6">
        <f t="shared" si="184"/>
        <v>299816</v>
      </c>
      <c r="AM528" s="6">
        <f t="shared" si="185"/>
        <v>224862</v>
      </c>
      <c r="AN528" s="6">
        <f t="shared" si="186"/>
        <v>30</v>
      </c>
      <c r="AO528" s="6">
        <f t="shared" si="187"/>
        <v>35533</v>
      </c>
      <c r="AP528" s="6">
        <f t="shared" si="188"/>
        <v>4</v>
      </c>
      <c r="AQ528" s="6">
        <f t="shared" si="189"/>
        <v>224836</v>
      </c>
      <c r="AR528" s="6">
        <f t="shared" si="190"/>
        <v>30.002926856724734</v>
      </c>
    </row>
    <row r="529" spans="3:44" x14ac:dyDescent="0.25">
      <c r="C529" s="5" t="s">
        <v>1042</v>
      </c>
      <c r="D529" s="5">
        <v>31580</v>
      </c>
      <c r="E529" s="5" t="s">
        <v>1043</v>
      </c>
      <c r="F529" s="5">
        <v>19104</v>
      </c>
      <c r="G529" s="5">
        <v>907</v>
      </c>
      <c r="H529" s="5">
        <v>3150</v>
      </c>
      <c r="I529" s="5">
        <v>4565</v>
      </c>
      <c r="J529" s="5">
        <v>3114</v>
      </c>
      <c r="K529" s="5">
        <v>2040</v>
      </c>
      <c r="L529" s="5">
        <v>833</v>
      </c>
      <c r="M529" s="5">
        <v>1519</v>
      </c>
      <c r="N529" s="5">
        <v>276</v>
      </c>
      <c r="O529" s="5">
        <v>495</v>
      </c>
      <c r="P529" s="5">
        <v>1121</v>
      </c>
      <c r="Q529" s="5">
        <v>680</v>
      </c>
      <c r="R529" s="5">
        <v>404</v>
      </c>
      <c r="S529" s="6">
        <f t="shared" si="191"/>
        <v>9552</v>
      </c>
      <c r="T529" s="6" t="str">
        <f t="shared" si="192"/>
        <v>15 to 19 minutes</v>
      </c>
      <c r="U529" s="6">
        <f t="shared" si="193"/>
        <v>15</v>
      </c>
      <c r="V529" s="6">
        <f t="shared" si="194"/>
        <v>19104</v>
      </c>
      <c r="W529" s="6">
        <f t="shared" si="195"/>
        <v>8622</v>
      </c>
      <c r="X529" s="6">
        <f t="shared" si="196"/>
        <v>3114</v>
      </c>
      <c r="Y529" s="6">
        <f t="shared" si="197"/>
        <v>4</v>
      </c>
      <c r="Z529" s="6">
        <f t="shared" si="198"/>
        <v>16.194605009633911</v>
      </c>
      <c r="AC529" s="6">
        <f t="shared" si="177"/>
        <v>19104</v>
      </c>
      <c r="AD529" s="6">
        <f t="shared" si="178"/>
        <v>4777</v>
      </c>
      <c r="AE529" s="6">
        <f t="shared" si="179"/>
        <v>10</v>
      </c>
      <c r="AF529" s="6">
        <f t="shared" si="180"/>
        <v>4565</v>
      </c>
      <c r="AG529" s="6">
        <f t="shared" si="181"/>
        <v>4</v>
      </c>
      <c r="AH529" s="6">
        <f t="shared" si="182"/>
        <v>4057</v>
      </c>
      <c r="AI529" s="6">
        <f t="shared" si="183"/>
        <v>10.63001095290252</v>
      </c>
      <c r="AL529" s="6">
        <f t="shared" si="184"/>
        <v>19104</v>
      </c>
      <c r="AM529" s="6">
        <f t="shared" si="185"/>
        <v>14328</v>
      </c>
      <c r="AN529" s="6">
        <f t="shared" si="186"/>
        <v>25</v>
      </c>
      <c r="AO529" s="6">
        <f t="shared" si="187"/>
        <v>833</v>
      </c>
      <c r="AP529" s="6">
        <f t="shared" si="188"/>
        <v>4</v>
      </c>
      <c r="AQ529" s="6">
        <f t="shared" si="189"/>
        <v>13776</v>
      </c>
      <c r="AR529" s="6">
        <f t="shared" si="190"/>
        <v>27.650660264105642</v>
      </c>
    </row>
    <row r="530" spans="3:44" x14ac:dyDescent="0.25">
      <c r="C530" s="5" t="s">
        <v>1044</v>
      </c>
      <c r="D530" s="5">
        <v>31620</v>
      </c>
      <c r="E530" s="5" t="s">
        <v>1045</v>
      </c>
      <c r="F530" s="5">
        <v>9020</v>
      </c>
      <c r="G530" s="5">
        <v>846</v>
      </c>
      <c r="H530" s="5">
        <v>1971</v>
      </c>
      <c r="I530" s="5">
        <v>2229</v>
      </c>
      <c r="J530" s="5">
        <v>1151</v>
      </c>
      <c r="K530" s="5">
        <v>630</v>
      </c>
      <c r="L530" s="5">
        <v>372</v>
      </c>
      <c r="M530" s="5">
        <v>783</v>
      </c>
      <c r="N530" s="5">
        <v>137</v>
      </c>
      <c r="O530" s="5">
        <v>137</v>
      </c>
      <c r="P530" s="5">
        <v>297</v>
      </c>
      <c r="Q530" s="5">
        <v>287</v>
      </c>
      <c r="R530" s="5">
        <v>180</v>
      </c>
      <c r="S530" s="6">
        <f t="shared" si="191"/>
        <v>4510</v>
      </c>
      <c r="T530" s="6" t="str">
        <f t="shared" si="192"/>
        <v>10 to 14 minutes</v>
      </c>
      <c r="U530" s="6">
        <f t="shared" si="193"/>
        <v>10</v>
      </c>
      <c r="V530" s="6">
        <f t="shared" si="194"/>
        <v>9020</v>
      </c>
      <c r="W530" s="6">
        <f t="shared" si="195"/>
        <v>2817</v>
      </c>
      <c r="X530" s="6">
        <f t="shared" si="196"/>
        <v>2229</v>
      </c>
      <c r="Y530" s="6">
        <f t="shared" si="197"/>
        <v>4</v>
      </c>
      <c r="Z530" s="6">
        <f t="shared" si="198"/>
        <v>13.038133692238672</v>
      </c>
      <c r="AC530" s="6">
        <f t="shared" si="177"/>
        <v>9020</v>
      </c>
      <c r="AD530" s="6">
        <f t="shared" si="178"/>
        <v>2256</v>
      </c>
      <c r="AE530" s="6">
        <f t="shared" si="179"/>
        <v>5</v>
      </c>
      <c r="AF530" s="6">
        <f t="shared" si="180"/>
        <v>1971</v>
      </c>
      <c r="AG530" s="6">
        <f t="shared" si="181"/>
        <v>4</v>
      </c>
      <c r="AH530" s="6">
        <f t="shared" si="182"/>
        <v>846</v>
      </c>
      <c r="AI530" s="6">
        <f t="shared" si="183"/>
        <v>7.8594622019279559</v>
      </c>
      <c r="AL530" s="6">
        <f t="shared" si="184"/>
        <v>9020</v>
      </c>
      <c r="AM530" s="6">
        <f t="shared" si="185"/>
        <v>6765</v>
      </c>
      <c r="AN530" s="6">
        <f t="shared" si="186"/>
        <v>20</v>
      </c>
      <c r="AO530" s="6">
        <f t="shared" si="187"/>
        <v>630</v>
      </c>
      <c r="AP530" s="6">
        <f t="shared" si="188"/>
        <v>4</v>
      </c>
      <c r="AQ530" s="6">
        <f t="shared" si="189"/>
        <v>6197</v>
      </c>
      <c r="AR530" s="6">
        <f t="shared" si="190"/>
        <v>23.606349206349208</v>
      </c>
    </row>
    <row r="531" spans="3:44" x14ac:dyDescent="0.25">
      <c r="C531" s="5" t="s">
        <v>1046</v>
      </c>
      <c r="D531" s="5">
        <v>31660</v>
      </c>
      <c r="E531" s="5" t="s">
        <v>1047</v>
      </c>
      <c r="F531" s="5">
        <v>18969</v>
      </c>
      <c r="G531" s="5">
        <v>1871</v>
      </c>
      <c r="H531" s="5">
        <v>3699</v>
      </c>
      <c r="I531" s="5">
        <v>3311</v>
      </c>
      <c r="J531" s="5">
        <v>3056</v>
      </c>
      <c r="K531" s="5">
        <v>2314</v>
      </c>
      <c r="L531" s="5">
        <v>717</v>
      </c>
      <c r="M531" s="5">
        <v>1393</v>
      </c>
      <c r="N531" s="5">
        <v>424</v>
      </c>
      <c r="O531" s="5">
        <v>414</v>
      </c>
      <c r="P531" s="5">
        <v>900</v>
      </c>
      <c r="Q531" s="5">
        <v>541</v>
      </c>
      <c r="R531" s="5">
        <v>329</v>
      </c>
      <c r="S531" s="6">
        <f t="shared" si="191"/>
        <v>9484.5</v>
      </c>
      <c r="T531" s="6" t="str">
        <f t="shared" si="192"/>
        <v>15 to 19 minutes</v>
      </c>
      <c r="U531" s="6">
        <f t="shared" si="193"/>
        <v>15</v>
      </c>
      <c r="V531" s="6">
        <f t="shared" si="194"/>
        <v>18969</v>
      </c>
      <c r="W531" s="6">
        <f t="shared" si="195"/>
        <v>8881</v>
      </c>
      <c r="X531" s="6">
        <f t="shared" si="196"/>
        <v>3056</v>
      </c>
      <c r="Y531" s="6">
        <f t="shared" si="197"/>
        <v>4</v>
      </c>
      <c r="Z531" s="6">
        <f t="shared" si="198"/>
        <v>15.789921465968586</v>
      </c>
      <c r="AC531" s="6">
        <f t="shared" si="177"/>
        <v>18969</v>
      </c>
      <c r="AD531" s="6">
        <f t="shared" si="178"/>
        <v>4743</v>
      </c>
      <c r="AE531" s="6">
        <f t="shared" si="179"/>
        <v>5</v>
      </c>
      <c r="AF531" s="6">
        <f t="shared" si="180"/>
        <v>3699</v>
      </c>
      <c r="AG531" s="6">
        <f t="shared" si="181"/>
        <v>4</v>
      </c>
      <c r="AH531" s="6">
        <f t="shared" si="182"/>
        <v>1871</v>
      </c>
      <c r="AI531" s="6">
        <f t="shared" si="183"/>
        <v>8.1048932143822654</v>
      </c>
      <c r="AL531" s="6">
        <f t="shared" si="184"/>
        <v>18969</v>
      </c>
      <c r="AM531" s="6">
        <f t="shared" si="185"/>
        <v>14227</v>
      </c>
      <c r="AN531" s="6">
        <f t="shared" si="186"/>
        <v>20</v>
      </c>
      <c r="AO531" s="6">
        <f t="shared" si="187"/>
        <v>2314</v>
      </c>
      <c r="AP531" s="6">
        <f t="shared" si="188"/>
        <v>4</v>
      </c>
      <c r="AQ531" s="6">
        <f t="shared" si="189"/>
        <v>11937</v>
      </c>
      <c r="AR531" s="6">
        <f t="shared" si="190"/>
        <v>23.958081244598098</v>
      </c>
    </row>
    <row r="532" spans="3:44" x14ac:dyDescent="0.25">
      <c r="C532" s="5" t="s">
        <v>1048</v>
      </c>
      <c r="D532" s="5">
        <v>31700</v>
      </c>
      <c r="E532" s="5" t="s">
        <v>1049</v>
      </c>
      <c r="F532" s="5">
        <v>198272</v>
      </c>
      <c r="G532" s="5">
        <v>4843</v>
      </c>
      <c r="H532" s="5">
        <v>18813</v>
      </c>
      <c r="I532" s="5">
        <v>30312</v>
      </c>
      <c r="J532" s="5">
        <v>30137</v>
      </c>
      <c r="K532" s="5">
        <v>26793</v>
      </c>
      <c r="L532" s="5">
        <v>13186</v>
      </c>
      <c r="M532" s="5">
        <v>23820</v>
      </c>
      <c r="N532" s="5">
        <v>6871</v>
      </c>
      <c r="O532" s="5">
        <v>8729</v>
      </c>
      <c r="P532" s="5">
        <v>16141</v>
      </c>
      <c r="Q532" s="5">
        <v>13187</v>
      </c>
      <c r="R532" s="5">
        <v>5440</v>
      </c>
      <c r="S532" s="6">
        <f t="shared" si="191"/>
        <v>99136</v>
      </c>
      <c r="T532" s="6" t="str">
        <f t="shared" si="192"/>
        <v>20 to 24 minutes</v>
      </c>
      <c r="U532" s="6">
        <f t="shared" si="193"/>
        <v>20</v>
      </c>
      <c r="V532" s="6">
        <f t="shared" si="194"/>
        <v>198272</v>
      </c>
      <c r="W532" s="6">
        <f t="shared" si="195"/>
        <v>84105</v>
      </c>
      <c r="X532" s="6">
        <f t="shared" si="196"/>
        <v>26793</v>
      </c>
      <c r="Y532" s="6">
        <f t="shared" si="197"/>
        <v>4</v>
      </c>
      <c r="Z532" s="6">
        <f t="shared" si="198"/>
        <v>22.244018960176167</v>
      </c>
      <c r="AC532" s="6">
        <f t="shared" si="177"/>
        <v>198272</v>
      </c>
      <c r="AD532" s="6">
        <f t="shared" si="178"/>
        <v>49569</v>
      </c>
      <c r="AE532" s="6">
        <f t="shared" si="179"/>
        <v>10</v>
      </c>
      <c r="AF532" s="6">
        <f t="shared" si="180"/>
        <v>30312</v>
      </c>
      <c r="AG532" s="6">
        <f t="shared" si="181"/>
        <v>4</v>
      </c>
      <c r="AH532" s="6">
        <f t="shared" si="182"/>
        <v>23656</v>
      </c>
      <c r="AI532" s="6">
        <f t="shared" si="183"/>
        <v>13.419371865927685</v>
      </c>
      <c r="AL532" s="6">
        <f t="shared" si="184"/>
        <v>198272</v>
      </c>
      <c r="AM532" s="6">
        <f t="shared" si="185"/>
        <v>148704</v>
      </c>
      <c r="AN532" s="6">
        <f t="shared" si="186"/>
        <v>35</v>
      </c>
      <c r="AO532" s="6">
        <f t="shared" si="187"/>
        <v>6871</v>
      </c>
      <c r="AP532" s="6">
        <f t="shared" si="188"/>
        <v>4</v>
      </c>
      <c r="AQ532" s="6">
        <f t="shared" si="189"/>
        <v>147904</v>
      </c>
      <c r="AR532" s="6">
        <f t="shared" si="190"/>
        <v>35.46572551302576</v>
      </c>
    </row>
    <row r="533" spans="3:44" x14ac:dyDescent="0.25">
      <c r="C533" s="5" t="s">
        <v>1050</v>
      </c>
      <c r="D533" s="5">
        <v>31740</v>
      </c>
      <c r="E533" s="5" t="s">
        <v>1051</v>
      </c>
      <c r="F533" s="5">
        <v>61024</v>
      </c>
      <c r="G533" s="5">
        <v>2838</v>
      </c>
      <c r="H533" s="5">
        <v>9682</v>
      </c>
      <c r="I533" s="5">
        <v>14242</v>
      </c>
      <c r="J533" s="5">
        <v>11304</v>
      </c>
      <c r="K533" s="5">
        <v>10602</v>
      </c>
      <c r="L533" s="5">
        <v>2786</v>
      </c>
      <c r="M533" s="5">
        <v>5367</v>
      </c>
      <c r="N533" s="5">
        <v>880</v>
      </c>
      <c r="O533" s="5">
        <v>915</v>
      </c>
      <c r="P533" s="5">
        <v>1247</v>
      </c>
      <c r="Q533" s="5">
        <v>587</v>
      </c>
      <c r="R533" s="5">
        <v>574</v>
      </c>
      <c r="S533" s="6">
        <f t="shared" si="191"/>
        <v>30512</v>
      </c>
      <c r="T533" s="6" t="str">
        <f t="shared" si="192"/>
        <v>15 to 19 minutes</v>
      </c>
      <c r="U533" s="6">
        <f t="shared" si="193"/>
        <v>15</v>
      </c>
      <c r="V533" s="6">
        <f t="shared" si="194"/>
        <v>61024</v>
      </c>
      <c r="W533" s="6">
        <f t="shared" si="195"/>
        <v>26762</v>
      </c>
      <c r="X533" s="6">
        <f t="shared" si="196"/>
        <v>11304</v>
      </c>
      <c r="Y533" s="6">
        <f t="shared" si="197"/>
        <v>4</v>
      </c>
      <c r="Z533" s="6">
        <f t="shared" si="198"/>
        <v>16.326963906581742</v>
      </c>
      <c r="AC533" s="6">
        <f t="shared" si="177"/>
        <v>61024</v>
      </c>
      <c r="AD533" s="6">
        <f t="shared" si="178"/>
        <v>15257</v>
      </c>
      <c r="AE533" s="6">
        <f t="shared" si="179"/>
        <v>10</v>
      </c>
      <c r="AF533" s="6">
        <f t="shared" si="180"/>
        <v>14242</v>
      </c>
      <c r="AG533" s="6">
        <f t="shared" si="181"/>
        <v>4</v>
      </c>
      <c r="AH533" s="6">
        <f t="shared" si="182"/>
        <v>12520</v>
      </c>
      <c r="AI533" s="6">
        <f t="shared" si="183"/>
        <v>10.768431400084257</v>
      </c>
      <c r="AL533" s="6">
        <f t="shared" si="184"/>
        <v>61024</v>
      </c>
      <c r="AM533" s="6">
        <f t="shared" si="185"/>
        <v>45768</v>
      </c>
      <c r="AN533" s="6">
        <f t="shared" si="186"/>
        <v>20</v>
      </c>
      <c r="AO533" s="6">
        <f t="shared" si="187"/>
        <v>10602</v>
      </c>
      <c r="AP533" s="6">
        <f t="shared" si="188"/>
        <v>4</v>
      </c>
      <c r="AQ533" s="6">
        <f t="shared" si="189"/>
        <v>38066</v>
      </c>
      <c r="AR533" s="6">
        <f t="shared" si="190"/>
        <v>22.90586681758159</v>
      </c>
    </row>
    <row r="534" spans="3:44" x14ac:dyDescent="0.25">
      <c r="C534" s="5" t="s">
        <v>1052</v>
      </c>
      <c r="D534" s="5">
        <v>31820</v>
      </c>
      <c r="E534" s="5" t="s">
        <v>1053</v>
      </c>
      <c r="F534" s="5">
        <v>39325</v>
      </c>
      <c r="G534" s="5">
        <v>2704</v>
      </c>
      <c r="H534" s="5">
        <v>6918</v>
      </c>
      <c r="I534" s="5">
        <v>8598</v>
      </c>
      <c r="J534" s="5">
        <v>6003</v>
      </c>
      <c r="K534" s="5">
        <v>5027</v>
      </c>
      <c r="L534" s="5">
        <v>1934</v>
      </c>
      <c r="M534" s="5">
        <v>3316</v>
      </c>
      <c r="N534" s="5">
        <v>876</v>
      </c>
      <c r="O534" s="5">
        <v>802</v>
      </c>
      <c r="P534" s="5">
        <v>1555</v>
      </c>
      <c r="Q534" s="5">
        <v>885</v>
      </c>
      <c r="R534" s="5">
        <v>707</v>
      </c>
      <c r="S534" s="6">
        <f t="shared" si="191"/>
        <v>19662.5</v>
      </c>
      <c r="T534" s="6" t="str">
        <f t="shared" si="192"/>
        <v>15 to 19 minutes</v>
      </c>
      <c r="U534" s="6">
        <f t="shared" si="193"/>
        <v>15</v>
      </c>
      <c r="V534" s="6">
        <f t="shared" si="194"/>
        <v>39325</v>
      </c>
      <c r="W534" s="6">
        <f t="shared" si="195"/>
        <v>18220</v>
      </c>
      <c r="X534" s="6">
        <f t="shared" si="196"/>
        <v>6003</v>
      </c>
      <c r="Y534" s="6">
        <f t="shared" si="197"/>
        <v>4</v>
      </c>
      <c r="Z534" s="6">
        <f t="shared" si="198"/>
        <v>15.961186073629852</v>
      </c>
      <c r="AC534" s="6">
        <f t="shared" si="177"/>
        <v>39325</v>
      </c>
      <c r="AD534" s="6">
        <f t="shared" si="178"/>
        <v>9832</v>
      </c>
      <c r="AE534" s="6">
        <f t="shared" si="179"/>
        <v>10</v>
      </c>
      <c r="AF534" s="6">
        <f t="shared" si="180"/>
        <v>8598</v>
      </c>
      <c r="AG534" s="6">
        <f t="shared" si="181"/>
        <v>4</v>
      </c>
      <c r="AH534" s="6">
        <f t="shared" si="182"/>
        <v>9622</v>
      </c>
      <c r="AI534" s="6">
        <f t="shared" si="183"/>
        <v>10.0973482205164</v>
      </c>
      <c r="AL534" s="6">
        <f t="shared" si="184"/>
        <v>39325</v>
      </c>
      <c r="AM534" s="6">
        <f t="shared" si="185"/>
        <v>29494</v>
      </c>
      <c r="AN534" s="6">
        <f t="shared" si="186"/>
        <v>25</v>
      </c>
      <c r="AO534" s="6">
        <f t="shared" si="187"/>
        <v>1934</v>
      </c>
      <c r="AP534" s="6">
        <f t="shared" si="188"/>
        <v>4</v>
      </c>
      <c r="AQ534" s="6">
        <f t="shared" si="189"/>
        <v>29250</v>
      </c>
      <c r="AR534" s="6">
        <f t="shared" si="190"/>
        <v>25.504136504653566</v>
      </c>
    </row>
    <row r="535" spans="3:44" x14ac:dyDescent="0.25">
      <c r="C535" s="5" t="s">
        <v>1054</v>
      </c>
      <c r="D535" s="5">
        <v>31860</v>
      </c>
      <c r="E535" s="5" t="s">
        <v>1055</v>
      </c>
      <c r="F535" s="5">
        <v>50921</v>
      </c>
      <c r="G535" s="5">
        <v>3195</v>
      </c>
      <c r="H535" s="5">
        <v>11272</v>
      </c>
      <c r="I535" s="5">
        <v>12869</v>
      </c>
      <c r="J535" s="5">
        <v>9800</v>
      </c>
      <c r="K535" s="5">
        <v>5420</v>
      </c>
      <c r="L535" s="5">
        <v>1887</v>
      </c>
      <c r="M535" s="5">
        <v>2645</v>
      </c>
      <c r="N535" s="5">
        <v>465</v>
      </c>
      <c r="O535" s="5">
        <v>556</v>
      </c>
      <c r="P535" s="5">
        <v>914</v>
      </c>
      <c r="Q535" s="5">
        <v>1011</v>
      </c>
      <c r="R535" s="5">
        <v>887</v>
      </c>
      <c r="S535" s="6">
        <f t="shared" si="191"/>
        <v>25460.5</v>
      </c>
      <c r="T535" s="6" t="str">
        <f t="shared" si="192"/>
        <v>10 to 14 minutes</v>
      </c>
      <c r="U535" s="6">
        <f t="shared" si="193"/>
        <v>10</v>
      </c>
      <c r="V535" s="6">
        <f t="shared" si="194"/>
        <v>50921</v>
      </c>
      <c r="W535" s="6">
        <f t="shared" si="195"/>
        <v>14467</v>
      </c>
      <c r="X535" s="6">
        <f t="shared" si="196"/>
        <v>12869</v>
      </c>
      <c r="Y535" s="6">
        <f t="shared" si="197"/>
        <v>4</v>
      </c>
      <c r="Z535" s="6">
        <f t="shared" si="198"/>
        <v>13.4170487217344</v>
      </c>
      <c r="AC535" s="6">
        <f t="shared" si="177"/>
        <v>50921</v>
      </c>
      <c r="AD535" s="6">
        <f t="shared" si="178"/>
        <v>12731</v>
      </c>
      <c r="AE535" s="6">
        <f t="shared" si="179"/>
        <v>5</v>
      </c>
      <c r="AF535" s="6">
        <f t="shared" si="180"/>
        <v>11272</v>
      </c>
      <c r="AG535" s="6">
        <f t="shared" si="181"/>
        <v>4</v>
      </c>
      <c r="AH535" s="6">
        <f t="shared" si="182"/>
        <v>3195</v>
      </c>
      <c r="AI535" s="6">
        <f t="shared" si="183"/>
        <v>8.3836941092973731</v>
      </c>
      <c r="AL535" s="6">
        <f t="shared" si="184"/>
        <v>50921</v>
      </c>
      <c r="AM535" s="6">
        <f t="shared" si="185"/>
        <v>38191</v>
      </c>
      <c r="AN535" s="6">
        <f t="shared" si="186"/>
        <v>20</v>
      </c>
      <c r="AO535" s="6">
        <f t="shared" si="187"/>
        <v>5420</v>
      </c>
      <c r="AP535" s="6">
        <f t="shared" si="188"/>
        <v>4</v>
      </c>
      <c r="AQ535" s="6">
        <f t="shared" si="189"/>
        <v>37136</v>
      </c>
      <c r="AR535" s="6">
        <f t="shared" si="190"/>
        <v>20.778413284132842</v>
      </c>
    </row>
    <row r="536" spans="3:44" x14ac:dyDescent="0.25">
      <c r="C536" s="5" t="s">
        <v>1056</v>
      </c>
      <c r="D536" s="5">
        <v>31900</v>
      </c>
      <c r="E536" s="5" t="s">
        <v>1057</v>
      </c>
      <c r="F536" s="5">
        <v>50546</v>
      </c>
      <c r="G536" s="5">
        <v>1533</v>
      </c>
      <c r="H536" s="5">
        <v>7436</v>
      </c>
      <c r="I536" s="5">
        <v>10107</v>
      </c>
      <c r="J536" s="5">
        <v>10409</v>
      </c>
      <c r="K536" s="5">
        <v>8190</v>
      </c>
      <c r="L536" s="5">
        <v>2895</v>
      </c>
      <c r="M536" s="5">
        <v>3455</v>
      </c>
      <c r="N536" s="5">
        <v>862</v>
      </c>
      <c r="O536" s="5">
        <v>841</v>
      </c>
      <c r="P536" s="5">
        <v>1386</v>
      </c>
      <c r="Q536" s="5">
        <v>2346</v>
      </c>
      <c r="R536" s="5">
        <v>1086</v>
      </c>
      <c r="S536" s="6">
        <f t="shared" si="191"/>
        <v>25273</v>
      </c>
      <c r="T536" s="6" t="str">
        <f t="shared" si="192"/>
        <v>15 to 19 minutes</v>
      </c>
      <c r="U536" s="6">
        <f t="shared" si="193"/>
        <v>15</v>
      </c>
      <c r="V536" s="6">
        <f t="shared" si="194"/>
        <v>50546</v>
      </c>
      <c r="W536" s="6">
        <f t="shared" si="195"/>
        <v>19076</v>
      </c>
      <c r="X536" s="6">
        <f t="shared" si="196"/>
        <v>10409</v>
      </c>
      <c r="Y536" s="6">
        <f t="shared" si="197"/>
        <v>4</v>
      </c>
      <c r="Z536" s="6">
        <f t="shared" si="198"/>
        <v>17.381400710923238</v>
      </c>
      <c r="AC536" s="6">
        <f t="shared" si="177"/>
        <v>50546</v>
      </c>
      <c r="AD536" s="6">
        <f t="shared" si="178"/>
        <v>12637</v>
      </c>
      <c r="AE536" s="6">
        <f t="shared" si="179"/>
        <v>10</v>
      </c>
      <c r="AF536" s="6">
        <f t="shared" si="180"/>
        <v>10107</v>
      </c>
      <c r="AG536" s="6">
        <f t="shared" si="181"/>
        <v>4</v>
      </c>
      <c r="AH536" s="6">
        <f t="shared" si="182"/>
        <v>8969</v>
      </c>
      <c r="AI536" s="6">
        <f t="shared" si="183"/>
        <v>11.45146927871772</v>
      </c>
      <c r="AL536" s="6">
        <f t="shared" si="184"/>
        <v>50546</v>
      </c>
      <c r="AM536" s="6">
        <f t="shared" si="185"/>
        <v>37910</v>
      </c>
      <c r="AN536" s="6">
        <f t="shared" si="186"/>
        <v>25</v>
      </c>
      <c r="AO536" s="6">
        <f t="shared" si="187"/>
        <v>2895</v>
      </c>
      <c r="AP536" s="6">
        <f t="shared" si="188"/>
        <v>4</v>
      </c>
      <c r="AQ536" s="6">
        <f t="shared" si="189"/>
        <v>37675</v>
      </c>
      <c r="AR536" s="6">
        <f t="shared" si="190"/>
        <v>25.324006908462867</v>
      </c>
    </row>
    <row r="537" spans="3:44" x14ac:dyDescent="0.25">
      <c r="C537" s="5" t="s">
        <v>1058</v>
      </c>
      <c r="D537" s="5">
        <v>31920</v>
      </c>
      <c r="E537" s="5" t="s">
        <v>1059</v>
      </c>
      <c r="F537" s="5">
        <v>16496</v>
      </c>
      <c r="G537" s="5">
        <v>539</v>
      </c>
      <c r="H537" s="5">
        <v>2020</v>
      </c>
      <c r="I537" s="5">
        <v>2613</v>
      </c>
      <c r="J537" s="5">
        <v>2611</v>
      </c>
      <c r="K537" s="5">
        <v>2401</v>
      </c>
      <c r="L537" s="5">
        <v>874</v>
      </c>
      <c r="M537" s="5">
        <v>1803</v>
      </c>
      <c r="N537" s="5">
        <v>362</v>
      </c>
      <c r="O537" s="5">
        <v>267</v>
      </c>
      <c r="P537" s="5">
        <v>1037</v>
      </c>
      <c r="Q537" s="5">
        <v>1483</v>
      </c>
      <c r="R537" s="5">
        <v>486</v>
      </c>
      <c r="S537" s="6">
        <f t="shared" si="191"/>
        <v>8248</v>
      </c>
      <c r="T537" s="6" t="str">
        <f t="shared" si="192"/>
        <v>20 to 24 minutes</v>
      </c>
      <c r="U537" s="6">
        <f t="shared" si="193"/>
        <v>20</v>
      </c>
      <c r="V537" s="6">
        <f t="shared" si="194"/>
        <v>16496</v>
      </c>
      <c r="W537" s="6">
        <f t="shared" si="195"/>
        <v>7783</v>
      </c>
      <c r="X537" s="6">
        <f t="shared" si="196"/>
        <v>2401</v>
      </c>
      <c r="Y537" s="6">
        <f t="shared" si="197"/>
        <v>4</v>
      </c>
      <c r="Z537" s="6">
        <f t="shared" si="198"/>
        <v>20.774677217825907</v>
      </c>
      <c r="AC537" s="6">
        <f t="shared" si="177"/>
        <v>16496</v>
      </c>
      <c r="AD537" s="6">
        <f t="shared" si="178"/>
        <v>4125</v>
      </c>
      <c r="AE537" s="6">
        <f t="shared" si="179"/>
        <v>10</v>
      </c>
      <c r="AF537" s="6">
        <f t="shared" si="180"/>
        <v>2613</v>
      </c>
      <c r="AG537" s="6">
        <f t="shared" si="181"/>
        <v>4</v>
      </c>
      <c r="AH537" s="6">
        <f t="shared" si="182"/>
        <v>2559</v>
      </c>
      <c r="AI537" s="6">
        <f t="shared" si="183"/>
        <v>12.395713738997321</v>
      </c>
      <c r="AL537" s="6">
        <f t="shared" si="184"/>
        <v>16496</v>
      </c>
      <c r="AM537" s="6">
        <f t="shared" si="185"/>
        <v>12372</v>
      </c>
      <c r="AN537" s="6">
        <f t="shared" si="186"/>
        <v>30</v>
      </c>
      <c r="AO537" s="6">
        <f t="shared" si="187"/>
        <v>1803</v>
      </c>
      <c r="AP537" s="6">
        <f t="shared" si="188"/>
        <v>4</v>
      </c>
      <c r="AQ537" s="6">
        <f t="shared" si="189"/>
        <v>11058</v>
      </c>
      <c r="AR537" s="6">
        <f t="shared" si="190"/>
        <v>32.915141430948417</v>
      </c>
    </row>
    <row r="538" spans="3:44" x14ac:dyDescent="0.25">
      <c r="C538" s="5" t="s">
        <v>1060</v>
      </c>
      <c r="D538" s="5">
        <v>31940</v>
      </c>
      <c r="E538" s="5" t="s">
        <v>1061</v>
      </c>
      <c r="F538" s="5">
        <v>27674</v>
      </c>
      <c r="G538" s="5">
        <v>2264</v>
      </c>
      <c r="H538" s="5">
        <v>5443</v>
      </c>
      <c r="I538" s="5">
        <v>5572</v>
      </c>
      <c r="J538" s="5">
        <v>3955</v>
      </c>
      <c r="K538" s="5">
        <v>2965</v>
      </c>
      <c r="L538" s="5">
        <v>1260</v>
      </c>
      <c r="M538" s="5">
        <v>2123</v>
      </c>
      <c r="N538" s="5">
        <v>561</v>
      </c>
      <c r="O538" s="5">
        <v>465</v>
      </c>
      <c r="P538" s="5">
        <v>1360</v>
      </c>
      <c r="Q538" s="5">
        <v>1009</v>
      </c>
      <c r="R538" s="5">
        <v>697</v>
      </c>
      <c r="S538" s="6">
        <f t="shared" si="191"/>
        <v>13837</v>
      </c>
      <c r="T538" s="6" t="str">
        <f t="shared" si="192"/>
        <v>15 to 19 minutes</v>
      </c>
      <c r="U538" s="6">
        <f t="shared" si="193"/>
        <v>15</v>
      </c>
      <c r="V538" s="6">
        <f t="shared" si="194"/>
        <v>27674</v>
      </c>
      <c r="W538" s="6">
        <f t="shared" si="195"/>
        <v>13279</v>
      </c>
      <c r="X538" s="6">
        <f t="shared" si="196"/>
        <v>3955</v>
      </c>
      <c r="Y538" s="6">
        <f t="shared" si="197"/>
        <v>4</v>
      </c>
      <c r="Z538" s="6">
        <f t="shared" si="198"/>
        <v>15.564348925410872</v>
      </c>
      <c r="AC538" s="6">
        <f t="shared" si="177"/>
        <v>27674</v>
      </c>
      <c r="AD538" s="6">
        <f t="shared" si="178"/>
        <v>6919</v>
      </c>
      <c r="AE538" s="6">
        <f t="shared" si="179"/>
        <v>5</v>
      </c>
      <c r="AF538" s="6">
        <f t="shared" si="180"/>
        <v>5443</v>
      </c>
      <c r="AG538" s="6">
        <f t="shared" si="181"/>
        <v>4</v>
      </c>
      <c r="AH538" s="6">
        <f t="shared" si="182"/>
        <v>2264</v>
      </c>
      <c r="AI538" s="6">
        <f t="shared" si="183"/>
        <v>8.4205401433033256</v>
      </c>
      <c r="AL538" s="6">
        <f t="shared" si="184"/>
        <v>27674</v>
      </c>
      <c r="AM538" s="6">
        <f t="shared" si="185"/>
        <v>20756</v>
      </c>
      <c r="AN538" s="6">
        <f t="shared" si="186"/>
        <v>25</v>
      </c>
      <c r="AO538" s="6">
        <f t="shared" si="187"/>
        <v>1260</v>
      </c>
      <c r="AP538" s="6">
        <f t="shared" si="188"/>
        <v>4</v>
      </c>
      <c r="AQ538" s="6">
        <f t="shared" si="189"/>
        <v>20199</v>
      </c>
      <c r="AR538" s="6">
        <f t="shared" si="190"/>
        <v>26.766666666666666</v>
      </c>
    </row>
    <row r="539" spans="3:44" x14ac:dyDescent="0.25">
      <c r="C539" s="5" t="s">
        <v>1062</v>
      </c>
      <c r="D539" s="5">
        <v>31980</v>
      </c>
      <c r="E539" s="5" t="s">
        <v>1063</v>
      </c>
      <c r="F539" s="5">
        <v>26616</v>
      </c>
      <c r="G539" s="5">
        <v>1774</v>
      </c>
      <c r="H539" s="5">
        <v>5313</v>
      </c>
      <c r="I539" s="5">
        <v>5355</v>
      </c>
      <c r="J539" s="5">
        <v>4437</v>
      </c>
      <c r="K539" s="5">
        <v>3650</v>
      </c>
      <c r="L539" s="5">
        <v>1225</v>
      </c>
      <c r="M539" s="5">
        <v>1782</v>
      </c>
      <c r="N539" s="5">
        <v>257</v>
      </c>
      <c r="O539" s="5">
        <v>398</v>
      </c>
      <c r="P539" s="5">
        <v>1075</v>
      </c>
      <c r="Q539" s="5">
        <v>710</v>
      </c>
      <c r="R539" s="5">
        <v>640</v>
      </c>
      <c r="S539" s="6">
        <f t="shared" si="191"/>
        <v>13308</v>
      </c>
      <c r="T539" s="6" t="str">
        <f t="shared" si="192"/>
        <v>15 to 19 minutes</v>
      </c>
      <c r="U539" s="6">
        <f t="shared" si="193"/>
        <v>15</v>
      </c>
      <c r="V539" s="6">
        <f t="shared" si="194"/>
        <v>26616</v>
      </c>
      <c r="W539" s="6">
        <f t="shared" si="195"/>
        <v>12442</v>
      </c>
      <c r="X539" s="6">
        <f t="shared" si="196"/>
        <v>4437</v>
      </c>
      <c r="Y539" s="6">
        <f t="shared" si="197"/>
        <v>4</v>
      </c>
      <c r="Z539" s="6">
        <f t="shared" si="198"/>
        <v>15.780707685372999</v>
      </c>
      <c r="AC539" s="6">
        <f t="shared" si="177"/>
        <v>26616</v>
      </c>
      <c r="AD539" s="6">
        <f t="shared" si="178"/>
        <v>6655</v>
      </c>
      <c r="AE539" s="6">
        <f t="shared" si="179"/>
        <v>5</v>
      </c>
      <c r="AF539" s="6">
        <f t="shared" si="180"/>
        <v>5313</v>
      </c>
      <c r="AG539" s="6">
        <f t="shared" si="181"/>
        <v>4</v>
      </c>
      <c r="AH539" s="6">
        <f t="shared" si="182"/>
        <v>1774</v>
      </c>
      <c r="AI539" s="6">
        <f t="shared" si="183"/>
        <v>8.6740071522680218</v>
      </c>
      <c r="AL539" s="6">
        <f t="shared" si="184"/>
        <v>26616</v>
      </c>
      <c r="AM539" s="6">
        <f t="shared" si="185"/>
        <v>19962</v>
      </c>
      <c r="AN539" s="6">
        <f t="shared" si="186"/>
        <v>20</v>
      </c>
      <c r="AO539" s="6">
        <f t="shared" si="187"/>
        <v>3650</v>
      </c>
      <c r="AP539" s="6">
        <f t="shared" si="188"/>
        <v>4</v>
      </c>
      <c r="AQ539" s="6">
        <f t="shared" si="189"/>
        <v>16879</v>
      </c>
      <c r="AR539" s="6">
        <f t="shared" si="190"/>
        <v>23.378630136986303</v>
      </c>
    </row>
    <row r="540" spans="3:44" x14ac:dyDescent="0.25">
      <c r="C540" s="5" t="s">
        <v>1064</v>
      </c>
      <c r="D540" s="5">
        <v>32020</v>
      </c>
      <c r="E540" s="5" t="s">
        <v>1065</v>
      </c>
      <c r="F540" s="5">
        <v>25939</v>
      </c>
      <c r="G540" s="5">
        <v>1500</v>
      </c>
      <c r="H540" s="5">
        <v>3528</v>
      </c>
      <c r="I540" s="5">
        <v>5157</v>
      </c>
      <c r="J540" s="5">
        <v>4830</v>
      </c>
      <c r="K540" s="5">
        <v>3171</v>
      </c>
      <c r="L540" s="5">
        <v>1017</v>
      </c>
      <c r="M540" s="5">
        <v>1887</v>
      </c>
      <c r="N540" s="5">
        <v>714</v>
      </c>
      <c r="O540" s="5">
        <v>608</v>
      </c>
      <c r="P540" s="5">
        <v>1978</v>
      </c>
      <c r="Q540" s="5">
        <v>1222</v>
      </c>
      <c r="R540" s="5">
        <v>327</v>
      </c>
      <c r="S540" s="6">
        <f t="shared" si="191"/>
        <v>12969.5</v>
      </c>
      <c r="T540" s="6" t="str">
        <f t="shared" si="192"/>
        <v>15 to 19 minutes</v>
      </c>
      <c r="U540" s="6">
        <f t="shared" si="193"/>
        <v>15</v>
      </c>
      <c r="V540" s="6">
        <f t="shared" si="194"/>
        <v>25939</v>
      </c>
      <c r="W540" s="6">
        <f t="shared" si="195"/>
        <v>10185</v>
      </c>
      <c r="X540" s="6">
        <f t="shared" si="196"/>
        <v>4830</v>
      </c>
      <c r="Y540" s="6">
        <f t="shared" si="197"/>
        <v>4</v>
      </c>
      <c r="Z540" s="6">
        <f t="shared" si="198"/>
        <v>17.306004140786751</v>
      </c>
      <c r="AC540" s="6">
        <f t="shared" si="177"/>
        <v>25939</v>
      </c>
      <c r="AD540" s="6">
        <f t="shared" si="178"/>
        <v>6485</v>
      </c>
      <c r="AE540" s="6">
        <f t="shared" si="179"/>
        <v>10</v>
      </c>
      <c r="AF540" s="6">
        <f t="shared" si="180"/>
        <v>5157</v>
      </c>
      <c r="AG540" s="6">
        <f t="shared" si="181"/>
        <v>4</v>
      </c>
      <c r="AH540" s="6">
        <f t="shared" si="182"/>
        <v>5028</v>
      </c>
      <c r="AI540" s="6">
        <f t="shared" si="183"/>
        <v>11.129920496412643</v>
      </c>
      <c r="AL540" s="6">
        <f t="shared" si="184"/>
        <v>25939</v>
      </c>
      <c r="AM540" s="6">
        <f t="shared" si="185"/>
        <v>19455</v>
      </c>
      <c r="AN540" s="6">
        <f t="shared" si="186"/>
        <v>30</v>
      </c>
      <c r="AO540" s="6">
        <f t="shared" si="187"/>
        <v>1887</v>
      </c>
      <c r="AP540" s="6">
        <f t="shared" si="188"/>
        <v>4</v>
      </c>
      <c r="AQ540" s="6">
        <f t="shared" si="189"/>
        <v>19203</v>
      </c>
      <c r="AR540" s="6">
        <f t="shared" si="190"/>
        <v>30.532591414944356</v>
      </c>
    </row>
    <row r="541" spans="3:44" x14ac:dyDescent="0.25">
      <c r="C541" s="5" t="s">
        <v>1066</v>
      </c>
      <c r="D541" s="5">
        <v>32060</v>
      </c>
      <c r="E541" s="5" t="s">
        <v>1067</v>
      </c>
      <c r="F541" s="5">
        <v>27463</v>
      </c>
      <c r="G541" s="5">
        <v>1028</v>
      </c>
      <c r="H541" s="5">
        <v>3183</v>
      </c>
      <c r="I541" s="5">
        <v>5383</v>
      </c>
      <c r="J541" s="5">
        <v>5999</v>
      </c>
      <c r="K541" s="5">
        <v>4099</v>
      </c>
      <c r="L541" s="5">
        <v>1648</v>
      </c>
      <c r="M541" s="5">
        <v>2937</v>
      </c>
      <c r="N541" s="5">
        <v>471</v>
      </c>
      <c r="O541" s="5">
        <v>542</v>
      </c>
      <c r="P541" s="5">
        <v>1007</v>
      </c>
      <c r="Q541" s="5">
        <v>902</v>
      </c>
      <c r="R541" s="5">
        <v>264</v>
      </c>
      <c r="S541" s="6">
        <f t="shared" si="191"/>
        <v>13731.5</v>
      </c>
      <c r="T541" s="6" t="str">
        <f t="shared" si="192"/>
        <v>15 to 19 minutes</v>
      </c>
      <c r="U541" s="6">
        <f t="shared" si="193"/>
        <v>15</v>
      </c>
      <c r="V541" s="6">
        <f t="shared" si="194"/>
        <v>27463</v>
      </c>
      <c r="W541" s="6">
        <f t="shared" si="195"/>
        <v>9594</v>
      </c>
      <c r="X541" s="6">
        <f t="shared" si="196"/>
        <v>5999</v>
      </c>
      <c r="Y541" s="6">
        <f t="shared" si="197"/>
        <v>4</v>
      </c>
      <c r="Z541" s="6">
        <f t="shared" si="198"/>
        <v>17.7587931321887</v>
      </c>
      <c r="AC541" s="6">
        <f t="shared" si="177"/>
        <v>27463</v>
      </c>
      <c r="AD541" s="6">
        <f t="shared" si="178"/>
        <v>6866</v>
      </c>
      <c r="AE541" s="6">
        <f t="shared" si="179"/>
        <v>10</v>
      </c>
      <c r="AF541" s="6">
        <f t="shared" si="180"/>
        <v>5383</v>
      </c>
      <c r="AG541" s="6">
        <f t="shared" si="181"/>
        <v>4</v>
      </c>
      <c r="AH541" s="6">
        <f t="shared" si="182"/>
        <v>4211</v>
      </c>
      <c r="AI541" s="6">
        <f t="shared" si="183"/>
        <v>11.972691807542262</v>
      </c>
      <c r="AL541" s="6">
        <f t="shared" si="184"/>
        <v>27463</v>
      </c>
      <c r="AM541" s="6">
        <f t="shared" si="185"/>
        <v>20598</v>
      </c>
      <c r="AN541" s="6">
        <f t="shared" si="186"/>
        <v>25</v>
      </c>
      <c r="AO541" s="6">
        <f t="shared" si="187"/>
        <v>1648</v>
      </c>
      <c r="AP541" s="6">
        <f t="shared" si="188"/>
        <v>4</v>
      </c>
      <c r="AQ541" s="6">
        <f t="shared" si="189"/>
        <v>19692</v>
      </c>
      <c r="AR541" s="6">
        <f t="shared" si="190"/>
        <v>27.197208737864077</v>
      </c>
    </row>
    <row r="542" spans="3:44" x14ac:dyDescent="0.25">
      <c r="C542" s="5" t="s">
        <v>1068</v>
      </c>
      <c r="D542" s="5">
        <v>32100</v>
      </c>
      <c r="E542" s="5" t="s">
        <v>1069</v>
      </c>
      <c r="F542" s="5">
        <v>29389</v>
      </c>
      <c r="G542" s="5">
        <v>1760</v>
      </c>
      <c r="H542" s="5">
        <v>6938</v>
      </c>
      <c r="I542" s="5">
        <v>5961</v>
      </c>
      <c r="J542" s="5">
        <v>4449</v>
      </c>
      <c r="K542" s="5">
        <v>3670</v>
      </c>
      <c r="L542" s="5">
        <v>1687</v>
      </c>
      <c r="M542" s="5">
        <v>2494</v>
      </c>
      <c r="N542" s="5">
        <v>294</v>
      </c>
      <c r="O542" s="5">
        <v>408</v>
      </c>
      <c r="P542" s="5">
        <v>743</v>
      </c>
      <c r="Q542" s="5">
        <v>489</v>
      </c>
      <c r="R542" s="5">
        <v>496</v>
      </c>
      <c r="S542" s="6">
        <f t="shared" si="191"/>
        <v>14694.5</v>
      </c>
      <c r="T542" s="6" t="str">
        <f t="shared" si="192"/>
        <v>15 to 19 minutes</v>
      </c>
      <c r="U542" s="6">
        <f t="shared" si="193"/>
        <v>15</v>
      </c>
      <c r="V542" s="6">
        <f t="shared" si="194"/>
        <v>29389</v>
      </c>
      <c r="W542" s="6">
        <f t="shared" si="195"/>
        <v>14659</v>
      </c>
      <c r="X542" s="6">
        <f t="shared" si="196"/>
        <v>4449</v>
      </c>
      <c r="Y542" s="6">
        <f t="shared" si="197"/>
        <v>4</v>
      </c>
      <c r="Z542" s="6">
        <f t="shared" si="198"/>
        <v>15.031917284783097</v>
      </c>
      <c r="AC542" s="6">
        <f t="shared" si="177"/>
        <v>29389</v>
      </c>
      <c r="AD542" s="6">
        <f t="shared" si="178"/>
        <v>7348</v>
      </c>
      <c r="AE542" s="6">
        <f t="shared" si="179"/>
        <v>5</v>
      </c>
      <c r="AF542" s="6">
        <f t="shared" si="180"/>
        <v>6938</v>
      </c>
      <c r="AG542" s="6">
        <f t="shared" si="181"/>
        <v>4</v>
      </c>
      <c r="AH542" s="6">
        <f t="shared" si="182"/>
        <v>1760</v>
      </c>
      <c r="AI542" s="6">
        <f t="shared" si="183"/>
        <v>8.2212453156529257</v>
      </c>
      <c r="AL542" s="6">
        <f t="shared" si="184"/>
        <v>29389</v>
      </c>
      <c r="AM542" s="6">
        <f t="shared" si="185"/>
        <v>22042</v>
      </c>
      <c r="AN542" s="6">
        <f t="shared" si="186"/>
        <v>20</v>
      </c>
      <c r="AO542" s="6">
        <f t="shared" si="187"/>
        <v>3670</v>
      </c>
      <c r="AP542" s="6">
        <f t="shared" si="188"/>
        <v>4</v>
      </c>
      <c r="AQ542" s="6">
        <f t="shared" si="189"/>
        <v>19108</v>
      </c>
      <c r="AR542" s="6">
        <f t="shared" si="190"/>
        <v>23.197547683923705</v>
      </c>
    </row>
    <row r="543" spans="3:44" x14ac:dyDescent="0.25">
      <c r="C543" s="5" t="s">
        <v>1070</v>
      </c>
      <c r="D543" s="5">
        <v>32140</v>
      </c>
      <c r="E543" s="5" t="s">
        <v>1071</v>
      </c>
      <c r="F543" s="5">
        <v>12969</v>
      </c>
      <c r="G543" s="5">
        <v>1399</v>
      </c>
      <c r="H543" s="5">
        <v>4246</v>
      </c>
      <c r="I543" s="5">
        <v>2521</v>
      </c>
      <c r="J543" s="5">
        <v>1430</v>
      </c>
      <c r="K543" s="5">
        <v>1366</v>
      </c>
      <c r="L543" s="5">
        <v>443</v>
      </c>
      <c r="M543" s="5">
        <v>784</v>
      </c>
      <c r="N543" s="5">
        <v>83</v>
      </c>
      <c r="O543" s="5">
        <v>129</v>
      </c>
      <c r="P543" s="5">
        <v>142</v>
      </c>
      <c r="Q543" s="5">
        <v>138</v>
      </c>
      <c r="R543" s="5">
        <v>288</v>
      </c>
      <c r="S543" s="6">
        <f t="shared" si="191"/>
        <v>6484.5</v>
      </c>
      <c r="T543" s="6" t="str">
        <f t="shared" si="192"/>
        <v>10 to 14 minutes</v>
      </c>
      <c r="U543" s="6">
        <f t="shared" si="193"/>
        <v>10</v>
      </c>
      <c r="V543" s="6">
        <f t="shared" si="194"/>
        <v>12969</v>
      </c>
      <c r="W543" s="6">
        <f t="shared" si="195"/>
        <v>5645</v>
      </c>
      <c r="X543" s="6">
        <f t="shared" si="196"/>
        <v>2521</v>
      </c>
      <c r="Y543" s="6">
        <f t="shared" si="197"/>
        <v>4</v>
      </c>
      <c r="Z543" s="6">
        <f t="shared" si="198"/>
        <v>11.332011106703689</v>
      </c>
      <c r="AC543" s="6">
        <f t="shared" si="177"/>
        <v>12969</v>
      </c>
      <c r="AD543" s="6">
        <f t="shared" si="178"/>
        <v>3243</v>
      </c>
      <c r="AE543" s="6">
        <f t="shared" si="179"/>
        <v>5</v>
      </c>
      <c r="AF543" s="6">
        <f t="shared" si="180"/>
        <v>4246</v>
      </c>
      <c r="AG543" s="6">
        <f t="shared" si="181"/>
        <v>4</v>
      </c>
      <c r="AH543" s="6">
        <f t="shared" si="182"/>
        <v>1399</v>
      </c>
      <c r="AI543" s="6">
        <f t="shared" si="183"/>
        <v>6.7364578426754598</v>
      </c>
      <c r="AL543" s="6">
        <f t="shared" si="184"/>
        <v>12969</v>
      </c>
      <c r="AM543" s="6">
        <f t="shared" si="185"/>
        <v>9727</v>
      </c>
      <c r="AN543" s="6">
        <f t="shared" si="186"/>
        <v>20</v>
      </c>
      <c r="AO543" s="6">
        <f t="shared" si="187"/>
        <v>1366</v>
      </c>
      <c r="AP543" s="6">
        <f t="shared" si="188"/>
        <v>4</v>
      </c>
      <c r="AQ543" s="6">
        <f t="shared" si="189"/>
        <v>9596</v>
      </c>
      <c r="AR543" s="6">
        <f t="shared" si="190"/>
        <v>20.382869692532942</v>
      </c>
    </row>
    <row r="544" spans="3:44" x14ac:dyDescent="0.25">
      <c r="C544" s="5" t="s">
        <v>1072</v>
      </c>
      <c r="D544" s="5">
        <v>32180</v>
      </c>
      <c r="E544" s="5" t="s">
        <v>1073</v>
      </c>
      <c r="F544" s="5">
        <v>9718</v>
      </c>
      <c r="G544" s="5">
        <v>1041</v>
      </c>
      <c r="H544" s="5">
        <v>2599</v>
      </c>
      <c r="I544" s="5">
        <v>1863</v>
      </c>
      <c r="J544" s="5">
        <v>937</v>
      </c>
      <c r="K544" s="5">
        <v>910</v>
      </c>
      <c r="L544" s="5">
        <v>514</v>
      </c>
      <c r="M544" s="5">
        <v>693</v>
      </c>
      <c r="N544" s="5">
        <v>137</v>
      </c>
      <c r="O544" s="5">
        <v>156</v>
      </c>
      <c r="P544" s="5">
        <v>332</v>
      </c>
      <c r="Q544" s="5">
        <v>319</v>
      </c>
      <c r="R544" s="5">
        <v>217</v>
      </c>
      <c r="S544" s="6">
        <f t="shared" si="191"/>
        <v>4859</v>
      </c>
      <c r="T544" s="6" t="str">
        <f t="shared" si="192"/>
        <v>10 to 14 minutes</v>
      </c>
      <c r="U544" s="6">
        <f t="shared" si="193"/>
        <v>10</v>
      </c>
      <c r="V544" s="6">
        <f t="shared" si="194"/>
        <v>9718</v>
      </c>
      <c r="W544" s="6">
        <f t="shared" si="195"/>
        <v>3640</v>
      </c>
      <c r="X544" s="6">
        <f t="shared" si="196"/>
        <v>1863</v>
      </c>
      <c r="Y544" s="6">
        <f t="shared" si="197"/>
        <v>4</v>
      </c>
      <c r="Z544" s="6">
        <f t="shared" si="198"/>
        <v>12.617283950617285</v>
      </c>
      <c r="AC544" s="6">
        <f t="shared" si="177"/>
        <v>9718</v>
      </c>
      <c r="AD544" s="6">
        <f t="shared" si="178"/>
        <v>2430</v>
      </c>
      <c r="AE544" s="6">
        <f t="shared" si="179"/>
        <v>5</v>
      </c>
      <c r="AF544" s="6">
        <f t="shared" si="180"/>
        <v>2599</v>
      </c>
      <c r="AG544" s="6">
        <f t="shared" si="181"/>
        <v>4</v>
      </c>
      <c r="AH544" s="6">
        <f t="shared" si="182"/>
        <v>1041</v>
      </c>
      <c r="AI544" s="6">
        <f t="shared" si="183"/>
        <v>7.1369757599076564</v>
      </c>
      <c r="AL544" s="6">
        <f t="shared" si="184"/>
        <v>9718</v>
      </c>
      <c r="AM544" s="6">
        <f t="shared" si="185"/>
        <v>7289</v>
      </c>
      <c r="AN544" s="6">
        <f t="shared" si="186"/>
        <v>20</v>
      </c>
      <c r="AO544" s="6">
        <f t="shared" si="187"/>
        <v>910</v>
      </c>
      <c r="AP544" s="6">
        <f t="shared" si="188"/>
        <v>4</v>
      </c>
      <c r="AQ544" s="6">
        <f t="shared" si="189"/>
        <v>6440</v>
      </c>
      <c r="AR544" s="6">
        <f t="shared" si="190"/>
        <v>23.729670329670331</v>
      </c>
    </row>
    <row r="545" spans="3:44" x14ac:dyDescent="0.25">
      <c r="C545" s="5" t="s">
        <v>1074</v>
      </c>
      <c r="D545" s="5">
        <v>32220</v>
      </c>
      <c r="E545" s="5" t="s">
        <v>1075</v>
      </c>
      <c r="F545" s="5">
        <v>27489</v>
      </c>
      <c r="G545" s="5">
        <v>1272</v>
      </c>
      <c r="H545" s="5">
        <v>3232</v>
      </c>
      <c r="I545" s="5">
        <v>4869</v>
      </c>
      <c r="J545" s="5">
        <v>5384</v>
      </c>
      <c r="K545" s="5">
        <v>3272</v>
      </c>
      <c r="L545" s="5">
        <v>1589</v>
      </c>
      <c r="M545" s="5">
        <v>2709</v>
      </c>
      <c r="N545" s="5">
        <v>715</v>
      </c>
      <c r="O545" s="5">
        <v>749</v>
      </c>
      <c r="P545" s="5">
        <v>1813</v>
      </c>
      <c r="Q545" s="5">
        <v>1113</v>
      </c>
      <c r="R545" s="5">
        <v>772</v>
      </c>
      <c r="S545" s="6">
        <f t="shared" si="191"/>
        <v>13744.5</v>
      </c>
      <c r="T545" s="6" t="str">
        <f t="shared" si="192"/>
        <v>15 to 19 minutes</v>
      </c>
      <c r="U545" s="6">
        <f t="shared" si="193"/>
        <v>15</v>
      </c>
      <c r="V545" s="6">
        <f t="shared" si="194"/>
        <v>27489</v>
      </c>
      <c r="W545" s="6">
        <f t="shared" si="195"/>
        <v>9373</v>
      </c>
      <c r="X545" s="6">
        <f t="shared" si="196"/>
        <v>5384</v>
      </c>
      <c r="Y545" s="6">
        <f t="shared" si="197"/>
        <v>4</v>
      </c>
      <c r="Z545" s="6">
        <f t="shared" si="198"/>
        <v>18.247771173848442</v>
      </c>
      <c r="AC545" s="6">
        <f t="shared" si="177"/>
        <v>27489</v>
      </c>
      <c r="AD545" s="6">
        <f t="shared" si="178"/>
        <v>6873</v>
      </c>
      <c r="AE545" s="6">
        <f t="shared" si="179"/>
        <v>10</v>
      </c>
      <c r="AF545" s="6">
        <f t="shared" si="180"/>
        <v>4869</v>
      </c>
      <c r="AG545" s="6">
        <f t="shared" si="181"/>
        <v>4</v>
      </c>
      <c r="AH545" s="6">
        <f t="shared" si="182"/>
        <v>4504</v>
      </c>
      <c r="AI545" s="6">
        <f t="shared" si="183"/>
        <v>11.94557403984391</v>
      </c>
      <c r="AL545" s="6">
        <f t="shared" si="184"/>
        <v>27489</v>
      </c>
      <c r="AM545" s="6">
        <f t="shared" si="185"/>
        <v>20617</v>
      </c>
      <c r="AN545" s="6">
        <f t="shared" si="186"/>
        <v>30</v>
      </c>
      <c r="AO545" s="6">
        <f t="shared" si="187"/>
        <v>2709</v>
      </c>
      <c r="AP545" s="6">
        <f t="shared" si="188"/>
        <v>4</v>
      </c>
      <c r="AQ545" s="6">
        <f t="shared" si="189"/>
        <v>19618</v>
      </c>
      <c r="AR545" s="6">
        <f t="shared" si="190"/>
        <v>31.47471391657438</v>
      </c>
    </row>
    <row r="546" spans="3:44" x14ac:dyDescent="0.25">
      <c r="C546" s="5" t="s">
        <v>1076</v>
      </c>
      <c r="D546" s="5">
        <v>32260</v>
      </c>
      <c r="E546" s="5" t="s">
        <v>1077</v>
      </c>
      <c r="F546" s="5">
        <v>18102</v>
      </c>
      <c r="G546" s="5">
        <v>936</v>
      </c>
      <c r="H546" s="5">
        <v>4603</v>
      </c>
      <c r="I546" s="5">
        <v>5062</v>
      </c>
      <c r="J546" s="5">
        <v>2347</v>
      </c>
      <c r="K546" s="5">
        <v>1655</v>
      </c>
      <c r="L546" s="5">
        <v>495</v>
      </c>
      <c r="M546" s="5">
        <v>904</v>
      </c>
      <c r="N546" s="5">
        <v>277</v>
      </c>
      <c r="O546" s="5">
        <v>349</v>
      </c>
      <c r="P546" s="5">
        <v>818</v>
      </c>
      <c r="Q546" s="5">
        <v>507</v>
      </c>
      <c r="R546" s="5">
        <v>149</v>
      </c>
      <c r="S546" s="6">
        <f t="shared" si="191"/>
        <v>9051</v>
      </c>
      <c r="T546" s="6" t="str">
        <f t="shared" si="192"/>
        <v>10 to 14 minutes</v>
      </c>
      <c r="U546" s="6">
        <f t="shared" si="193"/>
        <v>10</v>
      </c>
      <c r="V546" s="6">
        <f t="shared" si="194"/>
        <v>18102</v>
      </c>
      <c r="W546" s="6">
        <f t="shared" si="195"/>
        <v>5539</v>
      </c>
      <c r="X546" s="6">
        <f t="shared" si="196"/>
        <v>5062</v>
      </c>
      <c r="Y546" s="6">
        <f t="shared" si="197"/>
        <v>4</v>
      </c>
      <c r="Z546" s="6">
        <f t="shared" si="198"/>
        <v>12.775187672856578</v>
      </c>
      <c r="AC546" s="6">
        <f t="shared" si="177"/>
        <v>18102</v>
      </c>
      <c r="AD546" s="6">
        <f t="shared" si="178"/>
        <v>4526</v>
      </c>
      <c r="AE546" s="6">
        <f t="shared" si="179"/>
        <v>5</v>
      </c>
      <c r="AF546" s="6">
        <f t="shared" si="180"/>
        <v>4603</v>
      </c>
      <c r="AG546" s="6">
        <f t="shared" si="181"/>
        <v>4</v>
      </c>
      <c r="AH546" s="6">
        <f t="shared" si="182"/>
        <v>936</v>
      </c>
      <c r="AI546" s="6">
        <f t="shared" si="183"/>
        <v>8.1192700412774279</v>
      </c>
      <c r="AL546" s="6">
        <f t="shared" si="184"/>
        <v>18102</v>
      </c>
      <c r="AM546" s="6">
        <f t="shared" si="185"/>
        <v>13577</v>
      </c>
      <c r="AN546" s="6">
        <f t="shared" si="186"/>
        <v>20</v>
      </c>
      <c r="AO546" s="6">
        <f t="shared" si="187"/>
        <v>1655</v>
      </c>
      <c r="AP546" s="6">
        <f t="shared" si="188"/>
        <v>4</v>
      </c>
      <c r="AQ546" s="6">
        <f t="shared" si="189"/>
        <v>12948</v>
      </c>
      <c r="AR546" s="6">
        <f t="shared" si="190"/>
        <v>21.519033232628399</v>
      </c>
    </row>
    <row r="547" spans="3:44" x14ac:dyDescent="0.25">
      <c r="C547" s="5" t="s">
        <v>1078</v>
      </c>
      <c r="D547" s="5">
        <v>32270</v>
      </c>
      <c r="E547" s="5" t="s">
        <v>1079</v>
      </c>
      <c r="F547" s="5">
        <v>34639</v>
      </c>
      <c r="G547" s="5">
        <v>1730</v>
      </c>
      <c r="H547" s="5">
        <v>7926</v>
      </c>
      <c r="I547" s="5">
        <v>8023</v>
      </c>
      <c r="J547" s="5">
        <v>4863</v>
      </c>
      <c r="K547" s="5">
        <v>4204</v>
      </c>
      <c r="L547" s="5">
        <v>1392</v>
      </c>
      <c r="M547" s="5">
        <v>2526</v>
      </c>
      <c r="N547" s="5">
        <v>507</v>
      </c>
      <c r="O547" s="5">
        <v>581</v>
      </c>
      <c r="P547" s="5">
        <v>1603</v>
      </c>
      <c r="Q547" s="5">
        <v>765</v>
      </c>
      <c r="R547" s="5">
        <v>519</v>
      </c>
      <c r="S547" s="6">
        <f t="shared" si="191"/>
        <v>17319.5</v>
      </c>
      <c r="T547" s="6" t="str">
        <f t="shared" si="192"/>
        <v>10 to 14 minutes</v>
      </c>
      <c r="U547" s="6">
        <f t="shared" si="193"/>
        <v>10</v>
      </c>
      <c r="V547" s="6">
        <f t="shared" si="194"/>
        <v>34639</v>
      </c>
      <c r="W547" s="6">
        <f t="shared" si="195"/>
        <v>9656</v>
      </c>
      <c r="X547" s="6">
        <f t="shared" si="196"/>
        <v>8023</v>
      </c>
      <c r="Y547" s="6">
        <f t="shared" si="197"/>
        <v>4</v>
      </c>
      <c r="Z547" s="6">
        <f t="shared" si="198"/>
        <v>13.820765299763181</v>
      </c>
      <c r="AC547" s="6">
        <f t="shared" si="177"/>
        <v>34639</v>
      </c>
      <c r="AD547" s="6">
        <f t="shared" si="178"/>
        <v>8660</v>
      </c>
      <c r="AE547" s="6">
        <f t="shared" si="179"/>
        <v>5</v>
      </c>
      <c r="AF547" s="6">
        <f t="shared" si="180"/>
        <v>7926</v>
      </c>
      <c r="AG547" s="6">
        <f t="shared" si="181"/>
        <v>4</v>
      </c>
      <c r="AH547" s="6">
        <f t="shared" si="182"/>
        <v>1730</v>
      </c>
      <c r="AI547" s="6">
        <f t="shared" si="183"/>
        <v>8.4972243250063073</v>
      </c>
      <c r="AL547" s="6">
        <f t="shared" si="184"/>
        <v>34639</v>
      </c>
      <c r="AM547" s="6">
        <f t="shared" si="185"/>
        <v>25980</v>
      </c>
      <c r="AN547" s="6">
        <f t="shared" si="186"/>
        <v>20</v>
      </c>
      <c r="AO547" s="6">
        <f t="shared" si="187"/>
        <v>4204</v>
      </c>
      <c r="AP547" s="6">
        <f t="shared" si="188"/>
        <v>4</v>
      </c>
      <c r="AQ547" s="6">
        <f t="shared" si="189"/>
        <v>22542</v>
      </c>
      <c r="AR547" s="6">
        <f t="shared" si="190"/>
        <v>23.270456707897239</v>
      </c>
    </row>
    <row r="548" spans="3:44" x14ac:dyDescent="0.25">
      <c r="C548" s="5" t="s">
        <v>1080</v>
      </c>
      <c r="D548" s="5">
        <v>32280</v>
      </c>
      <c r="E548" s="5" t="s">
        <v>1081</v>
      </c>
      <c r="F548" s="5">
        <v>14167</v>
      </c>
      <c r="G548" s="5">
        <v>931</v>
      </c>
      <c r="H548" s="5">
        <v>2216</v>
      </c>
      <c r="I548" s="5">
        <v>2727</v>
      </c>
      <c r="J548" s="5">
        <v>2050</v>
      </c>
      <c r="K548" s="5">
        <v>2147</v>
      </c>
      <c r="L548" s="5">
        <v>578</v>
      </c>
      <c r="M548" s="5">
        <v>1307</v>
      </c>
      <c r="N548" s="5">
        <v>320</v>
      </c>
      <c r="O548" s="5">
        <v>263</v>
      </c>
      <c r="P548" s="5">
        <v>537</v>
      </c>
      <c r="Q548" s="5">
        <v>740</v>
      </c>
      <c r="R548" s="5">
        <v>351</v>
      </c>
      <c r="S548" s="6">
        <f t="shared" si="191"/>
        <v>7083.5</v>
      </c>
      <c r="T548" s="6" t="str">
        <f t="shared" si="192"/>
        <v>15 to 19 minutes</v>
      </c>
      <c r="U548" s="6">
        <f t="shared" si="193"/>
        <v>15</v>
      </c>
      <c r="V548" s="6">
        <f t="shared" si="194"/>
        <v>14167</v>
      </c>
      <c r="W548" s="6">
        <f t="shared" si="195"/>
        <v>5874</v>
      </c>
      <c r="X548" s="6">
        <f t="shared" si="196"/>
        <v>2050</v>
      </c>
      <c r="Y548" s="6">
        <f t="shared" si="197"/>
        <v>4</v>
      </c>
      <c r="Z548" s="6">
        <f t="shared" si="198"/>
        <v>17.36</v>
      </c>
      <c r="AC548" s="6">
        <f t="shared" si="177"/>
        <v>14167</v>
      </c>
      <c r="AD548" s="6">
        <f t="shared" si="178"/>
        <v>3542</v>
      </c>
      <c r="AE548" s="6">
        <f t="shared" si="179"/>
        <v>10</v>
      </c>
      <c r="AF548" s="6">
        <f t="shared" si="180"/>
        <v>2727</v>
      </c>
      <c r="AG548" s="6">
        <f t="shared" si="181"/>
        <v>4</v>
      </c>
      <c r="AH548" s="6">
        <f t="shared" si="182"/>
        <v>3147</v>
      </c>
      <c r="AI548" s="6">
        <f t="shared" si="183"/>
        <v>10.579024569123579</v>
      </c>
      <c r="AL548" s="6">
        <f t="shared" si="184"/>
        <v>14167</v>
      </c>
      <c r="AM548" s="6">
        <f t="shared" si="185"/>
        <v>10626</v>
      </c>
      <c r="AN548" s="6">
        <f t="shared" si="186"/>
        <v>25</v>
      </c>
      <c r="AO548" s="6">
        <f t="shared" si="187"/>
        <v>578</v>
      </c>
      <c r="AP548" s="6">
        <f t="shared" si="188"/>
        <v>4</v>
      </c>
      <c r="AQ548" s="6">
        <f t="shared" si="189"/>
        <v>10071</v>
      </c>
      <c r="AR548" s="6">
        <f t="shared" si="190"/>
        <v>28.835640138408305</v>
      </c>
    </row>
    <row r="549" spans="3:44" x14ac:dyDescent="0.25">
      <c r="C549" s="5" t="s">
        <v>1082</v>
      </c>
      <c r="D549" s="5">
        <v>32300</v>
      </c>
      <c r="E549" s="5" t="s">
        <v>1083</v>
      </c>
      <c r="F549" s="5">
        <v>25859</v>
      </c>
      <c r="G549" s="5">
        <v>790</v>
      </c>
      <c r="H549" s="5">
        <v>2856</v>
      </c>
      <c r="I549" s="5">
        <v>4826</v>
      </c>
      <c r="J549" s="5">
        <v>4568</v>
      </c>
      <c r="K549" s="5">
        <v>4061</v>
      </c>
      <c r="L549" s="5">
        <v>1872</v>
      </c>
      <c r="M549" s="5">
        <v>2688</v>
      </c>
      <c r="N549" s="5">
        <v>633</v>
      </c>
      <c r="O549" s="5">
        <v>509</v>
      </c>
      <c r="P549" s="5">
        <v>1328</v>
      </c>
      <c r="Q549" s="5">
        <v>1211</v>
      </c>
      <c r="R549" s="5">
        <v>517</v>
      </c>
      <c r="S549" s="6">
        <f t="shared" si="191"/>
        <v>12929.5</v>
      </c>
      <c r="T549" s="6" t="str">
        <f t="shared" si="192"/>
        <v>15 to 19 minutes</v>
      </c>
      <c r="U549" s="6">
        <f t="shared" si="193"/>
        <v>15</v>
      </c>
      <c r="V549" s="6">
        <f t="shared" si="194"/>
        <v>25859</v>
      </c>
      <c r="W549" s="6">
        <f t="shared" si="195"/>
        <v>8472</v>
      </c>
      <c r="X549" s="6">
        <f t="shared" si="196"/>
        <v>4568</v>
      </c>
      <c r="Y549" s="6">
        <f t="shared" si="197"/>
        <v>4</v>
      </c>
      <c r="Z549" s="6">
        <f t="shared" si="198"/>
        <v>18.90323992994746</v>
      </c>
      <c r="AC549" s="6">
        <f t="shared" si="177"/>
        <v>25859</v>
      </c>
      <c r="AD549" s="6">
        <f t="shared" si="178"/>
        <v>6465</v>
      </c>
      <c r="AE549" s="6">
        <f t="shared" si="179"/>
        <v>10</v>
      </c>
      <c r="AF549" s="6">
        <f t="shared" si="180"/>
        <v>4826</v>
      </c>
      <c r="AG549" s="6">
        <f t="shared" si="181"/>
        <v>4</v>
      </c>
      <c r="AH549" s="6">
        <f t="shared" si="182"/>
        <v>3646</v>
      </c>
      <c r="AI549" s="6">
        <f t="shared" si="183"/>
        <v>12.33630335681724</v>
      </c>
      <c r="AL549" s="6">
        <f t="shared" si="184"/>
        <v>25859</v>
      </c>
      <c r="AM549" s="6">
        <f t="shared" si="185"/>
        <v>19395</v>
      </c>
      <c r="AN549" s="6">
        <f t="shared" si="186"/>
        <v>30</v>
      </c>
      <c r="AO549" s="6">
        <f t="shared" si="187"/>
        <v>2688</v>
      </c>
      <c r="AP549" s="6">
        <f t="shared" si="188"/>
        <v>4</v>
      </c>
      <c r="AQ549" s="6">
        <f t="shared" si="189"/>
        <v>18973</v>
      </c>
      <c r="AR549" s="6">
        <f t="shared" si="190"/>
        <v>30.62686011904762</v>
      </c>
    </row>
    <row r="550" spans="3:44" x14ac:dyDescent="0.25">
      <c r="C550" s="5" t="s">
        <v>1084</v>
      </c>
      <c r="D550" s="5">
        <v>32340</v>
      </c>
      <c r="E550" s="5" t="s">
        <v>1085</v>
      </c>
      <c r="F550" s="5">
        <v>10779</v>
      </c>
      <c r="G550" s="5">
        <v>1171</v>
      </c>
      <c r="H550" s="5">
        <v>3154</v>
      </c>
      <c r="I550" s="5">
        <v>2303</v>
      </c>
      <c r="J550" s="5">
        <v>1043</v>
      </c>
      <c r="K550" s="5">
        <v>1156</v>
      </c>
      <c r="L550" s="5">
        <v>337</v>
      </c>
      <c r="M550" s="5">
        <v>565</v>
      </c>
      <c r="N550" s="5">
        <v>108</v>
      </c>
      <c r="O550" s="5">
        <v>140</v>
      </c>
      <c r="P550" s="5">
        <v>503</v>
      </c>
      <c r="Q550" s="5">
        <v>162</v>
      </c>
      <c r="R550" s="5">
        <v>137</v>
      </c>
      <c r="S550" s="6">
        <f t="shared" si="191"/>
        <v>5389.5</v>
      </c>
      <c r="T550" s="6" t="str">
        <f t="shared" si="192"/>
        <v>10 to 14 minutes</v>
      </c>
      <c r="U550" s="6">
        <f t="shared" si="193"/>
        <v>10</v>
      </c>
      <c r="V550" s="6">
        <f t="shared" si="194"/>
        <v>10779</v>
      </c>
      <c r="W550" s="6">
        <f t="shared" si="195"/>
        <v>4325</v>
      </c>
      <c r="X550" s="6">
        <f t="shared" si="196"/>
        <v>2303</v>
      </c>
      <c r="Y550" s="6">
        <f t="shared" si="197"/>
        <v>4</v>
      </c>
      <c r="Z550" s="6">
        <f t="shared" si="198"/>
        <v>11.848892748588797</v>
      </c>
      <c r="AC550" s="6">
        <f t="shared" si="177"/>
        <v>10779</v>
      </c>
      <c r="AD550" s="6">
        <f t="shared" si="178"/>
        <v>2695</v>
      </c>
      <c r="AE550" s="6">
        <f t="shared" si="179"/>
        <v>5</v>
      </c>
      <c r="AF550" s="6">
        <f t="shared" si="180"/>
        <v>3154</v>
      </c>
      <c r="AG550" s="6">
        <f t="shared" si="181"/>
        <v>4</v>
      </c>
      <c r="AH550" s="6">
        <f t="shared" si="182"/>
        <v>1171</v>
      </c>
      <c r="AI550" s="6">
        <f t="shared" si="183"/>
        <v>6.9324667089410275</v>
      </c>
      <c r="AL550" s="6">
        <f t="shared" si="184"/>
        <v>10779</v>
      </c>
      <c r="AM550" s="6">
        <f t="shared" si="185"/>
        <v>8085</v>
      </c>
      <c r="AN550" s="6">
        <f t="shared" si="186"/>
        <v>20</v>
      </c>
      <c r="AO550" s="6">
        <f t="shared" si="187"/>
        <v>1156</v>
      </c>
      <c r="AP550" s="6">
        <f t="shared" si="188"/>
        <v>4</v>
      </c>
      <c r="AQ550" s="6">
        <f t="shared" si="189"/>
        <v>7671</v>
      </c>
      <c r="AR550" s="6">
        <f t="shared" si="190"/>
        <v>21.429930795847753</v>
      </c>
    </row>
    <row r="551" spans="3:44" x14ac:dyDescent="0.25">
      <c r="C551" s="5" t="s">
        <v>1086</v>
      </c>
      <c r="D551" s="5">
        <v>32380</v>
      </c>
      <c r="E551" s="5" t="s">
        <v>1087</v>
      </c>
      <c r="F551" s="5">
        <v>25462</v>
      </c>
      <c r="G551" s="5">
        <v>2065</v>
      </c>
      <c r="H551" s="5">
        <v>5718</v>
      </c>
      <c r="I551" s="5">
        <v>5524</v>
      </c>
      <c r="J551" s="5">
        <v>3978</v>
      </c>
      <c r="K551" s="5">
        <v>3387</v>
      </c>
      <c r="L551" s="5">
        <v>1117</v>
      </c>
      <c r="M551" s="5">
        <v>1736</v>
      </c>
      <c r="N551" s="5">
        <v>210</v>
      </c>
      <c r="O551" s="5">
        <v>468</v>
      </c>
      <c r="P551" s="5">
        <v>498</v>
      </c>
      <c r="Q551" s="5">
        <v>489</v>
      </c>
      <c r="R551" s="5">
        <v>272</v>
      </c>
      <c r="S551" s="6">
        <f t="shared" si="191"/>
        <v>12731</v>
      </c>
      <c r="T551" s="6" t="str">
        <f t="shared" si="192"/>
        <v>10 to 14 minutes</v>
      </c>
      <c r="U551" s="6">
        <f t="shared" si="193"/>
        <v>10</v>
      </c>
      <c r="V551" s="6">
        <f t="shared" si="194"/>
        <v>25462</v>
      </c>
      <c r="W551" s="6">
        <f t="shared" si="195"/>
        <v>7783</v>
      </c>
      <c r="X551" s="6">
        <f t="shared" si="196"/>
        <v>5524</v>
      </c>
      <c r="Y551" s="6">
        <f t="shared" si="197"/>
        <v>4</v>
      </c>
      <c r="Z551" s="6">
        <f t="shared" si="198"/>
        <v>13.582910934105721</v>
      </c>
      <c r="AC551" s="6">
        <f t="shared" si="177"/>
        <v>25462</v>
      </c>
      <c r="AD551" s="6">
        <f t="shared" si="178"/>
        <v>6366</v>
      </c>
      <c r="AE551" s="6">
        <f t="shared" si="179"/>
        <v>5</v>
      </c>
      <c r="AF551" s="6">
        <f t="shared" si="180"/>
        <v>5718</v>
      </c>
      <c r="AG551" s="6">
        <f t="shared" si="181"/>
        <v>4</v>
      </c>
      <c r="AH551" s="6">
        <f t="shared" si="182"/>
        <v>2065</v>
      </c>
      <c r="AI551" s="6">
        <f t="shared" si="183"/>
        <v>8.0083945435466948</v>
      </c>
      <c r="AL551" s="6">
        <f t="shared" si="184"/>
        <v>25462</v>
      </c>
      <c r="AM551" s="6">
        <f t="shared" si="185"/>
        <v>19097</v>
      </c>
      <c r="AN551" s="6">
        <f t="shared" si="186"/>
        <v>20</v>
      </c>
      <c r="AO551" s="6">
        <f t="shared" si="187"/>
        <v>3387</v>
      </c>
      <c r="AP551" s="6">
        <f t="shared" si="188"/>
        <v>4</v>
      </c>
      <c r="AQ551" s="6">
        <f t="shared" si="189"/>
        <v>17285</v>
      </c>
      <c r="AR551" s="6">
        <f t="shared" si="190"/>
        <v>22.13935636256274</v>
      </c>
    </row>
    <row r="552" spans="3:44" x14ac:dyDescent="0.25">
      <c r="C552" s="5" t="s">
        <v>1088</v>
      </c>
      <c r="D552" s="5">
        <v>32420</v>
      </c>
      <c r="E552" s="5" t="s">
        <v>1089</v>
      </c>
      <c r="F552" s="5">
        <v>26645</v>
      </c>
      <c r="G552" s="5">
        <v>450</v>
      </c>
      <c r="H552" s="5">
        <v>1956</v>
      </c>
      <c r="I552" s="5">
        <v>5753</v>
      </c>
      <c r="J552" s="5">
        <v>4496</v>
      </c>
      <c r="K552" s="5">
        <v>5972</v>
      </c>
      <c r="L552" s="5">
        <v>1080</v>
      </c>
      <c r="M552" s="5">
        <v>4146</v>
      </c>
      <c r="N552" s="5">
        <v>382</v>
      </c>
      <c r="O552" s="5">
        <v>440</v>
      </c>
      <c r="P552" s="5">
        <v>1118</v>
      </c>
      <c r="Q552" s="5">
        <v>615</v>
      </c>
      <c r="R552" s="5">
        <v>237</v>
      </c>
      <c r="S552" s="6">
        <f t="shared" si="191"/>
        <v>13322.5</v>
      </c>
      <c r="T552" s="6" t="str">
        <f t="shared" si="192"/>
        <v>20 to 24 minutes</v>
      </c>
      <c r="U552" s="6">
        <f t="shared" si="193"/>
        <v>20</v>
      </c>
      <c r="V552" s="6">
        <f t="shared" si="194"/>
        <v>26645</v>
      </c>
      <c r="W552" s="6">
        <f t="shared" si="195"/>
        <v>12655</v>
      </c>
      <c r="X552" s="6">
        <f t="shared" si="196"/>
        <v>5972</v>
      </c>
      <c r="Y552" s="6">
        <f t="shared" si="197"/>
        <v>4</v>
      </c>
      <c r="Z552" s="6">
        <f t="shared" si="198"/>
        <v>20.447086403215003</v>
      </c>
      <c r="AC552" s="6">
        <f t="shared" si="177"/>
        <v>26645</v>
      </c>
      <c r="AD552" s="6">
        <f t="shared" si="178"/>
        <v>6662</v>
      </c>
      <c r="AE552" s="6">
        <f t="shared" si="179"/>
        <v>10</v>
      </c>
      <c r="AF552" s="6">
        <f t="shared" si="180"/>
        <v>5753</v>
      </c>
      <c r="AG552" s="6">
        <f t="shared" si="181"/>
        <v>4</v>
      </c>
      <c r="AH552" s="6">
        <f t="shared" si="182"/>
        <v>2406</v>
      </c>
      <c r="AI552" s="6">
        <f t="shared" si="183"/>
        <v>12.958630279853988</v>
      </c>
      <c r="AL552" s="6">
        <f t="shared" si="184"/>
        <v>26645</v>
      </c>
      <c r="AM552" s="6">
        <f t="shared" si="185"/>
        <v>19984</v>
      </c>
      <c r="AN552" s="6">
        <f t="shared" si="186"/>
        <v>30</v>
      </c>
      <c r="AO552" s="6">
        <f t="shared" si="187"/>
        <v>4146</v>
      </c>
      <c r="AP552" s="6">
        <f t="shared" si="188"/>
        <v>4</v>
      </c>
      <c r="AQ552" s="6">
        <f t="shared" si="189"/>
        <v>19707</v>
      </c>
      <c r="AR552" s="6">
        <f t="shared" si="190"/>
        <v>30.267004341534008</v>
      </c>
    </row>
    <row r="553" spans="3:44" x14ac:dyDescent="0.25">
      <c r="C553" s="5" t="s">
        <v>1090</v>
      </c>
      <c r="D553" s="5">
        <v>32460</v>
      </c>
      <c r="E553" s="5" t="s">
        <v>1091</v>
      </c>
      <c r="F553" s="5">
        <v>13933</v>
      </c>
      <c r="G553" s="5">
        <v>452</v>
      </c>
      <c r="H553" s="5">
        <v>1840</v>
      </c>
      <c r="I553" s="5">
        <v>2481</v>
      </c>
      <c r="J553" s="5">
        <v>2615</v>
      </c>
      <c r="K553" s="5">
        <v>1485</v>
      </c>
      <c r="L553" s="5">
        <v>654</v>
      </c>
      <c r="M553" s="5">
        <v>1789</v>
      </c>
      <c r="N553" s="5">
        <v>454</v>
      </c>
      <c r="O553" s="5">
        <v>535</v>
      </c>
      <c r="P553" s="5">
        <v>962</v>
      </c>
      <c r="Q553" s="5">
        <v>427</v>
      </c>
      <c r="R553" s="5">
        <v>239</v>
      </c>
      <c r="S553" s="6">
        <f t="shared" si="191"/>
        <v>6966.5</v>
      </c>
      <c r="T553" s="6" t="str">
        <f t="shared" si="192"/>
        <v>15 to 19 minutes</v>
      </c>
      <c r="U553" s="6">
        <f t="shared" si="193"/>
        <v>15</v>
      </c>
      <c r="V553" s="6">
        <f t="shared" si="194"/>
        <v>13933</v>
      </c>
      <c r="W553" s="6">
        <f t="shared" si="195"/>
        <v>4773</v>
      </c>
      <c r="X553" s="6">
        <f t="shared" si="196"/>
        <v>2615</v>
      </c>
      <c r="Y553" s="6">
        <f t="shared" si="197"/>
        <v>4</v>
      </c>
      <c r="Z553" s="6">
        <f t="shared" si="198"/>
        <v>18.355258126195029</v>
      </c>
      <c r="AC553" s="6">
        <f t="shared" si="177"/>
        <v>13933</v>
      </c>
      <c r="AD553" s="6">
        <f t="shared" si="178"/>
        <v>3484</v>
      </c>
      <c r="AE553" s="6">
        <f t="shared" si="179"/>
        <v>10</v>
      </c>
      <c r="AF553" s="6">
        <f t="shared" si="180"/>
        <v>2481</v>
      </c>
      <c r="AG553" s="6">
        <f t="shared" si="181"/>
        <v>4</v>
      </c>
      <c r="AH553" s="6">
        <f t="shared" si="182"/>
        <v>2292</v>
      </c>
      <c r="AI553" s="6">
        <f t="shared" si="183"/>
        <v>11.920596533655784</v>
      </c>
      <c r="AL553" s="6">
        <f t="shared" si="184"/>
        <v>13933</v>
      </c>
      <c r="AM553" s="6">
        <f t="shared" si="185"/>
        <v>10450</v>
      </c>
      <c r="AN553" s="6">
        <f t="shared" si="186"/>
        <v>30</v>
      </c>
      <c r="AO553" s="6">
        <f t="shared" si="187"/>
        <v>1789</v>
      </c>
      <c r="AP553" s="6">
        <f t="shared" si="188"/>
        <v>4</v>
      </c>
      <c r="AQ553" s="6">
        <f t="shared" si="189"/>
        <v>9527</v>
      </c>
      <c r="AR553" s="6">
        <f t="shared" si="190"/>
        <v>32.063163778647287</v>
      </c>
    </row>
    <row r="554" spans="3:44" x14ac:dyDescent="0.25">
      <c r="C554" s="5" t="s">
        <v>1092</v>
      </c>
      <c r="D554" s="5">
        <v>32500</v>
      </c>
      <c r="E554" s="5" t="s">
        <v>1093</v>
      </c>
      <c r="F554" s="5">
        <v>11556</v>
      </c>
      <c r="G554" s="5">
        <v>530</v>
      </c>
      <c r="H554" s="5">
        <v>1767</v>
      </c>
      <c r="I554" s="5">
        <v>1653</v>
      </c>
      <c r="J554" s="5">
        <v>1835</v>
      </c>
      <c r="K554" s="5">
        <v>1700</v>
      </c>
      <c r="L554" s="5">
        <v>753</v>
      </c>
      <c r="M554" s="5">
        <v>982</v>
      </c>
      <c r="N554" s="5">
        <v>111</v>
      </c>
      <c r="O554" s="5">
        <v>298</v>
      </c>
      <c r="P554" s="5">
        <v>664</v>
      </c>
      <c r="Q554" s="5">
        <v>750</v>
      </c>
      <c r="R554" s="5">
        <v>513</v>
      </c>
      <c r="S554" s="6">
        <f t="shared" si="191"/>
        <v>5778</v>
      </c>
      <c r="T554" s="6" t="str">
        <f t="shared" si="192"/>
        <v>15 to 19 minutes</v>
      </c>
      <c r="U554" s="6">
        <f t="shared" si="193"/>
        <v>15</v>
      </c>
      <c r="V554" s="6">
        <f t="shared" si="194"/>
        <v>11556</v>
      </c>
      <c r="W554" s="6">
        <f t="shared" si="195"/>
        <v>3950</v>
      </c>
      <c r="X554" s="6">
        <f t="shared" si="196"/>
        <v>1835</v>
      </c>
      <c r="Y554" s="6">
        <f t="shared" si="197"/>
        <v>4</v>
      </c>
      <c r="Z554" s="6">
        <f t="shared" si="198"/>
        <v>18.984741144414169</v>
      </c>
      <c r="AC554" s="6">
        <f t="shared" si="177"/>
        <v>11556</v>
      </c>
      <c r="AD554" s="6">
        <f t="shared" si="178"/>
        <v>2890</v>
      </c>
      <c r="AE554" s="6">
        <f t="shared" si="179"/>
        <v>10</v>
      </c>
      <c r="AF554" s="6">
        <f t="shared" si="180"/>
        <v>1653</v>
      </c>
      <c r="AG554" s="6">
        <f t="shared" si="181"/>
        <v>4</v>
      </c>
      <c r="AH554" s="6">
        <f t="shared" si="182"/>
        <v>2297</v>
      </c>
      <c r="AI554" s="6">
        <f t="shared" si="183"/>
        <v>11.43254688445251</v>
      </c>
      <c r="AL554" s="6">
        <f t="shared" si="184"/>
        <v>11556</v>
      </c>
      <c r="AM554" s="6">
        <f t="shared" si="185"/>
        <v>8667</v>
      </c>
      <c r="AN554" s="6">
        <f t="shared" si="186"/>
        <v>30</v>
      </c>
      <c r="AO554" s="6">
        <f t="shared" si="187"/>
        <v>982</v>
      </c>
      <c r="AP554" s="6">
        <f t="shared" si="188"/>
        <v>4</v>
      </c>
      <c r="AQ554" s="6">
        <f t="shared" si="189"/>
        <v>8238</v>
      </c>
      <c r="AR554" s="6">
        <f t="shared" si="190"/>
        <v>31.74745417515275</v>
      </c>
    </row>
    <row r="555" spans="3:44" x14ac:dyDescent="0.25">
      <c r="C555" s="5" t="s">
        <v>1094</v>
      </c>
      <c r="D555" s="5">
        <v>32540</v>
      </c>
      <c r="E555" s="5" t="s">
        <v>1095</v>
      </c>
      <c r="F555" s="5">
        <v>17386</v>
      </c>
      <c r="G555" s="5">
        <v>901</v>
      </c>
      <c r="H555" s="5">
        <v>3083</v>
      </c>
      <c r="I555" s="5">
        <v>3587</v>
      </c>
      <c r="J555" s="5">
        <v>2963</v>
      </c>
      <c r="K555" s="5">
        <v>2220</v>
      </c>
      <c r="L555" s="5">
        <v>741</v>
      </c>
      <c r="M555" s="5">
        <v>1781</v>
      </c>
      <c r="N555" s="5">
        <v>276</v>
      </c>
      <c r="O555" s="5">
        <v>298</v>
      </c>
      <c r="P555" s="5">
        <v>720</v>
      </c>
      <c r="Q555" s="5">
        <v>458</v>
      </c>
      <c r="R555" s="5">
        <v>358</v>
      </c>
      <c r="S555" s="6">
        <f t="shared" si="191"/>
        <v>8693</v>
      </c>
      <c r="T555" s="6" t="str">
        <f t="shared" si="192"/>
        <v>15 to 19 minutes</v>
      </c>
      <c r="U555" s="6">
        <f t="shared" si="193"/>
        <v>15</v>
      </c>
      <c r="V555" s="6">
        <f t="shared" si="194"/>
        <v>17386</v>
      </c>
      <c r="W555" s="6">
        <f t="shared" si="195"/>
        <v>7571</v>
      </c>
      <c r="X555" s="6">
        <f t="shared" si="196"/>
        <v>2963</v>
      </c>
      <c r="Y555" s="6">
        <f t="shared" si="197"/>
        <v>4</v>
      </c>
      <c r="Z555" s="6">
        <f t="shared" si="198"/>
        <v>16.51468106648667</v>
      </c>
      <c r="AC555" s="6">
        <f t="shared" si="177"/>
        <v>17386</v>
      </c>
      <c r="AD555" s="6">
        <f t="shared" si="178"/>
        <v>4347</v>
      </c>
      <c r="AE555" s="6">
        <f t="shared" si="179"/>
        <v>10</v>
      </c>
      <c r="AF555" s="6">
        <f t="shared" si="180"/>
        <v>3587</v>
      </c>
      <c r="AG555" s="6">
        <f t="shared" si="181"/>
        <v>4</v>
      </c>
      <c r="AH555" s="6">
        <f t="shared" si="182"/>
        <v>3984</v>
      </c>
      <c r="AI555" s="6">
        <f t="shared" si="183"/>
        <v>10.404237524393643</v>
      </c>
      <c r="AL555" s="6">
        <f t="shared" si="184"/>
        <v>17386</v>
      </c>
      <c r="AM555" s="6">
        <f t="shared" si="185"/>
        <v>13040</v>
      </c>
      <c r="AN555" s="6">
        <f t="shared" si="186"/>
        <v>25</v>
      </c>
      <c r="AO555" s="6">
        <f t="shared" si="187"/>
        <v>741</v>
      </c>
      <c r="AP555" s="6">
        <f t="shared" si="188"/>
        <v>4</v>
      </c>
      <c r="AQ555" s="6">
        <f t="shared" si="189"/>
        <v>12754</v>
      </c>
      <c r="AR555" s="6">
        <f t="shared" si="190"/>
        <v>26.541160593792174</v>
      </c>
    </row>
    <row r="556" spans="3:44" x14ac:dyDescent="0.25">
      <c r="C556" s="5" t="s">
        <v>1096</v>
      </c>
      <c r="D556" s="5">
        <v>32580</v>
      </c>
      <c r="E556" s="5" t="s">
        <v>1097</v>
      </c>
      <c r="F556" s="5">
        <v>263532</v>
      </c>
      <c r="G556" s="5">
        <v>9078</v>
      </c>
      <c r="H556" s="5">
        <v>29328</v>
      </c>
      <c r="I556" s="5">
        <v>43184</v>
      </c>
      <c r="J556" s="5">
        <v>57149</v>
      </c>
      <c r="K556" s="5">
        <v>45568</v>
      </c>
      <c r="L556" s="5">
        <v>15422</v>
      </c>
      <c r="M556" s="5">
        <v>38318</v>
      </c>
      <c r="N556" s="5">
        <v>2968</v>
      </c>
      <c r="O556" s="5">
        <v>4258</v>
      </c>
      <c r="P556" s="5">
        <v>7644</v>
      </c>
      <c r="Q556" s="5">
        <v>5423</v>
      </c>
      <c r="R556" s="5">
        <v>5192</v>
      </c>
      <c r="S556" s="6">
        <f t="shared" si="191"/>
        <v>131766</v>
      </c>
      <c r="T556" s="6" t="str">
        <f t="shared" si="192"/>
        <v>15 to 19 minutes</v>
      </c>
      <c r="U556" s="6">
        <f t="shared" si="193"/>
        <v>15</v>
      </c>
      <c r="V556" s="6">
        <f t="shared" si="194"/>
        <v>263532</v>
      </c>
      <c r="W556" s="6">
        <f t="shared" si="195"/>
        <v>81590</v>
      </c>
      <c r="X556" s="6">
        <f t="shared" si="196"/>
        <v>57149</v>
      </c>
      <c r="Y556" s="6">
        <f t="shared" si="197"/>
        <v>4</v>
      </c>
      <c r="Z556" s="6">
        <f t="shared" si="198"/>
        <v>18.511942466184884</v>
      </c>
      <c r="AC556" s="6">
        <f t="shared" si="177"/>
        <v>263532</v>
      </c>
      <c r="AD556" s="6">
        <f t="shared" si="178"/>
        <v>65884</v>
      </c>
      <c r="AE556" s="6">
        <f t="shared" si="179"/>
        <v>10</v>
      </c>
      <c r="AF556" s="6">
        <f t="shared" si="180"/>
        <v>43184</v>
      </c>
      <c r="AG556" s="6">
        <f t="shared" si="181"/>
        <v>4</v>
      </c>
      <c r="AH556" s="6">
        <f t="shared" si="182"/>
        <v>38406</v>
      </c>
      <c r="AI556" s="6">
        <f t="shared" si="183"/>
        <v>12.545109299740645</v>
      </c>
      <c r="AL556" s="6">
        <f t="shared" si="184"/>
        <v>263532</v>
      </c>
      <c r="AM556" s="6">
        <f t="shared" si="185"/>
        <v>197649</v>
      </c>
      <c r="AN556" s="6">
        <f t="shared" si="186"/>
        <v>25</v>
      </c>
      <c r="AO556" s="6">
        <f t="shared" si="187"/>
        <v>15422</v>
      </c>
      <c r="AP556" s="6">
        <f t="shared" si="188"/>
        <v>4</v>
      </c>
      <c r="AQ556" s="6">
        <f t="shared" si="189"/>
        <v>184307</v>
      </c>
      <c r="AR556" s="6">
        <f t="shared" si="190"/>
        <v>28.46051095837116</v>
      </c>
    </row>
    <row r="557" spans="3:44" x14ac:dyDescent="0.25">
      <c r="C557" s="5" t="s">
        <v>1098</v>
      </c>
      <c r="D557" s="5">
        <v>32620</v>
      </c>
      <c r="E557" s="5" t="s">
        <v>1099</v>
      </c>
      <c r="F557" s="5">
        <v>19031</v>
      </c>
      <c r="G557" s="5">
        <v>931</v>
      </c>
      <c r="H557" s="5">
        <v>2763</v>
      </c>
      <c r="I557" s="5">
        <v>3500</v>
      </c>
      <c r="J557" s="5">
        <v>3134</v>
      </c>
      <c r="K557" s="5">
        <v>2569</v>
      </c>
      <c r="L557" s="5">
        <v>747</v>
      </c>
      <c r="M557" s="5">
        <v>1762</v>
      </c>
      <c r="N557" s="5">
        <v>368</v>
      </c>
      <c r="O557" s="5">
        <v>193</v>
      </c>
      <c r="P557" s="5">
        <v>890</v>
      </c>
      <c r="Q557" s="5">
        <v>876</v>
      </c>
      <c r="R557" s="5">
        <v>1298</v>
      </c>
      <c r="S557" s="6">
        <f t="shared" si="191"/>
        <v>9515.5</v>
      </c>
      <c r="T557" s="6" t="str">
        <f t="shared" si="192"/>
        <v>15 to 19 minutes</v>
      </c>
      <c r="U557" s="6">
        <f t="shared" si="193"/>
        <v>15</v>
      </c>
      <c r="V557" s="6">
        <f t="shared" si="194"/>
        <v>19031</v>
      </c>
      <c r="W557" s="6">
        <f t="shared" si="195"/>
        <v>7194</v>
      </c>
      <c r="X557" s="6">
        <f t="shared" si="196"/>
        <v>3134</v>
      </c>
      <c r="Y557" s="6">
        <f t="shared" si="197"/>
        <v>4</v>
      </c>
      <c r="Z557" s="6">
        <f t="shared" si="198"/>
        <v>17.962986598596043</v>
      </c>
      <c r="AC557" s="6">
        <f t="shared" si="177"/>
        <v>19031</v>
      </c>
      <c r="AD557" s="6">
        <f t="shared" si="178"/>
        <v>4758</v>
      </c>
      <c r="AE557" s="6">
        <f t="shared" si="179"/>
        <v>10</v>
      </c>
      <c r="AF557" s="6">
        <f t="shared" si="180"/>
        <v>3500</v>
      </c>
      <c r="AG557" s="6">
        <f t="shared" si="181"/>
        <v>4</v>
      </c>
      <c r="AH557" s="6">
        <f t="shared" si="182"/>
        <v>3694</v>
      </c>
      <c r="AI557" s="6">
        <f t="shared" si="183"/>
        <v>11.215714285714286</v>
      </c>
      <c r="AL557" s="6">
        <f t="shared" si="184"/>
        <v>19031</v>
      </c>
      <c r="AM557" s="6">
        <f t="shared" si="185"/>
        <v>14274</v>
      </c>
      <c r="AN557" s="6">
        <f t="shared" si="186"/>
        <v>30</v>
      </c>
      <c r="AO557" s="6">
        <f t="shared" si="187"/>
        <v>1762</v>
      </c>
      <c r="AP557" s="6">
        <f t="shared" si="188"/>
        <v>4</v>
      </c>
      <c r="AQ557" s="6">
        <f t="shared" si="189"/>
        <v>13644</v>
      </c>
      <c r="AR557" s="6">
        <f t="shared" si="190"/>
        <v>31.42849035187287</v>
      </c>
    </row>
    <row r="558" spans="3:44" x14ac:dyDescent="0.25">
      <c r="C558" s="5" t="s">
        <v>1100</v>
      </c>
      <c r="D558" s="5">
        <v>32660</v>
      </c>
      <c r="E558" s="5" t="s">
        <v>1101</v>
      </c>
      <c r="F558" s="5">
        <v>14876</v>
      </c>
      <c r="G558" s="5">
        <v>618</v>
      </c>
      <c r="H558" s="5">
        <v>1963</v>
      </c>
      <c r="I558" s="5">
        <v>2566</v>
      </c>
      <c r="J558" s="5">
        <v>2478</v>
      </c>
      <c r="K558" s="5">
        <v>2303</v>
      </c>
      <c r="L558" s="5">
        <v>683</v>
      </c>
      <c r="M558" s="5">
        <v>1412</v>
      </c>
      <c r="N558" s="5">
        <v>197</v>
      </c>
      <c r="O558" s="5">
        <v>379</v>
      </c>
      <c r="P558" s="5">
        <v>1023</v>
      </c>
      <c r="Q558" s="5">
        <v>756</v>
      </c>
      <c r="R558" s="5">
        <v>498</v>
      </c>
      <c r="S558" s="6">
        <f t="shared" si="191"/>
        <v>7438</v>
      </c>
      <c r="T558" s="6" t="str">
        <f t="shared" si="192"/>
        <v>15 to 19 minutes</v>
      </c>
      <c r="U558" s="6">
        <f t="shared" si="193"/>
        <v>15</v>
      </c>
      <c r="V558" s="6">
        <f t="shared" si="194"/>
        <v>14876</v>
      </c>
      <c r="W558" s="6">
        <f t="shared" si="195"/>
        <v>5147</v>
      </c>
      <c r="X558" s="6">
        <f t="shared" si="196"/>
        <v>2478</v>
      </c>
      <c r="Y558" s="6">
        <f t="shared" si="197"/>
        <v>4</v>
      </c>
      <c r="Z558" s="6">
        <f t="shared" si="198"/>
        <v>18.698143664245357</v>
      </c>
      <c r="AC558" s="6">
        <f t="shared" si="177"/>
        <v>14876</v>
      </c>
      <c r="AD558" s="6">
        <f t="shared" si="178"/>
        <v>3720</v>
      </c>
      <c r="AE558" s="6">
        <f t="shared" si="179"/>
        <v>10</v>
      </c>
      <c r="AF558" s="6">
        <f t="shared" si="180"/>
        <v>2566</v>
      </c>
      <c r="AG558" s="6">
        <f t="shared" si="181"/>
        <v>4</v>
      </c>
      <c r="AH558" s="6">
        <f t="shared" si="182"/>
        <v>2581</v>
      </c>
      <c r="AI558" s="6">
        <f t="shared" si="183"/>
        <v>11.773967264224474</v>
      </c>
      <c r="AL558" s="6">
        <f t="shared" si="184"/>
        <v>14876</v>
      </c>
      <c r="AM558" s="6">
        <f t="shared" si="185"/>
        <v>11157</v>
      </c>
      <c r="AN558" s="6">
        <f t="shared" si="186"/>
        <v>30</v>
      </c>
      <c r="AO558" s="6">
        <f t="shared" si="187"/>
        <v>1412</v>
      </c>
      <c r="AP558" s="6">
        <f t="shared" si="188"/>
        <v>4</v>
      </c>
      <c r="AQ558" s="6">
        <f t="shared" si="189"/>
        <v>10611</v>
      </c>
      <c r="AR558" s="6">
        <f t="shared" si="190"/>
        <v>31.546742209631727</v>
      </c>
    </row>
    <row r="559" spans="3:44" x14ac:dyDescent="0.25">
      <c r="C559" s="5" t="s">
        <v>1102</v>
      </c>
      <c r="D559" s="5">
        <v>32700</v>
      </c>
      <c r="E559" s="5" t="s">
        <v>1103</v>
      </c>
      <c r="F559" s="5">
        <v>14056</v>
      </c>
      <c r="G559" s="5">
        <v>1868</v>
      </c>
      <c r="H559" s="5">
        <v>4138</v>
      </c>
      <c r="I559" s="5">
        <v>2375</v>
      </c>
      <c r="J559" s="5">
        <v>1705</v>
      </c>
      <c r="K559" s="5">
        <v>1676</v>
      </c>
      <c r="L559" s="5">
        <v>489</v>
      </c>
      <c r="M559" s="5">
        <v>950</v>
      </c>
      <c r="N559" s="5">
        <v>140</v>
      </c>
      <c r="O559" s="5">
        <v>73</v>
      </c>
      <c r="P559" s="5">
        <v>338</v>
      </c>
      <c r="Q559" s="5">
        <v>214</v>
      </c>
      <c r="R559" s="5">
        <v>90</v>
      </c>
      <c r="S559" s="6">
        <f t="shared" si="191"/>
        <v>7028</v>
      </c>
      <c r="T559" s="6" t="str">
        <f t="shared" si="192"/>
        <v>10 to 14 minutes</v>
      </c>
      <c r="U559" s="6">
        <f t="shared" si="193"/>
        <v>10</v>
      </c>
      <c r="V559" s="6">
        <f t="shared" si="194"/>
        <v>14056</v>
      </c>
      <c r="W559" s="6">
        <f t="shared" si="195"/>
        <v>6006</v>
      </c>
      <c r="X559" s="6">
        <f t="shared" si="196"/>
        <v>2375</v>
      </c>
      <c r="Y559" s="6">
        <f t="shared" si="197"/>
        <v>4</v>
      </c>
      <c r="Z559" s="6">
        <f t="shared" si="198"/>
        <v>11.721263157894736</v>
      </c>
      <c r="AC559" s="6">
        <f t="shared" si="177"/>
        <v>14056</v>
      </c>
      <c r="AD559" s="6">
        <f t="shared" si="178"/>
        <v>3515</v>
      </c>
      <c r="AE559" s="6">
        <f t="shared" si="179"/>
        <v>5</v>
      </c>
      <c r="AF559" s="6">
        <f t="shared" si="180"/>
        <v>4138</v>
      </c>
      <c r="AG559" s="6">
        <f t="shared" si="181"/>
        <v>4</v>
      </c>
      <c r="AH559" s="6">
        <f t="shared" si="182"/>
        <v>1868</v>
      </c>
      <c r="AI559" s="6">
        <f t="shared" si="183"/>
        <v>6.5911068148864187</v>
      </c>
      <c r="AL559" s="6">
        <f t="shared" si="184"/>
        <v>14056</v>
      </c>
      <c r="AM559" s="6">
        <f t="shared" si="185"/>
        <v>10542</v>
      </c>
      <c r="AN559" s="6">
        <f t="shared" si="186"/>
        <v>20</v>
      </c>
      <c r="AO559" s="6">
        <f t="shared" si="187"/>
        <v>1676</v>
      </c>
      <c r="AP559" s="6">
        <f t="shared" si="188"/>
        <v>4</v>
      </c>
      <c r="AQ559" s="6">
        <f t="shared" si="189"/>
        <v>10086</v>
      </c>
      <c r="AR559" s="6">
        <f t="shared" si="190"/>
        <v>21.088305489260144</v>
      </c>
    </row>
    <row r="560" spans="3:44" x14ac:dyDescent="0.25">
      <c r="C560" s="5" t="s">
        <v>1104</v>
      </c>
      <c r="D560" s="5">
        <v>32740</v>
      </c>
      <c r="E560" s="5" t="s">
        <v>1105</v>
      </c>
      <c r="F560" s="5">
        <v>35346</v>
      </c>
      <c r="G560" s="5">
        <v>2343</v>
      </c>
      <c r="H560" s="5">
        <v>5815</v>
      </c>
      <c r="I560" s="5">
        <v>5650</v>
      </c>
      <c r="J560" s="5">
        <v>5455</v>
      </c>
      <c r="K560" s="5">
        <v>5068</v>
      </c>
      <c r="L560" s="5">
        <v>1934</v>
      </c>
      <c r="M560" s="5">
        <v>2971</v>
      </c>
      <c r="N560" s="5">
        <v>702</v>
      </c>
      <c r="O560" s="5">
        <v>1076</v>
      </c>
      <c r="P560" s="5">
        <v>2219</v>
      </c>
      <c r="Q560" s="5">
        <v>1339</v>
      </c>
      <c r="R560" s="5">
        <v>774</v>
      </c>
      <c r="S560" s="6">
        <f t="shared" si="191"/>
        <v>17673</v>
      </c>
      <c r="T560" s="6" t="str">
        <f t="shared" si="192"/>
        <v>15 to 19 minutes</v>
      </c>
      <c r="U560" s="6">
        <f t="shared" si="193"/>
        <v>15</v>
      </c>
      <c r="V560" s="6">
        <f t="shared" si="194"/>
        <v>35346</v>
      </c>
      <c r="W560" s="6">
        <f t="shared" si="195"/>
        <v>13808</v>
      </c>
      <c r="X560" s="6">
        <f t="shared" si="196"/>
        <v>5455</v>
      </c>
      <c r="Y560" s="6">
        <f t="shared" si="197"/>
        <v>4</v>
      </c>
      <c r="Z560" s="6">
        <f t="shared" si="198"/>
        <v>17.83409715857012</v>
      </c>
      <c r="AC560" s="6">
        <f t="shared" si="177"/>
        <v>35346</v>
      </c>
      <c r="AD560" s="6">
        <f t="shared" si="178"/>
        <v>8837</v>
      </c>
      <c r="AE560" s="6">
        <f t="shared" si="179"/>
        <v>10</v>
      </c>
      <c r="AF560" s="6">
        <f t="shared" si="180"/>
        <v>5650</v>
      </c>
      <c r="AG560" s="6">
        <f t="shared" si="181"/>
        <v>4</v>
      </c>
      <c r="AH560" s="6">
        <f t="shared" si="182"/>
        <v>8158</v>
      </c>
      <c r="AI560" s="6">
        <f t="shared" si="183"/>
        <v>10.480353982300885</v>
      </c>
      <c r="AL560" s="6">
        <f t="shared" si="184"/>
        <v>35346</v>
      </c>
      <c r="AM560" s="6">
        <f t="shared" si="185"/>
        <v>26510</v>
      </c>
      <c r="AN560" s="6">
        <f t="shared" si="186"/>
        <v>30</v>
      </c>
      <c r="AO560" s="6">
        <f t="shared" si="187"/>
        <v>2971</v>
      </c>
      <c r="AP560" s="6">
        <f t="shared" si="188"/>
        <v>4</v>
      </c>
      <c r="AQ560" s="6">
        <f t="shared" si="189"/>
        <v>26265</v>
      </c>
      <c r="AR560" s="6">
        <f t="shared" si="190"/>
        <v>30.329182093571188</v>
      </c>
    </row>
    <row r="561" spans="3:44" x14ac:dyDescent="0.25">
      <c r="C561" s="5" t="s">
        <v>1106</v>
      </c>
      <c r="D561" s="5">
        <v>32780</v>
      </c>
      <c r="E561" s="5" t="s">
        <v>1107</v>
      </c>
      <c r="F561" s="5">
        <v>78100</v>
      </c>
      <c r="G561" s="5">
        <v>3832</v>
      </c>
      <c r="H561" s="5">
        <v>12090</v>
      </c>
      <c r="I561" s="5">
        <v>15849</v>
      </c>
      <c r="J561" s="5">
        <v>16137</v>
      </c>
      <c r="K561" s="5">
        <v>11546</v>
      </c>
      <c r="L561" s="5">
        <v>4740</v>
      </c>
      <c r="M561" s="5">
        <v>6406</v>
      </c>
      <c r="N561" s="5">
        <v>1413</v>
      </c>
      <c r="O561" s="5">
        <v>1572</v>
      </c>
      <c r="P561" s="5">
        <v>2160</v>
      </c>
      <c r="Q561" s="5">
        <v>1127</v>
      </c>
      <c r="R561" s="5">
        <v>1228</v>
      </c>
      <c r="S561" s="6">
        <f t="shared" si="191"/>
        <v>39050</v>
      </c>
      <c r="T561" s="6" t="str">
        <f t="shared" si="192"/>
        <v>15 to 19 minutes</v>
      </c>
      <c r="U561" s="6">
        <f t="shared" si="193"/>
        <v>15</v>
      </c>
      <c r="V561" s="6">
        <f t="shared" si="194"/>
        <v>78100</v>
      </c>
      <c r="W561" s="6">
        <f t="shared" si="195"/>
        <v>31771</v>
      </c>
      <c r="X561" s="6">
        <f t="shared" si="196"/>
        <v>16137</v>
      </c>
      <c r="Y561" s="6">
        <f t="shared" si="197"/>
        <v>4</v>
      </c>
      <c r="Z561" s="6">
        <f t="shared" si="198"/>
        <v>16.804300675466319</v>
      </c>
      <c r="AC561" s="6">
        <f t="shared" si="177"/>
        <v>78100</v>
      </c>
      <c r="AD561" s="6">
        <f t="shared" si="178"/>
        <v>19526</v>
      </c>
      <c r="AE561" s="6">
        <f t="shared" si="179"/>
        <v>10</v>
      </c>
      <c r="AF561" s="6">
        <f t="shared" si="180"/>
        <v>15849</v>
      </c>
      <c r="AG561" s="6">
        <f t="shared" si="181"/>
        <v>4</v>
      </c>
      <c r="AH561" s="6">
        <f t="shared" si="182"/>
        <v>15922</v>
      </c>
      <c r="AI561" s="6">
        <f t="shared" si="183"/>
        <v>10.909331819042212</v>
      </c>
      <c r="AL561" s="6">
        <f t="shared" si="184"/>
        <v>78100</v>
      </c>
      <c r="AM561" s="6">
        <f t="shared" si="185"/>
        <v>58575</v>
      </c>
      <c r="AN561" s="6">
        <f t="shared" si="186"/>
        <v>20</v>
      </c>
      <c r="AO561" s="6">
        <f t="shared" si="187"/>
        <v>11546</v>
      </c>
      <c r="AP561" s="6">
        <f t="shared" si="188"/>
        <v>4</v>
      </c>
      <c r="AQ561" s="6">
        <f t="shared" si="189"/>
        <v>47908</v>
      </c>
      <c r="AR561" s="6">
        <f t="shared" si="190"/>
        <v>23.695478953750218</v>
      </c>
    </row>
    <row r="562" spans="3:44" x14ac:dyDescent="0.25">
      <c r="C562" s="5" t="s">
        <v>1108</v>
      </c>
      <c r="D562" s="5">
        <v>32820</v>
      </c>
      <c r="E562" s="5" t="s">
        <v>1109</v>
      </c>
      <c r="F562" s="5">
        <v>562500</v>
      </c>
      <c r="G562" s="5">
        <v>11900</v>
      </c>
      <c r="H562" s="5">
        <v>49925</v>
      </c>
      <c r="I562" s="5">
        <v>73675</v>
      </c>
      <c r="J562" s="5">
        <v>91075</v>
      </c>
      <c r="K562" s="5">
        <v>101292</v>
      </c>
      <c r="L562" s="5">
        <v>44354</v>
      </c>
      <c r="M562" s="5">
        <v>94741</v>
      </c>
      <c r="N562" s="5">
        <v>16955</v>
      </c>
      <c r="O562" s="5">
        <v>19524</v>
      </c>
      <c r="P562" s="5">
        <v>36222</v>
      </c>
      <c r="Q562" s="5">
        <v>15786</v>
      </c>
      <c r="R562" s="5">
        <v>7051</v>
      </c>
      <c r="S562" s="6">
        <f t="shared" si="191"/>
        <v>281250</v>
      </c>
      <c r="T562" s="6" t="str">
        <f t="shared" si="192"/>
        <v>20 to 24 minutes</v>
      </c>
      <c r="U562" s="6">
        <f t="shared" si="193"/>
        <v>20</v>
      </c>
      <c r="V562" s="6">
        <f t="shared" si="194"/>
        <v>562500</v>
      </c>
      <c r="W562" s="6">
        <f t="shared" si="195"/>
        <v>226575</v>
      </c>
      <c r="X562" s="6">
        <f t="shared" si="196"/>
        <v>101292</v>
      </c>
      <c r="Y562" s="6">
        <f t="shared" si="197"/>
        <v>4</v>
      </c>
      <c r="Z562" s="6">
        <f t="shared" si="198"/>
        <v>22.159104371519962</v>
      </c>
      <c r="AC562" s="6">
        <f t="shared" si="177"/>
        <v>562500</v>
      </c>
      <c r="AD562" s="6">
        <f t="shared" si="178"/>
        <v>140626</v>
      </c>
      <c r="AE562" s="6">
        <f t="shared" si="179"/>
        <v>15</v>
      </c>
      <c r="AF562" s="6">
        <f t="shared" si="180"/>
        <v>91075</v>
      </c>
      <c r="AG562" s="6">
        <f t="shared" si="181"/>
        <v>4</v>
      </c>
      <c r="AH562" s="6">
        <f t="shared" si="182"/>
        <v>135500</v>
      </c>
      <c r="AI562" s="6">
        <f t="shared" si="183"/>
        <v>15.225089212187758</v>
      </c>
      <c r="AL562" s="6">
        <f t="shared" si="184"/>
        <v>562500</v>
      </c>
      <c r="AM562" s="6">
        <f t="shared" si="185"/>
        <v>421875</v>
      </c>
      <c r="AN562" s="6">
        <f t="shared" si="186"/>
        <v>30</v>
      </c>
      <c r="AO562" s="6">
        <f t="shared" si="187"/>
        <v>94741</v>
      </c>
      <c r="AP562" s="6">
        <f t="shared" si="188"/>
        <v>4</v>
      </c>
      <c r="AQ562" s="6">
        <f t="shared" si="189"/>
        <v>372221</v>
      </c>
      <c r="AR562" s="6">
        <f t="shared" si="190"/>
        <v>32.096410213107312</v>
      </c>
    </row>
    <row r="563" spans="3:44" x14ac:dyDescent="0.25">
      <c r="C563" s="5" t="s">
        <v>1110</v>
      </c>
      <c r="D563" s="5">
        <v>32860</v>
      </c>
      <c r="E563" s="5" t="s">
        <v>1111</v>
      </c>
      <c r="F563" s="5">
        <v>20700</v>
      </c>
      <c r="G563" s="5">
        <v>1383</v>
      </c>
      <c r="H563" s="5">
        <v>3259</v>
      </c>
      <c r="I563" s="5">
        <v>3430</v>
      </c>
      <c r="J563" s="5">
        <v>3059</v>
      </c>
      <c r="K563" s="5">
        <v>2605</v>
      </c>
      <c r="L563" s="5">
        <v>1438</v>
      </c>
      <c r="M563" s="5">
        <v>2204</v>
      </c>
      <c r="N563" s="5">
        <v>542</v>
      </c>
      <c r="O563" s="5">
        <v>675</v>
      </c>
      <c r="P563" s="5">
        <v>900</v>
      </c>
      <c r="Q563" s="5">
        <v>792</v>
      </c>
      <c r="R563" s="5">
        <v>413</v>
      </c>
      <c r="S563" s="6">
        <f t="shared" si="191"/>
        <v>10350</v>
      </c>
      <c r="T563" s="6" t="str">
        <f t="shared" si="192"/>
        <v>15 to 19 minutes</v>
      </c>
      <c r="U563" s="6">
        <f t="shared" si="193"/>
        <v>15</v>
      </c>
      <c r="V563" s="6">
        <f t="shared" si="194"/>
        <v>20700</v>
      </c>
      <c r="W563" s="6">
        <f t="shared" si="195"/>
        <v>8072</v>
      </c>
      <c r="X563" s="6">
        <f t="shared" si="196"/>
        <v>3059</v>
      </c>
      <c r="Y563" s="6">
        <f t="shared" si="197"/>
        <v>4</v>
      </c>
      <c r="Z563" s="6">
        <f t="shared" si="198"/>
        <v>17.978751225890814</v>
      </c>
      <c r="AC563" s="6">
        <f t="shared" si="177"/>
        <v>20700</v>
      </c>
      <c r="AD563" s="6">
        <f t="shared" si="178"/>
        <v>5176</v>
      </c>
      <c r="AE563" s="6">
        <f t="shared" si="179"/>
        <v>10</v>
      </c>
      <c r="AF563" s="6">
        <f t="shared" si="180"/>
        <v>3430</v>
      </c>
      <c r="AG563" s="6">
        <f t="shared" si="181"/>
        <v>4</v>
      </c>
      <c r="AH563" s="6">
        <f t="shared" si="182"/>
        <v>4642</v>
      </c>
      <c r="AI563" s="6">
        <f t="shared" si="183"/>
        <v>10.621574344023324</v>
      </c>
      <c r="AL563" s="6">
        <f t="shared" si="184"/>
        <v>20700</v>
      </c>
      <c r="AM563" s="6">
        <f t="shared" si="185"/>
        <v>15525</v>
      </c>
      <c r="AN563" s="6">
        <f t="shared" si="186"/>
        <v>30</v>
      </c>
      <c r="AO563" s="6">
        <f t="shared" si="187"/>
        <v>2204</v>
      </c>
      <c r="AP563" s="6">
        <f t="shared" si="188"/>
        <v>4</v>
      </c>
      <c r="AQ563" s="6">
        <f t="shared" si="189"/>
        <v>15174</v>
      </c>
      <c r="AR563" s="6">
        <f t="shared" si="190"/>
        <v>30.637023593466424</v>
      </c>
    </row>
    <row r="564" spans="3:44" x14ac:dyDescent="0.25">
      <c r="C564" s="5" t="s">
        <v>1112</v>
      </c>
      <c r="D564" s="5">
        <v>32900</v>
      </c>
      <c r="E564" s="5" t="s">
        <v>1113</v>
      </c>
      <c r="F564" s="5">
        <v>87842</v>
      </c>
      <c r="G564" s="5">
        <v>4004</v>
      </c>
      <c r="H564" s="5">
        <v>12368</v>
      </c>
      <c r="I564" s="5">
        <v>16639</v>
      </c>
      <c r="J564" s="5">
        <v>14770</v>
      </c>
      <c r="K564" s="5">
        <v>10440</v>
      </c>
      <c r="L564" s="5">
        <v>2690</v>
      </c>
      <c r="M564" s="5">
        <v>8560</v>
      </c>
      <c r="N564" s="5">
        <v>962</v>
      </c>
      <c r="O564" s="5">
        <v>1775</v>
      </c>
      <c r="P564" s="5">
        <v>5301</v>
      </c>
      <c r="Q564" s="5">
        <v>4758</v>
      </c>
      <c r="R564" s="5">
        <v>5575</v>
      </c>
      <c r="S564" s="6">
        <f t="shared" si="191"/>
        <v>43921</v>
      </c>
      <c r="T564" s="6" t="str">
        <f t="shared" si="192"/>
        <v>15 to 19 minutes</v>
      </c>
      <c r="U564" s="6">
        <f t="shared" si="193"/>
        <v>15</v>
      </c>
      <c r="V564" s="6">
        <f t="shared" si="194"/>
        <v>87842</v>
      </c>
      <c r="W564" s="6">
        <f t="shared" si="195"/>
        <v>33011</v>
      </c>
      <c r="X564" s="6">
        <f t="shared" si="196"/>
        <v>14770</v>
      </c>
      <c r="Y564" s="6">
        <f t="shared" si="197"/>
        <v>4</v>
      </c>
      <c r="Z564" s="6">
        <f t="shared" si="198"/>
        <v>17.954637779282329</v>
      </c>
      <c r="AC564" s="6">
        <f t="shared" si="177"/>
        <v>87842</v>
      </c>
      <c r="AD564" s="6">
        <f t="shared" si="178"/>
        <v>21961</v>
      </c>
      <c r="AE564" s="6">
        <f t="shared" si="179"/>
        <v>10</v>
      </c>
      <c r="AF564" s="6">
        <f t="shared" si="180"/>
        <v>16639</v>
      </c>
      <c r="AG564" s="6">
        <f t="shared" si="181"/>
        <v>4</v>
      </c>
      <c r="AH564" s="6">
        <f t="shared" si="182"/>
        <v>16372</v>
      </c>
      <c r="AI564" s="6">
        <f t="shared" si="183"/>
        <v>11.343470160466374</v>
      </c>
      <c r="AL564" s="6">
        <f t="shared" si="184"/>
        <v>87842</v>
      </c>
      <c r="AM564" s="6">
        <f t="shared" si="185"/>
        <v>65882</v>
      </c>
      <c r="AN564" s="6">
        <f t="shared" si="186"/>
        <v>30</v>
      </c>
      <c r="AO564" s="6">
        <f t="shared" si="187"/>
        <v>8560</v>
      </c>
      <c r="AP564" s="6">
        <f t="shared" si="188"/>
        <v>4</v>
      </c>
      <c r="AQ564" s="6">
        <f t="shared" si="189"/>
        <v>60911</v>
      </c>
      <c r="AR564" s="6">
        <f t="shared" si="190"/>
        <v>32.322663551401867</v>
      </c>
    </row>
    <row r="565" spans="3:44" x14ac:dyDescent="0.25">
      <c r="C565" s="5" t="s">
        <v>1114</v>
      </c>
      <c r="D565" s="5">
        <v>32940</v>
      </c>
      <c r="E565" s="5" t="s">
        <v>1115</v>
      </c>
      <c r="F565" s="5">
        <v>41182</v>
      </c>
      <c r="G565" s="5">
        <v>1544</v>
      </c>
      <c r="H565" s="5">
        <v>4233</v>
      </c>
      <c r="I565" s="5">
        <v>7205</v>
      </c>
      <c r="J565" s="5">
        <v>8649</v>
      </c>
      <c r="K565" s="5">
        <v>6601</v>
      </c>
      <c r="L565" s="5">
        <v>2608</v>
      </c>
      <c r="M565" s="5">
        <v>5089</v>
      </c>
      <c r="N565" s="5">
        <v>620</v>
      </c>
      <c r="O565" s="5">
        <v>641</v>
      </c>
      <c r="P565" s="5">
        <v>1787</v>
      </c>
      <c r="Q565" s="5">
        <v>1040</v>
      </c>
      <c r="R565" s="5">
        <v>1165</v>
      </c>
      <c r="S565" s="6">
        <f t="shared" si="191"/>
        <v>20591</v>
      </c>
      <c r="T565" s="6" t="str">
        <f t="shared" si="192"/>
        <v>15 to 19 minutes</v>
      </c>
      <c r="U565" s="6">
        <f t="shared" si="193"/>
        <v>15</v>
      </c>
      <c r="V565" s="6">
        <f t="shared" si="194"/>
        <v>41182</v>
      </c>
      <c r="W565" s="6">
        <f t="shared" si="195"/>
        <v>12982</v>
      </c>
      <c r="X565" s="6">
        <f t="shared" si="196"/>
        <v>8649</v>
      </c>
      <c r="Y565" s="6">
        <f t="shared" si="197"/>
        <v>4</v>
      </c>
      <c r="Z565" s="6">
        <f t="shared" si="198"/>
        <v>18.519019539831195</v>
      </c>
      <c r="AC565" s="6">
        <f t="shared" si="177"/>
        <v>41182</v>
      </c>
      <c r="AD565" s="6">
        <f t="shared" si="178"/>
        <v>10296</v>
      </c>
      <c r="AE565" s="6">
        <f t="shared" si="179"/>
        <v>10</v>
      </c>
      <c r="AF565" s="6">
        <f t="shared" si="180"/>
        <v>7205</v>
      </c>
      <c r="AG565" s="6">
        <f t="shared" si="181"/>
        <v>4</v>
      </c>
      <c r="AH565" s="6">
        <f t="shared" si="182"/>
        <v>5777</v>
      </c>
      <c r="AI565" s="6">
        <f t="shared" si="183"/>
        <v>12.508535739070091</v>
      </c>
      <c r="AL565" s="6">
        <f t="shared" si="184"/>
        <v>41182</v>
      </c>
      <c r="AM565" s="6">
        <f t="shared" si="185"/>
        <v>30887</v>
      </c>
      <c r="AN565" s="6">
        <f t="shared" si="186"/>
        <v>30</v>
      </c>
      <c r="AO565" s="6">
        <f t="shared" si="187"/>
        <v>5089</v>
      </c>
      <c r="AP565" s="6">
        <f t="shared" si="188"/>
        <v>4</v>
      </c>
      <c r="AQ565" s="6">
        <f t="shared" si="189"/>
        <v>30840</v>
      </c>
      <c r="AR565" s="6">
        <f t="shared" si="190"/>
        <v>30.036549420318334</v>
      </c>
    </row>
    <row r="566" spans="3:44" x14ac:dyDescent="0.25">
      <c r="C566" s="5" t="s">
        <v>1116</v>
      </c>
      <c r="D566" s="5">
        <v>32980</v>
      </c>
      <c r="E566" s="5" t="s">
        <v>1117</v>
      </c>
      <c r="F566" s="5">
        <v>13297</v>
      </c>
      <c r="G566" s="5">
        <v>634</v>
      </c>
      <c r="H566" s="5">
        <v>2261</v>
      </c>
      <c r="I566" s="5">
        <v>2251</v>
      </c>
      <c r="J566" s="5">
        <v>1873</v>
      </c>
      <c r="K566" s="5">
        <v>1288</v>
      </c>
      <c r="L566" s="5">
        <v>917</v>
      </c>
      <c r="M566" s="5">
        <v>1637</v>
      </c>
      <c r="N566" s="5">
        <v>451</v>
      </c>
      <c r="O566" s="5">
        <v>520</v>
      </c>
      <c r="P566" s="5">
        <v>720</v>
      </c>
      <c r="Q566" s="5">
        <v>377</v>
      </c>
      <c r="R566" s="5">
        <v>368</v>
      </c>
      <c r="S566" s="6">
        <f t="shared" si="191"/>
        <v>6648.5</v>
      </c>
      <c r="T566" s="6" t="str">
        <f t="shared" si="192"/>
        <v>15 to 19 minutes</v>
      </c>
      <c r="U566" s="6">
        <f t="shared" si="193"/>
        <v>15</v>
      </c>
      <c r="V566" s="6">
        <f t="shared" si="194"/>
        <v>13297</v>
      </c>
      <c r="W566" s="6">
        <f t="shared" si="195"/>
        <v>5146</v>
      </c>
      <c r="X566" s="6">
        <f t="shared" si="196"/>
        <v>1873</v>
      </c>
      <c r="Y566" s="6">
        <f t="shared" si="197"/>
        <v>4</v>
      </c>
      <c r="Z566" s="6">
        <f t="shared" si="198"/>
        <v>18.208756006406833</v>
      </c>
      <c r="AC566" s="6">
        <f t="shared" si="177"/>
        <v>13297</v>
      </c>
      <c r="AD566" s="6">
        <f t="shared" si="178"/>
        <v>3325</v>
      </c>
      <c r="AE566" s="6">
        <f t="shared" si="179"/>
        <v>10</v>
      </c>
      <c r="AF566" s="6">
        <f t="shared" si="180"/>
        <v>2251</v>
      </c>
      <c r="AG566" s="6">
        <f t="shared" si="181"/>
        <v>4</v>
      </c>
      <c r="AH566" s="6">
        <f t="shared" si="182"/>
        <v>2895</v>
      </c>
      <c r="AI566" s="6">
        <f t="shared" si="183"/>
        <v>10.762772101288316</v>
      </c>
      <c r="AL566" s="6">
        <f t="shared" si="184"/>
        <v>13297</v>
      </c>
      <c r="AM566" s="6">
        <f t="shared" si="185"/>
        <v>9973</v>
      </c>
      <c r="AN566" s="6">
        <f t="shared" si="186"/>
        <v>30</v>
      </c>
      <c r="AO566" s="6">
        <f t="shared" si="187"/>
        <v>1637</v>
      </c>
      <c r="AP566" s="6">
        <f t="shared" si="188"/>
        <v>4</v>
      </c>
      <c r="AQ566" s="6">
        <f t="shared" si="189"/>
        <v>9224</v>
      </c>
      <c r="AR566" s="6">
        <f t="shared" si="190"/>
        <v>31.829566279780085</v>
      </c>
    </row>
    <row r="567" spans="3:44" x14ac:dyDescent="0.25">
      <c r="C567" s="5" t="s">
        <v>1118</v>
      </c>
      <c r="D567" s="5">
        <v>33020</v>
      </c>
      <c r="E567" s="5" t="s">
        <v>1119</v>
      </c>
      <c r="F567" s="5">
        <v>9852</v>
      </c>
      <c r="G567" s="5">
        <v>813</v>
      </c>
      <c r="H567" s="5">
        <v>2443</v>
      </c>
      <c r="I567" s="5">
        <v>1741</v>
      </c>
      <c r="J567" s="5">
        <v>1100</v>
      </c>
      <c r="K567" s="5">
        <v>974</v>
      </c>
      <c r="L567" s="5">
        <v>277</v>
      </c>
      <c r="M567" s="5">
        <v>795</v>
      </c>
      <c r="N567" s="5">
        <v>209</v>
      </c>
      <c r="O567" s="5">
        <v>288</v>
      </c>
      <c r="P567" s="5">
        <v>689</v>
      </c>
      <c r="Q567" s="5">
        <v>247</v>
      </c>
      <c r="R567" s="5">
        <v>276</v>
      </c>
      <c r="S567" s="6">
        <f t="shared" si="191"/>
        <v>4926</v>
      </c>
      <c r="T567" s="6" t="str">
        <f t="shared" si="192"/>
        <v>10 to 14 minutes</v>
      </c>
      <c r="U567" s="6">
        <f t="shared" si="193"/>
        <v>10</v>
      </c>
      <c r="V567" s="6">
        <f t="shared" si="194"/>
        <v>9852</v>
      </c>
      <c r="W567" s="6">
        <f t="shared" si="195"/>
        <v>3256</v>
      </c>
      <c r="X567" s="6">
        <f t="shared" si="196"/>
        <v>1741</v>
      </c>
      <c r="Y567" s="6">
        <f t="shared" si="197"/>
        <v>4</v>
      </c>
      <c r="Z567" s="6">
        <f t="shared" si="198"/>
        <v>13.836875358989086</v>
      </c>
      <c r="AC567" s="6">
        <f t="shared" si="177"/>
        <v>9852</v>
      </c>
      <c r="AD567" s="6">
        <f t="shared" si="178"/>
        <v>2464</v>
      </c>
      <c r="AE567" s="6">
        <f t="shared" si="179"/>
        <v>5</v>
      </c>
      <c r="AF567" s="6">
        <f t="shared" si="180"/>
        <v>2443</v>
      </c>
      <c r="AG567" s="6">
        <f t="shared" si="181"/>
        <v>4</v>
      </c>
      <c r="AH567" s="6">
        <f t="shared" si="182"/>
        <v>813</v>
      </c>
      <c r="AI567" s="6">
        <f t="shared" si="183"/>
        <v>7.7015963978714694</v>
      </c>
      <c r="AL567" s="6">
        <f t="shared" si="184"/>
        <v>9852</v>
      </c>
      <c r="AM567" s="6">
        <f t="shared" si="185"/>
        <v>7389</v>
      </c>
      <c r="AN567" s="6">
        <f t="shared" si="186"/>
        <v>30</v>
      </c>
      <c r="AO567" s="6">
        <f t="shared" si="187"/>
        <v>795</v>
      </c>
      <c r="AP567" s="6">
        <f t="shared" si="188"/>
        <v>4</v>
      </c>
      <c r="AQ567" s="6">
        <f t="shared" si="189"/>
        <v>7348</v>
      </c>
      <c r="AR567" s="6">
        <f t="shared" si="190"/>
        <v>30.2062893081761</v>
      </c>
    </row>
    <row r="568" spans="3:44" x14ac:dyDescent="0.25">
      <c r="C568" s="5" t="s">
        <v>1120</v>
      </c>
      <c r="D568" s="5">
        <v>33060</v>
      </c>
      <c r="E568" s="5" t="s">
        <v>1121</v>
      </c>
      <c r="F568" s="5">
        <v>12678</v>
      </c>
      <c r="G568" s="5">
        <v>695</v>
      </c>
      <c r="H568" s="5">
        <v>2088</v>
      </c>
      <c r="I568" s="5">
        <v>2242</v>
      </c>
      <c r="J568" s="5">
        <v>2060</v>
      </c>
      <c r="K568" s="5">
        <v>1591</v>
      </c>
      <c r="L568" s="5">
        <v>725</v>
      </c>
      <c r="M568" s="5">
        <v>1476</v>
      </c>
      <c r="N568" s="5">
        <v>253</v>
      </c>
      <c r="O568" s="5">
        <v>319</v>
      </c>
      <c r="P568" s="5">
        <v>629</v>
      </c>
      <c r="Q568" s="5">
        <v>308</v>
      </c>
      <c r="R568" s="5">
        <v>292</v>
      </c>
      <c r="S568" s="6">
        <f t="shared" si="191"/>
        <v>6339</v>
      </c>
      <c r="T568" s="6" t="str">
        <f t="shared" si="192"/>
        <v>15 to 19 minutes</v>
      </c>
      <c r="U568" s="6">
        <f t="shared" si="193"/>
        <v>15</v>
      </c>
      <c r="V568" s="6">
        <f t="shared" si="194"/>
        <v>12678</v>
      </c>
      <c r="W568" s="6">
        <f t="shared" si="195"/>
        <v>5025</v>
      </c>
      <c r="X568" s="6">
        <f t="shared" si="196"/>
        <v>2060</v>
      </c>
      <c r="Y568" s="6">
        <f t="shared" si="197"/>
        <v>4</v>
      </c>
      <c r="Z568" s="6">
        <f t="shared" si="198"/>
        <v>17.551456310679612</v>
      </c>
      <c r="AC568" s="6">
        <f t="shared" si="177"/>
        <v>12678</v>
      </c>
      <c r="AD568" s="6">
        <f t="shared" si="178"/>
        <v>3170</v>
      </c>
      <c r="AE568" s="6">
        <f t="shared" si="179"/>
        <v>10</v>
      </c>
      <c r="AF568" s="6">
        <f t="shared" si="180"/>
        <v>2242</v>
      </c>
      <c r="AG568" s="6">
        <f t="shared" si="181"/>
        <v>4</v>
      </c>
      <c r="AH568" s="6">
        <f t="shared" si="182"/>
        <v>2783</v>
      </c>
      <c r="AI568" s="6">
        <f t="shared" si="183"/>
        <v>10.689562890276539</v>
      </c>
      <c r="AL568" s="6">
        <f t="shared" si="184"/>
        <v>12678</v>
      </c>
      <c r="AM568" s="6">
        <f t="shared" si="185"/>
        <v>9509</v>
      </c>
      <c r="AN568" s="6">
        <f t="shared" si="186"/>
        <v>30</v>
      </c>
      <c r="AO568" s="6">
        <f t="shared" si="187"/>
        <v>1476</v>
      </c>
      <c r="AP568" s="6">
        <f t="shared" si="188"/>
        <v>4</v>
      </c>
      <c r="AQ568" s="6">
        <f t="shared" si="189"/>
        <v>9401</v>
      </c>
      <c r="AR568" s="6">
        <f t="shared" si="190"/>
        <v>30.291327913279133</v>
      </c>
    </row>
    <row r="569" spans="3:44" x14ac:dyDescent="0.25">
      <c r="C569" s="5" t="s">
        <v>1122</v>
      </c>
      <c r="D569" s="5">
        <v>33100</v>
      </c>
      <c r="E569" s="5" t="s">
        <v>1123</v>
      </c>
      <c r="F569" s="5">
        <v>2404564</v>
      </c>
      <c r="G569" s="5">
        <v>36214</v>
      </c>
      <c r="H569" s="5">
        <v>151174</v>
      </c>
      <c r="I569" s="5">
        <v>277759</v>
      </c>
      <c r="J569" s="5">
        <v>331389</v>
      </c>
      <c r="K569" s="5">
        <v>397526</v>
      </c>
      <c r="L569" s="5">
        <v>156349</v>
      </c>
      <c r="M569" s="5">
        <v>457661</v>
      </c>
      <c r="N569" s="5">
        <v>83267</v>
      </c>
      <c r="O569" s="5">
        <v>111565</v>
      </c>
      <c r="P569" s="5">
        <v>212915</v>
      </c>
      <c r="Q569" s="5">
        <v>141532</v>
      </c>
      <c r="R569" s="5">
        <v>47213</v>
      </c>
      <c r="S569" s="6">
        <f t="shared" si="191"/>
        <v>1202282</v>
      </c>
      <c r="T569" s="6" t="str">
        <f t="shared" si="192"/>
        <v>25 to 29 minutes</v>
      </c>
      <c r="U569" s="6">
        <f t="shared" si="193"/>
        <v>25</v>
      </c>
      <c r="V569" s="6">
        <f t="shared" si="194"/>
        <v>2404564</v>
      </c>
      <c r="W569" s="6">
        <f t="shared" si="195"/>
        <v>1194062</v>
      </c>
      <c r="X569" s="6">
        <f t="shared" si="196"/>
        <v>156349</v>
      </c>
      <c r="Y569" s="6">
        <f t="shared" si="197"/>
        <v>4</v>
      </c>
      <c r="Z569" s="6">
        <f t="shared" si="198"/>
        <v>25.210298754709015</v>
      </c>
      <c r="AC569" s="6">
        <f t="shared" si="177"/>
        <v>2404564</v>
      </c>
      <c r="AD569" s="6">
        <f t="shared" si="178"/>
        <v>601142</v>
      </c>
      <c r="AE569" s="6">
        <f t="shared" si="179"/>
        <v>15</v>
      </c>
      <c r="AF569" s="6">
        <f t="shared" si="180"/>
        <v>331389</v>
      </c>
      <c r="AG569" s="6">
        <f t="shared" si="181"/>
        <v>4</v>
      </c>
      <c r="AH569" s="6">
        <f t="shared" si="182"/>
        <v>465147</v>
      </c>
      <c r="AI569" s="6">
        <f t="shared" si="183"/>
        <v>16.641502886335999</v>
      </c>
      <c r="AL569" s="6">
        <f t="shared" si="184"/>
        <v>2404564</v>
      </c>
      <c r="AM569" s="6">
        <f t="shared" si="185"/>
        <v>1803423</v>
      </c>
      <c r="AN569" s="6">
        <f t="shared" si="186"/>
        <v>30</v>
      </c>
      <c r="AO569" s="6">
        <f t="shared" si="187"/>
        <v>457661</v>
      </c>
      <c r="AP569" s="6">
        <f t="shared" si="188"/>
        <v>4</v>
      </c>
      <c r="AQ569" s="6">
        <f t="shared" si="189"/>
        <v>1350411</v>
      </c>
      <c r="AR569" s="6">
        <f t="shared" si="190"/>
        <v>33.95936730462067</v>
      </c>
    </row>
    <row r="570" spans="3:44" x14ac:dyDescent="0.25">
      <c r="C570" s="5" t="s">
        <v>1124</v>
      </c>
      <c r="D570" s="5">
        <v>33140</v>
      </c>
      <c r="E570" s="5" t="s">
        <v>1125</v>
      </c>
      <c r="F570" s="5">
        <v>45200</v>
      </c>
      <c r="G570" s="5">
        <v>2007</v>
      </c>
      <c r="H570" s="5">
        <v>7225</v>
      </c>
      <c r="I570" s="5">
        <v>8446</v>
      </c>
      <c r="J570" s="5">
        <v>6548</v>
      </c>
      <c r="K570" s="5">
        <v>5998</v>
      </c>
      <c r="L570" s="5">
        <v>2634</v>
      </c>
      <c r="M570" s="5">
        <v>4043</v>
      </c>
      <c r="N570" s="5">
        <v>1023</v>
      </c>
      <c r="O570" s="5">
        <v>1325</v>
      </c>
      <c r="P570" s="5">
        <v>2891</v>
      </c>
      <c r="Q570" s="5">
        <v>2119</v>
      </c>
      <c r="R570" s="5">
        <v>941</v>
      </c>
      <c r="S570" s="6">
        <f t="shared" si="191"/>
        <v>22600</v>
      </c>
      <c r="T570" s="6" t="str">
        <f t="shared" si="192"/>
        <v>15 to 19 minutes</v>
      </c>
      <c r="U570" s="6">
        <f t="shared" si="193"/>
        <v>15</v>
      </c>
      <c r="V570" s="6">
        <f t="shared" si="194"/>
        <v>45200</v>
      </c>
      <c r="W570" s="6">
        <f t="shared" si="195"/>
        <v>17678</v>
      </c>
      <c r="X570" s="6">
        <f t="shared" si="196"/>
        <v>6548</v>
      </c>
      <c r="Y570" s="6">
        <f t="shared" si="197"/>
        <v>4</v>
      </c>
      <c r="Z570" s="6">
        <f t="shared" si="198"/>
        <v>18.006719609040928</v>
      </c>
      <c r="AC570" s="6">
        <f t="shared" si="177"/>
        <v>45200</v>
      </c>
      <c r="AD570" s="6">
        <f t="shared" si="178"/>
        <v>11301</v>
      </c>
      <c r="AE570" s="6">
        <f t="shared" si="179"/>
        <v>10</v>
      </c>
      <c r="AF570" s="6">
        <f t="shared" si="180"/>
        <v>8446</v>
      </c>
      <c r="AG570" s="6">
        <f t="shared" si="181"/>
        <v>4</v>
      </c>
      <c r="AH570" s="6">
        <f t="shared" si="182"/>
        <v>9232</v>
      </c>
      <c r="AI570" s="6">
        <f t="shared" si="183"/>
        <v>10.979398531849396</v>
      </c>
      <c r="AL570" s="6">
        <f t="shared" si="184"/>
        <v>45200</v>
      </c>
      <c r="AM570" s="6">
        <f t="shared" si="185"/>
        <v>33900</v>
      </c>
      <c r="AN570" s="6">
        <f t="shared" si="186"/>
        <v>30</v>
      </c>
      <c r="AO570" s="6">
        <f t="shared" si="187"/>
        <v>4043</v>
      </c>
      <c r="AP570" s="6">
        <f t="shared" si="188"/>
        <v>4</v>
      </c>
      <c r="AQ570" s="6">
        <f t="shared" si="189"/>
        <v>32858</v>
      </c>
      <c r="AR570" s="6">
        <f t="shared" si="190"/>
        <v>31.030917635419243</v>
      </c>
    </row>
    <row r="571" spans="3:44" x14ac:dyDescent="0.25">
      <c r="C571" s="5" t="s">
        <v>1126</v>
      </c>
      <c r="D571" s="5">
        <v>33180</v>
      </c>
      <c r="E571" s="5" t="s">
        <v>1127</v>
      </c>
      <c r="F571" s="5">
        <v>8636</v>
      </c>
      <c r="G571" s="5">
        <v>577</v>
      </c>
      <c r="H571" s="5">
        <v>1562</v>
      </c>
      <c r="I571" s="5">
        <v>1830</v>
      </c>
      <c r="J571" s="5">
        <v>1183</v>
      </c>
      <c r="K571" s="5">
        <v>833</v>
      </c>
      <c r="L571" s="5">
        <v>244</v>
      </c>
      <c r="M571" s="5">
        <v>1028</v>
      </c>
      <c r="N571" s="5">
        <v>97</v>
      </c>
      <c r="O571" s="5">
        <v>127</v>
      </c>
      <c r="P571" s="5">
        <v>501</v>
      </c>
      <c r="Q571" s="5">
        <v>521</v>
      </c>
      <c r="R571" s="5">
        <v>133</v>
      </c>
      <c r="S571" s="6">
        <f t="shared" si="191"/>
        <v>4318</v>
      </c>
      <c r="T571" s="6" t="str">
        <f t="shared" si="192"/>
        <v>15 to 19 minutes</v>
      </c>
      <c r="U571" s="6">
        <f t="shared" si="193"/>
        <v>15</v>
      </c>
      <c r="V571" s="6">
        <f t="shared" si="194"/>
        <v>8636</v>
      </c>
      <c r="W571" s="6">
        <f t="shared" si="195"/>
        <v>3969</v>
      </c>
      <c r="X571" s="6">
        <f t="shared" si="196"/>
        <v>1183</v>
      </c>
      <c r="Y571" s="6">
        <f t="shared" si="197"/>
        <v>4</v>
      </c>
      <c r="Z571" s="6">
        <f t="shared" si="198"/>
        <v>16.180050718512256</v>
      </c>
      <c r="AC571" s="6">
        <f t="shared" si="177"/>
        <v>8636</v>
      </c>
      <c r="AD571" s="6">
        <f t="shared" si="178"/>
        <v>2160</v>
      </c>
      <c r="AE571" s="6">
        <f t="shared" si="179"/>
        <v>10</v>
      </c>
      <c r="AF571" s="6">
        <f t="shared" si="180"/>
        <v>1830</v>
      </c>
      <c r="AG571" s="6">
        <f t="shared" si="181"/>
        <v>4</v>
      </c>
      <c r="AH571" s="6">
        <f t="shared" si="182"/>
        <v>2139</v>
      </c>
      <c r="AI571" s="6">
        <f t="shared" si="183"/>
        <v>10.043715846994536</v>
      </c>
      <c r="AL571" s="6">
        <f t="shared" si="184"/>
        <v>8636</v>
      </c>
      <c r="AM571" s="6">
        <f t="shared" si="185"/>
        <v>6477</v>
      </c>
      <c r="AN571" s="6">
        <f t="shared" si="186"/>
        <v>30</v>
      </c>
      <c r="AO571" s="6">
        <f t="shared" si="187"/>
        <v>1028</v>
      </c>
      <c r="AP571" s="6">
        <f t="shared" si="188"/>
        <v>4</v>
      </c>
      <c r="AQ571" s="6">
        <f t="shared" si="189"/>
        <v>6229</v>
      </c>
      <c r="AR571" s="6">
        <f t="shared" si="190"/>
        <v>30.964980544747082</v>
      </c>
    </row>
    <row r="572" spans="3:44" x14ac:dyDescent="0.25">
      <c r="C572" s="5" t="s">
        <v>1128</v>
      </c>
      <c r="D572" s="5">
        <v>33220</v>
      </c>
      <c r="E572" s="5" t="s">
        <v>1129</v>
      </c>
      <c r="F572" s="5">
        <v>35201</v>
      </c>
      <c r="G572" s="5">
        <v>1276</v>
      </c>
      <c r="H572" s="5">
        <v>4340</v>
      </c>
      <c r="I572" s="5">
        <v>7997</v>
      </c>
      <c r="J572" s="5">
        <v>6845</v>
      </c>
      <c r="K572" s="5">
        <v>4672</v>
      </c>
      <c r="L572" s="5">
        <v>2205</v>
      </c>
      <c r="M572" s="5">
        <v>3623</v>
      </c>
      <c r="N572" s="5">
        <v>936</v>
      </c>
      <c r="O572" s="5">
        <v>925</v>
      </c>
      <c r="P572" s="5">
        <v>1463</v>
      </c>
      <c r="Q572" s="5">
        <v>416</v>
      </c>
      <c r="R572" s="5">
        <v>503</v>
      </c>
      <c r="S572" s="6">
        <f t="shared" si="191"/>
        <v>17600.5</v>
      </c>
      <c r="T572" s="6" t="str">
        <f t="shared" si="192"/>
        <v>15 to 19 minutes</v>
      </c>
      <c r="U572" s="6">
        <f t="shared" si="193"/>
        <v>15</v>
      </c>
      <c r="V572" s="6">
        <f t="shared" si="194"/>
        <v>35201</v>
      </c>
      <c r="W572" s="6">
        <f t="shared" si="195"/>
        <v>13613</v>
      </c>
      <c r="X572" s="6">
        <f t="shared" si="196"/>
        <v>6845</v>
      </c>
      <c r="Y572" s="6">
        <f t="shared" si="197"/>
        <v>4</v>
      </c>
      <c r="Z572" s="6">
        <f t="shared" si="198"/>
        <v>17.330168005843682</v>
      </c>
      <c r="AC572" s="6">
        <f t="shared" si="177"/>
        <v>35201</v>
      </c>
      <c r="AD572" s="6">
        <f t="shared" si="178"/>
        <v>8801</v>
      </c>
      <c r="AE572" s="6">
        <f t="shared" si="179"/>
        <v>10</v>
      </c>
      <c r="AF572" s="6">
        <f t="shared" si="180"/>
        <v>7997</v>
      </c>
      <c r="AG572" s="6">
        <f t="shared" si="181"/>
        <v>4</v>
      </c>
      <c r="AH572" s="6">
        <f t="shared" si="182"/>
        <v>5616</v>
      </c>
      <c r="AI572" s="6">
        <f t="shared" si="183"/>
        <v>11.592722270851569</v>
      </c>
      <c r="AL572" s="6">
        <f t="shared" si="184"/>
        <v>35201</v>
      </c>
      <c r="AM572" s="6">
        <f t="shared" si="185"/>
        <v>26401</v>
      </c>
      <c r="AN572" s="6">
        <f t="shared" si="186"/>
        <v>25</v>
      </c>
      <c r="AO572" s="6">
        <f t="shared" si="187"/>
        <v>2205</v>
      </c>
      <c r="AP572" s="6">
        <f t="shared" si="188"/>
        <v>4</v>
      </c>
      <c r="AQ572" s="6">
        <f t="shared" si="189"/>
        <v>25130</v>
      </c>
      <c r="AR572" s="6">
        <f t="shared" si="190"/>
        <v>27.305215419501135</v>
      </c>
    </row>
    <row r="573" spans="3:44" x14ac:dyDescent="0.25">
      <c r="C573" s="5" t="s">
        <v>1130</v>
      </c>
      <c r="D573" s="5">
        <v>33260</v>
      </c>
      <c r="E573" s="5" t="s">
        <v>1131</v>
      </c>
      <c r="F573" s="5">
        <v>65884</v>
      </c>
      <c r="G573" s="5">
        <v>1894</v>
      </c>
      <c r="H573" s="5">
        <v>10006</v>
      </c>
      <c r="I573" s="5">
        <v>15380</v>
      </c>
      <c r="J573" s="5">
        <v>17001</v>
      </c>
      <c r="K573" s="5">
        <v>8948</v>
      </c>
      <c r="L573" s="5">
        <v>1950</v>
      </c>
      <c r="M573" s="5">
        <v>5271</v>
      </c>
      <c r="N573" s="5">
        <v>673</v>
      </c>
      <c r="O573" s="5">
        <v>846</v>
      </c>
      <c r="P573" s="5">
        <v>1382</v>
      </c>
      <c r="Q573" s="5">
        <v>1303</v>
      </c>
      <c r="R573" s="5">
        <v>1230</v>
      </c>
      <c r="S573" s="6">
        <f t="shared" si="191"/>
        <v>32942</v>
      </c>
      <c r="T573" s="6" t="str">
        <f t="shared" si="192"/>
        <v>15 to 19 minutes</v>
      </c>
      <c r="U573" s="6">
        <f t="shared" si="193"/>
        <v>15</v>
      </c>
      <c r="V573" s="6">
        <f t="shared" si="194"/>
        <v>65884</v>
      </c>
      <c r="W573" s="6">
        <f t="shared" si="195"/>
        <v>27280</v>
      </c>
      <c r="X573" s="6">
        <f t="shared" si="196"/>
        <v>17001</v>
      </c>
      <c r="Y573" s="6">
        <f t="shared" si="197"/>
        <v>4</v>
      </c>
      <c r="Z573" s="6">
        <f t="shared" si="198"/>
        <v>16.332156931945178</v>
      </c>
      <c r="AC573" s="6">
        <f t="shared" si="177"/>
        <v>65884</v>
      </c>
      <c r="AD573" s="6">
        <f t="shared" si="178"/>
        <v>16472</v>
      </c>
      <c r="AE573" s="6">
        <f t="shared" si="179"/>
        <v>10</v>
      </c>
      <c r="AF573" s="6">
        <f t="shared" si="180"/>
        <v>15380</v>
      </c>
      <c r="AG573" s="6">
        <f t="shared" si="181"/>
        <v>4</v>
      </c>
      <c r="AH573" s="6">
        <f t="shared" si="182"/>
        <v>11900</v>
      </c>
      <c r="AI573" s="6">
        <f t="shared" si="183"/>
        <v>11.188816644993498</v>
      </c>
      <c r="AL573" s="6">
        <f t="shared" si="184"/>
        <v>65884</v>
      </c>
      <c r="AM573" s="6">
        <f t="shared" si="185"/>
        <v>49413</v>
      </c>
      <c r="AN573" s="6">
        <f t="shared" si="186"/>
        <v>20</v>
      </c>
      <c r="AO573" s="6">
        <f t="shared" si="187"/>
        <v>8948</v>
      </c>
      <c r="AP573" s="6">
        <f t="shared" si="188"/>
        <v>4</v>
      </c>
      <c r="AQ573" s="6">
        <f t="shared" si="189"/>
        <v>44281</v>
      </c>
      <c r="AR573" s="6">
        <f t="shared" si="190"/>
        <v>22.294143942780508</v>
      </c>
    </row>
    <row r="574" spans="3:44" x14ac:dyDescent="0.25">
      <c r="C574" s="5" t="s">
        <v>1132</v>
      </c>
      <c r="D574" s="5">
        <v>33300</v>
      </c>
      <c r="E574" s="5" t="s">
        <v>1133</v>
      </c>
      <c r="F574" s="5">
        <v>18364</v>
      </c>
      <c r="G574" s="5">
        <v>606</v>
      </c>
      <c r="H574" s="5">
        <v>2673</v>
      </c>
      <c r="I574" s="5">
        <v>4245</v>
      </c>
      <c r="J574" s="5">
        <v>4015</v>
      </c>
      <c r="K574" s="5">
        <v>1698</v>
      </c>
      <c r="L574" s="5">
        <v>590</v>
      </c>
      <c r="M574" s="5">
        <v>1452</v>
      </c>
      <c r="N574" s="5">
        <v>563</v>
      </c>
      <c r="O574" s="5">
        <v>323</v>
      </c>
      <c r="P574" s="5">
        <v>1200</v>
      </c>
      <c r="Q574" s="5">
        <v>761</v>
      </c>
      <c r="R574" s="5">
        <v>238</v>
      </c>
      <c r="S574" s="6">
        <f t="shared" si="191"/>
        <v>9182</v>
      </c>
      <c r="T574" s="6" t="str">
        <f t="shared" si="192"/>
        <v>15 to 19 minutes</v>
      </c>
      <c r="U574" s="6">
        <f t="shared" si="193"/>
        <v>15</v>
      </c>
      <c r="V574" s="6">
        <f t="shared" si="194"/>
        <v>18364</v>
      </c>
      <c r="W574" s="6">
        <f t="shared" si="195"/>
        <v>7524</v>
      </c>
      <c r="X574" s="6">
        <f t="shared" si="196"/>
        <v>4015</v>
      </c>
      <c r="Y574" s="6">
        <f t="shared" si="197"/>
        <v>4</v>
      </c>
      <c r="Z574" s="6">
        <f t="shared" si="198"/>
        <v>16.651805728518056</v>
      </c>
      <c r="AC574" s="6">
        <f t="shared" si="177"/>
        <v>18364</v>
      </c>
      <c r="AD574" s="6">
        <f t="shared" si="178"/>
        <v>4592</v>
      </c>
      <c r="AE574" s="6">
        <f t="shared" si="179"/>
        <v>10</v>
      </c>
      <c r="AF574" s="6">
        <f t="shared" si="180"/>
        <v>4245</v>
      </c>
      <c r="AG574" s="6">
        <f t="shared" si="181"/>
        <v>4</v>
      </c>
      <c r="AH574" s="6">
        <f t="shared" si="182"/>
        <v>3279</v>
      </c>
      <c r="AI574" s="6">
        <f t="shared" si="183"/>
        <v>11.236277974087162</v>
      </c>
      <c r="AL574" s="6">
        <f t="shared" si="184"/>
        <v>18364</v>
      </c>
      <c r="AM574" s="6">
        <f t="shared" si="185"/>
        <v>13773</v>
      </c>
      <c r="AN574" s="6">
        <f t="shared" si="186"/>
        <v>25</v>
      </c>
      <c r="AO574" s="6">
        <f t="shared" si="187"/>
        <v>590</v>
      </c>
      <c r="AP574" s="6">
        <f t="shared" si="188"/>
        <v>4</v>
      </c>
      <c r="AQ574" s="6">
        <f t="shared" si="189"/>
        <v>13237</v>
      </c>
      <c r="AR574" s="6">
        <f t="shared" si="190"/>
        <v>28.633898305084745</v>
      </c>
    </row>
    <row r="575" spans="3:44" x14ac:dyDescent="0.25">
      <c r="C575" s="5" t="s">
        <v>1134</v>
      </c>
      <c r="D575" s="5">
        <v>33340</v>
      </c>
      <c r="E575" s="5" t="s">
        <v>1135</v>
      </c>
      <c r="F575" s="5">
        <v>724288</v>
      </c>
      <c r="G575" s="5">
        <v>19747</v>
      </c>
      <c r="H575" s="5">
        <v>71917</v>
      </c>
      <c r="I575" s="5">
        <v>109174</v>
      </c>
      <c r="J575" s="5">
        <v>122555</v>
      </c>
      <c r="K575" s="5">
        <v>129922</v>
      </c>
      <c r="L575" s="5">
        <v>57363</v>
      </c>
      <c r="M575" s="5">
        <v>101944</v>
      </c>
      <c r="N575" s="5">
        <v>21884</v>
      </c>
      <c r="O575" s="5">
        <v>24686</v>
      </c>
      <c r="P575" s="5">
        <v>38060</v>
      </c>
      <c r="Q575" s="5">
        <v>17098</v>
      </c>
      <c r="R575" s="5">
        <v>9938</v>
      </c>
      <c r="S575" s="6">
        <f t="shared" si="191"/>
        <v>362144</v>
      </c>
      <c r="T575" s="6" t="str">
        <f t="shared" si="192"/>
        <v>20 to 24 minutes</v>
      </c>
      <c r="U575" s="6">
        <f t="shared" si="193"/>
        <v>20</v>
      </c>
      <c r="V575" s="6">
        <f t="shared" si="194"/>
        <v>724288</v>
      </c>
      <c r="W575" s="6">
        <f t="shared" si="195"/>
        <v>323393</v>
      </c>
      <c r="X575" s="6">
        <f t="shared" si="196"/>
        <v>129922</v>
      </c>
      <c r="Y575" s="6">
        <f t="shared" si="197"/>
        <v>4</v>
      </c>
      <c r="Z575" s="6">
        <f t="shared" si="198"/>
        <v>21.19305429411493</v>
      </c>
      <c r="AC575" s="6">
        <f t="shared" si="177"/>
        <v>724288</v>
      </c>
      <c r="AD575" s="6">
        <f t="shared" si="178"/>
        <v>181073</v>
      </c>
      <c r="AE575" s="6">
        <f t="shared" si="179"/>
        <v>10</v>
      </c>
      <c r="AF575" s="6">
        <f t="shared" si="180"/>
        <v>109174</v>
      </c>
      <c r="AG575" s="6">
        <f t="shared" si="181"/>
        <v>4</v>
      </c>
      <c r="AH575" s="6">
        <f t="shared" si="182"/>
        <v>91664</v>
      </c>
      <c r="AI575" s="6">
        <f t="shared" si="183"/>
        <v>13.275798266986644</v>
      </c>
      <c r="AL575" s="6">
        <f t="shared" si="184"/>
        <v>724288</v>
      </c>
      <c r="AM575" s="6">
        <f t="shared" si="185"/>
        <v>543216</v>
      </c>
      <c r="AN575" s="6">
        <f t="shared" si="186"/>
        <v>30</v>
      </c>
      <c r="AO575" s="6">
        <f t="shared" si="187"/>
        <v>101944</v>
      </c>
      <c r="AP575" s="6">
        <f t="shared" si="188"/>
        <v>4</v>
      </c>
      <c r="AQ575" s="6">
        <f t="shared" si="189"/>
        <v>510678</v>
      </c>
      <c r="AR575" s="6">
        <f t="shared" si="190"/>
        <v>31.276700933846033</v>
      </c>
    </row>
    <row r="576" spans="3:44" x14ac:dyDescent="0.25">
      <c r="C576" s="5" t="s">
        <v>1136</v>
      </c>
      <c r="D576" s="5">
        <v>33380</v>
      </c>
      <c r="E576" s="5" t="s">
        <v>1137</v>
      </c>
      <c r="F576" s="5">
        <v>15348</v>
      </c>
      <c r="G576" s="5">
        <v>848</v>
      </c>
      <c r="H576" s="5">
        <v>2620</v>
      </c>
      <c r="I576" s="5">
        <v>2390</v>
      </c>
      <c r="J576" s="5">
        <v>2045</v>
      </c>
      <c r="K576" s="5">
        <v>1061</v>
      </c>
      <c r="L576" s="5">
        <v>601</v>
      </c>
      <c r="M576" s="5">
        <v>1816</v>
      </c>
      <c r="N576" s="5">
        <v>520</v>
      </c>
      <c r="O576" s="5">
        <v>646</v>
      </c>
      <c r="P576" s="5">
        <v>1421</v>
      </c>
      <c r="Q576" s="5">
        <v>1094</v>
      </c>
      <c r="R576" s="5">
        <v>286</v>
      </c>
      <c r="S576" s="6">
        <f t="shared" si="191"/>
        <v>7674</v>
      </c>
      <c r="T576" s="6" t="str">
        <f t="shared" si="192"/>
        <v>15 to 19 minutes</v>
      </c>
      <c r="U576" s="6">
        <f t="shared" si="193"/>
        <v>15</v>
      </c>
      <c r="V576" s="6">
        <f t="shared" si="194"/>
        <v>15348</v>
      </c>
      <c r="W576" s="6">
        <f t="shared" si="195"/>
        <v>5858</v>
      </c>
      <c r="X576" s="6">
        <f t="shared" si="196"/>
        <v>2045</v>
      </c>
      <c r="Y576" s="6">
        <f t="shared" si="197"/>
        <v>4</v>
      </c>
      <c r="Z576" s="6">
        <f t="shared" si="198"/>
        <v>18.552078239608804</v>
      </c>
      <c r="AC576" s="6">
        <f t="shared" si="177"/>
        <v>15348</v>
      </c>
      <c r="AD576" s="6">
        <f t="shared" si="178"/>
        <v>3838</v>
      </c>
      <c r="AE576" s="6">
        <f t="shared" si="179"/>
        <v>10</v>
      </c>
      <c r="AF576" s="6">
        <f t="shared" si="180"/>
        <v>2390</v>
      </c>
      <c r="AG576" s="6">
        <f t="shared" si="181"/>
        <v>4</v>
      </c>
      <c r="AH576" s="6">
        <f t="shared" si="182"/>
        <v>3468</v>
      </c>
      <c r="AI576" s="6">
        <f t="shared" si="183"/>
        <v>10.617573221757322</v>
      </c>
      <c r="AL576" s="6">
        <f t="shared" si="184"/>
        <v>15348</v>
      </c>
      <c r="AM576" s="6">
        <f t="shared" si="185"/>
        <v>11511</v>
      </c>
      <c r="AN576" s="6">
        <f t="shared" si="186"/>
        <v>35</v>
      </c>
      <c r="AO576" s="6">
        <f t="shared" si="187"/>
        <v>520</v>
      </c>
      <c r="AP576" s="6">
        <f t="shared" si="188"/>
        <v>4</v>
      </c>
      <c r="AQ576" s="6">
        <f t="shared" si="189"/>
        <v>11381</v>
      </c>
      <c r="AR576" s="6">
        <f t="shared" si="190"/>
        <v>36</v>
      </c>
    </row>
    <row r="577" spans="3:44" x14ac:dyDescent="0.25">
      <c r="C577" s="5" t="s">
        <v>1138</v>
      </c>
      <c r="D577" s="5">
        <v>33420</v>
      </c>
      <c r="E577" s="5" t="s">
        <v>1139</v>
      </c>
      <c r="F577" s="5">
        <v>11407</v>
      </c>
      <c r="G577" s="5">
        <v>845</v>
      </c>
      <c r="H577" s="5">
        <v>2200</v>
      </c>
      <c r="I577" s="5">
        <v>2095</v>
      </c>
      <c r="J577" s="5">
        <v>1343</v>
      </c>
      <c r="K577" s="5">
        <v>791</v>
      </c>
      <c r="L577" s="5">
        <v>387</v>
      </c>
      <c r="M577" s="5">
        <v>1171</v>
      </c>
      <c r="N577" s="5">
        <v>268</v>
      </c>
      <c r="O577" s="5">
        <v>394</v>
      </c>
      <c r="P577" s="5">
        <v>742</v>
      </c>
      <c r="Q577" s="5">
        <v>733</v>
      </c>
      <c r="R577" s="5">
        <v>438</v>
      </c>
      <c r="S577" s="6">
        <f t="shared" si="191"/>
        <v>5703.5</v>
      </c>
      <c r="T577" s="6" t="str">
        <f t="shared" si="192"/>
        <v>15 to 19 minutes</v>
      </c>
      <c r="U577" s="6">
        <f t="shared" si="193"/>
        <v>15</v>
      </c>
      <c r="V577" s="6">
        <f t="shared" si="194"/>
        <v>11407</v>
      </c>
      <c r="W577" s="6">
        <f t="shared" si="195"/>
        <v>5140</v>
      </c>
      <c r="X577" s="6">
        <f t="shared" si="196"/>
        <v>1343</v>
      </c>
      <c r="Y577" s="6">
        <f t="shared" si="197"/>
        <v>4</v>
      </c>
      <c r="Z577" s="6">
        <f t="shared" si="198"/>
        <v>16.678332092330603</v>
      </c>
      <c r="AC577" s="6">
        <f t="shared" si="177"/>
        <v>11407</v>
      </c>
      <c r="AD577" s="6">
        <f t="shared" si="178"/>
        <v>2852</v>
      </c>
      <c r="AE577" s="6">
        <f t="shared" si="179"/>
        <v>5</v>
      </c>
      <c r="AF577" s="6">
        <f t="shared" si="180"/>
        <v>2200</v>
      </c>
      <c r="AG577" s="6">
        <f t="shared" si="181"/>
        <v>4</v>
      </c>
      <c r="AH577" s="6">
        <f t="shared" si="182"/>
        <v>845</v>
      </c>
      <c r="AI577" s="6">
        <f t="shared" si="183"/>
        <v>8.6486363636363635</v>
      </c>
      <c r="AL577" s="6">
        <f t="shared" si="184"/>
        <v>11407</v>
      </c>
      <c r="AM577" s="6">
        <f t="shared" si="185"/>
        <v>8556</v>
      </c>
      <c r="AN577" s="6">
        <f t="shared" si="186"/>
        <v>30</v>
      </c>
      <c r="AO577" s="6">
        <f t="shared" si="187"/>
        <v>1171</v>
      </c>
      <c r="AP577" s="6">
        <f t="shared" si="188"/>
        <v>4</v>
      </c>
      <c r="AQ577" s="6">
        <f t="shared" si="189"/>
        <v>7661</v>
      </c>
      <c r="AR577" s="6">
        <f t="shared" si="190"/>
        <v>33.05465414175918</v>
      </c>
    </row>
    <row r="578" spans="3:44" x14ac:dyDescent="0.25">
      <c r="C578" s="5" t="s">
        <v>1140</v>
      </c>
      <c r="D578" s="5">
        <v>33460</v>
      </c>
      <c r="E578" s="5" t="s">
        <v>1141</v>
      </c>
      <c r="F578" s="5">
        <v>1625481</v>
      </c>
      <c r="G578" s="5">
        <v>38740</v>
      </c>
      <c r="H578" s="5">
        <v>143983</v>
      </c>
      <c r="I578" s="5">
        <v>212175</v>
      </c>
      <c r="J578" s="5">
        <v>253065</v>
      </c>
      <c r="K578" s="5">
        <v>273583</v>
      </c>
      <c r="L578" s="5">
        <v>133518</v>
      </c>
      <c r="M578" s="5">
        <v>239639</v>
      </c>
      <c r="N578" s="5">
        <v>55134</v>
      </c>
      <c r="O578" s="5">
        <v>70673</v>
      </c>
      <c r="P578" s="5">
        <v>121768</v>
      </c>
      <c r="Q578" s="5">
        <v>61986</v>
      </c>
      <c r="R578" s="5">
        <v>21217</v>
      </c>
      <c r="S578" s="6">
        <f t="shared" si="191"/>
        <v>812740.5</v>
      </c>
      <c r="T578" s="6" t="str">
        <f t="shared" si="192"/>
        <v>20 to 24 minutes</v>
      </c>
      <c r="U578" s="6">
        <f t="shared" si="193"/>
        <v>20</v>
      </c>
      <c r="V578" s="6">
        <f t="shared" si="194"/>
        <v>1625481</v>
      </c>
      <c r="W578" s="6">
        <f t="shared" si="195"/>
        <v>647963</v>
      </c>
      <c r="X578" s="6">
        <f t="shared" si="196"/>
        <v>273583</v>
      </c>
      <c r="Y578" s="6">
        <f t="shared" si="197"/>
        <v>4</v>
      </c>
      <c r="Z578" s="6">
        <f t="shared" si="198"/>
        <v>22.409177470822382</v>
      </c>
      <c r="AC578" s="6">
        <f t="shared" si="177"/>
        <v>1625481</v>
      </c>
      <c r="AD578" s="6">
        <f t="shared" si="178"/>
        <v>406371</v>
      </c>
      <c r="AE578" s="6">
        <f t="shared" si="179"/>
        <v>15</v>
      </c>
      <c r="AF578" s="6">
        <f t="shared" si="180"/>
        <v>253065</v>
      </c>
      <c r="AG578" s="6">
        <f t="shared" si="181"/>
        <v>4</v>
      </c>
      <c r="AH578" s="6">
        <f t="shared" si="182"/>
        <v>394898</v>
      </c>
      <c r="AI578" s="6">
        <f t="shared" si="183"/>
        <v>15.18133285914686</v>
      </c>
      <c r="AL578" s="6">
        <f t="shared" si="184"/>
        <v>1625481</v>
      </c>
      <c r="AM578" s="6">
        <f t="shared" si="185"/>
        <v>1219111</v>
      </c>
      <c r="AN578" s="6">
        <f t="shared" si="186"/>
        <v>30</v>
      </c>
      <c r="AO578" s="6">
        <f t="shared" si="187"/>
        <v>239639</v>
      </c>
      <c r="AP578" s="6">
        <f t="shared" si="188"/>
        <v>4</v>
      </c>
      <c r="AQ578" s="6">
        <f t="shared" si="189"/>
        <v>1055064</v>
      </c>
      <c r="AR578" s="6">
        <f t="shared" si="190"/>
        <v>32.738231256181173</v>
      </c>
    </row>
    <row r="579" spans="3:44" x14ac:dyDescent="0.25">
      <c r="C579" s="5" t="s">
        <v>1142</v>
      </c>
      <c r="D579" s="5">
        <v>33500</v>
      </c>
      <c r="E579" s="5" t="s">
        <v>1143</v>
      </c>
      <c r="F579" s="5">
        <v>36635</v>
      </c>
      <c r="G579" s="5">
        <v>3095</v>
      </c>
      <c r="H579" s="5">
        <v>8207</v>
      </c>
      <c r="I579" s="5">
        <v>8941</v>
      </c>
      <c r="J579" s="5">
        <v>6190</v>
      </c>
      <c r="K579" s="5">
        <v>3585</v>
      </c>
      <c r="L579" s="5">
        <v>1513</v>
      </c>
      <c r="M579" s="5">
        <v>2220</v>
      </c>
      <c r="N579" s="5">
        <v>320</v>
      </c>
      <c r="O579" s="5">
        <v>231</v>
      </c>
      <c r="P579" s="5">
        <v>751</v>
      </c>
      <c r="Q579" s="5">
        <v>865</v>
      </c>
      <c r="R579" s="5">
        <v>717</v>
      </c>
      <c r="S579" s="6">
        <f t="shared" si="191"/>
        <v>18317.5</v>
      </c>
      <c r="T579" s="6" t="str">
        <f t="shared" si="192"/>
        <v>10 to 14 minutes</v>
      </c>
      <c r="U579" s="6">
        <f t="shared" si="193"/>
        <v>10</v>
      </c>
      <c r="V579" s="6">
        <f t="shared" si="194"/>
        <v>36635</v>
      </c>
      <c r="W579" s="6">
        <f t="shared" si="195"/>
        <v>11302</v>
      </c>
      <c r="X579" s="6">
        <f t="shared" si="196"/>
        <v>8941</v>
      </c>
      <c r="Y579" s="6">
        <f t="shared" si="197"/>
        <v>4</v>
      </c>
      <c r="Z579" s="6">
        <f t="shared" si="198"/>
        <v>13.13857510345599</v>
      </c>
      <c r="AC579" s="6">
        <f t="shared" si="177"/>
        <v>36635</v>
      </c>
      <c r="AD579" s="6">
        <f t="shared" si="178"/>
        <v>9159</v>
      </c>
      <c r="AE579" s="6">
        <f t="shared" si="179"/>
        <v>5</v>
      </c>
      <c r="AF579" s="6">
        <f t="shared" si="180"/>
        <v>8207</v>
      </c>
      <c r="AG579" s="6">
        <f t="shared" si="181"/>
        <v>4</v>
      </c>
      <c r="AH579" s="6">
        <f t="shared" si="182"/>
        <v>3095</v>
      </c>
      <c r="AI579" s="6">
        <f t="shared" si="183"/>
        <v>7.9554039234799561</v>
      </c>
      <c r="AL579" s="6">
        <f t="shared" si="184"/>
        <v>36635</v>
      </c>
      <c r="AM579" s="6">
        <f t="shared" si="185"/>
        <v>27477</v>
      </c>
      <c r="AN579" s="6">
        <f t="shared" si="186"/>
        <v>20</v>
      </c>
      <c r="AO579" s="6">
        <f t="shared" si="187"/>
        <v>3585</v>
      </c>
      <c r="AP579" s="6">
        <f t="shared" si="188"/>
        <v>4</v>
      </c>
      <c r="AQ579" s="6">
        <f t="shared" si="189"/>
        <v>26433</v>
      </c>
      <c r="AR579" s="6">
        <f t="shared" si="190"/>
        <v>21.164016736401674</v>
      </c>
    </row>
    <row r="580" spans="3:44" x14ac:dyDescent="0.25">
      <c r="C580" s="5" t="s">
        <v>1144</v>
      </c>
      <c r="D580" s="5">
        <v>33540</v>
      </c>
      <c r="E580" s="5" t="s">
        <v>1145</v>
      </c>
      <c r="F580" s="5">
        <v>52759</v>
      </c>
      <c r="G580" s="5">
        <v>2664</v>
      </c>
      <c r="H580" s="5">
        <v>9023</v>
      </c>
      <c r="I580" s="5">
        <v>13440</v>
      </c>
      <c r="J580" s="5">
        <v>11560</v>
      </c>
      <c r="K580" s="5">
        <v>7003</v>
      </c>
      <c r="L580" s="5">
        <v>2115</v>
      </c>
      <c r="M580" s="5">
        <v>3580</v>
      </c>
      <c r="N580" s="5">
        <v>684</v>
      </c>
      <c r="O580" s="5">
        <v>621</v>
      </c>
      <c r="P580" s="5">
        <v>738</v>
      </c>
      <c r="Q580" s="5">
        <v>660</v>
      </c>
      <c r="R580" s="5">
        <v>671</v>
      </c>
      <c r="S580" s="6">
        <f t="shared" si="191"/>
        <v>26379.5</v>
      </c>
      <c r="T580" s="6" t="str">
        <f t="shared" si="192"/>
        <v>15 to 19 minutes</v>
      </c>
      <c r="U580" s="6">
        <f t="shared" si="193"/>
        <v>15</v>
      </c>
      <c r="V580" s="6">
        <f t="shared" si="194"/>
        <v>52759</v>
      </c>
      <c r="W580" s="6">
        <f t="shared" si="195"/>
        <v>25127</v>
      </c>
      <c r="X580" s="6">
        <f t="shared" si="196"/>
        <v>11560</v>
      </c>
      <c r="Y580" s="6">
        <f t="shared" si="197"/>
        <v>4</v>
      </c>
      <c r="Z580" s="6">
        <f t="shared" si="198"/>
        <v>15.433391003460208</v>
      </c>
      <c r="AC580" s="6">
        <f t="shared" si="177"/>
        <v>52759</v>
      </c>
      <c r="AD580" s="6">
        <f t="shared" si="178"/>
        <v>13190</v>
      </c>
      <c r="AE580" s="6">
        <f t="shared" si="179"/>
        <v>10</v>
      </c>
      <c r="AF580" s="6">
        <f t="shared" si="180"/>
        <v>13440</v>
      </c>
      <c r="AG580" s="6">
        <f t="shared" si="181"/>
        <v>4</v>
      </c>
      <c r="AH580" s="6">
        <f t="shared" si="182"/>
        <v>11687</v>
      </c>
      <c r="AI580" s="6">
        <f t="shared" si="183"/>
        <v>10.447247023809524</v>
      </c>
      <c r="AL580" s="6">
        <f t="shared" si="184"/>
        <v>52759</v>
      </c>
      <c r="AM580" s="6">
        <f t="shared" si="185"/>
        <v>39570</v>
      </c>
      <c r="AN580" s="6">
        <f t="shared" si="186"/>
        <v>20</v>
      </c>
      <c r="AO580" s="6">
        <f t="shared" si="187"/>
        <v>7003</v>
      </c>
      <c r="AP580" s="6">
        <f t="shared" si="188"/>
        <v>4</v>
      </c>
      <c r="AQ580" s="6">
        <f t="shared" si="189"/>
        <v>36687</v>
      </c>
      <c r="AR580" s="6">
        <f t="shared" si="190"/>
        <v>21.646294445237757</v>
      </c>
    </row>
    <row r="581" spans="3:44" x14ac:dyDescent="0.25">
      <c r="C581" s="5" t="s">
        <v>1146</v>
      </c>
      <c r="D581" s="5">
        <v>33580</v>
      </c>
      <c r="E581" s="5" t="s">
        <v>1147</v>
      </c>
      <c r="F581" s="5">
        <v>11329</v>
      </c>
      <c r="G581" s="5">
        <v>1643</v>
      </c>
      <c r="H581" s="5">
        <v>3303</v>
      </c>
      <c r="I581" s="5">
        <v>2257</v>
      </c>
      <c r="J581" s="5">
        <v>1468</v>
      </c>
      <c r="K581" s="5">
        <v>995</v>
      </c>
      <c r="L581" s="5">
        <v>338</v>
      </c>
      <c r="M581" s="5">
        <v>428</v>
      </c>
      <c r="N581" s="5">
        <v>65</v>
      </c>
      <c r="O581" s="5">
        <v>99</v>
      </c>
      <c r="P581" s="5">
        <v>240</v>
      </c>
      <c r="Q581" s="5">
        <v>397</v>
      </c>
      <c r="R581" s="5">
        <v>96</v>
      </c>
      <c r="S581" s="6">
        <f t="shared" si="191"/>
        <v>5664.5</v>
      </c>
      <c r="T581" s="6" t="str">
        <f t="shared" si="192"/>
        <v>10 to 14 minutes</v>
      </c>
      <c r="U581" s="6">
        <f t="shared" si="193"/>
        <v>10</v>
      </c>
      <c r="V581" s="6">
        <f t="shared" si="194"/>
        <v>11329</v>
      </c>
      <c r="W581" s="6">
        <f t="shared" si="195"/>
        <v>4946</v>
      </c>
      <c r="X581" s="6">
        <f t="shared" si="196"/>
        <v>2257</v>
      </c>
      <c r="Y581" s="6">
        <f t="shared" si="197"/>
        <v>4</v>
      </c>
      <c r="Z581" s="6">
        <f t="shared" si="198"/>
        <v>11.273371732388126</v>
      </c>
      <c r="AC581" s="6">
        <f t="shared" si="177"/>
        <v>11329</v>
      </c>
      <c r="AD581" s="6">
        <f t="shared" si="178"/>
        <v>2833</v>
      </c>
      <c r="AE581" s="6">
        <f t="shared" si="179"/>
        <v>5</v>
      </c>
      <c r="AF581" s="6">
        <f t="shared" si="180"/>
        <v>3303</v>
      </c>
      <c r="AG581" s="6">
        <f t="shared" si="181"/>
        <v>4</v>
      </c>
      <c r="AH581" s="6">
        <f t="shared" si="182"/>
        <v>1643</v>
      </c>
      <c r="AI581" s="6">
        <f t="shared" si="183"/>
        <v>6.44020587344838</v>
      </c>
      <c r="AL581" s="6">
        <f t="shared" si="184"/>
        <v>11329</v>
      </c>
      <c r="AM581" s="6">
        <f t="shared" si="185"/>
        <v>8497</v>
      </c>
      <c r="AN581" s="6">
        <f t="shared" si="186"/>
        <v>15</v>
      </c>
      <c r="AO581" s="6">
        <f t="shared" si="187"/>
        <v>1468</v>
      </c>
      <c r="AP581" s="6">
        <f t="shared" si="188"/>
        <v>4</v>
      </c>
      <c r="AQ581" s="6">
        <f t="shared" si="189"/>
        <v>7203</v>
      </c>
      <c r="AR581" s="6">
        <f t="shared" si="190"/>
        <v>18.525204359673026</v>
      </c>
    </row>
    <row r="582" spans="3:44" x14ac:dyDescent="0.25">
      <c r="C582" s="5" t="s">
        <v>1148</v>
      </c>
      <c r="D582" s="5">
        <v>33620</v>
      </c>
      <c r="E582" s="5" t="s">
        <v>1149</v>
      </c>
      <c r="F582" s="5">
        <v>9443</v>
      </c>
      <c r="G582" s="5">
        <v>492</v>
      </c>
      <c r="H582" s="5">
        <v>1828</v>
      </c>
      <c r="I582" s="5">
        <v>2224</v>
      </c>
      <c r="J582" s="5">
        <v>1494</v>
      </c>
      <c r="K582" s="5">
        <v>620</v>
      </c>
      <c r="L582" s="5">
        <v>211</v>
      </c>
      <c r="M582" s="5">
        <v>736</v>
      </c>
      <c r="N582" s="5">
        <v>240</v>
      </c>
      <c r="O582" s="5">
        <v>319</v>
      </c>
      <c r="P582" s="5">
        <v>700</v>
      </c>
      <c r="Q582" s="5">
        <v>365</v>
      </c>
      <c r="R582" s="5">
        <v>214</v>
      </c>
      <c r="S582" s="6">
        <f t="shared" si="191"/>
        <v>4721.5</v>
      </c>
      <c r="T582" s="6" t="str">
        <f t="shared" si="192"/>
        <v>15 to 19 minutes</v>
      </c>
      <c r="U582" s="6">
        <f t="shared" si="193"/>
        <v>15</v>
      </c>
      <c r="V582" s="6">
        <f t="shared" si="194"/>
        <v>9443</v>
      </c>
      <c r="W582" s="6">
        <f t="shared" si="195"/>
        <v>4544</v>
      </c>
      <c r="X582" s="6">
        <f t="shared" si="196"/>
        <v>1494</v>
      </c>
      <c r="Y582" s="6">
        <f t="shared" si="197"/>
        <v>4</v>
      </c>
      <c r="Z582" s="6">
        <f t="shared" si="198"/>
        <v>15.475234270414994</v>
      </c>
      <c r="AC582" s="6">
        <f t="shared" si="177"/>
        <v>9443</v>
      </c>
      <c r="AD582" s="6">
        <f t="shared" si="178"/>
        <v>2361</v>
      </c>
      <c r="AE582" s="6">
        <f t="shared" si="179"/>
        <v>10</v>
      </c>
      <c r="AF582" s="6">
        <f t="shared" si="180"/>
        <v>2224</v>
      </c>
      <c r="AG582" s="6">
        <f t="shared" si="181"/>
        <v>4</v>
      </c>
      <c r="AH582" s="6">
        <f t="shared" si="182"/>
        <v>2320</v>
      </c>
      <c r="AI582" s="6">
        <f t="shared" si="183"/>
        <v>10.073291366906474</v>
      </c>
      <c r="AL582" s="6">
        <f t="shared" si="184"/>
        <v>9443</v>
      </c>
      <c r="AM582" s="6">
        <f t="shared" si="185"/>
        <v>7083</v>
      </c>
      <c r="AN582" s="6">
        <f t="shared" si="186"/>
        <v>30</v>
      </c>
      <c r="AO582" s="6">
        <f t="shared" si="187"/>
        <v>736</v>
      </c>
      <c r="AP582" s="6">
        <f t="shared" si="188"/>
        <v>4</v>
      </c>
      <c r="AQ582" s="6">
        <f t="shared" si="189"/>
        <v>6869</v>
      </c>
      <c r="AR582" s="6">
        <f t="shared" si="190"/>
        <v>31.158967391304348</v>
      </c>
    </row>
    <row r="583" spans="3:44" x14ac:dyDescent="0.25">
      <c r="C583" s="5" t="s">
        <v>1150</v>
      </c>
      <c r="D583" s="5">
        <v>33660</v>
      </c>
      <c r="E583" s="5" t="s">
        <v>1151</v>
      </c>
      <c r="F583" s="5">
        <v>165065</v>
      </c>
      <c r="G583" s="5">
        <v>3502</v>
      </c>
      <c r="H583" s="5">
        <v>13586</v>
      </c>
      <c r="I583" s="5">
        <v>22411</v>
      </c>
      <c r="J583" s="5">
        <v>29982</v>
      </c>
      <c r="K583" s="5">
        <v>31067</v>
      </c>
      <c r="L583" s="5">
        <v>10022</v>
      </c>
      <c r="M583" s="5">
        <v>27495</v>
      </c>
      <c r="N583" s="5">
        <v>3900</v>
      </c>
      <c r="O583" s="5">
        <v>4418</v>
      </c>
      <c r="P583" s="5">
        <v>11243</v>
      </c>
      <c r="Q583" s="5">
        <v>4632</v>
      </c>
      <c r="R583" s="5">
        <v>2807</v>
      </c>
      <c r="S583" s="6">
        <f t="shared" si="191"/>
        <v>82532.5</v>
      </c>
      <c r="T583" s="6" t="str">
        <f t="shared" si="192"/>
        <v>20 to 24 minutes</v>
      </c>
      <c r="U583" s="6">
        <f t="shared" si="193"/>
        <v>20</v>
      </c>
      <c r="V583" s="6">
        <f t="shared" si="194"/>
        <v>165065</v>
      </c>
      <c r="W583" s="6">
        <f t="shared" si="195"/>
        <v>69481</v>
      </c>
      <c r="X583" s="6">
        <f t="shared" si="196"/>
        <v>31067</v>
      </c>
      <c r="Y583" s="6">
        <f t="shared" si="197"/>
        <v>4</v>
      </c>
      <c r="Z583" s="6">
        <f t="shared" si="198"/>
        <v>21.680432613383978</v>
      </c>
      <c r="AC583" s="6">
        <f t="shared" si="177"/>
        <v>165065</v>
      </c>
      <c r="AD583" s="6">
        <f t="shared" si="178"/>
        <v>41267</v>
      </c>
      <c r="AE583" s="6">
        <f t="shared" si="179"/>
        <v>15</v>
      </c>
      <c r="AF583" s="6">
        <f t="shared" si="180"/>
        <v>29982</v>
      </c>
      <c r="AG583" s="6">
        <f t="shared" si="181"/>
        <v>4</v>
      </c>
      <c r="AH583" s="6">
        <f t="shared" si="182"/>
        <v>39499</v>
      </c>
      <c r="AI583" s="6">
        <f t="shared" si="183"/>
        <v>15.23577479821226</v>
      </c>
      <c r="AL583" s="6">
        <f t="shared" si="184"/>
        <v>165065</v>
      </c>
      <c r="AM583" s="6">
        <f t="shared" si="185"/>
        <v>123799</v>
      </c>
      <c r="AN583" s="6">
        <f t="shared" si="186"/>
        <v>30</v>
      </c>
      <c r="AO583" s="6">
        <f t="shared" si="187"/>
        <v>27495</v>
      </c>
      <c r="AP583" s="6">
        <f t="shared" si="188"/>
        <v>4</v>
      </c>
      <c r="AQ583" s="6">
        <f t="shared" si="189"/>
        <v>110570</v>
      </c>
      <c r="AR583" s="6">
        <f t="shared" si="190"/>
        <v>31.924531733042372</v>
      </c>
    </row>
    <row r="584" spans="3:44" x14ac:dyDescent="0.25">
      <c r="C584" s="5" t="s">
        <v>1152</v>
      </c>
      <c r="D584" s="5">
        <v>33700</v>
      </c>
      <c r="E584" s="5" t="s">
        <v>1153</v>
      </c>
      <c r="F584" s="5">
        <v>189351</v>
      </c>
      <c r="G584" s="5">
        <v>6873</v>
      </c>
      <c r="H584" s="5">
        <v>24931</v>
      </c>
      <c r="I584" s="5">
        <v>30583</v>
      </c>
      <c r="J584" s="5">
        <v>31391</v>
      </c>
      <c r="K584" s="5">
        <v>25514</v>
      </c>
      <c r="L584" s="5">
        <v>9813</v>
      </c>
      <c r="M584" s="5">
        <v>21037</v>
      </c>
      <c r="N584" s="5">
        <v>3620</v>
      </c>
      <c r="O584" s="5">
        <v>4931</v>
      </c>
      <c r="P584" s="5">
        <v>9529</v>
      </c>
      <c r="Q584" s="5">
        <v>8939</v>
      </c>
      <c r="R584" s="5">
        <v>12190</v>
      </c>
      <c r="S584" s="6">
        <f t="shared" si="191"/>
        <v>94675.5</v>
      </c>
      <c r="T584" s="6" t="str">
        <f t="shared" si="192"/>
        <v>20 to 24 minutes</v>
      </c>
      <c r="U584" s="6">
        <f t="shared" si="193"/>
        <v>20</v>
      </c>
      <c r="V584" s="6">
        <f t="shared" si="194"/>
        <v>189351</v>
      </c>
      <c r="W584" s="6">
        <f t="shared" si="195"/>
        <v>93778</v>
      </c>
      <c r="X584" s="6">
        <f t="shared" si="196"/>
        <v>25514</v>
      </c>
      <c r="Y584" s="6">
        <f t="shared" si="197"/>
        <v>4</v>
      </c>
      <c r="Z584" s="6">
        <f t="shared" si="198"/>
        <v>20.140707062789058</v>
      </c>
      <c r="AC584" s="6">
        <f t="shared" si="177"/>
        <v>189351</v>
      </c>
      <c r="AD584" s="6">
        <f t="shared" si="178"/>
        <v>47338</v>
      </c>
      <c r="AE584" s="6">
        <f t="shared" si="179"/>
        <v>10</v>
      </c>
      <c r="AF584" s="6">
        <f t="shared" si="180"/>
        <v>30583</v>
      </c>
      <c r="AG584" s="6">
        <f t="shared" si="181"/>
        <v>4</v>
      </c>
      <c r="AH584" s="6">
        <f t="shared" si="182"/>
        <v>31804</v>
      </c>
      <c r="AI584" s="6">
        <f t="shared" si="183"/>
        <v>12.031684269038355</v>
      </c>
      <c r="AL584" s="6">
        <f t="shared" si="184"/>
        <v>189351</v>
      </c>
      <c r="AM584" s="6">
        <f t="shared" si="185"/>
        <v>142014</v>
      </c>
      <c r="AN584" s="6">
        <f t="shared" si="186"/>
        <v>30</v>
      </c>
      <c r="AO584" s="6">
        <f t="shared" si="187"/>
        <v>21037</v>
      </c>
      <c r="AP584" s="6">
        <f t="shared" si="188"/>
        <v>4</v>
      </c>
      <c r="AQ584" s="6">
        <f t="shared" si="189"/>
        <v>129105</v>
      </c>
      <c r="AR584" s="6">
        <f t="shared" si="190"/>
        <v>32.454389884489231</v>
      </c>
    </row>
    <row r="585" spans="3:44" x14ac:dyDescent="0.25">
      <c r="C585" s="5" t="s">
        <v>1154</v>
      </c>
      <c r="D585" s="5">
        <v>33740</v>
      </c>
      <c r="E585" s="5" t="s">
        <v>1155</v>
      </c>
      <c r="F585" s="5">
        <v>72682</v>
      </c>
      <c r="G585" s="5">
        <v>1785</v>
      </c>
      <c r="H585" s="5">
        <v>9659</v>
      </c>
      <c r="I585" s="5">
        <v>15532</v>
      </c>
      <c r="J585" s="5">
        <v>14406</v>
      </c>
      <c r="K585" s="5">
        <v>10864</v>
      </c>
      <c r="L585" s="5">
        <v>3497</v>
      </c>
      <c r="M585" s="5">
        <v>8586</v>
      </c>
      <c r="N585" s="5">
        <v>870</v>
      </c>
      <c r="O585" s="5">
        <v>1202</v>
      </c>
      <c r="P585" s="5">
        <v>2878</v>
      </c>
      <c r="Q585" s="5">
        <v>1889</v>
      </c>
      <c r="R585" s="5">
        <v>1514</v>
      </c>
      <c r="S585" s="6">
        <f t="shared" si="191"/>
        <v>36341</v>
      </c>
      <c r="T585" s="6" t="str">
        <f t="shared" si="192"/>
        <v>15 to 19 minutes</v>
      </c>
      <c r="U585" s="6">
        <f t="shared" si="193"/>
        <v>15</v>
      </c>
      <c r="V585" s="6">
        <f t="shared" si="194"/>
        <v>72682</v>
      </c>
      <c r="W585" s="6">
        <f t="shared" si="195"/>
        <v>26976</v>
      </c>
      <c r="X585" s="6">
        <f t="shared" si="196"/>
        <v>14406</v>
      </c>
      <c r="Y585" s="6">
        <f t="shared" si="197"/>
        <v>4</v>
      </c>
      <c r="Z585" s="6">
        <f t="shared" si="198"/>
        <v>17.600305428293765</v>
      </c>
      <c r="AC585" s="6">
        <f t="shared" si="177"/>
        <v>72682</v>
      </c>
      <c r="AD585" s="6">
        <f t="shared" si="178"/>
        <v>18171</v>
      </c>
      <c r="AE585" s="6">
        <f t="shared" si="179"/>
        <v>10</v>
      </c>
      <c r="AF585" s="6">
        <f t="shared" si="180"/>
        <v>15532</v>
      </c>
      <c r="AG585" s="6">
        <f t="shared" si="181"/>
        <v>4</v>
      </c>
      <c r="AH585" s="6">
        <f t="shared" si="182"/>
        <v>11444</v>
      </c>
      <c r="AI585" s="6">
        <f t="shared" si="183"/>
        <v>11.73229461756374</v>
      </c>
      <c r="AL585" s="6">
        <f t="shared" si="184"/>
        <v>72682</v>
      </c>
      <c r="AM585" s="6">
        <f t="shared" si="185"/>
        <v>54512</v>
      </c>
      <c r="AN585" s="6">
        <f t="shared" si="186"/>
        <v>25</v>
      </c>
      <c r="AO585" s="6">
        <f t="shared" si="187"/>
        <v>3497</v>
      </c>
      <c r="AP585" s="6">
        <f t="shared" si="188"/>
        <v>4</v>
      </c>
      <c r="AQ585" s="6">
        <f t="shared" si="189"/>
        <v>52246</v>
      </c>
      <c r="AR585" s="6">
        <f t="shared" si="190"/>
        <v>27.591364026308263</v>
      </c>
    </row>
    <row r="586" spans="3:44" x14ac:dyDescent="0.25">
      <c r="C586" s="5" t="s">
        <v>1156</v>
      </c>
      <c r="D586" s="5">
        <v>33780</v>
      </c>
      <c r="E586" s="5" t="s">
        <v>1157</v>
      </c>
      <c r="F586" s="5">
        <v>64153</v>
      </c>
      <c r="G586" s="5">
        <v>2758</v>
      </c>
      <c r="H586" s="5">
        <v>6946</v>
      </c>
      <c r="I586" s="5">
        <v>8739</v>
      </c>
      <c r="J586" s="5">
        <v>8896</v>
      </c>
      <c r="K586" s="5">
        <v>10003</v>
      </c>
      <c r="L586" s="5">
        <v>4646</v>
      </c>
      <c r="M586" s="5">
        <v>8161</v>
      </c>
      <c r="N586" s="5">
        <v>2471</v>
      </c>
      <c r="O586" s="5">
        <v>2673</v>
      </c>
      <c r="P586" s="5">
        <v>5543</v>
      </c>
      <c r="Q586" s="5">
        <v>2291</v>
      </c>
      <c r="R586" s="5">
        <v>1026</v>
      </c>
      <c r="S586" s="6">
        <f t="shared" si="191"/>
        <v>32076.5</v>
      </c>
      <c r="T586" s="6" t="str">
        <f t="shared" si="192"/>
        <v>20 to 24 minutes</v>
      </c>
      <c r="U586" s="6">
        <f t="shared" si="193"/>
        <v>20</v>
      </c>
      <c r="V586" s="6">
        <f t="shared" si="194"/>
        <v>64153</v>
      </c>
      <c r="W586" s="6">
        <f t="shared" si="195"/>
        <v>27339</v>
      </c>
      <c r="X586" s="6">
        <f t="shared" si="196"/>
        <v>10003</v>
      </c>
      <c r="Y586" s="6">
        <f t="shared" si="197"/>
        <v>4</v>
      </c>
      <c r="Z586" s="6">
        <f t="shared" si="198"/>
        <v>21.89443167049885</v>
      </c>
      <c r="AC586" s="6">
        <f t="shared" si="177"/>
        <v>64153</v>
      </c>
      <c r="AD586" s="6">
        <f t="shared" si="178"/>
        <v>16039</v>
      </c>
      <c r="AE586" s="6">
        <f t="shared" si="179"/>
        <v>10</v>
      </c>
      <c r="AF586" s="6">
        <f t="shared" si="180"/>
        <v>8739</v>
      </c>
      <c r="AG586" s="6">
        <f t="shared" si="181"/>
        <v>4</v>
      </c>
      <c r="AH586" s="6">
        <f t="shared" si="182"/>
        <v>9704</v>
      </c>
      <c r="AI586" s="6">
        <f t="shared" si="183"/>
        <v>12.899301979631536</v>
      </c>
      <c r="AL586" s="6">
        <f t="shared" si="184"/>
        <v>64153</v>
      </c>
      <c r="AM586" s="6">
        <f t="shared" si="185"/>
        <v>48115</v>
      </c>
      <c r="AN586" s="6">
        <f t="shared" si="186"/>
        <v>30</v>
      </c>
      <c r="AO586" s="6">
        <f t="shared" si="187"/>
        <v>8161</v>
      </c>
      <c r="AP586" s="6">
        <f t="shared" si="188"/>
        <v>4</v>
      </c>
      <c r="AQ586" s="6">
        <f t="shared" si="189"/>
        <v>41988</v>
      </c>
      <c r="AR586" s="6">
        <f t="shared" si="190"/>
        <v>33.00294081607646</v>
      </c>
    </row>
    <row r="587" spans="3:44" x14ac:dyDescent="0.25">
      <c r="C587" s="5" t="s">
        <v>1158</v>
      </c>
      <c r="D587" s="5">
        <v>33820</v>
      </c>
      <c r="E587" s="5" t="s">
        <v>1159</v>
      </c>
      <c r="F587" s="5">
        <v>18202</v>
      </c>
      <c r="G587" s="5">
        <v>1252</v>
      </c>
      <c r="H587" s="5">
        <v>3771</v>
      </c>
      <c r="I587" s="5">
        <v>2832</v>
      </c>
      <c r="J587" s="5">
        <v>1582</v>
      </c>
      <c r="K587" s="5">
        <v>1770</v>
      </c>
      <c r="L587" s="5">
        <v>779</v>
      </c>
      <c r="M587" s="5">
        <v>1693</v>
      </c>
      <c r="N587" s="5">
        <v>718</v>
      </c>
      <c r="O587" s="5">
        <v>999</v>
      </c>
      <c r="P587" s="5">
        <v>1673</v>
      </c>
      <c r="Q587" s="5">
        <v>885</v>
      </c>
      <c r="R587" s="5">
        <v>248</v>
      </c>
      <c r="S587" s="6">
        <f t="shared" si="191"/>
        <v>9101</v>
      </c>
      <c r="T587" s="6" t="str">
        <f t="shared" si="192"/>
        <v>15 to 19 minutes</v>
      </c>
      <c r="U587" s="6">
        <f t="shared" si="193"/>
        <v>15</v>
      </c>
      <c r="V587" s="6">
        <f t="shared" si="194"/>
        <v>18202</v>
      </c>
      <c r="W587" s="6">
        <f t="shared" si="195"/>
        <v>7855</v>
      </c>
      <c r="X587" s="6">
        <f t="shared" si="196"/>
        <v>1582</v>
      </c>
      <c r="Y587" s="6">
        <f t="shared" si="197"/>
        <v>4</v>
      </c>
      <c r="Z587" s="6">
        <f t="shared" si="198"/>
        <v>18.150442477876105</v>
      </c>
      <c r="AC587" s="6">
        <f t="shared" ref="AC587:AC650" si="199">$F587</f>
        <v>18202</v>
      </c>
      <c r="AD587" s="6">
        <f t="shared" ref="AD587:AD650" si="200">ROUNDUP(0.25*($AC587+1),0)</f>
        <v>4551</v>
      </c>
      <c r="AE587" s="6">
        <f t="shared" ref="AE587:AE650" si="201">IF($AD587&gt;SUM($G587:$R587),"can't exceed the total",IF($AD587&gt;SUM($G587:$Q587),$R$6,IF($AD587&gt;SUM($G587:$P587),$Q$6,IF($AD587&gt;SUM($G587:$O587),$P$6,IF($AD587&gt;SUM($G587:$N587),$O$6,IF($AD587&gt;SUM($G587:$M587),$N$6,IF($AD587&gt;SUM($G587:$L587),$M$6,IF($AD587&gt;SUM($G587:$K587),$L$6,IF($AD587&gt;SUM($G587:$J587),$K$6,IF($AD587&gt;SUM($G587:$I587),$J$6,IF($AD587&gt;SUM($G587:$H587),$I$6,IF($AD587&gt;SUM($G587:$G587),$H$6,$G$6))))))))))))</f>
        <v>5</v>
      </c>
      <c r="AF587" s="6">
        <f t="shared" ref="AF587:AF650" si="202">IF($AD587&gt;SUM($G587:$R587),"can't exceed the total", IF($AD587&gt;SUM($G587:$Q587),$R587, IF($AD587&gt;SUM($G587:$P587),$Q587, IF($AD587&gt;SUM($G587:$O587),$P587, IF($AD587&gt;SUM($G587:$N587),$O587, IF($AD587&gt;SUM($G587:$M587),$N587, IF($AD587&gt;SUM($G587:$L587),$M587, IF($AD587&gt;SUM($G587:$K587),$L587, IF($AD587&gt;SUM($G587:$J587),$K587, IF($AD587&gt;SUM($G587:$I587),$J587, IF($AD587&gt;SUM($G587:$H587),$I587, IF($AD587&gt;SUM($G587:$G587),$H587,$G587))))))))))))</f>
        <v>3771</v>
      </c>
      <c r="AG587" s="6">
        <f t="shared" ref="AG587:AG650" si="203">IF($AD587&gt;SUM($G587:$R587),"median can't exceed the total", IF($AD587&gt;SUM($G587:$Q587),$R$1, IF($AD587&gt;SUM($G587:$P587),$Q$1, IF($AD587&gt;SUM($G587:$O587),$P$1, IF($AD587&gt;SUM($G587:$N587),$O$1, IF($AD587&gt;SUM($G587:$M587),$N$1, IF($AD587&gt;SUM($G587:$L587),$M$1, IF($AD587&gt;SUM($G587:$K587),$L$1, IF($AD587&gt;SUM($G587:$J587),$K$1, IF($AD587&gt;SUM($G587:$I587),$J$1, IF($AD587&gt;SUM($G587:$H587),$I$1, IF($AD587&gt;SUM($G587:$G587),$H$1,$G$1))))))))))))</f>
        <v>4</v>
      </c>
      <c r="AH587" s="6">
        <f t="shared" ref="AH587:AH650" si="204">IF($AD587&gt;SUM($G587:$R587),"can't exceed the total", IF($AD587&gt;SUM($G587:$Q587),SUM($G587:$Q587), IF($AD587&gt;SUM($G587:$P587),SUM($G587:$P587), IF($AD587&gt;SUM($G587:$O587),SUM($G587:$O587), IF($AD587&gt;SUM($G587:$N587),SUM($G587:$N587), IF($AD587&gt;SUM($G587:$M587),SUM($G587:$M587), IF($AD587&gt;SUM($G587:$L587),SUM($G587:$L587), IF($AD587&gt;SUM($G587:$K587),SUM($G587:$K587), IF($AD587&gt;SUM($G587:$J587),SUM($G587:$J587), IF($AD587&gt;SUM($G587:$I587),SUM($G587:$I587), IF($AD587&gt;SUM($G587:$H587),SUM($G587:$H587), IF($AD587&gt;SUM($G587),SUM($G587),0))))))))))))</f>
        <v>1252</v>
      </c>
      <c r="AI587" s="6">
        <f t="shared" ref="AI587:AI650" si="205">AE587+(((AC587/4)-AH587)/AF587)*AG587</f>
        <v>8.4988066825775661</v>
      </c>
      <c r="AL587" s="6">
        <f t="shared" ref="AL587:AL650" si="206">$F587</f>
        <v>18202</v>
      </c>
      <c r="AM587" s="6">
        <f t="shared" ref="AM587:AM650" si="207">ROUNDDOWN(0.75*($AL587+1),0)</f>
        <v>13652</v>
      </c>
      <c r="AN587" s="6">
        <f t="shared" ref="AN587:AN650" si="208">IF($AM587&gt;SUM($G587:$R587),"can't exceed the total",IF($AM587&gt;SUM($G587:$Q587),$R$6,IF($AM587&gt;SUM($G587:$P587),$Q$6,IF($AM587&gt;SUM($G587:$O587),$P$6,IF($AM587&gt;SUM($G587:$N587),$O$6,IF($AM587&gt;SUM($G587:$M587),$N$6,IF($AM587&gt;SUM($G587:$L587),$M$6,IF($AM587&gt;SUM($G587:$K587),$L$6,IF($AM587&gt;SUM($G587:$J587),$K$6,IF($AM587&gt;SUM($G587:$I587),$J$6,IF($AM587&gt;SUM($G587:$H587),$I$6,IF($AM587&gt;SUM($G587:$G587),$H$6,$G$6))))))))))))</f>
        <v>30</v>
      </c>
      <c r="AO587" s="6">
        <f t="shared" ref="AO587:AO650" si="209">IF($AM587&gt;SUM($G587:$R587),"can't exceed the total", IF($AM587&gt;SUM($G587:$Q587),$R587, IF($AM587&gt;SUM($G587:$P587),$Q587, IF($AM587&gt;SUM($G587:$O587),$P587, IF($AM587&gt;SUM($G587:$N587),$O587, IF($AM587&gt;SUM($G587:$M587),$N587, IF($AM587&gt;SUM($G587:$L587),$M587, IF($AM587&gt;SUM($G587:$K587),$L587, IF($AM587&gt;SUM($G587:$J587),$K587, IF($AM587&gt;SUM($G587:$I587),$J587, IF($AM587&gt;SUM($G587:$H587),$I587, IF($AM587&gt;SUM($G587:$G587),$H587,$G587))))))))))))</f>
        <v>1693</v>
      </c>
      <c r="AP587" s="6">
        <f t="shared" ref="AP587:AP650" si="210">IF($AM587&gt;SUM($G587:$R587),"median can't exceed the total", IF($AM587&gt;SUM($G587:$Q587),$R$1, IF($AM587&gt;SUM($G587:$P587),$Q$1, IF($AM587&gt;SUM($G587:$O587),$P$1, IF($AM587&gt;SUM($G587:$N587),$O$1, IF($AM587&gt;SUM($G587:$M587),$N$1, IF($AM587&gt;SUM($G587:$L587),$M$1, IF($AM587&gt;SUM($G587:$K587),$L$1, IF($AM587&gt;SUM($G587:$J587),$K$1, IF($AM587&gt;SUM($G587:$I587),$J$1, IF($AM587&gt;SUM($G587:$H587),$I$1, IF($AM587&gt;SUM($G587:$G587),$H$1,$G$1))))))))))))</f>
        <v>4</v>
      </c>
      <c r="AQ587" s="6">
        <f t="shared" ref="AQ587:AQ650" si="211">IF($AM587&gt;SUM($G587:$R587),"can't exceed the total", IF($AM587&gt;SUM($G587:$Q587),SUM($G587:$Q587), IF($AM587&gt;SUM($G587:$P587),SUM($G587:$P587), IF($AM587&gt;SUM($G587:$O587),SUM($G587:$O587), IF($AM587&gt;SUM($G587:$N587),SUM($G587:$N587), IF($AM587&gt;SUM($G587:$M587),SUM($G587:$M587), IF($AM587&gt;SUM($G587:$L587),SUM($G587:$L587), IF($AM587&gt;SUM($G587:$K587),SUM($G587:$K587), IF($AM587&gt;SUM($G587:$J587),SUM($G587:$J587), IF($AM587&gt;SUM($G587:$I587),SUM($G587:$I587), IF($AM587&gt;SUM($G587:$H587),SUM($G587:$H587), IF($AM587&gt;SUM($G587),SUM($G587),0))))))))))))</f>
        <v>11986</v>
      </c>
      <c r="AR587" s="6">
        <f t="shared" ref="AR587:AR650" si="212">AN587+((((3*AL587)/4)-AQ587)/AO587)*AP587</f>
        <v>33.935026580035441</v>
      </c>
    </row>
    <row r="588" spans="3:44" x14ac:dyDescent="0.25">
      <c r="C588" s="5" t="s">
        <v>1160</v>
      </c>
      <c r="D588" s="5">
        <v>33860</v>
      </c>
      <c r="E588" s="5" t="s">
        <v>1161</v>
      </c>
      <c r="F588" s="5">
        <v>157723</v>
      </c>
      <c r="G588" s="5">
        <v>3062</v>
      </c>
      <c r="H588" s="5">
        <v>14770</v>
      </c>
      <c r="I588" s="5">
        <v>22157</v>
      </c>
      <c r="J588" s="5">
        <v>32106</v>
      </c>
      <c r="K588" s="5">
        <v>29526</v>
      </c>
      <c r="L588" s="5">
        <v>12028</v>
      </c>
      <c r="M588" s="5">
        <v>21328</v>
      </c>
      <c r="N588" s="5">
        <v>4092</v>
      </c>
      <c r="O588" s="5">
        <v>3940</v>
      </c>
      <c r="P588" s="5">
        <v>9098</v>
      </c>
      <c r="Q588" s="5">
        <v>3527</v>
      </c>
      <c r="R588" s="5">
        <v>2089</v>
      </c>
      <c r="S588" s="6">
        <f t="shared" ref="S588:S651" si="213">IF(MOD(F588,2)&gt;0,AVERAGE(ROUNDDOWN(F588/2,0),ROUNDUP(F588/2,0)),F588/2)</f>
        <v>78861.5</v>
      </c>
      <c r="T588" s="6" t="str">
        <f t="shared" ref="T588:T651" si="214">IF($S588&gt;SUM($G588:$R588),"median can't exceed the total",IF($S588&gt;SUM($G588:$Q588),$R$9,IF($S588&gt;SUM($G588:$P588),$Q$9,IF($S588&gt;SUM($G588:$O588),$P$9,IF($S588&gt;SUM($G588:$N588),$O$9,IF($S588&gt;SUM($G588:$M588),$N$9,IF($S588&gt;SUM($G588:$L588),$M$9,IF($S588&gt;SUM($G588:$K588),$L$9,IF($S588&gt;SUM($G588:$J588),$K$9,IF($S588&gt;SUM($G588:$I588),$J$9,IF($S588&gt;SUM($G588:$H588),$I$9,IF($S588&gt;SUM($G588),$H$9,$G$9))))))))))))</f>
        <v>20 to 24 minutes</v>
      </c>
      <c r="U588" s="6">
        <f t="shared" ref="U588:U651" si="215">IF($S588&gt;SUM($G588:$R588),"median can't exceed the total", IF($S588&gt;SUM($G588:$Q588),$R$6, IF($S588&gt;SUM($G588:$P588),$Q$6, IF($S588&gt;SUM($G588:$O588),$P$6, IF($S588&gt;SUM($G588:$N588),$O$6, IF($S588&gt;SUM($G588:$M588),$N$6, IF($S588&gt;SUM($G588:$L588),$M$6, IF($S588&gt;SUM($G588:$K588),$L$6, IF($S588&gt;SUM($G588:$J588),$K$6, IF($S588&gt;SUM($G588:$I588),$J$6, IF($S588&gt;SUM($G588:$H588),$I$6, IF($S588&gt;SUM($G588),$H$6,$G$6))))))))))))</f>
        <v>20</v>
      </c>
      <c r="V588" s="6">
        <f t="shared" ref="V588:V651" si="216">F588</f>
        <v>157723</v>
      </c>
      <c r="W588" s="6">
        <f t="shared" ref="W588:W651" si="217">IF($S588&gt;SUM($G588:$R588),"median can't exceed the total", IF($S588&gt;SUM($G588:$Q588),SUM($G588:$Q588), IF($S588&gt;SUM($G588:$P588),SUM($G588:$P588), IF($S588&gt;SUM($G588:$O588),SUM($G588:$O588), IF($S588&gt;SUM($G588:$N588),SUM($G588:$N588), IF($S588&gt;SUM($G588:$M588),SUM($G588:$M588), IF($S588&gt;SUM($G588:$L588),SUM($G588:$L588), IF($S588&gt;SUM($G588:$K588),SUM($G588:$K588), IF($S588&gt;SUM($G588:$J588),SUM($G588:$J588), IF($S588&gt;SUM($G588:$I588),SUM($G588:$I588), IF($S588&gt;SUM($G588:$H588),SUM($G588:$H588), IF($S588&gt;SUM($G588),SUM($G588),0))))))))))))</f>
        <v>72095</v>
      </c>
      <c r="X588" s="6">
        <f t="shared" ref="X588:X651" si="218">IF($S588&gt;SUM($G588:$R588),"median can't exceed the total", IF($S588&gt;SUM($G588:$Q588),$R588, IF($S588&gt;SUM($G588:$P588),$Q588, IF($S588&gt;SUM($G588:$O588),$P588, IF($S588&gt;SUM($G588:$N588),$O588, IF($S588&gt;SUM($G588:$M588),$N588, IF($S588&gt;SUM($G588:$L588),$M588, IF($S588&gt;SUM($G588:$K588),$L588, IF($S588&gt;SUM($G588:$J588),$K588, IF($S588&gt;SUM($G588:$I588),$J588, IF($S588&gt;SUM($G588:$H588),$I588, IF($S588&gt;SUM($G588),$H588,$G588))))))))))))</f>
        <v>29526</v>
      </c>
      <c r="Y588" s="6">
        <f t="shared" ref="Y588:Y651" si="219">IF($S588&gt;SUM($G588:$R588),"median can't exceed the total", IF($S588&gt;SUM($G588:$Q588),$R$1, IF($S588&gt;SUM($G588:$P588),$Q$1, IF($S588&gt;SUM($G588:$O588),$P$1, IF($S588&gt;SUM($G588:$N588),$O$1, IF($S588&gt;SUM($G588:$M588),$N$1, IF($S588&gt;SUM($G588:$L588),$M$1, IF($S588&gt;SUM($G588:$K588),$L$1, IF($S588&gt;SUM($G588:$J588),$K$1, IF($S588&gt;SUM($G588:$I588),$J$1, IF($S588&gt;SUM($G588:$H588),$I$1, IF($S588&gt;SUM($G588),$H$1,$G$1))))))))))))</f>
        <v>4</v>
      </c>
      <c r="Z588" s="6">
        <f t="shared" ref="Z588:Z651" si="220">U588+(((V588/2)-W588)/X588)*Y588</f>
        <v>20.916683600894128</v>
      </c>
      <c r="AC588" s="6">
        <f t="shared" si="199"/>
        <v>157723</v>
      </c>
      <c r="AD588" s="6">
        <f t="shared" si="200"/>
        <v>39431</v>
      </c>
      <c r="AE588" s="6">
        <f t="shared" si="201"/>
        <v>10</v>
      </c>
      <c r="AF588" s="6">
        <f t="shared" si="202"/>
        <v>22157</v>
      </c>
      <c r="AG588" s="6">
        <f t="shared" si="203"/>
        <v>4</v>
      </c>
      <c r="AH588" s="6">
        <f t="shared" si="204"/>
        <v>17832</v>
      </c>
      <c r="AI588" s="6">
        <f t="shared" si="205"/>
        <v>13.899219208376586</v>
      </c>
      <c r="AL588" s="6">
        <f t="shared" si="206"/>
        <v>157723</v>
      </c>
      <c r="AM588" s="6">
        <f t="shared" si="207"/>
        <v>118293</v>
      </c>
      <c r="AN588" s="6">
        <f t="shared" si="208"/>
        <v>30</v>
      </c>
      <c r="AO588" s="6">
        <f t="shared" si="209"/>
        <v>21328</v>
      </c>
      <c r="AP588" s="6">
        <f t="shared" si="210"/>
        <v>4</v>
      </c>
      <c r="AQ588" s="6">
        <f t="shared" si="211"/>
        <v>113649</v>
      </c>
      <c r="AR588" s="6">
        <f t="shared" si="212"/>
        <v>30.870827081770443</v>
      </c>
    </row>
    <row r="589" spans="3:44" x14ac:dyDescent="0.25">
      <c r="C589" s="5" t="s">
        <v>1162</v>
      </c>
      <c r="D589" s="5">
        <v>33940</v>
      </c>
      <c r="E589" s="5" t="s">
        <v>1163</v>
      </c>
      <c r="F589" s="5">
        <v>16590</v>
      </c>
      <c r="G589" s="5">
        <v>1167</v>
      </c>
      <c r="H589" s="5">
        <v>3249</v>
      </c>
      <c r="I589" s="5">
        <v>4168</v>
      </c>
      <c r="J589" s="5">
        <v>2386</v>
      </c>
      <c r="K589" s="5">
        <v>1733</v>
      </c>
      <c r="L589" s="5">
        <v>376</v>
      </c>
      <c r="M589" s="5">
        <v>984</v>
      </c>
      <c r="N589" s="5">
        <v>112</v>
      </c>
      <c r="O589" s="5">
        <v>191</v>
      </c>
      <c r="P589" s="5">
        <v>648</v>
      </c>
      <c r="Q589" s="5">
        <v>449</v>
      </c>
      <c r="R589" s="5">
        <v>1127</v>
      </c>
      <c r="S589" s="6">
        <f t="shared" si="213"/>
        <v>8295</v>
      </c>
      <c r="T589" s="6" t="str">
        <f t="shared" si="214"/>
        <v>10 to 14 minutes</v>
      </c>
      <c r="U589" s="6">
        <f t="shared" si="215"/>
        <v>10</v>
      </c>
      <c r="V589" s="6">
        <f t="shared" si="216"/>
        <v>16590</v>
      </c>
      <c r="W589" s="6">
        <f t="shared" si="217"/>
        <v>4416</v>
      </c>
      <c r="X589" s="6">
        <f t="shared" si="218"/>
        <v>4168</v>
      </c>
      <c r="Y589" s="6">
        <f t="shared" si="219"/>
        <v>4</v>
      </c>
      <c r="Z589" s="6">
        <f t="shared" si="220"/>
        <v>13.722648752399232</v>
      </c>
      <c r="AC589" s="6">
        <f t="shared" si="199"/>
        <v>16590</v>
      </c>
      <c r="AD589" s="6">
        <f t="shared" si="200"/>
        <v>4148</v>
      </c>
      <c r="AE589" s="6">
        <f t="shared" si="201"/>
        <v>5</v>
      </c>
      <c r="AF589" s="6">
        <f t="shared" si="202"/>
        <v>3249</v>
      </c>
      <c r="AG589" s="6">
        <f t="shared" si="203"/>
        <v>4</v>
      </c>
      <c r="AH589" s="6">
        <f t="shared" si="204"/>
        <v>1167</v>
      </c>
      <c r="AI589" s="6">
        <f t="shared" si="205"/>
        <v>8.6694367497691598</v>
      </c>
      <c r="AL589" s="6">
        <f t="shared" si="206"/>
        <v>16590</v>
      </c>
      <c r="AM589" s="6">
        <f t="shared" si="207"/>
        <v>12443</v>
      </c>
      <c r="AN589" s="6">
        <f t="shared" si="208"/>
        <v>20</v>
      </c>
      <c r="AO589" s="6">
        <f t="shared" si="209"/>
        <v>1733</v>
      </c>
      <c r="AP589" s="6">
        <f t="shared" si="210"/>
        <v>4</v>
      </c>
      <c r="AQ589" s="6">
        <f t="shared" si="211"/>
        <v>10970</v>
      </c>
      <c r="AR589" s="6">
        <f t="shared" si="212"/>
        <v>23.39873052510098</v>
      </c>
    </row>
    <row r="590" spans="3:44" x14ac:dyDescent="0.25">
      <c r="C590" s="5" t="s">
        <v>1164</v>
      </c>
      <c r="D590" s="5">
        <v>33980</v>
      </c>
      <c r="E590" s="5" t="s">
        <v>1165</v>
      </c>
      <c r="F590" s="5">
        <v>29072</v>
      </c>
      <c r="G590" s="5">
        <v>1544</v>
      </c>
      <c r="H590" s="5">
        <v>3730</v>
      </c>
      <c r="I590" s="5">
        <v>4726</v>
      </c>
      <c r="J590" s="5">
        <v>4667</v>
      </c>
      <c r="K590" s="5">
        <v>3728</v>
      </c>
      <c r="L590" s="5">
        <v>1679</v>
      </c>
      <c r="M590" s="5">
        <v>3423</v>
      </c>
      <c r="N590" s="5">
        <v>902</v>
      </c>
      <c r="O590" s="5">
        <v>764</v>
      </c>
      <c r="P590" s="5">
        <v>2340</v>
      </c>
      <c r="Q590" s="5">
        <v>853</v>
      </c>
      <c r="R590" s="5">
        <v>716</v>
      </c>
      <c r="S590" s="6">
        <f t="shared" si="213"/>
        <v>14536</v>
      </c>
      <c r="T590" s="6" t="str">
        <f t="shared" si="214"/>
        <v>15 to 19 minutes</v>
      </c>
      <c r="U590" s="6">
        <f t="shared" si="215"/>
        <v>15</v>
      </c>
      <c r="V590" s="6">
        <f t="shared" si="216"/>
        <v>29072</v>
      </c>
      <c r="W590" s="6">
        <f t="shared" si="217"/>
        <v>10000</v>
      </c>
      <c r="X590" s="6">
        <f t="shared" si="218"/>
        <v>4667</v>
      </c>
      <c r="Y590" s="6">
        <f t="shared" si="219"/>
        <v>4</v>
      </c>
      <c r="Z590" s="6">
        <f t="shared" si="220"/>
        <v>18.887722305549602</v>
      </c>
      <c r="AC590" s="6">
        <f t="shared" si="199"/>
        <v>29072</v>
      </c>
      <c r="AD590" s="6">
        <f t="shared" si="200"/>
        <v>7269</v>
      </c>
      <c r="AE590" s="6">
        <f t="shared" si="201"/>
        <v>10</v>
      </c>
      <c r="AF590" s="6">
        <f t="shared" si="202"/>
        <v>4726</v>
      </c>
      <c r="AG590" s="6">
        <f t="shared" si="203"/>
        <v>4</v>
      </c>
      <c r="AH590" s="6">
        <f t="shared" si="204"/>
        <v>5274</v>
      </c>
      <c r="AI590" s="6">
        <f t="shared" si="205"/>
        <v>11.687685146000847</v>
      </c>
      <c r="AL590" s="6">
        <f t="shared" si="206"/>
        <v>29072</v>
      </c>
      <c r="AM590" s="6">
        <f t="shared" si="207"/>
        <v>21804</v>
      </c>
      <c r="AN590" s="6">
        <f t="shared" si="208"/>
        <v>30</v>
      </c>
      <c r="AO590" s="6">
        <f t="shared" si="209"/>
        <v>3423</v>
      </c>
      <c r="AP590" s="6">
        <f t="shared" si="210"/>
        <v>4</v>
      </c>
      <c r="AQ590" s="6">
        <f t="shared" si="211"/>
        <v>20074</v>
      </c>
      <c r="AR590" s="6">
        <f t="shared" si="212"/>
        <v>32.021618463336253</v>
      </c>
    </row>
    <row r="591" spans="3:44" x14ac:dyDescent="0.25">
      <c r="C591" s="5" t="s">
        <v>1166</v>
      </c>
      <c r="D591" s="5">
        <v>34020</v>
      </c>
      <c r="E591" s="5" t="s">
        <v>1167</v>
      </c>
      <c r="F591" s="5">
        <v>21056</v>
      </c>
      <c r="G591" s="5">
        <v>2011</v>
      </c>
      <c r="H591" s="5">
        <v>3897</v>
      </c>
      <c r="I591" s="5">
        <v>4500</v>
      </c>
      <c r="J591" s="5">
        <v>3092</v>
      </c>
      <c r="K591" s="5">
        <v>1849</v>
      </c>
      <c r="L591" s="5">
        <v>616</v>
      </c>
      <c r="M591" s="5">
        <v>1780</v>
      </c>
      <c r="N591" s="5">
        <v>432</v>
      </c>
      <c r="O591" s="5">
        <v>263</v>
      </c>
      <c r="P591" s="5">
        <v>777</v>
      </c>
      <c r="Q591" s="5">
        <v>718</v>
      </c>
      <c r="R591" s="5">
        <v>1121</v>
      </c>
      <c r="S591" s="6">
        <f t="shared" si="213"/>
        <v>10528</v>
      </c>
      <c r="T591" s="6" t="str">
        <f t="shared" si="214"/>
        <v>15 to 19 minutes</v>
      </c>
      <c r="U591" s="6">
        <f t="shared" si="215"/>
        <v>15</v>
      </c>
      <c r="V591" s="6">
        <f t="shared" si="216"/>
        <v>21056</v>
      </c>
      <c r="W591" s="6">
        <f t="shared" si="217"/>
        <v>10408</v>
      </c>
      <c r="X591" s="6">
        <f t="shared" si="218"/>
        <v>3092</v>
      </c>
      <c r="Y591" s="6">
        <f t="shared" si="219"/>
        <v>4</v>
      </c>
      <c r="Z591" s="6">
        <f t="shared" si="220"/>
        <v>15.155239327296249</v>
      </c>
      <c r="AC591" s="6">
        <f t="shared" si="199"/>
        <v>21056</v>
      </c>
      <c r="AD591" s="6">
        <f t="shared" si="200"/>
        <v>5265</v>
      </c>
      <c r="AE591" s="6">
        <f t="shared" si="201"/>
        <v>5</v>
      </c>
      <c r="AF591" s="6">
        <f t="shared" si="202"/>
        <v>3897</v>
      </c>
      <c r="AG591" s="6">
        <f t="shared" si="203"/>
        <v>4</v>
      </c>
      <c r="AH591" s="6">
        <f t="shared" si="204"/>
        <v>2011</v>
      </c>
      <c r="AI591" s="6">
        <f t="shared" si="205"/>
        <v>8.3389787015653063</v>
      </c>
      <c r="AL591" s="6">
        <f t="shared" si="206"/>
        <v>21056</v>
      </c>
      <c r="AM591" s="6">
        <f t="shared" si="207"/>
        <v>15792</v>
      </c>
      <c r="AN591" s="6">
        <f t="shared" si="208"/>
        <v>25</v>
      </c>
      <c r="AO591" s="6">
        <f t="shared" si="209"/>
        <v>616</v>
      </c>
      <c r="AP591" s="6">
        <f t="shared" si="210"/>
        <v>4</v>
      </c>
      <c r="AQ591" s="6">
        <f t="shared" si="211"/>
        <v>15349</v>
      </c>
      <c r="AR591" s="6">
        <f t="shared" si="212"/>
        <v>27.876623376623378</v>
      </c>
    </row>
    <row r="592" spans="3:44" x14ac:dyDescent="0.25">
      <c r="C592" s="5" t="s">
        <v>1168</v>
      </c>
      <c r="D592" s="5">
        <v>34060</v>
      </c>
      <c r="E592" s="5" t="s">
        <v>1169</v>
      </c>
      <c r="F592" s="5">
        <v>57020</v>
      </c>
      <c r="G592" s="5">
        <v>2117</v>
      </c>
      <c r="H592" s="5">
        <v>6226</v>
      </c>
      <c r="I592" s="5">
        <v>9799</v>
      </c>
      <c r="J592" s="5">
        <v>10197</v>
      </c>
      <c r="K592" s="5">
        <v>8982</v>
      </c>
      <c r="L592" s="5">
        <v>3373</v>
      </c>
      <c r="M592" s="5">
        <v>6228</v>
      </c>
      <c r="N592" s="5">
        <v>998</v>
      </c>
      <c r="O592" s="5">
        <v>1577</v>
      </c>
      <c r="P592" s="5">
        <v>3942</v>
      </c>
      <c r="Q592" s="5">
        <v>2525</v>
      </c>
      <c r="R592" s="5">
        <v>1056</v>
      </c>
      <c r="S592" s="6">
        <f t="shared" si="213"/>
        <v>28510</v>
      </c>
      <c r="T592" s="6" t="str">
        <f t="shared" si="214"/>
        <v>20 to 24 minutes</v>
      </c>
      <c r="U592" s="6">
        <f t="shared" si="215"/>
        <v>20</v>
      </c>
      <c r="V592" s="6">
        <f t="shared" si="216"/>
        <v>57020</v>
      </c>
      <c r="W592" s="6">
        <f t="shared" si="217"/>
        <v>28339</v>
      </c>
      <c r="X592" s="6">
        <f t="shared" si="218"/>
        <v>8982</v>
      </c>
      <c r="Y592" s="6">
        <f t="shared" si="219"/>
        <v>4</v>
      </c>
      <c r="Z592" s="6">
        <f t="shared" si="220"/>
        <v>20.07615230460922</v>
      </c>
      <c r="AC592" s="6">
        <f t="shared" si="199"/>
        <v>57020</v>
      </c>
      <c r="AD592" s="6">
        <f t="shared" si="200"/>
        <v>14256</v>
      </c>
      <c r="AE592" s="6">
        <f t="shared" si="201"/>
        <v>10</v>
      </c>
      <c r="AF592" s="6">
        <f t="shared" si="202"/>
        <v>9799</v>
      </c>
      <c r="AG592" s="6">
        <f t="shared" si="203"/>
        <v>4</v>
      </c>
      <c r="AH592" s="6">
        <f t="shared" si="204"/>
        <v>8343</v>
      </c>
      <c r="AI592" s="6">
        <f t="shared" si="205"/>
        <v>12.413307480355138</v>
      </c>
      <c r="AL592" s="6">
        <f t="shared" si="206"/>
        <v>57020</v>
      </c>
      <c r="AM592" s="6">
        <f t="shared" si="207"/>
        <v>42765</v>
      </c>
      <c r="AN592" s="6">
        <f t="shared" si="208"/>
        <v>30</v>
      </c>
      <c r="AO592" s="6">
        <f t="shared" si="209"/>
        <v>6228</v>
      </c>
      <c r="AP592" s="6">
        <f t="shared" si="210"/>
        <v>4</v>
      </c>
      <c r="AQ592" s="6">
        <f t="shared" si="211"/>
        <v>40694</v>
      </c>
      <c r="AR592" s="6">
        <f t="shared" si="212"/>
        <v>31.330122029543993</v>
      </c>
    </row>
    <row r="593" spans="3:44" x14ac:dyDescent="0.25">
      <c r="C593" s="5" t="s">
        <v>1170</v>
      </c>
      <c r="D593" s="5">
        <v>34100</v>
      </c>
      <c r="E593" s="5" t="s">
        <v>1171</v>
      </c>
      <c r="F593" s="5">
        <v>53860</v>
      </c>
      <c r="G593" s="5">
        <v>2126</v>
      </c>
      <c r="H593" s="5">
        <v>6159</v>
      </c>
      <c r="I593" s="5">
        <v>7292</v>
      </c>
      <c r="J593" s="5">
        <v>9332</v>
      </c>
      <c r="K593" s="5">
        <v>8052</v>
      </c>
      <c r="L593" s="5">
        <v>2873</v>
      </c>
      <c r="M593" s="5">
        <v>5959</v>
      </c>
      <c r="N593" s="5">
        <v>1662</v>
      </c>
      <c r="O593" s="5">
        <v>1429</v>
      </c>
      <c r="P593" s="5">
        <v>5099</v>
      </c>
      <c r="Q593" s="5">
        <v>2996</v>
      </c>
      <c r="R593" s="5">
        <v>881</v>
      </c>
      <c r="S593" s="6">
        <f t="shared" si="213"/>
        <v>26930</v>
      </c>
      <c r="T593" s="6" t="str">
        <f t="shared" si="214"/>
        <v>20 to 24 minutes</v>
      </c>
      <c r="U593" s="6">
        <f t="shared" si="215"/>
        <v>20</v>
      </c>
      <c r="V593" s="6">
        <f t="shared" si="216"/>
        <v>53860</v>
      </c>
      <c r="W593" s="6">
        <f t="shared" si="217"/>
        <v>24909</v>
      </c>
      <c r="X593" s="6">
        <f t="shared" si="218"/>
        <v>8052</v>
      </c>
      <c r="Y593" s="6">
        <f t="shared" si="219"/>
        <v>4</v>
      </c>
      <c r="Z593" s="6">
        <f t="shared" si="220"/>
        <v>21.003974167908595</v>
      </c>
      <c r="AC593" s="6">
        <f t="shared" si="199"/>
        <v>53860</v>
      </c>
      <c r="AD593" s="6">
        <f t="shared" si="200"/>
        <v>13466</v>
      </c>
      <c r="AE593" s="6">
        <f t="shared" si="201"/>
        <v>10</v>
      </c>
      <c r="AF593" s="6">
        <f t="shared" si="202"/>
        <v>7292</v>
      </c>
      <c r="AG593" s="6">
        <f t="shared" si="203"/>
        <v>4</v>
      </c>
      <c r="AH593" s="6">
        <f t="shared" si="204"/>
        <v>8285</v>
      </c>
      <c r="AI593" s="6">
        <f t="shared" si="205"/>
        <v>12.841470104223808</v>
      </c>
      <c r="AL593" s="6">
        <f t="shared" si="206"/>
        <v>53860</v>
      </c>
      <c r="AM593" s="6">
        <f t="shared" si="207"/>
        <v>40395</v>
      </c>
      <c r="AN593" s="6">
        <f t="shared" si="208"/>
        <v>30</v>
      </c>
      <c r="AO593" s="6">
        <f t="shared" si="209"/>
        <v>5959</v>
      </c>
      <c r="AP593" s="6">
        <f t="shared" si="210"/>
        <v>4</v>
      </c>
      <c r="AQ593" s="6">
        <f t="shared" si="211"/>
        <v>35834</v>
      </c>
      <c r="AR593" s="6">
        <f t="shared" si="212"/>
        <v>33.061587514683673</v>
      </c>
    </row>
    <row r="594" spans="3:44" x14ac:dyDescent="0.25">
      <c r="C594" s="5" t="s">
        <v>1172</v>
      </c>
      <c r="D594" s="5">
        <v>34140</v>
      </c>
      <c r="E594" s="5" t="s">
        <v>1173</v>
      </c>
      <c r="F594" s="5">
        <v>17158</v>
      </c>
      <c r="G594" s="5">
        <v>977</v>
      </c>
      <c r="H594" s="5">
        <v>4025</v>
      </c>
      <c r="I594" s="5">
        <v>3566</v>
      </c>
      <c r="J594" s="5">
        <v>2182</v>
      </c>
      <c r="K594" s="5">
        <v>2044</v>
      </c>
      <c r="L594" s="5">
        <v>897</v>
      </c>
      <c r="M594" s="5">
        <v>1387</v>
      </c>
      <c r="N594" s="5">
        <v>243</v>
      </c>
      <c r="O594" s="5">
        <v>405</v>
      </c>
      <c r="P594" s="5">
        <v>861</v>
      </c>
      <c r="Q594" s="5">
        <v>353</v>
      </c>
      <c r="R594" s="5">
        <v>218</v>
      </c>
      <c r="S594" s="6">
        <f t="shared" si="213"/>
        <v>8579</v>
      </c>
      <c r="T594" s="6" t="str">
        <f t="shared" si="214"/>
        <v>15 to 19 minutes</v>
      </c>
      <c r="U594" s="6">
        <f t="shared" si="215"/>
        <v>15</v>
      </c>
      <c r="V594" s="6">
        <f t="shared" si="216"/>
        <v>17158</v>
      </c>
      <c r="W594" s="6">
        <f t="shared" si="217"/>
        <v>8568</v>
      </c>
      <c r="X594" s="6">
        <f t="shared" si="218"/>
        <v>2182</v>
      </c>
      <c r="Y594" s="6">
        <f t="shared" si="219"/>
        <v>4</v>
      </c>
      <c r="Z594" s="6">
        <f t="shared" si="220"/>
        <v>15.020164986251146</v>
      </c>
      <c r="AC594" s="6">
        <f t="shared" si="199"/>
        <v>17158</v>
      </c>
      <c r="AD594" s="6">
        <f t="shared" si="200"/>
        <v>4290</v>
      </c>
      <c r="AE594" s="6">
        <f t="shared" si="201"/>
        <v>5</v>
      </c>
      <c r="AF594" s="6">
        <f t="shared" si="202"/>
        <v>4025</v>
      </c>
      <c r="AG594" s="6">
        <f t="shared" si="203"/>
        <v>4</v>
      </c>
      <c r="AH594" s="6">
        <f t="shared" si="204"/>
        <v>977</v>
      </c>
      <c r="AI594" s="6">
        <f t="shared" si="205"/>
        <v>8.29192546583851</v>
      </c>
      <c r="AL594" s="6">
        <f t="shared" si="206"/>
        <v>17158</v>
      </c>
      <c r="AM594" s="6">
        <f t="shared" si="207"/>
        <v>12869</v>
      </c>
      <c r="AN594" s="6">
        <f t="shared" si="208"/>
        <v>25</v>
      </c>
      <c r="AO594" s="6">
        <f t="shared" si="209"/>
        <v>897</v>
      </c>
      <c r="AP594" s="6">
        <f t="shared" si="210"/>
        <v>4</v>
      </c>
      <c r="AQ594" s="6">
        <f t="shared" si="211"/>
        <v>12794</v>
      </c>
      <c r="AR594" s="6">
        <f t="shared" si="212"/>
        <v>25.33221850613155</v>
      </c>
    </row>
    <row r="595" spans="3:44" x14ac:dyDescent="0.25">
      <c r="C595" s="5" t="s">
        <v>1174</v>
      </c>
      <c r="D595" s="5">
        <v>34180</v>
      </c>
      <c r="E595" s="5" t="s">
        <v>1175</v>
      </c>
      <c r="F595" s="5">
        <v>33892</v>
      </c>
      <c r="G595" s="5">
        <v>2889</v>
      </c>
      <c r="H595" s="5">
        <v>6828</v>
      </c>
      <c r="I595" s="5">
        <v>6228</v>
      </c>
      <c r="J595" s="5">
        <v>5109</v>
      </c>
      <c r="K595" s="5">
        <v>3689</v>
      </c>
      <c r="L595" s="5">
        <v>1076</v>
      </c>
      <c r="M595" s="5">
        <v>4029</v>
      </c>
      <c r="N595" s="5">
        <v>532</v>
      </c>
      <c r="O595" s="5">
        <v>718</v>
      </c>
      <c r="P595" s="5">
        <v>1387</v>
      </c>
      <c r="Q595" s="5">
        <v>919</v>
      </c>
      <c r="R595" s="5">
        <v>488</v>
      </c>
      <c r="S595" s="6">
        <f t="shared" si="213"/>
        <v>16946</v>
      </c>
      <c r="T595" s="6" t="str">
        <f t="shared" si="214"/>
        <v>15 to 19 minutes</v>
      </c>
      <c r="U595" s="6">
        <f t="shared" si="215"/>
        <v>15</v>
      </c>
      <c r="V595" s="6">
        <f t="shared" si="216"/>
        <v>33892</v>
      </c>
      <c r="W595" s="6">
        <f t="shared" si="217"/>
        <v>15945</v>
      </c>
      <c r="X595" s="6">
        <f t="shared" si="218"/>
        <v>5109</v>
      </c>
      <c r="Y595" s="6">
        <f t="shared" si="219"/>
        <v>4</v>
      </c>
      <c r="Z595" s="6">
        <f t="shared" si="220"/>
        <v>15.783715012722647</v>
      </c>
      <c r="AC595" s="6">
        <f t="shared" si="199"/>
        <v>33892</v>
      </c>
      <c r="AD595" s="6">
        <f t="shared" si="200"/>
        <v>8474</v>
      </c>
      <c r="AE595" s="6">
        <f t="shared" si="201"/>
        <v>5</v>
      </c>
      <c r="AF595" s="6">
        <f t="shared" si="202"/>
        <v>6828</v>
      </c>
      <c r="AG595" s="6">
        <f t="shared" si="203"/>
        <v>4</v>
      </c>
      <c r="AH595" s="6">
        <f t="shared" si="204"/>
        <v>2889</v>
      </c>
      <c r="AI595" s="6">
        <f t="shared" si="205"/>
        <v>8.2712360867018155</v>
      </c>
      <c r="AL595" s="6">
        <f t="shared" si="206"/>
        <v>33892</v>
      </c>
      <c r="AM595" s="6">
        <f t="shared" si="207"/>
        <v>25419</v>
      </c>
      <c r="AN595" s="6">
        <f t="shared" si="208"/>
        <v>25</v>
      </c>
      <c r="AO595" s="6">
        <f t="shared" si="209"/>
        <v>1076</v>
      </c>
      <c r="AP595" s="6">
        <f t="shared" si="210"/>
        <v>4</v>
      </c>
      <c r="AQ595" s="6">
        <f t="shared" si="211"/>
        <v>24743</v>
      </c>
      <c r="AR595" s="6">
        <f t="shared" si="212"/>
        <v>27.513011152416357</v>
      </c>
    </row>
    <row r="596" spans="3:44" x14ac:dyDescent="0.25">
      <c r="C596" s="5" t="s">
        <v>1176</v>
      </c>
      <c r="D596" s="5">
        <v>34220</v>
      </c>
      <c r="E596" s="5" t="s">
        <v>1177</v>
      </c>
      <c r="F596" s="5">
        <v>17841</v>
      </c>
      <c r="G596" s="5">
        <v>936</v>
      </c>
      <c r="H596" s="5">
        <v>2680</v>
      </c>
      <c r="I596" s="5">
        <v>3597</v>
      </c>
      <c r="J596" s="5">
        <v>3235</v>
      </c>
      <c r="K596" s="5">
        <v>2120</v>
      </c>
      <c r="L596" s="5">
        <v>741</v>
      </c>
      <c r="M596" s="5">
        <v>1705</v>
      </c>
      <c r="N596" s="5">
        <v>269</v>
      </c>
      <c r="O596" s="5">
        <v>317</v>
      </c>
      <c r="P596" s="5">
        <v>1070</v>
      </c>
      <c r="Q596" s="5">
        <v>950</v>
      </c>
      <c r="R596" s="5">
        <v>221</v>
      </c>
      <c r="S596" s="6">
        <f t="shared" si="213"/>
        <v>8920.5</v>
      </c>
      <c r="T596" s="6" t="str">
        <f t="shared" si="214"/>
        <v>15 to 19 minutes</v>
      </c>
      <c r="U596" s="6">
        <f t="shared" si="215"/>
        <v>15</v>
      </c>
      <c r="V596" s="6">
        <f t="shared" si="216"/>
        <v>17841</v>
      </c>
      <c r="W596" s="6">
        <f t="shared" si="217"/>
        <v>7213</v>
      </c>
      <c r="X596" s="6">
        <f t="shared" si="218"/>
        <v>3235</v>
      </c>
      <c r="Y596" s="6">
        <f t="shared" si="219"/>
        <v>4</v>
      </c>
      <c r="Z596" s="6">
        <f t="shared" si="220"/>
        <v>17.111282843894898</v>
      </c>
      <c r="AC596" s="6">
        <f t="shared" si="199"/>
        <v>17841</v>
      </c>
      <c r="AD596" s="6">
        <f t="shared" si="200"/>
        <v>4461</v>
      </c>
      <c r="AE596" s="6">
        <f t="shared" si="201"/>
        <v>10</v>
      </c>
      <c r="AF596" s="6">
        <f t="shared" si="202"/>
        <v>3597</v>
      </c>
      <c r="AG596" s="6">
        <f t="shared" si="203"/>
        <v>4</v>
      </c>
      <c r="AH596" s="6">
        <f t="shared" si="204"/>
        <v>3616</v>
      </c>
      <c r="AI596" s="6">
        <f t="shared" si="205"/>
        <v>10.938837920489297</v>
      </c>
      <c r="AL596" s="6">
        <f t="shared" si="206"/>
        <v>17841</v>
      </c>
      <c r="AM596" s="6">
        <f t="shared" si="207"/>
        <v>13381</v>
      </c>
      <c r="AN596" s="6">
        <f t="shared" si="208"/>
        <v>30</v>
      </c>
      <c r="AO596" s="6">
        <f t="shared" si="209"/>
        <v>1705</v>
      </c>
      <c r="AP596" s="6">
        <f t="shared" si="210"/>
        <v>4</v>
      </c>
      <c r="AQ596" s="6">
        <f t="shared" si="211"/>
        <v>13309</v>
      </c>
      <c r="AR596" s="6">
        <f t="shared" si="212"/>
        <v>30.1683284457478</v>
      </c>
    </row>
    <row r="597" spans="3:44" x14ac:dyDescent="0.25">
      <c r="C597" s="5" t="s">
        <v>1178</v>
      </c>
      <c r="D597" s="5">
        <v>34260</v>
      </c>
      <c r="E597" s="5" t="s">
        <v>1179</v>
      </c>
      <c r="F597" s="5">
        <v>13920</v>
      </c>
      <c r="G597" s="5">
        <v>1073</v>
      </c>
      <c r="H597" s="5">
        <v>2881</v>
      </c>
      <c r="I597" s="5">
        <v>3237</v>
      </c>
      <c r="J597" s="5">
        <v>2572</v>
      </c>
      <c r="K597" s="5">
        <v>1471</v>
      </c>
      <c r="L597" s="5">
        <v>784</v>
      </c>
      <c r="M597" s="5">
        <v>926</v>
      </c>
      <c r="N597" s="5">
        <v>161</v>
      </c>
      <c r="O597" s="5">
        <v>237</v>
      </c>
      <c r="P597" s="5">
        <v>163</v>
      </c>
      <c r="Q597" s="5">
        <v>217</v>
      </c>
      <c r="R597" s="5">
        <v>198</v>
      </c>
      <c r="S597" s="6">
        <f t="shared" si="213"/>
        <v>6960</v>
      </c>
      <c r="T597" s="6" t="str">
        <f t="shared" si="214"/>
        <v>10 to 14 minutes</v>
      </c>
      <c r="U597" s="6">
        <f t="shared" si="215"/>
        <v>10</v>
      </c>
      <c r="V597" s="6">
        <f t="shared" si="216"/>
        <v>13920</v>
      </c>
      <c r="W597" s="6">
        <f t="shared" si="217"/>
        <v>3954</v>
      </c>
      <c r="X597" s="6">
        <f t="shared" si="218"/>
        <v>3237</v>
      </c>
      <c r="Y597" s="6">
        <f t="shared" si="219"/>
        <v>4</v>
      </c>
      <c r="Z597" s="6">
        <f t="shared" si="220"/>
        <v>13.714550509731232</v>
      </c>
      <c r="AC597" s="6">
        <f t="shared" si="199"/>
        <v>13920</v>
      </c>
      <c r="AD597" s="6">
        <f t="shared" si="200"/>
        <v>3481</v>
      </c>
      <c r="AE597" s="6">
        <f t="shared" si="201"/>
        <v>5</v>
      </c>
      <c r="AF597" s="6">
        <f t="shared" si="202"/>
        <v>2881</v>
      </c>
      <c r="AG597" s="6">
        <f t="shared" si="203"/>
        <v>4</v>
      </c>
      <c r="AH597" s="6">
        <f t="shared" si="204"/>
        <v>1073</v>
      </c>
      <c r="AI597" s="6">
        <f t="shared" si="205"/>
        <v>8.3418951752863588</v>
      </c>
      <c r="AL597" s="6">
        <f t="shared" si="206"/>
        <v>13920</v>
      </c>
      <c r="AM597" s="6">
        <f t="shared" si="207"/>
        <v>10440</v>
      </c>
      <c r="AN597" s="6">
        <f t="shared" si="208"/>
        <v>20</v>
      </c>
      <c r="AO597" s="6">
        <f t="shared" si="209"/>
        <v>1471</v>
      </c>
      <c r="AP597" s="6">
        <f t="shared" si="210"/>
        <v>4</v>
      </c>
      <c r="AQ597" s="6">
        <f t="shared" si="211"/>
        <v>9763</v>
      </c>
      <c r="AR597" s="6">
        <f t="shared" si="212"/>
        <v>21.840924541128484</v>
      </c>
    </row>
    <row r="598" spans="3:44" x14ac:dyDescent="0.25">
      <c r="C598" s="5" t="s">
        <v>1180</v>
      </c>
      <c r="D598" s="5">
        <v>34300</v>
      </c>
      <c r="E598" s="5" t="s">
        <v>1181</v>
      </c>
      <c r="F598" s="5">
        <v>11581</v>
      </c>
      <c r="G598" s="5">
        <v>1134</v>
      </c>
      <c r="H598" s="5">
        <v>2761</v>
      </c>
      <c r="I598" s="5">
        <v>2072</v>
      </c>
      <c r="J598" s="5">
        <v>1371</v>
      </c>
      <c r="K598" s="5">
        <v>1168</v>
      </c>
      <c r="L598" s="5">
        <v>497</v>
      </c>
      <c r="M598" s="5">
        <v>838</v>
      </c>
      <c r="N598" s="5">
        <v>172</v>
      </c>
      <c r="O598" s="5">
        <v>260</v>
      </c>
      <c r="P598" s="5">
        <v>760</v>
      </c>
      <c r="Q598" s="5">
        <v>434</v>
      </c>
      <c r="R598" s="5">
        <v>114</v>
      </c>
      <c r="S598" s="6">
        <f t="shared" si="213"/>
        <v>5790.5</v>
      </c>
      <c r="T598" s="6" t="str">
        <f t="shared" si="214"/>
        <v>10 to 14 minutes</v>
      </c>
      <c r="U598" s="6">
        <f t="shared" si="215"/>
        <v>10</v>
      </c>
      <c r="V598" s="6">
        <f t="shared" si="216"/>
        <v>11581</v>
      </c>
      <c r="W598" s="6">
        <f t="shared" si="217"/>
        <v>3895</v>
      </c>
      <c r="X598" s="6">
        <f t="shared" si="218"/>
        <v>2072</v>
      </c>
      <c r="Y598" s="6">
        <f t="shared" si="219"/>
        <v>4</v>
      </c>
      <c r="Z598" s="6">
        <f t="shared" si="220"/>
        <v>13.65926640926641</v>
      </c>
      <c r="AC598" s="6">
        <f t="shared" si="199"/>
        <v>11581</v>
      </c>
      <c r="AD598" s="6">
        <f t="shared" si="200"/>
        <v>2896</v>
      </c>
      <c r="AE598" s="6">
        <f t="shared" si="201"/>
        <v>5</v>
      </c>
      <c r="AF598" s="6">
        <f t="shared" si="202"/>
        <v>2761</v>
      </c>
      <c r="AG598" s="6">
        <f t="shared" si="203"/>
        <v>4</v>
      </c>
      <c r="AH598" s="6">
        <f t="shared" si="204"/>
        <v>1134</v>
      </c>
      <c r="AI598" s="6">
        <f t="shared" si="205"/>
        <v>7.5516117348786675</v>
      </c>
      <c r="AL598" s="6">
        <f t="shared" si="206"/>
        <v>11581</v>
      </c>
      <c r="AM598" s="6">
        <f t="shared" si="207"/>
        <v>8686</v>
      </c>
      <c r="AN598" s="6">
        <f t="shared" si="208"/>
        <v>25</v>
      </c>
      <c r="AO598" s="6">
        <f t="shared" si="209"/>
        <v>497</v>
      </c>
      <c r="AP598" s="6">
        <f t="shared" si="210"/>
        <v>4</v>
      </c>
      <c r="AQ598" s="6">
        <f t="shared" si="211"/>
        <v>8506</v>
      </c>
      <c r="AR598" s="6">
        <f t="shared" si="212"/>
        <v>26.446680080482899</v>
      </c>
    </row>
    <row r="599" spans="3:44" x14ac:dyDescent="0.25">
      <c r="C599" s="5" t="s">
        <v>1182</v>
      </c>
      <c r="D599" s="5">
        <v>34340</v>
      </c>
      <c r="E599" s="5" t="s">
        <v>1183</v>
      </c>
      <c r="F599" s="5">
        <v>30107</v>
      </c>
      <c r="G599" s="5">
        <v>1199</v>
      </c>
      <c r="H599" s="5">
        <v>3592</v>
      </c>
      <c r="I599" s="5">
        <v>4786</v>
      </c>
      <c r="J599" s="5">
        <v>4924</v>
      </c>
      <c r="K599" s="5">
        <v>4515</v>
      </c>
      <c r="L599" s="5">
        <v>1483</v>
      </c>
      <c r="M599" s="5">
        <v>3052</v>
      </c>
      <c r="N599" s="5">
        <v>726</v>
      </c>
      <c r="O599" s="5">
        <v>748</v>
      </c>
      <c r="P599" s="5">
        <v>2629</v>
      </c>
      <c r="Q599" s="5">
        <v>1529</v>
      </c>
      <c r="R599" s="5">
        <v>924</v>
      </c>
      <c r="S599" s="6">
        <f t="shared" si="213"/>
        <v>15053.5</v>
      </c>
      <c r="T599" s="6" t="str">
        <f t="shared" si="214"/>
        <v>20 to 24 minutes</v>
      </c>
      <c r="U599" s="6">
        <f t="shared" si="215"/>
        <v>20</v>
      </c>
      <c r="V599" s="6">
        <f t="shared" si="216"/>
        <v>30107</v>
      </c>
      <c r="W599" s="6">
        <f t="shared" si="217"/>
        <v>14501</v>
      </c>
      <c r="X599" s="6">
        <f t="shared" si="218"/>
        <v>4515</v>
      </c>
      <c r="Y599" s="6">
        <f t="shared" si="219"/>
        <v>4</v>
      </c>
      <c r="Z599" s="6">
        <f t="shared" si="220"/>
        <v>20.489479512735326</v>
      </c>
      <c r="AC599" s="6">
        <f t="shared" si="199"/>
        <v>30107</v>
      </c>
      <c r="AD599" s="6">
        <f t="shared" si="200"/>
        <v>7527</v>
      </c>
      <c r="AE599" s="6">
        <f t="shared" si="201"/>
        <v>10</v>
      </c>
      <c r="AF599" s="6">
        <f t="shared" si="202"/>
        <v>4786</v>
      </c>
      <c r="AG599" s="6">
        <f t="shared" si="203"/>
        <v>4</v>
      </c>
      <c r="AH599" s="6">
        <f t="shared" si="204"/>
        <v>4791</v>
      </c>
      <c r="AI599" s="6">
        <f t="shared" si="205"/>
        <v>12.286460509820309</v>
      </c>
      <c r="AL599" s="6">
        <f t="shared" si="206"/>
        <v>30107</v>
      </c>
      <c r="AM599" s="6">
        <f t="shared" si="207"/>
        <v>22581</v>
      </c>
      <c r="AN599" s="6">
        <f t="shared" si="208"/>
        <v>30</v>
      </c>
      <c r="AO599" s="6">
        <f t="shared" si="209"/>
        <v>3052</v>
      </c>
      <c r="AP599" s="6">
        <f t="shared" si="210"/>
        <v>4</v>
      </c>
      <c r="AQ599" s="6">
        <f t="shared" si="211"/>
        <v>20499</v>
      </c>
      <c r="AR599" s="6">
        <f t="shared" si="212"/>
        <v>32.727719528178241</v>
      </c>
    </row>
    <row r="600" spans="3:44" x14ac:dyDescent="0.25">
      <c r="C600" s="5" t="s">
        <v>1184</v>
      </c>
      <c r="D600" s="5">
        <v>34380</v>
      </c>
      <c r="E600" s="5" t="s">
        <v>1185</v>
      </c>
      <c r="F600" s="5">
        <v>29367</v>
      </c>
      <c r="G600" s="5">
        <v>2051</v>
      </c>
      <c r="H600" s="5">
        <v>6920</v>
      </c>
      <c r="I600" s="5">
        <v>6665</v>
      </c>
      <c r="J600" s="5">
        <v>4511</v>
      </c>
      <c r="K600" s="5">
        <v>2933</v>
      </c>
      <c r="L600" s="5">
        <v>1209</v>
      </c>
      <c r="M600" s="5">
        <v>1941</v>
      </c>
      <c r="N600" s="5">
        <v>343</v>
      </c>
      <c r="O600" s="5">
        <v>570</v>
      </c>
      <c r="P600" s="5">
        <v>768</v>
      </c>
      <c r="Q600" s="5">
        <v>808</v>
      </c>
      <c r="R600" s="5">
        <v>648</v>
      </c>
      <c r="S600" s="6">
        <f t="shared" si="213"/>
        <v>14683.5</v>
      </c>
      <c r="T600" s="6" t="str">
        <f t="shared" si="214"/>
        <v>10 to 14 minutes</v>
      </c>
      <c r="U600" s="6">
        <f t="shared" si="215"/>
        <v>10</v>
      </c>
      <c r="V600" s="6">
        <f t="shared" si="216"/>
        <v>29367</v>
      </c>
      <c r="W600" s="6">
        <f t="shared" si="217"/>
        <v>8971</v>
      </c>
      <c r="X600" s="6">
        <f t="shared" si="218"/>
        <v>6665</v>
      </c>
      <c r="Y600" s="6">
        <f t="shared" si="219"/>
        <v>4</v>
      </c>
      <c r="Z600" s="6">
        <f t="shared" si="220"/>
        <v>13.428357089272318</v>
      </c>
      <c r="AC600" s="6">
        <f t="shared" si="199"/>
        <v>29367</v>
      </c>
      <c r="AD600" s="6">
        <f t="shared" si="200"/>
        <v>7342</v>
      </c>
      <c r="AE600" s="6">
        <f t="shared" si="201"/>
        <v>5</v>
      </c>
      <c r="AF600" s="6">
        <f t="shared" si="202"/>
        <v>6920</v>
      </c>
      <c r="AG600" s="6">
        <f t="shared" si="203"/>
        <v>4</v>
      </c>
      <c r="AH600" s="6">
        <f t="shared" si="204"/>
        <v>2051</v>
      </c>
      <c r="AI600" s="6">
        <f t="shared" si="205"/>
        <v>8.0582369942196532</v>
      </c>
      <c r="AL600" s="6">
        <f t="shared" si="206"/>
        <v>29367</v>
      </c>
      <c r="AM600" s="6">
        <f t="shared" si="207"/>
        <v>22026</v>
      </c>
      <c r="AN600" s="6">
        <f t="shared" si="208"/>
        <v>20</v>
      </c>
      <c r="AO600" s="6">
        <f t="shared" si="209"/>
        <v>2933</v>
      </c>
      <c r="AP600" s="6">
        <f t="shared" si="210"/>
        <v>4</v>
      </c>
      <c r="AQ600" s="6">
        <f t="shared" si="211"/>
        <v>20147</v>
      </c>
      <c r="AR600" s="6">
        <f t="shared" si="212"/>
        <v>22.561541084214117</v>
      </c>
    </row>
    <row r="601" spans="3:44" x14ac:dyDescent="0.25">
      <c r="C601" s="5" t="s">
        <v>1186</v>
      </c>
      <c r="D601" s="5">
        <v>34420</v>
      </c>
      <c r="E601" s="5" t="s">
        <v>1187</v>
      </c>
      <c r="F601" s="5">
        <v>12718</v>
      </c>
      <c r="G601" s="5">
        <v>716</v>
      </c>
      <c r="H601" s="5">
        <v>2408</v>
      </c>
      <c r="I601" s="5">
        <v>3269</v>
      </c>
      <c r="J601" s="5">
        <v>2482</v>
      </c>
      <c r="K601" s="5">
        <v>1548</v>
      </c>
      <c r="L601" s="5">
        <v>376</v>
      </c>
      <c r="M601" s="5">
        <v>928</v>
      </c>
      <c r="N601" s="5">
        <v>89</v>
      </c>
      <c r="O601" s="5">
        <v>110</v>
      </c>
      <c r="P601" s="5">
        <v>236</v>
      </c>
      <c r="Q601" s="5">
        <v>357</v>
      </c>
      <c r="R601" s="5">
        <v>199</v>
      </c>
      <c r="S601" s="6">
        <f t="shared" si="213"/>
        <v>6359</v>
      </c>
      <c r="T601" s="6" t="str">
        <f t="shared" si="214"/>
        <v>10 to 14 minutes</v>
      </c>
      <c r="U601" s="6">
        <f t="shared" si="215"/>
        <v>10</v>
      </c>
      <c r="V601" s="6">
        <f t="shared" si="216"/>
        <v>12718</v>
      </c>
      <c r="W601" s="6">
        <f t="shared" si="217"/>
        <v>3124</v>
      </c>
      <c r="X601" s="6">
        <f t="shared" si="218"/>
        <v>3269</v>
      </c>
      <c r="Y601" s="6">
        <f t="shared" si="219"/>
        <v>4</v>
      </c>
      <c r="Z601" s="6">
        <f t="shared" si="220"/>
        <v>13.958397063322117</v>
      </c>
      <c r="AC601" s="6">
        <f t="shared" si="199"/>
        <v>12718</v>
      </c>
      <c r="AD601" s="6">
        <f t="shared" si="200"/>
        <v>3180</v>
      </c>
      <c r="AE601" s="6">
        <f t="shared" si="201"/>
        <v>10</v>
      </c>
      <c r="AF601" s="6">
        <f t="shared" si="202"/>
        <v>3269</v>
      </c>
      <c r="AG601" s="6">
        <f t="shared" si="203"/>
        <v>4</v>
      </c>
      <c r="AH601" s="6">
        <f t="shared" si="204"/>
        <v>3124</v>
      </c>
      <c r="AI601" s="6">
        <f t="shared" si="205"/>
        <v>10.06791067604772</v>
      </c>
      <c r="AL601" s="6">
        <f t="shared" si="206"/>
        <v>12718</v>
      </c>
      <c r="AM601" s="6">
        <f t="shared" si="207"/>
        <v>9539</v>
      </c>
      <c r="AN601" s="6">
        <f t="shared" si="208"/>
        <v>20</v>
      </c>
      <c r="AO601" s="6">
        <f t="shared" si="209"/>
        <v>1548</v>
      </c>
      <c r="AP601" s="6">
        <f t="shared" si="210"/>
        <v>4</v>
      </c>
      <c r="AQ601" s="6">
        <f t="shared" si="211"/>
        <v>8875</v>
      </c>
      <c r="AR601" s="6">
        <f t="shared" si="212"/>
        <v>21.714470284237727</v>
      </c>
    </row>
    <row r="602" spans="3:44" x14ac:dyDescent="0.25">
      <c r="C602" s="5" t="s">
        <v>1188</v>
      </c>
      <c r="D602" s="5">
        <v>34460</v>
      </c>
      <c r="E602" s="5" t="s">
        <v>1189</v>
      </c>
      <c r="F602" s="5">
        <v>15692</v>
      </c>
      <c r="G602" s="5">
        <v>919</v>
      </c>
      <c r="H602" s="5">
        <v>1913</v>
      </c>
      <c r="I602" s="5">
        <v>2594</v>
      </c>
      <c r="J602" s="5">
        <v>2548</v>
      </c>
      <c r="K602" s="5">
        <v>1823</v>
      </c>
      <c r="L602" s="5">
        <v>576</v>
      </c>
      <c r="M602" s="5">
        <v>1692</v>
      </c>
      <c r="N602" s="5">
        <v>371</v>
      </c>
      <c r="O602" s="5">
        <v>366</v>
      </c>
      <c r="P602" s="5">
        <v>1474</v>
      </c>
      <c r="Q602" s="5">
        <v>784</v>
      </c>
      <c r="R602" s="5">
        <v>632</v>
      </c>
      <c r="S602" s="6">
        <f t="shared" si="213"/>
        <v>7846</v>
      </c>
      <c r="T602" s="6" t="str">
        <f t="shared" si="214"/>
        <v>15 to 19 minutes</v>
      </c>
      <c r="U602" s="6">
        <f t="shared" si="215"/>
        <v>15</v>
      </c>
      <c r="V602" s="6">
        <f t="shared" si="216"/>
        <v>15692</v>
      </c>
      <c r="W602" s="6">
        <f t="shared" si="217"/>
        <v>5426</v>
      </c>
      <c r="X602" s="6">
        <f t="shared" si="218"/>
        <v>2548</v>
      </c>
      <c r="Y602" s="6">
        <f t="shared" si="219"/>
        <v>4</v>
      </c>
      <c r="Z602" s="6">
        <f t="shared" si="220"/>
        <v>18.799058084772369</v>
      </c>
      <c r="AC602" s="6">
        <f t="shared" si="199"/>
        <v>15692</v>
      </c>
      <c r="AD602" s="6">
        <f t="shared" si="200"/>
        <v>3924</v>
      </c>
      <c r="AE602" s="6">
        <f t="shared" si="201"/>
        <v>10</v>
      </c>
      <c r="AF602" s="6">
        <f t="shared" si="202"/>
        <v>2594</v>
      </c>
      <c r="AG602" s="6">
        <f t="shared" si="203"/>
        <v>4</v>
      </c>
      <c r="AH602" s="6">
        <f t="shared" si="204"/>
        <v>2832</v>
      </c>
      <c r="AI602" s="6">
        <f t="shared" si="205"/>
        <v>11.682343870470316</v>
      </c>
      <c r="AL602" s="6">
        <f t="shared" si="206"/>
        <v>15692</v>
      </c>
      <c r="AM602" s="6">
        <f t="shared" si="207"/>
        <v>11769</v>
      </c>
      <c r="AN602" s="6">
        <f t="shared" si="208"/>
        <v>30</v>
      </c>
      <c r="AO602" s="6">
        <f t="shared" si="209"/>
        <v>1692</v>
      </c>
      <c r="AP602" s="6">
        <f t="shared" si="210"/>
        <v>4</v>
      </c>
      <c r="AQ602" s="6">
        <f t="shared" si="211"/>
        <v>10373</v>
      </c>
      <c r="AR602" s="6">
        <f t="shared" si="212"/>
        <v>33.300236406619383</v>
      </c>
    </row>
    <row r="603" spans="3:44" x14ac:dyDescent="0.25">
      <c r="C603" s="5" t="s">
        <v>1190</v>
      </c>
      <c r="D603" s="5">
        <v>34500</v>
      </c>
      <c r="E603" s="5" t="s">
        <v>1191</v>
      </c>
      <c r="F603" s="5">
        <v>19014</v>
      </c>
      <c r="G603" s="5">
        <v>1014</v>
      </c>
      <c r="H603" s="5">
        <v>2617</v>
      </c>
      <c r="I603" s="5">
        <v>4057</v>
      </c>
      <c r="J603" s="5">
        <v>3455</v>
      </c>
      <c r="K603" s="5">
        <v>2712</v>
      </c>
      <c r="L603" s="5">
        <v>795</v>
      </c>
      <c r="M603" s="5">
        <v>1628</v>
      </c>
      <c r="N603" s="5">
        <v>396</v>
      </c>
      <c r="O603" s="5">
        <v>430</v>
      </c>
      <c r="P603" s="5">
        <v>687</v>
      </c>
      <c r="Q603" s="5">
        <v>777</v>
      </c>
      <c r="R603" s="5">
        <v>446</v>
      </c>
      <c r="S603" s="6">
        <f t="shared" si="213"/>
        <v>9507</v>
      </c>
      <c r="T603" s="6" t="str">
        <f t="shared" si="214"/>
        <v>15 to 19 minutes</v>
      </c>
      <c r="U603" s="6">
        <f t="shared" si="215"/>
        <v>15</v>
      </c>
      <c r="V603" s="6">
        <f t="shared" si="216"/>
        <v>19014</v>
      </c>
      <c r="W603" s="6">
        <f t="shared" si="217"/>
        <v>7688</v>
      </c>
      <c r="X603" s="6">
        <f t="shared" si="218"/>
        <v>3455</v>
      </c>
      <c r="Y603" s="6">
        <f t="shared" si="219"/>
        <v>4</v>
      </c>
      <c r="Z603" s="6">
        <f t="shared" si="220"/>
        <v>17.105933429811866</v>
      </c>
      <c r="AC603" s="6">
        <f t="shared" si="199"/>
        <v>19014</v>
      </c>
      <c r="AD603" s="6">
        <f t="shared" si="200"/>
        <v>4754</v>
      </c>
      <c r="AE603" s="6">
        <f t="shared" si="201"/>
        <v>10</v>
      </c>
      <c r="AF603" s="6">
        <f t="shared" si="202"/>
        <v>4057</v>
      </c>
      <c r="AG603" s="6">
        <f t="shared" si="203"/>
        <v>4</v>
      </c>
      <c r="AH603" s="6">
        <f t="shared" si="204"/>
        <v>3631</v>
      </c>
      <c r="AI603" s="6">
        <f t="shared" si="205"/>
        <v>11.106729110179936</v>
      </c>
      <c r="AL603" s="6">
        <f t="shared" si="206"/>
        <v>19014</v>
      </c>
      <c r="AM603" s="6">
        <f t="shared" si="207"/>
        <v>14261</v>
      </c>
      <c r="AN603" s="6">
        <f t="shared" si="208"/>
        <v>25</v>
      </c>
      <c r="AO603" s="6">
        <f t="shared" si="209"/>
        <v>795</v>
      </c>
      <c r="AP603" s="6">
        <f t="shared" si="210"/>
        <v>4</v>
      </c>
      <c r="AQ603" s="6">
        <f t="shared" si="211"/>
        <v>13855</v>
      </c>
      <c r="AR603" s="6">
        <f t="shared" si="212"/>
        <v>27.040251572327044</v>
      </c>
    </row>
    <row r="604" spans="3:44" x14ac:dyDescent="0.25">
      <c r="C604" s="5" t="s">
        <v>1192</v>
      </c>
      <c r="D604" s="5">
        <v>34540</v>
      </c>
      <c r="E604" s="5" t="s">
        <v>1193</v>
      </c>
      <c r="F604" s="5">
        <v>25484</v>
      </c>
      <c r="G604" s="5">
        <v>1827</v>
      </c>
      <c r="H604" s="5">
        <v>3071</v>
      </c>
      <c r="I604" s="5">
        <v>3958</v>
      </c>
      <c r="J604" s="5">
        <v>3644</v>
      </c>
      <c r="K604" s="5">
        <v>2954</v>
      </c>
      <c r="L604" s="5">
        <v>914</v>
      </c>
      <c r="M604" s="5">
        <v>1610</v>
      </c>
      <c r="N604" s="5">
        <v>417</v>
      </c>
      <c r="O604" s="5">
        <v>862</v>
      </c>
      <c r="P604" s="5">
        <v>2972</v>
      </c>
      <c r="Q604" s="5">
        <v>2282</v>
      </c>
      <c r="R604" s="5">
        <v>973</v>
      </c>
      <c r="S604" s="6">
        <f t="shared" si="213"/>
        <v>12742</v>
      </c>
      <c r="T604" s="6" t="str">
        <f t="shared" si="214"/>
        <v>20 to 24 minutes</v>
      </c>
      <c r="U604" s="6">
        <f t="shared" si="215"/>
        <v>20</v>
      </c>
      <c r="V604" s="6">
        <f t="shared" si="216"/>
        <v>25484</v>
      </c>
      <c r="W604" s="6">
        <f t="shared" si="217"/>
        <v>12500</v>
      </c>
      <c r="X604" s="6">
        <f t="shared" si="218"/>
        <v>2954</v>
      </c>
      <c r="Y604" s="6">
        <f t="shared" si="219"/>
        <v>4</v>
      </c>
      <c r="Z604" s="6">
        <f t="shared" si="220"/>
        <v>20.327691266079892</v>
      </c>
      <c r="AC604" s="6">
        <f t="shared" si="199"/>
        <v>25484</v>
      </c>
      <c r="AD604" s="6">
        <f t="shared" si="200"/>
        <v>6372</v>
      </c>
      <c r="AE604" s="6">
        <f t="shared" si="201"/>
        <v>10</v>
      </c>
      <c r="AF604" s="6">
        <f t="shared" si="202"/>
        <v>3958</v>
      </c>
      <c r="AG604" s="6">
        <f t="shared" si="203"/>
        <v>4</v>
      </c>
      <c r="AH604" s="6">
        <f t="shared" si="204"/>
        <v>4898</v>
      </c>
      <c r="AI604" s="6">
        <f t="shared" si="205"/>
        <v>11.488630621526024</v>
      </c>
      <c r="AL604" s="6">
        <f t="shared" si="206"/>
        <v>25484</v>
      </c>
      <c r="AM604" s="6">
        <f t="shared" si="207"/>
        <v>19113</v>
      </c>
      <c r="AN604" s="6">
        <f t="shared" si="208"/>
        <v>40</v>
      </c>
      <c r="AO604" s="6">
        <f t="shared" si="209"/>
        <v>862</v>
      </c>
      <c r="AP604" s="6">
        <f t="shared" si="210"/>
        <v>4</v>
      </c>
      <c r="AQ604" s="6">
        <f t="shared" si="211"/>
        <v>18395</v>
      </c>
      <c r="AR604" s="6">
        <f t="shared" si="212"/>
        <v>43.331786542923432</v>
      </c>
    </row>
    <row r="605" spans="3:44" x14ac:dyDescent="0.25">
      <c r="C605" s="5" t="s">
        <v>1194</v>
      </c>
      <c r="D605" s="5">
        <v>34580</v>
      </c>
      <c r="E605" s="5" t="s">
        <v>1195</v>
      </c>
      <c r="F605" s="5">
        <v>48280</v>
      </c>
      <c r="G605" s="5">
        <v>2079</v>
      </c>
      <c r="H605" s="5">
        <v>6463</v>
      </c>
      <c r="I605" s="5">
        <v>7235</v>
      </c>
      <c r="J605" s="5">
        <v>7872</v>
      </c>
      <c r="K605" s="5">
        <v>5955</v>
      </c>
      <c r="L605" s="5">
        <v>2944</v>
      </c>
      <c r="M605" s="5">
        <v>4984</v>
      </c>
      <c r="N605" s="5">
        <v>1120</v>
      </c>
      <c r="O605" s="5">
        <v>1792</v>
      </c>
      <c r="P605" s="5">
        <v>3340</v>
      </c>
      <c r="Q605" s="5">
        <v>3113</v>
      </c>
      <c r="R605" s="5">
        <v>1383</v>
      </c>
      <c r="S605" s="6">
        <f t="shared" si="213"/>
        <v>24140</v>
      </c>
      <c r="T605" s="6" t="str">
        <f t="shared" si="214"/>
        <v>20 to 24 minutes</v>
      </c>
      <c r="U605" s="6">
        <f t="shared" si="215"/>
        <v>20</v>
      </c>
      <c r="V605" s="6">
        <f t="shared" si="216"/>
        <v>48280</v>
      </c>
      <c r="W605" s="6">
        <f t="shared" si="217"/>
        <v>23649</v>
      </c>
      <c r="X605" s="6">
        <f t="shared" si="218"/>
        <v>5955</v>
      </c>
      <c r="Y605" s="6">
        <f t="shared" si="219"/>
        <v>4</v>
      </c>
      <c r="Z605" s="6">
        <f t="shared" si="220"/>
        <v>20.329806884970612</v>
      </c>
      <c r="AC605" s="6">
        <f t="shared" si="199"/>
        <v>48280</v>
      </c>
      <c r="AD605" s="6">
        <f t="shared" si="200"/>
        <v>12071</v>
      </c>
      <c r="AE605" s="6">
        <f t="shared" si="201"/>
        <v>10</v>
      </c>
      <c r="AF605" s="6">
        <f t="shared" si="202"/>
        <v>7235</v>
      </c>
      <c r="AG605" s="6">
        <f t="shared" si="203"/>
        <v>4</v>
      </c>
      <c r="AH605" s="6">
        <f t="shared" si="204"/>
        <v>8542</v>
      </c>
      <c r="AI605" s="6">
        <f t="shared" si="205"/>
        <v>11.950518313752593</v>
      </c>
      <c r="AL605" s="6">
        <f t="shared" si="206"/>
        <v>48280</v>
      </c>
      <c r="AM605" s="6">
        <f t="shared" si="207"/>
        <v>36210</v>
      </c>
      <c r="AN605" s="6">
        <f t="shared" si="208"/>
        <v>30</v>
      </c>
      <c r="AO605" s="6">
        <f t="shared" si="209"/>
        <v>4984</v>
      </c>
      <c r="AP605" s="6">
        <f t="shared" si="210"/>
        <v>4</v>
      </c>
      <c r="AQ605" s="6">
        <f t="shared" si="211"/>
        <v>32548</v>
      </c>
      <c r="AR605" s="6">
        <f t="shared" si="212"/>
        <v>32.939004815409312</v>
      </c>
    </row>
    <row r="606" spans="3:44" x14ac:dyDescent="0.25">
      <c r="C606" s="5" t="s">
        <v>1196</v>
      </c>
      <c r="D606" s="5">
        <v>34620</v>
      </c>
      <c r="E606" s="5" t="s">
        <v>1197</v>
      </c>
      <c r="F606" s="5">
        <v>47612</v>
      </c>
      <c r="G606" s="5">
        <v>2503</v>
      </c>
      <c r="H606" s="5">
        <v>7987</v>
      </c>
      <c r="I606" s="5">
        <v>9656</v>
      </c>
      <c r="J606" s="5">
        <v>9373</v>
      </c>
      <c r="K606" s="5">
        <v>6129</v>
      </c>
      <c r="L606" s="5">
        <v>2367</v>
      </c>
      <c r="M606" s="5">
        <v>3238</v>
      </c>
      <c r="N606" s="5">
        <v>513</v>
      </c>
      <c r="O606" s="5">
        <v>814</v>
      </c>
      <c r="P606" s="5">
        <v>2308</v>
      </c>
      <c r="Q606" s="5">
        <v>1940</v>
      </c>
      <c r="R606" s="5">
        <v>784</v>
      </c>
      <c r="S606" s="6">
        <f t="shared" si="213"/>
        <v>23806</v>
      </c>
      <c r="T606" s="6" t="str">
        <f t="shared" si="214"/>
        <v>15 to 19 minutes</v>
      </c>
      <c r="U606" s="6">
        <f t="shared" si="215"/>
        <v>15</v>
      </c>
      <c r="V606" s="6">
        <f t="shared" si="216"/>
        <v>47612</v>
      </c>
      <c r="W606" s="6">
        <f t="shared" si="217"/>
        <v>20146</v>
      </c>
      <c r="X606" s="6">
        <f t="shared" si="218"/>
        <v>9373</v>
      </c>
      <c r="Y606" s="6">
        <f t="shared" si="219"/>
        <v>4</v>
      </c>
      <c r="Z606" s="6">
        <f t="shared" si="220"/>
        <v>16.561933212418648</v>
      </c>
      <c r="AC606" s="6">
        <f t="shared" si="199"/>
        <v>47612</v>
      </c>
      <c r="AD606" s="6">
        <f t="shared" si="200"/>
        <v>11904</v>
      </c>
      <c r="AE606" s="6">
        <f t="shared" si="201"/>
        <v>10</v>
      </c>
      <c r="AF606" s="6">
        <f t="shared" si="202"/>
        <v>9656</v>
      </c>
      <c r="AG606" s="6">
        <f t="shared" si="203"/>
        <v>4</v>
      </c>
      <c r="AH606" s="6">
        <f t="shared" si="204"/>
        <v>10490</v>
      </c>
      <c r="AI606" s="6">
        <f t="shared" si="205"/>
        <v>10.585335542667771</v>
      </c>
      <c r="AL606" s="6">
        <f t="shared" si="206"/>
        <v>47612</v>
      </c>
      <c r="AM606" s="6">
        <f t="shared" si="207"/>
        <v>35709</v>
      </c>
      <c r="AN606" s="6">
        <f t="shared" si="208"/>
        <v>25</v>
      </c>
      <c r="AO606" s="6">
        <f t="shared" si="209"/>
        <v>2367</v>
      </c>
      <c r="AP606" s="6">
        <f t="shared" si="210"/>
        <v>4</v>
      </c>
      <c r="AQ606" s="6">
        <f t="shared" si="211"/>
        <v>35648</v>
      </c>
      <c r="AR606" s="6">
        <f t="shared" si="212"/>
        <v>25.103084072665823</v>
      </c>
    </row>
    <row r="607" spans="3:44" x14ac:dyDescent="0.25">
      <c r="C607" s="5" t="s">
        <v>1198</v>
      </c>
      <c r="D607" s="5">
        <v>34660</v>
      </c>
      <c r="E607" s="5" t="s">
        <v>1199</v>
      </c>
      <c r="F607" s="5">
        <v>16606</v>
      </c>
      <c r="G607" s="5">
        <v>1026</v>
      </c>
      <c r="H607" s="5">
        <v>3918</v>
      </c>
      <c r="I607" s="5">
        <v>4028</v>
      </c>
      <c r="J607" s="5">
        <v>2773</v>
      </c>
      <c r="K607" s="5">
        <v>1359</v>
      </c>
      <c r="L607" s="5">
        <v>438</v>
      </c>
      <c r="M607" s="5">
        <v>1156</v>
      </c>
      <c r="N607" s="5">
        <v>224</v>
      </c>
      <c r="O607" s="5">
        <v>211</v>
      </c>
      <c r="P607" s="5">
        <v>741</v>
      </c>
      <c r="Q607" s="5">
        <v>419</v>
      </c>
      <c r="R607" s="5">
        <v>313</v>
      </c>
      <c r="S607" s="6">
        <f t="shared" si="213"/>
        <v>8303</v>
      </c>
      <c r="T607" s="6" t="str">
        <f t="shared" si="214"/>
        <v>10 to 14 minutes</v>
      </c>
      <c r="U607" s="6">
        <f t="shared" si="215"/>
        <v>10</v>
      </c>
      <c r="V607" s="6">
        <f t="shared" si="216"/>
        <v>16606</v>
      </c>
      <c r="W607" s="6">
        <f t="shared" si="217"/>
        <v>4944</v>
      </c>
      <c r="X607" s="6">
        <f t="shared" si="218"/>
        <v>4028</v>
      </c>
      <c r="Y607" s="6">
        <f t="shared" si="219"/>
        <v>4</v>
      </c>
      <c r="Z607" s="6">
        <f t="shared" si="220"/>
        <v>13.335650446871897</v>
      </c>
      <c r="AC607" s="6">
        <f t="shared" si="199"/>
        <v>16606</v>
      </c>
      <c r="AD607" s="6">
        <f t="shared" si="200"/>
        <v>4152</v>
      </c>
      <c r="AE607" s="6">
        <f t="shared" si="201"/>
        <v>5</v>
      </c>
      <c r="AF607" s="6">
        <f t="shared" si="202"/>
        <v>3918</v>
      </c>
      <c r="AG607" s="6">
        <f t="shared" si="203"/>
        <v>4</v>
      </c>
      <c r="AH607" s="6">
        <f t="shared" si="204"/>
        <v>1026</v>
      </c>
      <c r="AI607" s="6">
        <f t="shared" si="205"/>
        <v>8.1909137314956606</v>
      </c>
      <c r="AL607" s="6">
        <f t="shared" si="206"/>
        <v>16606</v>
      </c>
      <c r="AM607" s="6">
        <f t="shared" si="207"/>
        <v>12455</v>
      </c>
      <c r="AN607" s="6">
        <f t="shared" si="208"/>
        <v>20</v>
      </c>
      <c r="AO607" s="6">
        <f t="shared" si="209"/>
        <v>1359</v>
      </c>
      <c r="AP607" s="6">
        <f t="shared" si="210"/>
        <v>4</v>
      </c>
      <c r="AQ607" s="6">
        <f t="shared" si="211"/>
        <v>11745</v>
      </c>
      <c r="AR607" s="6">
        <f t="shared" si="212"/>
        <v>22.088300220750551</v>
      </c>
    </row>
    <row r="608" spans="3:44" x14ac:dyDescent="0.25">
      <c r="C608" s="5" t="s">
        <v>1200</v>
      </c>
      <c r="D608" s="5">
        <v>34700</v>
      </c>
      <c r="E608" s="5" t="s">
        <v>1201</v>
      </c>
      <c r="F608" s="5">
        <v>25197</v>
      </c>
      <c r="G608" s="5">
        <v>1523</v>
      </c>
      <c r="H608" s="5">
        <v>5811</v>
      </c>
      <c r="I608" s="5">
        <v>4965</v>
      </c>
      <c r="J608" s="5">
        <v>3457</v>
      </c>
      <c r="K608" s="5">
        <v>3007</v>
      </c>
      <c r="L608" s="5">
        <v>1045</v>
      </c>
      <c r="M608" s="5">
        <v>2096</v>
      </c>
      <c r="N608" s="5">
        <v>567</v>
      </c>
      <c r="O608" s="5">
        <v>698</v>
      </c>
      <c r="P608" s="5">
        <v>1168</v>
      </c>
      <c r="Q608" s="5">
        <v>581</v>
      </c>
      <c r="R608" s="5">
        <v>279</v>
      </c>
      <c r="S608" s="6">
        <f t="shared" si="213"/>
        <v>12598.5</v>
      </c>
      <c r="T608" s="6" t="str">
        <f t="shared" si="214"/>
        <v>15 to 19 minutes</v>
      </c>
      <c r="U608" s="6">
        <f t="shared" si="215"/>
        <v>15</v>
      </c>
      <c r="V608" s="6">
        <f t="shared" si="216"/>
        <v>25197</v>
      </c>
      <c r="W608" s="6">
        <f t="shared" si="217"/>
        <v>12299</v>
      </c>
      <c r="X608" s="6">
        <f t="shared" si="218"/>
        <v>3457</v>
      </c>
      <c r="Y608" s="6">
        <f t="shared" si="219"/>
        <v>4</v>
      </c>
      <c r="Z608" s="6">
        <f t="shared" si="220"/>
        <v>15.346543245588661</v>
      </c>
      <c r="AC608" s="6">
        <f t="shared" si="199"/>
        <v>25197</v>
      </c>
      <c r="AD608" s="6">
        <f t="shared" si="200"/>
        <v>6300</v>
      </c>
      <c r="AE608" s="6">
        <f t="shared" si="201"/>
        <v>5</v>
      </c>
      <c r="AF608" s="6">
        <f t="shared" si="202"/>
        <v>5811</v>
      </c>
      <c r="AG608" s="6">
        <f t="shared" si="203"/>
        <v>4</v>
      </c>
      <c r="AH608" s="6">
        <f t="shared" si="204"/>
        <v>1523</v>
      </c>
      <c r="AI608" s="6">
        <f t="shared" si="205"/>
        <v>8.2877301669247974</v>
      </c>
      <c r="AL608" s="6">
        <f t="shared" si="206"/>
        <v>25197</v>
      </c>
      <c r="AM608" s="6">
        <f t="shared" si="207"/>
        <v>18898</v>
      </c>
      <c r="AN608" s="6">
        <f t="shared" si="208"/>
        <v>25</v>
      </c>
      <c r="AO608" s="6">
        <f t="shared" si="209"/>
        <v>1045</v>
      </c>
      <c r="AP608" s="6">
        <f t="shared" si="210"/>
        <v>4</v>
      </c>
      <c r="AQ608" s="6">
        <f t="shared" si="211"/>
        <v>18763</v>
      </c>
      <c r="AR608" s="6">
        <f t="shared" si="212"/>
        <v>25.515789473684212</v>
      </c>
    </row>
    <row r="609" spans="3:44" x14ac:dyDescent="0.25">
      <c r="C609" s="5" t="s">
        <v>1202</v>
      </c>
      <c r="D609" s="5">
        <v>34740</v>
      </c>
      <c r="E609" s="5" t="s">
        <v>1203</v>
      </c>
      <c r="F609" s="5">
        <v>64247</v>
      </c>
      <c r="G609" s="5">
        <v>2198</v>
      </c>
      <c r="H609" s="5">
        <v>8332</v>
      </c>
      <c r="I609" s="5">
        <v>12444</v>
      </c>
      <c r="J609" s="5">
        <v>12743</v>
      </c>
      <c r="K609" s="5">
        <v>10059</v>
      </c>
      <c r="L609" s="5">
        <v>3644</v>
      </c>
      <c r="M609" s="5">
        <v>5385</v>
      </c>
      <c r="N609" s="5">
        <v>1657</v>
      </c>
      <c r="O609" s="5">
        <v>1615</v>
      </c>
      <c r="P609" s="5">
        <v>3524</v>
      </c>
      <c r="Q609" s="5">
        <v>1725</v>
      </c>
      <c r="R609" s="5">
        <v>921</v>
      </c>
      <c r="S609" s="6">
        <f t="shared" si="213"/>
        <v>32123.5</v>
      </c>
      <c r="T609" s="6" t="str">
        <f t="shared" si="214"/>
        <v>15 to 19 minutes</v>
      </c>
      <c r="U609" s="6">
        <f t="shared" si="215"/>
        <v>15</v>
      </c>
      <c r="V609" s="6">
        <f t="shared" si="216"/>
        <v>64247</v>
      </c>
      <c r="W609" s="6">
        <f t="shared" si="217"/>
        <v>22974</v>
      </c>
      <c r="X609" s="6">
        <f t="shared" si="218"/>
        <v>12743</v>
      </c>
      <c r="Y609" s="6">
        <f t="shared" si="219"/>
        <v>4</v>
      </c>
      <c r="Z609" s="6">
        <f t="shared" si="220"/>
        <v>17.872008161343484</v>
      </c>
      <c r="AC609" s="6">
        <f t="shared" si="199"/>
        <v>64247</v>
      </c>
      <c r="AD609" s="6">
        <f t="shared" si="200"/>
        <v>16062</v>
      </c>
      <c r="AE609" s="6">
        <f t="shared" si="201"/>
        <v>10</v>
      </c>
      <c r="AF609" s="6">
        <f t="shared" si="202"/>
        <v>12444</v>
      </c>
      <c r="AG609" s="6">
        <f t="shared" si="203"/>
        <v>4</v>
      </c>
      <c r="AH609" s="6">
        <f t="shared" si="204"/>
        <v>10530</v>
      </c>
      <c r="AI609" s="6">
        <f t="shared" si="205"/>
        <v>11.778126004500161</v>
      </c>
      <c r="AL609" s="6">
        <f t="shared" si="206"/>
        <v>64247</v>
      </c>
      <c r="AM609" s="6">
        <f t="shared" si="207"/>
        <v>48186</v>
      </c>
      <c r="AN609" s="6">
        <f t="shared" si="208"/>
        <v>25</v>
      </c>
      <c r="AO609" s="6">
        <f t="shared" si="209"/>
        <v>3644</v>
      </c>
      <c r="AP609" s="6">
        <f t="shared" si="210"/>
        <v>4</v>
      </c>
      <c r="AQ609" s="6">
        <f t="shared" si="211"/>
        <v>45776</v>
      </c>
      <c r="AR609" s="6">
        <f t="shared" si="212"/>
        <v>27.644621295279912</v>
      </c>
    </row>
    <row r="610" spans="3:44" x14ac:dyDescent="0.25">
      <c r="C610" s="5" t="s">
        <v>1204</v>
      </c>
      <c r="D610" s="5">
        <v>34780</v>
      </c>
      <c r="E610" s="5" t="s">
        <v>1205</v>
      </c>
      <c r="F610" s="5">
        <v>26585</v>
      </c>
      <c r="G610" s="5">
        <v>1193</v>
      </c>
      <c r="H610" s="5">
        <v>4801</v>
      </c>
      <c r="I610" s="5">
        <v>5869</v>
      </c>
      <c r="J610" s="5">
        <v>4316</v>
      </c>
      <c r="K610" s="5">
        <v>2533</v>
      </c>
      <c r="L610" s="5">
        <v>1064</v>
      </c>
      <c r="M610" s="5">
        <v>2409</v>
      </c>
      <c r="N610" s="5">
        <v>420</v>
      </c>
      <c r="O610" s="5">
        <v>814</v>
      </c>
      <c r="P610" s="5">
        <v>1619</v>
      </c>
      <c r="Q610" s="5">
        <v>1153</v>
      </c>
      <c r="R610" s="5">
        <v>394</v>
      </c>
      <c r="S610" s="6">
        <f t="shared" si="213"/>
        <v>13292.5</v>
      </c>
      <c r="T610" s="6" t="str">
        <f t="shared" si="214"/>
        <v>15 to 19 minutes</v>
      </c>
      <c r="U610" s="6">
        <f t="shared" si="215"/>
        <v>15</v>
      </c>
      <c r="V610" s="6">
        <f t="shared" si="216"/>
        <v>26585</v>
      </c>
      <c r="W610" s="6">
        <f t="shared" si="217"/>
        <v>11863</v>
      </c>
      <c r="X610" s="6">
        <f t="shared" si="218"/>
        <v>4316</v>
      </c>
      <c r="Y610" s="6">
        <f t="shared" si="219"/>
        <v>4</v>
      </c>
      <c r="Z610" s="6">
        <f t="shared" si="220"/>
        <v>16.324837812789621</v>
      </c>
      <c r="AC610" s="6">
        <f t="shared" si="199"/>
        <v>26585</v>
      </c>
      <c r="AD610" s="6">
        <f t="shared" si="200"/>
        <v>6647</v>
      </c>
      <c r="AE610" s="6">
        <f t="shared" si="201"/>
        <v>10</v>
      </c>
      <c r="AF610" s="6">
        <f t="shared" si="202"/>
        <v>5869</v>
      </c>
      <c r="AG610" s="6">
        <f t="shared" si="203"/>
        <v>4</v>
      </c>
      <c r="AH610" s="6">
        <f t="shared" si="204"/>
        <v>5994</v>
      </c>
      <c r="AI610" s="6">
        <f t="shared" si="205"/>
        <v>10.444539103765548</v>
      </c>
      <c r="AL610" s="6">
        <f t="shared" si="206"/>
        <v>26585</v>
      </c>
      <c r="AM610" s="6">
        <f t="shared" si="207"/>
        <v>19939</v>
      </c>
      <c r="AN610" s="6">
        <f t="shared" si="208"/>
        <v>30</v>
      </c>
      <c r="AO610" s="6">
        <f t="shared" si="209"/>
        <v>2409</v>
      </c>
      <c r="AP610" s="6">
        <f t="shared" si="210"/>
        <v>4</v>
      </c>
      <c r="AQ610" s="6">
        <f t="shared" si="211"/>
        <v>19776</v>
      </c>
      <c r="AR610" s="6">
        <f t="shared" si="212"/>
        <v>30.270236612702366</v>
      </c>
    </row>
    <row r="611" spans="3:44" x14ac:dyDescent="0.25">
      <c r="C611" s="5" t="s">
        <v>1206</v>
      </c>
      <c r="D611" s="5">
        <v>34820</v>
      </c>
      <c r="E611" s="5" t="s">
        <v>1207</v>
      </c>
      <c r="F611" s="5">
        <v>115146</v>
      </c>
      <c r="G611" s="5">
        <v>3899</v>
      </c>
      <c r="H611" s="5">
        <v>12361</v>
      </c>
      <c r="I611" s="5">
        <v>19841</v>
      </c>
      <c r="J611" s="5">
        <v>21421</v>
      </c>
      <c r="K611" s="5">
        <v>21201</v>
      </c>
      <c r="L611" s="5">
        <v>6233</v>
      </c>
      <c r="M611" s="5">
        <v>16013</v>
      </c>
      <c r="N611" s="5">
        <v>2332</v>
      </c>
      <c r="O611" s="5">
        <v>2706</v>
      </c>
      <c r="P611" s="5">
        <v>5213</v>
      </c>
      <c r="Q611" s="5">
        <v>2398</v>
      </c>
      <c r="R611" s="5">
        <v>1528</v>
      </c>
      <c r="S611" s="6">
        <f t="shared" si="213"/>
        <v>57573</v>
      </c>
      <c r="T611" s="6" t="str">
        <f t="shared" si="214"/>
        <v>20 to 24 minutes</v>
      </c>
      <c r="U611" s="6">
        <f t="shared" si="215"/>
        <v>20</v>
      </c>
      <c r="V611" s="6">
        <f t="shared" si="216"/>
        <v>115146</v>
      </c>
      <c r="W611" s="6">
        <f t="shared" si="217"/>
        <v>57522</v>
      </c>
      <c r="X611" s="6">
        <f t="shared" si="218"/>
        <v>21201</v>
      </c>
      <c r="Y611" s="6">
        <f t="shared" si="219"/>
        <v>4</v>
      </c>
      <c r="Z611" s="6">
        <f t="shared" si="220"/>
        <v>20.009622187632658</v>
      </c>
      <c r="AC611" s="6">
        <f t="shared" si="199"/>
        <v>115146</v>
      </c>
      <c r="AD611" s="6">
        <f t="shared" si="200"/>
        <v>28787</v>
      </c>
      <c r="AE611" s="6">
        <f t="shared" si="201"/>
        <v>10</v>
      </c>
      <c r="AF611" s="6">
        <f t="shared" si="202"/>
        <v>19841</v>
      </c>
      <c r="AG611" s="6">
        <f t="shared" si="203"/>
        <v>4</v>
      </c>
      <c r="AH611" s="6">
        <f t="shared" si="204"/>
        <v>16260</v>
      </c>
      <c r="AI611" s="6">
        <f t="shared" si="205"/>
        <v>12.525376745123733</v>
      </c>
      <c r="AL611" s="6">
        <f t="shared" si="206"/>
        <v>115146</v>
      </c>
      <c r="AM611" s="6">
        <f t="shared" si="207"/>
        <v>86360</v>
      </c>
      <c r="AN611" s="6">
        <f t="shared" si="208"/>
        <v>30</v>
      </c>
      <c r="AO611" s="6">
        <f t="shared" si="209"/>
        <v>16013</v>
      </c>
      <c r="AP611" s="6">
        <f t="shared" si="210"/>
        <v>4</v>
      </c>
      <c r="AQ611" s="6">
        <f t="shared" si="211"/>
        <v>84956</v>
      </c>
      <c r="AR611" s="6">
        <f t="shared" si="212"/>
        <v>30.350590145506775</v>
      </c>
    </row>
    <row r="612" spans="3:44" x14ac:dyDescent="0.25">
      <c r="C612" s="5" t="s">
        <v>1208</v>
      </c>
      <c r="D612" s="5">
        <v>34860</v>
      </c>
      <c r="E612" s="5" t="s">
        <v>1209</v>
      </c>
      <c r="F612" s="5">
        <v>25780</v>
      </c>
      <c r="G612" s="5">
        <v>1657</v>
      </c>
      <c r="H612" s="5">
        <v>5028</v>
      </c>
      <c r="I612" s="5">
        <v>5844</v>
      </c>
      <c r="J612" s="5">
        <v>4145</v>
      </c>
      <c r="K612" s="5">
        <v>2818</v>
      </c>
      <c r="L612" s="5">
        <v>1113</v>
      </c>
      <c r="M612" s="5">
        <v>2451</v>
      </c>
      <c r="N612" s="5">
        <v>481</v>
      </c>
      <c r="O612" s="5">
        <v>346</v>
      </c>
      <c r="P612" s="5">
        <v>814</v>
      </c>
      <c r="Q612" s="5">
        <v>563</v>
      </c>
      <c r="R612" s="5">
        <v>520</v>
      </c>
      <c r="S612" s="6">
        <f t="shared" si="213"/>
        <v>12890</v>
      </c>
      <c r="T612" s="6" t="str">
        <f t="shared" si="214"/>
        <v>15 to 19 minutes</v>
      </c>
      <c r="U612" s="6">
        <f t="shared" si="215"/>
        <v>15</v>
      </c>
      <c r="V612" s="6">
        <f t="shared" si="216"/>
        <v>25780</v>
      </c>
      <c r="W612" s="6">
        <f t="shared" si="217"/>
        <v>12529</v>
      </c>
      <c r="X612" s="6">
        <f t="shared" si="218"/>
        <v>4145</v>
      </c>
      <c r="Y612" s="6">
        <f t="shared" si="219"/>
        <v>4</v>
      </c>
      <c r="Z612" s="6">
        <f t="shared" si="220"/>
        <v>15.348371531966224</v>
      </c>
      <c r="AC612" s="6">
        <f t="shared" si="199"/>
        <v>25780</v>
      </c>
      <c r="AD612" s="6">
        <f t="shared" si="200"/>
        <v>6446</v>
      </c>
      <c r="AE612" s="6">
        <f t="shared" si="201"/>
        <v>5</v>
      </c>
      <c r="AF612" s="6">
        <f t="shared" si="202"/>
        <v>5028</v>
      </c>
      <c r="AG612" s="6">
        <f t="shared" si="203"/>
        <v>4</v>
      </c>
      <c r="AH612" s="6">
        <f t="shared" si="204"/>
        <v>1657</v>
      </c>
      <c r="AI612" s="6">
        <f t="shared" si="205"/>
        <v>8.8090692124105008</v>
      </c>
      <c r="AL612" s="6">
        <f t="shared" si="206"/>
        <v>25780</v>
      </c>
      <c r="AM612" s="6">
        <f t="shared" si="207"/>
        <v>19335</v>
      </c>
      <c r="AN612" s="6">
        <f t="shared" si="208"/>
        <v>20</v>
      </c>
      <c r="AO612" s="6">
        <f t="shared" si="209"/>
        <v>2818</v>
      </c>
      <c r="AP612" s="6">
        <f t="shared" si="210"/>
        <v>4</v>
      </c>
      <c r="AQ612" s="6">
        <f t="shared" si="211"/>
        <v>16674</v>
      </c>
      <c r="AR612" s="6">
        <f t="shared" si="212"/>
        <v>23.777146912704044</v>
      </c>
    </row>
    <row r="613" spans="3:44" x14ac:dyDescent="0.25">
      <c r="C613" s="5" t="s">
        <v>1210</v>
      </c>
      <c r="D613" s="5">
        <v>34900</v>
      </c>
      <c r="E613" s="5" t="s">
        <v>1211</v>
      </c>
      <c r="F613" s="5">
        <v>60934</v>
      </c>
      <c r="G613" s="5">
        <v>2649</v>
      </c>
      <c r="H613" s="5">
        <v>8912</v>
      </c>
      <c r="I613" s="5">
        <v>12391</v>
      </c>
      <c r="J613" s="5">
        <v>9072</v>
      </c>
      <c r="K613" s="5">
        <v>6809</v>
      </c>
      <c r="L613" s="5">
        <v>2506</v>
      </c>
      <c r="M613" s="5">
        <v>6835</v>
      </c>
      <c r="N613" s="5">
        <v>1225</v>
      </c>
      <c r="O613" s="5">
        <v>1966</v>
      </c>
      <c r="P613" s="5">
        <v>3135</v>
      </c>
      <c r="Q613" s="5">
        <v>3776</v>
      </c>
      <c r="R613" s="5">
        <v>1658</v>
      </c>
      <c r="S613" s="6">
        <f t="shared" si="213"/>
        <v>30467</v>
      </c>
      <c r="T613" s="6" t="str">
        <f t="shared" si="214"/>
        <v>15 to 19 minutes</v>
      </c>
      <c r="U613" s="6">
        <f t="shared" si="215"/>
        <v>15</v>
      </c>
      <c r="V613" s="6">
        <f t="shared" si="216"/>
        <v>60934</v>
      </c>
      <c r="W613" s="6">
        <f t="shared" si="217"/>
        <v>23952</v>
      </c>
      <c r="X613" s="6">
        <f t="shared" si="218"/>
        <v>9072</v>
      </c>
      <c r="Y613" s="6">
        <f t="shared" si="219"/>
        <v>4</v>
      </c>
      <c r="Z613" s="6">
        <f t="shared" si="220"/>
        <v>17.872574955908288</v>
      </c>
      <c r="AC613" s="6">
        <f t="shared" si="199"/>
        <v>60934</v>
      </c>
      <c r="AD613" s="6">
        <f t="shared" si="200"/>
        <v>15234</v>
      </c>
      <c r="AE613" s="6">
        <f t="shared" si="201"/>
        <v>10</v>
      </c>
      <c r="AF613" s="6">
        <f t="shared" si="202"/>
        <v>12391</v>
      </c>
      <c r="AG613" s="6">
        <f t="shared" si="203"/>
        <v>4</v>
      </c>
      <c r="AH613" s="6">
        <f t="shared" si="204"/>
        <v>11561</v>
      </c>
      <c r="AI613" s="6">
        <f t="shared" si="205"/>
        <v>11.185537890404326</v>
      </c>
      <c r="AL613" s="6">
        <f t="shared" si="206"/>
        <v>60934</v>
      </c>
      <c r="AM613" s="6">
        <f t="shared" si="207"/>
        <v>45701</v>
      </c>
      <c r="AN613" s="6">
        <f t="shared" si="208"/>
        <v>30</v>
      </c>
      <c r="AO613" s="6">
        <f t="shared" si="209"/>
        <v>6835</v>
      </c>
      <c r="AP613" s="6">
        <f t="shared" si="210"/>
        <v>4</v>
      </c>
      <c r="AQ613" s="6">
        <f t="shared" si="211"/>
        <v>42339</v>
      </c>
      <c r="AR613" s="6">
        <f t="shared" si="212"/>
        <v>31.967227505486466</v>
      </c>
    </row>
    <row r="614" spans="3:44" x14ac:dyDescent="0.25">
      <c r="C614" s="5" t="s">
        <v>1212</v>
      </c>
      <c r="D614" s="5">
        <v>34940</v>
      </c>
      <c r="E614" s="5" t="s">
        <v>1213</v>
      </c>
      <c r="F614" s="5">
        <v>120644</v>
      </c>
      <c r="G614" s="5">
        <v>3004</v>
      </c>
      <c r="H614" s="5">
        <v>11292</v>
      </c>
      <c r="I614" s="5">
        <v>18639</v>
      </c>
      <c r="J614" s="5">
        <v>22439</v>
      </c>
      <c r="K614" s="5">
        <v>22068</v>
      </c>
      <c r="L614" s="5">
        <v>7489</v>
      </c>
      <c r="M614" s="5">
        <v>17154</v>
      </c>
      <c r="N614" s="5">
        <v>2409</v>
      </c>
      <c r="O614" s="5">
        <v>3214</v>
      </c>
      <c r="P614" s="5">
        <v>7150</v>
      </c>
      <c r="Q614" s="5">
        <v>3869</v>
      </c>
      <c r="R614" s="5">
        <v>1917</v>
      </c>
      <c r="S614" s="6">
        <f t="shared" si="213"/>
        <v>60322</v>
      </c>
      <c r="T614" s="6" t="str">
        <f t="shared" si="214"/>
        <v>20 to 24 minutes</v>
      </c>
      <c r="U614" s="6">
        <f t="shared" si="215"/>
        <v>20</v>
      </c>
      <c r="V614" s="6">
        <f t="shared" si="216"/>
        <v>120644</v>
      </c>
      <c r="W614" s="6">
        <f t="shared" si="217"/>
        <v>55374</v>
      </c>
      <c r="X614" s="6">
        <f t="shared" si="218"/>
        <v>22068</v>
      </c>
      <c r="Y614" s="6">
        <f t="shared" si="219"/>
        <v>4</v>
      </c>
      <c r="Z614" s="6">
        <f t="shared" si="220"/>
        <v>20.896864237810405</v>
      </c>
      <c r="AC614" s="6">
        <f t="shared" si="199"/>
        <v>120644</v>
      </c>
      <c r="AD614" s="6">
        <f t="shared" si="200"/>
        <v>30162</v>
      </c>
      <c r="AE614" s="6">
        <f t="shared" si="201"/>
        <v>10</v>
      </c>
      <c r="AF614" s="6">
        <f t="shared" si="202"/>
        <v>18639</v>
      </c>
      <c r="AG614" s="6">
        <f t="shared" si="203"/>
        <v>4</v>
      </c>
      <c r="AH614" s="6">
        <f t="shared" si="204"/>
        <v>14296</v>
      </c>
      <c r="AI614" s="6">
        <f t="shared" si="205"/>
        <v>13.404689092762487</v>
      </c>
      <c r="AL614" s="6">
        <f t="shared" si="206"/>
        <v>120644</v>
      </c>
      <c r="AM614" s="6">
        <f t="shared" si="207"/>
        <v>90483</v>
      </c>
      <c r="AN614" s="6">
        <f t="shared" si="208"/>
        <v>30</v>
      </c>
      <c r="AO614" s="6">
        <f t="shared" si="209"/>
        <v>17154</v>
      </c>
      <c r="AP614" s="6">
        <f t="shared" si="210"/>
        <v>4</v>
      </c>
      <c r="AQ614" s="6">
        <f t="shared" si="211"/>
        <v>84931</v>
      </c>
      <c r="AR614" s="6">
        <f t="shared" si="212"/>
        <v>31.294625160312464</v>
      </c>
    </row>
    <row r="615" spans="3:44" x14ac:dyDescent="0.25">
      <c r="C615" s="5" t="s">
        <v>1214</v>
      </c>
      <c r="D615" s="5">
        <v>34980</v>
      </c>
      <c r="E615" s="5" t="s">
        <v>1215</v>
      </c>
      <c r="F615" s="5">
        <v>723802</v>
      </c>
      <c r="G615" s="5">
        <v>15082</v>
      </c>
      <c r="H615" s="5">
        <v>58132</v>
      </c>
      <c r="I615" s="5">
        <v>91402</v>
      </c>
      <c r="J615" s="5">
        <v>108243</v>
      </c>
      <c r="K615" s="5">
        <v>113085</v>
      </c>
      <c r="L615" s="5">
        <v>53059</v>
      </c>
      <c r="M615" s="5">
        <v>116357</v>
      </c>
      <c r="N615" s="5">
        <v>25607</v>
      </c>
      <c r="O615" s="5">
        <v>30225</v>
      </c>
      <c r="P615" s="5">
        <v>68555</v>
      </c>
      <c r="Q615" s="5">
        <v>31717</v>
      </c>
      <c r="R615" s="5">
        <v>12338</v>
      </c>
      <c r="S615" s="6">
        <f t="shared" si="213"/>
        <v>361901</v>
      </c>
      <c r="T615" s="6" t="str">
        <f t="shared" si="214"/>
        <v>20 to 24 minutes</v>
      </c>
      <c r="U615" s="6">
        <f t="shared" si="215"/>
        <v>20</v>
      </c>
      <c r="V615" s="6">
        <f t="shared" si="216"/>
        <v>723802</v>
      </c>
      <c r="W615" s="6">
        <f t="shared" si="217"/>
        <v>272859</v>
      </c>
      <c r="X615" s="6">
        <f t="shared" si="218"/>
        <v>113085</v>
      </c>
      <c r="Y615" s="6">
        <f t="shared" si="219"/>
        <v>4</v>
      </c>
      <c r="Z615" s="6">
        <f t="shared" si="220"/>
        <v>23.149560065437502</v>
      </c>
      <c r="AC615" s="6">
        <f t="shared" si="199"/>
        <v>723802</v>
      </c>
      <c r="AD615" s="6">
        <f t="shared" si="200"/>
        <v>180951</v>
      </c>
      <c r="AE615" s="6">
        <f t="shared" si="201"/>
        <v>15</v>
      </c>
      <c r="AF615" s="6">
        <f t="shared" si="202"/>
        <v>108243</v>
      </c>
      <c r="AG615" s="6">
        <f t="shared" si="203"/>
        <v>4</v>
      </c>
      <c r="AH615" s="6">
        <f t="shared" si="204"/>
        <v>164616</v>
      </c>
      <c r="AI615" s="6">
        <f t="shared" si="205"/>
        <v>15.603623328991251</v>
      </c>
      <c r="AL615" s="6">
        <f t="shared" si="206"/>
        <v>723802</v>
      </c>
      <c r="AM615" s="6">
        <f t="shared" si="207"/>
        <v>542852</v>
      </c>
      <c r="AN615" s="6">
        <f t="shared" si="208"/>
        <v>30</v>
      </c>
      <c r="AO615" s="6">
        <f t="shared" si="209"/>
        <v>116357</v>
      </c>
      <c r="AP615" s="6">
        <f t="shared" si="210"/>
        <v>4</v>
      </c>
      <c r="AQ615" s="6">
        <f t="shared" si="211"/>
        <v>439003</v>
      </c>
      <c r="AR615" s="6">
        <f t="shared" si="212"/>
        <v>33.569995788822332</v>
      </c>
    </row>
    <row r="616" spans="3:44" x14ac:dyDescent="0.25">
      <c r="C616" s="5" t="s">
        <v>1216</v>
      </c>
      <c r="D616" s="5">
        <v>35020</v>
      </c>
      <c r="E616" s="5" t="s">
        <v>1217</v>
      </c>
      <c r="F616" s="5">
        <v>17687</v>
      </c>
      <c r="G616" s="5">
        <v>1578</v>
      </c>
      <c r="H616" s="5">
        <v>2913</v>
      </c>
      <c r="I616" s="5">
        <v>4057</v>
      </c>
      <c r="J616" s="5">
        <v>3620</v>
      </c>
      <c r="K616" s="5">
        <v>1453</v>
      </c>
      <c r="L616" s="5">
        <v>504</v>
      </c>
      <c r="M616" s="5">
        <v>1198</v>
      </c>
      <c r="N616" s="5">
        <v>253</v>
      </c>
      <c r="O616" s="5">
        <v>76</v>
      </c>
      <c r="P616" s="5">
        <v>678</v>
      </c>
      <c r="Q616" s="5">
        <v>536</v>
      </c>
      <c r="R616" s="5">
        <v>821</v>
      </c>
      <c r="S616" s="6">
        <f t="shared" si="213"/>
        <v>8843.5</v>
      </c>
      <c r="T616" s="6" t="str">
        <f t="shared" si="214"/>
        <v>15 to 19 minutes</v>
      </c>
      <c r="U616" s="6">
        <f t="shared" si="215"/>
        <v>15</v>
      </c>
      <c r="V616" s="6">
        <f t="shared" si="216"/>
        <v>17687</v>
      </c>
      <c r="W616" s="6">
        <f t="shared" si="217"/>
        <v>8548</v>
      </c>
      <c r="X616" s="6">
        <f t="shared" si="218"/>
        <v>3620</v>
      </c>
      <c r="Y616" s="6">
        <f t="shared" si="219"/>
        <v>4</v>
      </c>
      <c r="Z616" s="6">
        <f t="shared" si="220"/>
        <v>15.326519337016574</v>
      </c>
      <c r="AC616" s="6">
        <f t="shared" si="199"/>
        <v>17687</v>
      </c>
      <c r="AD616" s="6">
        <f t="shared" si="200"/>
        <v>4422</v>
      </c>
      <c r="AE616" s="6">
        <f t="shared" si="201"/>
        <v>5</v>
      </c>
      <c r="AF616" s="6">
        <f t="shared" si="202"/>
        <v>2913</v>
      </c>
      <c r="AG616" s="6">
        <f t="shared" si="203"/>
        <v>4</v>
      </c>
      <c r="AH616" s="6">
        <f t="shared" si="204"/>
        <v>1578</v>
      </c>
      <c r="AI616" s="6">
        <f t="shared" si="205"/>
        <v>8.9049090284929626</v>
      </c>
      <c r="AL616" s="6">
        <f t="shared" si="206"/>
        <v>17687</v>
      </c>
      <c r="AM616" s="6">
        <f t="shared" si="207"/>
        <v>13266</v>
      </c>
      <c r="AN616" s="6">
        <f t="shared" si="208"/>
        <v>20</v>
      </c>
      <c r="AO616" s="6">
        <f t="shared" si="209"/>
        <v>1453</v>
      </c>
      <c r="AP616" s="6">
        <f t="shared" si="210"/>
        <v>4</v>
      </c>
      <c r="AQ616" s="6">
        <f t="shared" si="211"/>
        <v>12168</v>
      </c>
      <c r="AR616" s="6">
        <f t="shared" si="212"/>
        <v>23.020646937370955</v>
      </c>
    </row>
    <row r="617" spans="3:44" x14ac:dyDescent="0.25">
      <c r="C617" s="5" t="s">
        <v>1218</v>
      </c>
      <c r="D617" s="5">
        <v>35060</v>
      </c>
      <c r="E617" s="5" t="s">
        <v>1219</v>
      </c>
      <c r="F617" s="5">
        <v>15325</v>
      </c>
      <c r="G617" s="5">
        <v>786</v>
      </c>
      <c r="H617" s="5">
        <v>2746</v>
      </c>
      <c r="I617" s="5">
        <v>3242</v>
      </c>
      <c r="J617" s="5">
        <v>2510</v>
      </c>
      <c r="K617" s="5">
        <v>1336</v>
      </c>
      <c r="L617" s="5">
        <v>528</v>
      </c>
      <c r="M617" s="5">
        <v>1565</v>
      </c>
      <c r="N617" s="5">
        <v>218</v>
      </c>
      <c r="O617" s="5">
        <v>315</v>
      </c>
      <c r="P617" s="5">
        <v>769</v>
      </c>
      <c r="Q617" s="5">
        <v>783</v>
      </c>
      <c r="R617" s="5">
        <v>527</v>
      </c>
      <c r="S617" s="6">
        <f t="shared" si="213"/>
        <v>7662.5</v>
      </c>
      <c r="T617" s="6" t="str">
        <f t="shared" si="214"/>
        <v>15 to 19 minutes</v>
      </c>
      <c r="U617" s="6">
        <f t="shared" si="215"/>
        <v>15</v>
      </c>
      <c r="V617" s="6">
        <f t="shared" si="216"/>
        <v>15325</v>
      </c>
      <c r="W617" s="6">
        <f t="shared" si="217"/>
        <v>6774</v>
      </c>
      <c r="X617" s="6">
        <f t="shared" si="218"/>
        <v>2510</v>
      </c>
      <c r="Y617" s="6">
        <f t="shared" si="219"/>
        <v>4</v>
      </c>
      <c r="Z617" s="6">
        <f t="shared" si="220"/>
        <v>16.415936254980078</v>
      </c>
      <c r="AC617" s="6">
        <f t="shared" si="199"/>
        <v>15325</v>
      </c>
      <c r="AD617" s="6">
        <f t="shared" si="200"/>
        <v>3832</v>
      </c>
      <c r="AE617" s="6">
        <f t="shared" si="201"/>
        <v>10</v>
      </c>
      <c r="AF617" s="6">
        <f t="shared" si="202"/>
        <v>3242</v>
      </c>
      <c r="AG617" s="6">
        <f t="shared" si="203"/>
        <v>4</v>
      </c>
      <c r="AH617" s="6">
        <f t="shared" si="204"/>
        <v>3532</v>
      </c>
      <c r="AI617" s="6">
        <f t="shared" si="205"/>
        <v>10.369216533004318</v>
      </c>
      <c r="AL617" s="6">
        <f t="shared" si="206"/>
        <v>15325</v>
      </c>
      <c r="AM617" s="6">
        <f t="shared" si="207"/>
        <v>11494</v>
      </c>
      <c r="AN617" s="6">
        <f t="shared" si="208"/>
        <v>30</v>
      </c>
      <c r="AO617" s="6">
        <f t="shared" si="209"/>
        <v>1565</v>
      </c>
      <c r="AP617" s="6">
        <f t="shared" si="210"/>
        <v>4</v>
      </c>
      <c r="AQ617" s="6">
        <f t="shared" si="211"/>
        <v>11148</v>
      </c>
      <c r="AR617" s="6">
        <f t="shared" si="212"/>
        <v>30.883706070287541</v>
      </c>
    </row>
    <row r="618" spans="3:44" x14ac:dyDescent="0.25">
      <c r="C618" s="5" t="s">
        <v>1220</v>
      </c>
      <c r="D618" s="5">
        <v>35100</v>
      </c>
      <c r="E618" s="5" t="s">
        <v>1221</v>
      </c>
      <c r="F618" s="5">
        <v>51363</v>
      </c>
      <c r="G618" s="5">
        <v>2488</v>
      </c>
      <c r="H618" s="5">
        <v>7462</v>
      </c>
      <c r="I618" s="5">
        <v>9149</v>
      </c>
      <c r="J618" s="5">
        <v>9695</v>
      </c>
      <c r="K618" s="5">
        <v>6429</v>
      </c>
      <c r="L618" s="5">
        <v>2625</v>
      </c>
      <c r="M618" s="5">
        <v>5678</v>
      </c>
      <c r="N618" s="5">
        <v>1457</v>
      </c>
      <c r="O618" s="5">
        <v>1239</v>
      </c>
      <c r="P618" s="5">
        <v>2840</v>
      </c>
      <c r="Q618" s="5">
        <v>1555</v>
      </c>
      <c r="R618" s="5">
        <v>746</v>
      </c>
      <c r="S618" s="6">
        <f t="shared" si="213"/>
        <v>25681.5</v>
      </c>
      <c r="T618" s="6" t="str">
        <f t="shared" si="214"/>
        <v>15 to 19 minutes</v>
      </c>
      <c r="U618" s="6">
        <f t="shared" si="215"/>
        <v>15</v>
      </c>
      <c r="V618" s="6">
        <f t="shared" si="216"/>
        <v>51363</v>
      </c>
      <c r="W618" s="6">
        <f t="shared" si="217"/>
        <v>19099</v>
      </c>
      <c r="X618" s="6">
        <f t="shared" si="218"/>
        <v>9695</v>
      </c>
      <c r="Y618" s="6">
        <f t="shared" si="219"/>
        <v>4</v>
      </c>
      <c r="Z618" s="6">
        <f t="shared" si="220"/>
        <v>17.715832903558535</v>
      </c>
      <c r="AC618" s="6">
        <f t="shared" si="199"/>
        <v>51363</v>
      </c>
      <c r="AD618" s="6">
        <f t="shared" si="200"/>
        <v>12841</v>
      </c>
      <c r="AE618" s="6">
        <f t="shared" si="201"/>
        <v>10</v>
      </c>
      <c r="AF618" s="6">
        <f t="shared" si="202"/>
        <v>9149</v>
      </c>
      <c r="AG618" s="6">
        <f t="shared" si="203"/>
        <v>4</v>
      </c>
      <c r="AH618" s="6">
        <f t="shared" si="204"/>
        <v>9950</v>
      </c>
      <c r="AI618" s="6">
        <f t="shared" si="205"/>
        <v>11.263853973111816</v>
      </c>
      <c r="AL618" s="6">
        <f t="shared" si="206"/>
        <v>51363</v>
      </c>
      <c r="AM618" s="6">
        <f t="shared" si="207"/>
        <v>38523</v>
      </c>
      <c r="AN618" s="6">
        <f t="shared" si="208"/>
        <v>30</v>
      </c>
      <c r="AO618" s="6">
        <f t="shared" si="209"/>
        <v>5678</v>
      </c>
      <c r="AP618" s="6">
        <f t="shared" si="210"/>
        <v>4</v>
      </c>
      <c r="AQ618" s="6">
        <f t="shared" si="211"/>
        <v>37848</v>
      </c>
      <c r="AR618" s="6">
        <f t="shared" si="212"/>
        <v>30.474991194082424</v>
      </c>
    </row>
    <row r="619" spans="3:44" x14ac:dyDescent="0.25">
      <c r="C619" s="5" t="s">
        <v>1222</v>
      </c>
      <c r="D619" s="5">
        <v>35140</v>
      </c>
      <c r="E619" s="5" t="s">
        <v>1223</v>
      </c>
      <c r="F619" s="5">
        <v>15880</v>
      </c>
      <c r="G619" s="5">
        <v>632</v>
      </c>
      <c r="H619" s="5">
        <v>2163</v>
      </c>
      <c r="I619" s="5">
        <v>2004</v>
      </c>
      <c r="J619" s="5">
        <v>2586</v>
      </c>
      <c r="K619" s="5">
        <v>2082</v>
      </c>
      <c r="L619" s="5">
        <v>888</v>
      </c>
      <c r="M619" s="5">
        <v>1872</v>
      </c>
      <c r="N619" s="5">
        <v>356</v>
      </c>
      <c r="O619" s="5">
        <v>664</v>
      </c>
      <c r="P619" s="5">
        <v>1433</v>
      </c>
      <c r="Q619" s="5">
        <v>938</v>
      </c>
      <c r="R619" s="5">
        <v>262</v>
      </c>
      <c r="S619" s="6">
        <f t="shared" si="213"/>
        <v>7940</v>
      </c>
      <c r="T619" s="6" t="str">
        <f t="shared" si="214"/>
        <v>20 to 24 minutes</v>
      </c>
      <c r="U619" s="6">
        <f t="shared" si="215"/>
        <v>20</v>
      </c>
      <c r="V619" s="6">
        <f t="shared" si="216"/>
        <v>15880</v>
      </c>
      <c r="W619" s="6">
        <f t="shared" si="217"/>
        <v>7385</v>
      </c>
      <c r="X619" s="6">
        <f t="shared" si="218"/>
        <v>2082</v>
      </c>
      <c r="Y619" s="6">
        <f t="shared" si="219"/>
        <v>4</v>
      </c>
      <c r="Z619" s="6">
        <f t="shared" si="220"/>
        <v>21.066282420749278</v>
      </c>
      <c r="AC619" s="6">
        <f t="shared" si="199"/>
        <v>15880</v>
      </c>
      <c r="AD619" s="6">
        <f t="shared" si="200"/>
        <v>3971</v>
      </c>
      <c r="AE619" s="6">
        <f t="shared" si="201"/>
        <v>10</v>
      </c>
      <c r="AF619" s="6">
        <f t="shared" si="202"/>
        <v>2004</v>
      </c>
      <c r="AG619" s="6">
        <f t="shared" si="203"/>
        <v>4</v>
      </c>
      <c r="AH619" s="6">
        <f t="shared" si="204"/>
        <v>2795</v>
      </c>
      <c r="AI619" s="6">
        <f t="shared" si="205"/>
        <v>12.345309381237525</v>
      </c>
      <c r="AL619" s="6">
        <f t="shared" si="206"/>
        <v>15880</v>
      </c>
      <c r="AM619" s="6">
        <f t="shared" si="207"/>
        <v>11910</v>
      </c>
      <c r="AN619" s="6">
        <f t="shared" si="208"/>
        <v>30</v>
      </c>
      <c r="AO619" s="6">
        <f t="shared" si="209"/>
        <v>1872</v>
      </c>
      <c r="AP619" s="6">
        <f t="shared" si="210"/>
        <v>4</v>
      </c>
      <c r="AQ619" s="6">
        <f t="shared" si="211"/>
        <v>10355</v>
      </c>
      <c r="AR619" s="6">
        <f t="shared" si="212"/>
        <v>33.322649572649574</v>
      </c>
    </row>
    <row r="620" spans="3:44" x14ac:dyDescent="0.25">
      <c r="C620" s="5" t="s">
        <v>1224</v>
      </c>
      <c r="D620" s="5">
        <v>35220</v>
      </c>
      <c r="E620" s="5" t="s">
        <v>1225</v>
      </c>
      <c r="F620" s="5">
        <v>18408</v>
      </c>
      <c r="G620" s="5">
        <v>925</v>
      </c>
      <c r="H620" s="5">
        <v>2862</v>
      </c>
      <c r="I620" s="5">
        <v>2574</v>
      </c>
      <c r="J620" s="5">
        <v>2398</v>
      </c>
      <c r="K620" s="5">
        <v>1603</v>
      </c>
      <c r="L620" s="5">
        <v>888</v>
      </c>
      <c r="M620" s="5">
        <v>2012</v>
      </c>
      <c r="N620" s="5">
        <v>736</v>
      </c>
      <c r="O620" s="5">
        <v>779</v>
      </c>
      <c r="P620" s="5">
        <v>1831</v>
      </c>
      <c r="Q620" s="5">
        <v>1189</v>
      </c>
      <c r="R620" s="5">
        <v>611</v>
      </c>
      <c r="S620" s="6">
        <f t="shared" si="213"/>
        <v>9204</v>
      </c>
      <c r="T620" s="6" t="str">
        <f t="shared" si="214"/>
        <v>20 to 24 minutes</v>
      </c>
      <c r="U620" s="6">
        <f t="shared" si="215"/>
        <v>20</v>
      </c>
      <c r="V620" s="6">
        <f t="shared" si="216"/>
        <v>18408</v>
      </c>
      <c r="W620" s="6">
        <f t="shared" si="217"/>
        <v>8759</v>
      </c>
      <c r="X620" s="6">
        <f t="shared" si="218"/>
        <v>1603</v>
      </c>
      <c r="Y620" s="6">
        <f t="shared" si="219"/>
        <v>4</v>
      </c>
      <c r="Z620" s="6">
        <f t="shared" si="220"/>
        <v>21.110417966313165</v>
      </c>
      <c r="AC620" s="6">
        <f t="shared" si="199"/>
        <v>18408</v>
      </c>
      <c r="AD620" s="6">
        <f t="shared" si="200"/>
        <v>4603</v>
      </c>
      <c r="AE620" s="6">
        <f t="shared" si="201"/>
        <v>10</v>
      </c>
      <c r="AF620" s="6">
        <f t="shared" si="202"/>
        <v>2574</v>
      </c>
      <c r="AG620" s="6">
        <f t="shared" si="203"/>
        <v>4</v>
      </c>
      <c r="AH620" s="6">
        <f t="shared" si="204"/>
        <v>3787</v>
      </c>
      <c r="AI620" s="6">
        <f t="shared" si="205"/>
        <v>11.266511266511266</v>
      </c>
      <c r="AL620" s="6">
        <f t="shared" si="206"/>
        <v>18408</v>
      </c>
      <c r="AM620" s="6">
        <f t="shared" si="207"/>
        <v>13806</v>
      </c>
      <c r="AN620" s="6">
        <f t="shared" si="208"/>
        <v>35</v>
      </c>
      <c r="AO620" s="6">
        <f t="shared" si="209"/>
        <v>736</v>
      </c>
      <c r="AP620" s="6">
        <f t="shared" si="210"/>
        <v>4</v>
      </c>
      <c r="AQ620" s="6">
        <f t="shared" si="211"/>
        <v>13262</v>
      </c>
      <c r="AR620" s="6">
        <f t="shared" si="212"/>
        <v>37.956521739130437</v>
      </c>
    </row>
    <row r="621" spans="3:44" x14ac:dyDescent="0.25">
      <c r="C621" s="5" t="s">
        <v>1226</v>
      </c>
      <c r="D621" s="5">
        <v>35260</v>
      </c>
      <c r="E621" s="5" t="s">
        <v>1227</v>
      </c>
      <c r="F621" s="5">
        <v>38402</v>
      </c>
      <c r="G621" s="5">
        <v>1987</v>
      </c>
      <c r="H621" s="5">
        <v>5734</v>
      </c>
      <c r="I621" s="5">
        <v>7327</v>
      </c>
      <c r="J621" s="5">
        <v>5941</v>
      </c>
      <c r="K621" s="5">
        <v>4716</v>
      </c>
      <c r="L621" s="5">
        <v>2124</v>
      </c>
      <c r="M621" s="5">
        <v>3494</v>
      </c>
      <c r="N621" s="5">
        <v>1008</v>
      </c>
      <c r="O621" s="5">
        <v>1146</v>
      </c>
      <c r="P621" s="5">
        <v>2707</v>
      </c>
      <c r="Q621" s="5">
        <v>1596</v>
      </c>
      <c r="R621" s="5">
        <v>622</v>
      </c>
      <c r="S621" s="6">
        <f t="shared" si="213"/>
        <v>19201</v>
      </c>
      <c r="T621" s="6" t="str">
        <f t="shared" si="214"/>
        <v>15 to 19 minutes</v>
      </c>
      <c r="U621" s="6">
        <f t="shared" si="215"/>
        <v>15</v>
      </c>
      <c r="V621" s="6">
        <f t="shared" si="216"/>
        <v>38402</v>
      </c>
      <c r="W621" s="6">
        <f t="shared" si="217"/>
        <v>15048</v>
      </c>
      <c r="X621" s="6">
        <f t="shared" si="218"/>
        <v>5941</v>
      </c>
      <c r="Y621" s="6">
        <f t="shared" si="219"/>
        <v>4</v>
      </c>
      <c r="Z621" s="6">
        <f t="shared" si="220"/>
        <v>17.796162262245414</v>
      </c>
      <c r="AC621" s="6">
        <f t="shared" si="199"/>
        <v>38402</v>
      </c>
      <c r="AD621" s="6">
        <f t="shared" si="200"/>
        <v>9601</v>
      </c>
      <c r="AE621" s="6">
        <f t="shared" si="201"/>
        <v>10</v>
      </c>
      <c r="AF621" s="6">
        <f t="shared" si="202"/>
        <v>7327</v>
      </c>
      <c r="AG621" s="6">
        <f t="shared" si="203"/>
        <v>4</v>
      </c>
      <c r="AH621" s="6">
        <f t="shared" si="204"/>
        <v>7721</v>
      </c>
      <c r="AI621" s="6">
        <f t="shared" si="205"/>
        <v>11.026067967790365</v>
      </c>
      <c r="AL621" s="6">
        <f t="shared" si="206"/>
        <v>38402</v>
      </c>
      <c r="AM621" s="6">
        <f t="shared" si="207"/>
        <v>28802</v>
      </c>
      <c r="AN621" s="6">
        <f t="shared" si="208"/>
        <v>30</v>
      </c>
      <c r="AO621" s="6">
        <f t="shared" si="209"/>
        <v>3494</v>
      </c>
      <c r="AP621" s="6">
        <f t="shared" si="210"/>
        <v>4</v>
      </c>
      <c r="AQ621" s="6">
        <f t="shared" si="211"/>
        <v>27829</v>
      </c>
      <c r="AR621" s="6">
        <f t="shared" si="212"/>
        <v>31.113337149398969</v>
      </c>
    </row>
    <row r="622" spans="3:44" x14ac:dyDescent="0.25">
      <c r="C622" s="5" t="s">
        <v>1228</v>
      </c>
      <c r="D622" s="5">
        <v>35300</v>
      </c>
      <c r="E622" s="5" t="s">
        <v>1229</v>
      </c>
      <c r="F622" s="5">
        <v>399561</v>
      </c>
      <c r="G622" s="5">
        <v>11408</v>
      </c>
      <c r="H622" s="5">
        <v>41461</v>
      </c>
      <c r="I622" s="5">
        <v>63448</v>
      </c>
      <c r="J622" s="5">
        <v>65000</v>
      </c>
      <c r="K622" s="5">
        <v>64893</v>
      </c>
      <c r="L622" s="5">
        <v>26099</v>
      </c>
      <c r="M622" s="5">
        <v>53148</v>
      </c>
      <c r="N622" s="5">
        <v>10662</v>
      </c>
      <c r="O622" s="5">
        <v>13929</v>
      </c>
      <c r="P622" s="5">
        <v>23897</v>
      </c>
      <c r="Q622" s="5">
        <v>16166</v>
      </c>
      <c r="R622" s="5">
        <v>9450</v>
      </c>
      <c r="S622" s="6">
        <f t="shared" si="213"/>
        <v>199780.5</v>
      </c>
      <c r="T622" s="6" t="str">
        <f t="shared" si="214"/>
        <v>20 to 24 minutes</v>
      </c>
      <c r="U622" s="6">
        <f t="shared" si="215"/>
        <v>20</v>
      </c>
      <c r="V622" s="6">
        <f t="shared" si="216"/>
        <v>399561</v>
      </c>
      <c r="W622" s="6">
        <f t="shared" si="217"/>
        <v>181317</v>
      </c>
      <c r="X622" s="6">
        <f t="shared" si="218"/>
        <v>64893</v>
      </c>
      <c r="Y622" s="6">
        <f t="shared" si="219"/>
        <v>4</v>
      </c>
      <c r="Z622" s="6">
        <f t="shared" si="220"/>
        <v>21.138088853959594</v>
      </c>
      <c r="AC622" s="6">
        <f t="shared" si="199"/>
        <v>399561</v>
      </c>
      <c r="AD622" s="6">
        <f t="shared" si="200"/>
        <v>99891</v>
      </c>
      <c r="AE622" s="6">
        <f t="shared" si="201"/>
        <v>10</v>
      </c>
      <c r="AF622" s="6">
        <f t="shared" si="202"/>
        <v>63448</v>
      </c>
      <c r="AG622" s="6">
        <f t="shared" si="203"/>
        <v>4</v>
      </c>
      <c r="AH622" s="6">
        <f t="shared" si="204"/>
        <v>52869</v>
      </c>
      <c r="AI622" s="6">
        <f t="shared" si="205"/>
        <v>12.964396040852352</v>
      </c>
      <c r="AL622" s="6">
        <f t="shared" si="206"/>
        <v>399561</v>
      </c>
      <c r="AM622" s="6">
        <f t="shared" si="207"/>
        <v>299671</v>
      </c>
      <c r="AN622" s="6">
        <f t="shared" si="208"/>
        <v>30</v>
      </c>
      <c r="AO622" s="6">
        <f t="shared" si="209"/>
        <v>53148</v>
      </c>
      <c r="AP622" s="6">
        <f t="shared" si="210"/>
        <v>4</v>
      </c>
      <c r="AQ622" s="6">
        <f t="shared" si="211"/>
        <v>272309</v>
      </c>
      <c r="AR622" s="6">
        <f t="shared" si="212"/>
        <v>32.059287273274627</v>
      </c>
    </row>
    <row r="623" spans="3:44" x14ac:dyDescent="0.25">
      <c r="C623" s="5" t="s">
        <v>1230</v>
      </c>
      <c r="D623" s="5">
        <v>35340</v>
      </c>
      <c r="E623" s="5" t="s">
        <v>1231</v>
      </c>
      <c r="F623" s="5">
        <v>29375</v>
      </c>
      <c r="G623" s="5">
        <v>1173</v>
      </c>
      <c r="H623" s="5">
        <v>4131</v>
      </c>
      <c r="I623" s="5">
        <v>6403</v>
      </c>
      <c r="J623" s="5">
        <v>5617</v>
      </c>
      <c r="K623" s="5">
        <v>3679</v>
      </c>
      <c r="L623" s="5">
        <v>1112</v>
      </c>
      <c r="M623" s="5">
        <v>2908</v>
      </c>
      <c r="N623" s="5">
        <v>455</v>
      </c>
      <c r="O623" s="5">
        <v>756</v>
      </c>
      <c r="P623" s="5">
        <v>1098</v>
      </c>
      <c r="Q623" s="5">
        <v>841</v>
      </c>
      <c r="R623" s="5">
        <v>1202</v>
      </c>
      <c r="S623" s="6">
        <f t="shared" si="213"/>
        <v>14687.5</v>
      </c>
      <c r="T623" s="6" t="str">
        <f t="shared" si="214"/>
        <v>15 to 19 minutes</v>
      </c>
      <c r="U623" s="6">
        <f t="shared" si="215"/>
        <v>15</v>
      </c>
      <c r="V623" s="6">
        <f t="shared" si="216"/>
        <v>29375</v>
      </c>
      <c r="W623" s="6">
        <f t="shared" si="217"/>
        <v>11707</v>
      </c>
      <c r="X623" s="6">
        <f t="shared" si="218"/>
        <v>5617</v>
      </c>
      <c r="Y623" s="6">
        <f t="shared" si="219"/>
        <v>4</v>
      </c>
      <c r="Z623" s="6">
        <f t="shared" si="220"/>
        <v>17.122485312444365</v>
      </c>
      <c r="AC623" s="6">
        <f t="shared" si="199"/>
        <v>29375</v>
      </c>
      <c r="AD623" s="6">
        <f t="shared" si="200"/>
        <v>7344</v>
      </c>
      <c r="AE623" s="6">
        <f t="shared" si="201"/>
        <v>10</v>
      </c>
      <c r="AF623" s="6">
        <f t="shared" si="202"/>
        <v>6403</v>
      </c>
      <c r="AG623" s="6">
        <f t="shared" si="203"/>
        <v>4</v>
      </c>
      <c r="AH623" s="6">
        <f t="shared" si="204"/>
        <v>5304</v>
      </c>
      <c r="AI623" s="6">
        <f t="shared" si="205"/>
        <v>11.27424644697798</v>
      </c>
      <c r="AL623" s="6">
        <f t="shared" si="206"/>
        <v>29375</v>
      </c>
      <c r="AM623" s="6">
        <f t="shared" si="207"/>
        <v>22032</v>
      </c>
      <c r="AN623" s="6">
        <f t="shared" si="208"/>
        <v>25</v>
      </c>
      <c r="AO623" s="6">
        <f t="shared" si="209"/>
        <v>1112</v>
      </c>
      <c r="AP623" s="6">
        <f t="shared" si="210"/>
        <v>4</v>
      </c>
      <c r="AQ623" s="6">
        <f t="shared" si="211"/>
        <v>21003</v>
      </c>
      <c r="AR623" s="6">
        <f t="shared" si="212"/>
        <v>28.698741007194243</v>
      </c>
    </row>
    <row r="624" spans="3:44" x14ac:dyDescent="0.25">
      <c r="C624" s="5" t="s">
        <v>1232</v>
      </c>
      <c r="D624" s="5">
        <v>35380</v>
      </c>
      <c r="E624" s="5" t="s">
        <v>1233</v>
      </c>
      <c r="F624" s="5">
        <v>515473</v>
      </c>
      <c r="G624" s="5">
        <v>13479</v>
      </c>
      <c r="H624" s="5">
        <v>44641</v>
      </c>
      <c r="I624" s="5">
        <v>76003</v>
      </c>
      <c r="J624" s="5">
        <v>88486</v>
      </c>
      <c r="K624" s="5">
        <v>80298</v>
      </c>
      <c r="L624" s="5">
        <v>28879</v>
      </c>
      <c r="M624" s="5">
        <v>77278</v>
      </c>
      <c r="N624" s="5">
        <v>13394</v>
      </c>
      <c r="O624" s="5">
        <v>14297</v>
      </c>
      <c r="P624" s="5">
        <v>40005</v>
      </c>
      <c r="Q624" s="5">
        <v>27436</v>
      </c>
      <c r="R624" s="5">
        <v>11277</v>
      </c>
      <c r="S624" s="6">
        <f t="shared" si="213"/>
        <v>257736.5</v>
      </c>
      <c r="T624" s="6" t="str">
        <f t="shared" si="214"/>
        <v>20 to 24 minutes</v>
      </c>
      <c r="U624" s="6">
        <f t="shared" si="215"/>
        <v>20</v>
      </c>
      <c r="V624" s="6">
        <f t="shared" si="216"/>
        <v>515473</v>
      </c>
      <c r="W624" s="6">
        <f t="shared" si="217"/>
        <v>222609</v>
      </c>
      <c r="X624" s="6">
        <f t="shared" si="218"/>
        <v>80298</v>
      </c>
      <c r="Y624" s="6">
        <f t="shared" si="219"/>
        <v>4</v>
      </c>
      <c r="Z624" s="6">
        <f t="shared" si="220"/>
        <v>21.74985678348153</v>
      </c>
      <c r="AC624" s="6">
        <f t="shared" si="199"/>
        <v>515473</v>
      </c>
      <c r="AD624" s="6">
        <f t="shared" si="200"/>
        <v>128869</v>
      </c>
      <c r="AE624" s="6">
        <f t="shared" si="201"/>
        <v>10</v>
      </c>
      <c r="AF624" s="6">
        <f t="shared" si="202"/>
        <v>76003</v>
      </c>
      <c r="AG624" s="6">
        <f t="shared" si="203"/>
        <v>4</v>
      </c>
      <c r="AH624" s="6">
        <f t="shared" si="204"/>
        <v>58120</v>
      </c>
      <c r="AI624" s="6">
        <f t="shared" si="205"/>
        <v>13.723445127166032</v>
      </c>
      <c r="AL624" s="6">
        <f t="shared" si="206"/>
        <v>515473</v>
      </c>
      <c r="AM624" s="6">
        <f t="shared" si="207"/>
        <v>386605</v>
      </c>
      <c r="AN624" s="6">
        <f t="shared" si="208"/>
        <v>30</v>
      </c>
      <c r="AO624" s="6">
        <f t="shared" si="209"/>
        <v>77278</v>
      </c>
      <c r="AP624" s="6">
        <f t="shared" si="210"/>
        <v>4</v>
      </c>
      <c r="AQ624" s="6">
        <f t="shared" si="211"/>
        <v>331786</v>
      </c>
      <c r="AR624" s="6">
        <f t="shared" si="212"/>
        <v>32.83748285411113</v>
      </c>
    </row>
    <row r="625" spans="3:44" x14ac:dyDescent="0.25">
      <c r="C625" s="5" t="s">
        <v>1234</v>
      </c>
      <c r="D625" s="5">
        <v>35420</v>
      </c>
      <c r="E625" s="5" t="s">
        <v>1235</v>
      </c>
      <c r="F625" s="5">
        <v>39932</v>
      </c>
      <c r="G625" s="5">
        <v>2857</v>
      </c>
      <c r="H625" s="5">
        <v>6172</v>
      </c>
      <c r="I625" s="5">
        <v>6501</v>
      </c>
      <c r="J625" s="5">
        <v>6425</v>
      </c>
      <c r="K625" s="5">
        <v>5386</v>
      </c>
      <c r="L625" s="5">
        <v>2572</v>
      </c>
      <c r="M625" s="5">
        <v>3629</v>
      </c>
      <c r="N625" s="5">
        <v>1004</v>
      </c>
      <c r="O625" s="5">
        <v>1357</v>
      </c>
      <c r="P625" s="5">
        <v>2290</v>
      </c>
      <c r="Q625" s="5">
        <v>1022</v>
      </c>
      <c r="R625" s="5">
        <v>717</v>
      </c>
      <c r="S625" s="6">
        <f t="shared" si="213"/>
        <v>19966</v>
      </c>
      <c r="T625" s="6" t="str">
        <f t="shared" si="214"/>
        <v>15 to 19 minutes</v>
      </c>
      <c r="U625" s="6">
        <f t="shared" si="215"/>
        <v>15</v>
      </c>
      <c r="V625" s="6">
        <f t="shared" si="216"/>
        <v>39932</v>
      </c>
      <c r="W625" s="6">
        <f t="shared" si="217"/>
        <v>15530</v>
      </c>
      <c r="X625" s="6">
        <f t="shared" si="218"/>
        <v>6425</v>
      </c>
      <c r="Y625" s="6">
        <f t="shared" si="219"/>
        <v>4</v>
      </c>
      <c r="Z625" s="6">
        <f t="shared" si="220"/>
        <v>17.761712062256809</v>
      </c>
      <c r="AC625" s="6">
        <f t="shared" si="199"/>
        <v>39932</v>
      </c>
      <c r="AD625" s="6">
        <f t="shared" si="200"/>
        <v>9984</v>
      </c>
      <c r="AE625" s="6">
        <f t="shared" si="201"/>
        <v>10</v>
      </c>
      <c r="AF625" s="6">
        <f t="shared" si="202"/>
        <v>6501</v>
      </c>
      <c r="AG625" s="6">
        <f t="shared" si="203"/>
        <v>4</v>
      </c>
      <c r="AH625" s="6">
        <f t="shared" si="204"/>
        <v>9029</v>
      </c>
      <c r="AI625" s="6">
        <f t="shared" si="205"/>
        <v>10.58698661744347</v>
      </c>
      <c r="AL625" s="6">
        <f t="shared" si="206"/>
        <v>39932</v>
      </c>
      <c r="AM625" s="6">
        <f t="shared" si="207"/>
        <v>29949</v>
      </c>
      <c r="AN625" s="6">
        <f t="shared" si="208"/>
        <v>30</v>
      </c>
      <c r="AO625" s="6">
        <f t="shared" si="209"/>
        <v>3629</v>
      </c>
      <c r="AP625" s="6">
        <f t="shared" si="210"/>
        <v>4</v>
      </c>
      <c r="AQ625" s="6">
        <f t="shared" si="211"/>
        <v>29913</v>
      </c>
      <c r="AR625" s="6">
        <f t="shared" si="212"/>
        <v>30.039680352714246</v>
      </c>
    </row>
    <row r="626" spans="3:44" x14ac:dyDescent="0.25">
      <c r="C626" s="5" t="s">
        <v>1236</v>
      </c>
      <c r="D626" s="5">
        <v>35460</v>
      </c>
      <c r="E626" s="5" t="s">
        <v>1237</v>
      </c>
      <c r="F626" s="5">
        <v>12648</v>
      </c>
      <c r="G626" s="5">
        <v>378</v>
      </c>
      <c r="H626" s="5">
        <v>1363</v>
      </c>
      <c r="I626" s="5">
        <v>1922</v>
      </c>
      <c r="J626" s="5">
        <v>1812</v>
      </c>
      <c r="K626" s="5">
        <v>1540</v>
      </c>
      <c r="L626" s="5">
        <v>616</v>
      </c>
      <c r="M626" s="5">
        <v>1317</v>
      </c>
      <c r="N626" s="5">
        <v>414</v>
      </c>
      <c r="O626" s="5">
        <v>475</v>
      </c>
      <c r="P626" s="5">
        <v>1688</v>
      </c>
      <c r="Q626" s="5">
        <v>686</v>
      </c>
      <c r="R626" s="5">
        <v>437</v>
      </c>
      <c r="S626" s="6">
        <f t="shared" si="213"/>
        <v>6324</v>
      </c>
      <c r="T626" s="6" t="str">
        <f t="shared" si="214"/>
        <v>20 to 24 minutes</v>
      </c>
      <c r="U626" s="6">
        <f t="shared" si="215"/>
        <v>20</v>
      </c>
      <c r="V626" s="6">
        <f t="shared" si="216"/>
        <v>12648</v>
      </c>
      <c r="W626" s="6">
        <f t="shared" si="217"/>
        <v>5475</v>
      </c>
      <c r="X626" s="6">
        <f t="shared" si="218"/>
        <v>1540</v>
      </c>
      <c r="Y626" s="6">
        <f t="shared" si="219"/>
        <v>4</v>
      </c>
      <c r="Z626" s="6">
        <f t="shared" si="220"/>
        <v>22.205194805194804</v>
      </c>
      <c r="AC626" s="6">
        <f t="shared" si="199"/>
        <v>12648</v>
      </c>
      <c r="AD626" s="6">
        <f t="shared" si="200"/>
        <v>3163</v>
      </c>
      <c r="AE626" s="6">
        <f t="shared" si="201"/>
        <v>10</v>
      </c>
      <c r="AF626" s="6">
        <f t="shared" si="202"/>
        <v>1922</v>
      </c>
      <c r="AG626" s="6">
        <f t="shared" si="203"/>
        <v>4</v>
      </c>
      <c r="AH626" s="6">
        <f t="shared" si="204"/>
        <v>1741</v>
      </c>
      <c r="AI626" s="6">
        <f t="shared" si="205"/>
        <v>12.957336108220604</v>
      </c>
      <c r="AL626" s="6">
        <f t="shared" si="206"/>
        <v>12648</v>
      </c>
      <c r="AM626" s="6">
        <f t="shared" si="207"/>
        <v>9486</v>
      </c>
      <c r="AN626" s="6">
        <f t="shared" si="208"/>
        <v>40</v>
      </c>
      <c r="AO626" s="6">
        <f t="shared" si="209"/>
        <v>475</v>
      </c>
      <c r="AP626" s="6">
        <f t="shared" si="210"/>
        <v>4</v>
      </c>
      <c r="AQ626" s="6">
        <f t="shared" si="211"/>
        <v>9362</v>
      </c>
      <c r="AR626" s="6">
        <f t="shared" si="212"/>
        <v>41.044210526315787</v>
      </c>
    </row>
    <row r="627" spans="3:44" x14ac:dyDescent="0.25">
      <c r="C627" s="5" t="s">
        <v>1238</v>
      </c>
      <c r="D627" s="5">
        <v>35500</v>
      </c>
      <c r="E627" s="5" t="s">
        <v>1239</v>
      </c>
      <c r="F627" s="5">
        <v>16080</v>
      </c>
      <c r="G627" s="5">
        <v>1247</v>
      </c>
      <c r="H627" s="5">
        <v>2952</v>
      </c>
      <c r="I627" s="5">
        <v>2544</v>
      </c>
      <c r="J627" s="5">
        <v>1699</v>
      </c>
      <c r="K627" s="5">
        <v>1469</v>
      </c>
      <c r="L627" s="5">
        <v>938</v>
      </c>
      <c r="M627" s="5">
        <v>1847</v>
      </c>
      <c r="N627" s="5">
        <v>581</v>
      </c>
      <c r="O627" s="5">
        <v>786</v>
      </c>
      <c r="P627" s="5">
        <v>1447</v>
      </c>
      <c r="Q627" s="5">
        <v>410</v>
      </c>
      <c r="R627" s="5">
        <v>160</v>
      </c>
      <c r="S627" s="6">
        <f t="shared" si="213"/>
        <v>8040</v>
      </c>
      <c r="T627" s="6" t="str">
        <f t="shared" si="214"/>
        <v>15 to 19 minutes</v>
      </c>
      <c r="U627" s="6">
        <f t="shared" si="215"/>
        <v>15</v>
      </c>
      <c r="V627" s="6">
        <f t="shared" si="216"/>
        <v>16080</v>
      </c>
      <c r="W627" s="6">
        <f t="shared" si="217"/>
        <v>6743</v>
      </c>
      <c r="X627" s="6">
        <f t="shared" si="218"/>
        <v>1699</v>
      </c>
      <c r="Y627" s="6">
        <f t="shared" si="219"/>
        <v>4</v>
      </c>
      <c r="Z627" s="6">
        <f t="shared" si="220"/>
        <v>18.05356091818717</v>
      </c>
      <c r="AC627" s="6">
        <f t="shared" si="199"/>
        <v>16080</v>
      </c>
      <c r="AD627" s="6">
        <f t="shared" si="200"/>
        <v>4021</v>
      </c>
      <c r="AE627" s="6">
        <f t="shared" si="201"/>
        <v>5</v>
      </c>
      <c r="AF627" s="6">
        <f t="shared" si="202"/>
        <v>2952</v>
      </c>
      <c r="AG627" s="6">
        <f t="shared" si="203"/>
        <v>4</v>
      </c>
      <c r="AH627" s="6">
        <f t="shared" si="204"/>
        <v>1247</v>
      </c>
      <c r="AI627" s="6">
        <f t="shared" si="205"/>
        <v>8.757452574525745</v>
      </c>
      <c r="AL627" s="6">
        <f t="shared" si="206"/>
        <v>16080</v>
      </c>
      <c r="AM627" s="6">
        <f t="shared" si="207"/>
        <v>12060</v>
      </c>
      <c r="AN627" s="6">
        <f t="shared" si="208"/>
        <v>30</v>
      </c>
      <c r="AO627" s="6">
        <f t="shared" si="209"/>
        <v>1847</v>
      </c>
      <c r="AP627" s="6">
        <f t="shared" si="210"/>
        <v>4</v>
      </c>
      <c r="AQ627" s="6">
        <f t="shared" si="211"/>
        <v>10849</v>
      </c>
      <c r="AR627" s="6">
        <f t="shared" si="212"/>
        <v>32.622631293990253</v>
      </c>
    </row>
    <row r="628" spans="3:44" x14ac:dyDescent="0.25">
      <c r="C628" s="5" t="s">
        <v>1240</v>
      </c>
      <c r="D628" s="5">
        <v>35580</v>
      </c>
      <c r="E628" s="5" t="s">
        <v>1241</v>
      </c>
      <c r="F628" s="5">
        <v>12380</v>
      </c>
      <c r="G628" s="5">
        <v>1468</v>
      </c>
      <c r="H628" s="5">
        <v>3711</v>
      </c>
      <c r="I628" s="5">
        <v>2571</v>
      </c>
      <c r="J628" s="5">
        <v>1434</v>
      </c>
      <c r="K628" s="5">
        <v>1048</v>
      </c>
      <c r="L628" s="5">
        <v>389</v>
      </c>
      <c r="M628" s="5">
        <v>783</v>
      </c>
      <c r="N628" s="5">
        <v>192</v>
      </c>
      <c r="O628" s="5">
        <v>130</v>
      </c>
      <c r="P628" s="5">
        <v>303</v>
      </c>
      <c r="Q628" s="5">
        <v>162</v>
      </c>
      <c r="R628" s="5">
        <v>189</v>
      </c>
      <c r="S628" s="6">
        <f t="shared" si="213"/>
        <v>6190</v>
      </c>
      <c r="T628" s="6" t="str">
        <f t="shared" si="214"/>
        <v>10 to 14 minutes</v>
      </c>
      <c r="U628" s="6">
        <f t="shared" si="215"/>
        <v>10</v>
      </c>
      <c r="V628" s="6">
        <f t="shared" si="216"/>
        <v>12380</v>
      </c>
      <c r="W628" s="6">
        <f t="shared" si="217"/>
        <v>5179</v>
      </c>
      <c r="X628" s="6">
        <f t="shared" si="218"/>
        <v>2571</v>
      </c>
      <c r="Y628" s="6">
        <f t="shared" si="219"/>
        <v>4</v>
      </c>
      <c r="Z628" s="6">
        <f t="shared" si="220"/>
        <v>11.572928821470246</v>
      </c>
      <c r="AC628" s="6">
        <f t="shared" si="199"/>
        <v>12380</v>
      </c>
      <c r="AD628" s="6">
        <f t="shared" si="200"/>
        <v>3096</v>
      </c>
      <c r="AE628" s="6">
        <f t="shared" si="201"/>
        <v>5</v>
      </c>
      <c r="AF628" s="6">
        <f t="shared" si="202"/>
        <v>3711</v>
      </c>
      <c r="AG628" s="6">
        <f t="shared" si="203"/>
        <v>4</v>
      </c>
      <c r="AH628" s="6">
        <f t="shared" si="204"/>
        <v>1468</v>
      </c>
      <c r="AI628" s="6">
        <f t="shared" si="205"/>
        <v>6.7537052007545135</v>
      </c>
      <c r="AL628" s="6">
        <f t="shared" si="206"/>
        <v>12380</v>
      </c>
      <c r="AM628" s="6">
        <f t="shared" si="207"/>
        <v>9285</v>
      </c>
      <c r="AN628" s="6">
        <f t="shared" si="208"/>
        <v>20</v>
      </c>
      <c r="AO628" s="6">
        <f t="shared" si="209"/>
        <v>1048</v>
      </c>
      <c r="AP628" s="6">
        <f t="shared" si="210"/>
        <v>4</v>
      </c>
      <c r="AQ628" s="6">
        <f t="shared" si="211"/>
        <v>9184</v>
      </c>
      <c r="AR628" s="6">
        <f t="shared" si="212"/>
        <v>20.385496183206108</v>
      </c>
    </row>
    <row r="629" spans="3:44" x14ac:dyDescent="0.25">
      <c r="C629" s="5" t="s">
        <v>1242</v>
      </c>
      <c r="D629" s="5">
        <v>35620</v>
      </c>
      <c r="E629" s="5" t="s">
        <v>1243</v>
      </c>
      <c r="F629" s="5">
        <v>8407146</v>
      </c>
      <c r="G629" s="5">
        <v>149533</v>
      </c>
      <c r="H629" s="5">
        <v>519411</v>
      </c>
      <c r="I629" s="5">
        <v>816219</v>
      </c>
      <c r="J629" s="5">
        <v>883397</v>
      </c>
      <c r="K629" s="5">
        <v>992911</v>
      </c>
      <c r="L629" s="5">
        <v>407016</v>
      </c>
      <c r="M629" s="5">
        <v>1270740</v>
      </c>
      <c r="N629" s="5">
        <v>242977</v>
      </c>
      <c r="O629" s="5">
        <v>455619</v>
      </c>
      <c r="P629" s="5">
        <v>996478</v>
      </c>
      <c r="Q629" s="5">
        <v>1172688</v>
      </c>
      <c r="R629" s="5">
        <v>500157</v>
      </c>
      <c r="S629" s="6">
        <f t="shared" si="213"/>
        <v>4203573</v>
      </c>
      <c r="T629" s="6" t="str">
        <f t="shared" si="214"/>
        <v>30 to 34 minutes</v>
      </c>
      <c r="U629" s="6">
        <f t="shared" si="215"/>
        <v>30</v>
      </c>
      <c r="V629" s="6">
        <f t="shared" si="216"/>
        <v>8407146</v>
      </c>
      <c r="W629" s="6">
        <f t="shared" si="217"/>
        <v>3768487</v>
      </c>
      <c r="X629" s="6">
        <f t="shared" si="218"/>
        <v>1270740</v>
      </c>
      <c r="Y629" s="6">
        <f t="shared" si="219"/>
        <v>4</v>
      </c>
      <c r="Z629" s="6">
        <f t="shared" si="220"/>
        <v>31.369551599855203</v>
      </c>
      <c r="AC629" s="6">
        <f t="shared" si="199"/>
        <v>8407146</v>
      </c>
      <c r="AD629" s="6">
        <f t="shared" si="200"/>
        <v>2101787</v>
      </c>
      <c r="AE629" s="6">
        <f t="shared" si="201"/>
        <v>15</v>
      </c>
      <c r="AF629" s="6">
        <f t="shared" si="202"/>
        <v>883397</v>
      </c>
      <c r="AG629" s="6">
        <f t="shared" si="203"/>
        <v>4</v>
      </c>
      <c r="AH629" s="6">
        <f t="shared" si="204"/>
        <v>1485163</v>
      </c>
      <c r="AI629" s="6">
        <f t="shared" si="205"/>
        <v>17.792056119728727</v>
      </c>
      <c r="AL629" s="6">
        <f t="shared" si="206"/>
        <v>8407146</v>
      </c>
      <c r="AM629" s="6">
        <f t="shared" si="207"/>
        <v>6305360</v>
      </c>
      <c r="AN629" s="6">
        <f t="shared" si="208"/>
        <v>45</v>
      </c>
      <c r="AO629" s="6">
        <f t="shared" si="209"/>
        <v>996478</v>
      </c>
      <c r="AP629" s="6">
        <f t="shared" si="210"/>
        <v>14</v>
      </c>
      <c r="AQ629" s="6">
        <f t="shared" si="211"/>
        <v>5737823</v>
      </c>
      <c r="AR629" s="6">
        <f t="shared" si="212"/>
        <v>52.973593998061169</v>
      </c>
    </row>
    <row r="630" spans="3:44" x14ac:dyDescent="0.25">
      <c r="C630" s="5" t="s">
        <v>1244</v>
      </c>
      <c r="D630" s="5">
        <v>35660</v>
      </c>
      <c r="E630" s="5" t="s">
        <v>1245</v>
      </c>
      <c r="F630" s="5">
        <v>65097</v>
      </c>
      <c r="G630" s="5">
        <v>2838</v>
      </c>
      <c r="H630" s="5">
        <v>9549</v>
      </c>
      <c r="I630" s="5">
        <v>13140</v>
      </c>
      <c r="J630" s="5">
        <v>12212</v>
      </c>
      <c r="K630" s="5">
        <v>10731</v>
      </c>
      <c r="L630" s="5">
        <v>4048</v>
      </c>
      <c r="M630" s="5">
        <v>5203</v>
      </c>
      <c r="N630" s="5">
        <v>1384</v>
      </c>
      <c r="O630" s="5">
        <v>1355</v>
      </c>
      <c r="P630" s="5">
        <v>2469</v>
      </c>
      <c r="Q630" s="5">
        <v>1169</v>
      </c>
      <c r="R630" s="5">
        <v>999</v>
      </c>
      <c r="S630" s="6">
        <f t="shared" si="213"/>
        <v>32548.5</v>
      </c>
      <c r="T630" s="6" t="str">
        <f t="shared" si="214"/>
        <v>15 to 19 minutes</v>
      </c>
      <c r="U630" s="6">
        <f t="shared" si="215"/>
        <v>15</v>
      </c>
      <c r="V630" s="6">
        <f t="shared" si="216"/>
        <v>65097</v>
      </c>
      <c r="W630" s="6">
        <f t="shared" si="217"/>
        <v>25527</v>
      </c>
      <c r="X630" s="6">
        <f t="shared" si="218"/>
        <v>12212</v>
      </c>
      <c r="Y630" s="6">
        <f t="shared" si="219"/>
        <v>4</v>
      </c>
      <c r="Z630" s="6">
        <f t="shared" si="220"/>
        <v>17.299868981329841</v>
      </c>
      <c r="AC630" s="6">
        <f t="shared" si="199"/>
        <v>65097</v>
      </c>
      <c r="AD630" s="6">
        <f t="shared" si="200"/>
        <v>16275</v>
      </c>
      <c r="AE630" s="6">
        <f t="shared" si="201"/>
        <v>10</v>
      </c>
      <c r="AF630" s="6">
        <f t="shared" si="202"/>
        <v>13140</v>
      </c>
      <c r="AG630" s="6">
        <f t="shared" si="203"/>
        <v>4</v>
      </c>
      <c r="AH630" s="6">
        <f t="shared" si="204"/>
        <v>12387</v>
      </c>
      <c r="AI630" s="6">
        <f t="shared" si="205"/>
        <v>11.183333333333334</v>
      </c>
      <c r="AL630" s="6">
        <f t="shared" si="206"/>
        <v>65097</v>
      </c>
      <c r="AM630" s="6">
        <f t="shared" si="207"/>
        <v>48823</v>
      </c>
      <c r="AN630" s="6">
        <f t="shared" si="208"/>
        <v>25</v>
      </c>
      <c r="AO630" s="6">
        <f t="shared" si="209"/>
        <v>4048</v>
      </c>
      <c r="AP630" s="6">
        <f t="shared" si="210"/>
        <v>4</v>
      </c>
      <c r="AQ630" s="6">
        <f t="shared" si="211"/>
        <v>48470</v>
      </c>
      <c r="AR630" s="6">
        <f t="shared" si="212"/>
        <v>25.348567193675891</v>
      </c>
    </row>
    <row r="631" spans="3:44" x14ac:dyDescent="0.25">
      <c r="C631" s="5" t="s">
        <v>1246</v>
      </c>
      <c r="D631" s="5">
        <v>35700</v>
      </c>
      <c r="E631" s="5" t="s">
        <v>1247</v>
      </c>
      <c r="F631" s="5">
        <v>15774</v>
      </c>
      <c r="G631" s="5">
        <v>465</v>
      </c>
      <c r="H631" s="5">
        <v>2064</v>
      </c>
      <c r="I631" s="5">
        <v>4356</v>
      </c>
      <c r="J631" s="5">
        <v>3588</v>
      </c>
      <c r="K631" s="5">
        <v>1758</v>
      </c>
      <c r="L631" s="5">
        <v>547</v>
      </c>
      <c r="M631" s="5">
        <v>1118</v>
      </c>
      <c r="N631" s="5">
        <v>114</v>
      </c>
      <c r="O631" s="5">
        <v>174</v>
      </c>
      <c r="P631" s="5">
        <v>477</v>
      </c>
      <c r="Q631" s="5">
        <v>799</v>
      </c>
      <c r="R631" s="5">
        <v>314</v>
      </c>
      <c r="S631" s="6">
        <f t="shared" si="213"/>
        <v>7887</v>
      </c>
      <c r="T631" s="6" t="str">
        <f t="shared" si="214"/>
        <v>15 to 19 minutes</v>
      </c>
      <c r="U631" s="6">
        <f t="shared" si="215"/>
        <v>15</v>
      </c>
      <c r="V631" s="6">
        <f t="shared" si="216"/>
        <v>15774</v>
      </c>
      <c r="W631" s="6">
        <f t="shared" si="217"/>
        <v>6885</v>
      </c>
      <c r="X631" s="6">
        <f t="shared" si="218"/>
        <v>3588</v>
      </c>
      <c r="Y631" s="6">
        <f t="shared" si="219"/>
        <v>4</v>
      </c>
      <c r="Z631" s="6">
        <f t="shared" si="220"/>
        <v>16.11705685618729</v>
      </c>
      <c r="AC631" s="6">
        <f t="shared" si="199"/>
        <v>15774</v>
      </c>
      <c r="AD631" s="6">
        <f t="shared" si="200"/>
        <v>3944</v>
      </c>
      <c r="AE631" s="6">
        <f t="shared" si="201"/>
        <v>10</v>
      </c>
      <c r="AF631" s="6">
        <f t="shared" si="202"/>
        <v>4356</v>
      </c>
      <c r="AG631" s="6">
        <f t="shared" si="203"/>
        <v>4</v>
      </c>
      <c r="AH631" s="6">
        <f t="shared" si="204"/>
        <v>2529</v>
      </c>
      <c r="AI631" s="6">
        <f t="shared" si="205"/>
        <v>11.298898071625345</v>
      </c>
      <c r="AL631" s="6">
        <f t="shared" si="206"/>
        <v>15774</v>
      </c>
      <c r="AM631" s="6">
        <f t="shared" si="207"/>
        <v>11831</v>
      </c>
      <c r="AN631" s="6">
        <f t="shared" si="208"/>
        <v>20</v>
      </c>
      <c r="AO631" s="6">
        <f t="shared" si="209"/>
        <v>1758</v>
      </c>
      <c r="AP631" s="6">
        <f t="shared" si="210"/>
        <v>4</v>
      </c>
      <c r="AQ631" s="6">
        <f t="shared" si="211"/>
        <v>10473</v>
      </c>
      <c r="AR631" s="6">
        <f t="shared" si="212"/>
        <v>23.088737201365188</v>
      </c>
    </row>
    <row r="632" spans="3:44" x14ac:dyDescent="0.25">
      <c r="C632" s="5" t="s">
        <v>1248</v>
      </c>
      <c r="D632" s="5">
        <v>35740</v>
      </c>
      <c r="E632" s="5" t="s">
        <v>1249</v>
      </c>
      <c r="F632" s="5">
        <v>23634</v>
      </c>
      <c r="G632" s="5">
        <v>1747</v>
      </c>
      <c r="H632" s="5">
        <v>6121</v>
      </c>
      <c r="I632" s="5">
        <v>5680</v>
      </c>
      <c r="J632" s="5">
        <v>3760</v>
      </c>
      <c r="K632" s="5">
        <v>2228</v>
      </c>
      <c r="L632" s="5">
        <v>854</v>
      </c>
      <c r="M632" s="5">
        <v>1346</v>
      </c>
      <c r="N632" s="5">
        <v>283</v>
      </c>
      <c r="O632" s="5">
        <v>276</v>
      </c>
      <c r="P632" s="5">
        <v>714</v>
      </c>
      <c r="Q632" s="5">
        <v>395</v>
      </c>
      <c r="R632" s="5">
        <v>230</v>
      </c>
      <c r="S632" s="6">
        <f t="shared" si="213"/>
        <v>11817</v>
      </c>
      <c r="T632" s="6" t="str">
        <f t="shared" si="214"/>
        <v>10 to 14 minutes</v>
      </c>
      <c r="U632" s="6">
        <f t="shared" si="215"/>
        <v>10</v>
      </c>
      <c r="V632" s="6">
        <f t="shared" si="216"/>
        <v>23634</v>
      </c>
      <c r="W632" s="6">
        <f t="shared" si="217"/>
        <v>7868</v>
      </c>
      <c r="X632" s="6">
        <f t="shared" si="218"/>
        <v>5680</v>
      </c>
      <c r="Y632" s="6">
        <f t="shared" si="219"/>
        <v>4</v>
      </c>
      <c r="Z632" s="6">
        <f t="shared" si="220"/>
        <v>12.780985915492957</v>
      </c>
      <c r="AC632" s="6">
        <f t="shared" si="199"/>
        <v>23634</v>
      </c>
      <c r="AD632" s="6">
        <f t="shared" si="200"/>
        <v>5909</v>
      </c>
      <c r="AE632" s="6">
        <f t="shared" si="201"/>
        <v>5</v>
      </c>
      <c r="AF632" s="6">
        <f t="shared" si="202"/>
        <v>6121</v>
      </c>
      <c r="AG632" s="6">
        <f t="shared" si="203"/>
        <v>4</v>
      </c>
      <c r="AH632" s="6">
        <f t="shared" si="204"/>
        <v>1747</v>
      </c>
      <c r="AI632" s="6">
        <f t="shared" si="205"/>
        <v>7.7194902793661164</v>
      </c>
      <c r="AL632" s="6">
        <f t="shared" si="206"/>
        <v>23634</v>
      </c>
      <c r="AM632" s="6">
        <f t="shared" si="207"/>
        <v>17726</v>
      </c>
      <c r="AN632" s="6">
        <f t="shared" si="208"/>
        <v>20</v>
      </c>
      <c r="AO632" s="6">
        <f t="shared" si="209"/>
        <v>2228</v>
      </c>
      <c r="AP632" s="6">
        <f t="shared" si="210"/>
        <v>4</v>
      </c>
      <c r="AQ632" s="6">
        <f t="shared" si="211"/>
        <v>17308</v>
      </c>
      <c r="AR632" s="6">
        <f t="shared" si="212"/>
        <v>20.74955116696589</v>
      </c>
    </row>
    <row r="633" spans="3:44" x14ac:dyDescent="0.25">
      <c r="C633" s="5" t="s">
        <v>1250</v>
      </c>
      <c r="D633" s="5">
        <v>35820</v>
      </c>
      <c r="E633" s="5" t="s">
        <v>1251</v>
      </c>
      <c r="F633" s="5">
        <v>17021</v>
      </c>
      <c r="G633" s="5">
        <v>1236</v>
      </c>
      <c r="H633" s="5">
        <v>4373</v>
      </c>
      <c r="I633" s="5">
        <v>4595</v>
      </c>
      <c r="J633" s="5">
        <v>2739</v>
      </c>
      <c r="K633" s="5">
        <v>1672</v>
      </c>
      <c r="L633" s="5">
        <v>475</v>
      </c>
      <c r="M633" s="5">
        <v>919</v>
      </c>
      <c r="N633" s="5">
        <v>203</v>
      </c>
      <c r="O633" s="5">
        <v>138</v>
      </c>
      <c r="P633" s="5">
        <v>302</v>
      </c>
      <c r="Q633" s="5">
        <v>224</v>
      </c>
      <c r="R633" s="5">
        <v>145</v>
      </c>
      <c r="S633" s="6">
        <f t="shared" si="213"/>
        <v>8510.5</v>
      </c>
      <c r="T633" s="6" t="str">
        <f t="shared" si="214"/>
        <v>10 to 14 minutes</v>
      </c>
      <c r="U633" s="6">
        <f t="shared" si="215"/>
        <v>10</v>
      </c>
      <c r="V633" s="6">
        <f t="shared" si="216"/>
        <v>17021</v>
      </c>
      <c r="W633" s="6">
        <f t="shared" si="217"/>
        <v>5609</v>
      </c>
      <c r="X633" s="6">
        <f t="shared" si="218"/>
        <v>4595</v>
      </c>
      <c r="Y633" s="6">
        <f t="shared" si="219"/>
        <v>4</v>
      </c>
      <c r="Z633" s="6">
        <f t="shared" si="220"/>
        <v>12.525788900979325</v>
      </c>
      <c r="AC633" s="6">
        <f t="shared" si="199"/>
        <v>17021</v>
      </c>
      <c r="AD633" s="6">
        <f t="shared" si="200"/>
        <v>4256</v>
      </c>
      <c r="AE633" s="6">
        <f t="shared" si="201"/>
        <v>5</v>
      </c>
      <c r="AF633" s="6">
        <f t="shared" si="202"/>
        <v>4373</v>
      </c>
      <c r="AG633" s="6">
        <f t="shared" si="203"/>
        <v>4</v>
      </c>
      <c r="AH633" s="6">
        <f t="shared" si="204"/>
        <v>1236</v>
      </c>
      <c r="AI633" s="6">
        <f t="shared" si="205"/>
        <v>7.7617196432654927</v>
      </c>
      <c r="AL633" s="6">
        <f t="shared" si="206"/>
        <v>17021</v>
      </c>
      <c r="AM633" s="6">
        <f t="shared" si="207"/>
        <v>12766</v>
      </c>
      <c r="AN633" s="6">
        <f t="shared" si="208"/>
        <v>15</v>
      </c>
      <c r="AO633" s="6">
        <f t="shared" si="209"/>
        <v>2739</v>
      </c>
      <c r="AP633" s="6">
        <f t="shared" si="210"/>
        <v>4</v>
      </c>
      <c r="AQ633" s="6">
        <f t="shared" si="211"/>
        <v>10204</v>
      </c>
      <c r="AR633" s="6">
        <f t="shared" si="212"/>
        <v>18.741146403797007</v>
      </c>
    </row>
    <row r="634" spans="3:44" x14ac:dyDescent="0.25">
      <c r="C634" s="5" t="s">
        <v>1252</v>
      </c>
      <c r="D634" s="5">
        <v>35840</v>
      </c>
      <c r="E634" s="5" t="s">
        <v>1253</v>
      </c>
      <c r="F634" s="5">
        <v>262211</v>
      </c>
      <c r="G634" s="5">
        <v>7164</v>
      </c>
      <c r="H634" s="5">
        <v>25874</v>
      </c>
      <c r="I634" s="5">
        <v>41256</v>
      </c>
      <c r="J634" s="5">
        <v>46363</v>
      </c>
      <c r="K634" s="5">
        <v>47565</v>
      </c>
      <c r="L634" s="5">
        <v>16623</v>
      </c>
      <c r="M634" s="5">
        <v>38000</v>
      </c>
      <c r="N634" s="5">
        <v>5787</v>
      </c>
      <c r="O634" s="5">
        <v>7619</v>
      </c>
      <c r="P634" s="5">
        <v>13651</v>
      </c>
      <c r="Q634" s="5">
        <v>8488</v>
      </c>
      <c r="R634" s="5">
        <v>3821</v>
      </c>
      <c r="S634" s="6">
        <f t="shared" si="213"/>
        <v>131105.5</v>
      </c>
      <c r="T634" s="6" t="str">
        <f t="shared" si="214"/>
        <v>20 to 24 minutes</v>
      </c>
      <c r="U634" s="6">
        <f t="shared" si="215"/>
        <v>20</v>
      </c>
      <c r="V634" s="6">
        <f t="shared" si="216"/>
        <v>262211</v>
      </c>
      <c r="W634" s="6">
        <f t="shared" si="217"/>
        <v>120657</v>
      </c>
      <c r="X634" s="6">
        <f t="shared" si="218"/>
        <v>47565</v>
      </c>
      <c r="Y634" s="6">
        <f t="shared" si="219"/>
        <v>4</v>
      </c>
      <c r="Z634" s="6">
        <f t="shared" si="220"/>
        <v>20.878671291916326</v>
      </c>
      <c r="AC634" s="6">
        <f t="shared" si="199"/>
        <v>262211</v>
      </c>
      <c r="AD634" s="6">
        <f t="shared" si="200"/>
        <v>65553</v>
      </c>
      <c r="AE634" s="6">
        <f t="shared" si="201"/>
        <v>10</v>
      </c>
      <c r="AF634" s="6">
        <f t="shared" si="202"/>
        <v>41256</v>
      </c>
      <c r="AG634" s="6">
        <f t="shared" si="203"/>
        <v>4</v>
      </c>
      <c r="AH634" s="6">
        <f t="shared" si="204"/>
        <v>33038</v>
      </c>
      <c r="AI634" s="6">
        <f t="shared" si="205"/>
        <v>13.152486910994764</v>
      </c>
      <c r="AL634" s="6">
        <f t="shared" si="206"/>
        <v>262211</v>
      </c>
      <c r="AM634" s="6">
        <f t="shared" si="207"/>
        <v>196659</v>
      </c>
      <c r="AN634" s="6">
        <f t="shared" si="208"/>
        <v>30</v>
      </c>
      <c r="AO634" s="6">
        <f t="shared" si="209"/>
        <v>38000</v>
      </c>
      <c r="AP634" s="6">
        <f t="shared" si="210"/>
        <v>4</v>
      </c>
      <c r="AQ634" s="6">
        <f t="shared" si="211"/>
        <v>184845</v>
      </c>
      <c r="AR634" s="6">
        <f t="shared" si="212"/>
        <v>31.243500000000001</v>
      </c>
    </row>
    <row r="635" spans="3:44" x14ac:dyDescent="0.25">
      <c r="C635" s="5" t="s">
        <v>1254</v>
      </c>
      <c r="D635" s="5">
        <v>35860</v>
      </c>
      <c r="E635" s="5" t="s">
        <v>1255</v>
      </c>
      <c r="F635" s="5">
        <v>11746</v>
      </c>
      <c r="G635" s="5">
        <v>154</v>
      </c>
      <c r="H635" s="5">
        <v>1139</v>
      </c>
      <c r="I635" s="5">
        <v>1700</v>
      </c>
      <c r="J635" s="5">
        <v>1488</v>
      </c>
      <c r="K635" s="5">
        <v>1840</v>
      </c>
      <c r="L635" s="5">
        <v>997</v>
      </c>
      <c r="M635" s="5">
        <v>1639</v>
      </c>
      <c r="N635" s="5">
        <v>510</v>
      </c>
      <c r="O635" s="5">
        <v>608</v>
      </c>
      <c r="P635" s="5">
        <v>654</v>
      </c>
      <c r="Q635" s="5">
        <v>606</v>
      </c>
      <c r="R635" s="5">
        <v>411</v>
      </c>
      <c r="S635" s="6">
        <f t="shared" si="213"/>
        <v>5873</v>
      </c>
      <c r="T635" s="6" t="str">
        <f t="shared" si="214"/>
        <v>20 to 24 minutes</v>
      </c>
      <c r="U635" s="6">
        <f t="shared" si="215"/>
        <v>20</v>
      </c>
      <c r="V635" s="6">
        <f t="shared" si="216"/>
        <v>11746</v>
      </c>
      <c r="W635" s="6">
        <f t="shared" si="217"/>
        <v>4481</v>
      </c>
      <c r="X635" s="6">
        <f t="shared" si="218"/>
        <v>1840</v>
      </c>
      <c r="Y635" s="6">
        <f t="shared" si="219"/>
        <v>4</v>
      </c>
      <c r="Z635" s="6">
        <f t="shared" si="220"/>
        <v>23.026086956521738</v>
      </c>
      <c r="AC635" s="6">
        <f t="shared" si="199"/>
        <v>11746</v>
      </c>
      <c r="AD635" s="6">
        <f t="shared" si="200"/>
        <v>2937</v>
      </c>
      <c r="AE635" s="6">
        <f t="shared" si="201"/>
        <v>10</v>
      </c>
      <c r="AF635" s="6">
        <f t="shared" si="202"/>
        <v>1700</v>
      </c>
      <c r="AG635" s="6">
        <f t="shared" si="203"/>
        <v>4</v>
      </c>
      <c r="AH635" s="6">
        <f t="shared" si="204"/>
        <v>1293</v>
      </c>
      <c r="AI635" s="6">
        <f t="shared" si="205"/>
        <v>13.867058823529412</v>
      </c>
      <c r="AL635" s="6">
        <f t="shared" si="206"/>
        <v>11746</v>
      </c>
      <c r="AM635" s="6">
        <f t="shared" si="207"/>
        <v>8810</v>
      </c>
      <c r="AN635" s="6">
        <f t="shared" si="208"/>
        <v>30</v>
      </c>
      <c r="AO635" s="6">
        <f t="shared" si="209"/>
        <v>1639</v>
      </c>
      <c r="AP635" s="6">
        <f t="shared" si="210"/>
        <v>4</v>
      </c>
      <c r="AQ635" s="6">
        <f t="shared" si="211"/>
        <v>7318</v>
      </c>
      <c r="AR635" s="6">
        <f t="shared" si="212"/>
        <v>33.640024405125075</v>
      </c>
    </row>
    <row r="636" spans="3:44" x14ac:dyDescent="0.25">
      <c r="C636" s="5" t="s">
        <v>1256</v>
      </c>
      <c r="D636" s="5">
        <v>35900</v>
      </c>
      <c r="E636" s="5" t="s">
        <v>1257</v>
      </c>
      <c r="F636" s="5">
        <v>25604</v>
      </c>
      <c r="G636" s="5">
        <v>669</v>
      </c>
      <c r="H636" s="5">
        <v>2270</v>
      </c>
      <c r="I636" s="5">
        <v>4121</v>
      </c>
      <c r="J636" s="5">
        <v>5434</v>
      </c>
      <c r="K636" s="5">
        <v>4535</v>
      </c>
      <c r="L636" s="5">
        <v>1334</v>
      </c>
      <c r="M636" s="5">
        <v>2344</v>
      </c>
      <c r="N636" s="5">
        <v>671</v>
      </c>
      <c r="O636" s="5">
        <v>765</v>
      </c>
      <c r="P636" s="5">
        <v>1434</v>
      </c>
      <c r="Q636" s="5">
        <v>1332</v>
      </c>
      <c r="R636" s="5">
        <v>695</v>
      </c>
      <c r="S636" s="6">
        <f t="shared" si="213"/>
        <v>12802</v>
      </c>
      <c r="T636" s="6" t="str">
        <f t="shared" si="214"/>
        <v>20 to 24 minutes</v>
      </c>
      <c r="U636" s="6">
        <f t="shared" si="215"/>
        <v>20</v>
      </c>
      <c r="V636" s="6">
        <f t="shared" si="216"/>
        <v>25604</v>
      </c>
      <c r="W636" s="6">
        <f t="shared" si="217"/>
        <v>12494</v>
      </c>
      <c r="X636" s="6">
        <f t="shared" si="218"/>
        <v>4535</v>
      </c>
      <c r="Y636" s="6">
        <f t="shared" si="219"/>
        <v>4</v>
      </c>
      <c r="Z636" s="6">
        <f t="shared" si="220"/>
        <v>20.271664829106946</v>
      </c>
      <c r="AC636" s="6">
        <f t="shared" si="199"/>
        <v>25604</v>
      </c>
      <c r="AD636" s="6">
        <f t="shared" si="200"/>
        <v>6402</v>
      </c>
      <c r="AE636" s="6">
        <f t="shared" si="201"/>
        <v>10</v>
      </c>
      <c r="AF636" s="6">
        <f t="shared" si="202"/>
        <v>4121</v>
      </c>
      <c r="AG636" s="6">
        <f t="shared" si="203"/>
        <v>4</v>
      </c>
      <c r="AH636" s="6">
        <f t="shared" si="204"/>
        <v>2939</v>
      </c>
      <c r="AI636" s="6">
        <f t="shared" si="205"/>
        <v>13.360349429750061</v>
      </c>
      <c r="AL636" s="6">
        <f t="shared" si="206"/>
        <v>25604</v>
      </c>
      <c r="AM636" s="6">
        <f t="shared" si="207"/>
        <v>19203</v>
      </c>
      <c r="AN636" s="6">
        <f t="shared" si="208"/>
        <v>30</v>
      </c>
      <c r="AO636" s="6">
        <f t="shared" si="209"/>
        <v>2344</v>
      </c>
      <c r="AP636" s="6">
        <f t="shared" si="210"/>
        <v>4</v>
      </c>
      <c r="AQ636" s="6">
        <f t="shared" si="211"/>
        <v>18363</v>
      </c>
      <c r="AR636" s="6">
        <f t="shared" si="212"/>
        <v>31.43344709897611</v>
      </c>
    </row>
    <row r="637" spans="3:44" x14ac:dyDescent="0.25">
      <c r="C637" s="5" t="s">
        <v>1258</v>
      </c>
      <c r="D637" s="5">
        <v>35940</v>
      </c>
      <c r="E637" s="5" t="s">
        <v>1259</v>
      </c>
      <c r="F637" s="5">
        <v>25601</v>
      </c>
      <c r="G637" s="5">
        <v>2010</v>
      </c>
      <c r="H637" s="5">
        <v>5103</v>
      </c>
      <c r="I637" s="5">
        <v>3736</v>
      </c>
      <c r="J637" s="5">
        <v>3136</v>
      </c>
      <c r="K637" s="5">
        <v>2539</v>
      </c>
      <c r="L637" s="5">
        <v>1903</v>
      </c>
      <c r="M637" s="5">
        <v>2703</v>
      </c>
      <c r="N637" s="5">
        <v>586</v>
      </c>
      <c r="O637" s="5">
        <v>788</v>
      </c>
      <c r="P637" s="5">
        <v>1639</v>
      </c>
      <c r="Q637" s="5">
        <v>1070</v>
      </c>
      <c r="R637" s="5">
        <v>388</v>
      </c>
      <c r="S637" s="6">
        <f t="shared" si="213"/>
        <v>12800.5</v>
      </c>
      <c r="T637" s="6" t="str">
        <f t="shared" si="214"/>
        <v>15 to 19 minutes</v>
      </c>
      <c r="U637" s="6">
        <f t="shared" si="215"/>
        <v>15</v>
      </c>
      <c r="V637" s="6">
        <f t="shared" si="216"/>
        <v>25601</v>
      </c>
      <c r="W637" s="6">
        <f t="shared" si="217"/>
        <v>10849</v>
      </c>
      <c r="X637" s="6">
        <f t="shared" si="218"/>
        <v>3136</v>
      </c>
      <c r="Y637" s="6">
        <f t="shared" si="219"/>
        <v>4</v>
      </c>
      <c r="Z637" s="6">
        <f t="shared" si="220"/>
        <v>17.489158163265305</v>
      </c>
      <c r="AC637" s="6">
        <f t="shared" si="199"/>
        <v>25601</v>
      </c>
      <c r="AD637" s="6">
        <f t="shared" si="200"/>
        <v>6401</v>
      </c>
      <c r="AE637" s="6">
        <f t="shared" si="201"/>
        <v>5</v>
      </c>
      <c r="AF637" s="6">
        <f t="shared" si="202"/>
        <v>5103</v>
      </c>
      <c r="AG637" s="6">
        <f t="shared" si="203"/>
        <v>4</v>
      </c>
      <c r="AH637" s="6">
        <f t="shared" si="204"/>
        <v>2010</v>
      </c>
      <c r="AI637" s="6">
        <f t="shared" si="205"/>
        <v>8.4413090339016268</v>
      </c>
      <c r="AL637" s="6">
        <f t="shared" si="206"/>
        <v>25601</v>
      </c>
      <c r="AM637" s="6">
        <f t="shared" si="207"/>
        <v>19201</v>
      </c>
      <c r="AN637" s="6">
        <f t="shared" si="208"/>
        <v>30</v>
      </c>
      <c r="AO637" s="6">
        <f t="shared" si="209"/>
        <v>2703</v>
      </c>
      <c r="AP637" s="6">
        <f t="shared" si="210"/>
        <v>4</v>
      </c>
      <c r="AQ637" s="6">
        <f t="shared" si="211"/>
        <v>18427</v>
      </c>
      <c r="AR637" s="6">
        <f t="shared" si="212"/>
        <v>31.145024047354791</v>
      </c>
    </row>
    <row r="638" spans="3:44" x14ac:dyDescent="0.25">
      <c r="C638" s="5" t="s">
        <v>1260</v>
      </c>
      <c r="D638" s="5">
        <v>35980</v>
      </c>
      <c r="E638" s="5" t="s">
        <v>1261</v>
      </c>
      <c r="F638" s="5">
        <v>131676</v>
      </c>
      <c r="G638" s="5">
        <v>4320</v>
      </c>
      <c r="H638" s="5">
        <v>17229</v>
      </c>
      <c r="I638" s="5">
        <v>21510</v>
      </c>
      <c r="J638" s="5">
        <v>22279</v>
      </c>
      <c r="K638" s="5">
        <v>21531</v>
      </c>
      <c r="L638" s="5">
        <v>8591</v>
      </c>
      <c r="M638" s="5">
        <v>14033</v>
      </c>
      <c r="N638" s="5">
        <v>2944</v>
      </c>
      <c r="O638" s="5">
        <v>3732</v>
      </c>
      <c r="P638" s="5">
        <v>7248</v>
      </c>
      <c r="Q638" s="5">
        <v>6153</v>
      </c>
      <c r="R638" s="5">
        <v>2106</v>
      </c>
      <c r="S638" s="6">
        <f t="shared" si="213"/>
        <v>65838</v>
      </c>
      <c r="T638" s="6" t="str">
        <f t="shared" si="214"/>
        <v>20 to 24 minutes</v>
      </c>
      <c r="U638" s="6">
        <f t="shared" si="215"/>
        <v>20</v>
      </c>
      <c r="V638" s="6">
        <f t="shared" si="216"/>
        <v>131676</v>
      </c>
      <c r="W638" s="6">
        <f t="shared" si="217"/>
        <v>65338</v>
      </c>
      <c r="X638" s="6">
        <f t="shared" si="218"/>
        <v>21531</v>
      </c>
      <c r="Y638" s="6">
        <f t="shared" si="219"/>
        <v>4</v>
      </c>
      <c r="Z638" s="6">
        <f t="shared" si="220"/>
        <v>20.092889322372393</v>
      </c>
      <c r="AC638" s="6">
        <f t="shared" si="199"/>
        <v>131676</v>
      </c>
      <c r="AD638" s="6">
        <f t="shared" si="200"/>
        <v>32920</v>
      </c>
      <c r="AE638" s="6">
        <f t="shared" si="201"/>
        <v>10</v>
      </c>
      <c r="AF638" s="6">
        <f t="shared" si="202"/>
        <v>21510</v>
      </c>
      <c r="AG638" s="6">
        <f t="shared" si="203"/>
        <v>4</v>
      </c>
      <c r="AH638" s="6">
        <f t="shared" si="204"/>
        <v>21549</v>
      </c>
      <c r="AI638" s="6">
        <f t="shared" si="205"/>
        <v>12.114365411436541</v>
      </c>
      <c r="AL638" s="6">
        <f t="shared" si="206"/>
        <v>131676</v>
      </c>
      <c r="AM638" s="6">
        <f t="shared" si="207"/>
        <v>98757</v>
      </c>
      <c r="AN638" s="6">
        <f t="shared" si="208"/>
        <v>30</v>
      </c>
      <c r="AO638" s="6">
        <f t="shared" si="209"/>
        <v>14033</v>
      </c>
      <c r="AP638" s="6">
        <f t="shared" si="210"/>
        <v>4</v>
      </c>
      <c r="AQ638" s="6">
        <f t="shared" si="211"/>
        <v>95460</v>
      </c>
      <c r="AR638" s="6">
        <f t="shared" si="212"/>
        <v>30.939784792987957</v>
      </c>
    </row>
    <row r="639" spans="3:44" x14ac:dyDescent="0.25">
      <c r="C639" s="5" t="s">
        <v>1262</v>
      </c>
      <c r="D639" s="5">
        <v>36020</v>
      </c>
      <c r="E639" s="5" t="s">
        <v>1263</v>
      </c>
      <c r="F639" s="5">
        <v>32509</v>
      </c>
      <c r="G639" s="5">
        <v>1341</v>
      </c>
      <c r="H639" s="5">
        <v>4928</v>
      </c>
      <c r="I639" s="5">
        <v>6551</v>
      </c>
      <c r="J639" s="5">
        <v>5232</v>
      </c>
      <c r="K639" s="5">
        <v>2767</v>
      </c>
      <c r="L639" s="5">
        <v>681</v>
      </c>
      <c r="M639" s="5">
        <v>2159</v>
      </c>
      <c r="N639" s="5">
        <v>770</v>
      </c>
      <c r="O639" s="5">
        <v>991</v>
      </c>
      <c r="P639" s="5">
        <v>2385</v>
      </c>
      <c r="Q639" s="5">
        <v>2361</v>
      </c>
      <c r="R639" s="5">
        <v>2343</v>
      </c>
      <c r="S639" s="6">
        <f t="shared" si="213"/>
        <v>16254.5</v>
      </c>
      <c r="T639" s="6" t="str">
        <f t="shared" si="214"/>
        <v>15 to 19 minutes</v>
      </c>
      <c r="U639" s="6">
        <f t="shared" si="215"/>
        <v>15</v>
      </c>
      <c r="V639" s="6">
        <f t="shared" si="216"/>
        <v>32509</v>
      </c>
      <c r="W639" s="6">
        <f t="shared" si="217"/>
        <v>12820</v>
      </c>
      <c r="X639" s="6">
        <f t="shared" si="218"/>
        <v>5232</v>
      </c>
      <c r="Y639" s="6">
        <f t="shared" si="219"/>
        <v>4</v>
      </c>
      <c r="Z639" s="6">
        <f t="shared" si="220"/>
        <v>17.625764525993883</v>
      </c>
      <c r="AC639" s="6">
        <f t="shared" si="199"/>
        <v>32509</v>
      </c>
      <c r="AD639" s="6">
        <f t="shared" si="200"/>
        <v>8128</v>
      </c>
      <c r="AE639" s="6">
        <f t="shared" si="201"/>
        <v>10</v>
      </c>
      <c r="AF639" s="6">
        <f t="shared" si="202"/>
        <v>6551</v>
      </c>
      <c r="AG639" s="6">
        <f t="shared" si="203"/>
        <v>4</v>
      </c>
      <c r="AH639" s="6">
        <f t="shared" si="204"/>
        <v>6269</v>
      </c>
      <c r="AI639" s="6">
        <f t="shared" si="205"/>
        <v>11.134635933445276</v>
      </c>
      <c r="AL639" s="6">
        <f t="shared" si="206"/>
        <v>32509</v>
      </c>
      <c r="AM639" s="6">
        <f t="shared" si="207"/>
        <v>24382</v>
      </c>
      <c r="AN639" s="6">
        <f t="shared" si="208"/>
        <v>35</v>
      </c>
      <c r="AO639" s="6">
        <f t="shared" si="209"/>
        <v>770</v>
      </c>
      <c r="AP639" s="6">
        <f t="shared" si="210"/>
        <v>4</v>
      </c>
      <c r="AQ639" s="6">
        <f t="shared" si="211"/>
        <v>23659</v>
      </c>
      <c r="AR639" s="6">
        <f t="shared" si="212"/>
        <v>38.754545454545458</v>
      </c>
    </row>
    <row r="640" spans="3:44" x14ac:dyDescent="0.25">
      <c r="C640" s="5" t="s">
        <v>1264</v>
      </c>
      <c r="D640" s="5">
        <v>36060</v>
      </c>
      <c r="E640" s="5" t="s">
        <v>1265</v>
      </c>
      <c r="F640" s="5">
        <v>15146</v>
      </c>
      <c r="G640" s="5">
        <v>1287</v>
      </c>
      <c r="H640" s="5">
        <v>1740</v>
      </c>
      <c r="I640" s="5">
        <v>2094</v>
      </c>
      <c r="J640" s="5">
        <v>1929</v>
      </c>
      <c r="K640" s="5">
        <v>1667</v>
      </c>
      <c r="L640" s="5">
        <v>702</v>
      </c>
      <c r="M640" s="5">
        <v>1912</v>
      </c>
      <c r="N640" s="5">
        <v>491</v>
      </c>
      <c r="O640" s="5">
        <v>556</v>
      </c>
      <c r="P640" s="5">
        <v>1104</v>
      </c>
      <c r="Q640" s="5">
        <v>1264</v>
      </c>
      <c r="R640" s="5">
        <v>400</v>
      </c>
      <c r="S640" s="6">
        <f t="shared" si="213"/>
        <v>7573</v>
      </c>
      <c r="T640" s="6" t="str">
        <f t="shared" si="214"/>
        <v>20 to 24 minutes</v>
      </c>
      <c r="U640" s="6">
        <f t="shared" si="215"/>
        <v>20</v>
      </c>
      <c r="V640" s="6">
        <f t="shared" si="216"/>
        <v>15146</v>
      </c>
      <c r="W640" s="6">
        <f t="shared" si="217"/>
        <v>7050</v>
      </c>
      <c r="X640" s="6">
        <f t="shared" si="218"/>
        <v>1667</v>
      </c>
      <c r="Y640" s="6">
        <f t="shared" si="219"/>
        <v>4</v>
      </c>
      <c r="Z640" s="6">
        <f t="shared" si="220"/>
        <v>21.254949010197961</v>
      </c>
      <c r="AC640" s="6">
        <f t="shared" si="199"/>
        <v>15146</v>
      </c>
      <c r="AD640" s="6">
        <f t="shared" si="200"/>
        <v>3787</v>
      </c>
      <c r="AE640" s="6">
        <f t="shared" si="201"/>
        <v>10</v>
      </c>
      <c r="AF640" s="6">
        <f t="shared" si="202"/>
        <v>2094</v>
      </c>
      <c r="AG640" s="6">
        <f t="shared" si="203"/>
        <v>4</v>
      </c>
      <c r="AH640" s="6">
        <f t="shared" si="204"/>
        <v>3027</v>
      </c>
      <c r="AI640" s="6">
        <f t="shared" si="205"/>
        <v>11.450811843361986</v>
      </c>
      <c r="AL640" s="6">
        <f t="shared" si="206"/>
        <v>15146</v>
      </c>
      <c r="AM640" s="6">
        <f t="shared" si="207"/>
        <v>11360</v>
      </c>
      <c r="AN640" s="6">
        <f t="shared" si="208"/>
        <v>35</v>
      </c>
      <c r="AO640" s="6">
        <f t="shared" si="209"/>
        <v>491</v>
      </c>
      <c r="AP640" s="6">
        <f t="shared" si="210"/>
        <v>4</v>
      </c>
      <c r="AQ640" s="6">
        <f t="shared" si="211"/>
        <v>11331</v>
      </c>
      <c r="AR640" s="6">
        <f t="shared" si="212"/>
        <v>35.232179226069249</v>
      </c>
    </row>
    <row r="641" spans="3:44" x14ac:dyDescent="0.25">
      <c r="C641" s="5" t="s">
        <v>1266</v>
      </c>
      <c r="D641" s="5">
        <v>36100</v>
      </c>
      <c r="E641" s="5" t="s">
        <v>1267</v>
      </c>
      <c r="F641" s="5">
        <v>110792</v>
      </c>
      <c r="G641" s="5">
        <v>2625</v>
      </c>
      <c r="H641" s="5">
        <v>10144</v>
      </c>
      <c r="I641" s="5">
        <v>15375</v>
      </c>
      <c r="J641" s="5">
        <v>19459</v>
      </c>
      <c r="K641" s="5">
        <v>18315</v>
      </c>
      <c r="L641" s="5">
        <v>8525</v>
      </c>
      <c r="M641" s="5">
        <v>16000</v>
      </c>
      <c r="N641" s="5">
        <v>2818</v>
      </c>
      <c r="O641" s="5">
        <v>3042</v>
      </c>
      <c r="P641" s="5">
        <v>7793</v>
      </c>
      <c r="Q641" s="5">
        <v>4042</v>
      </c>
      <c r="R641" s="5">
        <v>2654</v>
      </c>
      <c r="S641" s="6">
        <f t="shared" si="213"/>
        <v>55396</v>
      </c>
      <c r="T641" s="6" t="str">
        <f t="shared" si="214"/>
        <v>20 to 24 minutes</v>
      </c>
      <c r="U641" s="6">
        <f t="shared" si="215"/>
        <v>20</v>
      </c>
      <c r="V641" s="6">
        <f t="shared" si="216"/>
        <v>110792</v>
      </c>
      <c r="W641" s="6">
        <f t="shared" si="217"/>
        <v>47603</v>
      </c>
      <c r="X641" s="6">
        <f t="shared" si="218"/>
        <v>18315</v>
      </c>
      <c r="Y641" s="6">
        <f t="shared" si="219"/>
        <v>4</v>
      </c>
      <c r="Z641" s="6">
        <f t="shared" si="220"/>
        <v>21.701992901992902</v>
      </c>
      <c r="AC641" s="6">
        <f t="shared" si="199"/>
        <v>110792</v>
      </c>
      <c r="AD641" s="6">
        <f t="shared" si="200"/>
        <v>27699</v>
      </c>
      <c r="AE641" s="6">
        <f t="shared" si="201"/>
        <v>10</v>
      </c>
      <c r="AF641" s="6">
        <f t="shared" si="202"/>
        <v>15375</v>
      </c>
      <c r="AG641" s="6">
        <f t="shared" si="203"/>
        <v>4</v>
      </c>
      <c r="AH641" s="6">
        <f t="shared" si="204"/>
        <v>12769</v>
      </c>
      <c r="AI641" s="6">
        <f t="shared" si="205"/>
        <v>13.883967479674798</v>
      </c>
      <c r="AL641" s="6">
        <f t="shared" si="206"/>
        <v>110792</v>
      </c>
      <c r="AM641" s="6">
        <f t="shared" si="207"/>
        <v>83094</v>
      </c>
      <c r="AN641" s="6">
        <f t="shared" si="208"/>
        <v>30</v>
      </c>
      <c r="AO641" s="6">
        <f t="shared" si="209"/>
        <v>16000</v>
      </c>
      <c r="AP641" s="6">
        <f t="shared" si="210"/>
        <v>4</v>
      </c>
      <c r="AQ641" s="6">
        <f t="shared" si="211"/>
        <v>74443</v>
      </c>
      <c r="AR641" s="6">
        <f t="shared" si="212"/>
        <v>32.162750000000003</v>
      </c>
    </row>
    <row r="642" spans="3:44" x14ac:dyDescent="0.25">
      <c r="C642" s="5" t="s">
        <v>1268</v>
      </c>
      <c r="D642" s="5">
        <v>36140</v>
      </c>
      <c r="E642" s="5" t="s">
        <v>1269</v>
      </c>
      <c r="F642" s="5">
        <v>41623</v>
      </c>
      <c r="G642" s="5">
        <v>3121</v>
      </c>
      <c r="H642" s="5">
        <v>6055</v>
      </c>
      <c r="I642" s="5">
        <v>7242</v>
      </c>
      <c r="J642" s="5">
        <v>7453</v>
      </c>
      <c r="K642" s="5">
        <v>5269</v>
      </c>
      <c r="L642" s="5">
        <v>2167</v>
      </c>
      <c r="M642" s="5">
        <v>3461</v>
      </c>
      <c r="N642" s="5">
        <v>732</v>
      </c>
      <c r="O642" s="5">
        <v>1063</v>
      </c>
      <c r="P642" s="5">
        <v>2272</v>
      </c>
      <c r="Q642" s="5">
        <v>1546</v>
      </c>
      <c r="R642" s="5">
        <v>1242</v>
      </c>
      <c r="S642" s="6">
        <f t="shared" si="213"/>
        <v>20811.5</v>
      </c>
      <c r="T642" s="6" t="str">
        <f t="shared" si="214"/>
        <v>15 to 19 minutes</v>
      </c>
      <c r="U642" s="6">
        <f t="shared" si="215"/>
        <v>15</v>
      </c>
      <c r="V642" s="6">
        <f t="shared" si="216"/>
        <v>41623</v>
      </c>
      <c r="W642" s="6">
        <f t="shared" si="217"/>
        <v>16418</v>
      </c>
      <c r="X642" s="6">
        <f t="shared" si="218"/>
        <v>7453</v>
      </c>
      <c r="Y642" s="6">
        <f t="shared" si="219"/>
        <v>4</v>
      </c>
      <c r="Z642" s="6">
        <f t="shared" si="220"/>
        <v>17.357976653696497</v>
      </c>
      <c r="AC642" s="6">
        <f t="shared" si="199"/>
        <v>41623</v>
      </c>
      <c r="AD642" s="6">
        <f t="shared" si="200"/>
        <v>10406</v>
      </c>
      <c r="AE642" s="6">
        <f t="shared" si="201"/>
        <v>10</v>
      </c>
      <c r="AF642" s="6">
        <f t="shared" si="202"/>
        <v>7242</v>
      </c>
      <c r="AG642" s="6">
        <f t="shared" si="203"/>
        <v>4</v>
      </c>
      <c r="AH642" s="6">
        <f t="shared" si="204"/>
        <v>9176</v>
      </c>
      <c r="AI642" s="6">
        <f t="shared" si="205"/>
        <v>10.679232256282795</v>
      </c>
      <c r="AL642" s="6">
        <f t="shared" si="206"/>
        <v>41623</v>
      </c>
      <c r="AM642" s="6">
        <f t="shared" si="207"/>
        <v>31218</v>
      </c>
      <c r="AN642" s="6">
        <f t="shared" si="208"/>
        <v>25</v>
      </c>
      <c r="AO642" s="6">
        <f t="shared" si="209"/>
        <v>2167</v>
      </c>
      <c r="AP642" s="6">
        <f t="shared" si="210"/>
        <v>4</v>
      </c>
      <c r="AQ642" s="6">
        <f t="shared" si="211"/>
        <v>29140</v>
      </c>
      <c r="AR642" s="6">
        <f t="shared" si="212"/>
        <v>28.834333179510843</v>
      </c>
    </row>
    <row r="643" spans="3:44" x14ac:dyDescent="0.25">
      <c r="C643" s="5" t="s">
        <v>1270</v>
      </c>
      <c r="D643" s="5">
        <v>36180</v>
      </c>
      <c r="E643" s="5" t="s">
        <v>1271</v>
      </c>
      <c r="F643" s="5">
        <v>22105</v>
      </c>
      <c r="G643" s="5">
        <v>1309</v>
      </c>
      <c r="H643" s="5">
        <v>3204</v>
      </c>
      <c r="I643" s="5">
        <v>3190</v>
      </c>
      <c r="J643" s="5">
        <v>4044</v>
      </c>
      <c r="K643" s="5">
        <v>3237</v>
      </c>
      <c r="L643" s="5">
        <v>865</v>
      </c>
      <c r="M643" s="5">
        <v>2473</v>
      </c>
      <c r="N643" s="5">
        <v>688</v>
      </c>
      <c r="O643" s="5">
        <v>794</v>
      </c>
      <c r="P643" s="5">
        <v>1225</v>
      </c>
      <c r="Q643" s="5">
        <v>430</v>
      </c>
      <c r="R643" s="5">
        <v>646</v>
      </c>
      <c r="S643" s="6">
        <f t="shared" si="213"/>
        <v>11052.5</v>
      </c>
      <c r="T643" s="6" t="str">
        <f t="shared" si="214"/>
        <v>15 to 19 minutes</v>
      </c>
      <c r="U643" s="6">
        <f t="shared" si="215"/>
        <v>15</v>
      </c>
      <c r="V643" s="6">
        <f t="shared" si="216"/>
        <v>22105</v>
      </c>
      <c r="W643" s="6">
        <f t="shared" si="217"/>
        <v>7703</v>
      </c>
      <c r="X643" s="6">
        <f t="shared" si="218"/>
        <v>4044</v>
      </c>
      <c r="Y643" s="6">
        <f t="shared" si="219"/>
        <v>4</v>
      </c>
      <c r="Z643" s="6">
        <f t="shared" si="220"/>
        <v>18.313056379821958</v>
      </c>
      <c r="AC643" s="6">
        <f t="shared" si="199"/>
        <v>22105</v>
      </c>
      <c r="AD643" s="6">
        <f t="shared" si="200"/>
        <v>5527</v>
      </c>
      <c r="AE643" s="6">
        <f t="shared" si="201"/>
        <v>10</v>
      </c>
      <c r="AF643" s="6">
        <f t="shared" si="202"/>
        <v>3190</v>
      </c>
      <c r="AG643" s="6">
        <f t="shared" si="203"/>
        <v>4</v>
      </c>
      <c r="AH643" s="6">
        <f t="shared" si="204"/>
        <v>4513</v>
      </c>
      <c r="AI643" s="6">
        <f t="shared" si="205"/>
        <v>11.270532915360501</v>
      </c>
      <c r="AL643" s="6">
        <f t="shared" si="206"/>
        <v>22105</v>
      </c>
      <c r="AM643" s="6">
        <f t="shared" si="207"/>
        <v>16579</v>
      </c>
      <c r="AN643" s="6">
        <f t="shared" si="208"/>
        <v>30</v>
      </c>
      <c r="AO643" s="6">
        <f t="shared" si="209"/>
        <v>2473</v>
      </c>
      <c r="AP643" s="6">
        <f t="shared" si="210"/>
        <v>4</v>
      </c>
      <c r="AQ643" s="6">
        <f t="shared" si="211"/>
        <v>15849</v>
      </c>
      <c r="AR643" s="6">
        <f t="shared" si="212"/>
        <v>31.180347755762231</v>
      </c>
    </row>
    <row r="644" spans="3:44" x14ac:dyDescent="0.25">
      <c r="C644" s="5" t="s">
        <v>1272</v>
      </c>
      <c r="D644" s="5">
        <v>36220</v>
      </c>
      <c r="E644" s="5" t="s">
        <v>1273</v>
      </c>
      <c r="F644" s="5">
        <v>61649</v>
      </c>
      <c r="G644" s="5">
        <v>2526</v>
      </c>
      <c r="H644" s="5">
        <v>8470</v>
      </c>
      <c r="I644" s="5">
        <v>13458</v>
      </c>
      <c r="J644" s="5">
        <v>14457</v>
      </c>
      <c r="K644" s="5">
        <v>9085</v>
      </c>
      <c r="L644" s="5">
        <v>1864</v>
      </c>
      <c r="M644" s="5">
        <v>5195</v>
      </c>
      <c r="N644" s="5">
        <v>532</v>
      </c>
      <c r="O644" s="5">
        <v>860</v>
      </c>
      <c r="P644" s="5">
        <v>1390</v>
      </c>
      <c r="Q644" s="5">
        <v>1813</v>
      </c>
      <c r="R644" s="5">
        <v>1999</v>
      </c>
      <c r="S644" s="6">
        <f t="shared" si="213"/>
        <v>30824.5</v>
      </c>
      <c r="T644" s="6" t="str">
        <f t="shared" si="214"/>
        <v>15 to 19 minutes</v>
      </c>
      <c r="U644" s="6">
        <f t="shared" si="215"/>
        <v>15</v>
      </c>
      <c r="V644" s="6">
        <f t="shared" si="216"/>
        <v>61649</v>
      </c>
      <c r="W644" s="6">
        <f t="shared" si="217"/>
        <v>24454</v>
      </c>
      <c r="X644" s="6">
        <f t="shared" si="218"/>
        <v>14457</v>
      </c>
      <c r="Y644" s="6">
        <f t="shared" si="219"/>
        <v>4</v>
      </c>
      <c r="Z644" s="6">
        <f t="shared" si="220"/>
        <v>16.762606349865116</v>
      </c>
      <c r="AC644" s="6">
        <f t="shared" si="199"/>
        <v>61649</v>
      </c>
      <c r="AD644" s="6">
        <f t="shared" si="200"/>
        <v>15413</v>
      </c>
      <c r="AE644" s="6">
        <f t="shared" si="201"/>
        <v>10</v>
      </c>
      <c r="AF644" s="6">
        <f t="shared" si="202"/>
        <v>13458</v>
      </c>
      <c r="AG644" s="6">
        <f t="shared" si="203"/>
        <v>4</v>
      </c>
      <c r="AH644" s="6">
        <f t="shared" si="204"/>
        <v>10996</v>
      </c>
      <c r="AI644" s="6">
        <f t="shared" si="205"/>
        <v>11.312602169713182</v>
      </c>
      <c r="AL644" s="6">
        <f t="shared" si="206"/>
        <v>61649</v>
      </c>
      <c r="AM644" s="6">
        <f t="shared" si="207"/>
        <v>46237</v>
      </c>
      <c r="AN644" s="6">
        <f t="shared" si="208"/>
        <v>20</v>
      </c>
      <c r="AO644" s="6">
        <f t="shared" si="209"/>
        <v>9085</v>
      </c>
      <c r="AP644" s="6">
        <f t="shared" si="210"/>
        <v>4</v>
      </c>
      <c r="AQ644" s="6">
        <f t="shared" si="211"/>
        <v>38911</v>
      </c>
      <c r="AR644" s="6">
        <f t="shared" si="212"/>
        <v>23.225426527242707</v>
      </c>
    </row>
    <row r="645" spans="3:44" x14ac:dyDescent="0.25">
      <c r="C645" s="5" t="s">
        <v>1274</v>
      </c>
      <c r="D645" s="5">
        <v>36260</v>
      </c>
      <c r="E645" s="5" t="s">
        <v>1275</v>
      </c>
      <c r="F645" s="5">
        <v>238848</v>
      </c>
      <c r="G645" s="5">
        <v>8556</v>
      </c>
      <c r="H645" s="5">
        <v>29362</v>
      </c>
      <c r="I645" s="5">
        <v>37889</v>
      </c>
      <c r="J645" s="5">
        <v>42378</v>
      </c>
      <c r="K645" s="5">
        <v>40894</v>
      </c>
      <c r="L645" s="5">
        <v>14138</v>
      </c>
      <c r="M645" s="5">
        <v>27414</v>
      </c>
      <c r="N645" s="5">
        <v>5223</v>
      </c>
      <c r="O645" s="5">
        <v>6534</v>
      </c>
      <c r="P645" s="5">
        <v>14302</v>
      </c>
      <c r="Q645" s="5">
        <v>8519</v>
      </c>
      <c r="R645" s="5">
        <v>3639</v>
      </c>
      <c r="S645" s="6">
        <f t="shared" si="213"/>
        <v>119424</v>
      </c>
      <c r="T645" s="6" t="str">
        <f t="shared" si="214"/>
        <v>20 to 24 minutes</v>
      </c>
      <c r="U645" s="6">
        <f t="shared" si="215"/>
        <v>20</v>
      </c>
      <c r="V645" s="6">
        <f t="shared" si="216"/>
        <v>238848</v>
      </c>
      <c r="W645" s="6">
        <f t="shared" si="217"/>
        <v>118185</v>
      </c>
      <c r="X645" s="6">
        <f t="shared" si="218"/>
        <v>40894</v>
      </c>
      <c r="Y645" s="6">
        <f t="shared" si="219"/>
        <v>4</v>
      </c>
      <c r="Z645" s="6">
        <f t="shared" si="220"/>
        <v>20.121191372817528</v>
      </c>
      <c r="AC645" s="6">
        <f t="shared" si="199"/>
        <v>238848</v>
      </c>
      <c r="AD645" s="6">
        <f t="shared" si="200"/>
        <v>59713</v>
      </c>
      <c r="AE645" s="6">
        <f t="shared" si="201"/>
        <v>10</v>
      </c>
      <c r="AF645" s="6">
        <f t="shared" si="202"/>
        <v>37889</v>
      </c>
      <c r="AG645" s="6">
        <f t="shared" si="203"/>
        <v>4</v>
      </c>
      <c r="AH645" s="6">
        <f t="shared" si="204"/>
        <v>37918</v>
      </c>
      <c r="AI645" s="6">
        <f t="shared" si="205"/>
        <v>12.300826097284173</v>
      </c>
      <c r="AL645" s="6">
        <f t="shared" si="206"/>
        <v>238848</v>
      </c>
      <c r="AM645" s="6">
        <f t="shared" si="207"/>
        <v>179136</v>
      </c>
      <c r="AN645" s="6">
        <f t="shared" si="208"/>
        <v>30</v>
      </c>
      <c r="AO645" s="6">
        <f t="shared" si="209"/>
        <v>27414</v>
      </c>
      <c r="AP645" s="6">
        <f t="shared" si="210"/>
        <v>4</v>
      </c>
      <c r="AQ645" s="6">
        <f t="shared" si="211"/>
        <v>173217</v>
      </c>
      <c r="AR645" s="6">
        <f t="shared" si="212"/>
        <v>30.863646312103306</v>
      </c>
    </row>
    <row r="646" spans="3:44" x14ac:dyDescent="0.25">
      <c r="C646" s="5" t="s">
        <v>1276</v>
      </c>
      <c r="D646" s="5">
        <v>36300</v>
      </c>
      <c r="E646" s="5" t="s">
        <v>1277</v>
      </c>
      <c r="F646" s="5">
        <v>42702</v>
      </c>
      <c r="G646" s="5">
        <v>3677</v>
      </c>
      <c r="H646" s="5">
        <v>8653</v>
      </c>
      <c r="I646" s="5">
        <v>7340</v>
      </c>
      <c r="J646" s="5">
        <v>5795</v>
      </c>
      <c r="K646" s="5">
        <v>4951</v>
      </c>
      <c r="L646" s="5">
        <v>2033</v>
      </c>
      <c r="M646" s="5">
        <v>3707</v>
      </c>
      <c r="N646" s="5">
        <v>676</v>
      </c>
      <c r="O646" s="5">
        <v>1178</v>
      </c>
      <c r="P646" s="5">
        <v>2599</v>
      </c>
      <c r="Q646" s="5">
        <v>1145</v>
      </c>
      <c r="R646" s="5">
        <v>948</v>
      </c>
      <c r="S646" s="6">
        <f t="shared" si="213"/>
        <v>21351</v>
      </c>
      <c r="T646" s="6" t="str">
        <f t="shared" si="214"/>
        <v>15 to 19 minutes</v>
      </c>
      <c r="U646" s="6">
        <f t="shared" si="215"/>
        <v>15</v>
      </c>
      <c r="V646" s="6">
        <f t="shared" si="216"/>
        <v>42702</v>
      </c>
      <c r="W646" s="6">
        <f t="shared" si="217"/>
        <v>19670</v>
      </c>
      <c r="X646" s="6">
        <f t="shared" si="218"/>
        <v>5795</v>
      </c>
      <c r="Y646" s="6">
        <f t="shared" si="219"/>
        <v>4</v>
      </c>
      <c r="Z646" s="6">
        <f t="shared" si="220"/>
        <v>16.160310612597065</v>
      </c>
      <c r="AC646" s="6">
        <f t="shared" si="199"/>
        <v>42702</v>
      </c>
      <c r="AD646" s="6">
        <f t="shared" si="200"/>
        <v>10676</v>
      </c>
      <c r="AE646" s="6">
        <f t="shared" si="201"/>
        <v>5</v>
      </c>
      <c r="AF646" s="6">
        <f t="shared" si="202"/>
        <v>8653</v>
      </c>
      <c r="AG646" s="6">
        <f t="shared" si="203"/>
        <v>4</v>
      </c>
      <c r="AH646" s="6">
        <f t="shared" si="204"/>
        <v>3677</v>
      </c>
      <c r="AI646" s="6">
        <f t="shared" si="205"/>
        <v>8.235178550791634</v>
      </c>
      <c r="AL646" s="6">
        <f t="shared" si="206"/>
        <v>42702</v>
      </c>
      <c r="AM646" s="6">
        <f t="shared" si="207"/>
        <v>32027</v>
      </c>
      <c r="AN646" s="6">
        <f t="shared" si="208"/>
        <v>25</v>
      </c>
      <c r="AO646" s="6">
        <f t="shared" si="209"/>
        <v>2033</v>
      </c>
      <c r="AP646" s="6">
        <f t="shared" si="210"/>
        <v>4</v>
      </c>
      <c r="AQ646" s="6">
        <f t="shared" si="211"/>
        <v>30416</v>
      </c>
      <c r="AR646" s="6">
        <f t="shared" si="212"/>
        <v>28.168716182980816</v>
      </c>
    </row>
    <row r="647" spans="3:44" x14ac:dyDescent="0.25">
      <c r="C647" s="5" t="s">
        <v>1278</v>
      </c>
      <c r="D647" s="5">
        <v>36340</v>
      </c>
      <c r="E647" s="5" t="s">
        <v>1279</v>
      </c>
      <c r="F647" s="5">
        <v>22943</v>
      </c>
      <c r="G647" s="5">
        <v>1320</v>
      </c>
      <c r="H647" s="5">
        <v>3489</v>
      </c>
      <c r="I647" s="5">
        <v>3744</v>
      </c>
      <c r="J647" s="5">
        <v>3836</v>
      </c>
      <c r="K647" s="5">
        <v>3513</v>
      </c>
      <c r="L647" s="5">
        <v>1503</v>
      </c>
      <c r="M647" s="5">
        <v>2090</v>
      </c>
      <c r="N647" s="5">
        <v>363</v>
      </c>
      <c r="O647" s="5">
        <v>635</v>
      </c>
      <c r="P647" s="5">
        <v>1237</v>
      </c>
      <c r="Q647" s="5">
        <v>729</v>
      </c>
      <c r="R647" s="5">
        <v>484</v>
      </c>
      <c r="S647" s="6">
        <f t="shared" si="213"/>
        <v>11471.5</v>
      </c>
      <c r="T647" s="6" t="str">
        <f t="shared" si="214"/>
        <v>15 to 19 minutes</v>
      </c>
      <c r="U647" s="6">
        <f t="shared" si="215"/>
        <v>15</v>
      </c>
      <c r="V647" s="6">
        <f t="shared" si="216"/>
        <v>22943</v>
      </c>
      <c r="W647" s="6">
        <f t="shared" si="217"/>
        <v>8553</v>
      </c>
      <c r="X647" s="6">
        <f t="shared" si="218"/>
        <v>3836</v>
      </c>
      <c r="Y647" s="6">
        <f t="shared" si="219"/>
        <v>4</v>
      </c>
      <c r="Z647" s="6">
        <f t="shared" si="220"/>
        <v>18.04327424400417</v>
      </c>
      <c r="AC647" s="6">
        <f t="shared" si="199"/>
        <v>22943</v>
      </c>
      <c r="AD647" s="6">
        <f t="shared" si="200"/>
        <v>5736</v>
      </c>
      <c r="AE647" s="6">
        <f t="shared" si="201"/>
        <v>10</v>
      </c>
      <c r="AF647" s="6">
        <f t="shared" si="202"/>
        <v>3744</v>
      </c>
      <c r="AG647" s="6">
        <f t="shared" si="203"/>
        <v>4</v>
      </c>
      <c r="AH647" s="6">
        <f t="shared" si="204"/>
        <v>4809</v>
      </c>
      <c r="AI647" s="6">
        <f t="shared" si="205"/>
        <v>10.990117521367521</v>
      </c>
      <c r="AL647" s="6">
        <f t="shared" si="206"/>
        <v>22943</v>
      </c>
      <c r="AM647" s="6">
        <f t="shared" si="207"/>
        <v>17208</v>
      </c>
      <c r="AN647" s="6">
        <f t="shared" si="208"/>
        <v>25</v>
      </c>
      <c r="AO647" s="6">
        <f t="shared" si="209"/>
        <v>1503</v>
      </c>
      <c r="AP647" s="6">
        <f t="shared" si="210"/>
        <v>4</v>
      </c>
      <c r="AQ647" s="6">
        <f t="shared" si="211"/>
        <v>15902</v>
      </c>
      <c r="AR647" s="6">
        <f t="shared" si="212"/>
        <v>28.473719228210246</v>
      </c>
    </row>
    <row r="648" spans="3:44" x14ac:dyDescent="0.25">
      <c r="C648" s="5" t="s">
        <v>1280</v>
      </c>
      <c r="D648" s="5">
        <v>36380</v>
      </c>
      <c r="E648" s="5" t="s">
        <v>1281</v>
      </c>
      <c r="F648" s="5">
        <v>13858</v>
      </c>
      <c r="G648" s="5">
        <v>685</v>
      </c>
      <c r="H648" s="5">
        <v>2059</v>
      </c>
      <c r="I648" s="5">
        <v>2798</v>
      </c>
      <c r="J648" s="5">
        <v>1986</v>
      </c>
      <c r="K648" s="5">
        <v>1335</v>
      </c>
      <c r="L648" s="5">
        <v>212</v>
      </c>
      <c r="M648" s="5">
        <v>1485</v>
      </c>
      <c r="N648" s="5">
        <v>299</v>
      </c>
      <c r="O648" s="5">
        <v>257</v>
      </c>
      <c r="P648" s="5">
        <v>1249</v>
      </c>
      <c r="Q648" s="5">
        <v>1046</v>
      </c>
      <c r="R648" s="5">
        <v>447</v>
      </c>
      <c r="S648" s="6">
        <f t="shared" si="213"/>
        <v>6929</v>
      </c>
      <c r="T648" s="6" t="str">
        <f t="shared" si="214"/>
        <v>15 to 19 minutes</v>
      </c>
      <c r="U648" s="6">
        <f t="shared" si="215"/>
        <v>15</v>
      </c>
      <c r="V648" s="6">
        <f t="shared" si="216"/>
        <v>13858</v>
      </c>
      <c r="W648" s="6">
        <f t="shared" si="217"/>
        <v>5542</v>
      </c>
      <c r="X648" s="6">
        <f t="shared" si="218"/>
        <v>1986</v>
      </c>
      <c r="Y648" s="6">
        <f t="shared" si="219"/>
        <v>4</v>
      </c>
      <c r="Z648" s="6">
        <f t="shared" si="220"/>
        <v>17.793554884189327</v>
      </c>
      <c r="AC648" s="6">
        <f t="shared" si="199"/>
        <v>13858</v>
      </c>
      <c r="AD648" s="6">
        <f t="shared" si="200"/>
        <v>3465</v>
      </c>
      <c r="AE648" s="6">
        <f t="shared" si="201"/>
        <v>10</v>
      </c>
      <c r="AF648" s="6">
        <f t="shared" si="202"/>
        <v>2798</v>
      </c>
      <c r="AG648" s="6">
        <f t="shared" si="203"/>
        <v>4</v>
      </c>
      <c r="AH648" s="6">
        <f t="shared" si="204"/>
        <v>2744</v>
      </c>
      <c r="AI648" s="6">
        <f t="shared" si="205"/>
        <v>11.030021443888492</v>
      </c>
      <c r="AL648" s="6">
        <f t="shared" si="206"/>
        <v>13858</v>
      </c>
      <c r="AM648" s="6">
        <f t="shared" si="207"/>
        <v>10394</v>
      </c>
      <c r="AN648" s="6">
        <f t="shared" si="208"/>
        <v>30</v>
      </c>
      <c r="AO648" s="6">
        <f t="shared" si="209"/>
        <v>1485</v>
      </c>
      <c r="AP648" s="6">
        <f t="shared" si="210"/>
        <v>4</v>
      </c>
      <c r="AQ648" s="6">
        <f t="shared" si="211"/>
        <v>9075</v>
      </c>
      <c r="AR648" s="6">
        <f t="shared" si="212"/>
        <v>33.551515151515154</v>
      </c>
    </row>
    <row r="649" spans="3:44" x14ac:dyDescent="0.25">
      <c r="C649" s="5" t="s">
        <v>1282</v>
      </c>
      <c r="D649" s="5">
        <v>36420</v>
      </c>
      <c r="E649" s="5" t="s">
        <v>1283</v>
      </c>
      <c r="F649" s="5">
        <v>576118</v>
      </c>
      <c r="G649" s="5">
        <v>19018</v>
      </c>
      <c r="H649" s="5">
        <v>65286</v>
      </c>
      <c r="I649" s="5">
        <v>88381</v>
      </c>
      <c r="J649" s="5">
        <v>107471</v>
      </c>
      <c r="K649" s="5">
        <v>101652</v>
      </c>
      <c r="L649" s="5">
        <v>40493</v>
      </c>
      <c r="M649" s="5">
        <v>80802</v>
      </c>
      <c r="N649" s="5">
        <v>12436</v>
      </c>
      <c r="O649" s="5">
        <v>14040</v>
      </c>
      <c r="P649" s="5">
        <v>26692</v>
      </c>
      <c r="Q649" s="5">
        <v>11506</v>
      </c>
      <c r="R649" s="5">
        <v>8341</v>
      </c>
      <c r="S649" s="6">
        <f t="shared" si="213"/>
        <v>288059</v>
      </c>
      <c r="T649" s="6" t="str">
        <f t="shared" si="214"/>
        <v>20 to 24 minutes</v>
      </c>
      <c r="U649" s="6">
        <f t="shared" si="215"/>
        <v>20</v>
      </c>
      <c r="V649" s="6">
        <f t="shared" si="216"/>
        <v>576118</v>
      </c>
      <c r="W649" s="6">
        <f t="shared" si="217"/>
        <v>280156</v>
      </c>
      <c r="X649" s="6">
        <f t="shared" si="218"/>
        <v>101652</v>
      </c>
      <c r="Y649" s="6">
        <f t="shared" si="219"/>
        <v>4</v>
      </c>
      <c r="Z649" s="6">
        <f t="shared" si="220"/>
        <v>20.310982567977021</v>
      </c>
      <c r="AC649" s="6">
        <f t="shared" si="199"/>
        <v>576118</v>
      </c>
      <c r="AD649" s="6">
        <f t="shared" si="200"/>
        <v>144030</v>
      </c>
      <c r="AE649" s="6">
        <f t="shared" si="201"/>
        <v>10</v>
      </c>
      <c r="AF649" s="6">
        <f t="shared" si="202"/>
        <v>88381</v>
      </c>
      <c r="AG649" s="6">
        <f t="shared" si="203"/>
        <v>4</v>
      </c>
      <c r="AH649" s="6">
        <f t="shared" si="204"/>
        <v>84304</v>
      </c>
      <c r="AI649" s="6">
        <f t="shared" si="205"/>
        <v>12.703092293592514</v>
      </c>
      <c r="AL649" s="6">
        <f t="shared" si="206"/>
        <v>576118</v>
      </c>
      <c r="AM649" s="6">
        <f t="shared" si="207"/>
        <v>432089</v>
      </c>
      <c r="AN649" s="6">
        <f t="shared" si="208"/>
        <v>30</v>
      </c>
      <c r="AO649" s="6">
        <f t="shared" si="209"/>
        <v>80802</v>
      </c>
      <c r="AP649" s="6">
        <f t="shared" si="210"/>
        <v>4</v>
      </c>
      <c r="AQ649" s="6">
        <f t="shared" si="211"/>
        <v>422301</v>
      </c>
      <c r="AR649" s="6">
        <f t="shared" si="212"/>
        <v>30.484517709957675</v>
      </c>
    </row>
    <row r="650" spans="3:44" x14ac:dyDescent="0.25">
      <c r="C650" s="5" t="s">
        <v>1284</v>
      </c>
      <c r="D650" s="5">
        <v>36460</v>
      </c>
      <c r="E650" s="5" t="s">
        <v>1285</v>
      </c>
      <c r="F650" s="5">
        <v>33601</v>
      </c>
      <c r="G650" s="5">
        <v>3213</v>
      </c>
      <c r="H650" s="5">
        <v>5894</v>
      </c>
      <c r="I650" s="5">
        <v>5834</v>
      </c>
      <c r="J650" s="5">
        <v>4059</v>
      </c>
      <c r="K650" s="5">
        <v>3926</v>
      </c>
      <c r="L650" s="5">
        <v>1656</v>
      </c>
      <c r="M650" s="5">
        <v>3060</v>
      </c>
      <c r="N650" s="5">
        <v>675</v>
      </c>
      <c r="O650" s="5">
        <v>877</v>
      </c>
      <c r="P650" s="5">
        <v>2195</v>
      </c>
      <c r="Q650" s="5">
        <v>1384</v>
      </c>
      <c r="R650" s="5">
        <v>828</v>
      </c>
      <c r="S650" s="6">
        <f t="shared" si="213"/>
        <v>16800.5</v>
      </c>
      <c r="T650" s="6" t="str">
        <f t="shared" si="214"/>
        <v>15 to 19 minutes</v>
      </c>
      <c r="U650" s="6">
        <f t="shared" si="215"/>
        <v>15</v>
      </c>
      <c r="V650" s="6">
        <f t="shared" si="216"/>
        <v>33601</v>
      </c>
      <c r="W650" s="6">
        <f t="shared" si="217"/>
        <v>14941</v>
      </c>
      <c r="X650" s="6">
        <f t="shared" si="218"/>
        <v>4059</v>
      </c>
      <c r="Y650" s="6">
        <f t="shared" si="219"/>
        <v>4</v>
      </c>
      <c r="Z650" s="6">
        <f t="shared" si="220"/>
        <v>16.832471051983248</v>
      </c>
      <c r="AC650" s="6">
        <f t="shared" si="199"/>
        <v>33601</v>
      </c>
      <c r="AD650" s="6">
        <f t="shared" si="200"/>
        <v>8401</v>
      </c>
      <c r="AE650" s="6">
        <f t="shared" si="201"/>
        <v>5</v>
      </c>
      <c r="AF650" s="6">
        <f t="shared" si="202"/>
        <v>5894</v>
      </c>
      <c r="AG650" s="6">
        <f t="shared" si="203"/>
        <v>4</v>
      </c>
      <c r="AH650" s="6">
        <f t="shared" si="204"/>
        <v>3213</v>
      </c>
      <c r="AI650" s="6">
        <f t="shared" si="205"/>
        <v>8.5203596878181198</v>
      </c>
      <c r="AL650" s="6">
        <f t="shared" si="206"/>
        <v>33601</v>
      </c>
      <c r="AM650" s="6">
        <f t="shared" si="207"/>
        <v>25201</v>
      </c>
      <c r="AN650" s="6">
        <f t="shared" si="208"/>
        <v>30</v>
      </c>
      <c r="AO650" s="6">
        <f t="shared" si="209"/>
        <v>3060</v>
      </c>
      <c r="AP650" s="6">
        <f t="shared" si="210"/>
        <v>4</v>
      </c>
      <c r="AQ650" s="6">
        <f t="shared" si="211"/>
        <v>24582</v>
      </c>
      <c r="AR650" s="6">
        <f t="shared" si="212"/>
        <v>30.808823529411764</v>
      </c>
    </row>
    <row r="651" spans="3:44" x14ac:dyDescent="0.25">
      <c r="C651" s="5" t="s">
        <v>1286</v>
      </c>
      <c r="D651" s="5">
        <v>36500</v>
      </c>
      <c r="E651" s="5" t="s">
        <v>1287</v>
      </c>
      <c r="F651" s="5">
        <v>112685</v>
      </c>
      <c r="G651" s="5">
        <v>3444</v>
      </c>
      <c r="H651" s="5">
        <v>10328</v>
      </c>
      <c r="I651" s="5">
        <v>17592</v>
      </c>
      <c r="J651" s="5">
        <v>21002</v>
      </c>
      <c r="K651" s="5">
        <v>18196</v>
      </c>
      <c r="L651" s="5">
        <v>7168</v>
      </c>
      <c r="M651" s="5">
        <v>13108</v>
      </c>
      <c r="N651" s="5">
        <v>2826</v>
      </c>
      <c r="O651" s="5">
        <v>3695</v>
      </c>
      <c r="P651" s="5">
        <v>6718</v>
      </c>
      <c r="Q651" s="5">
        <v>5363</v>
      </c>
      <c r="R651" s="5">
        <v>3245</v>
      </c>
      <c r="S651" s="6">
        <f t="shared" si="213"/>
        <v>56342.5</v>
      </c>
      <c r="T651" s="6" t="str">
        <f t="shared" si="214"/>
        <v>20 to 24 minutes</v>
      </c>
      <c r="U651" s="6">
        <f t="shared" si="215"/>
        <v>20</v>
      </c>
      <c r="V651" s="6">
        <f t="shared" si="216"/>
        <v>112685</v>
      </c>
      <c r="W651" s="6">
        <f t="shared" si="217"/>
        <v>52366</v>
      </c>
      <c r="X651" s="6">
        <f t="shared" si="218"/>
        <v>18196</v>
      </c>
      <c r="Y651" s="6">
        <f t="shared" si="219"/>
        <v>4</v>
      </c>
      <c r="Z651" s="6">
        <f t="shared" si="220"/>
        <v>20.874148164431745</v>
      </c>
      <c r="AC651" s="6">
        <f t="shared" ref="AC651:AC714" si="221">$F651</f>
        <v>112685</v>
      </c>
      <c r="AD651" s="6">
        <f t="shared" ref="AD651:AD714" si="222">ROUNDUP(0.25*($AC651+1),0)</f>
        <v>28172</v>
      </c>
      <c r="AE651" s="6">
        <f t="shared" ref="AE651:AE714" si="223">IF($AD651&gt;SUM($G651:$R651),"can't exceed the total",IF($AD651&gt;SUM($G651:$Q651),$R$6,IF($AD651&gt;SUM($G651:$P651),$Q$6,IF($AD651&gt;SUM($G651:$O651),$P$6,IF($AD651&gt;SUM($G651:$N651),$O$6,IF($AD651&gt;SUM($G651:$M651),$N$6,IF($AD651&gt;SUM($G651:$L651),$M$6,IF($AD651&gt;SUM($G651:$K651),$L$6,IF($AD651&gt;SUM($G651:$J651),$K$6,IF($AD651&gt;SUM($G651:$I651),$J$6,IF($AD651&gt;SUM($G651:$H651),$I$6,IF($AD651&gt;SUM($G651:$G651),$H$6,$G$6))))))))))))</f>
        <v>10</v>
      </c>
      <c r="AF651" s="6">
        <f t="shared" ref="AF651:AF714" si="224">IF($AD651&gt;SUM($G651:$R651),"can't exceed the total", IF($AD651&gt;SUM($G651:$Q651),$R651, IF($AD651&gt;SUM($G651:$P651),$Q651, IF($AD651&gt;SUM($G651:$O651),$P651, IF($AD651&gt;SUM($G651:$N651),$O651, IF($AD651&gt;SUM($G651:$M651),$N651, IF($AD651&gt;SUM($G651:$L651),$M651, IF($AD651&gt;SUM($G651:$K651),$L651, IF($AD651&gt;SUM($G651:$J651),$K651, IF($AD651&gt;SUM($G651:$I651),$J651, IF($AD651&gt;SUM($G651:$H651),$I651, IF($AD651&gt;SUM($G651:$G651),$H651,$G651))))))))))))</f>
        <v>17592</v>
      </c>
      <c r="AG651" s="6">
        <f t="shared" ref="AG651:AG714" si="225">IF($AD651&gt;SUM($G651:$R651),"median can't exceed the total", IF($AD651&gt;SUM($G651:$Q651),$R$1, IF($AD651&gt;SUM($G651:$P651),$Q$1, IF($AD651&gt;SUM($G651:$O651),$P$1, IF($AD651&gt;SUM($G651:$N651),$O$1, IF($AD651&gt;SUM($G651:$M651),$N$1, IF($AD651&gt;SUM($G651:$L651),$M$1, IF($AD651&gt;SUM($G651:$K651),$L$1, IF($AD651&gt;SUM($G651:$J651),$K$1, IF($AD651&gt;SUM($G651:$I651),$J$1, IF($AD651&gt;SUM($G651:$H651),$I$1, IF($AD651&gt;SUM($G651:$G651),$H$1,$G$1))))))))))))</f>
        <v>4</v>
      </c>
      <c r="AH651" s="6">
        <f t="shared" ref="AH651:AH714" si="226">IF($AD651&gt;SUM($G651:$R651),"can't exceed the total", IF($AD651&gt;SUM($G651:$Q651),SUM($G651:$Q651), IF($AD651&gt;SUM($G651:$P651),SUM($G651:$P651), IF($AD651&gt;SUM($G651:$O651),SUM($G651:$O651), IF($AD651&gt;SUM($G651:$N651),SUM($G651:$N651), IF($AD651&gt;SUM($G651:$M651),SUM($G651:$M651), IF($AD651&gt;SUM($G651:$L651),SUM($G651:$L651), IF($AD651&gt;SUM($G651:$K651),SUM($G651:$K651), IF($AD651&gt;SUM($G651:$J651),SUM($G651:$J651), IF($AD651&gt;SUM($G651:$I651),SUM($G651:$I651), IF($AD651&gt;SUM($G651:$H651),SUM($G651:$H651), IF($AD651&gt;SUM($G651),SUM($G651),0))))))))))))</f>
        <v>13772</v>
      </c>
      <c r="AI651" s="6">
        <f t="shared" ref="AI651:AI714" si="227">AE651+(((AC651/4)-AH651)/AF651)*AG651</f>
        <v>13.274045020463847</v>
      </c>
      <c r="AL651" s="6">
        <f t="shared" ref="AL651:AL714" si="228">$F651</f>
        <v>112685</v>
      </c>
      <c r="AM651" s="6">
        <f t="shared" ref="AM651:AM714" si="229">ROUNDDOWN(0.75*($AL651+1),0)</f>
        <v>84514</v>
      </c>
      <c r="AN651" s="6">
        <f t="shared" ref="AN651:AN714" si="230">IF($AM651&gt;SUM($G651:$R651),"can't exceed the total",IF($AM651&gt;SUM($G651:$Q651),$R$6,IF($AM651&gt;SUM($G651:$P651),$Q$6,IF($AM651&gt;SUM($G651:$O651),$P$6,IF($AM651&gt;SUM($G651:$N651),$O$6,IF($AM651&gt;SUM($G651:$M651),$N$6,IF($AM651&gt;SUM($G651:$L651),$M$6,IF($AM651&gt;SUM($G651:$K651),$L$6,IF($AM651&gt;SUM($G651:$J651),$K$6,IF($AM651&gt;SUM($G651:$I651),$J$6,IF($AM651&gt;SUM($G651:$H651),$I$6,IF($AM651&gt;SUM($G651:$G651),$H$6,$G$6))))))))))))</f>
        <v>30</v>
      </c>
      <c r="AO651" s="6">
        <f t="shared" ref="AO651:AO714" si="231">IF($AM651&gt;SUM($G651:$R651),"can't exceed the total", IF($AM651&gt;SUM($G651:$Q651),$R651, IF($AM651&gt;SUM($G651:$P651),$Q651, IF($AM651&gt;SUM($G651:$O651),$P651, IF($AM651&gt;SUM($G651:$N651),$O651, IF($AM651&gt;SUM($G651:$M651),$N651, IF($AM651&gt;SUM($G651:$L651),$M651, IF($AM651&gt;SUM($G651:$K651),$L651, IF($AM651&gt;SUM($G651:$J651),$K651, IF($AM651&gt;SUM($G651:$I651),$J651, IF($AM651&gt;SUM($G651:$H651),$I651, IF($AM651&gt;SUM($G651:$G651),$H651,$G651))))))))))))</f>
        <v>13108</v>
      </c>
      <c r="AP651" s="6">
        <f t="shared" ref="AP651:AP714" si="232">IF($AM651&gt;SUM($G651:$R651),"median can't exceed the total", IF($AM651&gt;SUM($G651:$Q651),$R$1, IF($AM651&gt;SUM($G651:$P651),$Q$1, IF($AM651&gt;SUM($G651:$O651),$P$1, IF($AM651&gt;SUM($G651:$N651),$O$1, IF($AM651&gt;SUM($G651:$M651),$N$1, IF($AM651&gt;SUM($G651:$L651),$M$1, IF($AM651&gt;SUM($G651:$K651),$L$1, IF($AM651&gt;SUM($G651:$J651),$K$1, IF($AM651&gt;SUM($G651:$I651),$J$1, IF($AM651&gt;SUM($G651:$H651),$I$1, IF($AM651&gt;SUM($G651:$G651),$H$1,$G$1))))))))))))</f>
        <v>4</v>
      </c>
      <c r="AQ651" s="6">
        <f t="shared" ref="AQ651:AQ714" si="233">IF($AM651&gt;SUM($G651:$R651),"can't exceed the total", IF($AM651&gt;SUM($G651:$Q651),SUM($G651:$Q651), IF($AM651&gt;SUM($G651:$P651),SUM($G651:$P651), IF($AM651&gt;SUM($G651:$O651),SUM($G651:$O651), IF($AM651&gt;SUM($G651:$N651),SUM($G651:$N651), IF($AM651&gt;SUM($G651:$M651),SUM($G651:$M651), IF($AM651&gt;SUM($G651:$L651),SUM($G651:$L651), IF($AM651&gt;SUM($G651:$K651),SUM($G651:$K651), IF($AM651&gt;SUM($G651:$J651),SUM($G651:$J651), IF($AM651&gt;SUM($G651:$I651),SUM($G651:$I651), IF($AM651&gt;SUM($G651:$H651),SUM($G651:$H651), IF($AM651&gt;SUM($G651),SUM($G651),0))))))))))))</f>
        <v>77730</v>
      </c>
      <c r="AR651" s="6">
        <f t="shared" ref="AR651:AR714" si="234">AN651+((((3*AL651)/4)-AQ651)/AO651)*AP651</f>
        <v>32.070109856576138</v>
      </c>
    </row>
    <row r="652" spans="3:44" x14ac:dyDescent="0.25">
      <c r="C652" s="5" t="s">
        <v>1288</v>
      </c>
      <c r="D652" s="5">
        <v>36540</v>
      </c>
      <c r="E652" s="5" t="s">
        <v>1289</v>
      </c>
      <c r="F652" s="5">
        <v>428554</v>
      </c>
      <c r="G652" s="5">
        <v>14677</v>
      </c>
      <c r="H652" s="5">
        <v>51178</v>
      </c>
      <c r="I652" s="5">
        <v>74302</v>
      </c>
      <c r="J652" s="5">
        <v>85457</v>
      </c>
      <c r="K652" s="5">
        <v>81959</v>
      </c>
      <c r="L652" s="5">
        <v>32458</v>
      </c>
      <c r="M652" s="5">
        <v>48180</v>
      </c>
      <c r="N652" s="5">
        <v>8001</v>
      </c>
      <c r="O652" s="5">
        <v>7886</v>
      </c>
      <c r="P652" s="5">
        <v>13196</v>
      </c>
      <c r="Q652" s="5">
        <v>6716</v>
      </c>
      <c r="R652" s="5">
        <v>4544</v>
      </c>
      <c r="S652" s="6">
        <f t="shared" ref="S652:S715" si="235">IF(MOD(F652,2)&gt;0,AVERAGE(ROUNDDOWN(F652/2,0),ROUNDUP(F652/2,0)),F652/2)</f>
        <v>214277</v>
      </c>
      <c r="T652" s="6" t="str">
        <f t="shared" ref="T652:T715" si="236">IF($S652&gt;SUM($G652:$R652),"median can't exceed the total",IF($S652&gt;SUM($G652:$Q652),$R$9,IF($S652&gt;SUM($G652:$P652),$Q$9,IF($S652&gt;SUM($G652:$O652),$P$9,IF($S652&gt;SUM($G652:$N652),$O$9,IF($S652&gt;SUM($G652:$M652),$N$9,IF($S652&gt;SUM($G652:$L652),$M$9,IF($S652&gt;SUM($G652:$K652),$L$9,IF($S652&gt;SUM($G652:$J652),$K$9,IF($S652&gt;SUM($G652:$I652),$J$9,IF($S652&gt;SUM($G652:$H652),$I$9,IF($S652&gt;SUM($G652),$H$9,$G$9))))))))))))</f>
        <v>15 to 19 minutes</v>
      </c>
      <c r="U652" s="6">
        <f t="shared" ref="U652:U715" si="237">IF($S652&gt;SUM($G652:$R652),"median can't exceed the total", IF($S652&gt;SUM($G652:$Q652),$R$6, IF($S652&gt;SUM($G652:$P652),$Q$6, IF($S652&gt;SUM($G652:$O652),$P$6, IF($S652&gt;SUM($G652:$N652),$O$6, IF($S652&gt;SUM($G652:$M652),$N$6, IF($S652&gt;SUM($G652:$L652),$M$6, IF($S652&gt;SUM($G652:$K652),$L$6, IF($S652&gt;SUM($G652:$J652),$K$6, IF($S652&gt;SUM($G652:$I652),$J$6, IF($S652&gt;SUM($G652:$H652),$I$6, IF($S652&gt;SUM($G652),$H$6,$G$6))))))))))))</f>
        <v>15</v>
      </c>
      <c r="V652" s="6">
        <f t="shared" ref="V652:V715" si="238">F652</f>
        <v>428554</v>
      </c>
      <c r="W652" s="6">
        <f t="shared" ref="W652:W715" si="239">IF($S652&gt;SUM($G652:$R652),"median can't exceed the total", IF($S652&gt;SUM($G652:$Q652),SUM($G652:$Q652), IF($S652&gt;SUM($G652:$P652),SUM($G652:$P652), IF($S652&gt;SUM($G652:$O652),SUM($G652:$O652), IF($S652&gt;SUM($G652:$N652),SUM($G652:$N652), IF($S652&gt;SUM($G652:$M652),SUM($G652:$M652), IF($S652&gt;SUM($G652:$L652),SUM($G652:$L652), IF($S652&gt;SUM($G652:$K652),SUM($G652:$K652), IF($S652&gt;SUM($G652:$J652),SUM($G652:$J652), IF($S652&gt;SUM($G652:$I652),SUM($G652:$I652), IF($S652&gt;SUM($G652:$H652),SUM($G652:$H652), IF($S652&gt;SUM($G652),SUM($G652),0))))))))))))</f>
        <v>140157</v>
      </c>
      <c r="X652" s="6">
        <f t="shared" ref="X652:X715" si="240">IF($S652&gt;SUM($G652:$R652),"median can't exceed the total", IF($S652&gt;SUM($G652:$Q652),$R652, IF($S652&gt;SUM($G652:$P652),$Q652, IF($S652&gt;SUM($G652:$O652),$P652, IF($S652&gt;SUM($G652:$N652),$O652, IF($S652&gt;SUM($G652:$M652),$N652, IF($S652&gt;SUM($G652:$L652),$M652, IF($S652&gt;SUM($G652:$K652),$L652, IF($S652&gt;SUM($G652:$J652),$K652, IF($S652&gt;SUM($G652:$I652),$J652, IF($S652&gt;SUM($G652:$H652),$I652, IF($S652&gt;SUM($G652),$H652,$G652))))))))))))</f>
        <v>85457</v>
      </c>
      <c r="Y652" s="6">
        <f t="shared" ref="Y652:Y715" si="241">IF($S652&gt;SUM($G652:$R652),"median can't exceed the total", IF($S652&gt;SUM($G652:$Q652),$R$1, IF($S652&gt;SUM($G652:$P652),$Q$1, IF($S652&gt;SUM($G652:$O652),$P$1, IF($S652&gt;SUM($G652:$N652),$O$1, IF($S652&gt;SUM($G652:$M652),$N$1, IF($S652&gt;SUM($G652:$L652),$M$1, IF($S652&gt;SUM($G652:$K652),$L$1, IF($S652&gt;SUM($G652:$J652),$K$1, IF($S652&gt;SUM($G652:$I652),$J$1, IF($S652&gt;SUM($G652:$H652),$I$1, IF($S652&gt;SUM($G652),$H$1,$G$1))))))))))))</f>
        <v>4</v>
      </c>
      <c r="Z652" s="6">
        <f t="shared" ref="Z652:Z715" si="242">U652+(((V652/2)-W652)/X652)*Y652</f>
        <v>18.469347157049743</v>
      </c>
      <c r="AC652" s="6">
        <f t="shared" si="221"/>
        <v>428554</v>
      </c>
      <c r="AD652" s="6">
        <f t="shared" si="222"/>
        <v>107139</v>
      </c>
      <c r="AE652" s="6">
        <f t="shared" si="223"/>
        <v>10</v>
      </c>
      <c r="AF652" s="6">
        <f t="shared" si="224"/>
        <v>74302</v>
      </c>
      <c r="AG652" s="6">
        <f t="shared" si="225"/>
        <v>4</v>
      </c>
      <c r="AH652" s="6">
        <f t="shared" si="226"/>
        <v>65855</v>
      </c>
      <c r="AI652" s="6">
        <f t="shared" si="227"/>
        <v>12.222470458399505</v>
      </c>
      <c r="AL652" s="6">
        <f t="shared" si="228"/>
        <v>428554</v>
      </c>
      <c r="AM652" s="6">
        <f t="shared" si="229"/>
        <v>321416</v>
      </c>
      <c r="AN652" s="6">
        <f t="shared" si="230"/>
        <v>25</v>
      </c>
      <c r="AO652" s="6">
        <f t="shared" si="231"/>
        <v>32458</v>
      </c>
      <c r="AP652" s="6">
        <f t="shared" si="232"/>
        <v>4</v>
      </c>
      <c r="AQ652" s="6">
        <f t="shared" si="233"/>
        <v>307573</v>
      </c>
      <c r="AR652" s="6">
        <f t="shared" si="234"/>
        <v>26.705896851315547</v>
      </c>
    </row>
    <row r="653" spans="3:44" x14ac:dyDescent="0.25">
      <c r="C653" s="5" t="s">
        <v>1290</v>
      </c>
      <c r="D653" s="5">
        <v>36580</v>
      </c>
      <c r="E653" s="5" t="s">
        <v>1291</v>
      </c>
      <c r="F653" s="5">
        <v>26306</v>
      </c>
      <c r="G653" s="5">
        <v>1794</v>
      </c>
      <c r="H653" s="5">
        <v>4367</v>
      </c>
      <c r="I653" s="5">
        <v>4024</v>
      </c>
      <c r="J653" s="5">
        <v>3792</v>
      </c>
      <c r="K653" s="5">
        <v>3458</v>
      </c>
      <c r="L653" s="5">
        <v>1432</v>
      </c>
      <c r="M653" s="5">
        <v>3051</v>
      </c>
      <c r="N653" s="5">
        <v>527</v>
      </c>
      <c r="O653" s="5">
        <v>815</v>
      </c>
      <c r="P653" s="5">
        <v>1502</v>
      </c>
      <c r="Q653" s="5">
        <v>982</v>
      </c>
      <c r="R653" s="5">
        <v>562</v>
      </c>
      <c r="S653" s="6">
        <f t="shared" si="235"/>
        <v>13153</v>
      </c>
      <c r="T653" s="6" t="str">
        <f t="shared" si="236"/>
        <v>15 to 19 minutes</v>
      </c>
      <c r="U653" s="6">
        <f t="shared" si="237"/>
        <v>15</v>
      </c>
      <c r="V653" s="6">
        <f t="shared" si="238"/>
        <v>26306</v>
      </c>
      <c r="W653" s="6">
        <f t="shared" si="239"/>
        <v>10185</v>
      </c>
      <c r="X653" s="6">
        <f t="shared" si="240"/>
        <v>3792</v>
      </c>
      <c r="Y653" s="6">
        <f t="shared" si="241"/>
        <v>4</v>
      </c>
      <c r="Z653" s="6">
        <f t="shared" si="242"/>
        <v>18.130801687763714</v>
      </c>
      <c r="AC653" s="6">
        <f t="shared" si="221"/>
        <v>26306</v>
      </c>
      <c r="AD653" s="6">
        <f t="shared" si="222"/>
        <v>6577</v>
      </c>
      <c r="AE653" s="6">
        <f t="shared" si="223"/>
        <v>10</v>
      </c>
      <c r="AF653" s="6">
        <f t="shared" si="224"/>
        <v>4024</v>
      </c>
      <c r="AG653" s="6">
        <f t="shared" si="225"/>
        <v>4</v>
      </c>
      <c r="AH653" s="6">
        <f t="shared" si="226"/>
        <v>6161</v>
      </c>
      <c r="AI653" s="6">
        <f t="shared" si="227"/>
        <v>10.413021868787276</v>
      </c>
      <c r="AL653" s="6">
        <f t="shared" si="228"/>
        <v>26306</v>
      </c>
      <c r="AM653" s="6">
        <f t="shared" si="229"/>
        <v>19730</v>
      </c>
      <c r="AN653" s="6">
        <f t="shared" si="230"/>
        <v>30</v>
      </c>
      <c r="AO653" s="6">
        <f t="shared" si="231"/>
        <v>3051</v>
      </c>
      <c r="AP653" s="6">
        <f t="shared" si="232"/>
        <v>4</v>
      </c>
      <c r="AQ653" s="6">
        <f t="shared" si="233"/>
        <v>18867</v>
      </c>
      <c r="AR653" s="6">
        <f t="shared" si="234"/>
        <v>31.13077679449361</v>
      </c>
    </row>
    <row r="654" spans="3:44" x14ac:dyDescent="0.25">
      <c r="C654" s="5" t="s">
        <v>1292</v>
      </c>
      <c r="D654" s="5">
        <v>36620</v>
      </c>
      <c r="E654" s="5" t="s">
        <v>1293</v>
      </c>
      <c r="F654" s="5">
        <v>18439</v>
      </c>
      <c r="G654" s="5">
        <v>1623</v>
      </c>
      <c r="H654" s="5">
        <v>3656</v>
      </c>
      <c r="I654" s="5">
        <v>3605</v>
      </c>
      <c r="J654" s="5">
        <v>3292</v>
      </c>
      <c r="K654" s="5">
        <v>2042</v>
      </c>
      <c r="L654" s="5">
        <v>873</v>
      </c>
      <c r="M654" s="5">
        <v>1369</v>
      </c>
      <c r="N654" s="5">
        <v>175</v>
      </c>
      <c r="O654" s="5">
        <v>126</v>
      </c>
      <c r="P654" s="5">
        <v>760</v>
      </c>
      <c r="Q654" s="5">
        <v>580</v>
      </c>
      <c r="R654" s="5">
        <v>338</v>
      </c>
      <c r="S654" s="6">
        <f t="shared" si="235"/>
        <v>9219.5</v>
      </c>
      <c r="T654" s="6" t="str">
        <f t="shared" si="236"/>
        <v>15 to 19 minutes</v>
      </c>
      <c r="U654" s="6">
        <f t="shared" si="237"/>
        <v>15</v>
      </c>
      <c r="V654" s="6">
        <f t="shared" si="238"/>
        <v>18439</v>
      </c>
      <c r="W654" s="6">
        <f t="shared" si="239"/>
        <v>8884</v>
      </c>
      <c r="X654" s="6">
        <f t="shared" si="240"/>
        <v>3292</v>
      </c>
      <c r="Y654" s="6">
        <f t="shared" si="241"/>
        <v>4</v>
      </c>
      <c r="Z654" s="6">
        <f t="shared" si="242"/>
        <v>15.407654921020656</v>
      </c>
      <c r="AC654" s="6">
        <f t="shared" si="221"/>
        <v>18439</v>
      </c>
      <c r="AD654" s="6">
        <f t="shared" si="222"/>
        <v>4610</v>
      </c>
      <c r="AE654" s="6">
        <f t="shared" si="223"/>
        <v>5</v>
      </c>
      <c r="AF654" s="6">
        <f t="shared" si="224"/>
        <v>3656</v>
      </c>
      <c r="AG654" s="6">
        <f t="shared" si="225"/>
        <v>4</v>
      </c>
      <c r="AH654" s="6">
        <f t="shared" si="226"/>
        <v>1623</v>
      </c>
      <c r="AI654" s="6">
        <f t="shared" si="227"/>
        <v>8.2677789934354493</v>
      </c>
      <c r="AL654" s="6">
        <f t="shared" si="228"/>
        <v>18439</v>
      </c>
      <c r="AM654" s="6">
        <f t="shared" si="229"/>
        <v>13830</v>
      </c>
      <c r="AN654" s="6">
        <f t="shared" si="230"/>
        <v>20</v>
      </c>
      <c r="AO654" s="6">
        <f t="shared" si="231"/>
        <v>2042</v>
      </c>
      <c r="AP654" s="6">
        <f t="shared" si="232"/>
        <v>4</v>
      </c>
      <c r="AQ654" s="6">
        <f t="shared" si="233"/>
        <v>12176</v>
      </c>
      <c r="AR654" s="6">
        <f t="shared" si="234"/>
        <v>23.238491674828598</v>
      </c>
    </row>
    <row r="655" spans="3:44" x14ac:dyDescent="0.25">
      <c r="C655" s="5" t="s">
        <v>1294</v>
      </c>
      <c r="D655" s="5">
        <v>36660</v>
      </c>
      <c r="E655" s="5" t="s">
        <v>1295</v>
      </c>
      <c r="F655" s="5">
        <v>30376</v>
      </c>
      <c r="G655" s="5">
        <v>1519</v>
      </c>
      <c r="H655" s="5">
        <v>4483</v>
      </c>
      <c r="I655" s="5">
        <v>4693</v>
      </c>
      <c r="J655" s="5">
        <v>3493</v>
      </c>
      <c r="K655" s="5">
        <v>3672</v>
      </c>
      <c r="L655" s="5">
        <v>1307</v>
      </c>
      <c r="M655" s="5">
        <v>4420</v>
      </c>
      <c r="N655" s="5">
        <v>760</v>
      </c>
      <c r="O655" s="5">
        <v>1203</v>
      </c>
      <c r="P655" s="5">
        <v>1791</v>
      </c>
      <c r="Q655" s="5">
        <v>1752</v>
      </c>
      <c r="R655" s="5">
        <v>1283</v>
      </c>
      <c r="S655" s="6">
        <f t="shared" si="235"/>
        <v>15188</v>
      </c>
      <c r="T655" s="6" t="str">
        <f t="shared" si="236"/>
        <v>20 to 24 minutes</v>
      </c>
      <c r="U655" s="6">
        <f t="shared" si="237"/>
        <v>20</v>
      </c>
      <c r="V655" s="6">
        <f t="shared" si="238"/>
        <v>30376</v>
      </c>
      <c r="W655" s="6">
        <f t="shared" si="239"/>
        <v>14188</v>
      </c>
      <c r="X655" s="6">
        <f t="shared" si="240"/>
        <v>3672</v>
      </c>
      <c r="Y655" s="6">
        <f t="shared" si="241"/>
        <v>4</v>
      </c>
      <c r="Z655" s="6">
        <f t="shared" si="242"/>
        <v>21.089324618736384</v>
      </c>
      <c r="AC655" s="6">
        <f t="shared" si="221"/>
        <v>30376</v>
      </c>
      <c r="AD655" s="6">
        <f t="shared" si="222"/>
        <v>7595</v>
      </c>
      <c r="AE655" s="6">
        <f t="shared" si="223"/>
        <v>10</v>
      </c>
      <c r="AF655" s="6">
        <f t="shared" si="224"/>
        <v>4693</v>
      </c>
      <c r="AG655" s="6">
        <f t="shared" si="225"/>
        <v>4</v>
      </c>
      <c r="AH655" s="6">
        <f t="shared" si="226"/>
        <v>6002</v>
      </c>
      <c r="AI655" s="6">
        <f t="shared" si="227"/>
        <v>11.356914553590453</v>
      </c>
      <c r="AL655" s="6">
        <f t="shared" si="228"/>
        <v>30376</v>
      </c>
      <c r="AM655" s="6">
        <f t="shared" si="229"/>
        <v>22782</v>
      </c>
      <c r="AN655" s="6">
        <f t="shared" si="230"/>
        <v>30</v>
      </c>
      <c r="AO655" s="6">
        <f t="shared" si="231"/>
        <v>4420</v>
      </c>
      <c r="AP655" s="6">
        <f t="shared" si="232"/>
        <v>4</v>
      </c>
      <c r="AQ655" s="6">
        <f t="shared" si="233"/>
        <v>19167</v>
      </c>
      <c r="AR655" s="6">
        <f t="shared" si="234"/>
        <v>33.271493212669682</v>
      </c>
    </row>
    <row r="656" spans="3:44" x14ac:dyDescent="0.25">
      <c r="C656" s="5" t="s">
        <v>1296</v>
      </c>
      <c r="D656" s="5">
        <v>36700</v>
      </c>
      <c r="E656" s="5" t="s">
        <v>1297</v>
      </c>
      <c r="F656" s="5">
        <v>33645</v>
      </c>
      <c r="G656" s="5">
        <v>1630</v>
      </c>
      <c r="H656" s="5">
        <v>4396</v>
      </c>
      <c r="I656" s="5">
        <v>5685</v>
      </c>
      <c r="J656" s="5">
        <v>5142</v>
      </c>
      <c r="K656" s="5">
        <v>5286</v>
      </c>
      <c r="L656" s="5">
        <v>1298</v>
      </c>
      <c r="M656" s="5">
        <v>3119</v>
      </c>
      <c r="N656" s="5">
        <v>927</v>
      </c>
      <c r="O656" s="5">
        <v>863</v>
      </c>
      <c r="P656" s="5">
        <v>2608</v>
      </c>
      <c r="Q656" s="5">
        <v>2095</v>
      </c>
      <c r="R656" s="5">
        <v>596</v>
      </c>
      <c r="S656" s="6">
        <f t="shared" si="235"/>
        <v>16822.5</v>
      </c>
      <c r="T656" s="6" t="str">
        <f t="shared" si="236"/>
        <v>15 to 19 minutes</v>
      </c>
      <c r="U656" s="6">
        <f t="shared" si="237"/>
        <v>15</v>
      </c>
      <c r="V656" s="6">
        <f t="shared" si="238"/>
        <v>33645</v>
      </c>
      <c r="W656" s="6">
        <f t="shared" si="239"/>
        <v>11711</v>
      </c>
      <c r="X656" s="6">
        <f t="shared" si="240"/>
        <v>5142</v>
      </c>
      <c r="Y656" s="6">
        <f t="shared" si="241"/>
        <v>4</v>
      </c>
      <c r="Z656" s="6">
        <f t="shared" si="242"/>
        <v>18.976273823415013</v>
      </c>
      <c r="AC656" s="6">
        <f t="shared" si="221"/>
        <v>33645</v>
      </c>
      <c r="AD656" s="6">
        <f t="shared" si="222"/>
        <v>8412</v>
      </c>
      <c r="AE656" s="6">
        <f t="shared" si="223"/>
        <v>10</v>
      </c>
      <c r="AF656" s="6">
        <f t="shared" si="224"/>
        <v>5685</v>
      </c>
      <c r="AG656" s="6">
        <f t="shared" si="225"/>
        <v>4</v>
      </c>
      <c r="AH656" s="6">
        <f t="shared" si="226"/>
        <v>6026</v>
      </c>
      <c r="AI656" s="6">
        <f t="shared" si="227"/>
        <v>11.678276165347405</v>
      </c>
      <c r="AL656" s="6">
        <f t="shared" si="228"/>
        <v>33645</v>
      </c>
      <c r="AM656" s="6">
        <f t="shared" si="229"/>
        <v>25234</v>
      </c>
      <c r="AN656" s="6">
        <f t="shared" si="230"/>
        <v>30</v>
      </c>
      <c r="AO656" s="6">
        <f t="shared" si="231"/>
        <v>3119</v>
      </c>
      <c r="AP656" s="6">
        <f t="shared" si="232"/>
        <v>4</v>
      </c>
      <c r="AQ656" s="6">
        <f t="shared" si="233"/>
        <v>23437</v>
      </c>
      <c r="AR656" s="6">
        <f t="shared" si="234"/>
        <v>32.304264187239497</v>
      </c>
    </row>
    <row r="657" spans="3:44" x14ac:dyDescent="0.25">
      <c r="C657" s="5" t="s">
        <v>1298</v>
      </c>
      <c r="D657" s="5">
        <v>36740</v>
      </c>
      <c r="E657" s="5" t="s">
        <v>1299</v>
      </c>
      <c r="F657" s="5">
        <v>950019</v>
      </c>
      <c r="G657" s="5">
        <v>14550</v>
      </c>
      <c r="H657" s="5">
        <v>61950</v>
      </c>
      <c r="I657" s="5">
        <v>113264</v>
      </c>
      <c r="J657" s="5">
        <v>145521</v>
      </c>
      <c r="K657" s="5">
        <v>153922</v>
      </c>
      <c r="L657" s="5">
        <v>69960</v>
      </c>
      <c r="M657" s="5">
        <v>163294</v>
      </c>
      <c r="N657" s="5">
        <v>35178</v>
      </c>
      <c r="O657" s="5">
        <v>43183</v>
      </c>
      <c r="P657" s="5">
        <v>88918</v>
      </c>
      <c r="Q657" s="5">
        <v>42087</v>
      </c>
      <c r="R657" s="5">
        <v>18192</v>
      </c>
      <c r="S657" s="6">
        <f t="shared" si="235"/>
        <v>475009.5</v>
      </c>
      <c r="T657" s="6" t="str">
        <f t="shared" si="236"/>
        <v>20 to 24 minutes</v>
      </c>
      <c r="U657" s="6">
        <f t="shared" si="237"/>
        <v>20</v>
      </c>
      <c r="V657" s="6">
        <f t="shared" si="238"/>
        <v>950019</v>
      </c>
      <c r="W657" s="6">
        <f t="shared" si="239"/>
        <v>335285</v>
      </c>
      <c r="X657" s="6">
        <f t="shared" si="240"/>
        <v>153922</v>
      </c>
      <c r="Y657" s="6">
        <f t="shared" si="241"/>
        <v>4</v>
      </c>
      <c r="Z657" s="6">
        <f t="shared" si="242"/>
        <v>23.631046893881315</v>
      </c>
      <c r="AC657" s="6">
        <f t="shared" si="221"/>
        <v>950019</v>
      </c>
      <c r="AD657" s="6">
        <f t="shared" si="222"/>
        <v>237505</v>
      </c>
      <c r="AE657" s="6">
        <f t="shared" si="223"/>
        <v>15</v>
      </c>
      <c r="AF657" s="6">
        <f t="shared" si="224"/>
        <v>145521</v>
      </c>
      <c r="AG657" s="6">
        <f t="shared" si="225"/>
        <v>4</v>
      </c>
      <c r="AH657" s="6">
        <f t="shared" si="226"/>
        <v>189764</v>
      </c>
      <c r="AI657" s="6">
        <f t="shared" si="227"/>
        <v>16.312271081149799</v>
      </c>
      <c r="AL657" s="6">
        <f t="shared" si="228"/>
        <v>950019</v>
      </c>
      <c r="AM657" s="6">
        <f t="shared" si="229"/>
        <v>712515</v>
      </c>
      <c r="AN657" s="6">
        <f t="shared" si="230"/>
        <v>30</v>
      </c>
      <c r="AO657" s="6">
        <f t="shared" si="231"/>
        <v>163294</v>
      </c>
      <c r="AP657" s="6">
        <f t="shared" si="232"/>
        <v>4</v>
      </c>
      <c r="AQ657" s="6">
        <f t="shared" si="233"/>
        <v>559167</v>
      </c>
      <c r="AR657" s="6">
        <f t="shared" si="234"/>
        <v>33.756347446936203</v>
      </c>
    </row>
    <row r="658" spans="3:44" x14ac:dyDescent="0.25">
      <c r="C658" s="5" t="s">
        <v>1300</v>
      </c>
      <c r="D658" s="5">
        <v>36780</v>
      </c>
      <c r="E658" s="5" t="s">
        <v>1301</v>
      </c>
      <c r="F658" s="5">
        <v>80286</v>
      </c>
      <c r="G658" s="5">
        <v>3269</v>
      </c>
      <c r="H658" s="5">
        <v>12225</v>
      </c>
      <c r="I658" s="5">
        <v>18589</v>
      </c>
      <c r="J658" s="5">
        <v>15633</v>
      </c>
      <c r="K658" s="5">
        <v>12074</v>
      </c>
      <c r="L658" s="5">
        <v>4997</v>
      </c>
      <c r="M658" s="5">
        <v>6735</v>
      </c>
      <c r="N658" s="5">
        <v>1510</v>
      </c>
      <c r="O658" s="5">
        <v>1107</v>
      </c>
      <c r="P658" s="5">
        <v>1800</v>
      </c>
      <c r="Q658" s="5">
        <v>1169</v>
      </c>
      <c r="R658" s="5">
        <v>1178</v>
      </c>
      <c r="S658" s="6">
        <f t="shared" si="235"/>
        <v>40143</v>
      </c>
      <c r="T658" s="6" t="str">
        <f t="shared" si="236"/>
        <v>15 to 19 minutes</v>
      </c>
      <c r="U658" s="6">
        <f t="shared" si="237"/>
        <v>15</v>
      </c>
      <c r="V658" s="6">
        <f t="shared" si="238"/>
        <v>80286</v>
      </c>
      <c r="W658" s="6">
        <f t="shared" si="239"/>
        <v>34083</v>
      </c>
      <c r="X658" s="6">
        <f t="shared" si="240"/>
        <v>15633</v>
      </c>
      <c r="Y658" s="6">
        <f t="shared" si="241"/>
        <v>4</v>
      </c>
      <c r="Z658" s="6">
        <f t="shared" si="242"/>
        <v>16.550566110151603</v>
      </c>
      <c r="AC658" s="6">
        <f t="shared" si="221"/>
        <v>80286</v>
      </c>
      <c r="AD658" s="6">
        <f t="shared" si="222"/>
        <v>20072</v>
      </c>
      <c r="AE658" s="6">
        <f t="shared" si="223"/>
        <v>10</v>
      </c>
      <c r="AF658" s="6">
        <f t="shared" si="224"/>
        <v>18589</v>
      </c>
      <c r="AG658" s="6">
        <f t="shared" si="225"/>
        <v>4</v>
      </c>
      <c r="AH658" s="6">
        <f t="shared" si="226"/>
        <v>15494</v>
      </c>
      <c r="AI658" s="6">
        <f t="shared" si="227"/>
        <v>10.984991123782882</v>
      </c>
      <c r="AL658" s="6">
        <f t="shared" si="228"/>
        <v>80286</v>
      </c>
      <c r="AM658" s="6">
        <f t="shared" si="229"/>
        <v>60215</v>
      </c>
      <c r="AN658" s="6">
        <f t="shared" si="230"/>
        <v>20</v>
      </c>
      <c r="AO658" s="6">
        <f t="shared" si="231"/>
        <v>12074</v>
      </c>
      <c r="AP658" s="6">
        <f t="shared" si="232"/>
        <v>4</v>
      </c>
      <c r="AQ658" s="6">
        <f t="shared" si="233"/>
        <v>49716</v>
      </c>
      <c r="AR658" s="6">
        <f t="shared" si="234"/>
        <v>23.478052012589036</v>
      </c>
    </row>
    <row r="659" spans="3:44" x14ac:dyDescent="0.25">
      <c r="C659" s="5" t="s">
        <v>1302</v>
      </c>
      <c r="D659" s="5">
        <v>36820</v>
      </c>
      <c r="E659" s="5" t="s">
        <v>1303</v>
      </c>
      <c r="F659" s="5">
        <v>10076</v>
      </c>
      <c r="G659" s="5">
        <v>949</v>
      </c>
      <c r="H659" s="5">
        <v>2573</v>
      </c>
      <c r="I659" s="5">
        <v>1650</v>
      </c>
      <c r="J659" s="5">
        <v>1242</v>
      </c>
      <c r="K659" s="5">
        <v>1292</v>
      </c>
      <c r="L659" s="5">
        <v>456</v>
      </c>
      <c r="M659" s="5">
        <v>648</v>
      </c>
      <c r="N659" s="5">
        <v>236</v>
      </c>
      <c r="O659" s="5">
        <v>135</v>
      </c>
      <c r="P659" s="5">
        <v>390</v>
      </c>
      <c r="Q659" s="5">
        <v>305</v>
      </c>
      <c r="R659" s="5">
        <v>200</v>
      </c>
      <c r="S659" s="6">
        <f t="shared" si="235"/>
        <v>5038</v>
      </c>
      <c r="T659" s="6" t="str">
        <f t="shared" si="236"/>
        <v>10 to 14 minutes</v>
      </c>
      <c r="U659" s="6">
        <f t="shared" si="237"/>
        <v>10</v>
      </c>
      <c r="V659" s="6">
        <f t="shared" si="238"/>
        <v>10076</v>
      </c>
      <c r="W659" s="6">
        <f t="shared" si="239"/>
        <v>3522</v>
      </c>
      <c r="X659" s="6">
        <f t="shared" si="240"/>
        <v>1650</v>
      </c>
      <c r="Y659" s="6">
        <f t="shared" si="241"/>
        <v>4</v>
      </c>
      <c r="Z659" s="6">
        <f t="shared" si="242"/>
        <v>13.675151515151516</v>
      </c>
      <c r="AC659" s="6">
        <f t="shared" si="221"/>
        <v>10076</v>
      </c>
      <c r="AD659" s="6">
        <f t="shared" si="222"/>
        <v>2520</v>
      </c>
      <c r="AE659" s="6">
        <f t="shared" si="223"/>
        <v>5</v>
      </c>
      <c r="AF659" s="6">
        <f t="shared" si="224"/>
        <v>2573</v>
      </c>
      <c r="AG659" s="6">
        <f t="shared" si="225"/>
        <v>4</v>
      </c>
      <c r="AH659" s="6">
        <f t="shared" si="226"/>
        <v>949</v>
      </c>
      <c r="AI659" s="6">
        <f t="shared" si="227"/>
        <v>7.4407306645938593</v>
      </c>
      <c r="AL659" s="6">
        <f t="shared" si="228"/>
        <v>10076</v>
      </c>
      <c r="AM659" s="6">
        <f t="shared" si="229"/>
        <v>7557</v>
      </c>
      <c r="AN659" s="6">
        <f t="shared" si="230"/>
        <v>20</v>
      </c>
      <c r="AO659" s="6">
        <f t="shared" si="231"/>
        <v>1292</v>
      </c>
      <c r="AP659" s="6">
        <f t="shared" si="232"/>
        <v>4</v>
      </c>
      <c r="AQ659" s="6">
        <f t="shared" si="233"/>
        <v>6414</v>
      </c>
      <c r="AR659" s="6">
        <f t="shared" si="234"/>
        <v>23.538699690402478</v>
      </c>
    </row>
    <row r="660" spans="3:44" x14ac:dyDescent="0.25">
      <c r="C660" s="5" t="s">
        <v>1304</v>
      </c>
      <c r="D660" s="5">
        <v>36860</v>
      </c>
      <c r="E660" s="5" t="s">
        <v>1305</v>
      </c>
      <c r="F660" s="5">
        <v>68540</v>
      </c>
      <c r="G660" s="5">
        <v>5151</v>
      </c>
      <c r="H660" s="5">
        <v>13575</v>
      </c>
      <c r="I660" s="5">
        <v>11591</v>
      </c>
      <c r="J660" s="5">
        <v>8719</v>
      </c>
      <c r="K660" s="5">
        <v>7339</v>
      </c>
      <c r="L660" s="5">
        <v>3599</v>
      </c>
      <c r="M660" s="5">
        <v>5926</v>
      </c>
      <c r="N660" s="5">
        <v>1429</v>
      </c>
      <c r="O660" s="5">
        <v>2069</v>
      </c>
      <c r="P660" s="5">
        <v>3697</v>
      </c>
      <c r="Q660" s="5">
        <v>3823</v>
      </c>
      <c r="R660" s="5">
        <v>1622</v>
      </c>
      <c r="S660" s="6">
        <f t="shared" si="235"/>
        <v>34270</v>
      </c>
      <c r="T660" s="6" t="str">
        <f t="shared" si="236"/>
        <v>15 to 19 minutes</v>
      </c>
      <c r="U660" s="6">
        <f t="shared" si="237"/>
        <v>15</v>
      </c>
      <c r="V660" s="6">
        <f t="shared" si="238"/>
        <v>68540</v>
      </c>
      <c r="W660" s="6">
        <f t="shared" si="239"/>
        <v>30317</v>
      </c>
      <c r="X660" s="6">
        <f t="shared" si="240"/>
        <v>8719</v>
      </c>
      <c r="Y660" s="6">
        <f t="shared" si="241"/>
        <v>4</v>
      </c>
      <c r="Z660" s="6">
        <f t="shared" si="242"/>
        <v>16.813510723706848</v>
      </c>
      <c r="AC660" s="6">
        <f t="shared" si="221"/>
        <v>68540</v>
      </c>
      <c r="AD660" s="6">
        <f t="shared" si="222"/>
        <v>17136</v>
      </c>
      <c r="AE660" s="6">
        <f t="shared" si="223"/>
        <v>5</v>
      </c>
      <c r="AF660" s="6">
        <f t="shared" si="224"/>
        <v>13575</v>
      </c>
      <c r="AG660" s="6">
        <f t="shared" si="225"/>
        <v>4</v>
      </c>
      <c r="AH660" s="6">
        <f t="shared" si="226"/>
        <v>5151</v>
      </c>
      <c r="AI660" s="6">
        <f t="shared" si="227"/>
        <v>8.5311970534069985</v>
      </c>
      <c r="AL660" s="6">
        <f t="shared" si="228"/>
        <v>68540</v>
      </c>
      <c r="AM660" s="6">
        <f t="shared" si="229"/>
        <v>51405</v>
      </c>
      <c r="AN660" s="6">
        <f t="shared" si="230"/>
        <v>30</v>
      </c>
      <c r="AO660" s="6">
        <f t="shared" si="231"/>
        <v>5926</v>
      </c>
      <c r="AP660" s="6">
        <f t="shared" si="232"/>
        <v>4</v>
      </c>
      <c r="AQ660" s="6">
        <f t="shared" si="233"/>
        <v>49974</v>
      </c>
      <c r="AR660" s="6">
        <f t="shared" si="234"/>
        <v>30.965912926088425</v>
      </c>
    </row>
    <row r="661" spans="3:44" x14ac:dyDescent="0.25">
      <c r="C661" s="5" t="s">
        <v>1306</v>
      </c>
      <c r="D661" s="5">
        <v>36900</v>
      </c>
      <c r="E661" s="5" t="s">
        <v>1307</v>
      </c>
      <c r="F661" s="5">
        <v>15467</v>
      </c>
      <c r="G661" s="5">
        <v>764</v>
      </c>
      <c r="H661" s="5">
        <v>3588</v>
      </c>
      <c r="I661" s="5">
        <v>3882</v>
      </c>
      <c r="J661" s="5">
        <v>2645</v>
      </c>
      <c r="K661" s="5">
        <v>1468</v>
      </c>
      <c r="L661" s="5">
        <v>544</v>
      </c>
      <c r="M661" s="5">
        <v>1041</v>
      </c>
      <c r="N661" s="5">
        <v>138</v>
      </c>
      <c r="O661" s="5">
        <v>180</v>
      </c>
      <c r="P661" s="5">
        <v>649</v>
      </c>
      <c r="Q661" s="5">
        <v>311</v>
      </c>
      <c r="R661" s="5">
        <v>257</v>
      </c>
      <c r="S661" s="6">
        <f t="shared" si="235"/>
        <v>7733.5</v>
      </c>
      <c r="T661" s="6" t="str">
        <f t="shared" si="236"/>
        <v>10 to 14 minutes</v>
      </c>
      <c r="U661" s="6">
        <f t="shared" si="237"/>
        <v>10</v>
      </c>
      <c r="V661" s="6">
        <f t="shared" si="238"/>
        <v>15467</v>
      </c>
      <c r="W661" s="6">
        <f t="shared" si="239"/>
        <v>4352</v>
      </c>
      <c r="X661" s="6">
        <f t="shared" si="240"/>
        <v>3882</v>
      </c>
      <c r="Y661" s="6">
        <f t="shared" si="241"/>
        <v>4</v>
      </c>
      <c r="Z661" s="6">
        <f t="shared" si="242"/>
        <v>13.48428645028336</v>
      </c>
      <c r="AC661" s="6">
        <f t="shared" si="221"/>
        <v>15467</v>
      </c>
      <c r="AD661" s="6">
        <f t="shared" si="222"/>
        <v>3867</v>
      </c>
      <c r="AE661" s="6">
        <f t="shared" si="223"/>
        <v>5</v>
      </c>
      <c r="AF661" s="6">
        <f t="shared" si="224"/>
        <v>3588</v>
      </c>
      <c r="AG661" s="6">
        <f t="shared" si="225"/>
        <v>4</v>
      </c>
      <c r="AH661" s="6">
        <f t="shared" si="226"/>
        <v>764</v>
      </c>
      <c r="AI661" s="6">
        <f t="shared" si="227"/>
        <v>8.4590301003344486</v>
      </c>
      <c r="AL661" s="6">
        <f t="shared" si="228"/>
        <v>15467</v>
      </c>
      <c r="AM661" s="6">
        <f t="shared" si="229"/>
        <v>11601</v>
      </c>
      <c r="AN661" s="6">
        <f t="shared" si="230"/>
        <v>20</v>
      </c>
      <c r="AO661" s="6">
        <f t="shared" si="231"/>
        <v>1468</v>
      </c>
      <c r="AP661" s="6">
        <f t="shared" si="232"/>
        <v>4</v>
      </c>
      <c r="AQ661" s="6">
        <f t="shared" si="233"/>
        <v>10879</v>
      </c>
      <c r="AR661" s="6">
        <f t="shared" si="234"/>
        <v>21.96525885558583</v>
      </c>
    </row>
    <row r="662" spans="3:44" x14ac:dyDescent="0.25">
      <c r="C662" s="5" t="s">
        <v>1308</v>
      </c>
      <c r="D662" s="5">
        <v>36940</v>
      </c>
      <c r="E662" s="5" t="s">
        <v>1309</v>
      </c>
      <c r="F662" s="5">
        <v>17815</v>
      </c>
      <c r="G662" s="5">
        <v>983</v>
      </c>
      <c r="H662" s="5">
        <v>4554</v>
      </c>
      <c r="I662" s="5">
        <v>4586</v>
      </c>
      <c r="J662" s="5">
        <v>2316</v>
      </c>
      <c r="K662" s="5">
        <v>1772</v>
      </c>
      <c r="L662" s="5">
        <v>642</v>
      </c>
      <c r="M662" s="5">
        <v>754</v>
      </c>
      <c r="N662" s="5">
        <v>194</v>
      </c>
      <c r="O662" s="5">
        <v>339</v>
      </c>
      <c r="P662" s="5">
        <v>713</v>
      </c>
      <c r="Q662" s="5">
        <v>710</v>
      </c>
      <c r="R662" s="5">
        <v>252</v>
      </c>
      <c r="S662" s="6">
        <f t="shared" si="235"/>
        <v>8907.5</v>
      </c>
      <c r="T662" s="6" t="str">
        <f t="shared" si="236"/>
        <v>10 to 14 minutes</v>
      </c>
      <c r="U662" s="6">
        <f t="shared" si="237"/>
        <v>10</v>
      </c>
      <c r="V662" s="6">
        <f t="shared" si="238"/>
        <v>17815</v>
      </c>
      <c r="W662" s="6">
        <f t="shared" si="239"/>
        <v>5537</v>
      </c>
      <c r="X662" s="6">
        <f t="shared" si="240"/>
        <v>4586</v>
      </c>
      <c r="Y662" s="6">
        <f t="shared" si="241"/>
        <v>4</v>
      </c>
      <c r="Z662" s="6">
        <f t="shared" si="242"/>
        <v>12.939816833842128</v>
      </c>
      <c r="AC662" s="6">
        <f t="shared" si="221"/>
        <v>17815</v>
      </c>
      <c r="AD662" s="6">
        <f t="shared" si="222"/>
        <v>4454</v>
      </c>
      <c r="AE662" s="6">
        <f t="shared" si="223"/>
        <v>5</v>
      </c>
      <c r="AF662" s="6">
        <f t="shared" si="224"/>
        <v>4554</v>
      </c>
      <c r="AG662" s="6">
        <f t="shared" si="225"/>
        <v>4</v>
      </c>
      <c r="AH662" s="6">
        <f t="shared" si="226"/>
        <v>983</v>
      </c>
      <c r="AI662" s="6">
        <f t="shared" si="227"/>
        <v>8.0485287659200697</v>
      </c>
      <c r="AL662" s="6">
        <f t="shared" si="228"/>
        <v>17815</v>
      </c>
      <c r="AM662" s="6">
        <f t="shared" si="229"/>
        <v>13362</v>
      </c>
      <c r="AN662" s="6">
        <f t="shared" si="230"/>
        <v>20</v>
      </c>
      <c r="AO662" s="6">
        <f t="shared" si="231"/>
        <v>1772</v>
      </c>
      <c r="AP662" s="6">
        <f t="shared" si="232"/>
        <v>4</v>
      </c>
      <c r="AQ662" s="6">
        <f t="shared" si="233"/>
        <v>12439</v>
      </c>
      <c r="AR662" s="6">
        <f t="shared" si="234"/>
        <v>22.081828442437924</v>
      </c>
    </row>
    <row r="663" spans="3:44" x14ac:dyDescent="0.25">
      <c r="C663" s="5" t="s">
        <v>1310</v>
      </c>
      <c r="D663" s="5">
        <v>36980</v>
      </c>
      <c r="E663" s="5" t="s">
        <v>1311</v>
      </c>
      <c r="F663" s="5">
        <v>48275</v>
      </c>
      <c r="G663" s="5">
        <v>1984</v>
      </c>
      <c r="H663" s="5">
        <v>7170</v>
      </c>
      <c r="I663" s="5">
        <v>11929</v>
      </c>
      <c r="J663" s="5">
        <v>9422</v>
      </c>
      <c r="K663" s="5">
        <v>6176</v>
      </c>
      <c r="L663" s="5">
        <v>2176</v>
      </c>
      <c r="M663" s="5">
        <v>3651</v>
      </c>
      <c r="N663" s="5">
        <v>915</v>
      </c>
      <c r="O663" s="5">
        <v>1030</v>
      </c>
      <c r="P663" s="5">
        <v>2155</v>
      </c>
      <c r="Q663" s="5">
        <v>953</v>
      </c>
      <c r="R663" s="5">
        <v>714</v>
      </c>
      <c r="S663" s="6">
        <f t="shared" si="235"/>
        <v>24137.5</v>
      </c>
      <c r="T663" s="6" t="str">
        <f t="shared" si="236"/>
        <v>15 to 19 minutes</v>
      </c>
      <c r="U663" s="6">
        <f t="shared" si="237"/>
        <v>15</v>
      </c>
      <c r="V663" s="6">
        <f t="shared" si="238"/>
        <v>48275</v>
      </c>
      <c r="W663" s="6">
        <f t="shared" si="239"/>
        <v>21083</v>
      </c>
      <c r="X663" s="6">
        <f t="shared" si="240"/>
        <v>9422</v>
      </c>
      <c r="Y663" s="6">
        <f t="shared" si="241"/>
        <v>4</v>
      </c>
      <c r="Z663" s="6">
        <f t="shared" si="242"/>
        <v>16.29675228189344</v>
      </c>
      <c r="AC663" s="6">
        <f t="shared" si="221"/>
        <v>48275</v>
      </c>
      <c r="AD663" s="6">
        <f t="shared" si="222"/>
        <v>12069</v>
      </c>
      <c r="AE663" s="6">
        <f t="shared" si="223"/>
        <v>10</v>
      </c>
      <c r="AF663" s="6">
        <f t="shared" si="224"/>
        <v>11929</v>
      </c>
      <c r="AG663" s="6">
        <f t="shared" si="225"/>
        <v>4</v>
      </c>
      <c r="AH663" s="6">
        <f t="shared" si="226"/>
        <v>9154</v>
      </c>
      <c r="AI663" s="6">
        <f t="shared" si="227"/>
        <v>10.977366082655713</v>
      </c>
      <c r="AL663" s="6">
        <f t="shared" si="228"/>
        <v>48275</v>
      </c>
      <c r="AM663" s="6">
        <f t="shared" si="229"/>
        <v>36207</v>
      </c>
      <c r="AN663" s="6">
        <f t="shared" si="230"/>
        <v>20</v>
      </c>
      <c r="AO663" s="6">
        <f t="shared" si="231"/>
        <v>6176</v>
      </c>
      <c r="AP663" s="6">
        <f t="shared" si="232"/>
        <v>4</v>
      </c>
      <c r="AQ663" s="6">
        <f t="shared" si="233"/>
        <v>30505</v>
      </c>
      <c r="AR663" s="6">
        <f t="shared" si="234"/>
        <v>23.692519430051814</v>
      </c>
    </row>
    <row r="664" spans="3:44" x14ac:dyDescent="0.25">
      <c r="C664" s="5" t="s">
        <v>1312</v>
      </c>
      <c r="D664" s="5">
        <v>37020</v>
      </c>
      <c r="E664" s="5" t="s">
        <v>1313</v>
      </c>
      <c r="F664" s="5">
        <v>28287</v>
      </c>
      <c r="G664" s="5">
        <v>1365</v>
      </c>
      <c r="H664" s="5">
        <v>3472</v>
      </c>
      <c r="I664" s="5">
        <v>3776</v>
      </c>
      <c r="J664" s="5">
        <v>2765</v>
      </c>
      <c r="K664" s="5">
        <v>2862</v>
      </c>
      <c r="L664" s="5">
        <v>1725</v>
      </c>
      <c r="M664" s="5">
        <v>3748</v>
      </c>
      <c r="N664" s="5">
        <v>1257</v>
      </c>
      <c r="O664" s="5">
        <v>1607</v>
      </c>
      <c r="P664" s="5">
        <v>2961</v>
      </c>
      <c r="Q664" s="5">
        <v>1856</v>
      </c>
      <c r="R664" s="5">
        <v>893</v>
      </c>
      <c r="S664" s="6">
        <f t="shared" si="235"/>
        <v>14143.5</v>
      </c>
      <c r="T664" s="6" t="str">
        <f t="shared" si="236"/>
        <v>20 to 24 minutes</v>
      </c>
      <c r="U664" s="6">
        <f t="shared" si="237"/>
        <v>20</v>
      </c>
      <c r="V664" s="6">
        <f t="shared" si="238"/>
        <v>28287</v>
      </c>
      <c r="W664" s="6">
        <f t="shared" si="239"/>
        <v>11378</v>
      </c>
      <c r="X664" s="6">
        <f t="shared" si="240"/>
        <v>2862</v>
      </c>
      <c r="Y664" s="6">
        <f t="shared" si="241"/>
        <v>4</v>
      </c>
      <c r="Z664" s="6">
        <f t="shared" si="242"/>
        <v>23.86512928022362</v>
      </c>
      <c r="AC664" s="6">
        <f t="shared" si="221"/>
        <v>28287</v>
      </c>
      <c r="AD664" s="6">
        <f t="shared" si="222"/>
        <v>7072</v>
      </c>
      <c r="AE664" s="6">
        <f t="shared" si="223"/>
        <v>10</v>
      </c>
      <c r="AF664" s="6">
        <f t="shared" si="224"/>
        <v>3776</v>
      </c>
      <c r="AG664" s="6">
        <f t="shared" si="225"/>
        <v>4</v>
      </c>
      <c r="AH664" s="6">
        <f t="shared" si="226"/>
        <v>4837</v>
      </c>
      <c r="AI664" s="6">
        <f t="shared" si="227"/>
        <v>12.367319915254237</v>
      </c>
      <c r="AL664" s="6">
        <f t="shared" si="228"/>
        <v>28287</v>
      </c>
      <c r="AM664" s="6">
        <f t="shared" si="229"/>
        <v>21216</v>
      </c>
      <c r="AN664" s="6">
        <f t="shared" si="230"/>
        <v>40</v>
      </c>
      <c r="AO664" s="6">
        <f t="shared" si="231"/>
        <v>1607</v>
      </c>
      <c r="AP664" s="6">
        <f t="shared" si="232"/>
        <v>4</v>
      </c>
      <c r="AQ664" s="6">
        <f t="shared" si="233"/>
        <v>20970</v>
      </c>
      <c r="AR664" s="6">
        <f t="shared" si="234"/>
        <v>40.610454262601117</v>
      </c>
    </row>
    <row r="665" spans="3:44" x14ac:dyDescent="0.25">
      <c r="C665" s="5" t="s">
        <v>1314</v>
      </c>
      <c r="D665" s="5">
        <v>37060</v>
      </c>
      <c r="E665" s="5" t="s">
        <v>1315</v>
      </c>
      <c r="F665" s="5">
        <v>19476</v>
      </c>
      <c r="G665" s="5">
        <v>1128</v>
      </c>
      <c r="H665" s="5">
        <v>4087</v>
      </c>
      <c r="I665" s="5">
        <v>5444</v>
      </c>
      <c r="J665" s="5">
        <v>2846</v>
      </c>
      <c r="K665" s="5">
        <v>2257</v>
      </c>
      <c r="L665" s="5">
        <v>543</v>
      </c>
      <c r="M665" s="5">
        <v>1063</v>
      </c>
      <c r="N665" s="5">
        <v>71</v>
      </c>
      <c r="O665" s="5">
        <v>389</v>
      </c>
      <c r="P665" s="5">
        <v>603</v>
      </c>
      <c r="Q665" s="5">
        <v>808</v>
      </c>
      <c r="R665" s="5">
        <v>237</v>
      </c>
      <c r="S665" s="6">
        <f t="shared" si="235"/>
        <v>9738</v>
      </c>
      <c r="T665" s="6" t="str">
        <f t="shared" si="236"/>
        <v>10 to 14 minutes</v>
      </c>
      <c r="U665" s="6">
        <f t="shared" si="237"/>
        <v>10</v>
      </c>
      <c r="V665" s="6">
        <f t="shared" si="238"/>
        <v>19476</v>
      </c>
      <c r="W665" s="6">
        <f t="shared" si="239"/>
        <v>5215</v>
      </c>
      <c r="X665" s="6">
        <f t="shared" si="240"/>
        <v>5444</v>
      </c>
      <c r="Y665" s="6">
        <f t="shared" si="241"/>
        <v>4</v>
      </c>
      <c r="Z665" s="6">
        <f t="shared" si="242"/>
        <v>13.323291697281411</v>
      </c>
      <c r="AC665" s="6">
        <f t="shared" si="221"/>
        <v>19476</v>
      </c>
      <c r="AD665" s="6">
        <f t="shared" si="222"/>
        <v>4870</v>
      </c>
      <c r="AE665" s="6">
        <f t="shared" si="223"/>
        <v>5</v>
      </c>
      <c r="AF665" s="6">
        <f t="shared" si="224"/>
        <v>4087</v>
      </c>
      <c r="AG665" s="6">
        <f t="shared" si="225"/>
        <v>4</v>
      </c>
      <c r="AH665" s="6">
        <f t="shared" si="226"/>
        <v>1128</v>
      </c>
      <c r="AI665" s="6">
        <f t="shared" si="227"/>
        <v>8.6613653046244181</v>
      </c>
      <c r="AL665" s="6">
        <f t="shared" si="228"/>
        <v>19476</v>
      </c>
      <c r="AM665" s="6">
        <f t="shared" si="229"/>
        <v>14607</v>
      </c>
      <c r="AN665" s="6">
        <f t="shared" si="230"/>
        <v>20</v>
      </c>
      <c r="AO665" s="6">
        <f t="shared" si="231"/>
        <v>2257</v>
      </c>
      <c r="AP665" s="6">
        <f t="shared" si="232"/>
        <v>4</v>
      </c>
      <c r="AQ665" s="6">
        <f t="shared" si="233"/>
        <v>13505</v>
      </c>
      <c r="AR665" s="6">
        <f t="shared" si="234"/>
        <v>21.95303500221533</v>
      </c>
    </row>
    <row r="666" spans="3:44" x14ac:dyDescent="0.25">
      <c r="C666" s="5" t="s">
        <v>1316</v>
      </c>
      <c r="D666" s="5">
        <v>37100</v>
      </c>
      <c r="E666" s="5" t="s">
        <v>1317</v>
      </c>
      <c r="F666" s="5">
        <v>359574</v>
      </c>
      <c r="G666" s="5">
        <v>9867</v>
      </c>
      <c r="H666" s="5">
        <v>41526</v>
      </c>
      <c r="I666" s="5">
        <v>57244</v>
      </c>
      <c r="J666" s="5">
        <v>58727</v>
      </c>
      <c r="K666" s="5">
        <v>52023</v>
      </c>
      <c r="L666" s="5">
        <v>18847</v>
      </c>
      <c r="M666" s="5">
        <v>45692</v>
      </c>
      <c r="N666" s="5">
        <v>9172</v>
      </c>
      <c r="O666" s="5">
        <v>12368</v>
      </c>
      <c r="P666" s="5">
        <v>23830</v>
      </c>
      <c r="Q666" s="5">
        <v>20060</v>
      </c>
      <c r="R666" s="5">
        <v>10218</v>
      </c>
      <c r="S666" s="6">
        <f t="shared" si="235"/>
        <v>179787</v>
      </c>
      <c r="T666" s="6" t="str">
        <f t="shared" si="236"/>
        <v>20 to 24 minutes</v>
      </c>
      <c r="U666" s="6">
        <f t="shared" si="237"/>
        <v>20</v>
      </c>
      <c r="V666" s="6">
        <f t="shared" si="238"/>
        <v>359574</v>
      </c>
      <c r="W666" s="6">
        <f t="shared" si="239"/>
        <v>167364</v>
      </c>
      <c r="X666" s="6">
        <f t="shared" si="240"/>
        <v>52023</v>
      </c>
      <c r="Y666" s="6">
        <f t="shared" si="241"/>
        <v>4</v>
      </c>
      <c r="Z666" s="6">
        <f t="shared" si="242"/>
        <v>20.955192895450089</v>
      </c>
      <c r="AC666" s="6">
        <f t="shared" si="221"/>
        <v>359574</v>
      </c>
      <c r="AD666" s="6">
        <f t="shared" si="222"/>
        <v>89894</v>
      </c>
      <c r="AE666" s="6">
        <f t="shared" si="223"/>
        <v>10</v>
      </c>
      <c r="AF666" s="6">
        <f t="shared" si="224"/>
        <v>57244</v>
      </c>
      <c r="AG666" s="6">
        <f t="shared" si="225"/>
        <v>4</v>
      </c>
      <c r="AH666" s="6">
        <f t="shared" si="226"/>
        <v>51393</v>
      </c>
      <c r="AI666" s="6">
        <f t="shared" si="227"/>
        <v>12.690273216406959</v>
      </c>
      <c r="AL666" s="6">
        <f t="shared" si="228"/>
        <v>359574</v>
      </c>
      <c r="AM666" s="6">
        <f t="shared" si="229"/>
        <v>269681</v>
      </c>
      <c r="AN666" s="6">
        <f t="shared" si="230"/>
        <v>30</v>
      </c>
      <c r="AO666" s="6">
        <f t="shared" si="231"/>
        <v>45692</v>
      </c>
      <c r="AP666" s="6">
        <f t="shared" si="232"/>
        <v>4</v>
      </c>
      <c r="AQ666" s="6">
        <f t="shared" si="233"/>
        <v>238234</v>
      </c>
      <c r="AR666" s="6">
        <f t="shared" si="234"/>
        <v>32.752910794012081</v>
      </c>
    </row>
    <row r="667" spans="3:44" x14ac:dyDescent="0.25">
      <c r="C667" s="5" t="s">
        <v>1318</v>
      </c>
      <c r="D667" s="5">
        <v>37140</v>
      </c>
      <c r="E667" s="5" t="s">
        <v>1319</v>
      </c>
      <c r="F667" s="5">
        <v>40075</v>
      </c>
      <c r="G667" s="5">
        <v>1964</v>
      </c>
      <c r="H667" s="5">
        <v>6175</v>
      </c>
      <c r="I667" s="5">
        <v>8005</v>
      </c>
      <c r="J667" s="5">
        <v>8097</v>
      </c>
      <c r="K667" s="5">
        <v>5371</v>
      </c>
      <c r="L667" s="5">
        <v>2496</v>
      </c>
      <c r="M667" s="5">
        <v>3719</v>
      </c>
      <c r="N667" s="5">
        <v>550</v>
      </c>
      <c r="O667" s="5">
        <v>658</v>
      </c>
      <c r="P667" s="5">
        <v>1694</v>
      </c>
      <c r="Q667" s="5">
        <v>825</v>
      </c>
      <c r="R667" s="5">
        <v>521</v>
      </c>
      <c r="S667" s="6">
        <f t="shared" si="235"/>
        <v>20037.5</v>
      </c>
      <c r="T667" s="6" t="str">
        <f t="shared" si="236"/>
        <v>15 to 19 minutes</v>
      </c>
      <c r="U667" s="6">
        <f t="shared" si="237"/>
        <v>15</v>
      </c>
      <c r="V667" s="6">
        <f t="shared" si="238"/>
        <v>40075</v>
      </c>
      <c r="W667" s="6">
        <f t="shared" si="239"/>
        <v>16144</v>
      </c>
      <c r="X667" s="6">
        <f t="shared" si="240"/>
        <v>8097</v>
      </c>
      <c r="Y667" s="6">
        <f t="shared" si="241"/>
        <v>4</v>
      </c>
      <c r="Z667" s="6">
        <f t="shared" si="242"/>
        <v>16.923428430282822</v>
      </c>
      <c r="AC667" s="6">
        <f t="shared" si="221"/>
        <v>40075</v>
      </c>
      <c r="AD667" s="6">
        <f t="shared" si="222"/>
        <v>10019</v>
      </c>
      <c r="AE667" s="6">
        <f t="shared" si="223"/>
        <v>10</v>
      </c>
      <c r="AF667" s="6">
        <f t="shared" si="224"/>
        <v>8005</v>
      </c>
      <c r="AG667" s="6">
        <f t="shared" si="225"/>
        <v>4</v>
      </c>
      <c r="AH667" s="6">
        <f t="shared" si="226"/>
        <v>8139</v>
      </c>
      <c r="AI667" s="6">
        <f t="shared" si="227"/>
        <v>10.939287945034353</v>
      </c>
      <c r="AL667" s="6">
        <f t="shared" si="228"/>
        <v>40075</v>
      </c>
      <c r="AM667" s="6">
        <f t="shared" si="229"/>
        <v>30057</v>
      </c>
      <c r="AN667" s="6">
        <f t="shared" si="230"/>
        <v>25</v>
      </c>
      <c r="AO667" s="6">
        <f t="shared" si="231"/>
        <v>2496</v>
      </c>
      <c r="AP667" s="6">
        <f t="shared" si="232"/>
        <v>4</v>
      </c>
      <c r="AQ667" s="6">
        <f t="shared" si="233"/>
        <v>29612</v>
      </c>
      <c r="AR667" s="6">
        <f t="shared" si="234"/>
        <v>25.711939102564102</v>
      </c>
    </row>
    <row r="668" spans="3:44" x14ac:dyDescent="0.25">
      <c r="C668" s="5" t="s">
        <v>1320</v>
      </c>
      <c r="D668" s="5">
        <v>37220</v>
      </c>
      <c r="E668" s="5" t="s">
        <v>1321</v>
      </c>
      <c r="F668" s="5">
        <v>13675</v>
      </c>
      <c r="G668" s="5">
        <v>1033</v>
      </c>
      <c r="H668" s="5">
        <v>2199</v>
      </c>
      <c r="I668" s="5">
        <v>2816</v>
      </c>
      <c r="J668" s="5">
        <v>2094</v>
      </c>
      <c r="K668" s="5">
        <v>914</v>
      </c>
      <c r="L668" s="5">
        <v>216</v>
      </c>
      <c r="M668" s="5">
        <v>544</v>
      </c>
      <c r="N668" s="5">
        <v>89</v>
      </c>
      <c r="O668" s="5">
        <v>104</v>
      </c>
      <c r="P668" s="5">
        <v>524</v>
      </c>
      <c r="Q668" s="5">
        <v>2163</v>
      </c>
      <c r="R668" s="5">
        <v>979</v>
      </c>
      <c r="S668" s="6">
        <f t="shared" si="235"/>
        <v>6837.5</v>
      </c>
      <c r="T668" s="6" t="str">
        <f t="shared" si="236"/>
        <v>15 to 19 minutes</v>
      </c>
      <c r="U668" s="6">
        <f t="shared" si="237"/>
        <v>15</v>
      </c>
      <c r="V668" s="6">
        <f t="shared" si="238"/>
        <v>13675</v>
      </c>
      <c r="W668" s="6">
        <f t="shared" si="239"/>
        <v>6048</v>
      </c>
      <c r="X668" s="6">
        <f t="shared" si="240"/>
        <v>2094</v>
      </c>
      <c r="Y668" s="6">
        <f t="shared" si="241"/>
        <v>4</v>
      </c>
      <c r="Z668" s="6">
        <f t="shared" si="242"/>
        <v>16.508118433619867</v>
      </c>
      <c r="AC668" s="6">
        <f t="shared" si="221"/>
        <v>13675</v>
      </c>
      <c r="AD668" s="6">
        <f t="shared" si="222"/>
        <v>3419</v>
      </c>
      <c r="AE668" s="6">
        <f t="shared" si="223"/>
        <v>10</v>
      </c>
      <c r="AF668" s="6">
        <f t="shared" si="224"/>
        <v>2816</v>
      </c>
      <c r="AG668" s="6">
        <f t="shared" si="225"/>
        <v>4</v>
      </c>
      <c r="AH668" s="6">
        <f t="shared" si="226"/>
        <v>3232</v>
      </c>
      <c r="AI668" s="6">
        <f t="shared" si="227"/>
        <v>10.265269886363637</v>
      </c>
      <c r="AL668" s="6">
        <f t="shared" si="228"/>
        <v>13675</v>
      </c>
      <c r="AM668" s="6">
        <f t="shared" si="229"/>
        <v>10257</v>
      </c>
      <c r="AN668" s="6">
        <f t="shared" si="230"/>
        <v>45</v>
      </c>
      <c r="AO668" s="6">
        <f t="shared" si="231"/>
        <v>524</v>
      </c>
      <c r="AP668" s="6">
        <f t="shared" si="232"/>
        <v>14</v>
      </c>
      <c r="AQ668" s="6">
        <f t="shared" si="233"/>
        <v>10009</v>
      </c>
      <c r="AR668" s="6">
        <f t="shared" si="234"/>
        <v>51.605916030534353</v>
      </c>
    </row>
    <row r="669" spans="3:44" x14ac:dyDescent="0.25">
      <c r="C669" s="5" t="s">
        <v>1322</v>
      </c>
      <c r="D669" s="5">
        <v>37260</v>
      </c>
      <c r="E669" s="5" t="s">
        <v>1323</v>
      </c>
      <c r="F669" s="5">
        <v>23713</v>
      </c>
      <c r="G669" s="5">
        <v>909</v>
      </c>
      <c r="H669" s="5">
        <v>2720</v>
      </c>
      <c r="I669" s="5">
        <v>3668</v>
      </c>
      <c r="J669" s="5">
        <v>2930</v>
      </c>
      <c r="K669" s="5">
        <v>2850</v>
      </c>
      <c r="L669" s="5">
        <v>1100</v>
      </c>
      <c r="M669" s="5">
        <v>2168</v>
      </c>
      <c r="N669" s="5">
        <v>545</v>
      </c>
      <c r="O669" s="5">
        <v>664</v>
      </c>
      <c r="P669" s="5">
        <v>3357</v>
      </c>
      <c r="Q669" s="5">
        <v>2152</v>
      </c>
      <c r="R669" s="5">
        <v>650</v>
      </c>
      <c r="S669" s="6">
        <f t="shared" si="235"/>
        <v>11856.5</v>
      </c>
      <c r="T669" s="6" t="str">
        <f t="shared" si="236"/>
        <v>20 to 24 minutes</v>
      </c>
      <c r="U669" s="6">
        <f t="shared" si="237"/>
        <v>20</v>
      </c>
      <c r="V669" s="6">
        <f t="shared" si="238"/>
        <v>23713</v>
      </c>
      <c r="W669" s="6">
        <f t="shared" si="239"/>
        <v>10227</v>
      </c>
      <c r="X669" s="6">
        <f t="shared" si="240"/>
        <v>2850</v>
      </c>
      <c r="Y669" s="6">
        <f t="shared" si="241"/>
        <v>4</v>
      </c>
      <c r="Z669" s="6">
        <f t="shared" si="242"/>
        <v>22.287017543859648</v>
      </c>
      <c r="AC669" s="6">
        <f t="shared" si="221"/>
        <v>23713</v>
      </c>
      <c r="AD669" s="6">
        <f t="shared" si="222"/>
        <v>5929</v>
      </c>
      <c r="AE669" s="6">
        <f t="shared" si="223"/>
        <v>10</v>
      </c>
      <c r="AF669" s="6">
        <f t="shared" si="224"/>
        <v>3668</v>
      </c>
      <c r="AG669" s="6">
        <f t="shared" si="225"/>
        <v>4</v>
      </c>
      <c r="AH669" s="6">
        <f t="shared" si="226"/>
        <v>3629</v>
      </c>
      <c r="AI669" s="6">
        <f t="shared" si="227"/>
        <v>12.507360959651036</v>
      </c>
      <c r="AL669" s="6">
        <f t="shared" si="228"/>
        <v>23713</v>
      </c>
      <c r="AM669" s="6">
        <f t="shared" si="229"/>
        <v>17785</v>
      </c>
      <c r="AN669" s="6">
        <f t="shared" si="230"/>
        <v>45</v>
      </c>
      <c r="AO669" s="6">
        <f t="shared" si="231"/>
        <v>3357</v>
      </c>
      <c r="AP669" s="6">
        <f t="shared" si="232"/>
        <v>14</v>
      </c>
      <c r="AQ669" s="6">
        <f t="shared" si="233"/>
        <v>17554</v>
      </c>
      <c r="AR669" s="6">
        <f t="shared" si="234"/>
        <v>45.962317545427467</v>
      </c>
    </row>
    <row r="670" spans="3:44" x14ac:dyDescent="0.25">
      <c r="C670" s="5" t="s">
        <v>1324</v>
      </c>
      <c r="D670" s="5">
        <v>37300</v>
      </c>
      <c r="E670" s="5" t="s">
        <v>1325</v>
      </c>
      <c r="F670" s="5">
        <v>19834</v>
      </c>
      <c r="G670" s="5">
        <v>1191</v>
      </c>
      <c r="H670" s="5">
        <v>2995</v>
      </c>
      <c r="I670" s="5">
        <v>3486</v>
      </c>
      <c r="J670" s="5">
        <v>3313</v>
      </c>
      <c r="K670" s="5">
        <v>2592</v>
      </c>
      <c r="L670" s="5">
        <v>1157</v>
      </c>
      <c r="M670" s="5">
        <v>1929</v>
      </c>
      <c r="N670" s="5">
        <v>263</v>
      </c>
      <c r="O670" s="5">
        <v>486</v>
      </c>
      <c r="P670" s="5">
        <v>1200</v>
      </c>
      <c r="Q670" s="5">
        <v>662</v>
      </c>
      <c r="R670" s="5">
        <v>560</v>
      </c>
      <c r="S670" s="6">
        <f t="shared" si="235"/>
        <v>9917</v>
      </c>
      <c r="T670" s="6" t="str">
        <f t="shared" si="236"/>
        <v>15 to 19 minutes</v>
      </c>
      <c r="U670" s="6">
        <f t="shared" si="237"/>
        <v>15</v>
      </c>
      <c r="V670" s="6">
        <f t="shared" si="238"/>
        <v>19834</v>
      </c>
      <c r="W670" s="6">
        <f t="shared" si="239"/>
        <v>7672</v>
      </c>
      <c r="X670" s="6">
        <f t="shared" si="240"/>
        <v>3313</v>
      </c>
      <c r="Y670" s="6">
        <f t="shared" si="241"/>
        <v>4</v>
      </c>
      <c r="Z670" s="6">
        <f t="shared" si="242"/>
        <v>17.710534258979777</v>
      </c>
      <c r="AC670" s="6">
        <f t="shared" si="221"/>
        <v>19834</v>
      </c>
      <c r="AD670" s="6">
        <f t="shared" si="222"/>
        <v>4959</v>
      </c>
      <c r="AE670" s="6">
        <f t="shared" si="223"/>
        <v>10</v>
      </c>
      <c r="AF670" s="6">
        <f t="shared" si="224"/>
        <v>3486</v>
      </c>
      <c r="AG670" s="6">
        <f t="shared" si="225"/>
        <v>4</v>
      </c>
      <c r="AH670" s="6">
        <f t="shared" si="226"/>
        <v>4186</v>
      </c>
      <c r="AI670" s="6">
        <f t="shared" si="227"/>
        <v>10.886402753872634</v>
      </c>
      <c r="AL670" s="6">
        <f t="shared" si="228"/>
        <v>19834</v>
      </c>
      <c r="AM670" s="6">
        <f t="shared" si="229"/>
        <v>14876</v>
      </c>
      <c r="AN670" s="6">
        <f t="shared" si="230"/>
        <v>30</v>
      </c>
      <c r="AO670" s="6">
        <f t="shared" si="231"/>
        <v>1929</v>
      </c>
      <c r="AP670" s="6">
        <f t="shared" si="232"/>
        <v>4</v>
      </c>
      <c r="AQ670" s="6">
        <f t="shared" si="233"/>
        <v>14734</v>
      </c>
      <c r="AR670" s="6">
        <f t="shared" si="234"/>
        <v>30.293416277864178</v>
      </c>
    </row>
    <row r="671" spans="3:44" x14ac:dyDescent="0.25">
      <c r="C671" s="5" t="s">
        <v>1326</v>
      </c>
      <c r="D671" s="5">
        <v>37340</v>
      </c>
      <c r="E671" s="5" t="s">
        <v>1327</v>
      </c>
      <c r="F671" s="5">
        <v>216332</v>
      </c>
      <c r="G671" s="5">
        <v>5682</v>
      </c>
      <c r="H671" s="5">
        <v>21456</v>
      </c>
      <c r="I671" s="5">
        <v>32299</v>
      </c>
      <c r="J671" s="5">
        <v>38981</v>
      </c>
      <c r="K671" s="5">
        <v>37484</v>
      </c>
      <c r="L671" s="5">
        <v>15100</v>
      </c>
      <c r="M671" s="5">
        <v>29341</v>
      </c>
      <c r="N671" s="5">
        <v>5405</v>
      </c>
      <c r="O671" s="5">
        <v>6547</v>
      </c>
      <c r="P671" s="5">
        <v>11990</v>
      </c>
      <c r="Q671" s="5">
        <v>7367</v>
      </c>
      <c r="R671" s="5">
        <v>4680</v>
      </c>
      <c r="S671" s="6">
        <f t="shared" si="235"/>
        <v>108166</v>
      </c>
      <c r="T671" s="6" t="str">
        <f t="shared" si="236"/>
        <v>20 to 24 minutes</v>
      </c>
      <c r="U671" s="6">
        <f t="shared" si="237"/>
        <v>20</v>
      </c>
      <c r="V671" s="6">
        <f t="shared" si="238"/>
        <v>216332</v>
      </c>
      <c r="W671" s="6">
        <f t="shared" si="239"/>
        <v>98418</v>
      </c>
      <c r="X671" s="6">
        <f t="shared" si="240"/>
        <v>37484</v>
      </c>
      <c r="Y671" s="6">
        <f t="shared" si="241"/>
        <v>4</v>
      </c>
      <c r="Z671" s="6">
        <f t="shared" si="242"/>
        <v>21.040230498345959</v>
      </c>
      <c r="AC671" s="6">
        <f t="shared" si="221"/>
        <v>216332</v>
      </c>
      <c r="AD671" s="6">
        <f t="shared" si="222"/>
        <v>54084</v>
      </c>
      <c r="AE671" s="6">
        <f t="shared" si="223"/>
        <v>10</v>
      </c>
      <c r="AF671" s="6">
        <f t="shared" si="224"/>
        <v>32299</v>
      </c>
      <c r="AG671" s="6">
        <f t="shared" si="225"/>
        <v>4</v>
      </c>
      <c r="AH671" s="6">
        <f t="shared" si="226"/>
        <v>27138</v>
      </c>
      <c r="AI671" s="6">
        <f t="shared" si="227"/>
        <v>13.336945416266758</v>
      </c>
      <c r="AL671" s="6">
        <f t="shared" si="228"/>
        <v>216332</v>
      </c>
      <c r="AM671" s="6">
        <f t="shared" si="229"/>
        <v>162249</v>
      </c>
      <c r="AN671" s="6">
        <f t="shared" si="230"/>
        <v>30</v>
      </c>
      <c r="AO671" s="6">
        <f t="shared" si="231"/>
        <v>29341</v>
      </c>
      <c r="AP671" s="6">
        <f t="shared" si="232"/>
        <v>4</v>
      </c>
      <c r="AQ671" s="6">
        <f t="shared" si="233"/>
        <v>151002</v>
      </c>
      <c r="AR671" s="6">
        <f t="shared" si="234"/>
        <v>31.533281074264682</v>
      </c>
    </row>
    <row r="672" spans="3:44" x14ac:dyDescent="0.25">
      <c r="C672" s="5" t="s">
        <v>1328</v>
      </c>
      <c r="D672" s="5">
        <v>37380</v>
      </c>
      <c r="E672" s="5" t="s">
        <v>1329</v>
      </c>
      <c r="F672" s="5">
        <v>32280</v>
      </c>
      <c r="G672" s="5">
        <v>899</v>
      </c>
      <c r="H672" s="5">
        <v>3052</v>
      </c>
      <c r="I672" s="5">
        <v>5485</v>
      </c>
      <c r="J672" s="5">
        <v>4924</v>
      </c>
      <c r="K672" s="5">
        <v>3665</v>
      </c>
      <c r="L672" s="5">
        <v>1935</v>
      </c>
      <c r="M672" s="5">
        <v>3901</v>
      </c>
      <c r="N672" s="5">
        <v>2081</v>
      </c>
      <c r="O672" s="5">
        <v>1526</v>
      </c>
      <c r="P672" s="5">
        <v>2123</v>
      </c>
      <c r="Q672" s="5">
        <v>2005</v>
      </c>
      <c r="R672" s="5">
        <v>684</v>
      </c>
      <c r="S672" s="6">
        <f t="shared" si="235"/>
        <v>16140</v>
      </c>
      <c r="T672" s="6" t="str">
        <f t="shared" si="236"/>
        <v>20 to 24 minutes</v>
      </c>
      <c r="U672" s="6">
        <f t="shared" si="237"/>
        <v>20</v>
      </c>
      <c r="V672" s="6">
        <f t="shared" si="238"/>
        <v>32280</v>
      </c>
      <c r="W672" s="6">
        <f t="shared" si="239"/>
        <v>14360</v>
      </c>
      <c r="X672" s="6">
        <f t="shared" si="240"/>
        <v>3665</v>
      </c>
      <c r="Y672" s="6">
        <f t="shared" si="241"/>
        <v>4</v>
      </c>
      <c r="Z672" s="6">
        <f t="shared" si="242"/>
        <v>21.942701227830831</v>
      </c>
      <c r="AC672" s="6">
        <f t="shared" si="221"/>
        <v>32280</v>
      </c>
      <c r="AD672" s="6">
        <f t="shared" si="222"/>
        <v>8071</v>
      </c>
      <c r="AE672" s="6">
        <f t="shared" si="223"/>
        <v>10</v>
      </c>
      <c r="AF672" s="6">
        <f t="shared" si="224"/>
        <v>5485</v>
      </c>
      <c r="AG672" s="6">
        <f t="shared" si="225"/>
        <v>4</v>
      </c>
      <c r="AH672" s="6">
        <f t="shared" si="226"/>
        <v>3951</v>
      </c>
      <c r="AI672" s="6">
        <f t="shared" si="227"/>
        <v>13.003828623518688</v>
      </c>
      <c r="AL672" s="6">
        <f t="shared" si="228"/>
        <v>32280</v>
      </c>
      <c r="AM672" s="6">
        <f t="shared" si="229"/>
        <v>24210</v>
      </c>
      <c r="AN672" s="6">
        <f t="shared" si="230"/>
        <v>35</v>
      </c>
      <c r="AO672" s="6">
        <f t="shared" si="231"/>
        <v>2081</v>
      </c>
      <c r="AP672" s="6">
        <f t="shared" si="232"/>
        <v>4</v>
      </c>
      <c r="AQ672" s="6">
        <f t="shared" si="233"/>
        <v>23861</v>
      </c>
      <c r="AR672" s="6">
        <f t="shared" si="234"/>
        <v>35.670831331090824</v>
      </c>
    </row>
    <row r="673" spans="3:44" x14ac:dyDescent="0.25">
      <c r="C673" s="5" t="s">
        <v>1330</v>
      </c>
      <c r="D673" s="5">
        <v>37420</v>
      </c>
      <c r="E673" s="5" t="s">
        <v>1331</v>
      </c>
      <c r="F673" s="5">
        <v>9481</v>
      </c>
      <c r="G673" s="5">
        <v>1085</v>
      </c>
      <c r="H673" s="5">
        <v>2793</v>
      </c>
      <c r="I673" s="5">
        <v>1932</v>
      </c>
      <c r="J673" s="5">
        <v>1101</v>
      </c>
      <c r="K673" s="5">
        <v>388</v>
      </c>
      <c r="L673" s="5">
        <v>229</v>
      </c>
      <c r="M673" s="5">
        <v>474</v>
      </c>
      <c r="N673" s="5">
        <v>70</v>
      </c>
      <c r="O673" s="5">
        <v>165</v>
      </c>
      <c r="P673" s="5">
        <v>427</v>
      </c>
      <c r="Q673" s="5">
        <v>531</v>
      </c>
      <c r="R673" s="5">
        <v>286</v>
      </c>
      <c r="S673" s="6">
        <f t="shared" si="235"/>
        <v>4740.5</v>
      </c>
      <c r="T673" s="6" t="str">
        <f t="shared" si="236"/>
        <v>10 to 14 minutes</v>
      </c>
      <c r="U673" s="6">
        <f t="shared" si="237"/>
        <v>10</v>
      </c>
      <c r="V673" s="6">
        <f t="shared" si="238"/>
        <v>9481</v>
      </c>
      <c r="W673" s="6">
        <f t="shared" si="239"/>
        <v>3878</v>
      </c>
      <c r="X673" s="6">
        <f t="shared" si="240"/>
        <v>1932</v>
      </c>
      <c r="Y673" s="6">
        <f t="shared" si="241"/>
        <v>4</v>
      </c>
      <c r="Z673" s="6">
        <f t="shared" si="242"/>
        <v>11.785714285714286</v>
      </c>
      <c r="AC673" s="6">
        <f t="shared" si="221"/>
        <v>9481</v>
      </c>
      <c r="AD673" s="6">
        <f t="shared" si="222"/>
        <v>2371</v>
      </c>
      <c r="AE673" s="6">
        <f t="shared" si="223"/>
        <v>5</v>
      </c>
      <c r="AF673" s="6">
        <f t="shared" si="224"/>
        <v>2793</v>
      </c>
      <c r="AG673" s="6">
        <f t="shared" si="225"/>
        <v>4</v>
      </c>
      <c r="AH673" s="6">
        <f t="shared" si="226"/>
        <v>1085</v>
      </c>
      <c r="AI673" s="6">
        <f t="shared" si="227"/>
        <v>6.8406731113498029</v>
      </c>
      <c r="AL673" s="6">
        <f t="shared" si="228"/>
        <v>9481</v>
      </c>
      <c r="AM673" s="6">
        <f t="shared" si="229"/>
        <v>7111</v>
      </c>
      <c r="AN673" s="6">
        <f t="shared" si="230"/>
        <v>20</v>
      </c>
      <c r="AO673" s="6">
        <f t="shared" si="231"/>
        <v>388</v>
      </c>
      <c r="AP673" s="6">
        <f t="shared" si="232"/>
        <v>4</v>
      </c>
      <c r="AQ673" s="6">
        <f t="shared" si="233"/>
        <v>6911</v>
      </c>
      <c r="AR673" s="6">
        <f t="shared" si="234"/>
        <v>22.059278350515463</v>
      </c>
    </row>
    <row r="674" spans="3:44" x14ac:dyDescent="0.25">
      <c r="C674" s="5" t="s">
        <v>1332</v>
      </c>
      <c r="D674" s="5">
        <v>37460</v>
      </c>
      <c r="E674" s="5" t="s">
        <v>1333</v>
      </c>
      <c r="F674" s="5">
        <v>76313</v>
      </c>
      <c r="G674" s="5">
        <v>2783</v>
      </c>
      <c r="H674" s="5">
        <v>10880</v>
      </c>
      <c r="I674" s="5">
        <v>12395</v>
      </c>
      <c r="J674" s="5">
        <v>14898</v>
      </c>
      <c r="K674" s="5">
        <v>12744</v>
      </c>
      <c r="L674" s="5">
        <v>4066</v>
      </c>
      <c r="M674" s="5">
        <v>9713</v>
      </c>
      <c r="N674" s="5">
        <v>1316</v>
      </c>
      <c r="O674" s="5">
        <v>1575</v>
      </c>
      <c r="P674" s="5">
        <v>3034</v>
      </c>
      <c r="Q674" s="5">
        <v>1663</v>
      </c>
      <c r="R674" s="5">
        <v>1246</v>
      </c>
      <c r="S674" s="6">
        <f t="shared" si="235"/>
        <v>38156.5</v>
      </c>
      <c r="T674" s="6" t="str">
        <f t="shared" si="236"/>
        <v>15 to 19 minutes</v>
      </c>
      <c r="U674" s="6">
        <f t="shared" si="237"/>
        <v>15</v>
      </c>
      <c r="V674" s="6">
        <f t="shared" si="238"/>
        <v>76313</v>
      </c>
      <c r="W674" s="6">
        <f t="shared" si="239"/>
        <v>26058</v>
      </c>
      <c r="X674" s="6">
        <f t="shared" si="240"/>
        <v>14898</v>
      </c>
      <c r="Y674" s="6">
        <f t="shared" si="241"/>
        <v>4</v>
      </c>
      <c r="Z674" s="6">
        <f t="shared" si="242"/>
        <v>18.248355483957578</v>
      </c>
      <c r="AC674" s="6">
        <f t="shared" si="221"/>
        <v>76313</v>
      </c>
      <c r="AD674" s="6">
        <f t="shared" si="222"/>
        <v>19079</v>
      </c>
      <c r="AE674" s="6">
        <f t="shared" si="223"/>
        <v>10</v>
      </c>
      <c r="AF674" s="6">
        <f t="shared" si="224"/>
        <v>12395</v>
      </c>
      <c r="AG674" s="6">
        <f t="shared" si="225"/>
        <v>4</v>
      </c>
      <c r="AH674" s="6">
        <f t="shared" si="226"/>
        <v>13663</v>
      </c>
      <c r="AI674" s="6">
        <f t="shared" si="227"/>
        <v>11.747559499798307</v>
      </c>
      <c r="AL674" s="6">
        <f t="shared" si="228"/>
        <v>76313</v>
      </c>
      <c r="AM674" s="6">
        <f t="shared" si="229"/>
        <v>57235</v>
      </c>
      <c r="AN674" s="6">
        <f t="shared" si="230"/>
        <v>25</v>
      </c>
      <c r="AO674" s="6">
        <f t="shared" si="231"/>
        <v>4066</v>
      </c>
      <c r="AP674" s="6">
        <f t="shared" si="232"/>
        <v>4</v>
      </c>
      <c r="AQ674" s="6">
        <f t="shared" si="233"/>
        <v>53700</v>
      </c>
      <c r="AR674" s="6">
        <f t="shared" si="234"/>
        <v>28.477373339891784</v>
      </c>
    </row>
    <row r="675" spans="3:44" x14ac:dyDescent="0.25">
      <c r="C675" s="5" t="s">
        <v>1334</v>
      </c>
      <c r="D675" s="5">
        <v>37500</v>
      </c>
      <c r="E675" s="5" t="s">
        <v>1335</v>
      </c>
      <c r="F675" s="5">
        <v>16667</v>
      </c>
      <c r="G675" s="5">
        <v>753</v>
      </c>
      <c r="H675" s="5">
        <v>2614</v>
      </c>
      <c r="I675" s="5">
        <v>3707</v>
      </c>
      <c r="J675" s="5">
        <v>3065</v>
      </c>
      <c r="K675" s="5">
        <v>1968</v>
      </c>
      <c r="L675" s="5">
        <v>660</v>
      </c>
      <c r="M675" s="5">
        <v>2010</v>
      </c>
      <c r="N675" s="5">
        <v>157</v>
      </c>
      <c r="O675" s="5">
        <v>320</v>
      </c>
      <c r="P675" s="5">
        <v>623</v>
      </c>
      <c r="Q675" s="5">
        <v>509</v>
      </c>
      <c r="R675" s="5">
        <v>281</v>
      </c>
      <c r="S675" s="6">
        <f t="shared" si="235"/>
        <v>8333.5</v>
      </c>
      <c r="T675" s="6" t="str">
        <f t="shared" si="236"/>
        <v>15 to 19 minutes</v>
      </c>
      <c r="U675" s="6">
        <f t="shared" si="237"/>
        <v>15</v>
      </c>
      <c r="V675" s="6">
        <f t="shared" si="238"/>
        <v>16667</v>
      </c>
      <c r="W675" s="6">
        <f t="shared" si="239"/>
        <v>7074</v>
      </c>
      <c r="X675" s="6">
        <f t="shared" si="240"/>
        <v>3065</v>
      </c>
      <c r="Y675" s="6">
        <f t="shared" si="241"/>
        <v>4</v>
      </c>
      <c r="Z675" s="6">
        <f t="shared" si="242"/>
        <v>16.643719412724305</v>
      </c>
      <c r="AC675" s="6">
        <f t="shared" si="221"/>
        <v>16667</v>
      </c>
      <c r="AD675" s="6">
        <f t="shared" si="222"/>
        <v>4167</v>
      </c>
      <c r="AE675" s="6">
        <f t="shared" si="223"/>
        <v>10</v>
      </c>
      <c r="AF675" s="6">
        <f t="shared" si="224"/>
        <v>3707</v>
      </c>
      <c r="AG675" s="6">
        <f t="shared" si="225"/>
        <v>4</v>
      </c>
      <c r="AH675" s="6">
        <f t="shared" si="226"/>
        <v>3367</v>
      </c>
      <c r="AI675" s="6">
        <f t="shared" si="227"/>
        <v>10.862961963852172</v>
      </c>
      <c r="AL675" s="6">
        <f t="shared" si="228"/>
        <v>16667</v>
      </c>
      <c r="AM675" s="6">
        <f t="shared" si="229"/>
        <v>12501</v>
      </c>
      <c r="AN675" s="6">
        <f t="shared" si="230"/>
        <v>25</v>
      </c>
      <c r="AO675" s="6">
        <f t="shared" si="231"/>
        <v>660</v>
      </c>
      <c r="AP675" s="6">
        <f t="shared" si="232"/>
        <v>4</v>
      </c>
      <c r="AQ675" s="6">
        <f t="shared" si="233"/>
        <v>12107</v>
      </c>
      <c r="AR675" s="6">
        <f t="shared" si="234"/>
        <v>27.383333333333333</v>
      </c>
    </row>
    <row r="676" spans="3:44" x14ac:dyDescent="0.25">
      <c r="C676" s="5" t="s">
        <v>1336</v>
      </c>
      <c r="D676" s="5">
        <v>37540</v>
      </c>
      <c r="E676" s="5" t="s">
        <v>1337</v>
      </c>
      <c r="F676" s="5">
        <v>11977</v>
      </c>
      <c r="G676" s="5">
        <v>741</v>
      </c>
      <c r="H676" s="5">
        <v>2067</v>
      </c>
      <c r="I676" s="5">
        <v>2200</v>
      </c>
      <c r="J676" s="5">
        <v>1937</v>
      </c>
      <c r="K676" s="5">
        <v>1710</v>
      </c>
      <c r="L676" s="5">
        <v>723</v>
      </c>
      <c r="M676" s="5">
        <v>1188</v>
      </c>
      <c r="N676" s="5">
        <v>154</v>
      </c>
      <c r="O676" s="5">
        <v>161</v>
      </c>
      <c r="P676" s="5">
        <v>533</v>
      </c>
      <c r="Q676" s="5">
        <v>322</v>
      </c>
      <c r="R676" s="5">
        <v>241</v>
      </c>
      <c r="S676" s="6">
        <f t="shared" si="235"/>
        <v>5988.5</v>
      </c>
      <c r="T676" s="6" t="str">
        <f t="shared" si="236"/>
        <v>15 to 19 minutes</v>
      </c>
      <c r="U676" s="6">
        <f t="shared" si="237"/>
        <v>15</v>
      </c>
      <c r="V676" s="6">
        <f t="shared" si="238"/>
        <v>11977</v>
      </c>
      <c r="W676" s="6">
        <f t="shared" si="239"/>
        <v>5008</v>
      </c>
      <c r="X676" s="6">
        <f t="shared" si="240"/>
        <v>1937</v>
      </c>
      <c r="Y676" s="6">
        <f t="shared" si="241"/>
        <v>4</v>
      </c>
      <c r="Z676" s="6">
        <f t="shared" si="242"/>
        <v>17.024780588538977</v>
      </c>
      <c r="AC676" s="6">
        <f t="shared" si="221"/>
        <v>11977</v>
      </c>
      <c r="AD676" s="6">
        <f t="shared" si="222"/>
        <v>2995</v>
      </c>
      <c r="AE676" s="6">
        <f t="shared" si="223"/>
        <v>10</v>
      </c>
      <c r="AF676" s="6">
        <f t="shared" si="224"/>
        <v>2200</v>
      </c>
      <c r="AG676" s="6">
        <f t="shared" si="225"/>
        <v>4</v>
      </c>
      <c r="AH676" s="6">
        <f t="shared" si="226"/>
        <v>2808</v>
      </c>
      <c r="AI676" s="6">
        <f t="shared" si="227"/>
        <v>10.338636363636363</v>
      </c>
      <c r="AL676" s="6">
        <f t="shared" si="228"/>
        <v>11977</v>
      </c>
      <c r="AM676" s="6">
        <f t="shared" si="229"/>
        <v>8983</v>
      </c>
      <c r="AN676" s="6">
        <f t="shared" si="230"/>
        <v>25</v>
      </c>
      <c r="AO676" s="6">
        <f t="shared" si="231"/>
        <v>723</v>
      </c>
      <c r="AP676" s="6">
        <f t="shared" si="232"/>
        <v>4</v>
      </c>
      <c r="AQ676" s="6">
        <f t="shared" si="233"/>
        <v>8655</v>
      </c>
      <c r="AR676" s="6">
        <f t="shared" si="234"/>
        <v>26.813278008298756</v>
      </c>
    </row>
    <row r="677" spans="3:44" x14ac:dyDescent="0.25">
      <c r="C677" s="5" t="s">
        <v>1338</v>
      </c>
      <c r="D677" s="5">
        <v>37580</v>
      </c>
      <c r="E677" s="5" t="s">
        <v>1339</v>
      </c>
      <c r="F677" s="5">
        <v>20117</v>
      </c>
      <c r="G677" s="5">
        <v>1149</v>
      </c>
      <c r="H677" s="5">
        <v>3537</v>
      </c>
      <c r="I677" s="5">
        <v>5288</v>
      </c>
      <c r="J677" s="5">
        <v>3477</v>
      </c>
      <c r="K677" s="5">
        <v>2357</v>
      </c>
      <c r="L677" s="5">
        <v>643</v>
      </c>
      <c r="M677" s="5">
        <v>1598</v>
      </c>
      <c r="N677" s="5">
        <v>115</v>
      </c>
      <c r="O677" s="5">
        <v>276</v>
      </c>
      <c r="P677" s="5">
        <v>569</v>
      </c>
      <c r="Q677" s="5">
        <v>658</v>
      </c>
      <c r="R677" s="5">
        <v>450</v>
      </c>
      <c r="S677" s="6">
        <f t="shared" si="235"/>
        <v>10058.5</v>
      </c>
      <c r="T677" s="6" t="str">
        <f t="shared" si="236"/>
        <v>15 to 19 minutes</v>
      </c>
      <c r="U677" s="6">
        <f t="shared" si="237"/>
        <v>15</v>
      </c>
      <c r="V677" s="6">
        <f t="shared" si="238"/>
        <v>20117</v>
      </c>
      <c r="W677" s="6">
        <f t="shared" si="239"/>
        <v>9974</v>
      </c>
      <c r="X677" s="6">
        <f t="shared" si="240"/>
        <v>3477</v>
      </c>
      <c r="Y677" s="6">
        <f t="shared" si="241"/>
        <v>4</v>
      </c>
      <c r="Z677" s="6">
        <f t="shared" si="242"/>
        <v>15.097210238711533</v>
      </c>
      <c r="AC677" s="6">
        <f t="shared" si="221"/>
        <v>20117</v>
      </c>
      <c r="AD677" s="6">
        <f t="shared" si="222"/>
        <v>5030</v>
      </c>
      <c r="AE677" s="6">
        <f t="shared" si="223"/>
        <v>10</v>
      </c>
      <c r="AF677" s="6">
        <f t="shared" si="224"/>
        <v>5288</v>
      </c>
      <c r="AG677" s="6">
        <f t="shared" si="225"/>
        <v>4</v>
      </c>
      <c r="AH677" s="6">
        <f t="shared" si="226"/>
        <v>4686</v>
      </c>
      <c r="AI677" s="6">
        <f t="shared" si="227"/>
        <v>10.259644478063541</v>
      </c>
      <c r="AL677" s="6">
        <f t="shared" si="228"/>
        <v>20117</v>
      </c>
      <c r="AM677" s="6">
        <f t="shared" si="229"/>
        <v>15088</v>
      </c>
      <c r="AN677" s="6">
        <f t="shared" si="230"/>
        <v>20</v>
      </c>
      <c r="AO677" s="6">
        <f t="shared" si="231"/>
        <v>2357</v>
      </c>
      <c r="AP677" s="6">
        <f t="shared" si="232"/>
        <v>4</v>
      </c>
      <c r="AQ677" s="6">
        <f t="shared" si="233"/>
        <v>13451</v>
      </c>
      <c r="AR677" s="6">
        <f t="shared" si="234"/>
        <v>22.777683495969452</v>
      </c>
    </row>
    <row r="678" spans="3:44" x14ac:dyDescent="0.25">
      <c r="C678" s="5" t="s">
        <v>1340</v>
      </c>
      <c r="D678" s="5">
        <v>37620</v>
      </c>
      <c r="E678" s="5" t="s">
        <v>1341</v>
      </c>
      <c r="F678" s="5">
        <v>65181</v>
      </c>
      <c r="G678" s="5">
        <v>3217</v>
      </c>
      <c r="H678" s="5">
        <v>9524</v>
      </c>
      <c r="I678" s="5">
        <v>11829</v>
      </c>
      <c r="J678" s="5">
        <v>11869</v>
      </c>
      <c r="K678" s="5">
        <v>10082</v>
      </c>
      <c r="L678" s="5">
        <v>3857</v>
      </c>
      <c r="M678" s="5">
        <v>6459</v>
      </c>
      <c r="N678" s="5">
        <v>1366</v>
      </c>
      <c r="O678" s="5">
        <v>1352</v>
      </c>
      <c r="P678" s="5">
        <v>2561</v>
      </c>
      <c r="Q678" s="5">
        <v>1719</v>
      </c>
      <c r="R678" s="5">
        <v>1346</v>
      </c>
      <c r="S678" s="6">
        <f t="shared" si="235"/>
        <v>32590.5</v>
      </c>
      <c r="T678" s="6" t="str">
        <f t="shared" si="236"/>
        <v>15 to 19 minutes</v>
      </c>
      <c r="U678" s="6">
        <f t="shared" si="237"/>
        <v>15</v>
      </c>
      <c r="V678" s="6">
        <f t="shared" si="238"/>
        <v>65181</v>
      </c>
      <c r="W678" s="6">
        <f t="shared" si="239"/>
        <v>24570</v>
      </c>
      <c r="X678" s="6">
        <f t="shared" si="240"/>
        <v>11869</v>
      </c>
      <c r="Y678" s="6">
        <f t="shared" si="241"/>
        <v>4</v>
      </c>
      <c r="Z678" s="6">
        <f t="shared" si="242"/>
        <v>17.703007835537957</v>
      </c>
      <c r="AC678" s="6">
        <f t="shared" si="221"/>
        <v>65181</v>
      </c>
      <c r="AD678" s="6">
        <f t="shared" si="222"/>
        <v>16296</v>
      </c>
      <c r="AE678" s="6">
        <f t="shared" si="223"/>
        <v>10</v>
      </c>
      <c r="AF678" s="6">
        <f t="shared" si="224"/>
        <v>11829</v>
      </c>
      <c r="AG678" s="6">
        <f t="shared" si="225"/>
        <v>4</v>
      </c>
      <c r="AH678" s="6">
        <f t="shared" si="226"/>
        <v>12741</v>
      </c>
      <c r="AI678" s="6">
        <f t="shared" si="227"/>
        <v>11.201876743596246</v>
      </c>
      <c r="AL678" s="6">
        <f t="shared" si="228"/>
        <v>65181</v>
      </c>
      <c r="AM678" s="6">
        <f t="shared" si="229"/>
        <v>48886</v>
      </c>
      <c r="AN678" s="6">
        <f t="shared" si="230"/>
        <v>25</v>
      </c>
      <c r="AO678" s="6">
        <f t="shared" si="231"/>
        <v>3857</v>
      </c>
      <c r="AP678" s="6">
        <f t="shared" si="232"/>
        <v>4</v>
      </c>
      <c r="AQ678" s="6">
        <f t="shared" si="233"/>
        <v>46521</v>
      </c>
      <c r="AR678" s="6">
        <f t="shared" si="234"/>
        <v>27.45242416385792</v>
      </c>
    </row>
    <row r="679" spans="3:44" x14ac:dyDescent="0.25">
      <c r="C679" s="5" t="s">
        <v>1342</v>
      </c>
      <c r="D679" s="5">
        <v>37660</v>
      </c>
      <c r="E679" s="5" t="s">
        <v>1343</v>
      </c>
      <c r="F679" s="5">
        <v>9586</v>
      </c>
      <c r="G679" s="5">
        <v>1020</v>
      </c>
      <c r="H679" s="5">
        <v>2533</v>
      </c>
      <c r="I679" s="5">
        <v>2090</v>
      </c>
      <c r="J679" s="5">
        <v>1014</v>
      </c>
      <c r="K679" s="5">
        <v>764</v>
      </c>
      <c r="L679" s="5">
        <v>265</v>
      </c>
      <c r="M679" s="5">
        <v>791</v>
      </c>
      <c r="N679" s="5">
        <v>116</v>
      </c>
      <c r="O679" s="5">
        <v>154</v>
      </c>
      <c r="P679" s="5">
        <v>435</v>
      </c>
      <c r="Q679" s="5">
        <v>250</v>
      </c>
      <c r="R679" s="5">
        <v>154</v>
      </c>
      <c r="S679" s="6">
        <f t="shared" si="235"/>
        <v>4793</v>
      </c>
      <c r="T679" s="6" t="str">
        <f t="shared" si="236"/>
        <v>10 to 14 minutes</v>
      </c>
      <c r="U679" s="6">
        <f t="shared" si="237"/>
        <v>10</v>
      </c>
      <c r="V679" s="6">
        <f t="shared" si="238"/>
        <v>9586</v>
      </c>
      <c r="W679" s="6">
        <f t="shared" si="239"/>
        <v>3553</v>
      </c>
      <c r="X679" s="6">
        <f t="shared" si="240"/>
        <v>2090</v>
      </c>
      <c r="Y679" s="6">
        <f t="shared" si="241"/>
        <v>4</v>
      </c>
      <c r="Z679" s="6">
        <f t="shared" si="242"/>
        <v>12.373205741626794</v>
      </c>
      <c r="AC679" s="6">
        <f t="shared" si="221"/>
        <v>9586</v>
      </c>
      <c r="AD679" s="6">
        <f t="shared" si="222"/>
        <v>2397</v>
      </c>
      <c r="AE679" s="6">
        <f t="shared" si="223"/>
        <v>5</v>
      </c>
      <c r="AF679" s="6">
        <f t="shared" si="224"/>
        <v>2533</v>
      </c>
      <c r="AG679" s="6">
        <f t="shared" si="225"/>
        <v>4</v>
      </c>
      <c r="AH679" s="6">
        <f t="shared" si="226"/>
        <v>1020</v>
      </c>
      <c r="AI679" s="6">
        <f t="shared" si="227"/>
        <v>7.173707066719305</v>
      </c>
      <c r="AL679" s="6">
        <f t="shared" si="228"/>
        <v>9586</v>
      </c>
      <c r="AM679" s="6">
        <f t="shared" si="229"/>
        <v>7190</v>
      </c>
      <c r="AN679" s="6">
        <f t="shared" si="230"/>
        <v>20</v>
      </c>
      <c r="AO679" s="6">
        <f t="shared" si="231"/>
        <v>764</v>
      </c>
      <c r="AP679" s="6">
        <f t="shared" si="232"/>
        <v>4</v>
      </c>
      <c r="AQ679" s="6">
        <f t="shared" si="233"/>
        <v>6657</v>
      </c>
      <c r="AR679" s="6">
        <f t="shared" si="234"/>
        <v>22.787958115183248</v>
      </c>
    </row>
    <row r="680" spans="3:44" x14ac:dyDescent="0.25">
      <c r="C680" s="5" t="s">
        <v>1344</v>
      </c>
      <c r="D680" s="5">
        <v>37700</v>
      </c>
      <c r="E680" s="5" t="s">
        <v>1345</v>
      </c>
      <c r="F680" s="5">
        <v>66353</v>
      </c>
      <c r="G680" s="5">
        <v>2312</v>
      </c>
      <c r="H680" s="5">
        <v>6282</v>
      </c>
      <c r="I680" s="5">
        <v>8926</v>
      </c>
      <c r="J680" s="5">
        <v>10612</v>
      </c>
      <c r="K680" s="5">
        <v>9778</v>
      </c>
      <c r="L680" s="5">
        <v>4382</v>
      </c>
      <c r="M680" s="5">
        <v>10321</v>
      </c>
      <c r="N680" s="5">
        <v>1948</v>
      </c>
      <c r="O680" s="5">
        <v>2027</v>
      </c>
      <c r="P680" s="5">
        <v>4982</v>
      </c>
      <c r="Q680" s="5">
        <v>3452</v>
      </c>
      <c r="R680" s="5">
        <v>1331</v>
      </c>
      <c r="S680" s="6">
        <f t="shared" si="235"/>
        <v>33176.5</v>
      </c>
      <c r="T680" s="6" t="str">
        <f t="shared" si="236"/>
        <v>20 to 24 minutes</v>
      </c>
      <c r="U680" s="6">
        <f t="shared" si="237"/>
        <v>20</v>
      </c>
      <c r="V680" s="6">
        <f t="shared" si="238"/>
        <v>66353</v>
      </c>
      <c r="W680" s="6">
        <f t="shared" si="239"/>
        <v>28132</v>
      </c>
      <c r="X680" s="6">
        <f t="shared" si="240"/>
        <v>9778</v>
      </c>
      <c r="Y680" s="6">
        <f t="shared" si="241"/>
        <v>4</v>
      </c>
      <c r="Z680" s="6">
        <f t="shared" si="242"/>
        <v>22.063612190632032</v>
      </c>
      <c r="AC680" s="6">
        <f t="shared" si="221"/>
        <v>66353</v>
      </c>
      <c r="AD680" s="6">
        <f t="shared" si="222"/>
        <v>16589</v>
      </c>
      <c r="AE680" s="6">
        <f t="shared" si="223"/>
        <v>10</v>
      </c>
      <c r="AF680" s="6">
        <f t="shared" si="224"/>
        <v>8926</v>
      </c>
      <c r="AG680" s="6">
        <f t="shared" si="225"/>
        <v>4</v>
      </c>
      <c r="AH680" s="6">
        <f t="shared" si="226"/>
        <v>8594</v>
      </c>
      <c r="AI680" s="6">
        <f t="shared" si="227"/>
        <v>13.58245574725521</v>
      </c>
      <c r="AL680" s="6">
        <f t="shared" si="228"/>
        <v>66353</v>
      </c>
      <c r="AM680" s="6">
        <f t="shared" si="229"/>
        <v>49765</v>
      </c>
      <c r="AN680" s="6">
        <f t="shared" si="230"/>
        <v>30</v>
      </c>
      <c r="AO680" s="6">
        <f t="shared" si="231"/>
        <v>10321</v>
      </c>
      <c r="AP680" s="6">
        <f t="shared" si="232"/>
        <v>4</v>
      </c>
      <c r="AQ680" s="6">
        <f t="shared" si="233"/>
        <v>42292</v>
      </c>
      <c r="AR680" s="6">
        <f t="shared" si="234"/>
        <v>32.896134095533377</v>
      </c>
    </row>
    <row r="681" spans="3:44" x14ac:dyDescent="0.25">
      <c r="C681" s="5" t="s">
        <v>1346</v>
      </c>
      <c r="D681" s="5">
        <v>37740</v>
      </c>
      <c r="E681" s="5" t="s">
        <v>1347</v>
      </c>
      <c r="F681" s="5">
        <v>17042</v>
      </c>
      <c r="G681" s="5">
        <v>838</v>
      </c>
      <c r="H681" s="5">
        <v>3957</v>
      </c>
      <c r="I681" s="5">
        <v>4411</v>
      </c>
      <c r="J681" s="5">
        <v>2410</v>
      </c>
      <c r="K681" s="5">
        <v>1137</v>
      </c>
      <c r="L681" s="5">
        <v>423</v>
      </c>
      <c r="M681" s="5">
        <v>1533</v>
      </c>
      <c r="N681" s="5">
        <v>219</v>
      </c>
      <c r="O681" s="5">
        <v>232</v>
      </c>
      <c r="P681" s="5">
        <v>386</v>
      </c>
      <c r="Q681" s="5">
        <v>578</v>
      </c>
      <c r="R681" s="5">
        <v>918</v>
      </c>
      <c r="S681" s="6">
        <f t="shared" si="235"/>
        <v>8521</v>
      </c>
      <c r="T681" s="6" t="str">
        <f t="shared" si="236"/>
        <v>10 to 14 minutes</v>
      </c>
      <c r="U681" s="6">
        <f t="shared" si="237"/>
        <v>10</v>
      </c>
      <c r="V681" s="6">
        <f t="shared" si="238"/>
        <v>17042</v>
      </c>
      <c r="W681" s="6">
        <f t="shared" si="239"/>
        <v>4795</v>
      </c>
      <c r="X681" s="6">
        <f t="shared" si="240"/>
        <v>4411</v>
      </c>
      <c r="Y681" s="6">
        <f t="shared" si="241"/>
        <v>4</v>
      </c>
      <c r="Z681" s="6">
        <f t="shared" si="242"/>
        <v>13.37882566311494</v>
      </c>
      <c r="AC681" s="6">
        <f t="shared" si="221"/>
        <v>17042</v>
      </c>
      <c r="AD681" s="6">
        <f t="shared" si="222"/>
        <v>4261</v>
      </c>
      <c r="AE681" s="6">
        <f t="shared" si="223"/>
        <v>5</v>
      </c>
      <c r="AF681" s="6">
        <f t="shared" si="224"/>
        <v>3957</v>
      </c>
      <c r="AG681" s="6">
        <f t="shared" si="225"/>
        <v>4</v>
      </c>
      <c r="AH681" s="6">
        <f t="shared" si="226"/>
        <v>838</v>
      </c>
      <c r="AI681" s="6">
        <f t="shared" si="227"/>
        <v>8.4596916856204203</v>
      </c>
      <c r="AL681" s="6">
        <f t="shared" si="228"/>
        <v>17042</v>
      </c>
      <c r="AM681" s="6">
        <f t="shared" si="229"/>
        <v>12782</v>
      </c>
      <c r="AN681" s="6">
        <f t="shared" si="230"/>
        <v>25</v>
      </c>
      <c r="AO681" s="6">
        <f t="shared" si="231"/>
        <v>423</v>
      </c>
      <c r="AP681" s="6">
        <f t="shared" si="232"/>
        <v>4</v>
      </c>
      <c r="AQ681" s="6">
        <f t="shared" si="233"/>
        <v>12753</v>
      </c>
      <c r="AR681" s="6">
        <f t="shared" si="234"/>
        <v>25.269503546099291</v>
      </c>
    </row>
    <row r="682" spans="3:44" x14ac:dyDescent="0.25">
      <c r="C682" s="5" t="s">
        <v>1348</v>
      </c>
      <c r="D682" s="5">
        <v>37780</v>
      </c>
      <c r="E682" s="5" t="s">
        <v>1349</v>
      </c>
      <c r="F682" s="5">
        <v>4502</v>
      </c>
      <c r="G682" s="5">
        <v>159</v>
      </c>
      <c r="H682" s="5">
        <v>1155</v>
      </c>
      <c r="I682" s="5">
        <v>1404</v>
      </c>
      <c r="J682" s="5">
        <v>634</v>
      </c>
      <c r="K682" s="5">
        <v>310</v>
      </c>
      <c r="L682" s="5">
        <v>54</v>
      </c>
      <c r="M682" s="5">
        <v>360</v>
      </c>
      <c r="N682" s="5">
        <v>94</v>
      </c>
      <c r="O682" s="5">
        <v>53</v>
      </c>
      <c r="P682" s="5">
        <v>72</v>
      </c>
      <c r="Q682" s="5">
        <v>140</v>
      </c>
      <c r="R682" s="5">
        <v>67</v>
      </c>
      <c r="S682" s="6">
        <f t="shared" si="235"/>
        <v>2251</v>
      </c>
      <c r="T682" s="6" t="str">
        <f t="shared" si="236"/>
        <v>10 to 14 minutes</v>
      </c>
      <c r="U682" s="6">
        <f t="shared" si="237"/>
        <v>10</v>
      </c>
      <c r="V682" s="6">
        <f t="shared" si="238"/>
        <v>4502</v>
      </c>
      <c r="W682" s="6">
        <f t="shared" si="239"/>
        <v>1314</v>
      </c>
      <c r="X682" s="6">
        <f t="shared" si="240"/>
        <v>1404</v>
      </c>
      <c r="Y682" s="6">
        <f t="shared" si="241"/>
        <v>4</v>
      </c>
      <c r="Z682" s="6">
        <f t="shared" si="242"/>
        <v>12.66951566951567</v>
      </c>
      <c r="AC682" s="6">
        <f t="shared" si="221"/>
        <v>4502</v>
      </c>
      <c r="AD682" s="6">
        <f t="shared" si="222"/>
        <v>1126</v>
      </c>
      <c r="AE682" s="6">
        <f t="shared" si="223"/>
        <v>5</v>
      </c>
      <c r="AF682" s="6">
        <f t="shared" si="224"/>
        <v>1155</v>
      </c>
      <c r="AG682" s="6">
        <f t="shared" si="225"/>
        <v>4</v>
      </c>
      <c r="AH682" s="6">
        <f t="shared" si="226"/>
        <v>159</v>
      </c>
      <c r="AI682" s="6">
        <f t="shared" si="227"/>
        <v>8.3471861471861466</v>
      </c>
      <c r="AL682" s="6">
        <f t="shared" si="228"/>
        <v>4502</v>
      </c>
      <c r="AM682" s="6">
        <f t="shared" si="229"/>
        <v>3377</v>
      </c>
      <c r="AN682" s="6">
        <f t="shared" si="230"/>
        <v>20</v>
      </c>
      <c r="AO682" s="6">
        <f t="shared" si="231"/>
        <v>310</v>
      </c>
      <c r="AP682" s="6">
        <f t="shared" si="232"/>
        <v>4</v>
      </c>
      <c r="AQ682" s="6">
        <f t="shared" si="233"/>
        <v>3352</v>
      </c>
      <c r="AR682" s="6">
        <f t="shared" si="234"/>
        <v>20.316129032258065</v>
      </c>
    </row>
    <row r="683" spans="3:44" x14ac:dyDescent="0.25">
      <c r="C683" s="5" t="s">
        <v>1350</v>
      </c>
      <c r="D683" s="5">
        <v>37800</v>
      </c>
      <c r="E683" s="5" t="s">
        <v>1351</v>
      </c>
      <c r="F683" s="5">
        <v>15035</v>
      </c>
      <c r="G683" s="5">
        <v>1357</v>
      </c>
      <c r="H683" s="5">
        <v>4035</v>
      </c>
      <c r="I683" s="5">
        <v>2250</v>
      </c>
      <c r="J683" s="5">
        <v>1519</v>
      </c>
      <c r="K683" s="5">
        <v>1226</v>
      </c>
      <c r="L683" s="5">
        <v>475</v>
      </c>
      <c r="M683" s="5">
        <v>1070</v>
      </c>
      <c r="N683" s="5">
        <v>319</v>
      </c>
      <c r="O683" s="5">
        <v>344</v>
      </c>
      <c r="P683" s="5">
        <v>1263</v>
      </c>
      <c r="Q683" s="5">
        <v>996</v>
      </c>
      <c r="R683" s="5">
        <v>181</v>
      </c>
      <c r="S683" s="6">
        <f t="shared" si="235"/>
        <v>7517.5</v>
      </c>
      <c r="T683" s="6" t="str">
        <f t="shared" si="236"/>
        <v>10 to 14 minutes</v>
      </c>
      <c r="U683" s="6">
        <f t="shared" si="237"/>
        <v>10</v>
      </c>
      <c r="V683" s="6">
        <f t="shared" si="238"/>
        <v>15035</v>
      </c>
      <c r="W683" s="6">
        <f t="shared" si="239"/>
        <v>5392</v>
      </c>
      <c r="X683" s="6">
        <f t="shared" si="240"/>
        <v>2250</v>
      </c>
      <c r="Y683" s="6">
        <f t="shared" si="241"/>
        <v>4</v>
      </c>
      <c r="Z683" s="6">
        <f t="shared" si="242"/>
        <v>13.778666666666666</v>
      </c>
      <c r="AC683" s="6">
        <f t="shared" si="221"/>
        <v>15035</v>
      </c>
      <c r="AD683" s="6">
        <f t="shared" si="222"/>
        <v>3759</v>
      </c>
      <c r="AE683" s="6">
        <f t="shared" si="223"/>
        <v>5</v>
      </c>
      <c r="AF683" s="6">
        <f t="shared" si="224"/>
        <v>4035</v>
      </c>
      <c r="AG683" s="6">
        <f t="shared" si="225"/>
        <v>4</v>
      </c>
      <c r="AH683" s="6">
        <f t="shared" si="226"/>
        <v>1357</v>
      </c>
      <c r="AI683" s="6">
        <f t="shared" si="227"/>
        <v>7.3809169764560103</v>
      </c>
      <c r="AL683" s="6">
        <f t="shared" si="228"/>
        <v>15035</v>
      </c>
      <c r="AM683" s="6">
        <f t="shared" si="229"/>
        <v>11277</v>
      </c>
      <c r="AN683" s="6">
        <f t="shared" si="230"/>
        <v>30</v>
      </c>
      <c r="AO683" s="6">
        <f t="shared" si="231"/>
        <v>1070</v>
      </c>
      <c r="AP683" s="6">
        <f t="shared" si="232"/>
        <v>4</v>
      </c>
      <c r="AQ683" s="6">
        <f t="shared" si="233"/>
        <v>10862</v>
      </c>
      <c r="AR683" s="6">
        <f t="shared" si="234"/>
        <v>31.548598130841121</v>
      </c>
    </row>
    <row r="684" spans="3:44" x14ac:dyDescent="0.25">
      <c r="C684" s="5" t="s">
        <v>1352</v>
      </c>
      <c r="D684" s="5">
        <v>37820</v>
      </c>
      <c r="E684" s="5" t="s">
        <v>1353</v>
      </c>
      <c r="F684" s="5">
        <v>35065</v>
      </c>
      <c r="G684" s="5">
        <v>3387</v>
      </c>
      <c r="H684" s="5">
        <v>7181</v>
      </c>
      <c r="I684" s="5">
        <v>7201</v>
      </c>
      <c r="J684" s="5">
        <v>5676</v>
      </c>
      <c r="K684" s="5">
        <v>3815</v>
      </c>
      <c r="L684" s="5">
        <v>1743</v>
      </c>
      <c r="M684" s="5">
        <v>2730</v>
      </c>
      <c r="N684" s="5">
        <v>402</v>
      </c>
      <c r="O684" s="5">
        <v>622</v>
      </c>
      <c r="P684" s="5">
        <v>1131</v>
      </c>
      <c r="Q684" s="5">
        <v>819</v>
      </c>
      <c r="R684" s="5">
        <v>358</v>
      </c>
      <c r="S684" s="6">
        <f t="shared" si="235"/>
        <v>17532.5</v>
      </c>
      <c r="T684" s="6" t="str">
        <f t="shared" si="236"/>
        <v>10 to 14 minutes</v>
      </c>
      <c r="U684" s="6">
        <f t="shared" si="237"/>
        <v>10</v>
      </c>
      <c r="V684" s="6">
        <f t="shared" si="238"/>
        <v>35065</v>
      </c>
      <c r="W684" s="6">
        <f t="shared" si="239"/>
        <v>10568</v>
      </c>
      <c r="X684" s="6">
        <f t="shared" si="240"/>
        <v>7201</v>
      </c>
      <c r="Y684" s="6">
        <f t="shared" si="241"/>
        <v>4</v>
      </c>
      <c r="Z684" s="6">
        <f t="shared" si="242"/>
        <v>13.868629357033745</v>
      </c>
      <c r="AC684" s="6">
        <f t="shared" si="221"/>
        <v>35065</v>
      </c>
      <c r="AD684" s="6">
        <f t="shared" si="222"/>
        <v>8767</v>
      </c>
      <c r="AE684" s="6">
        <f t="shared" si="223"/>
        <v>5</v>
      </c>
      <c r="AF684" s="6">
        <f t="shared" si="224"/>
        <v>7181</v>
      </c>
      <c r="AG684" s="6">
        <f t="shared" si="225"/>
        <v>4</v>
      </c>
      <c r="AH684" s="6">
        <f t="shared" si="226"/>
        <v>3387</v>
      </c>
      <c r="AI684" s="6">
        <f t="shared" si="227"/>
        <v>7.9963793343545468</v>
      </c>
      <c r="AL684" s="6">
        <f t="shared" si="228"/>
        <v>35065</v>
      </c>
      <c r="AM684" s="6">
        <f t="shared" si="229"/>
        <v>26299</v>
      </c>
      <c r="AN684" s="6">
        <f t="shared" si="230"/>
        <v>20</v>
      </c>
      <c r="AO684" s="6">
        <f t="shared" si="231"/>
        <v>3815</v>
      </c>
      <c r="AP684" s="6">
        <f t="shared" si="232"/>
        <v>4</v>
      </c>
      <c r="AQ684" s="6">
        <f t="shared" si="233"/>
        <v>23445</v>
      </c>
      <c r="AR684" s="6">
        <f t="shared" si="234"/>
        <v>22.99213630406291</v>
      </c>
    </row>
    <row r="685" spans="3:44" x14ac:dyDescent="0.25">
      <c r="C685" s="5" t="s">
        <v>1354</v>
      </c>
      <c r="D685" s="5">
        <v>37860</v>
      </c>
      <c r="E685" s="5" t="s">
        <v>1355</v>
      </c>
      <c r="F685" s="5">
        <v>185352</v>
      </c>
      <c r="G685" s="5">
        <v>5599</v>
      </c>
      <c r="H685" s="5">
        <v>19573</v>
      </c>
      <c r="I685" s="5">
        <v>28542</v>
      </c>
      <c r="J685" s="5">
        <v>33164</v>
      </c>
      <c r="K685" s="5">
        <v>31534</v>
      </c>
      <c r="L685" s="5">
        <v>11637</v>
      </c>
      <c r="M685" s="5">
        <v>24575</v>
      </c>
      <c r="N685" s="5">
        <v>4084</v>
      </c>
      <c r="O685" s="5">
        <v>5544</v>
      </c>
      <c r="P685" s="5">
        <v>10414</v>
      </c>
      <c r="Q685" s="5">
        <v>6875</v>
      </c>
      <c r="R685" s="5">
        <v>3811</v>
      </c>
      <c r="S685" s="6">
        <f t="shared" si="235"/>
        <v>92676</v>
      </c>
      <c r="T685" s="6" t="str">
        <f t="shared" si="236"/>
        <v>20 to 24 minutes</v>
      </c>
      <c r="U685" s="6">
        <f t="shared" si="237"/>
        <v>20</v>
      </c>
      <c r="V685" s="6">
        <f t="shared" si="238"/>
        <v>185352</v>
      </c>
      <c r="W685" s="6">
        <f t="shared" si="239"/>
        <v>86878</v>
      </c>
      <c r="X685" s="6">
        <f t="shared" si="240"/>
        <v>31534</v>
      </c>
      <c r="Y685" s="6">
        <f t="shared" si="241"/>
        <v>4</v>
      </c>
      <c r="Z685" s="6">
        <f t="shared" si="242"/>
        <v>20.735460138263463</v>
      </c>
      <c r="AC685" s="6">
        <f t="shared" si="221"/>
        <v>185352</v>
      </c>
      <c r="AD685" s="6">
        <f t="shared" si="222"/>
        <v>46339</v>
      </c>
      <c r="AE685" s="6">
        <f t="shared" si="223"/>
        <v>10</v>
      </c>
      <c r="AF685" s="6">
        <f t="shared" si="224"/>
        <v>28542</v>
      </c>
      <c r="AG685" s="6">
        <f t="shared" si="225"/>
        <v>4</v>
      </c>
      <c r="AH685" s="6">
        <f t="shared" si="226"/>
        <v>25172</v>
      </c>
      <c r="AI685" s="6">
        <f t="shared" si="227"/>
        <v>12.966295284142667</v>
      </c>
      <c r="AL685" s="6">
        <f t="shared" si="228"/>
        <v>185352</v>
      </c>
      <c r="AM685" s="6">
        <f t="shared" si="229"/>
        <v>139014</v>
      </c>
      <c r="AN685" s="6">
        <f t="shared" si="230"/>
        <v>30</v>
      </c>
      <c r="AO685" s="6">
        <f t="shared" si="231"/>
        <v>24575</v>
      </c>
      <c r="AP685" s="6">
        <f t="shared" si="232"/>
        <v>4</v>
      </c>
      <c r="AQ685" s="6">
        <f t="shared" si="233"/>
        <v>130049</v>
      </c>
      <c r="AR685" s="6">
        <f t="shared" si="234"/>
        <v>31.459206510681586</v>
      </c>
    </row>
    <row r="686" spans="3:44" x14ac:dyDescent="0.25">
      <c r="C686" s="5" t="s">
        <v>1356</v>
      </c>
      <c r="D686" s="5">
        <v>37900</v>
      </c>
      <c r="E686" s="5" t="s">
        <v>1357</v>
      </c>
      <c r="F686" s="5">
        <v>170815</v>
      </c>
      <c r="G686" s="5">
        <v>7429</v>
      </c>
      <c r="H686" s="5">
        <v>22046</v>
      </c>
      <c r="I686" s="5">
        <v>28398</v>
      </c>
      <c r="J686" s="5">
        <v>31892</v>
      </c>
      <c r="K686" s="5">
        <v>30734</v>
      </c>
      <c r="L686" s="5">
        <v>13208</v>
      </c>
      <c r="M686" s="5">
        <v>17501</v>
      </c>
      <c r="N686" s="5">
        <v>3967</v>
      </c>
      <c r="O686" s="5">
        <v>3782</v>
      </c>
      <c r="P686" s="5">
        <v>6307</v>
      </c>
      <c r="Q686" s="5">
        <v>3258</v>
      </c>
      <c r="R686" s="5">
        <v>2293</v>
      </c>
      <c r="S686" s="6">
        <f t="shared" si="235"/>
        <v>85407.5</v>
      </c>
      <c r="T686" s="6" t="str">
        <f t="shared" si="236"/>
        <v>15 to 19 minutes</v>
      </c>
      <c r="U686" s="6">
        <f t="shared" si="237"/>
        <v>15</v>
      </c>
      <c r="V686" s="6">
        <f t="shared" si="238"/>
        <v>170815</v>
      </c>
      <c r="W686" s="6">
        <f t="shared" si="239"/>
        <v>57873</v>
      </c>
      <c r="X686" s="6">
        <f t="shared" si="240"/>
        <v>31892</v>
      </c>
      <c r="Y686" s="6">
        <f t="shared" si="241"/>
        <v>4</v>
      </c>
      <c r="Z686" s="6">
        <f t="shared" si="242"/>
        <v>18.453467954345918</v>
      </c>
      <c r="AC686" s="6">
        <f t="shared" si="221"/>
        <v>170815</v>
      </c>
      <c r="AD686" s="6">
        <f t="shared" si="222"/>
        <v>42704</v>
      </c>
      <c r="AE686" s="6">
        <f t="shared" si="223"/>
        <v>10</v>
      </c>
      <c r="AF686" s="6">
        <f t="shared" si="224"/>
        <v>28398</v>
      </c>
      <c r="AG686" s="6">
        <f t="shared" si="225"/>
        <v>4</v>
      </c>
      <c r="AH686" s="6">
        <f t="shared" si="226"/>
        <v>29475</v>
      </c>
      <c r="AI686" s="6">
        <f t="shared" si="227"/>
        <v>11.86333544615818</v>
      </c>
      <c r="AL686" s="6">
        <f t="shared" si="228"/>
        <v>170815</v>
      </c>
      <c r="AM686" s="6">
        <f t="shared" si="229"/>
        <v>128112</v>
      </c>
      <c r="AN686" s="6">
        <f t="shared" si="230"/>
        <v>25</v>
      </c>
      <c r="AO686" s="6">
        <f t="shared" si="231"/>
        <v>13208</v>
      </c>
      <c r="AP686" s="6">
        <f t="shared" si="232"/>
        <v>4</v>
      </c>
      <c r="AQ686" s="6">
        <f t="shared" si="233"/>
        <v>120499</v>
      </c>
      <c r="AR686" s="6">
        <f t="shared" si="234"/>
        <v>27.305345245305876</v>
      </c>
    </row>
    <row r="687" spans="3:44" x14ac:dyDescent="0.25">
      <c r="C687" s="5" t="s">
        <v>1358</v>
      </c>
      <c r="D687" s="5">
        <v>37940</v>
      </c>
      <c r="E687" s="5" t="s">
        <v>1359</v>
      </c>
      <c r="F687" s="5">
        <v>13996</v>
      </c>
      <c r="G687" s="5">
        <v>528</v>
      </c>
      <c r="H687" s="5">
        <v>1940</v>
      </c>
      <c r="I687" s="5">
        <v>2165</v>
      </c>
      <c r="J687" s="5">
        <v>2288</v>
      </c>
      <c r="K687" s="5">
        <v>1966</v>
      </c>
      <c r="L687" s="5">
        <v>1152</v>
      </c>
      <c r="M687" s="5">
        <v>1807</v>
      </c>
      <c r="N687" s="5">
        <v>483</v>
      </c>
      <c r="O687" s="5">
        <v>284</v>
      </c>
      <c r="P687" s="5">
        <v>460</v>
      </c>
      <c r="Q687" s="5">
        <v>527</v>
      </c>
      <c r="R687" s="5">
        <v>396</v>
      </c>
      <c r="S687" s="6">
        <f t="shared" si="235"/>
        <v>6998</v>
      </c>
      <c r="T687" s="6" t="str">
        <f t="shared" si="236"/>
        <v>20 to 24 minutes</v>
      </c>
      <c r="U687" s="6">
        <f t="shared" si="237"/>
        <v>20</v>
      </c>
      <c r="V687" s="6">
        <f t="shared" si="238"/>
        <v>13996</v>
      </c>
      <c r="W687" s="6">
        <f t="shared" si="239"/>
        <v>6921</v>
      </c>
      <c r="X687" s="6">
        <f t="shared" si="240"/>
        <v>1966</v>
      </c>
      <c r="Y687" s="6">
        <f t="shared" si="241"/>
        <v>4</v>
      </c>
      <c r="Z687" s="6">
        <f t="shared" si="242"/>
        <v>20.156663275686672</v>
      </c>
      <c r="AC687" s="6">
        <f t="shared" si="221"/>
        <v>13996</v>
      </c>
      <c r="AD687" s="6">
        <f t="shared" si="222"/>
        <v>3500</v>
      </c>
      <c r="AE687" s="6">
        <f t="shared" si="223"/>
        <v>10</v>
      </c>
      <c r="AF687" s="6">
        <f t="shared" si="224"/>
        <v>2165</v>
      </c>
      <c r="AG687" s="6">
        <f t="shared" si="225"/>
        <v>4</v>
      </c>
      <c r="AH687" s="6">
        <f t="shared" si="226"/>
        <v>2468</v>
      </c>
      <c r="AI687" s="6">
        <f t="shared" si="227"/>
        <v>11.904849884526559</v>
      </c>
      <c r="AL687" s="6">
        <f t="shared" si="228"/>
        <v>13996</v>
      </c>
      <c r="AM687" s="6">
        <f t="shared" si="229"/>
        <v>10497</v>
      </c>
      <c r="AN687" s="6">
        <f t="shared" si="230"/>
        <v>30</v>
      </c>
      <c r="AO687" s="6">
        <f t="shared" si="231"/>
        <v>1807</v>
      </c>
      <c r="AP687" s="6">
        <f t="shared" si="232"/>
        <v>4</v>
      </c>
      <c r="AQ687" s="6">
        <f t="shared" si="233"/>
        <v>10039</v>
      </c>
      <c r="AR687" s="6">
        <f t="shared" si="234"/>
        <v>31.013835085777533</v>
      </c>
    </row>
    <row r="688" spans="3:44" x14ac:dyDescent="0.25">
      <c r="C688" s="5" t="s">
        <v>1360</v>
      </c>
      <c r="D688" s="5">
        <v>37980</v>
      </c>
      <c r="E688" s="5" t="s">
        <v>1361</v>
      </c>
      <c r="F688" s="5">
        <v>2655135</v>
      </c>
      <c r="G688" s="5">
        <v>60488</v>
      </c>
      <c r="H688" s="5">
        <v>215581</v>
      </c>
      <c r="I688" s="5">
        <v>326801</v>
      </c>
      <c r="J688" s="5">
        <v>361262</v>
      </c>
      <c r="K688" s="5">
        <v>373676</v>
      </c>
      <c r="L688" s="5">
        <v>166127</v>
      </c>
      <c r="M688" s="5">
        <v>391364</v>
      </c>
      <c r="N688" s="5">
        <v>90590</v>
      </c>
      <c r="O688" s="5">
        <v>128311</v>
      </c>
      <c r="P688" s="5">
        <v>271922</v>
      </c>
      <c r="Q688" s="5">
        <v>192952</v>
      </c>
      <c r="R688" s="5">
        <v>76061</v>
      </c>
      <c r="S688" s="6">
        <f t="shared" si="235"/>
        <v>1327567.5</v>
      </c>
      <c r="T688" s="6" t="str">
        <f t="shared" si="236"/>
        <v>20 to 24 minutes</v>
      </c>
      <c r="U688" s="6">
        <f t="shared" si="237"/>
        <v>20</v>
      </c>
      <c r="V688" s="6">
        <f t="shared" si="238"/>
        <v>2655135</v>
      </c>
      <c r="W688" s="6">
        <f t="shared" si="239"/>
        <v>964132</v>
      </c>
      <c r="X688" s="6">
        <f t="shared" si="240"/>
        <v>373676</v>
      </c>
      <c r="Y688" s="6">
        <f t="shared" si="241"/>
        <v>4</v>
      </c>
      <c r="Z688" s="6">
        <f t="shared" si="242"/>
        <v>23.890380971750929</v>
      </c>
      <c r="AC688" s="6">
        <f t="shared" si="221"/>
        <v>2655135</v>
      </c>
      <c r="AD688" s="6">
        <f t="shared" si="222"/>
        <v>663784</v>
      </c>
      <c r="AE688" s="6">
        <f t="shared" si="223"/>
        <v>15</v>
      </c>
      <c r="AF688" s="6">
        <f t="shared" si="224"/>
        <v>361262</v>
      </c>
      <c r="AG688" s="6">
        <f t="shared" si="225"/>
        <v>4</v>
      </c>
      <c r="AH688" s="6">
        <f t="shared" si="226"/>
        <v>602870</v>
      </c>
      <c r="AI688" s="6">
        <f t="shared" si="227"/>
        <v>15.674455104605522</v>
      </c>
      <c r="AL688" s="6">
        <f t="shared" si="228"/>
        <v>2655135</v>
      </c>
      <c r="AM688" s="6">
        <f t="shared" si="229"/>
        <v>1991352</v>
      </c>
      <c r="AN688" s="6">
        <f t="shared" si="230"/>
        <v>40</v>
      </c>
      <c r="AO688" s="6">
        <f t="shared" si="231"/>
        <v>128311</v>
      </c>
      <c r="AP688" s="6">
        <f t="shared" si="232"/>
        <v>4</v>
      </c>
      <c r="AQ688" s="6">
        <f t="shared" si="233"/>
        <v>1985889</v>
      </c>
      <c r="AR688" s="6">
        <f t="shared" si="234"/>
        <v>40.170281581470022</v>
      </c>
    </row>
    <row r="689" spans="3:44" x14ac:dyDescent="0.25">
      <c r="C689" s="5" t="s">
        <v>1362</v>
      </c>
      <c r="D689" s="5">
        <v>38020</v>
      </c>
      <c r="E689" s="5" t="s">
        <v>1363</v>
      </c>
      <c r="F689" s="5">
        <v>18282</v>
      </c>
      <c r="G689" s="5">
        <v>1292</v>
      </c>
      <c r="H689" s="5">
        <v>2106</v>
      </c>
      <c r="I689" s="5">
        <v>3583</v>
      </c>
      <c r="J689" s="5">
        <v>3730</v>
      </c>
      <c r="K689" s="5">
        <v>2438</v>
      </c>
      <c r="L689" s="5">
        <v>771</v>
      </c>
      <c r="M689" s="5">
        <v>1211</v>
      </c>
      <c r="N689" s="5">
        <v>154</v>
      </c>
      <c r="O689" s="5">
        <v>298</v>
      </c>
      <c r="P689" s="5">
        <v>728</v>
      </c>
      <c r="Q689" s="5">
        <v>911</v>
      </c>
      <c r="R689" s="5">
        <v>1060</v>
      </c>
      <c r="S689" s="6">
        <f t="shared" si="235"/>
        <v>9141</v>
      </c>
      <c r="T689" s="6" t="str">
        <f t="shared" si="236"/>
        <v>15 to 19 minutes</v>
      </c>
      <c r="U689" s="6">
        <f t="shared" si="237"/>
        <v>15</v>
      </c>
      <c r="V689" s="6">
        <f t="shared" si="238"/>
        <v>18282</v>
      </c>
      <c r="W689" s="6">
        <f t="shared" si="239"/>
        <v>6981</v>
      </c>
      <c r="X689" s="6">
        <f t="shared" si="240"/>
        <v>3730</v>
      </c>
      <c r="Y689" s="6">
        <f t="shared" si="241"/>
        <v>4</v>
      </c>
      <c r="Z689" s="6">
        <f t="shared" si="242"/>
        <v>17.316353887399465</v>
      </c>
      <c r="AC689" s="6">
        <f t="shared" si="221"/>
        <v>18282</v>
      </c>
      <c r="AD689" s="6">
        <f t="shared" si="222"/>
        <v>4571</v>
      </c>
      <c r="AE689" s="6">
        <f t="shared" si="223"/>
        <v>10</v>
      </c>
      <c r="AF689" s="6">
        <f t="shared" si="224"/>
        <v>3583</v>
      </c>
      <c r="AG689" s="6">
        <f t="shared" si="225"/>
        <v>4</v>
      </c>
      <c r="AH689" s="6">
        <f t="shared" si="226"/>
        <v>3398</v>
      </c>
      <c r="AI689" s="6">
        <f t="shared" si="227"/>
        <v>11.308958972927714</v>
      </c>
      <c r="AL689" s="6">
        <f t="shared" si="228"/>
        <v>18282</v>
      </c>
      <c r="AM689" s="6">
        <f t="shared" si="229"/>
        <v>13712</v>
      </c>
      <c r="AN689" s="6">
        <f t="shared" si="230"/>
        <v>25</v>
      </c>
      <c r="AO689" s="6">
        <f t="shared" si="231"/>
        <v>771</v>
      </c>
      <c r="AP689" s="6">
        <f t="shared" si="232"/>
        <v>4</v>
      </c>
      <c r="AQ689" s="6">
        <f t="shared" si="233"/>
        <v>13149</v>
      </c>
      <c r="AR689" s="6">
        <f t="shared" si="234"/>
        <v>27.918287937743191</v>
      </c>
    </row>
    <row r="690" spans="3:44" x14ac:dyDescent="0.25">
      <c r="C690" s="5" t="s">
        <v>1364</v>
      </c>
      <c r="D690" s="5">
        <v>38060</v>
      </c>
      <c r="E690" s="5" t="s">
        <v>1365</v>
      </c>
      <c r="F690" s="5">
        <v>1733127</v>
      </c>
      <c r="G690" s="5">
        <v>35575</v>
      </c>
      <c r="H690" s="5">
        <v>143838</v>
      </c>
      <c r="I690" s="5">
        <v>220087</v>
      </c>
      <c r="J690" s="5">
        <v>253907</v>
      </c>
      <c r="K690" s="5">
        <v>269588</v>
      </c>
      <c r="L690" s="5">
        <v>120141</v>
      </c>
      <c r="M690" s="5">
        <v>294590</v>
      </c>
      <c r="N690" s="5">
        <v>56832</v>
      </c>
      <c r="O690" s="5">
        <v>81685</v>
      </c>
      <c r="P690" s="5">
        <v>148402</v>
      </c>
      <c r="Q690" s="5">
        <v>81703</v>
      </c>
      <c r="R690" s="5">
        <v>26779</v>
      </c>
      <c r="S690" s="6">
        <f t="shared" si="235"/>
        <v>866563.5</v>
      </c>
      <c r="T690" s="6" t="str">
        <f t="shared" si="236"/>
        <v>20 to 24 minutes</v>
      </c>
      <c r="U690" s="6">
        <f t="shared" si="237"/>
        <v>20</v>
      </c>
      <c r="V690" s="6">
        <f t="shared" si="238"/>
        <v>1733127</v>
      </c>
      <c r="W690" s="6">
        <f t="shared" si="239"/>
        <v>653407</v>
      </c>
      <c r="X690" s="6">
        <f t="shared" si="240"/>
        <v>269588</v>
      </c>
      <c r="Y690" s="6">
        <f t="shared" si="241"/>
        <v>4</v>
      </c>
      <c r="Z690" s="6">
        <f t="shared" si="242"/>
        <v>23.162700120183391</v>
      </c>
      <c r="AC690" s="6">
        <f t="shared" si="221"/>
        <v>1733127</v>
      </c>
      <c r="AD690" s="6">
        <f t="shared" si="222"/>
        <v>433282</v>
      </c>
      <c r="AE690" s="6">
        <f t="shared" si="223"/>
        <v>15</v>
      </c>
      <c r="AF690" s="6">
        <f t="shared" si="224"/>
        <v>253907</v>
      </c>
      <c r="AG690" s="6">
        <f t="shared" si="225"/>
        <v>4</v>
      </c>
      <c r="AH690" s="6">
        <f t="shared" si="226"/>
        <v>399500</v>
      </c>
      <c r="AI690" s="6">
        <f t="shared" si="227"/>
        <v>15.532190920297589</v>
      </c>
      <c r="AL690" s="6">
        <f t="shared" si="228"/>
        <v>1733127</v>
      </c>
      <c r="AM690" s="6">
        <f t="shared" si="229"/>
        <v>1299846</v>
      </c>
      <c r="AN690" s="6">
        <f t="shared" si="230"/>
        <v>30</v>
      </c>
      <c r="AO690" s="6">
        <f t="shared" si="231"/>
        <v>294590</v>
      </c>
      <c r="AP690" s="6">
        <f t="shared" si="232"/>
        <v>4</v>
      </c>
      <c r="AQ690" s="6">
        <f t="shared" si="233"/>
        <v>1043136</v>
      </c>
      <c r="AR690" s="6">
        <f t="shared" si="234"/>
        <v>33.485647849553615</v>
      </c>
    </row>
    <row r="691" spans="3:44" x14ac:dyDescent="0.25">
      <c r="C691" s="5" t="s">
        <v>1366</v>
      </c>
      <c r="D691" s="5">
        <v>38100</v>
      </c>
      <c r="E691" s="5" t="s">
        <v>1367</v>
      </c>
      <c r="F691" s="5">
        <v>20339</v>
      </c>
      <c r="G691" s="5">
        <v>902</v>
      </c>
      <c r="H691" s="5">
        <v>2285</v>
      </c>
      <c r="I691" s="5">
        <v>2073</v>
      </c>
      <c r="J691" s="5">
        <v>2170</v>
      </c>
      <c r="K691" s="5">
        <v>2612</v>
      </c>
      <c r="L691" s="5">
        <v>646</v>
      </c>
      <c r="M691" s="5">
        <v>2244</v>
      </c>
      <c r="N691" s="5">
        <v>857</v>
      </c>
      <c r="O691" s="5">
        <v>662</v>
      </c>
      <c r="P691" s="5">
        <v>1733</v>
      </c>
      <c r="Q691" s="5">
        <v>3030</v>
      </c>
      <c r="R691" s="5">
        <v>1125</v>
      </c>
      <c r="S691" s="6">
        <f t="shared" si="235"/>
        <v>10169.5</v>
      </c>
      <c r="T691" s="6" t="str">
        <f t="shared" si="236"/>
        <v>25 to 29 minutes</v>
      </c>
      <c r="U691" s="6">
        <f t="shared" si="237"/>
        <v>25</v>
      </c>
      <c r="V691" s="6">
        <f t="shared" si="238"/>
        <v>20339</v>
      </c>
      <c r="W691" s="6">
        <f t="shared" si="239"/>
        <v>10042</v>
      </c>
      <c r="X691" s="6">
        <f t="shared" si="240"/>
        <v>646</v>
      </c>
      <c r="Y691" s="6">
        <f t="shared" si="241"/>
        <v>4</v>
      </c>
      <c r="Z691" s="6">
        <f t="shared" si="242"/>
        <v>25.789473684210527</v>
      </c>
      <c r="AC691" s="6">
        <f t="shared" si="221"/>
        <v>20339</v>
      </c>
      <c r="AD691" s="6">
        <f t="shared" si="222"/>
        <v>5085</v>
      </c>
      <c r="AE691" s="6">
        <f t="shared" si="223"/>
        <v>10</v>
      </c>
      <c r="AF691" s="6">
        <f t="shared" si="224"/>
        <v>2073</v>
      </c>
      <c r="AG691" s="6">
        <f t="shared" si="225"/>
        <v>4</v>
      </c>
      <c r="AH691" s="6">
        <f t="shared" si="226"/>
        <v>3187</v>
      </c>
      <c r="AI691" s="6">
        <f t="shared" si="227"/>
        <v>13.661842739990352</v>
      </c>
      <c r="AL691" s="6">
        <f t="shared" si="228"/>
        <v>20339</v>
      </c>
      <c r="AM691" s="6">
        <f t="shared" si="229"/>
        <v>15255</v>
      </c>
      <c r="AN691" s="6">
        <f t="shared" si="230"/>
        <v>45</v>
      </c>
      <c r="AO691" s="6">
        <f t="shared" si="231"/>
        <v>1733</v>
      </c>
      <c r="AP691" s="6">
        <f t="shared" si="232"/>
        <v>14</v>
      </c>
      <c r="AQ691" s="6">
        <f t="shared" si="233"/>
        <v>14451</v>
      </c>
      <c r="AR691" s="6">
        <f t="shared" si="234"/>
        <v>51.489036353144833</v>
      </c>
    </row>
    <row r="692" spans="3:44" x14ac:dyDescent="0.25">
      <c r="C692" s="5" t="s">
        <v>1368</v>
      </c>
      <c r="D692" s="5">
        <v>38180</v>
      </c>
      <c r="E692" s="5" t="s">
        <v>1369</v>
      </c>
      <c r="F692" s="5">
        <v>10671</v>
      </c>
      <c r="G692" s="5">
        <v>895</v>
      </c>
      <c r="H692" s="5">
        <v>3905</v>
      </c>
      <c r="I692" s="5">
        <v>3054</v>
      </c>
      <c r="J692" s="5">
        <v>1478</v>
      </c>
      <c r="K692" s="5">
        <v>556</v>
      </c>
      <c r="L692" s="5">
        <v>165</v>
      </c>
      <c r="M692" s="5">
        <v>209</v>
      </c>
      <c r="N692" s="5">
        <v>13</v>
      </c>
      <c r="O692" s="5">
        <v>38</v>
      </c>
      <c r="P692" s="5">
        <v>140</v>
      </c>
      <c r="Q692" s="5">
        <v>81</v>
      </c>
      <c r="R692" s="5">
        <v>137</v>
      </c>
      <c r="S692" s="6">
        <f t="shared" si="235"/>
        <v>5335.5</v>
      </c>
      <c r="T692" s="6" t="str">
        <f t="shared" si="236"/>
        <v>10 to 14 minutes</v>
      </c>
      <c r="U692" s="6">
        <f t="shared" si="237"/>
        <v>10</v>
      </c>
      <c r="V692" s="6">
        <f t="shared" si="238"/>
        <v>10671</v>
      </c>
      <c r="W692" s="6">
        <f t="shared" si="239"/>
        <v>4800</v>
      </c>
      <c r="X692" s="6">
        <f t="shared" si="240"/>
        <v>3054</v>
      </c>
      <c r="Y692" s="6">
        <f t="shared" si="241"/>
        <v>4</v>
      </c>
      <c r="Z692" s="6">
        <f t="shared" si="242"/>
        <v>10.701375245579568</v>
      </c>
      <c r="AC692" s="6">
        <f t="shared" si="221"/>
        <v>10671</v>
      </c>
      <c r="AD692" s="6">
        <f t="shared" si="222"/>
        <v>2668</v>
      </c>
      <c r="AE692" s="6">
        <f t="shared" si="223"/>
        <v>5</v>
      </c>
      <c r="AF692" s="6">
        <f t="shared" si="224"/>
        <v>3905</v>
      </c>
      <c r="AG692" s="6">
        <f t="shared" si="225"/>
        <v>4</v>
      </c>
      <c r="AH692" s="6">
        <f t="shared" si="226"/>
        <v>895</v>
      </c>
      <c r="AI692" s="6">
        <f t="shared" si="227"/>
        <v>6.8158770806658131</v>
      </c>
      <c r="AL692" s="6">
        <f t="shared" si="228"/>
        <v>10671</v>
      </c>
      <c r="AM692" s="6">
        <f t="shared" si="229"/>
        <v>8004</v>
      </c>
      <c r="AN692" s="6">
        <f t="shared" si="230"/>
        <v>15</v>
      </c>
      <c r="AO692" s="6">
        <f t="shared" si="231"/>
        <v>1478</v>
      </c>
      <c r="AP692" s="6">
        <f t="shared" si="232"/>
        <v>4</v>
      </c>
      <c r="AQ692" s="6">
        <f t="shared" si="233"/>
        <v>7854</v>
      </c>
      <c r="AR692" s="6">
        <f t="shared" si="234"/>
        <v>15.403924221921516</v>
      </c>
    </row>
    <row r="693" spans="3:44" x14ac:dyDescent="0.25">
      <c r="C693" s="5" t="s">
        <v>1370</v>
      </c>
      <c r="D693" s="5">
        <v>38200</v>
      </c>
      <c r="E693" s="5" t="s">
        <v>1371</v>
      </c>
      <c r="F693" s="5">
        <v>8769</v>
      </c>
      <c r="G693" s="5">
        <v>427</v>
      </c>
      <c r="H693" s="5">
        <v>976</v>
      </c>
      <c r="I693" s="5">
        <v>1008</v>
      </c>
      <c r="J693" s="5">
        <v>977</v>
      </c>
      <c r="K693" s="5">
        <v>1123</v>
      </c>
      <c r="L693" s="5">
        <v>309</v>
      </c>
      <c r="M693" s="5">
        <v>1169</v>
      </c>
      <c r="N693" s="5">
        <v>349</v>
      </c>
      <c r="O693" s="5">
        <v>256</v>
      </c>
      <c r="P693" s="5">
        <v>770</v>
      </c>
      <c r="Q693" s="5">
        <v>1085</v>
      </c>
      <c r="R693" s="5">
        <v>320</v>
      </c>
      <c r="S693" s="6">
        <f t="shared" si="235"/>
        <v>4384.5</v>
      </c>
      <c r="T693" s="6" t="str">
        <f t="shared" si="236"/>
        <v>20 to 24 minutes</v>
      </c>
      <c r="U693" s="6">
        <f t="shared" si="237"/>
        <v>20</v>
      </c>
      <c r="V693" s="6">
        <f t="shared" si="238"/>
        <v>8769</v>
      </c>
      <c r="W693" s="6">
        <f t="shared" si="239"/>
        <v>3388</v>
      </c>
      <c r="X693" s="6">
        <f t="shared" si="240"/>
        <v>1123</v>
      </c>
      <c r="Y693" s="6">
        <f t="shared" si="241"/>
        <v>4</v>
      </c>
      <c r="Z693" s="6">
        <f t="shared" si="242"/>
        <v>23.549421193232412</v>
      </c>
      <c r="AC693" s="6">
        <f t="shared" si="221"/>
        <v>8769</v>
      </c>
      <c r="AD693" s="6">
        <f t="shared" si="222"/>
        <v>2193</v>
      </c>
      <c r="AE693" s="6">
        <f t="shared" si="223"/>
        <v>10</v>
      </c>
      <c r="AF693" s="6">
        <f t="shared" si="224"/>
        <v>1008</v>
      </c>
      <c r="AG693" s="6">
        <f t="shared" si="225"/>
        <v>4</v>
      </c>
      <c r="AH693" s="6">
        <f t="shared" si="226"/>
        <v>1403</v>
      </c>
      <c r="AI693" s="6">
        <f t="shared" si="227"/>
        <v>13.131944444444445</v>
      </c>
      <c r="AL693" s="6">
        <f t="shared" si="228"/>
        <v>8769</v>
      </c>
      <c r="AM693" s="6">
        <f t="shared" si="229"/>
        <v>6577</v>
      </c>
      <c r="AN693" s="6">
        <f t="shared" si="230"/>
        <v>40</v>
      </c>
      <c r="AO693" s="6">
        <f t="shared" si="231"/>
        <v>256</v>
      </c>
      <c r="AP693" s="6">
        <f t="shared" si="232"/>
        <v>4</v>
      </c>
      <c r="AQ693" s="6">
        <f t="shared" si="233"/>
        <v>6338</v>
      </c>
      <c r="AR693" s="6">
        <f t="shared" si="234"/>
        <v>43.73046875</v>
      </c>
    </row>
    <row r="694" spans="3:44" x14ac:dyDescent="0.25">
      <c r="C694" s="5" t="s">
        <v>1372</v>
      </c>
      <c r="D694" s="5">
        <v>38220</v>
      </c>
      <c r="E694" s="5" t="s">
        <v>1373</v>
      </c>
      <c r="F694" s="5">
        <v>35963</v>
      </c>
      <c r="G694" s="5">
        <v>1262</v>
      </c>
      <c r="H694" s="5">
        <v>4142</v>
      </c>
      <c r="I694" s="5">
        <v>6508</v>
      </c>
      <c r="J694" s="5">
        <v>7831</v>
      </c>
      <c r="K694" s="5">
        <v>5114</v>
      </c>
      <c r="L694" s="5">
        <v>1719</v>
      </c>
      <c r="M694" s="5">
        <v>3646</v>
      </c>
      <c r="N694" s="5">
        <v>826</v>
      </c>
      <c r="O694" s="5">
        <v>826</v>
      </c>
      <c r="P694" s="5">
        <v>2272</v>
      </c>
      <c r="Q694" s="5">
        <v>1031</v>
      </c>
      <c r="R694" s="5">
        <v>786</v>
      </c>
      <c r="S694" s="6">
        <f t="shared" si="235"/>
        <v>17981.5</v>
      </c>
      <c r="T694" s="6" t="str">
        <f t="shared" si="236"/>
        <v>15 to 19 minutes</v>
      </c>
      <c r="U694" s="6">
        <f t="shared" si="237"/>
        <v>15</v>
      </c>
      <c r="V694" s="6">
        <f t="shared" si="238"/>
        <v>35963</v>
      </c>
      <c r="W694" s="6">
        <f t="shared" si="239"/>
        <v>11912</v>
      </c>
      <c r="X694" s="6">
        <f t="shared" si="240"/>
        <v>7831</v>
      </c>
      <c r="Y694" s="6">
        <f t="shared" si="241"/>
        <v>4</v>
      </c>
      <c r="Z694" s="6">
        <f t="shared" si="242"/>
        <v>18.100242625462904</v>
      </c>
      <c r="AC694" s="6">
        <f t="shared" si="221"/>
        <v>35963</v>
      </c>
      <c r="AD694" s="6">
        <f t="shared" si="222"/>
        <v>8991</v>
      </c>
      <c r="AE694" s="6">
        <f t="shared" si="223"/>
        <v>10</v>
      </c>
      <c r="AF694" s="6">
        <f t="shared" si="224"/>
        <v>6508</v>
      </c>
      <c r="AG694" s="6">
        <f t="shared" si="225"/>
        <v>4</v>
      </c>
      <c r="AH694" s="6">
        <f t="shared" si="226"/>
        <v>5404</v>
      </c>
      <c r="AI694" s="6">
        <f t="shared" si="227"/>
        <v>12.204517516902275</v>
      </c>
      <c r="AL694" s="6">
        <f t="shared" si="228"/>
        <v>35963</v>
      </c>
      <c r="AM694" s="6">
        <f t="shared" si="229"/>
        <v>26973</v>
      </c>
      <c r="AN694" s="6">
        <f t="shared" si="230"/>
        <v>30</v>
      </c>
      <c r="AO694" s="6">
        <f t="shared" si="231"/>
        <v>3646</v>
      </c>
      <c r="AP694" s="6">
        <f t="shared" si="232"/>
        <v>4</v>
      </c>
      <c r="AQ694" s="6">
        <f t="shared" si="233"/>
        <v>26576</v>
      </c>
      <c r="AR694" s="6">
        <f t="shared" si="234"/>
        <v>30.434722984092154</v>
      </c>
    </row>
    <row r="695" spans="3:44" x14ac:dyDescent="0.25">
      <c r="C695" s="5" t="s">
        <v>1374</v>
      </c>
      <c r="D695" s="5">
        <v>38260</v>
      </c>
      <c r="E695" s="5" t="s">
        <v>1375</v>
      </c>
      <c r="F695" s="5">
        <v>17187</v>
      </c>
      <c r="G695" s="5">
        <v>1195</v>
      </c>
      <c r="H695" s="5">
        <v>4623</v>
      </c>
      <c r="I695" s="5">
        <v>4331</v>
      </c>
      <c r="J695" s="5">
        <v>2087</v>
      </c>
      <c r="K695" s="5">
        <v>1363</v>
      </c>
      <c r="L695" s="5">
        <v>482</v>
      </c>
      <c r="M695" s="5">
        <v>1233</v>
      </c>
      <c r="N695" s="5">
        <v>199</v>
      </c>
      <c r="O695" s="5">
        <v>404</v>
      </c>
      <c r="P695" s="5">
        <v>672</v>
      </c>
      <c r="Q695" s="5">
        <v>362</v>
      </c>
      <c r="R695" s="5">
        <v>236</v>
      </c>
      <c r="S695" s="6">
        <f t="shared" si="235"/>
        <v>8593.5</v>
      </c>
      <c r="T695" s="6" t="str">
        <f t="shared" si="236"/>
        <v>10 to 14 minutes</v>
      </c>
      <c r="U695" s="6">
        <f t="shared" si="237"/>
        <v>10</v>
      </c>
      <c r="V695" s="6">
        <f t="shared" si="238"/>
        <v>17187</v>
      </c>
      <c r="W695" s="6">
        <f t="shared" si="239"/>
        <v>5818</v>
      </c>
      <c r="X695" s="6">
        <f t="shared" si="240"/>
        <v>4331</v>
      </c>
      <c r="Y695" s="6">
        <f t="shared" si="241"/>
        <v>4</v>
      </c>
      <c r="Z695" s="6">
        <f t="shared" si="242"/>
        <v>12.56338028169014</v>
      </c>
      <c r="AC695" s="6">
        <f t="shared" si="221"/>
        <v>17187</v>
      </c>
      <c r="AD695" s="6">
        <f t="shared" si="222"/>
        <v>4297</v>
      </c>
      <c r="AE695" s="6">
        <f t="shared" si="223"/>
        <v>5</v>
      </c>
      <c r="AF695" s="6">
        <f t="shared" si="224"/>
        <v>4623</v>
      </c>
      <c r="AG695" s="6">
        <f t="shared" si="225"/>
        <v>4</v>
      </c>
      <c r="AH695" s="6">
        <f t="shared" si="226"/>
        <v>1195</v>
      </c>
      <c r="AI695" s="6">
        <f t="shared" si="227"/>
        <v>7.6837551373566946</v>
      </c>
      <c r="AL695" s="6">
        <f t="shared" si="228"/>
        <v>17187</v>
      </c>
      <c r="AM695" s="6">
        <f t="shared" si="229"/>
        <v>12891</v>
      </c>
      <c r="AN695" s="6">
        <f t="shared" si="230"/>
        <v>20</v>
      </c>
      <c r="AO695" s="6">
        <f t="shared" si="231"/>
        <v>1363</v>
      </c>
      <c r="AP695" s="6">
        <f t="shared" si="232"/>
        <v>4</v>
      </c>
      <c r="AQ695" s="6">
        <f t="shared" si="233"/>
        <v>12236</v>
      </c>
      <c r="AR695" s="6">
        <f t="shared" si="234"/>
        <v>21.920029347028613</v>
      </c>
    </row>
    <row r="696" spans="3:44" x14ac:dyDescent="0.25">
      <c r="C696" s="5" t="s">
        <v>1376</v>
      </c>
      <c r="D696" s="5">
        <v>38300</v>
      </c>
      <c r="E696" s="5" t="s">
        <v>1377</v>
      </c>
      <c r="F696" s="5">
        <v>1062775</v>
      </c>
      <c r="G696" s="5">
        <v>36291</v>
      </c>
      <c r="H696" s="5">
        <v>102645</v>
      </c>
      <c r="I696" s="5">
        <v>143567</v>
      </c>
      <c r="J696" s="5">
        <v>152756</v>
      </c>
      <c r="K696" s="5">
        <v>156438</v>
      </c>
      <c r="L696" s="5">
        <v>70435</v>
      </c>
      <c r="M696" s="5">
        <v>143323</v>
      </c>
      <c r="N696" s="5">
        <v>36067</v>
      </c>
      <c r="O696" s="5">
        <v>47651</v>
      </c>
      <c r="P696" s="5">
        <v>93700</v>
      </c>
      <c r="Q696" s="5">
        <v>59112</v>
      </c>
      <c r="R696" s="5">
        <v>20790</v>
      </c>
      <c r="S696" s="6">
        <f t="shared" si="235"/>
        <v>531387.5</v>
      </c>
      <c r="T696" s="6" t="str">
        <f t="shared" si="236"/>
        <v>20 to 24 minutes</v>
      </c>
      <c r="U696" s="6">
        <f t="shared" si="237"/>
        <v>20</v>
      </c>
      <c r="V696" s="6">
        <f t="shared" si="238"/>
        <v>1062775</v>
      </c>
      <c r="W696" s="6">
        <f t="shared" si="239"/>
        <v>435259</v>
      </c>
      <c r="X696" s="6">
        <f t="shared" si="240"/>
        <v>156438</v>
      </c>
      <c r="Y696" s="6">
        <f t="shared" si="241"/>
        <v>4</v>
      </c>
      <c r="Z696" s="6">
        <f t="shared" si="242"/>
        <v>22.457932215957761</v>
      </c>
      <c r="AC696" s="6">
        <f t="shared" si="221"/>
        <v>1062775</v>
      </c>
      <c r="AD696" s="6">
        <f t="shared" si="222"/>
        <v>265694</v>
      </c>
      <c r="AE696" s="6">
        <f t="shared" si="223"/>
        <v>10</v>
      </c>
      <c r="AF696" s="6">
        <f t="shared" si="224"/>
        <v>143567</v>
      </c>
      <c r="AG696" s="6">
        <f t="shared" si="225"/>
        <v>4</v>
      </c>
      <c r="AH696" s="6">
        <f t="shared" si="226"/>
        <v>138936</v>
      </c>
      <c r="AI696" s="6">
        <f t="shared" si="227"/>
        <v>13.531668141007334</v>
      </c>
      <c r="AL696" s="6">
        <f t="shared" si="228"/>
        <v>1062775</v>
      </c>
      <c r="AM696" s="6">
        <f t="shared" si="229"/>
        <v>797082</v>
      </c>
      <c r="AN696" s="6">
        <f t="shared" si="230"/>
        <v>30</v>
      </c>
      <c r="AO696" s="6">
        <f t="shared" si="231"/>
        <v>143323</v>
      </c>
      <c r="AP696" s="6">
        <f t="shared" si="232"/>
        <v>4</v>
      </c>
      <c r="AQ696" s="6">
        <f t="shared" si="233"/>
        <v>662132</v>
      </c>
      <c r="AR696" s="6">
        <f t="shared" si="234"/>
        <v>33.76629710514014</v>
      </c>
    </row>
    <row r="697" spans="3:44" x14ac:dyDescent="0.25">
      <c r="C697" s="5" t="s">
        <v>1378</v>
      </c>
      <c r="D697" s="5">
        <v>38340</v>
      </c>
      <c r="E697" s="5" t="s">
        <v>1379</v>
      </c>
      <c r="F697" s="5">
        <v>58464</v>
      </c>
      <c r="G697" s="5">
        <v>3786</v>
      </c>
      <c r="H697" s="5">
        <v>9968</v>
      </c>
      <c r="I697" s="5">
        <v>11989</v>
      </c>
      <c r="J697" s="5">
        <v>9896</v>
      </c>
      <c r="K697" s="5">
        <v>6877</v>
      </c>
      <c r="L697" s="5">
        <v>2808</v>
      </c>
      <c r="M697" s="5">
        <v>4962</v>
      </c>
      <c r="N697" s="5">
        <v>1094</v>
      </c>
      <c r="O697" s="5">
        <v>1446</v>
      </c>
      <c r="P697" s="5">
        <v>2615</v>
      </c>
      <c r="Q697" s="5">
        <v>1680</v>
      </c>
      <c r="R697" s="5">
        <v>1343</v>
      </c>
      <c r="S697" s="6">
        <f t="shared" si="235"/>
        <v>29232</v>
      </c>
      <c r="T697" s="6" t="str">
        <f t="shared" si="236"/>
        <v>15 to 19 minutes</v>
      </c>
      <c r="U697" s="6">
        <f t="shared" si="237"/>
        <v>15</v>
      </c>
      <c r="V697" s="6">
        <f t="shared" si="238"/>
        <v>58464</v>
      </c>
      <c r="W697" s="6">
        <f t="shared" si="239"/>
        <v>25743</v>
      </c>
      <c r="X697" s="6">
        <f t="shared" si="240"/>
        <v>9896</v>
      </c>
      <c r="Y697" s="6">
        <f t="shared" si="241"/>
        <v>4</v>
      </c>
      <c r="Z697" s="6">
        <f t="shared" si="242"/>
        <v>16.410266774454325</v>
      </c>
      <c r="AC697" s="6">
        <f t="shared" si="221"/>
        <v>58464</v>
      </c>
      <c r="AD697" s="6">
        <f t="shared" si="222"/>
        <v>14617</v>
      </c>
      <c r="AE697" s="6">
        <f t="shared" si="223"/>
        <v>10</v>
      </c>
      <c r="AF697" s="6">
        <f t="shared" si="224"/>
        <v>11989</v>
      </c>
      <c r="AG697" s="6">
        <f t="shared" si="225"/>
        <v>4</v>
      </c>
      <c r="AH697" s="6">
        <f t="shared" si="226"/>
        <v>13754</v>
      </c>
      <c r="AI697" s="6">
        <f t="shared" si="227"/>
        <v>10.28759696388356</v>
      </c>
      <c r="AL697" s="6">
        <f t="shared" si="228"/>
        <v>58464</v>
      </c>
      <c r="AM697" s="6">
        <f t="shared" si="229"/>
        <v>43848</v>
      </c>
      <c r="AN697" s="6">
        <f t="shared" si="230"/>
        <v>25</v>
      </c>
      <c r="AO697" s="6">
        <f t="shared" si="231"/>
        <v>2808</v>
      </c>
      <c r="AP697" s="6">
        <f t="shared" si="232"/>
        <v>4</v>
      </c>
      <c r="AQ697" s="6">
        <f t="shared" si="233"/>
        <v>42516</v>
      </c>
      <c r="AR697" s="6">
        <f t="shared" si="234"/>
        <v>26.897435897435898</v>
      </c>
    </row>
    <row r="698" spans="3:44" x14ac:dyDescent="0.25">
      <c r="C698" s="5" t="s">
        <v>1380</v>
      </c>
      <c r="D698" s="5">
        <v>38380</v>
      </c>
      <c r="E698" s="5" t="s">
        <v>1381</v>
      </c>
      <c r="F698" s="5">
        <v>13691</v>
      </c>
      <c r="G698" s="5">
        <v>891</v>
      </c>
      <c r="H698" s="5">
        <v>3863</v>
      </c>
      <c r="I698" s="5">
        <v>3954</v>
      </c>
      <c r="J698" s="5">
        <v>2031</v>
      </c>
      <c r="K698" s="5">
        <v>1008</v>
      </c>
      <c r="L698" s="5">
        <v>192</v>
      </c>
      <c r="M698" s="5">
        <v>779</v>
      </c>
      <c r="N698" s="5">
        <v>85</v>
      </c>
      <c r="O698" s="5">
        <v>103</v>
      </c>
      <c r="P698" s="5">
        <v>395</v>
      </c>
      <c r="Q698" s="5">
        <v>278</v>
      </c>
      <c r="R698" s="5">
        <v>112</v>
      </c>
      <c r="S698" s="6">
        <f t="shared" si="235"/>
        <v>6845.5</v>
      </c>
      <c r="T698" s="6" t="str">
        <f t="shared" si="236"/>
        <v>10 to 14 minutes</v>
      </c>
      <c r="U698" s="6">
        <f t="shared" si="237"/>
        <v>10</v>
      </c>
      <c r="V698" s="6">
        <f t="shared" si="238"/>
        <v>13691</v>
      </c>
      <c r="W698" s="6">
        <f t="shared" si="239"/>
        <v>4754</v>
      </c>
      <c r="X698" s="6">
        <f t="shared" si="240"/>
        <v>3954</v>
      </c>
      <c r="Y698" s="6">
        <f t="shared" si="241"/>
        <v>4</v>
      </c>
      <c r="Z698" s="6">
        <f t="shared" si="242"/>
        <v>12.115832068791097</v>
      </c>
      <c r="AC698" s="6">
        <f t="shared" si="221"/>
        <v>13691</v>
      </c>
      <c r="AD698" s="6">
        <f t="shared" si="222"/>
        <v>3423</v>
      </c>
      <c r="AE698" s="6">
        <f t="shared" si="223"/>
        <v>5</v>
      </c>
      <c r="AF698" s="6">
        <f t="shared" si="224"/>
        <v>3863</v>
      </c>
      <c r="AG698" s="6">
        <f t="shared" si="225"/>
        <v>4</v>
      </c>
      <c r="AH698" s="6">
        <f t="shared" si="226"/>
        <v>891</v>
      </c>
      <c r="AI698" s="6">
        <f t="shared" si="227"/>
        <v>7.6215376650271809</v>
      </c>
      <c r="AL698" s="6">
        <f t="shared" si="228"/>
        <v>13691</v>
      </c>
      <c r="AM698" s="6">
        <f t="shared" si="229"/>
        <v>10269</v>
      </c>
      <c r="AN698" s="6">
        <f t="shared" si="230"/>
        <v>15</v>
      </c>
      <c r="AO698" s="6">
        <f t="shared" si="231"/>
        <v>2031</v>
      </c>
      <c r="AP698" s="6">
        <f t="shared" si="232"/>
        <v>4</v>
      </c>
      <c r="AQ698" s="6">
        <f t="shared" si="233"/>
        <v>8708</v>
      </c>
      <c r="AR698" s="6">
        <f t="shared" si="234"/>
        <v>18.072870507139342</v>
      </c>
    </row>
    <row r="699" spans="3:44" x14ac:dyDescent="0.25">
      <c r="C699" s="5" t="s">
        <v>1382</v>
      </c>
      <c r="D699" s="5">
        <v>38420</v>
      </c>
      <c r="E699" s="5" t="s">
        <v>1383</v>
      </c>
      <c r="F699" s="5">
        <v>23671</v>
      </c>
      <c r="G699" s="5">
        <v>2527</v>
      </c>
      <c r="H699" s="5">
        <v>4484</v>
      </c>
      <c r="I699" s="5">
        <v>3294</v>
      </c>
      <c r="J699" s="5">
        <v>2707</v>
      </c>
      <c r="K699" s="5">
        <v>2676</v>
      </c>
      <c r="L699" s="5">
        <v>1500</v>
      </c>
      <c r="M699" s="5">
        <v>2531</v>
      </c>
      <c r="N699" s="5">
        <v>628</v>
      </c>
      <c r="O699" s="5">
        <v>725</v>
      </c>
      <c r="P699" s="5">
        <v>1320</v>
      </c>
      <c r="Q699" s="5">
        <v>670</v>
      </c>
      <c r="R699" s="5">
        <v>609</v>
      </c>
      <c r="S699" s="6">
        <f t="shared" si="235"/>
        <v>11835.5</v>
      </c>
      <c r="T699" s="6" t="str">
        <f t="shared" si="236"/>
        <v>15 to 19 minutes</v>
      </c>
      <c r="U699" s="6">
        <f t="shared" si="237"/>
        <v>15</v>
      </c>
      <c r="V699" s="6">
        <f t="shared" si="238"/>
        <v>23671</v>
      </c>
      <c r="W699" s="6">
        <f t="shared" si="239"/>
        <v>10305</v>
      </c>
      <c r="X699" s="6">
        <f t="shared" si="240"/>
        <v>2707</v>
      </c>
      <c r="Y699" s="6">
        <f t="shared" si="241"/>
        <v>4</v>
      </c>
      <c r="Z699" s="6">
        <f t="shared" si="242"/>
        <v>17.261544144809754</v>
      </c>
      <c r="AC699" s="6">
        <f t="shared" si="221"/>
        <v>23671</v>
      </c>
      <c r="AD699" s="6">
        <f t="shared" si="222"/>
        <v>5918</v>
      </c>
      <c r="AE699" s="6">
        <f t="shared" si="223"/>
        <v>5</v>
      </c>
      <c r="AF699" s="6">
        <f t="shared" si="224"/>
        <v>4484</v>
      </c>
      <c r="AG699" s="6">
        <f t="shared" si="225"/>
        <v>4</v>
      </c>
      <c r="AH699" s="6">
        <f t="shared" si="226"/>
        <v>2527</v>
      </c>
      <c r="AI699" s="6">
        <f t="shared" si="227"/>
        <v>8.0247546833184664</v>
      </c>
      <c r="AL699" s="6">
        <f t="shared" si="228"/>
        <v>23671</v>
      </c>
      <c r="AM699" s="6">
        <f t="shared" si="229"/>
        <v>17754</v>
      </c>
      <c r="AN699" s="6">
        <f t="shared" si="230"/>
        <v>30</v>
      </c>
      <c r="AO699" s="6">
        <f t="shared" si="231"/>
        <v>2531</v>
      </c>
      <c r="AP699" s="6">
        <f t="shared" si="232"/>
        <v>4</v>
      </c>
      <c r="AQ699" s="6">
        <f t="shared" si="233"/>
        <v>17188</v>
      </c>
      <c r="AR699" s="6">
        <f t="shared" si="234"/>
        <v>30.893322797313314</v>
      </c>
    </row>
    <row r="700" spans="3:44" x14ac:dyDescent="0.25">
      <c r="C700" s="5" t="s">
        <v>1384</v>
      </c>
      <c r="D700" s="5">
        <v>38460</v>
      </c>
      <c r="E700" s="5" t="s">
        <v>1385</v>
      </c>
      <c r="F700" s="5">
        <v>34747</v>
      </c>
      <c r="G700" s="5">
        <v>2254</v>
      </c>
      <c r="H700" s="5">
        <v>5542</v>
      </c>
      <c r="I700" s="5">
        <v>7356</v>
      </c>
      <c r="J700" s="5">
        <v>5722</v>
      </c>
      <c r="K700" s="5">
        <v>5323</v>
      </c>
      <c r="L700" s="5">
        <v>1744</v>
      </c>
      <c r="M700" s="5">
        <v>2971</v>
      </c>
      <c r="N700" s="5">
        <v>641</v>
      </c>
      <c r="O700" s="5">
        <v>506</v>
      </c>
      <c r="P700" s="5">
        <v>1070</v>
      </c>
      <c r="Q700" s="5">
        <v>944</v>
      </c>
      <c r="R700" s="5">
        <v>674</v>
      </c>
      <c r="S700" s="6">
        <f t="shared" si="235"/>
        <v>17373.5</v>
      </c>
      <c r="T700" s="6" t="str">
        <f t="shared" si="236"/>
        <v>15 to 19 minutes</v>
      </c>
      <c r="U700" s="6">
        <f t="shared" si="237"/>
        <v>15</v>
      </c>
      <c r="V700" s="6">
        <f t="shared" si="238"/>
        <v>34747</v>
      </c>
      <c r="W700" s="6">
        <f t="shared" si="239"/>
        <v>15152</v>
      </c>
      <c r="X700" s="6">
        <f t="shared" si="240"/>
        <v>5722</v>
      </c>
      <c r="Y700" s="6">
        <f t="shared" si="241"/>
        <v>4</v>
      </c>
      <c r="Z700" s="6">
        <f t="shared" si="242"/>
        <v>16.552953512757778</v>
      </c>
      <c r="AC700" s="6">
        <f t="shared" si="221"/>
        <v>34747</v>
      </c>
      <c r="AD700" s="6">
        <f t="shared" si="222"/>
        <v>8687</v>
      </c>
      <c r="AE700" s="6">
        <f t="shared" si="223"/>
        <v>10</v>
      </c>
      <c r="AF700" s="6">
        <f t="shared" si="224"/>
        <v>7356</v>
      </c>
      <c r="AG700" s="6">
        <f t="shared" si="225"/>
        <v>4</v>
      </c>
      <c r="AH700" s="6">
        <f t="shared" si="226"/>
        <v>7796</v>
      </c>
      <c r="AI700" s="6">
        <f t="shared" si="227"/>
        <v>10.484366503534529</v>
      </c>
      <c r="AL700" s="6">
        <f t="shared" si="228"/>
        <v>34747</v>
      </c>
      <c r="AM700" s="6">
        <f t="shared" si="229"/>
        <v>26061</v>
      </c>
      <c r="AN700" s="6">
        <f t="shared" si="230"/>
        <v>20</v>
      </c>
      <c r="AO700" s="6">
        <f t="shared" si="231"/>
        <v>5323</v>
      </c>
      <c r="AP700" s="6">
        <f t="shared" si="232"/>
        <v>4</v>
      </c>
      <c r="AQ700" s="6">
        <f t="shared" si="233"/>
        <v>20874</v>
      </c>
      <c r="AR700" s="6">
        <f t="shared" si="234"/>
        <v>23.897238399398834</v>
      </c>
    </row>
    <row r="701" spans="3:44" x14ac:dyDescent="0.25">
      <c r="C701" s="5" t="s">
        <v>1386</v>
      </c>
      <c r="D701" s="5">
        <v>38500</v>
      </c>
      <c r="E701" s="5" t="s">
        <v>1387</v>
      </c>
      <c r="F701" s="5">
        <v>20692</v>
      </c>
      <c r="G701" s="5">
        <v>1277</v>
      </c>
      <c r="H701" s="5">
        <v>3858</v>
      </c>
      <c r="I701" s="5">
        <v>3607</v>
      </c>
      <c r="J701" s="5">
        <v>2752</v>
      </c>
      <c r="K701" s="5">
        <v>2314</v>
      </c>
      <c r="L701" s="5">
        <v>1160</v>
      </c>
      <c r="M701" s="5">
        <v>2001</v>
      </c>
      <c r="N701" s="5">
        <v>690</v>
      </c>
      <c r="O701" s="5">
        <v>570</v>
      </c>
      <c r="P701" s="5">
        <v>1399</v>
      </c>
      <c r="Q701" s="5">
        <v>640</v>
      </c>
      <c r="R701" s="5">
        <v>424</v>
      </c>
      <c r="S701" s="6">
        <f t="shared" si="235"/>
        <v>10346</v>
      </c>
      <c r="T701" s="6" t="str">
        <f t="shared" si="236"/>
        <v>15 to 19 minutes</v>
      </c>
      <c r="U701" s="6">
        <f t="shared" si="237"/>
        <v>15</v>
      </c>
      <c r="V701" s="6">
        <f t="shared" si="238"/>
        <v>20692</v>
      </c>
      <c r="W701" s="6">
        <f t="shared" si="239"/>
        <v>8742</v>
      </c>
      <c r="X701" s="6">
        <f t="shared" si="240"/>
        <v>2752</v>
      </c>
      <c r="Y701" s="6">
        <f t="shared" si="241"/>
        <v>4</v>
      </c>
      <c r="Z701" s="6">
        <f t="shared" si="242"/>
        <v>17.331395348837209</v>
      </c>
      <c r="AC701" s="6">
        <f t="shared" si="221"/>
        <v>20692</v>
      </c>
      <c r="AD701" s="6">
        <f t="shared" si="222"/>
        <v>5174</v>
      </c>
      <c r="AE701" s="6">
        <f t="shared" si="223"/>
        <v>10</v>
      </c>
      <c r="AF701" s="6">
        <f t="shared" si="224"/>
        <v>3607</v>
      </c>
      <c r="AG701" s="6">
        <f t="shared" si="225"/>
        <v>4</v>
      </c>
      <c r="AH701" s="6">
        <f t="shared" si="226"/>
        <v>5135</v>
      </c>
      <c r="AI701" s="6">
        <f t="shared" si="227"/>
        <v>10.042140282783476</v>
      </c>
      <c r="AL701" s="6">
        <f t="shared" si="228"/>
        <v>20692</v>
      </c>
      <c r="AM701" s="6">
        <f t="shared" si="229"/>
        <v>15519</v>
      </c>
      <c r="AN701" s="6">
        <f t="shared" si="230"/>
        <v>30</v>
      </c>
      <c r="AO701" s="6">
        <f t="shared" si="231"/>
        <v>2001</v>
      </c>
      <c r="AP701" s="6">
        <f t="shared" si="232"/>
        <v>4</v>
      </c>
      <c r="AQ701" s="6">
        <f t="shared" si="233"/>
        <v>14968</v>
      </c>
      <c r="AR701" s="6">
        <f t="shared" si="234"/>
        <v>31.10144927536232</v>
      </c>
    </row>
    <row r="702" spans="3:44" x14ac:dyDescent="0.25">
      <c r="C702" s="5" t="s">
        <v>1388</v>
      </c>
      <c r="D702" s="5">
        <v>38540</v>
      </c>
      <c r="E702" s="5" t="s">
        <v>1389</v>
      </c>
      <c r="F702" s="5">
        <v>38891</v>
      </c>
      <c r="G702" s="5">
        <v>2430</v>
      </c>
      <c r="H702" s="5">
        <v>7909</v>
      </c>
      <c r="I702" s="5">
        <v>11569</v>
      </c>
      <c r="J702" s="5">
        <v>7129</v>
      </c>
      <c r="K702" s="5">
        <v>3147</v>
      </c>
      <c r="L702" s="5">
        <v>823</v>
      </c>
      <c r="M702" s="5">
        <v>1680</v>
      </c>
      <c r="N702" s="5">
        <v>295</v>
      </c>
      <c r="O702" s="5">
        <v>426</v>
      </c>
      <c r="P702" s="5">
        <v>1179</v>
      </c>
      <c r="Q702" s="5">
        <v>1266</v>
      </c>
      <c r="R702" s="5">
        <v>1038</v>
      </c>
      <c r="S702" s="6">
        <f t="shared" si="235"/>
        <v>19445.5</v>
      </c>
      <c r="T702" s="6" t="str">
        <f t="shared" si="236"/>
        <v>10 to 14 minutes</v>
      </c>
      <c r="U702" s="6">
        <f t="shared" si="237"/>
        <v>10</v>
      </c>
      <c r="V702" s="6">
        <f t="shared" si="238"/>
        <v>38891</v>
      </c>
      <c r="W702" s="6">
        <f t="shared" si="239"/>
        <v>10339</v>
      </c>
      <c r="X702" s="6">
        <f t="shared" si="240"/>
        <v>11569</v>
      </c>
      <c r="Y702" s="6">
        <f t="shared" si="241"/>
        <v>4</v>
      </c>
      <c r="Z702" s="6">
        <f t="shared" si="242"/>
        <v>13.148586740427003</v>
      </c>
      <c r="AC702" s="6">
        <f t="shared" si="221"/>
        <v>38891</v>
      </c>
      <c r="AD702" s="6">
        <f t="shared" si="222"/>
        <v>9723</v>
      </c>
      <c r="AE702" s="6">
        <f t="shared" si="223"/>
        <v>5</v>
      </c>
      <c r="AF702" s="6">
        <f t="shared" si="224"/>
        <v>7909</v>
      </c>
      <c r="AG702" s="6">
        <f t="shared" si="225"/>
        <v>4</v>
      </c>
      <c r="AH702" s="6">
        <f t="shared" si="226"/>
        <v>2430</v>
      </c>
      <c r="AI702" s="6">
        <f t="shared" si="227"/>
        <v>8.6883297509166777</v>
      </c>
      <c r="AL702" s="6">
        <f t="shared" si="228"/>
        <v>38891</v>
      </c>
      <c r="AM702" s="6">
        <f t="shared" si="229"/>
        <v>29169</v>
      </c>
      <c r="AN702" s="6">
        <f t="shared" si="230"/>
        <v>20</v>
      </c>
      <c r="AO702" s="6">
        <f t="shared" si="231"/>
        <v>3147</v>
      </c>
      <c r="AP702" s="6">
        <f t="shared" si="232"/>
        <v>4</v>
      </c>
      <c r="AQ702" s="6">
        <f t="shared" si="233"/>
        <v>29037</v>
      </c>
      <c r="AR702" s="6">
        <f t="shared" si="234"/>
        <v>20.166825548141087</v>
      </c>
    </row>
    <row r="703" spans="3:44" x14ac:dyDescent="0.25">
      <c r="C703" s="5" t="s">
        <v>1390</v>
      </c>
      <c r="D703" s="5">
        <v>38580</v>
      </c>
      <c r="E703" s="5" t="s">
        <v>1391</v>
      </c>
      <c r="F703" s="5">
        <v>21151</v>
      </c>
      <c r="G703" s="5">
        <v>1312</v>
      </c>
      <c r="H703" s="5">
        <v>2499</v>
      </c>
      <c r="I703" s="5">
        <v>2702</v>
      </c>
      <c r="J703" s="5">
        <v>2871</v>
      </c>
      <c r="K703" s="5">
        <v>3204</v>
      </c>
      <c r="L703" s="5">
        <v>1067</v>
      </c>
      <c r="M703" s="5">
        <v>2531</v>
      </c>
      <c r="N703" s="5">
        <v>490</v>
      </c>
      <c r="O703" s="5">
        <v>742</v>
      </c>
      <c r="P703" s="5">
        <v>1479</v>
      </c>
      <c r="Q703" s="5">
        <v>1682</v>
      </c>
      <c r="R703" s="5">
        <v>572</v>
      </c>
      <c r="S703" s="6">
        <f t="shared" si="235"/>
        <v>10575.5</v>
      </c>
      <c r="T703" s="6" t="str">
        <f t="shared" si="236"/>
        <v>20 to 24 minutes</v>
      </c>
      <c r="U703" s="6">
        <f t="shared" si="237"/>
        <v>20</v>
      </c>
      <c r="V703" s="6">
        <f t="shared" si="238"/>
        <v>21151</v>
      </c>
      <c r="W703" s="6">
        <f t="shared" si="239"/>
        <v>9384</v>
      </c>
      <c r="X703" s="6">
        <f t="shared" si="240"/>
        <v>3204</v>
      </c>
      <c r="Y703" s="6">
        <f t="shared" si="241"/>
        <v>4</v>
      </c>
      <c r="Z703" s="6">
        <f t="shared" si="242"/>
        <v>21.487515605493133</v>
      </c>
      <c r="AC703" s="6">
        <f t="shared" si="221"/>
        <v>21151</v>
      </c>
      <c r="AD703" s="6">
        <f t="shared" si="222"/>
        <v>5288</v>
      </c>
      <c r="AE703" s="6">
        <f t="shared" si="223"/>
        <v>10</v>
      </c>
      <c r="AF703" s="6">
        <f t="shared" si="224"/>
        <v>2702</v>
      </c>
      <c r="AG703" s="6">
        <f t="shared" si="225"/>
        <v>4</v>
      </c>
      <c r="AH703" s="6">
        <f t="shared" si="226"/>
        <v>3811</v>
      </c>
      <c r="AI703" s="6">
        <f t="shared" si="227"/>
        <v>12.186158401184308</v>
      </c>
      <c r="AL703" s="6">
        <f t="shared" si="228"/>
        <v>21151</v>
      </c>
      <c r="AM703" s="6">
        <f t="shared" si="229"/>
        <v>15864</v>
      </c>
      <c r="AN703" s="6">
        <f t="shared" si="230"/>
        <v>30</v>
      </c>
      <c r="AO703" s="6">
        <f t="shared" si="231"/>
        <v>2531</v>
      </c>
      <c r="AP703" s="6">
        <f t="shared" si="232"/>
        <v>4</v>
      </c>
      <c r="AQ703" s="6">
        <f t="shared" si="233"/>
        <v>13655</v>
      </c>
      <c r="AR703" s="6">
        <f t="shared" si="234"/>
        <v>33.48992493085737</v>
      </c>
    </row>
    <row r="704" spans="3:44" x14ac:dyDescent="0.25">
      <c r="C704" s="5" t="s">
        <v>1392</v>
      </c>
      <c r="D704" s="5">
        <v>38620</v>
      </c>
      <c r="E704" s="5" t="s">
        <v>1393</v>
      </c>
      <c r="F704" s="5">
        <v>19134</v>
      </c>
      <c r="G704" s="5">
        <v>1477</v>
      </c>
      <c r="H704" s="5">
        <v>4874</v>
      </c>
      <c r="I704" s="5">
        <v>4503</v>
      </c>
      <c r="J704" s="5">
        <v>2549</v>
      </c>
      <c r="K704" s="5">
        <v>2023</v>
      </c>
      <c r="L704" s="5">
        <v>997</v>
      </c>
      <c r="M704" s="5">
        <v>1126</v>
      </c>
      <c r="N704" s="5">
        <v>214</v>
      </c>
      <c r="O704" s="5">
        <v>92</v>
      </c>
      <c r="P704" s="5">
        <v>511</v>
      </c>
      <c r="Q704" s="5">
        <v>484</v>
      </c>
      <c r="R704" s="5">
        <v>284</v>
      </c>
      <c r="S704" s="6">
        <f t="shared" si="235"/>
        <v>9567</v>
      </c>
      <c r="T704" s="6" t="str">
        <f t="shared" si="236"/>
        <v>10 to 14 minutes</v>
      </c>
      <c r="U704" s="6">
        <f t="shared" si="237"/>
        <v>10</v>
      </c>
      <c r="V704" s="6">
        <f t="shared" si="238"/>
        <v>19134</v>
      </c>
      <c r="W704" s="6">
        <f t="shared" si="239"/>
        <v>6351</v>
      </c>
      <c r="X704" s="6">
        <f t="shared" si="240"/>
        <v>4503</v>
      </c>
      <c r="Y704" s="6">
        <f t="shared" si="241"/>
        <v>4</v>
      </c>
      <c r="Z704" s="6">
        <f t="shared" si="242"/>
        <v>12.85676215856096</v>
      </c>
      <c r="AC704" s="6">
        <f t="shared" si="221"/>
        <v>19134</v>
      </c>
      <c r="AD704" s="6">
        <f t="shared" si="222"/>
        <v>4784</v>
      </c>
      <c r="AE704" s="6">
        <f t="shared" si="223"/>
        <v>5</v>
      </c>
      <c r="AF704" s="6">
        <f t="shared" si="224"/>
        <v>4874</v>
      </c>
      <c r="AG704" s="6">
        <f t="shared" si="225"/>
        <v>4</v>
      </c>
      <c r="AH704" s="6">
        <f t="shared" si="226"/>
        <v>1477</v>
      </c>
      <c r="AI704" s="6">
        <f t="shared" si="227"/>
        <v>7.7135822732868284</v>
      </c>
      <c r="AL704" s="6">
        <f t="shared" si="228"/>
        <v>19134</v>
      </c>
      <c r="AM704" s="6">
        <f t="shared" si="229"/>
        <v>14351</v>
      </c>
      <c r="AN704" s="6">
        <f t="shared" si="230"/>
        <v>20</v>
      </c>
      <c r="AO704" s="6">
        <f t="shared" si="231"/>
        <v>2023</v>
      </c>
      <c r="AP704" s="6">
        <f t="shared" si="232"/>
        <v>4</v>
      </c>
      <c r="AQ704" s="6">
        <f t="shared" si="233"/>
        <v>13403</v>
      </c>
      <c r="AR704" s="6">
        <f t="shared" si="234"/>
        <v>21.873455264458723</v>
      </c>
    </row>
    <row r="705" spans="3:44" x14ac:dyDescent="0.25">
      <c r="C705" s="5" t="s">
        <v>1394</v>
      </c>
      <c r="D705" s="5">
        <v>38660</v>
      </c>
      <c r="E705" s="5" t="s">
        <v>1395</v>
      </c>
      <c r="F705" s="5">
        <v>64332</v>
      </c>
      <c r="G705" s="5">
        <v>1224</v>
      </c>
      <c r="H705" s="5">
        <v>6242</v>
      </c>
      <c r="I705" s="5">
        <v>9121</v>
      </c>
      <c r="J705" s="5">
        <v>13661</v>
      </c>
      <c r="K705" s="5">
        <v>11049</v>
      </c>
      <c r="L705" s="5">
        <v>2855</v>
      </c>
      <c r="M705" s="5">
        <v>9824</v>
      </c>
      <c r="N705" s="5">
        <v>822</v>
      </c>
      <c r="O705" s="5">
        <v>1814</v>
      </c>
      <c r="P705" s="5">
        <v>2807</v>
      </c>
      <c r="Q705" s="5">
        <v>2976</v>
      </c>
      <c r="R705" s="5">
        <v>1937</v>
      </c>
      <c r="S705" s="6">
        <f t="shared" si="235"/>
        <v>32166</v>
      </c>
      <c r="T705" s="6" t="str">
        <f t="shared" si="236"/>
        <v>20 to 24 minutes</v>
      </c>
      <c r="U705" s="6">
        <f t="shared" si="237"/>
        <v>20</v>
      </c>
      <c r="V705" s="6">
        <f t="shared" si="238"/>
        <v>64332</v>
      </c>
      <c r="W705" s="6">
        <f t="shared" si="239"/>
        <v>30248</v>
      </c>
      <c r="X705" s="6">
        <f t="shared" si="240"/>
        <v>11049</v>
      </c>
      <c r="Y705" s="6">
        <f t="shared" si="241"/>
        <v>4</v>
      </c>
      <c r="Z705" s="6">
        <f t="shared" si="242"/>
        <v>20.694361480676985</v>
      </c>
      <c r="AC705" s="6">
        <f t="shared" si="221"/>
        <v>64332</v>
      </c>
      <c r="AD705" s="6">
        <f t="shared" si="222"/>
        <v>16084</v>
      </c>
      <c r="AE705" s="6">
        <f t="shared" si="223"/>
        <v>10</v>
      </c>
      <c r="AF705" s="6">
        <f t="shared" si="224"/>
        <v>9121</v>
      </c>
      <c r="AG705" s="6">
        <f t="shared" si="225"/>
        <v>4</v>
      </c>
      <c r="AH705" s="6">
        <f t="shared" si="226"/>
        <v>7466</v>
      </c>
      <c r="AI705" s="6">
        <f t="shared" si="227"/>
        <v>13.77897160399079</v>
      </c>
      <c r="AL705" s="6">
        <f t="shared" si="228"/>
        <v>64332</v>
      </c>
      <c r="AM705" s="6">
        <f t="shared" si="229"/>
        <v>48249</v>
      </c>
      <c r="AN705" s="6">
        <f t="shared" si="230"/>
        <v>30</v>
      </c>
      <c r="AO705" s="6">
        <f t="shared" si="231"/>
        <v>9824</v>
      </c>
      <c r="AP705" s="6">
        <f t="shared" si="232"/>
        <v>4</v>
      </c>
      <c r="AQ705" s="6">
        <f t="shared" si="233"/>
        <v>44152</v>
      </c>
      <c r="AR705" s="6">
        <f t="shared" si="234"/>
        <v>31.668159609120522</v>
      </c>
    </row>
    <row r="706" spans="3:44" x14ac:dyDescent="0.25">
      <c r="C706" s="5" t="s">
        <v>1396</v>
      </c>
      <c r="D706" s="5">
        <v>38700</v>
      </c>
      <c r="E706" s="5" t="s">
        <v>1397</v>
      </c>
      <c r="F706" s="5">
        <v>15467</v>
      </c>
      <c r="G706" s="5">
        <v>1732</v>
      </c>
      <c r="H706" s="5">
        <v>3683</v>
      </c>
      <c r="I706" s="5">
        <v>2347</v>
      </c>
      <c r="J706" s="5">
        <v>1364</v>
      </c>
      <c r="K706" s="5">
        <v>1424</v>
      </c>
      <c r="L706" s="5">
        <v>600</v>
      </c>
      <c r="M706" s="5">
        <v>1142</v>
      </c>
      <c r="N706" s="5">
        <v>311</v>
      </c>
      <c r="O706" s="5">
        <v>588</v>
      </c>
      <c r="P706" s="5">
        <v>1147</v>
      </c>
      <c r="Q706" s="5">
        <v>654</v>
      </c>
      <c r="R706" s="5">
        <v>475</v>
      </c>
      <c r="S706" s="6">
        <f t="shared" si="235"/>
        <v>7733.5</v>
      </c>
      <c r="T706" s="6" t="str">
        <f t="shared" si="236"/>
        <v>10 to 14 minutes</v>
      </c>
      <c r="U706" s="6">
        <f t="shared" si="237"/>
        <v>10</v>
      </c>
      <c r="V706" s="6">
        <f t="shared" si="238"/>
        <v>15467</v>
      </c>
      <c r="W706" s="6">
        <f t="shared" si="239"/>
        <v>5415</v>
      </c>
      <c r="X706" s="6">
        <f t="shared" si="240"/>
        <v>2347</v>
      </c>
      <c r="Y706" s="6">
        <f t="shared" si="241"/>
        <v>4</v>
      </c>
      <c r="Z706" s="6">
        <f t="shared" si="242"/>
        <v>13.951427354069024</v>
      </c>
      <c r="AC706" s="6">
        <f t="shared" si="221"/>
        <v>15467</v>
      </c>
      <c r="AD706" s="6">
        <f t="shared" si="222"/>
        <v>3867</v>
      </c>
      <c r="AE706" s="6">
        <f t="shared" si="223"/>
        <v>5</v>
      </c>
      <c r="AF706" s="6">
        <f t="shared" si="224"/>
        <v>3683</v>
      </c>
      <c r="AG706" s="6">
        <f t="shared" si="225"/>
        <v>4</v>
      </c>
      <c r="AH706" s="6">
        <f t="shared" si="226"/>
        <v>1732</v>
      </c>
      <c r="AI706" s="6">
        <f t="shared" si="227"/>
        <v>7.3184903611186538</v>
      </c>
      <c r="AL706" s="6">
        <f t="shared" si="228"/>
        <v>15467</v>
      </c>
      <c r="AM706" s="6">
        <f t="shared" si="229"/>
        <v>11601</v>
      </c>
      <c r="AN706" s="6">
        <f t="shared" si="230"/>
        <v>30</v>
      </c>
      <c r="AO706" s="6">
        <f t="shared" si="231"/>
        <v>1142</v>
      </c>
      <c r="AP706" s="6">
        <f t="shared" si="232"/>
        <v>4</v>
      </c>
      <c r="AQ706" s="6">
        <f t="shared" si="233"/>
        <v>11150</v>
      </c>
      <c r="AR706" s="6">
        <f t="shared" si="234"/>
        <v>31.577057793345009</v>
      </c>
    </row>
    <row r="707" spans="3:44" x14ac:dyDescent="0.25">
      <c r="C707" s="5" t="s">
        <v>1398</v>
      </c>
      <c r="D707" s="5">
        <v>38740</v>
      </c>
      <c r="E707" s="5" t="s">
        <v>1399</v>
      </c>
      <c r="F707" s="5">
        <v>17034</v>
      </c>
      <c r="G707" s="5">
        <v>1065</v>
      </c>
      <c r="H707" s="5">
        <v>3561</v>
      </c>
      <c r="I707" s="5">
        <v>3818</v>
      </c>
      <c r="J707" s="5">
        <v>3363</v>
      </c>
      <c r="K707" s="5">
        <v>1891</v>
      </c>
      <c r="L707" s="5">
        <v>753</v>
      </c>
      <c r="M707" s="5">
        <v>1270</v>
      </c>
      <c r="N707" s="5">
        <v>303</v>
      </c>
      <c r="O707" s="5">
        <v>85</v>
      </c>
      <c r="P707" s="5">
        <v>516</v>
      </c>
      <c r="Q707" s="5">
        <v>289</v>
      </c>
      <c r="R707" s="5">
        <v>120</v>
      </c>
      <c r="S707" s="6">
        <f t="shared" si="235"/>
        <v>8517</v>
      </c>
      <c r="T707" s="6" t="str">
        <f t="shared" si="236"/>
        <v>15 to 19 minutes</v>
      </c>
      <c r="U707" s="6">
        <f t="shared" si="237"/>
        <v>15</v>
      </c>
      <c r="V707" s="6">
        <f t="shared" si="238"/>
        <v>17034</v>
      </c>
      <c r="W707" s="6">
        <f t="shared" si="239"/>
        <v>8444</v>
      </c>
      <c r="X707" s="6">
        <f t="shared" si="240"/>
        <v>3363</v>
      </c>
      <c r="Y707" s="6">
        <f t="shared" si="241"/>
        <v>4</v>
      </c>
      <c r="Z707" s="6">
        <f t="shared" si="242"/>
        <v>15.086827237585489</v>
      </c>
      <c r="AC707" s="6">
        <f t="shared" si="221"/>
        <v>17034</v>
      </c>
      <c r="AD707" s="6">
        <f t="shared" si="222"/>
        <v>4259</v>
      </c>
      <c r="AE707" s="6">
        <f t="shared" si="223"/>
        <v>5</v>
      </c>
      <c r="AF707" s="6">
        <f t="shared" si="224"/>
        <v>3561</v>
      </c>
      <c r="AG707" s="6">
        <f t="shared" si="225"/>
        <v>4</v>
      </c>
      <c r="AH707" s="6">
        <f t="shared" si="226"/>
        <v>1065</v>
      </c>
      <c r="AI707" s="6">
        <f t="shared" si="227"/>
        <v>8.5871946082561088</v>
      </c>
      <c r="AL707" s="6">
        <f t="shared" si="228"/>
        <v>17034</v>
      </c>
      <c r="AM707" s="6">
        <f t="shared" si="229"/>
        <v>12776</v>
      </c>
      <c r="AN707" s="6">
        <f t="shared" si="230"/>
        <v>20</v>
      </c>
      <c r="AO707" s="6">
        <f t="shared" si="231"/>
        <v>1891</v>
      </c>
      <c r="AP707" s="6">
        <f t="shared" si="232"/>
        <v>4</v>
      </c>
      <c r="AQ707" s="6">
        <f t="shared" si="233"/>
        <v>11807</v>
      </c>
      <c r="AR707" s="6">
        <f t="shared" si="234"/>
        <v>22.048651507139081</v>
      </c>
    </row>
    <row r="708" spans="3:44" x14ac:dyDescent="0.25">
      <c r="C708" s="5" t="s">
        <v>1400</v>
      </c>
      <c r="D708" s="5">
        <v>38780</v>
      </c>
      <c r="E708" s="5" t="s">
        <v>1401</v>
      </c>
      <c r="F708" s="5">
        <v>8069</v>
      </c>
      <c r="G708" s="5">
        <v>991</v>
      </c>
      <c r="H708" s="5">
        <v>2316</v>
      </c>
      <c r="I708" s="5">
        <v>1359</v>
      </c>
      <c r="J708" s="5">
        <v>876</v>
      </c>
      <c r="K708" s="5">
        <v>527</v>
      </c>
      <c r="L708" s="5">
        <v>412</v>
      </c>
      <c r="M708" s="5">
        <v>1067</v>
      </c>
      <c r="N708" s="5">
        <v>145</v>
      </c>
      <c r="O708" s="5">
        <v>36</v>
      </c>
      <c r="P708" s="5">
        <v>134</v>
      </c>
      <c r="Q708" s="5">
        <v>143</v>
      </c>
      <c r="R708" s="5">
        <v>63</v>
      </c>
      <c r="S708" s="6">
        <f t="shared" si="235"/>
        <v>4034.5</v>
      </c>
      <c r="T708" s="6" t="str">
        <f t="shared" si="236"/>
        <v>10 to 14 minutes</v>
      </c>
      <c r="U708" s="6">
        <f t="shared" si="237"/>
        <v>10</v>
      </c>
      <c r="V708" s="6">
        <f t="shared" si="238"/>
        <v>8069</v>
      </c>
      <c r="W708" s="6">
        <f t="shared" si="239"/>
        <v>3307</v>
      </c>
      <c r="X708" s="6">
        <f t="shared" si="240"/>
        <v>1359</v>
      </c>
      <c r="Y708" s="6">
        <f t="shared" si="241"/>
        <v>4</v>
      </c>
      <c r="Z708" s="6">
        <f t="shared" si="242"/>
        <v>12.141280353200884</v>
      </c>
      <c r="AC708" s="6">
        <f t="shared" si="221"/>
        <v>8069</v>
      </c>
      <c r="AD708" s="6">
        <f t="shared" si="222"/>
        <v>2018</v>
      </c>
      <c r="AE708" s="6">
        <f t="shared" si="223"/>
        <v>5</v>
      </c>
      <c r="AF708" s="6">
        <f t="shared" si="224"/>
        <v>2316</v>
      </c>
      <c r="AG708" s="6">
        <f t="shared" si="225"/>
        <v>4</v>
      </c>
      <c r="AH708" s="6">
        <f t="shared" si="226"/>
        <v>991</v>
      </c>
      <c r="AI708" s="6">
        <f t="shared" si="227"/>
        <v>6.7724525043177888</v>
      </c>
      <c r="AL708" s="6">
        <f t="shared" si="228"/>
        <v>8069</v>
      </c>
      <c r="AM708" s="6">
        <f t="shared" si="229"/>
        <v>6052</v>
      </c>
      <c r="AN708" s="6">
        <f t="shared" si="230"/>
        <v>20</v>
      </c>
      <c r="AO708" s="6">
        <f t="shared" si="231"/>
        <v>527</v>
      </c>
      <c r="AP708" s="6">
        <f t="shared" si="232"/>
        <v>4</v>
      </c>
      <c r="AQ708" s="6">
        <f t="shared" si="233"/>
        <v>5542</v>
      </c>
      <c r="AR708" s="6">
        <f t="shared" si="234"/>
        <v>23.869070208728651</v>
      </c>
    </row>
    <row r="709" spans="3:44" x14ac:dyDescent="0.25">
      <c r="C709" s="5" t="s">
        <v>1402</v>
      </c>
      <c r="D709" s="5">
        <v>38820</v>
      </c>
      <c r="E709" s="5" t="s">
        <v>1403</v>
      </c>
      <c r="F709" s="5">
        <v>25402</v>
      </c>
      <c r="G709" s="5">
        <v>1988</v>
      </c>
      <c r="H709" s="5">
        <v>4876</v>
      </c>
      <c r="I709" s="5">
        <v>5429</v>
      </c>
      <c r="J709" s="5">
        <v>3585</v>
      </c>
      <c r="K709" s="5">
        <v>2771</v>
      </c>
      <c r="L709" s="5">
        <v>1004</v>
      </c>
      <c r="M709" s="5">
        <v>2414</v>
      </c>
      <c r="N709" s="5">
        <v>529</v>
      </c>
      <c r="O709" s="5">
        <v>350</v>
      </c>
      <c r="P709" s="5">
        <v>792</v>
      </c>
      <c r="Q709" s="5">
        <v>554</v>
      </c>
      <c r="R709" s="5">
        <v>1110</v>
      </c>
      <c r="S709" s="6">
        <f t="shared" si="235"/>
        <v>12701</v>
      </c>
      <c r="T709" s="6" t="str">
        <f t="shared" si="236"/>
        <v>15 to 19 minutes</v>
      </c>
      <c r="U709" s="6">
        <f t="shared" si="237"/>
        <v>15</v>
      </c>
      <c r="V709" s="6">
        <f t="shared" si="238"/>
        <v>25402</v>
      </c>
      <c r="W709" s="6">
        <f t="shared" si="239"/>
        <v>12293</v>
      </c>
      <c r="X709" s="6">
        <f t="shared" si="240"/>
        <v>3585</v>
      </c>
      <c r="Y709" s="6">
        <f t="shared" si="241"/>
        <v>4</v>
      </c>
      <c r="Z709" s="6">
        <f t="shared" si="242"/>
        <v>15.455230125523013</v>
      </c>
      <c r="AC709" s="6">
        <f t="shared" si="221"/>
        <v>25402</v>
      </c>
      <c r="AD709" s="6">
        <f t="shared" si="222"/>
        <v>6351</v>
      </c>
      <c r="AE709" s="6">
        <f t="shared" si="223"/>
        <v>5</v>
      </c>
      <c r="AF709" s="6">
        <f t="shared" si="224"/>
        <v>4876</v>
      </c>
      <c r="AG709" s="6">
        <f t="shared" si="225"/>
        <v>4</v>
      </c>
      <c r="AH709" s="6">
        <f t="shared" si="226"/>
        <v>1988</v>
      </c>
      <c r="AI709" s="6">
        <f t="shared" si="227"/>
        <v>8.5787530762920419</v>
      </c>
      <c r="AL709" s="6">
        <f t="shared" si="228"/>
        <v>25402</v>
      </c>
      <c r="AM709" s="6">
        <f t="shared" si="229"/>
        <v>19052</v>
      </c>
      <c r="AN709" s="6">
        <f t="shared" si="230"/>
        <v>25</v>
      </c>
      <c r="AO709" s="6">
        <f t="shared" si="231"/>
        <v>1004</v>
      </c>
      <c r="AP709" s="6">
        <f t="shared" si="232"/>
        <v>4</v>
      </c>
      <c r="AQ709" s="6">
        <f t="shared" si="233"/>
        <v>18649</v>
      </c>
      <c r="AR709" s="6">
        <f t="shared" si="234"/>
        <v>26.603585657370516</v>
      </c>
    </row>
    <row r="710" spans="3:44" x14ac:dyDescent="0.25">
      <c r="C710" s="5" t="s">
        <v>1404</v>
      </c>
      <c r="D710" s="5">
        <v>38860</v>
      </c>
      <c r="E710" s="5" t="s">
        <v>1405</v>
      </c>
      <c r="F710" s="5">
        <v>250507</v>
      </c>
      <c r="G710" s="5">
        <v>9570</v>
      </c>
      <c r="H710" s="5">
        <v>29158</v>
      </c>
      <c r="I710" s="5">
        <v>38600</v>
      </c>
      <c r="J710" s="5">
        <v>37115</v>
      </c>
      <c r="K710" s="5">
        <v>37524</v>
      </c>
      <c r="L710" s="5">
        <v>16050</v>
      </c>
      <c r="M710" s="5">
        <v>30909</v>
      </c>
      <c r="N710" s="5">
        <v>7841</v>
      </c>
      <c r="O710" s="5">
        <v>10211</v>
      </c>
      <c r="P710" s="5">
        <v>17844</v>
      </c>
      <c r="Q710" s="5">
        <v>10796</v>
      </c>
      <c r="R710" s="5">
        <v>4889</v>
      </c>
      <c r="S710" s="6">
        <f t="shared" si="235"/>
        <v>125253.5</v>
      </c>
      <c r="T710" s="6" t="str">
        <f t="shared" si="236"/>
        <v>20 to 24 minutes</v>
      </c>
      <c r="U710" s="6">
        <f t="shared" si="237"/>
        <v>20</v>
      </c>
      <c r="V710" s="6">
        <f t="shared" si="238"/>
        <v>250507</v>
      </c>
      <c r="W710" s="6">
        <f t="shared" si="239"/>
        <v>114443</v>
      </c>
      <c r="X710" s="6">
        <f t="shared" si="240"/>
        <v>37524</v>
      </c>
      <c r="Y710" s="6">
        <f t="shared" si="241"/>
        <v>4</v>
      </c>
      <c r="Z710" s="6">
        <f t="shared" si="242"/>
        <v>21.152382475215862</v>
      </c>
      <c r="AC710" s="6">
        <f t="shared" si="221"/>
        <v>250507</v>
      </c>
      <c r="AD710" s="6">
        <f t="shared" si="222"/>
        <v>62627</v>
      </c>
      <c r="AE710" s="6">
        <f t="shared" si="223"/>
        <v>10</v>
      </c>
      <c r="AF710" s="6">
        <f t="shared" si="224"/>
        <v>38600</v>
      </c>
      <c r="AG710" s="6">
        <f t="shared" si="225"/>
        <v>4</v>
      </c>
      <c r="AH710" s="6">
        <f t="shared" si="226"/>
        <v>38728</v>
      </c>
      <c r="AI710" s="6">
        <f t="shared" si="227"/>
        <v>12.476554404145077</v>
      </c>
      <c r="AL710" s="6">
        <f t="shared" si="228"/>
        <v>250507</v>
      </c>
      <c r="AM710" s="6">
        <f t="shared" si="229"/>
        <v>187881</v>
      </c>
      <c r="AN710" s="6">
        <f t="shared" si="230"/>
        <v>30</v>
      </c>
      <c r="AO710" s="6">
        <f t="shared" si="231"/>
        <v>30909</v>
      </c>
      <c r="AP710" s="6">
        <f t="shared" si="232"/>
        <v>4</v>
      </c>
      <c r="AQ710" s="6">
        <f t="shared" si="233"/>
        <v>168017</v>
      </c>
      <c r="AR710" s="6">
        <f t="shared" si="234"/>
        <v>32.570545795722929</v>
      </c>
    </row>
    <row r="711" spans="3:44" x14ac:dyDescent="0.25">
      <c r="C711" s="5" t="s">
        <v>1406</v>
      </c>
      <c r="D711" s="5">
        <v>38900</v>
      </c>
      <c r="E711" s="5" t="s">
        <v>1407</v>
      </c>
      <c r="F711" s="5">
        <v>986104</v>
      </c>
      <c r="G711" s="5">
        <v>27018</v>
      </c>
      <c r="H711" s="5">
        <v>87547</v>
      </c>
      <c r="I711" s="5">
        <v>134228</v>
      </c>
      <c r="J711" s="5">
        <v>153244</v>
      </c>
      <c r="K711" s="5">
        <v>162814</v>
      </c>
      <c r="L711" s="5">
        <v>70809</v>
      </c>
      <c r="M711" s="5">
        <v>145894</v>
      </c>
      <c r="N711" s="5">
        <v>31516</v>
      </c>
      <c r="O711" s="5">
        <v>39713</v>
      </c>
      <c r="P711" s="5">
        <v>73162</v>
      </c>
      <c r="Q711" s="5">
        <v>42543</v>
      </c>
      <c r="R711" s="5">
        <v>17616</v>
      </c>
      <c r="S711" s="6">
        <f t="shared" si="235"/>
        <v>493052</v>
      </c>
      <c r="T711" s="6" t="str">
        <f t="shared" si="236"/>
        <v>20 to 24 minutes</v>
      </c>
      <c r="U711" s="6">
        <f t="shared" si="237"/>
        <v>20</v>
      </c>
      <c r="V711" s="6">
        <f t="shared" si="238"/>
        <v>986104</v>
      </c>
      <c r="W711" s="6">
        <f t="shared" si="239"/>
        <v>402037</v>
      </c>
      <c r="X711" s="6">
        <f t="shared" si="240"/>
        <v>162814</v>
      </c>
      <c r="Y711" s="6">
        <f t="shared" si="241"/>
        <v>4</v>
      </c>
      <c r="Z711" s="6">
        <f t="shared" si="242"/>
        <v>22.236048497057993</v>
      </c>
      <c r="AC711" s="6">
        <f t="shared" si="221"/>
        <v>986104</v>
      </c>
      <c r="AD711" s="6">
        <f t="shared" si="222"/>
        <v>246527</v>
      </c>
      <c r="AE711" s="6">
        <f t="shared" si="223"/>
        <v>10</v>
      </c>
      <c r="AF711" s="6">
        <f t="shared" si="224"/>
        <v>134228</v>
      </c>
      <c r="AG711" s="6">
        <f t="shared" si="225"/>
        <v>4</v>
      </c>
      <c r="AH711" s="6">
        <f t="shared" si="226"/>
        <v>114565</v>
      </c>
      <c r="AI711" s="6">
        <f t="shared" si="227"/>
        <v>13.932443305420627</v>
      </c>
      <c r="AL711" s="6">
        <f t="shared" si="228"/>
        <v>986104</v>
      </c>
      <c r="AM711" s="6">
        <f t="shared" si="229"/>
        <v>739578</v>
      </c>
      <c r="AN711" s="6">
        <f t="shared" si="230"/>
        <v>30</v>
      </c>
      <c r="AO711" s="6">
        <f t="shared" si="231"/>
        <v>145894</v>
      </c>
      <c r="AP711" s="6">
        <f t="shared" si="232"/>
        <v>4</v>
      </c>
      <c r="AQ711" s="6">
        <f t="shared" si="233"/>
        <v>635660</v>
      </c>
      <c r="AR711" s="6">
        <f t="shared" si="234"/>
        <v>32.849137044703689</v>
      </c>
    </row>
    <row r="712" spans="3:44" x14ac:dyDescent="0.25">
      <c r="C712" s="5" t="s">
        <v>1408</v>
      </c>
      <c r="D712" s="5">
        <v>38940</v>
      </c>
      <c r="E712" s="5" t="s">
        <v>1409</v>
      </c>
      <c r="F712" s="5">
        <v>153671</v>
      </c>
      <c r="G712" s="5">
        <v>4148</v>
      </c>
      <c r="H712" s="5">
        <v>12742</v>
      </c>
      <c r="I712" s="5">
        <v>20377</v>
      </c>
      <c r="J712" s="5">
        <v>26106</v>
      </c>
      <c r="K712" s="5">
        <v>24903</v>
      </c>
      <c r="L712" s="5">
        <v>9413</v>
      </c>
      <c r="M712" s="5">
        <v>22722</v>
      </c>
      <c r="N712" s="5">
        <v>4080</v>
      </c>
      <c r="O712" s="5">
        <v>5113</v>
      </c>
      <c r="P712" s="5">
        <v>11679</v>
      </c>
      <c r="Q712" s="5">
        <v>7489</v>
      </c>
      <c r="R712" s="5">
        <v>4899</v>
      </c>
      <c r="S712" s="6">
        <f t="shared" si="235"/>
        <v>76835.5</v>
      </c>
      <c r="T712" s="6" t="str">
        <f t="shared" si="236"/>
        <v>20 to 24 minutes</v>
      </c>
      <c r="U712" s="6">
        <f t="shared" si="237"/>
        <v>20</v>
      </c>
      <c r="V712" s="6">
        <f t="shared" si="238"/>
        <v>153671</v>
      </c>
      <c r="W712" s="6">
        <f t="shared" si="239"/>
        <v>63373</v>
      </c>
      <c r="X712" s="6">
        <f t="shared" si="240"/>
        <v>24903</v>
      </c>
      <c r="Y712" s="6">
        <f t="shared" si="241"/>
        <v>4</v>
      </c>
      <c r="Z712" s="6">
        <f t="shared" si="242"/>
        <v>22.16239007348512</v>
      </c>
      <c r="AC712" s="6">
        <f t="shared" si="221"/>
        <v>153671</v>
      </c>
      <c r="AD712" s="6">
        <f t="shared" si="222"/>
        <v>38418</v>
      </c>
      <c r="AE712" s="6">
        <f t="shared" si="223"/>
        <v>15</v>
      </c>
      <c r="AF712" s="6">
        <f t="shared" si="224"/>
        <v>26106</v>
      </c>
      <c r="AG712" s="6">
        <f t="shared" si="225"/>
        <v>4</v>
      </c>
      <c r="AH712" s="6">
        <f t="shared" si="226"/>
        <v>37267</v>
      </c>
      <c r="AI712" s="6">
        <f t="shared" si="227"/>
        <v>15.176319620010725</v>
      </c>
      <c r="AL712" s="6">
        <f t="shared" si="228"/>
        <v>153671</v>
      </c>
      <c r="AM712" s="6">
        <f t="shared" si="229"/>
        <v>115254</v>
      </c>
      <c r="AN712" s="6">
        <f t="shared" si="230"/>
        <v>30</v>
      </c>
      <c r="AO712" s="6">
        <f t="shared" si="231"/>
        <v>22722</v>
      </c>
      <c r="AP712" s="6">
        <f t="shared" si="232"/>
        <v>4</v>
      </c>
      <c r="AQ712" s="6">
        <f t="shared" si="233"/>
        <v>97689</v>
      </c>
      <c r="AR712" s="6">
        <f t="shared" si="234"/>
        <v>33.092025349881169</v>
      </c>
    </row>
    <row r="713" spans="3:44" x14ac:dyDescent="0.25">
      <c r="C713" s="5" t="s">
        <v>1410</v>
      </c>
      <c r="D713" s="5">
        <v>39020</v>
      </c>
      <c r="E713" s="5" t="s">
        <v>1411</v>
      </c>
      <c r="F713" s="5">
        <v>26946</v>
      </c>
      <c r="G713" s="5">
        <v>1735</v>
      </c>
      <c r="H713" s="5">
        <v>3366</v>
      </c>
      <c r="I713" s="5">
        <v>3435</v>
      </c>
      <c r="J713" s="5">
        <v>3618</v>
      </c>
      <c r="K713" s="5">
        <v>4564</v>
      </c>
      <c r="L713" s="5">
        <v>1620</v>
      </c>
      <c r="M713" s="5">
        <v>3552</v>
      </c>
      <c r="N713" s="5">
        <v>654</v>
      </c>
      <c r="O713" s="5">
        <v>802</v>
      </c>
      <c r="P713" s="5">
        <v>1561</v>
      </c>
      <c r="Q713" s="5">
        <v>1190</v>
      </c>
      <c r="R713" s="5">
        <v>849</v>
      </c>
      <c r="S713" s="6">
        <f t="shared" si="235"/>
        <v>13473</v>
      </c>
      <c r="T713" s="6" t="str">
        <f t="shared" si="236"/>
        <v>20 to 24 minutes</v>
      </c>
      <c r="U713" s="6">
        <f t="shared" si="237"/>
        <v>20</v>
      </c>
      <c r="V713" s="6">
        <f t="shared" si="238"/>
        <v>26946</v>
      </c>
      <c r="W713" s="6">
        <f t="shared" si="239"/>
        <v>12154</v>
      </c>
      <c r="X713" s="6">
        <f t="shared" si="240"/>
        <v>4564</v>
      </c>
      <c r="Y713" s="6">
        <f t="shared" si="241"/>
        <v>4</v>
      </c>
      <c r="Z713" s="6">
        <f t="shared" si="242"/>
        <v>21.156003505696756</v>
      </c>
      <c r="AC713" s="6">
        <f t="shared" si="221"/>
        <v>26946</v>
      </c>
      <c r="AD713" s="6">
        <f t="shared" si="222"/>
        <v>6737</v>
      </c>
      <c r="AE713" s="6">
        <f t="shared" si="223"/>
        <v>10</v>
      </c>
      <c r="AF713" s="6">
        <f t="shared" si="224"/>
        <v>3435</v>
      </c>
      <c r="AG713" s="6">
        <f t="shared" si="225"/>
        <v>4</v>
      </c>
      <c r="AH713" s="6">
        <f t="shared" si="226"/>
        <v>5101</v>
      </c>
      <c r="AI713" s="6">
        <f t="shared" si="227"/>
        <v>11.904512372634644</v>
      </c>
      <c r="AL713" s="6">
        <f t="shared" si="228"/>
        <v>26946</v>
      </c>
      <c r="AM713" s="6">
        <f t="shared" si="229"/>
        <v>20210</v>
      </c>
      <c r="AN713" s="6">
        <f t="shared" si="230"/>
        <v>30</v>
      </c>
      <c r="AO713" s="6">
        <f t="shared" si="231"/>
        <v>3552</v>
      </c>
      <c r="AP713" s="6">
        <f t="shared" si="232"/>
        <v>4</v>
      </c>
      <c r="AQ713" s="6">
        <f t="shared" si="233"/>
        <v>18338</v>
      </c>
      <c r="AR713" s="6">
        <f t="shared" si="234"/>
        <v>32.107545045045043</v>
      </c>
    </row>
    <row r="714" spans="3:44" x14ac:dyDescent="0.25">
      <c r="C714" s="5" t="s">
        <v>1412</v>
      </c>
      <c r="D714" s="5">
        <v>39060</v>
      </c>
      <c r="E714" s="5" t="s">
        <v>1413</v>
      </c>
      <c r="F714" s="5">
        <v>61032</v>
      </c>
      <c r="G714" s="5">
        <v>3018</v>
      </c>
      <c r="H714" s="5">
        <v>7470</v>
      </c>
      <c r="I714" s="5">
        <v>9080</v>
      </c>
      <c r="J714" s="5">
        <v>9197</v>
      </c>
      <c r="K714" s="5">
        <v>7738</v>
      </c>
      <c r="L714" s="5">
        <v>3530</v>
      </c>
      <c r="M714" s="5">
        <v>6365</v>
      </c>
      <c r="N714" s="5">
        <v>1682</v>
      </c>
      <c r="O714" s="5">
        <v>2100</v>
      </c>
      <c r="P714" s="5">
        <v>5015</v>
      </c>
      <c r="Q714" s="5">
        <v>4096</v>
      </c>
      <c r="R714" s="5">
        <v>1741</v>
      </c>
      <c r="S714" s="6">
        <f t="shared" si="235"/>
        <v>30516</v>
      </c>
      <c r="T714" s="6" t="str">
        <f t="shared" si="236"/>
        <v>20 to 24 minutes</v>
      </c>
      <c r="U714" s="6">
        <f t="shared" si="237"/>
        <v>20</v>
      </c>
      <c r="V714" s="6">
        <f t="shared" si="238"/>
        <v>61032</v>
      </c>
      <c r="W714" s="6">
        <f t="shared" si="239"/>
        <v>28765</v>
      </c>
      <c r="X714" s="6">
        <f t="shared" si="240"/>
        <v>7738</v>
      </c>
      <c r="Y714" s="6">
        <f t="shared" si="241"/>
        <v>4</v>
      </c>
      <c r="Z714" s="6">
        <f t="shared" si="242"/>
        <v>20.905143447919357</v>
      </c>
      <c r="AC714" s="6">
        <f t="shared" si="221"/>
        <v>61032</v>
      </c>
      <c r="AD714" s="6">
        <f t="shared" si="222"/>
        <v>15259</v>
      </c>
      <c r="AE714" s="6">
        <f t="shared" si="223"/>
        <v>10</v>
      </c>
      <c r="AF714" s="6">
        <f t="shared" si="224"/>
        <v>9080</v>
      </c>
      <c r="AG714" s="6">
        <f t="shared" si="225"/>
        <v>4</v>
      </c>
      <c r="AH714" s="6">
        <f t="shared" si="226"/>
        <v>10488</v>
      </c>
      <c r="AI714" s="6">
        <f t="shared" si="227"/>
        <v>12.101321585903083</v>
      </c>
      <c r="AL714" s="6">
        <f t="shared" si="228"/>
        <v>61032</v>
      </c>
      <c r="AM714" s="6">
        <f t="shared" si="229"/>
        <v>45774</v>
      </c>
      <c r="AN714" s="6">
        <f t="shared" si="230"/>
        <v>30</v>
      </c>
      <c r="AO714" s="6">
        <f t="shared" si="231"/>
        <v>6365</v>
      </c>
      <c r="AP714" s="6">
        <f t="shared" si="232"/>
        <v>4</v>
      </c>
      <c r="AQ714" s="6">
        <f t="shared" si="233"/>
        <v>40033</v>
      </c>
      <c r="AR714" s="6">
        <f t="shared" si="234"/>
        <v>33.607855459544382</v>
      </c>
    </row>
    <row r="715" spans="3:44" x14ac:dyDescent="0.25">
      <c r="C715" s="5" t="s">
        <v>1414</v>
      </c>
      <c r="D715" s="5">
        <v>39100</v>
      </c>
      <c r="E715" s="5" t="s">
        <v>1415</v>
      </c>
      <c r="F715" s="5">
        <v>293884</v>
      </c>
      <c r="G715" s="5">
        <v>11436</v>
      </c>
      <c r="H715" s="5">
        <v>31505</v>
      </c>
      <c r="I715" s="5">
        <v>39472</v>
      </c>
      <c r="J715" s="5">
        <v>36489</v>
      </c>
      <c r="K715" s="5">
        <v>32889</v>
      </c>
      <c r="L715" s="5">
        <v>15363</v>
      </c>
      <c r="M715" s="5">
        <v>29747</v>
      </c>
      <c r="N715" s="5">
        <v>8208</v>
      </c>
      <c r="O715" s="5">
        <v>10308</v>
      </c>
      <c r="P715" s="5">
        <v>25600</v>
      </c>
      <c r="Q715" s="5">
        <v>29694</v>
      </c>
      <c r="R715" s="5">
        <v>23173</v>
      </c>
      <c r="S715" s="6">
        <f t="shared" si="235"/>
        <v>146942</v>
      </c>
      <c r="T715" s="6" t="str">
        <f t="shared" si="236"/>
        <v>20 to 24 minutes</v>
      </c>
      <c r="U715" s="6">
        <f t="shared" si="237"/>
        <v>20</v>
      </c>
      <c r="V715" s="6">
        <f t="shared" si="238"/>
        <v>293884</v>
      </c>
      <c r="W715" s="6">
        <f t="shared" si="239"/>
        <v>118902</v>
      </c>
      <c r="X715" s="6">
        <f t="shared" si="240"/>
        <v>32889</v>
      </c>
      <c r="Y715" s="6">
        <f t="shared" si="241"/>
        <v>4</v>
      </c>
      <c r="Z715" s="6">
        <f t="shared" si="242"/>
        <v>23.410258749125848</v>
      </c>
      <c r="AC715" s="6">
        <f t="shared" ref="AC715:AC778" si="243">$F715</f>
        <v>293884</v>
      </c>
      <c r="AD715" s="6">
        <f t="shared" ref="AD715:AD778" si="244">ROUNDUP(0.25*($AC715+1),0)</f>
        <v>73472</v>
      </c>
      <c r="AE715" s="6">
        <f t="shared" ref="AE715:AE778" si="245">IF($AD715&gt;SUM($G715:$R715),"can't exceed the total",IF($AD715&gt;SUM($G715:$Q715),$R$6,IF($AD715&gt;SUM($G715:$P715),$Q$6,IF($AD715&gt;SUM($G715:$O715),$P$6,IF($AD715&gt;SUM($G715:$N715),$O$6,IF($AD715&gt;SUM($G715:$M715),$N$6,IF($AD715&gt;SUM($G715:$L715),$M$6,IF($AD715&gt;SUM($G715:$K715),$L$6,IF($AD715&gt;SUM($G715:$J715),$K$6,IF($AD715&gt;SUM($G715:$I715),$J$6,IF($AD715&gt;SUM($G715:$H715),$I$6,IF($AD715&gt;SUM($G715:$G715),$H$6,$G$6))))))))))))</f>
        <v>10</v>
      </c>
      <c r="AF715" s="6">
        <f t="shared" ref="AF715:AF778" si="246">IF($AD715&gt;SUM($G715:$R715),"can't exceed the total", IF($AD715&gt;SUM($G715:$Q715),$R715, IF($AD715&gt;SUM($G715:$P715),$Q715, IF($AD715&gt;SUM($G715:$O715),$P715, IF($AD715&gt;SUM($G715:$N715),$O715, IF($AD715&gt;SUM($G715:$M715),$N715, IF($AD715&gt;SUM($G715:$L715),$M715, IF($AD715&gt;SUM($G715:$K715),$L715, IF($AD715&gt;SUM($G715:$J715),$K715, IF($AD715&gt;SUM($G715:$I715),$J715, IF($AD715&gt;SUM($G715:$H715),$I715, IF($AD715&gt;SUM($G715:$G715),$H715,$G715))))))))))))</f>
        <v>39472</v>
      </c>
      <c r="AG715" s="6">
        <f t="shared" ref="AG715:AG778" si="247">IF($AD715&gt;SUM($G715:$R715),"median can't exceed the total", IF($AD715&gt;SUM($G715:$Q715),$R$1, IF($AD715&gt;SUM($G715:$P715),$Q$1, IF($AD715&gt;SUM($G715:$O715),$P$1, IF($AD715&gt;SUM($G715:$N715),$O$1, IF($AD715&gt;SUM($G715:$M715),$N$1, IF($AD715&gt;SUM($G715:$L715),$M$1, IF($AD715&gt;SUM($G715:$K715),$L$1, IF($AD715&gt;SUM($G715:$J715),$K$1, IF($AD715&gt;SUM($G715:$I715),$J$1, IF($AD715&gt;SUM($G715:$H715),$I$1, IF($AD715&gt;SUM($G715:$G715),$H$1,$G$1))))))))))))</f>
        <v>4</v>
      </c>
      <c r="AH715" s="6">
        <f t="shared" ref="AH715:AH778" si="248">IF($AD715&gt;SUM($G715:$R715),"can't exceed the total", IF($AD715&gt;SUM($G715:$Q715),SUM($G715:$Q715), IF($AD715&gt;SUM($G715:$P715),SUM($G715:$P715), IF($AD715&gt;SUM($G715:$O715),SUM($G715:$O715), IF($AD715&gt;SUM($G715:$N715),SUM($G715:$N715), IF($AD715&gt;SUM($G715:$M715),SUM($G715:$M715), IF($AD715&gt;SUM($G715:$L715),SUM($G715:$L715), IF($AD715&gt;SUM($G715:$K715),SUM($G715:$K715), IF($AD715&gt;SUM($G715:$J715),SUM($G715:$J715), IF($AD715&gt;SUM($G715:$I715),SUM($G715:$I715), IF($AD715&gt;SUM($G715:$H715),SUM($G715:$H715), IF($AD715&gt;SUM($G715),SUM($G715),0))))))))))))</f>
        <v>42941</v>
      </c>
      <c r="AI715" s="6">
        <f t="shared" ref="AI715:AI778" si="249">AE715+(((AC715/4)-AH715)/AF715)*AG715</f>
        <v>13.093838670449939</v>
      </c>
      <c r="AL715" s="6">
        <f t="shared" ref="AL715:AL778" si="250">$F715</f>
        <v>293884</v>
      </c>
      <c r="AM715" s="6">
        <f t="shared" ref="AM715:AM778" si="251">ROUNDDOWN(0.75*($AL715+1),0)</f>
        <v>220413</v>
      </c>
      <c r="AN715" s="6">
        <f t="shared" ref="AN715:AN778" si="252">IF($AM715&gt;SUM($G715:$R715),"can't exceed the total",IF($AM715&gt;SUM($G715:$Q715),$R$6,IF($AM715&gt;SUM($G715:$P715),$Q$6,IF($AM715&gt;SUM($G715:$O715),$P$6,IF($AM715&gt;SUM($G715:$N715),$O$6,IF($AM715&gt;SUM($G715:$M715),$N$6,IF($AM715&gt;SUM($G715:$L715),$M$6,IF($AM715&gt;SUM($G715:$K715),$L$6,IF($AM715&gt;SUM($G715:$J715),$K$6,IF($AM715&gt;SUM($G715:$I715),$J$6,IF($AM715&gt;SUM($G715:$H715),$I$6,IF($AM715&gt;SUM($G715:$G715),$H$6,$G$6))))))))))))</f>
        <v>45</v>
      </c>
      <c r="AO715" s="6">
        <f t="shared" ref="AO715:AO778" si="253">IF($AM715&gt;SUM($G715:$R715),"can't exceed the total", IF($AM715&gt;SUM($G715:$Q715),$R715, IF($AM715&gt;SUM($G715:$P715),$Q715, IF($AM715&gt;SUM($G715:$O715),$P715, IF($AM715&gt;SUM($G715:$N715),$O715, IF($AM715&gt;SUM($G715:$M715),$N715, IF($AM715&gt;SUM($G715:$L715),$M715, IF($AM715&gt;SUM($G715:$K715),$L715, IF($AM715&gt;SUM($G715:$J715),$K715, IF($AM715&gt;SUM($G715:$I715),$J715, IF($AM715&gt;SUM($G715:$H715),$I715, IF($AM715&gt;SUM($G715:$G715),$H715,$G715))))))))))))</f>
        <v>25600</v>
      </c>
      <c r="AP715" s="6">
        <f t="shared" ref="AP715:AP778" si="254">IF($AM715&gt;SUM($G715:$R715),"median can't exceed the total", IF($AM715&gt;SUM($G715:$Q715),$R$1, IF($AM715&gt;SUM($G715:$P715),$Q$1, IF($AM715&gt;SUM($G715:$O715),$P$1, IF($AM715&gt;SUM($G715:$N715),$O$1, IF($AM715&gt;SUM($G715:$M715),$N$1, IF($AM715&gt;SUM($G715:$L715),$M$1, IF($AM715&gt;SUM($G715:$K715),$L$1, IF($AM715&gt;SUM($G715:$J715),$K$1, IF($AM715&gt;SUM($G715:$I715),$J$1, IF($AM715&gt;SUM($G715:$H715),$I$1, IF($AM715&gt;SUM($G715:$G715),$H$1,$G$1))))))))))))</f>
        <v>14</v>
      </c>
      <c r="AQ715" s="6">
        <f t="shared" ref="AQ715:AQ778" si="255">IF($AM715&gt;SUM($G715:$R715),"can't exceed the total", IF($AM715&gt;SUM($G715:$Q715),SUM($G715:$Q715), IF($AM715&gt;SUM($G715:$P715),SUM($G715:$P715), IF($AM715&gt;SUM($G715:$O715),SUM($G715:$O715), IF($AM715&gt;SUM($G715:$N715),SUM($G715:$N715), IF($AM715&gt;SUM($G715:$M715),SUM($G715:$M715), IF($AM715&gt;SUM($G715:$L715),SUM($G715:$L715), IF($AM715&gt;SUM($G715:$K715),SUM($G715:$K715), IF($AM715&gt;SUM($G715:$J715),SUM($G715:$J715), IF($AM715&gt;SUM($G715:$I715),SUM($G715:$I715), IF($AM715&gt;SUM($G715:$H715),SUM($G715:$H715), IF($AM715&gt;SUM($G715),SUM($G715),0))))))))))))</f>
        <v>215417</v>
      </c>
      <c r="AR715" s="6">
        <f t="shared" ref="AR715:AR778" si="256">AN715+((((3*AL715)/4)-AQ715)/AO715)*AP715</f>
        <v>47.732187500000002</v>
      </c>
    </row>
    <row r="716" spans="3:44" x14ac:dyDescent="0.25">
      <c r="C716" s="5" t="s">
        <v>1416</v>
      </c>
      <c r="D716" s="5">
        <v>39140</v>
      </c>
      <c r="E716" s="5" t="s">
        <v>1417</v>
      </c>
      <c r="F716" s="5">
        <v>75504</v>
      </c>
      <c r="G716" s="5">
        <v>4484</v>
      </c>
      <c r="H716" s="5">
        <v>11429</v>
      </c>
      <c r="I716" s="5">
        <v>12362</v>
      </c>
      <c r="J716" s="5">
        <v>12092</v>
      </c>
      <c r="K716" s="5">
        <v>10533</v>
      </c>
      <c r="L716" s="5">
        <v>4135</v>
      </c>
      <c r="M716" s="5">
        <v>9354</v>
      </c>
      <c r="N716" s="5">
        <v>1802</v>
      </c>
      <c r="O716" s="5">
        <v>1958</v>
      </c>
      <c r="P716" s="5">
        <v>3155</v>
      </c>
      <c r="Q716" s="5">
        <v>1916</v>
      </c>
      <c r="R716" s="5">
        <v>2284</v>
      </c>
      <c r="S716" s="6">
        <f t="shared" ref="S716:S779" si="257">IF(MOD(F716,2)&gt;0,AVERAGE(ROUNDDOWN(F716/2,0),ROUNDUP(F716/2,0)),F716/2)</f>
        <v>37752</v>
      </c>
      <c r="T716" s="6" t="str">
        <f t="shared" ref="T716:T779" si="258">IF($S716&gt;SUM($G716:$R716),"median can't exceed the total",IF($S716&gt;SUM($G716:$Q716),$R$9,IF($S716&gt;SUM($G716:$P716),$Q$9,IF($S716&gt;SUM($G716:$O716),$P$9,IF($S716&gt;SUM($G716:$N716),$O$9,IF($S716&gt;SUM($G716:$M716),$N$9,IF($S716&gt;SUM($G716:$L716),$M$9,IF($S716&gt;SUM($G716:$K716),$L$9,IF($S716&gt;SUM($G716:$J716),$K$9,IF($S716&gt;SUM($G716:$I716),$J$9,IF($S716&gt;SUM($G716:$H716),$I$9,IF($S716&gt;SUM($G716),$H$9,$G$9))))))))))))</f>
        <v>15 to 19 minutes</v>
      </c>
      <c r="U716" s="6">
        <f t="shared" ref="U716:U779" si="259">IF($S716&gt;SUM($G716:$R716),"median can't exceed the total", IF($S716&gt;SUM($G716:$Q716),$R$6, IF($S716&gt;SUM($G716:$P716),$Q$6, IF($S716&gt;SUM($G716:$O716),$P$6, IF($S716&gt;SUM($G716:$N716),$O$6, IF($S716&gt;SUM($G716:$M716),$N$6, IF($S716&gt;SUM($G716:$L716),$M$6, IF($S716&gt;SUM($G716:$K716),$L$6, IF($S716&gt;SUM($G716:$J716),$K$6, IF($S716&gt;SUM($G716:$I716),$J$6, IF($S716&gt;SUM($G716:$H716),$I$6, IF($S716&gt;SUM($G716),$H$6,$G$6))))))))))))</f>
        <v>15</v>
      </c>
      <c r="V716" s="6">
        <f t="shared" ref="V716:V779" si="260">F716</f>
        <v>75504</v>
      </c>
      <c r="W716" s="6">
        <f t="shared" ref="W716:W779" si="261">IF($S716&gt;SUM($G716:$R716),"median can't exceed the total", IF($S716&gt;SUM($G716:$Q716),SUM($G716:$Q716), IF($S716&gt;SUM($G716:$P716),SUM($G716:$P716), IF($S716&gt;SUM($G716:$O716),SUM($G716:$O716), IF($S716&gt;SUM($G716:$N716),SUM($G716:$N716), IF($S716&gt;SUM($G716:$M716),SUM($G716:$M716), IF($S716&gt;SUM($G716:$L716),SUM($G716:$L716), IF($S716&gt;SUM($G716:$K716),SUM($G716:$K716), IF($S716&gt;SUM($G716:$J716),SUM($G716:$J716), IF($S716&gt;SUM($G716:$I716),SUM($G716:$I716), IF($S716&gt;SUM($G716:$H716),SUM($G716:$H716), IF($S716&gt;SUM($G716),SUM($G716),0))))))))))))</f>
        <v>28275</v>
      </c>
      <c r="X716" s="6">
        <f t="shared" ref="X716:X779" si="262">IF($S716&gt;SUM($G716:$R716),"median can't exceed the total", IF($S716&gt;SUM($G716:$Q716),$R716, IF($S716&gt;SUM($G716:$P716),$Q716, IF($S716&gt;SUM($G716:$O716),$P716, IF($S716&gt;SUM($G716:$N716),$O716, IF($S716&gt;SUM($G716:$M716),$N716, IF($S716&gt;SUM($G716:$L716),$M716, IF($S716&gt;SUM($G716:$K716),$L716, IF($S716&gt;SUM($G716:$J716),$K716, IF($S716&gt;SUM($G716:$I716),$J716, IF($S716&gt;SUM($G716:$H716),$I716, IF($S716&gt;SUM($G716),$H716,$G716))))))))))))</f>
        <v>12092</v>
      </c>
      <c r="Y716" s="6">
        <f t="shared" ref="Y716:Y779" si="263">IF($S716&gt;SUM($G716:$R716),"median can't exceed the total", IF($S716&gt;SUM($G716:$Q716),$R$1, IF($S716&gt;SUM($G716:$P716),$Q$1, IF($S716&gt;SUM($G716:$O716),$P$1, IF($S716&gt;SUM($G716:$N716),$O$1, IF($S716&gt;SUM($G716:$M716),$N$1, IF($S716&gt;SUM($G716:$L716),$M$1, IF($S716&gt;SUM($G716:$K716),$L$1, IF($S716&gt;SUM($G716:$J716),$K$1, IF($S716&gt;SUM($G716:$I716),$J$1, IF($S716&gt;SUM($G716:$H716),$I$1, IF($S716&gt;SUM($G716),$H$1,$G$1))))))))))))</f>
        <v>4</v>
      </c>
      <c r="Z716" s="6">
        <f t="shared" ref="Z716:Z779" si="264">U716+(((V716/2)-W716)/X716)*Y716</f>
        <v>18.134965266291765</v>
      </c>
      <c r="AC716" s="6">
        <f t="shared" si="243"/>
        <v>75504</v>
      </c>
      <c r="AD716" s="6">
        <f t="shared" si="244"/>
        <v>18877</v>
      </c>
      <c r="AE716" s="6">
        <f t="shared" si="245"/>
        <v>10</v>
      </c>
      <c r="AF716" s="6">
        <f t="shared" si="246"/>
        <v>12362</v>
      </c>
      <c r="AG716" s="6">
        <f t="shared" si="247"/>
        <v>4</v>
      </c>
      <c r="AH716" s="6">
        <f t="shared" si="248"/>
        <v>15913</v>
      </c>
      <c r="AI716" s="6">
        <f t="shared" si="249"/>
        <v>10.958744539718491</v>
      </c>
      <c r="AL716" s="6">
        <f t="shared" si="250"/>
        <v>75504</v>
      </c>
      <c r="AM716" s="6">
        <f t="shared" si="251"/>
        <v>56628</v>
      </c>
      <c r="AN716" s="6">
        <f t="shared" si="252"/>
        <v>30</v>
      </c>
      <c r="AO716" s="6">
        <f t="shared" si="253"/>
        <v>9354</v>
      </c>
      <c r="AP716" s="6">
        <f t="shared" si="254"/>
        <v>4</v>
      </c>
      <c r="AQ716" s="6">
        <f t="shared" si="255"/>
        <v>55035</v>
      </c>
      <c r="AR716" s="6">
        <f t="shared" si="256"/>
        <v>30.681205901218728</v>
      </c>
    </row>
    <row r="717" spans="3:44" x14ac:dyDescent="0.25">
      <c r="C717" s="5" t="s">
        <v>1418</v>
      </c>
      <c r="D717" s="5">
        <v>39220</v>
      </c>
      <c r="E717" s="5" t="s">
        <v>1419</v>
      </c>
      <c r="F717" s="5">
        <v>8504</v>
      </c>
      <c r="G717" s="5">
        <v>905</v>
      </c>
      <c r="H717" s="5">
        <v>2257</v>
      </c>
      <c r="I717" s="5">
        <v>2147</v>
      </c>
      <c r="J717" s="5">
        <v>982</v>
      </c>
      <c r="K717" s="5">
        <v>473</v>
      </c>
      <c r="L717" s="5">
        <v>129</v>
      </c>
      <c r="M717" s="5">
        <v>661</v>
      </c>
      <c r="N717" s="5">
        <v>110</v>
      </c>
      <c r="O717" s="5">
        <v>162</v>
      </c>
      <c r="P717" s="5">
        <v>313</v>
      </c>
      <c r="Q717" s="5">
        <v>220</v>
      </c>
      <c r="R717" s="5">
        <v>145</v>
      </c>
      <c r="S717" s="6">
        <f t="shared" si="257"/>
        <v>4252</v>
      </c>
      <c r="T717" s="6" t="str">
        <f t="shared" si="258"/>
        <v>10 to 14 minutes</v>
      </c>
      <c r="U717" s="6">
        <f t="shared" si="259"/>
        <v>10</v>
      </c>
      <c r="V717" s="6">
        <f t="shared" si="260"/>
        <v>8504</v>
      </c>
      <c r="W717" s="6">
        <f t="shared" si="261"/>
        <v>3162</v>
      </c>
      <c r="X717" s="6">
        <f t="shared" si="262"/>
        <v>2147</v>
      </c>
      <c r="Y717" s="6">
        <f t="shared" si="263"/>
        <v>4</v>
      </c>
      <c r="Z717" s="6">
        <f t="shared" si="264"/>
        <v>12.030740568234746</v>
      </c>
      <c r="AC717" s="6">
        <f t="shared" si="243"/>
        <v>8504</v>
      </c>
      <c r="AD717" s="6">
        <f t="shared" si="244"/>
        <v>2127</v>
      </c>
      <c r="AE717" s="6">
        <f t="shared" si="245"/>
        <v>5</v>
      </c>
      <c r="AF717" s="6">
        <f t="shared" si="246"/>
        <v>2257</v>
      </c>
      <c r="AG717" s="6">
        <f t="shared" si="247"/>
        <v>4</v>
      </c>
      <c r="AH717" s="6">
        <f t="shared" si="248"/>
        <v>905</v>
      </c>
      <c r="AI717" s="6">
        <f t="shared" si="249"/>
        <v>7.1639344262295079</v>
      </c>
      <c r="AL717" s="6">
        <f t="shared" si="250"/>
        <v>8504</v>
      </c>
      <c r="AM717" s="6">
        <f t="shared" si="251"/>
        <v>6378</v>
      </c>
      <c r="AN717" s="6">
        <f t="shared" si="252"/>
        <v>20</v>
      </c>
      <c r="AO717" s="6">
        <f t="shared" si="253"/>
        <v>473</v>
      </c>
      <c r="AP717" s="6">
        <f t="shared" si="254"/>
        <v>4</v>
      </c>
      <c r="AQ717" s="6">
        <f t="shared" si="255"/>
        <v>6291</v>
      </c>
      <c r="AR717" s="6">
        <f t="shared" si="256"/>
        <v>20.735729386892178</v>
      </c>
    </row>
    <row r="718" spans="3:44" x14ac:dyDescent="0.25">
      <c r="C718" s="5" t="s">
        <v>1420</v>
      </c>
      <c r="D718" s="5">
        <v>39260</v>
      </c>
      <c r="E718" s="5" t="s">
        <v>1421</v>
      </c>
      <c r="F718" s="5">
        <v>7135</v>
      </c>
      <c r="G718" s="5">
        <v>645</v>
      </c>
      <c r="H718" s="5">
        <v>1609</v>
      </c>
      <c r="I718" s="5">
        <v>1175</v>
      </c>
      <c r="J718" s="5">
        <v>939</v>
      </c>
      <c r="K718" s="5">
        <v>517</v>
      </c>
      <c r="L718" s="5">
        <v>318</v>
      </c>
      <c r="M718" s="5">
        <v>668</v>
      </c>
      <c r="N718" s="5">
        <v>87</v>
      </c>
      <c r="O718" s="5">
        <v>149</v>
      </c>
      <c r="P718" s="5">
        <v>668</v>
      </c>
      <c r="Q718" s="5">
        <v>189</v>
      </c>
      <c r="R718" s="5">
        <v>171</v>
      </c>
      <c r="S718" s="6">
        <f t="shared" si="257"/>
        <v>3567.5</v>
      </c>
      <c r="T718" s="6" t="str">
        <f t="shared" si="258"/>
        <v>15 to 19 minutes</v>
      </c>
      <c r="U718" s="6">
        <f t="shared" si="259"/>
        <v>15</v>
      </c>
      <c r="V718" s="6">
        <f t="shared" si="260"/>
        <v>7135</v>
      </c>
      <c r="W718" s="6">
        <f t="shared" si="261"/>
        <v>3429</v>
      </c>
      <c r="X718" s="6">
        <f t="shared" si="262"/>
        <v>939</v>
      </c>
      <c r="Y718" s="6">
        <f t="shared" si="263"/>
        <v>4</v>
      </c>
      <c r="Z718" s="6">
        <f t="shared" si="264"/>
        <v>15.589989350372736</v>
      </c>
      <c r="AC718" s="6">
        <f t="shared" si="243"/>
        <v>7135</v>
      </c>
      <c r="AD718" s="6">
        <f t="shared" si="244"/>
        <v>1784</v>
      </c>
      <c r="AE718" s="6">
        <f t="shared" si="245"/>
        <v>5</v>
      </c>
      <c r="AF718" s="6">
        <f t="shared" si="246"/>
        <v>1609</v>
      </c>
      <c r="AG718" s="6">
        <f t="shared" si="247"/>
        <v>4</v>
      </c>
      <c r="AH718" s="6">
        <f t="shared" si="248"/>
        <v>645</v>
      </c>
      <c r="AI718" s="6">
        <f t="shared" si="249"/>
        <v>7.8309509011808576</v>
      </c>
      <c r="AL718" s="6">
        <f t="shared" si="250"/>
        <v>7135</v>
      </c>
      <c r="AM718" s="6">
        <f t="shared" si="251"/>
        <v>5352</v>
      </c>
      <c r="AN718" s="6">
        <f t="shared" si="252"/>
        <v>30</v>
      </c>
      <c r="AO718" s="6">
        <f t="shared" si="253"/>
        <v>668</v>
      </c>
      <c r="AP718" s="6">
        <f t="shared" si="254"/>
        <v>4</v>
      </c>
      <c r="AQ718" s="6">
        <f t="shared" si="255"/>
        <v>5203</v>
      </c>
      <c r="AR718" s="6">
        <f t="shared" si="256"/>
        <v>30.887724550898202</v>
      </c>
    </row>
    <row r="719" spans="3:44" x14ac:dyDescent="0.25">
      <c r="C719" s="5" t="s">
        <v>1422</v>
      </c>
      <c r="D719" s="5">
        <v>39300</v>
      </c>
      <c r="E719" s="5" t="s">
        <v>1423</v>
      </c>
      <c r="F719" s="5">
        <v>735492</v>
      </c>
      <c r="G719" s="5">
        <v>24425</v>
      </c>
      <c r="H719" s="5">
        <v>78671</v>
      </c>
      <c r="I719" s="5">
        <v>116878</v>
      </c>
      <c r="J719" s="5">
        <v>122741</v>
      </c>
      <c r="K719" s="5">
        <v>109585</v>
      </c>
      <c r="L719" s="5">
        <v>45431</v>
      </c>
      <c r="M719" s="5">
        <v>87070</v>
      </c>
      <c r="N719" s="5">
        <v>19237</v>
      </c>
      <c r="O719" s="5">
        <v>25490</v>
      </c>
      <c r="P719" s="5">
        <v>50319</v>
      </c>
      <c r="Q719" s="5">
        <v>37978</v>
      </c>
      <c r="R719" s="5">
        <v>17667</v>
      </c>
      <c r="S719" s="6">
        <f t="shared" si="257"/>
        <v>367746</v>
      </c>
      <c r="T719" s="6" t="str">
        <f t="shared" si="258"/>
        <v>20 to 24 minutes</v>
      </c>
      <c r="U719" s="6">
        <f t="shared" si="259"/>
        <v>20</v>
      </c>
      <c r="V719" s="6">
        <f t="shared" si="260"/>
        <v>735492</v>
      </c>
      <c r="W719" s="6">
        <f t="shared" si="261"/>
        <v>342715</v>
      </c>
      <c r="X719" s="6">
        <f t="shared" si="262"/>
        <v>109585</v>
      </c>
      <c r="Y719" s="6">
        <f t="shared" si="263"/>
        <v>4</v>
      </c>
      <c r="Z719" s="6">
        <f t="shared" si="264"/>
        <v>20.913665191403933</v>
      </c>
      <c r="AC719" s="6">
        <f t="shared" si="243"/>
        <v>735492</v>
      </c>
      <c r="AD719" s="6">
        <f t="shared" si="244"/>
        <v>183874</v>
      </c>
      <c r="AE719" s="6">
        <f t="shared" si="245"/>
        <v>10</v>
      </c>
      <c r="AF719" s="6">
        <f t="shared" si="246"/>
        <v>116878</v>
      </c>
      <c r="AG719" s="6">
        <f t="shared" si="247"/>
        <v>4</v>
      </c>
      <c r="AH719" s="6">
        <f t="shared" si="248"/>
        <v>103096</v>
      </c>
      <c r="AI719" s="6">
        <f t="shared" si="249"/>
        <v>12.764489467650028</v>
      </c>
      <c r="AL719" s="6">
        <f t="shared" si="250"/>
        <v>735492</v>
      </c>
      <c r="AM719" s="6">
        <f t="shared" si="251"/>
        <v>551619</v>
      </c>
      <c r="AN719" s="6">
        <f t="shared" si="252"/>
        <v>30</v>
      </c>
      <c r="AO719" s="6">
        <f t="shared" si="253"/>
        <v>87070</v>
      </c>
      <c r="AP719" s="6">
        <f t="shared" si="254"/>
        <v>4</v>
      </c>
      <c r="AQ719" s="6">
        <f t="shared" si="255"/>
        <v>497731</v>
      </c>
      <c r="AR719" s="6">
        <f t="shared" si="256"/>
        <v>32.475617319398182</v>
      </c>
    </row>
    <row r="720" spans="3:44" x14ac:dyDescent="0.25">
      <c r="C720" s="5" t="s">
        <v>1424</v>
      </c>
      <c r="D720" s="5">
        <v>39340</v>
      </c>
      <c r="E720" s="5" t="s">
        <v>1425</v>
      </c>
      <c r="F720" s="5">
        <v>210495</v>
      </c>
      <c r="G720" s="5">
        <v>9192</v>
      </c>
      <c r="H720" s="5">
        <v>32419</v>
      </c>
      <c r="I720" s="5">
        <v>38380</v>
      </c>
      <c r="J720" s="5">
        <v>36417</v>
      </c>
      <c r="K720" s="5">
        <v>29173</v>
      </c>
      <c r="L720" s="5">
        <v>11311</v>
      </c>
      <c r="M720" s="5">
        <v>20607</v>
      </c>
      <c r="N720" s="5">
        <v>5021</v>
      </c>
      <c r="O720" s="5">
        <v>5335</v>
      </c>
      <c r="P720" s="5">
        <v>11861</v>
      </c>
      <c r="Q720" s="5">
        <v>7287</v>
      </c>
      <c r="R720" s="5">
        <v>3492</v>
      </c>
      <c r="S720" s="6">
        <f t="shared" si="257"/>
        <v>105247.5</v>
      </c>
      <c r="T720" s="6" t="str">
        <f t="shared" si="258"/>
        <v>15 to 19 minutes</v>
      </c>
      <c r="U720" s="6">
        <f t="shared" si="259"/>
        <v>15</v>
      </c>
      <c r="V720" s="6">
        <f t="shared" si="260"/>
        <v>210495</v>
      </c>
      <c r="W720" s="6">
        <f t="shared" si="261"/>
        <v>79991</v>
      </c>
      <c r="X720" s="6">
        <f t="shared" si="262"/>
        <v>36417</v>
      </c>
      <c r="Y720" s="6">
        <f t="shared" si="263"/>
        <v>4</v>
      </c>
      <c r="Z720" s="6">
        <f t="shared" si="264"/>
        <v>17.774143943762528</v>
      </c>
      <c r="AC720" s="6">
        <f t="shared" si="243"/>
        <v>210495</v>
      </c>
      <c r="AD720" s="6">
        <f t="shared" si="244"/>
        <v>52624</v>
      </c>
      <c r="AE720" s="6">
        <f t="shared" si="245"/>
        <v>10</v>
      </c>
      <c r="AF720" s="6">
        <f t="shared" si="246"/>
        <v>38380</v>
      </c>
      <c r="AG720" s="6">
        <f t="shared" si="247"/>
        <v>4</v>
      </c>
      <c r="AH720" s="6">
        <f t="shared" si="248"/>
        <v>41611</v>
      </c>
      <c r="AI720" s="6">
        <f t="shared" si="249"/>
        <v>11.147759249609171</v>
      </c>
      <c r="AL720" s="6">
        <f t="shared" si="250"/>
        <v>210495</v>
      </c>
      <c r="AM720" s="6">
        <f t="shared" si="251"/>
        <v>157872</v>
      </c>
      <c r="AN720" s="6">
        <f t="shared" si="252"/>
        <v>30</v>
      </c>
      <c r="AO720" s="6">
        <f t="shared" si="253"/>
        <v>20607</v>
      </c>
      <c r="AP720" s="6">
        <f t="shared" si="254"/>
        <v>4</v>
      </c>
      <c r="AQ720" s="6">
        <f t="shared" si="255"/>
        <v>156892</v>
      </c>
      <c r="AR720" s="6">
        <f t="shared" si="256"/>
        <v>30.190081040423156</v>
      </c>
    </row>
    <row r="721" spans="3:44" x14ac:dyDescent="0.25">
      <c r="C721" s="5" t="s">
        <v>1426</v>
      </c>
      <c r="D721" s="5">
        <v>39380</v>
      </c>
      <c r="E721" s="5" t="s">
        <v>1427</v>
      </c>
      <c r="F721" s="5">
        <v>62301</v>
      </c>
      <c r="G721" s="5">
        <v>2392</v>
      </c>
      <c r="H721" s="5">
        <v>9531</v>
      </c>
      <c r="I721" s="5">
        <v>12857</v>
      </c>
      <c r="J721" s="5">
        <v>13579</v>
      </c>
      <c r="K721" s="5">
        <v>8605</v>
      </c>
      <c r="L721" s="5">
        <v>2650</v>
      </c>
      <c r="M721" s="5">
        <v>4338</v>
      </c>
      <c r="N721" s="5">
        <v>1003</v>
      </c>
      <c r="O721" s="5">
        <v>1152</v>
      </c>
      <c r="P721" s="5">
        <v>3290</v>
      </c>
      <c r="Q721" s="5">
        <v>1654</v>
      </c>
      <c r="R721" s="5">
        <v>1250</v>
      </c>
      <c r="S721" s="6">
        <f t="shared" si="257"/>
        <v>31150.5</v>
      </c>
      <c r="T721" s="6" t="str">
        <f t="shared" si="258"/>
        <v>15 to 19 minutes</v>
      </c>
      <c r="U721" s="6">
        <f t="shared" si="259"/>
        <v>15</v>
      </c>
      <c r="V721" s="6">
        <f t="shared" si="260"/>
        <v>62301</v>
      </c>
      <c r="W721" s="6">
        <f t="shared" si="261"/>
        <v>24780</v>
      </c>
      <c r="X721" s="6">
        <f t="shared" si="262"/>
        <v>13579</v>
      </c>
      <c r="Y721" s="6">
        <f t="shared" si="263"/>
        <v>4</v>
      </c>
      <c r="Z721" s="6">
        <f t="shared" si="264"/>
        <v>16.876574121805728</v>
      </c>
      <c r="AC721" s="6">
        <f t="shared" si="243"/>
        <v>62301</v>
      </c>
      <c r="AD721" s="6">
        <f t="shared" si="244"/>
        <v>15576</v>
      </c>
      <c r="AE721" s="6">
        <f t="shared" si="245"/>
        <v>10</v>
      </c>
      <c r="AF721" s="6">
        <f t="shared" si="246"/>
        <v>12857</v>
      </c>
      <c r="AG721" s="6">
        <f t="shared" si="247"/>
        <v>4</v>
      </c>
      <c r="AH721" s="6">
        <f t="shared" si="248"/>
        <v>11923</v>
      </c>
      <c r="AI721" s="6">
        <f t="shared" si="249"/>
        <v>11.136268180757565</v>
      </c>
      <c r="AL721" s="6">
        <f t="shared" si="250"/>
        <v>62301</v>
      </c>
      <c r="AM721" s="6">
        <f t="shared" si="251"/>
        <v>46726</v>
      </c>
      <c r="AN721" s="6">
        <f t="shared" si="252"/>
        <v>20</v>
      </c>
      <c r="AO721" s="6">
        <f t="shared" si="253"/>
        <v>8605</v>
      </c>
      <c r="AP721" s="6">
        <f t="shared" si="254"/>
        <v>4</v>
      </c>
      <c r="AQ721" s="6">
        <f t="shared" si="255"/>
        <v>38359</v>
      </c>
      <c r="AR721" s="6">
        <f t="shared" si="256"/>
        <v>23.889250435793144</v>
      </c>
    </row>
    <row r="722" spans="3:44" x14ac:dyDescent="0.25">
      <c r="C722" s="5" t="s">
        <v>1428</v>
      </c>
      <c r="D722" s="5">
        <v>39420</v>
      </c>
      <c r="E722" s="5" t="s">
        <v>1429</v>
      </c>
      <c r="F722" s="5">
        <v>18926</v>
      </c>
      <c r="G722" s="5">
        <v>1353</v>
      </c>
      <c r="H722" s="5">
        <v>5132</v>
      </c>
      <c r="I722" s="5">
        <v>4420</v>
      </c>
      <c r="J722" s="5">
        <v>3100</v>
      </c>
      <c r="K722" s="5">
        <v>1744</v>
      </c>
      <c r="L722" s="5">
        <v>682</v>
      </c>
      <c r="M722" s="5">
        <v>1095</v>
      </c>
      <c r="N722" s="5">
        <v>229</v>
      </c>
      <c r="O722" s="5">
        <v>200</v>
      </c>
      <c r="P722" s="5">
        <v>467</v>
      </c>
      <c r="Q722" s="5">
        <v>308</v>
      </c>
      <c r="R722" s="5">
        <v>196</v>
      </c>
      <c r="S722" s="6">
        <f t="shared" si="257"/>
        <v>9463</v>
      </c>
      <c r="T722" s="6" t="str">
        <f t="shared" si="258"/>
        <v>10 to 14 minutes</v>
      </c>
      <c r="U722" s="6">
        <f t="shared" si="259"/>
        <v>10</v>
      </c>
      <c r="V722" s="6">
        <f t="shared" si="260"/>
        <v>18926</v>
      </c>
      <c r="W722" s="6">
        <f t="shared" si="261"/>
        <v>6485</v>
      </c>
      <c r="X722" s="6">
        <f t="shared" si="262"/>
        <v>4420</v>
      </c>
      <c r="Y722" s="6">
        <f t="shared" si="263"/>
        <v>4</v>
      </c>
      <c r="Z722" s="6">
        <f t="shared" si="264"/>
        <v>12.69502262443439</v>
      </c>
      <c r="AC722" s="6">
        <f t="shared" si="243"/>
        <v>18926</v>
      </c>
      <c r="AD722" s="6">
        <f t="shared" si="244"/>
        <v>4732</v>
      </c>
      <c r="AE722" s="6">
        <f t="shared" si="245"/>
        <v>5</v>
      </c>
      <c r="AF722" s="6">
        <f t="shared" si="246"/>
        <v>5132</v>
      </c>
      <c r="AG722" s="6">
        <f t="shared" si="247"/>
        <v>4</v>
      </c>
      <c r="AH722" s="6">
        <f t="shared" si="248"/>
        <v>1353</v>
      </c>
      <c r="AI722" s="6">
        <f t="shared" si="249"/>
        <v>7.6332813717848786</v>
      </c>
      <c r="AL722" s="6">
        <f t="shared" si="250"/>
        <v>18926</v>
      </c>
      <c r="AM722" s="6">
        <f t="shared" si="251"/>
        <v>14195</v>
      </c>
      <c r="AN722" s="6">
        <f t="shared" si="252"/>
        <v>20</v>
      </c>
      <c r="AO722" s="6">
        <f t="shared" si="253"/>
        <v>1744</v>
      </c>
      <c r="AP722" s="6">
        <f t="shared" si="254"/>
        <v>4</v>
      </c>
      <c r="AQ722" s="6">
        <f t="shared" si="255"/>
        <v>14005</v>
      </c>
      <c r="AR722" s="6">
        <f t="shared" si="256"/>
        <v>20.434633027522935</v>
      </c>
    </row>
    <row r="723" spans="3:44" x14ac:dyDescent="0.25">
      <c r="C723" s="5" t="s">
        <v>1430</v>
      </c>
      <c r="D723" s="5">
        <v>39460</v>
      </c>
      <c r="E723" s="5" t="s">
        <v>1431</v>
      </c>
      <c r="F723" s="5">
        <v>50774</v>
      </c>
      <c r="G723" s="5">
        <v>1294</v>
      </c>
      <c r="H723" s="5">
        <v>6097</v>
      </c>
      <c r="I723" s="5">
        <v>8812</v>
      </c>
      <c r="J723" s="5">
        <v>9966</v>
      </c>
      <c r="K723" s="5">
        <v>7655</v>
      </c>
      <c r="L723" s="5">
        <v>2107</v>
      </c>
      <c r="M723" s="5">
        <v>4761</v>
      </c>
      <c r="N723" s="5">
        <v>809</v>
      </c>
      <c r="O723" s="5">
        <v>1715</v>
      </c>
      <c r="P723" s="5">
        <v>4389</v>
      </c>
      <c r="Q723" s="5">
        <v>1945</v>
      </c>
      <c r="R723" s="5">
        <v>1224</v>
      </c>
      <c r="S723" s="6">
        <f t="shared" si="257"/>
        <v>25387</v>
      </c>
      <c r="T723" s="6" t="str">
        <f t="shared" si="258"/>
        <v>15 to 19 minutes</v>
      </c>
      <c r="U723" s="6">
        <f t="shared" si="259"/>
        <v>15</v>
      </c>
      <c r="V723" s="6">
        <f t="shared" si="260"/>
        <v>50774</v>
      </c>
      <c r="W723" s="6">
        <f t="shared" si="261"/>
        <v>16203</v>
      </c>
      <c r="X723" s="6">
        <f t="shared" si="262"/>
        <v>9966</v>
      </c>
      <c r="Y723" s="6">
        <f t="shared" si="263"/>
        <v>4</v>
      </c>
      <c r="Z723" s="6">
        <f t="shared" si="264"/>
        <v>18.686132851695767</v>
      </c>
      <c r="AC723" s="6">
        <f t="shared" si="243"/>
        <v>50774</v>
      </c>
      <c r="AD723" s="6">
        <f t="shared" si="244"/>
        <v>12694</v>
      </c>
      <c r="AE723" s="6">
        <f t="shared" si="245"/>
        <v>10</v>
      </c>
      <c r="AF723" s="6">
        <f t="shared" si="246"/>
        <v>8812</v>
      </c>
      <c r="AG723" s="6">
        <f t="shared" si="247"/>
        <v>4</v>
      </c>
      <c r="AH723" s="6">
        <f t="shared" si="248"/>
        <v>7391</v>
      </c>
      <c r="AI723" s="6">
        <f t="shared" si="249"/>
        <v>12.406945074897866</v>
      </c>
      <c r="AL723" s="6">
        <f t="shared" si="250"/>
        <v>50774</v>
      </c>
      <c r="AM723" s="6">
        <f t="shared" si="251"/>
        <v>38081</v>
      </c>
      <c r="AN723" s="6">
        <f t="shared" si="252"/>
        <v>30</v>
      </c>
      <c r="AO723" s="6">
        <f t="shared" si="253"/>
        <v>4761</v>
      </c>
      <c r="AP723" s="6">
        <f t="shared" si="254"/>
        <v>4</v>
      </c>
      <c r="AQ723" s="6">
        <f t="shared" si="255"/>
        <v>35931</v>
      </c>
      <c r="AR723" s="6">
        <f t="shared" si="256"/>
        <v>31.805923125393825</v>
      </c>
    </row>
    <row r="724" spans="3:44" x14ac:dyDescent="0.25">
      <c r="C724" s="5" t="s">
        <v>1432</v>
      </c>
      <c r="D724" s="5">
        <v>39500</v>
      </c>
      <c r="E724" s="5" t="s">
        <v>1433</v>
      </c>
      <c r="F724" s="5">
        <v>35559</v>
      </c>
      <c r="G724" s="5">
        <v>1821</v>
      </c>
      <c r="H724" s="5">
        <v>6702</v>
      </c>
      <c r="I724" s="5">
        <v>8790</v>
      </c>
      <c r="J724" s="5">
        <v>6762</v>
      </c>
      <c r="K724" s="5">
        <v>3682</v>
      </c>
      <c r="L724" s="5">
        <v>1639</v>
      </c>
      <c r="M724" s="5">
        <v>2988</v>
      </c>
      <c r="N724" s="5">
        <v>618</v>
      </c>
      <c r="O724" s="5">
        <v>607</v>
      </c>
      <c r="P724" s="5">
        <v>1061</v>
      </c>
      <c r="Q724" s="5">
        <v>538</v>
      </c>
      <c r="R724" s="5">
        <v>351</v>
      </c>
      <c r="S724" s="6">
        <f t="shared" si="257"/>
        <v>17779.5</v>
      </c>
      <c r="T724" s="6" t="str">
        <f t="shared" si="258"/>
        <v>15 to 19 minutes</v>
      </c>
      <c r="U724" s="6">
        <f t="shared" si="259"/>
        <v>15</v>
      </c>
      <c r="V724" s="6">
        <f t="shared" si="260"/>
        <v>35559</v>
      </c>
      <c r="W724" s="6">
        <f t="shared" si="261"/>
        <v>17313</v>
      </c>
      <c r="X724" s="6">
        <f t="shared" si="262"/>
        <v>6762</v>
      </c>
      <c r="Y724" s="6">
        <f t="shared" si="263"/>
        <v>4</v>
      </c>
      <c r="Z724" s="6">
        <f t="shared" si="264"/>
        <v>15.275953859804792</v>
      </c>
      <c r="AC724" s="6">
        <f t="shared" si="243"/>
        <v>35559</v>
      </c>
      <c r="AD724" s="6">
        <f t="shared" si="244"/>
        <v>8890</v>
      </c>
      <c r="AE724" s="6">
        <f t="shared" si="245"/>
        <v>10</v>
      </c>
      <c r="AF724" s="6">
        <f t="shared" si="246"/>
        <v>8790</v>
      </c>
      <c r="AG724" s="6">
        <f t="shared" si="247"/>
        <v>4</v>
      </c>
      <c r="AH724" s="6">
        <f t="shared" si="248"/>
        <v>8523</v>
      </c>
      <c r="AI724" s="6">
        <f t="shared" si="249"/>
        <v>10.166894197952219</v>
      </c>
      <c r="AL724" s="6">
        <f t="shared" si="250"/>
        <v>35559</v>
      </c>
      <c r="AM724" s="6">
        <f t="shared" si="251"/>
        <v>26670</v>
      </c>
      <c r="AN724" s="6">
        <f t="shared" si="252"/>
        <v>20</v>
      </c>
      <c r="AO724" s="6">
        <f t="shared" si="253"/>
        <v>3682</v>
      </c>
      <c r="AP724" s="6">
        <f t="shared" si="254"/>
        <v>4</v>
      </c>
      <c r="AQ724" s="6">
        <f t="shared" si="255"/>
        <v>24075</v>
      </c>
      <c r="AR724" s="6">
        <f t="shared" si="256"/>
        <v>22.818305268875612</v>
      </c>
    </row>
    <row r="725" spans="3:44" x14ac:dyDescent="0.25">
      <c r="C725" s="5" t="s">
        <v>1434</v>
      </c>
      <c r="D725" s="5">
        <v>39540</v>
      </c>
      <c r="E725" s="5" t="s">
        <v>1435</v>
      </c>
      <c r="F725" s="5">
        <v>87540</v>
      </c>
      <c r="G725" s="5">
        <v>3443</v>
      </c>
      <c r="H725" s="5">
        <v>12272</v>
      </c>
      <c r="I725" s="5">
        <v>13834</v>
      </c>
      <c r="J725" s="5">
        <v>14153</v>
      </c>
      <c r="K725" s="5">
        <v>11607</v>
      </c>
      <c r="L725" s="5">
        <v>5203</v>
      </c>
      <c r="M725" s="5">
        <v>8890</v>
      </c>
      <c r="N725" s="5">
        <v>2977</v>
      </c>
      <c r="O725" s="5">
        <v>3033</v>
      </c>
      <c r="P725" s="5">
        <v>7483</v>
      </c>
      <c r="Q725" s="5">
        <v>3048</v>
      </c>
      <c r="R725" s="5">
        <v>1597</v>
      </c>
      <c r="S725" s="6">
        <f t="shared" si="257"/>
        <v>43770</v>
      </c>
      <c r="T725" s="6" t="str">
        <f t="shared" si="258"/>
        <v>20 to 24 minutes</v>
      </c>
      <c r="U725" s="6">
        <f t="shared" si="259"/>
        <v>20</v>
      </c>
      <c r="V725" s="6">
        <f t="shared" si="260"/>
        <v>87540</v>
      </c>
      <c r="W725" s="6">
        <f t="shared" si="261"/>
        <v>43702</v>
      </c>
      <c r="X725" s="6">
        <f t="shared" si="262"/>
        <v>11607</v>
      </c>
      <c r="Y725" s="6">
        <f t="shared" si="263"/>
        <v>4</v>
      </c>
      <c r="Z725" s="6">
        <f t="shared" si="264"/>
        <v>20.023434134573964</v>
      </c>
      <c r="AC725" s="6">
        <f t="shared" si="243"/>
        <v>87540</v>
      </c>
      <c r="AD725" s="6">
        <f t="shared" si="244"/>
        <v>21886</v>
      </c>
      <c r="AE725" s="6">
        <f t="shared" si="245"/>
        <v>10</v>
      </c>
      <c r="AF725" s="6">
        <f t="shared" si="246"/>
        <v>13834</v>
      </c>
      <c r="AG725" s="6">
        <f t="shared" si="247"/>
        <v>4</v>
      </c>
      <c r="AH725" s="6">
        <f t="shared" si="248"/>
        <v>15715</v>
      </c>
      <c r="AI725" s="6">
        <f t="shared" si="249"/>
        <v>11.78401040913691</v>
      </c>
      <c r="AL725" s="6">
        <f t="shared" si="250"/>
        <v>87540</v>
      </c>
      <c r="AM725" s="6">
        <f t="shared" si="251"/>
        <v>65655</v>
      </c>
      <c r="AN725" s="6">
        <f t="shared" si="252"/>
        <v>30</v>
      </c>
      <c r="AO725" s="6">
        <f t="shared" si="253"/>
        <v>8890</v>
      </c>
      <c r="AP725" s="6">
        <f t="shared" si="254"/>
        <v>4</v>
      </c>
      <c r="AQ725" s="6">
        <f t="shared" si="255"/>
        <v>60512</v>
      </c>
      <c r="AR725" s="6">
        <f t="shared" si="256"/>
        <v>32.3140607424072</v>
      </c>
    </row>
    <row r="726" spans="3:44" x14ac:dyDescent="0.25">
      <c r="C726" s="5" t="s">
        <v>1436</v>
      </c>
      <c r="D726" s="5">
        <v>39580</v>
      </c>
      <c r="E726" s="5" t="s">
        <v>1437</v>
      </c>
      <c r="F726" s="5">
        <v>521272</v>
      </c>
      <c r="G726" s="5">
        <v>12387</v>
      </c>
      <c r="H726" s="5">
        <v>42724</v>
      </c>
      <c r="I726" s="5">
        <v>66387</v>
      </c>
      <c r="J726" s="5">
        <v>86991</v>
      </c>
      <c r="K726" s="5">
        <v>93374</v>
      </c>
      <c r="L726" s="5">
        <v>40488</v>
      </c>
      <c r="M726" s="5">
        <v>79383</v>
      </c>
      <c r="N726" s="5">
        <v>17860</v>
      </c>
      <c r="O726" s="5">
        <v>19470</v>
      </c>
      <c r="P726" s="5">
        <v>36526</v>
      </c>
      <c r="Q726" s="5">
        <v>17351</v>
      </c>
      <c r="R726" s="5">
        <v>8331</v>
      </c>
      <c r="S726" s="6">
        <f t="shared" si="257"/>
        <v>260636</v>
      </c>
      <c r="T726" s="6" t="str">
        <f t="shared" si="258"/>
        <v>20 to 24 minutes</v>
      </c>
      <c r="U726" s="6">
        <f t="shared" si="259"/>
        <v>20</v>
      </c>
      <c r="V726" s="6">
        <f t="shared" si="260"/>
        <v>521272</v>
      </c>
      <c r="W726" s="6">
        <f t="shared" si="261"/>
        <v>208489</v>
      </c>
      <c r="X726" s="6">
        <f t="shared" si="262"/>
        <v>93374</v>
      </c>
      <c r="Y726" s="6">
        <f t="shared" si="263"/>
        <v>4</v>
      </c>
      <c r="Z726" s="6">
        <f t="shared" si="264"/>
        <v>22.233898087261977</v>
      </c>
      <c r="AC726" s="6">
        <f t="shared" si="243"/>
        <v>521272</v>
      </c>
      <c r="AD726" s="6">
        <f t="shared" si="244"/>
        <v>130319</v>
      </c>
      <c r="AE726" s="6">
        <f t="shared" si="245"/>
        <v>15</v>
      </c>
      <c r="AF726" s="6">
        <f t="shared" si="246"/>
        <v>86991</v>
      </c>
      <c r="AG726" s="6">
        <f t="shared" si="247"/>
        <v>4</v>
      </c>
      <c r="AH726" s="6">
        <f t="shared" si="248"/>
        <v>121498</v>
      </c>
      <c r="AI726" s="6">
        <f t="shared" si="249"/>
        <v>15.405559195778874</v>
      </c>
      <c r="AL726" s="6">
        <f t="shared" si="250"/>
        <v>521272</v>
      </c>
      <c r="AM726" s="6">
        <f t="shared" si="251"/>
        <v>390954</v>
      </c>
      <c r="AN726" s="6">
        <f t="shared" si="252"/>
        <v>30</v>
      </c>
      <c r="AO726" s="6">
        <f t="shared" si="253"/>
        <v>79383</v>
      </c>
      <c r="AP726" s="6">
        <f t="shared" si="254"/>
        <v>4</v>
      </c>
      <c r="AQ726" s="6">
        <f t="shared" si="255"/>
        <v>342351</v>
      </c>
      <c r="AR726" s="6">
        <f t="shared" si="256"/>
        <v>32.449038207172819</v>
      </c>
    </row>
    <row r="727" spans="3:44" x14ac:dyDescent="0.25">
      <c r="C727" s="5" t="s">
        <v>1438</v>
      </c>
      <c r="D727" s="5">
        <v>39660</v>
      </c>
      <c r="E727" s="5" t="s">
        <v>1439</v>
      </c>
      <c r="F727" s="5">
        <v>61203</v>
      </c>
      <c r="G727" s="5">
        <v>3220</v>
      </c>
      <c r="H727" s="5">
        <v>9847</v>
      </c>
      <c r="I727" s="5">
        <v>12804</v>
      </c>
      <c r="J727" s="5">
        <v>13930</v>
      </c>
      <c r="K727" s="5">
        <v>9779</v>
      </c>
      <c r="L727" s="5">
        <v>2585</v>
      </c>
      <c r="M727" s="5">
        <v>4293</v>
      </c>
      <c r="N727" s="5">
        <v>633</v>
      </c>
      <c r="O727" s="5">
        <v>688</v>
      </c>
      <c r="P727" s="5">
        <v>1396</v>
      </c>
      <c r="Q727" s="5">
        <v>1103</v>
      </c>
      <c r="R727" s="5">
        <v>925</v>
      </c>
      <c r="S727" s="6">
        <f t="shared" si="257"/>
        <v>30601.5</v>
      </c>
      <c r="T727" s="6" t="str">
        <f t="shared" si="258"/>
        <v>15 to 19 minutes</v>
      </c>
      <c r="U727" s="6">
        <f t="shared" si="259"/>
        <v>15</v>
      </c>
      <c r="V727" s="6">
        <f t="shared" si="260"/>
        <v>61203</v>
      </c>
      <c r="W727" s="6">
        <f t="shared" si="261"/>
        <v>25871</v>
      </c>
      <c r="X727" s="6">
        <f t="shared" si="262"/>
        <v>13930</v>
      </c>
      <c r="Y727" s="6">
        <f t="shared" si="263"/>
        <v>4</v>
      </c>
      <c r="Z727" s="6">
        <f t="shared" si="264"/>
        <v>16.358363244795406</v>
      </c>
      <c r="AC727" s="6">
        <f t="shared" si="243"/>
        <v>61203</v>
      </c>
      <c r="AD727" s="6">
        <f t="shared" si="244"/>
        <v>15301</v>
      </c>
      <c r="AE727" s="6">
        <f t="shared" si="245"/>
        <v>10</v>
      </c>
      <c r="AF727" s="6">
        <f t="shared" si="246"/>
        <v>12804</v>
      </c>
      <c r="AG727" s="6">
        <f t="shared" si="247"/>
        <v>4</v>
      </c>
      <c r="AH727" s="6">
        <f t="shared" si="248"/>
        <v>13067</v>
      </c>
      <c r="AI727" s="6">
        <f t="shared" si="249"/>
        <v>10.697828803498906</v>
      </c>
      <c r="AL727" s="6">
        <f t="shared" si="250"/>
        <v>61203</v>
      </c>
      <c r="AM727" s="6">
        <f t="shared" si="251"/>
        <v>45903</v>
      </c>
      <c r="AN727" s="6">
        <f t="shared" si="252"/>
        <v>20</v>
      </c>
      <c r="AO727" s="6">
        <f t="shared" si="253"/>
        <v>9779</v>
      </c>
      <c r="AP727" s="6">
        <f t="shared" si="254"/>
        <v>4</v>
      </c>
      <c r="AQ727" s="6">
        <f t="shared" si="255"/>
        <v>39801</v>
      </c>
      <c r="AR727" s="6">
        <f t="shared" si="256"/>
        <v>22.495653952346867</v>
      </c>
    </row>
    <row r="728" spans="3:44" x14ac:dyDescent="0.25">
      <c r="C728" s="5" t="s">
        <v>1440</v>
      </c>
      <c r="D728" s="5">
        <v>39700</v>
      </c>
      <c r="E728" s="5" t="s">
        <v>1441</v>
      </c>
      <c r="F728" s="5">
        <v>5500</v>
      </c>
      <c r="G728" s="5">
        <v>405</v>
      </c>
      <c r="H728" s="5">
        <v>921</v>
      </c>
      <c r="I728" s="5">
        <v>1203</v>
      </c>
      <c r="J728" s="5">
        <v>452</v>
      </c>
      <c r="K728" s="5">
        <v>855</v>
      </c>
      <c r="L728" s="5">
        <v>497</v>
      </c>
      <c r="M728" s="5">
        <v>572</v>
      </c>
      <c r="N728" s="5">
        <v>64</v>
      </c>
      <c r="O728" s="5">
        <v>160</v>
      </c>
      <c r="P728" s="5">
        <v>242</v>
      </c>
      <c r="Q728" s="5">
        <v>115</v>
      </c>
      <c r="R728" s="5">
        <v>14</v>
      </c>
      <c r="S728" s="6">
        <f t="shared" si="257"/>
        <v>2750</v>
      </c>
      <c r="T728" s="6" t="str">
        <f t="shared" si="258"/>
        <v>15 to 19 minutes</v>
      </c>
      <c r="U728" s="6">
        <f t="shared" si="259"/>
        <v>15</v>
      </c>
      <c r="V728" s="6">
        <f t="shared" si="260"/>
        <v>5500</v>
      </c>
      <c r="W728" s="6">
        <f t="shared" si="261"/>
        <v>2529</v>
      </c>
      <c r="X728" s="6">
        <f t="shared" si="262"/>
        <v>452</v>
      </c>
      <c r="Y728" s="6">
        <f t="shared" si="263"/>
        <v>4</v>
      </c>
      <c r="Z728" s="6">
        <f t="shared" si="264"/>
        <v>16.955752212389381</v>
      </c>
      <c r="AC728" s="6">
        <f t="shared" si="243"/>
        <v>5500</v>
      </c>
      <c r="AD728" s="6">
        <f t="shared" si="244"/>
        <v>1376</v>
      </c>
      <c r="AE728" s="6">
        <f t="shared" si="245"/>
        <v>10</v>
      </c>
      <c r="AF728" s="6">
        <f t="shared" si="246"/>
        <v>1203</v>
      </c>
      <c r="AG728" s="6">
        <f t="shared" si="247"/>
        <v>4</v>
      </c>
      <c r="AH728" s="6">
        <f t="shared" si="248"/>
        <v>1326</v>
      </c>
      <c r="AI728" s="6">
        <f t="shared" si="249"/>
        <v>10.162926018287614</v>
      </c>
      <c r="AL728" s="6">
        <f t="shared" si="250"/>
        <v>5500</v>
      </c>
      <c r="AM728" s="6">
        <f t="shared" si="251"/>
        <v>4125</v>
      </c>
      <c r="AN728" s="6">
        <f t="shared" si="252"/>
        <v>25</v>
      </c>
      <c r="AO728" s="6">
        <f t="shared" si="253"/>
        <v>497</v>
      </c>
      <c r="AP728" s="6">
        <f t="shared" si="254"/>
        <v>4</v>
      </c>
      <c r="AQ728" s="6">
        <f t="shared" si="255"/>
        <v>3836</v>
      </c>
      <c r="AR728" s="6">
        <f t="shared" si="256"/>
        <v>27.325955734406438</v>
      </c>
    </row>
    <row r="729" spans="3:44" x14ac:dyDescent="0.25">
      <c r="C729" s="5" t="s">
        <v>1442</v>
      </c>
      <c r="D729" s="5">
        <v>39740</v>
      </c>
      <c r="E729" s="5" t="s">
        <v>1443</v>
      </c>
      <c r="F729" s="5">
        <v>184571</v>
      </c>
      <c r="G729" s="5">
        <v>6853</v>
      </c>
      <c r="H729" s="5">
        <v>19147</v>
      </c>
      <c r="I729" s="5">
        <v>30324</v>
      </c>
      <c r="J729" s="5">
        <v>32738</v>
      </c>
      <c r="K729" s="5">
        <v>28562</v>
      </c>
      <c r="L729" s="5">
        <v>11400</v>
      </c>
      <c r="M729" s="5">
        <v>17928</v>
      </c>
      <c r="N729" s="5">
        <v>5022</v>
      </c>
      <c r="O729" s="5">
        <v>5736</v>
      </c>
      <c r="P729" s="5">
        <v>12966</v>
      </c>
      <c r="Q729" s="5">
        <v>9755</v>
      </c>
      <c r="R729" s="5">
        <v>4140</v>
      </c>
      <c r="S729" s="6">
        <f t="shared" si="257"/>
        <v>92285.5</v>
      </c>
      <c r="T729" s="6" t="str">
        <f t="shared" si="258"/>
        <v>20 to 24 minutes</v>
      </c>
      <c r="U729" s="6">
        <f t="shared" si="259"/>
        <v>20</v>
      </c>
      <c r="V729" s="6">
        <f t="shared" si="260"/>
        <v>184571</v>
      </c>
      <c r="W729" s="6">
        <f t="shared" si="261"/>
        <v>89062</v>
      </c>
      <c r="X729" s="6">
        <f t="shared" si="262"/>
        <v>28562</v>
      </c>
      <c r="Y729" s="6">
        <f t="shared" si="263"/>
        <v>4</v>
      </c>
      <c r="Z729" s="6">
        <f t="shared" si="264"/>
        <v>20.451438974861706</v>
      </c>
      <c r="AC729" s="6">
        <f t="shared" si="243"/>
        <v>184571</v>
      </c>
      <c r="AD729" s="6">
        <f t="shared" si="244"/>
        <v>46143</v>
      </c>
      <c r="AE729" s="6">
        <f t="shared" si="245"/>
        <v>10</v>
      </c>
      <c r="AF729" s="6">
        <f t="shared" si="246"/>
        <v>30324</v>
      </c>
      <c r="AG729" s="6">
        <f t="shared" si="247"/>
        <v>4</v>
      </c>
      <c r="AH729" s="6">
        <f t="shared" si="248"/>
        <v>26000</v>
      </c>
      <c r="AI729" s="6">
        <f t="shared" si="249"/>
        <v>12.657004352987732</v>
      </c>
      <c r="AL729" s="6">
        <f t="shared" si="250"/>
        <v>184571</v>
      </c>
      <c r="AM729" s="6">
        <f t="shared" si="251"/>
        <v>138429</v>
      </c>
      <c r="AN729" s="6">
        <f t="shared" si="252"/>
        <v>30</v>
      </c>
      <c r="AO729" s="6">
        <f t="shared" si="253"/>
        <v>17928</v>
      </c>
      <c r="AP729" s="6">
        <f t="shared" si="254"/>
        <v>4</v>
      </c>
      <c r="AQ729" s="6">
        <f t="shared" si="255"/>
        <v>129024</v>
      </c>
      <c r="AR729" s="6">
        <f t="shared" si="256"/>
        <v>32.098226238286479</v>
      </c>
    </row>
    <row r="730" spans="3:44" x14ac:dyDescent="0.25">
      <c r="C730" s="5" t="s">
        <v>1444</v>
      </c>
      <c r="D730" s="5">
        <v>39780</v>
      </c>
      <c r="E730" s="5" t="s">
        <v>1445</v>
      </c>
      <c r="F730" s="5">
        <v>21010</v>
      </c>
      <c r="G730" s="5">
        <v>1227</v>
      </c>
      <c r="H730" s="5">
        <v>2964</v>
      </c>
      <c r="I730" s="5">
        <v>3191</v>
      </c>
      <c r="J730" s="5">
        <v>3070</v>
      </c>
      <c r="K730" s="5">
        <v>2462</v>
      </c>
      <c r="L730" s="5">
        <v>1415</v>
      </c>
      <c r="M730" s="5">
        <v>2929</v>
      </c>
      <c r="N730" s="5">
        <v>666</v>
      </c>
      <c r="O730" s="5">
        <v>818</v>
      </c>
      <c r="P730" s="5">
        <v>1016</v>
      </c>
      <c r="Q730" s="5">
        <v>732</v>
      </c>
      <c r="R730" s="5">
        <v>520</v>
      </c>
      <c r="S730" s="6">
        <f t="shared" si="257"/>
        <v>10505</v>
      </c>
      <c r="T730" s="6" t="str">
        <f t="shared" si="258"/>
        <v>20 to 24 minutes</v>
      </c>
      <c r="U730" s="6">
        <f t="shared" si="259"/>
        <v>20</v>
      </c>
      <c r="V730" s="6">
        <f t="shared" si="260"/>
        <v>21010</v>
      </c>
      <c r="W730" s="6">
        <f t="shared" si="261"/>
        <v>10452</v>
      </c>
      <c r="X730" s="6">
        <f t="shared" si="262"/>
        <v>2462</v>
      </c>
      <c r="Y730" s="6">
        <f t="shared" si="263"/>
        <v>4</v>
      </c>
      <c r="Z730" s="6">
        <f t="shared" si="264"/>
        <v>20.086108854589764</v>
      </c>
      <c r="AC730" s="6">
        <f t="shared" si="243"/>
        <v>21010</v>
      </c>
      <c r="AD730" s="6">
        <f t="shared" si="244"/>
        <v>5253</v>
      </c>
      <c r="AE730" s="6">
        <f t="shared" si="245"/>
        <v>10</v>
      </c>
      <c r="AF730" s="6">
        <f t="shared" si="246"/>
        <v>3191</v>
      </c>
      <c r="AG730" s="6">
        <f t="shared" si="247"/>
        <v>4</v>
      </c>
      <c r="AH730" s="6">
        <f t="shared" si="248"/>
        <v>4191</v>
      </c>
      <c r="AI730" s="6">
        <f t="shared" si="249"/>
        <v>11.330617361328738</v>
      </c>
      <c r="AL730" s="6">
        <f t="shared" si="250"/>
        <v>21010</v>
      </c>
      <c r="AM730" s="6">
        <f t="shared" si="251"/>
        <v>15758</v>
      </c>
      <c r="AN730" s="6">
        <f t="shared" si="252"/>
        <v>30</v>
      </c>
      <c r="AO730" s="6">
        <f t="shared" si="253"/>
        <v>2929</v>
      </c>
      <c r="AP730" s="6">
        <f t="shared" si="254"/>
        <v>4</v>
      </c>
      <c r="AQ730" s="6">
        <f t="shared" si="255"/>
        <v>14329</v>
      </c>
      <c r="AR730" s="6">
        <f t="shared" si="256"/>
        <v>31.950836462956641</v>
      </c>
    </row>
    <row r="731" spans="3:44" x14ac:dyDescent="0.25">
      <c r="C731" s="5" t="s">
        <v>1446</v>
      </c>
      <c r="D731" s="5">
        <v>39820</v>
      </c>
      <c r="E731" s="5" t="s">
        <v>1447</v>
      </c>
      <c r="F731" s="5">
        <v>62844</v>
      </c>
      <c r="G731" s="5">
        <v>2434</v>
      </c>
      <c r="H731" s="5">
        <v>9832</v>
      </c>
      <c r="I731" s="5">
        <v>14678</v>
      </c>
      <c r="J731" s="5">
        <v>14973</v>
      </c>
      <c r="K731" s="5">
        <v>8763</v>
      </c>
      <c r="L731" s="5">
        <v>2182</v>
      </c>
      <c r="M731" s="5">
        <v>3961</v>
      </c>
      <c r="N731" s="5">
        <v>676</v>
      </c>
      <c r="O731" s="5">
        <v>673</v>
      </c>
      <c r="P731" s="5">
        <v>1410</v>
      </c>
      <c r="Q731" s="5">
        <v>1499</v>
      </c>
      <c r="R731" s="5">
        <v>1763</v>
      </c>
      <c r="S731" s="6">
        <f t="shared" si="257"/>
        <v>31422</v>
      </c>
      <c r="T731" s="6" t="str">
        <f t="shared" si="258"/>
        <v>15 to 19 minutes</v>
      </c>
      <c r="U731" s="6">
        <f t="shared" si="259"/>
        <v>15</v>
      </c>
      <c r="V731" s="6">
        <f t="shared" si="260"/>
        <v>62844</v>
      </c>
      <c r="W731" s="6">
        <f t="shared" si="261"/>
        <v>26944</v>
      </c>
      <c r="X731" s="6">
        <f t="shared" si="262"/>
        <v>14973</v>
      </c>
      <c r="Y731" s="6">
        <f t="shared" si="263"/>
        <v>4</v>
      </c>
      <c r="Z731" s="6">
        <f t="shared" si="264"/>
        <v>16.196286649302078</v>
      </c>
      <c r="AC731" s="6">
        <f t="shared" si="243"/>
        <v>62844</v>
      </c>
      <c r="AD731" s="6">
        <f t="shared" si="244"/>
        <v>15712</v>
      </c>
      <c r="AE731" s="6">
        <f t="shared" si="245"/>
        <v>10</v>
      </c>
      <c r="AF731" s="6">
        <f t="shared" si="246"/>
        <v>14678</v>
      </c>
      <c r="AG731" s="6">
        <f t="shared" si="247"/>
        <v>4</v>
      </c>
      <c r="AH731" s="6">
        <f t="shared" si="248"/>
        <v>12266</v>
      </c>
      <c r="AI731" s="6">
        <f t="shared" si="249"/>
        <v>10.938820002725167</v>
      </c>
      <c r="AL731" s="6">
        <f t="shared" si="250"/>
        <v>62844</v>
      </c>
      <c r="AM731" s="6">
        <f t="shared" si="251"/>
        <v>47133</v>
      </c>
      <c r="AN731" s="6">
        <f t="shared" si="252"/>
        <v>20</v>
      </c>
      <c r="AO731" s="6">
        <f t="shared" si="253"/>
        <v>8763</v>
      </c>
      <c r="AP731" s="6">
        <f t="shared" si="254"/>
        <v>4</v>
      </c>
      <c r="AQ731" s="6">
        <f t="shared" si="255"/>
        <v>41917</v>
      </c>
      <c r="AR731" s="6">
        <f t="shared" si="256"/>
        <v>22.380919776332306</v>
      </c>
    </row>
    <row r="732" spans="3:44" x14ac:dyDescent="0.25">
      <c r="C732" s="5" t="s">
        <v>1448</v>
      </c>
      <c r="D732" s="5">
        <v>39860</v>
      </c>
      <c r="E732" s="5" t="s">
        <v>1449</v>
      </c>
      <c r="F732" s="5">
        <v>22190</v>
      </c>
      <c r="G732" s="5">
        <v>1690</v>
      </c>
      <c r="H732" s="5">
        <v>3997</v>
      </c>
      <c r="I732" s="5">
        <v>3208</v>
      </c>
      <c r="J732" s="5">
        <v>2182</v>
      </c>
      <c r="K732" s="5">
        <v>2651</v>
      </c>
      <c r="L732" s="5">
        <v>1609</v>
      </c>
      <c r="M732" s="5">
        <v>2141</v>
      </c>
      <c r="N732" s="5">
        <v>738</v>
      </c>
      <c r="O732" s="5">
        <v>761</v>
      </c>
      <c r="P732" s="5">
        <v>1583</v>
      </c>
      <c r="Q732" s="5">
        <v>1071</v>
      </c>
      <c r="R732" s="5">
        <v>559</v>
      </c>
      <c r="S732" s="6">
        <f t="shared" si="257"/>
        <v>11095</v>
      </c>
      <c r="T732" s="6" t="str">
        <f t="shared" si="258"/>
        <v>20 to 24 minutes</v>
      </c>
      <c r="U732" s="6">
        <f t="shared" si="259"/>
        <v>20</v>
      </c>
      <c r="V732" s="6">
        <f t="shared" si="260"/>
        <v>22190</v>
      </c>
      <c r="W732" s="6">
        <f t="shared" si="261"/>
        <v>11077</v>
      </c>
      <c r="X732" s="6">
        <f t="shared" si="262"/>
        <v>2651</v>
      </c>
      <c r="Y732" s="6">
        <f t="shared" si="263"/>
        <v>4</v>
      </c>
      <c r="Z732" s="6">
        <f t="shared" si="264"/>
        <v>20.027159562429272</v>
      </c>
      <c r="AC732" s="6">
        <f t="shared" si="243"/>
        <v>22190</v>
      </c>
      <c r="AD732" s="6">
        <f t="shared" si="244"/>
        <v>5548</v>
      </c>
      <c r="AE732" s="6">
        <f t="shared" si="245"/>
        <v>5</v>
      </c>
      <c r="AF732" s="6">
        <f t="shared" si="246"/>
        <v>3997</v>
      </c>
      <c r="AG732" s="6">
        <f t="shared" si="247"/>
        <v>4</v>
      </c>
      <c r="AH732" s="6">
        <f t="shared" si="248"/>
        <v>1690</v>
      </c>
      <c r="AI732" s="6">
        <f t="shared" si="249"/>
        <v>8.8603952964723547</v>
      </c>
      <c r="AL732" s="6">
        <f t="shared" si="250"/>
        <v>22190</v>
      </c>
      <c r="AM732" s="6">
        <f t="shared" si="251"/>
        <v>16643</v>
      </c>
      <c r="AN732" s="6">
        <f t="shared" si="252"/>
        <v>30</v>
      </c>
      <c r="AO732" s="6">
        <f t="shared" si="253"/>
        <v>2141</v>
      </c>
      <c r="AP732" s="6">
        <f t="shared" si="254"/>
        <v>4</v>
      </c>
      <c r="AQ732" s="6">
        <f t="shared" si="255"/>
        <v>15337</v>
      </c>
      <c r="AR732" s="6">
        <f t="shared" si="256"/>
        <v>32.439047174217656</v>
      </c>
    </row>
    <row r="733" spans="3:44" x14ac:dyDescent="0.25">
      <c r="C733" s="5" t="s">
        <v>1450</v>
      </c>
      <c r="D733" s="5">
        <v>39900</v>
      </c>
      <c r="E733" s="5" t="s">
        <v>1451</v>
      </c>
      <c r="F733" s="5">
        <v>193378</v>
      </c>
      <c r="G733" s="5">
        <v>6254</v>
      </c>
      <c r="H733" s="5">
        <v>19059</v>
      </c>
      <c r="I733" s="5">
        <v>34975</v>
      </c>
      <c r="J733" s="5">
        <v>41997</v>
      </c>
      <c r="K733" s="5">
        <v>36848</v>
      </c>
      <c r="L733" s="5">
        <v>11256</v>
      </c>
      <c r="M733" s="5">
        <v>20467</v>
      </c>
      <c r="N733" s="5">
        <v>3071</v>
      </c>
      <c r="O733" s="5">
        <v>3661</v>
      </c>
      <c r="P733" s="5">
        <v>7520</v>
      </c>
      <c r="Q733" s="5">
        <v>5093</v>
      </c>
      <c r="R733" s="5">
        <v>3177</v>
      </c>
      <c r="S733" s="6">
        <f t="shared" si="257"/>
        <v>96689</v>
      </c>
      <c r="T733" s="6" t="str">
        <f t="shared" si="258"/>
        <v>15 to 19 minutes</v>
      </c>
      <c r="U733" s="6">
        <f t="shared" si="259"/>
        <v>15</v>
      </c>
      <c r="V733" s="6">
        <f t="shared" si="260"/>
        <v>193378</v>
      </c>
      <c r="W733" s="6">
        <f t="shared" si="261"/>
        <v>60288</v>
      </c>
      <c r="X733" s="6">
        <f t="shared" si="262"/>
        <v>41997</v>
      </c>
      <c r="Y733" s="6">
        <f t="shared" si="263"/>
        <v>4</v>
      </c>
      <c r="Z733" s="6">
        <f t="shared" si="264"/>
        <v>18.467009548301068</v>
      </c>
      <c r="AC733" s="6">
        <f t="shared" si="243"/>
        <v>193378</v>
      </c>
      <c r="AD733" s="6">
        <f t="shared" si="244"/>
        <v>48345</v>
      </c>
      <c r="AE733" s="6">
        <f t="shared" si="245"/>
        <v>10</v>
      </c>
      <c r="AF733" s="6">
        <f t="shared" si="246"/>
        <v>34975</v>
      </c>
      <c r="AG733" s="6">
        <f t="shared" si="247"/>
        <v>4</v>
      </c>
      <c r="AH733" s="6">
        <f t="shared" si="248"/>
        <v>25313</v>
      </c>
      <c r="AI733" s="6">
        <f t="shared" si="249"/>
        <v>12.634052894924945</v>
      </c>
      <c r="AL733" s="6">
        <f t="shared" si="250"/>
        <v>193378</v>
      </c>
      <c r="AM733" s="6">
        <f t="shared" si="251"/>
        <v>145034</v>
      </c>
      <c r="AN733" s="6">
        <f t="shared" si="252"/>
        <v>25</v>
      </c>
      <c r="AO733" s="6">
        <f t="shared" si="253"/>
        <v>11256</v>
      </c>
      <c r="AP733" s="6">
        <f t="shared" si="254"/>
        <v>4</v>
      </c>
      <c r="AQ733" s="6">
        <f t="shared" si="255"/>
        <v>139133</v>
      </c>
      <c r="AR733" s="6">
        <f t="shared" si="256"/>
        <v>27.09683724235963</v>
      </c>
    </row>
    <row r="734" spans="3:44" x14ac:dyDescent="0.25">
      <c r="C734" s="5" t="s">
        <v>1452</v>
      </c>
      <c r="D734" s="5">
        <v>39940</v>
      </c>
      <c r="E734" s="5" t="s">
        <v>1453</v>
      </c>
      <c r="F734" s="5">
        <v>19729</v>
      </c>
      <c r="G734" s="5">
        <v>1808</v>
      </c>
      <c r="H734" s="5">
        <v>5241</v>
      </c>
      <c r="I734" s="5">
        <v>3888</v>
      </c>
      <c r="J734" s="5">
        <v>2868</v>
      </c>
      <c r="K734" s="5">
        <v>1752</v>
      </c>
      <c r="L734" s="5">
        <v>322</v>
      </c>
      <c r="M734" s="5">
        <v>1556</v>
      </c>
      <c r="N734" s="5">
        <v>419</v>
      </c>
      <c r="O734" s="5">
        <v>532</v>
      </c>
      <c r="P734" s="5">
        <v>400</v>
      </c>
      <c r="Q734" s="5">
        <v>606</v>
      </c>
      <c r="R734" s="5">
        <v>337</v>
      </c>
      <c r="S734" s="6">
        <f t="shared" si="257"/>
        <v>9864.5</v>
      </c>
      <c r="T734" s="6" t="str">
        <f t="shared" si="258"/>
        <v>10 to 14 minutes</v>
      </c>
      <c r="U734" s="6">
        <f t="shared" si="259"/>
        <v>10</v>
      </c>
      <c r="V734" s="6">
        <f t="shared" si="260"/>
        <v>19729</v>
      </c>
      <c r="W734" s="6">
        <f t="shared" si="261"/>
        <v>7049</v>
      </c>
      <c r="X734" s="6">
        <f t="shared" si="262"/>
        <v>3888</v>
      </c>
      <c r="Y734" s="6">
        <f t="shared" si="263"/>
        <v>4</v>
      </c>
      <c r="Z734" s="6">
        <f t="shared" si="264"/>
        <v>12.896604938271604</v>
      </c>
      <c r="AC734" s="6">
        <f t="shared" si="243"/>
        <v>19729</v>
      </c>
      <c r="AD734" s="6">
        <f t="shared" si="244"/>
        <v>4933</v>
      </c>
      <c r="AE734" s="6">
        <f t="shared" si="245"/>
        <v>5</v>
      </c>
      <c r="AF734" s="6">
        <f t="shared" si="246"/>
        <v>5241</v>
      </c>
      <c r="AG734" s="6">
        <f t="shared" si="247"/>
        <v>4</v>
      </c>
      <c r="AH734" s="6">
        <f t="shared" si="248"/>
        <v>1808</v>
      </c>
      <c r="AI734" s="6">
        <f t="shared" si="249"/>
        <v>7.3844686128601413</v>
      </c>
      <c r="AL734" s="6">
        <f t="shared" si="250"/>
        <v>19729</v>
      </c>
      <c r="AM734" s="6">
        <f t="shared" si="251"/>
        <v>14797</v>
      </c>
      <c r="AN734" s="6">
        <f t="shared" si="252"/>
        <v>20</v>
      </c>
      <c r="AO734" s="6">
        <f t="shared" si="253"/>
        <v>1752</v>
      </c>
      <c r="AP734" s="6">
        <f t="shared" si="254"/>
        <v>4</v>
      </c>
      <c r="AQ734" s="6">
        <f t="shared" si="255"/>
        <v>13805</v>
      </c>
      <c r="AR734" s="6">
        <f t="shared" si="256"/>
        <v>22.264269406392692</v>
      </c>
    </row>
    <row r="735" spans="3:44" x14ac:dyDescent="0.25">
      <c r="C735" s="5" t="s">
        <v>1454</v>
      </c>
      <c r="D735" s="5">
        <v>39980</v>
      </c>
      <c r="E735" s="5" t="s">
        <v>1455</v>
      </c>
      <c r="F735" s="5">
        <v>27820</v>
      </c>
      <c r="G735" s="5">
        <v>1433</v>
      </c>
      <c r="H735" s="5">
        <v>4540</v>
      </c>
      <c r="I735" s="5">
        <v>6571</v>
      </c>
      <c r="J735" s="5">
        <v>5217</v>
      </c>
      <c r="K735" s="5">
        <v>3564</v>
      </c>
      <c r="L735" s="5">
        <v>1270</v>
      </c>
      <c r="M735" s="5">
        <v>1680</v>
      </c>
      <c r="N735" s="5">
        <v>308</v>
      </c>
      <c r="O735" s="5">
        <v>424</v>
      </c>
      <c r="P735" s="5">
        <v>889</v>
      </c>
      <c r="Q735" s="5">
        <v>1202</v>
      </c>
      <c r="R735" s="5">
        <v>722</v>
      </c>
      <c r="S735" s="6">
        <f t="shared" si="257"/>
        <v>13910</v>
      </c>
      <c r="T735" s="6" t="str">
        <f t="shared" si="258"/>
        <v>15 to 19 minutes</v>
      </c>
      <c r="U735" s="6">
        <f t="shared" si="259"/>
        <v>15</v>
      </c>
      <c r="V735" s="6">
        <f t="shared" si="260"/>
        <v>27820</v>
      </c>
      <c r="W735" s="6">
        <f t="shared" si="261"/>
        <v>12544</v>
      </c>
      <c r="X735" s="6">
        <f t="shared" si="262"/>
        <v>5217</v>
      </c>
      <c r="Y735" s="6">
        <f t="shared" si="263"/>
        <v>4</v>
      </c>
      <c r="Z735" s="6">
        <f t="shared" si="264"/>
        <v>16.047345217557982</v>
      </c>
      <c r="AC735" s="6">
        <f t="shared" si="243"/>
        <v>27820</v>
      </c>
      <c r="AD735" s="6">
        <f t="shared" si="244"/>
        <v>6956</v>
      </c>
      <c r="AE735" s="6">
        <f t="shared" si="245"/>
        <v>10</v>
      </c>
      <c r="AF735" s="6">
        <f t="shared" si="246"/>
        <v>6571</v>
      </c>
      <c r="AG735" s="6">
        <f t="shared" si="247"/>
        <v>4</v>
      </c>
      <c r="AH735" s="6">
        <f t="shared" si="248"/>
        <v>5973</v>
      </c>
      <c r="AI735" s="6">
        <f t="shared" si="249"/>
        <v>10.597778115964084</v>
      </c>
      <c r="AL735" s="6">
        <f t="shared" si="250"/>
        <v>27820</v>
      </c>
      <c r="AM735" s="6">
        <f t="shared" si="251"/>
        <v>20865</v>
      </c>
      <c r="AN735" s="6">
        <f t="shared" si="252"/>
        <v>20</v>
      </c>
      <c r="AO735" s="6">
        <f t="shared" si="253"/>
        <v>3564</v>
      </c>
      <c r="AP735" s="6">
        <f t="shared" si="254"/>
        <v>4</v>
      </c>
      <c r="AQ735" s="6">
        <f t="shared" si="255"/>
        <v>17761</v>
      </c>
      <c r="AR735" s="6">
        <f t="shared" si="256"/>
        <v>23.483726150392819</v>
      </c>
    </row>
    <row r="736" spans="3:44" x14ac:dyDescent="0.25">
      <c r="C736" s="5" t="s">
        <v>1456</v>
      </c>
      <c r="D736" s="5">
        <v>40060</v>
      </c>
      <c r="E736" s="5" t="s">
        <v>1457</v>
      </c>
      <c r="F736" s="5">
        <v>571138</v>
      </c>
      <c r="G736" s="5">
        <v>11055</v>
      </c>
      <c r="H736" s="5">
        <v>44110</v>
      </c>
      <c r="I736" s="5">
        <v>76829</v>
      </c>
      <c r="J736" s="5">
        <v>96911</v>
      </c>
      <c r="K736" s="5">
        <v>104528</v>
      </c>
      <c r="L736" s="5">
        <v>47303</v>
      </c>
      <c r="M736" s="5">
        <v>87766</v>
      </c>
      <c r="N736" s="5">
        <v>18480</v>
      </c>
      <c r="O736" s="5">
        <v>19902</v>
      </c>
      <c r="P736" s="5">
        <v>34139</v>
      </c>
      <c r="Q736" s="5">
        <v>17055</v>
      </c>
      <c r="R736" s="5">
        <v>13060</v>
      </c>
      <c r="S736" s="6">
        <f t="shared" si="257"/>
        <v>285569</v>
      </c>
      <c r="T736" s="6" t="str">
        <f t="shared" si="258"/>
        <v>20 to 24 minutes</v>
      </c>
      <c r="U736" s="6">
        <f t="shared" si="259"/>
        <v>20</v>
      </c>
      <c r="V736" s="6">
        <f t="shared" si="260"/>
        <v>571138</v>
      </c>
      <c r="W736" s="6">
        <f t="shared" si="261"/>
        <v>228905</v>
      </c>
      <c r="X736" s="6">
        <f t="shared" si="262"/>
        <v>104528</v>
      </c>
      <c r="Y736" s="6">
        <f t="shared" si="263"/>
        <v>4</v>
      </c>
      <c r="Z736" s="6">
        <f t="shared" si="264"/>
        <v>22.168375937547836</v>
      </c>
      <c r="AC736" s="6">
        <f t="shared" si="243"/>
        <v>571138</v>
      </c>
      <c r="AD736" s="6">
        <f t="shared" si="244"/>
        <v>142785</v>
      </c>
      <c r="AE736" s="6">
        <f t="shared" si="245"/>
        <v>15</v>
      </c>
      <c r="AF736" s="6">
        <f t="shared" si="246"/>
        <v>96911</v>
      </c>
      <c r="AG736" s="6">
        <f t="shared" si="247"/>
        <v>4</v>
      </c>
      <c r="AH736" s="6">
        <f t="shared" si="248"/>
        <v>131994</v>
      </c>
      <c r="AI736" s="6">
        <f t="shared" si="249"/>
        <v>15.445377717699746</v>
      </c>
      <c r="AL736" s="6">
        <f t="shared" si="250"/>
        <v>571138</v>
      </c>
      <c r="AM736" s="6">
        <f t="shared" si="251"/>
        <v>428354</v>
      </c>
      <c r="AN736" s="6">
        <f t="shared" si="252"/>
        <v>30</v>
      </c>
      <c r="AO736" s="6">
        <f t="shared" si="253"/>
        <v>87766</v>
      </c>
      <c r="AP736" s="6">
        <f t="shared" si="254"/>
        <v>4</v>
      </c>
      <c r="AQ736" s="6">
        <f t="shared" si="255"/>
        <v>380736</v>
      </c>
      <c r="AR736" s="6">
        <f t="shared" si="256"/>
        <v>32.170202584144199</v>
      </c>
    </row>
    <row r="737" spans="3:44" x14ac:dyDescent="0.25">
      <c r="C737" s="5" t="s">
        <v>1458</v>
      </c>
      <c r="D737" s="5">
        <v>40080</v>
      </c>
      <c r="E737" s="5" t="s">
        <v>1459</v>
      </c>
      <c r="F737" s="5">
        <v>43033</v>
      </c>
      <c r="G737" s="5">
        <v>2246</v>
      </c>
      <c r="H737" s="5">
        <v>6254</v>
      </c>
      <c r="I737" s="5">
        <v>7083</v>
      </c>
      <c r="J737" s="5">
        <v>6553</v>
      </c>
      <c r="K737" s="5">
        <v>5006</v>
      </c>
      <c r="L737" s="5">
        <v>2213</v>
      </c>
      <c r="M737" s="5">
        <v>4587</v>
      </c>
      <c r="N737" s="5">
        <v>1403</v>
      </c>
      <c r="O737" s="5">
        <v>1650</v>
      </c>
      <c r="P737" s="5">
        <v>3155</v>
      </c>
      <c r="Q737" s="5">
        <v>2071</v>
      </c>
      <c r="R737" s="5">
        <v>812</v>
      </c>
      <c r="S737" s="6">
        <f t="shared" si="257"/>
        <v>21516.5</v>
      </c>
      <c r="T737" s="6" t="str">
        <f t="shared" si="258"/>
        <v>15 to 19 minutes</v>
      </c>
      <c r="U737" s="6">
        <f t="shared" si="259"/>
        <v>15</v>
      </c>
      <c r="V737" s="6">
        <f t="shared" si="260"/>
        <v>43033</v>
      </c>
      <c r="W737" s="6">
        <f t="shared" si="261"/>
        <v>15583</v>
      </c>
      <c r="X737" s="6">
        <f t="shared" si="262"/>
        <v>6553</v>
      </c>
      <c r="Y737" s="6">
        <f t="shared" si="263"/>
        <v>4</v>
      </c>
      <c r="Z737" s="6">
        <f t="shared" si="264"/>
        <v>18.621852586601555</v>
      </c>
      <c r="AC737" s="6">
        <f t="shared" si="243"/>
        <v>43033</v>
      </c>
      <c r="AD737" s="6">
        <f t="shared" si="244"/>
        <v>10759</v>
      </c>
      <c r="AE737" s="6">
        <f t="shared" si="245"/>
        <v>10</v>
      </c>
      <c r="AF737" s="6">
        <f t="shared" si="246"/>
        <v>7083</v>
      </c>
      <c r="AG737" s="6">
        <f t="shared" si="247"/>
        <v>4</v>
      </c>
      <c r="AH737" s="6">
        <f t="shared" si="248"/>
        <v>8500</v>
      </c>
      <c r="AI737" s="6">
        <f t="shared" si="249"/>
        <v>11.275307073274035</v>
      </c>
      <c r="AL737" s="6">
        <f t="shared" si="250"/>
        <v>43033</v>
      </c>
      <c r="AM737" s="6">
        <f t="shared" si="251"/>
        <v>32275</v>
      </c>
      <c r="AN737" s="6">
        <f t="shared" si="252"/>
        <v>30</v>
      </c>
      <c r="AO737" s="6">
        <f t="shared" si="253"/>
        <v>4587</v>
      </c>
      <c r="AP737" s="6">
        <f t="shared" si="254"/>
        <v>4</v>
      </c>
      <c r="AQ737" s="6">
        <f t="shared" si="255"/>
        <v>29355</v>
      </c>
      <c r="AR737" s="6">
        <f t="shared" si="256"/>
        <v>32.546108567691299</v>
      </c>
    </row>
    <row r="738" spans="3:44" x14ac:dyDescent="0.25">
      <c r="C738" s="5" t="s">
        <v>1460</v>
      </c>
      <c r="D738" s="5">
        <v>40100</v>
      </c>
      <c r="E738" s="5" t="s">
        <v>1461</v>
      </c>
      <c r="F738" s="5">
        <v>18422</v>
      </c>
      <c r="G738" s="5">
        <v>1858</v>
      </c>
      <c r="H738" s="5">
        <v>3396</v>
      </c>
      <c r="I738" s="5">
        <v>3909</v>
      </c>
      <c r="J738" s="5">
        <v>3017</v>
      </c>
      <c r="K738" s="5">
        <v>1929</v>
      </c>
      <c r="L738" s="5">
        <v>414</v>
      </c>
      <c r="M738" s="5">
        <v>1540</v>
      </c>
      <c r="N738" s="5">
        <v>122</v>
      </c>
      <c r="O738" s="5">
        <v>224</v>
      </c>
      <c r="P738" s="5">
        <v>521</v>
      </c>
      <c r="Q738" s="5">
        <v>902</v>
      </c>
      <c r="R738" s="5">
        <v>590</v>
      </c>
      <c r="S738" s="6">
        <f t="shared" si="257"/>
        <v>9211</v>
      </c>
      <c r="T738" s="6" t="str">
        <f t="shared" si="258"/>
        <v>15 to 19 minutes</v>
      </c>
      <c r="U738" s="6">
        <f t="shared" si="259"/>
        <v>15</v>
      </c>
      <c r="V738" s="6">
        <f t="shared" si="260"/>
        <v>18422</v>
      </c>
      <c r="W738" s="6">
        <f t="shared" si="261"/>
        <v>9163</v>
      </c>
      <c r="X738" s="6">
        <f t="shared" si="262"/>
        <v>3017</v>
      </c>
      <c r="Y738" s="6">
        <f t="shared" si="263"/>
        <v>4</v>
      </c>
      <c r="Z738" s="6">
        <f t="shared" si="264"/>
        <v>15.063639376864435</v>
      </c>
      <c r="AC738" s="6">
        <f t="shared" si="243"/>
        <v>18422</v>
      </c>
      <c r="AD738" s="6">
        <f t="shared" si="244"/>
        <v>4606</v>
      </c>
      <c r="AE738" s="6">
        <f t="shared" si="245"/>
        <v>5</v>
      </c>
      <c r="AF738" s="6">
        <f t="shared" si="246"/>
        <v>3396</v>
      </c>
      <c r="AG738" s="6">
        <f t="shared" si="247"/>
        <v>4</v>
      </c>
      <c r="AH738" s="6">
        <f t="shared" si="248"/>
        <v>1858</v>
      </c>
      <c r="AI738" s="6">
        <f t="shared" si="249"/>
        <v>8.2361601884570081</v>
      </c>
      <c r="AL738" s="6">
        <f t="shared" si="250"/>
        <v>18422</v>
      </c>
      <c r="AM738" s="6">
        <f t="shared" si="251"/>
        <v>13817</v>
      </c>
      <c r="AN738" s="6">
        <f t="shared" si="252"/>
        <v>20</v>
      </c>
      <c r="AO738" s="6">
        <f t="shared" si="253"/>
        <v>1929</v>
      </c>
      <c r="AP738" s="6">
        <f t="shared" si="254"/>
        <v>4</v>
      </c>
      <c r="AQ738" s="6">
        <f t="shared" si="255"/>
        <v>12180</v>
      </c>
      <c r="AR738" s="6">
        <f t="shared" si="256"/>
        <v>23.393468118195955</v>
      </c>
    </row>
    <row r="739" spans="3:44" x14ac:dyDescent="0.25">
      <c r="C739" s="5" t="s">
        <v>1462</v>
      </c>
      <c r="D739" s="5">
        <v>40140</v>
      </c>
      <c r="E739" s="5" t="s">
        <v>1463</v>
      </c>
      <c r="F739" s="5">
        <v>1570508</v>
      </c>
      <c r="G739" s="5">
        <v>39979</v>
      </c>
      <c r="H739" s="5">
        <v>138174</v>
      </c>
      <c r="I739" s="5">
        <v>210014</v>
      </c>
      <c r="J739" s="5">
        <v>225912</v>
      </c>
      <c r="K739" s="5">
        <v>204044</v>
      </c>
      <c r="L739" s="5">
        <v>76947</v>
      </c>
      <c r="M739" s="5">
        <v>199466</v>
      </c>
      <c r="N739" s="5">
        <v>36891</v>
      </c>
      <c r="O739" s="5">
        <v>55529</v>
      </c>
      <c r="P739" s="5">
        <v>134304</v>
      </c>
      <c r="Q739" s="5">
        <v>157636</v>
      </c>
      <c r="R739" s="5">
        <v>91612</v>
      </c>
      <c r="S739" s="6">
        <f t="shared" si="257"/>
        <v>785254</v>
      </c>
      <c r="T739" s="6" t="str">
        <f t="shared" si="258"/>
        <v>20 to 24 minutes</v>
      </c>
      <c r="U739" s="6">
        <f t="shared" si="259"/>
        <v>20</v>
      </c>
      <c r="V739" s="6">
        <f t="shared" si="260"/>
        <v>1570508</v>
      </c>
      <c r="W739" s="6">
        <f t="shared" si="261"/>
        <v>614079</v>
      </c>
      <c r="X739" s="6">
        <f t="shared" si="262"/>
        <v>204044</v>
      </c>
      <c r="Y739" s="6">
        <f t="shared" si="263"/>
        <v>4</v>
      </c>
      <c r="Z739" s="6">
        <f t="shared" si="264"/>
        <v>23.355648781635335</v>
      </c>
      <c r="AC739" s="6">
        <f t="shared" si="243"/>
        <v>1570508</v>
      </c>
      <c r="AD739" s="6">
        <f t="shared" si="244"/>
        <v>392628</v>
      </c>
      <c r="AE739" s="6">
        <f t="shared" si="245"/>
        <v>15</v>
      </c>
      <c r="AF739" s="6">
        <f t="shared" si="246"/>
        <v>225912</v>
      </c>
      <c r="AG739" s="6">
        <f t="shared" si="247"/>
        <v>4</v>
      </c>
      <c r="AH739" s="6">
        <f t="shared" si="248"/>
        <v>388167</v>
      </c>
      <c r="AI739" s="6">
        <f t="shared" si="249"/>
        <v>15.078968802011403</v>
      </c>
      <c r="AL739" s="6">
        <f t="shared" si="250"/>
        <v>1570508</v>
      </c>
      <c r="AM739" s="6">
        <f t="shared" si="251"/>
        <v>1177881</v>
      </c>
      <c r="AN739" s="6">
        <f t="shared" si="252"/>
        <v>40</v>
      </c>
      <c r="AO739" s="6">
        <f t="shared" si="253"/>
        <v>55529</v>
      </c>
      <c r="AP739" s="6">
        <f t="shared" si="254"/>
        <v>4</v>
      </c>
      <c r="AQ739" s="6">
        <f t="shared" si="255"/>
        <v>1131427</v>
      </c>
      <c r="AR739" s="6">
        <f t="shared" si="256"/>
        <v>43.346287525437162</v>
      </c>
    </row>
    <row r="740" spans="3:44" x14ac:dyDescent="0.25">
      <c r="C740" s="5" t="s">
        <v>1464</v>
      </c>
      <c r="D740" s="5">
        <v>40180</v>
      </c>
      <c r="E740" s="5" t="s">
        <v>1465</v>
      </c>
      <c r="F740" s="5">
        <v>17262</v>
      </c>
      <c r="G740" s="5">
        <v>1700</v>
      </c>
      <c r="H740" s="5">
        <v>4349</v>
      </c>
      <c r="I740" s="5">
        <v>3750</v>
      </c>
      <c r="J740" s="5">
        <v>2041</v>
      </c>
      <c r="K740" s="5">
        <v>1482</v>
      </c>
      <c r="L740" s="5">
        <v>506</v>
      </c>
      <c r="M740" s="5">
        <v>1307</v>
      </c>
      <c r="N740" s="5">
        <v>201</v>
      </c>
      <c r="O740" s="5">
        <v>225</v>
      </c>
      <c r="P740" s="5">
        <v>598</v>
      </c>
      <c r="Q740" s="5">
        <v>452</v>
      </c>
      <c r="R740" s="5">
        <v>651</v>
      </c>
      <c r="S740" s="6">
        <f t="shared" si="257"/>
        <v>8631</v>
      </c>
      <c r="T740" s="6" t="str">
        <f t="shared" si="258"/>
        <v>10 to 14 minutes</v>
      </c>
      <c r="U740" s="6">
        <f t="shared" si="259"/>
        <v>10</v>
      </c>
      <c r="V740" s="6">
        <f t="shared" si="260"/>
        <v>17262</v>
      </c>
      <c r="W740" s="6">
        <f t="shared" si="261"/>
        <v>6049</v>
      </c>
      <c r="X740" s="6">
        <f t="shared" si="262"/>
        <v>3750</v>
      </c>
      <c r="Y740" s="6">
        <f t="shared" si="263"/>
        <v>4</v>
      </c>
      <c r="Z740" s="6">
        <f t="shared" si="264"/>
        <v>12.754133333333334</v>
      </c>
      <c r="AC740" s="6">
        <f t="shared" si="243"/>
        <v>17262</v>
      </c>
      <c r="AD740" s="6">
        <f t="shared" si="244"/>
        <v>4316</v>
      </c>
      <c r="AE740" s="6">
        <f t="shared" si="245"/>
        <v>5</v>
      </c>
      <c r="AF740" s="6">
        <f t="shared" si="246"/>
        <v>4349</v>
      </c>
      <c r="AG740" s="6">
        <f t="shared" si="247"/>
        <v>4</v>
      </c>
      <c r="AH740" s="6">
        <f t="shared" si="248"/>
        <v>1700</v>
      </c>
      <c r="AI740" s="6">
        <f t="shared" si="249"/>
        <v>7.4056104851690048</v>
      </c>
      <c r="AL740" s="6">
        <f t="shared" si="250"/>
        <v>17262</v>
      </c>
      <c r="AM740" s="6">
        <f t="shared" si="251"/>
        <v>12947</v>
      </c>
      <c r="AN740" s="6">
        <f t="shared" si="252"/>
        <v>20</v>
      </c>
      <c r="AO740" s="6">
        <f t="shared" si="253"/>
        <v>1482</v>
      </c>
      <c r="AP740" s="6">
        <f t="shared" si="254"/>
        <v>4</v>
      </c>
      <c r="AQ740" s="6">
        <f t="shared" si="255"/>
        <v>11840</v>
      </c>
      <c r="AR740" s="6">
        <f t="shared" si="256"/>
        <v>22.98650472334683</v>
      </c>
    </row>
    <row r="741" spans="3:44" x14ac:dyDescent="0.25">
      <c r="C741" s="5" t="s">
        <v>1466</v>
      </c>
      <c r="D741" s="5">
        <v>40220</v>
      </c>
      <c r="E741" s="5" t="s">
        <v>1467</v>
      </c>
      <c r="F741" s="5">
        <v>139060</v>
      </c>
      <c r="G741" s="5">
        <v>5160</v>
      </c>
      <c r="H741" s="5">
        <v>14503</v>
      </c>
      <c r="I741" s="5">
        <v>22802</v>
      </c>
      <c r="J741" s="5">
        <v>26407</v>
      </c>
      <c r="K741" s="5">
        <v>25103</v>
      </c>
      <c r="L741" s="5">
        <v>9701</v>
      </c>
      <c r="M741" s="5">
        <v>16695</v>
      </c>
      <c r="N741" s="5">
        <v>2380</v>
      </c>
      <c r="O741" s="5">
        <v>3294</v>
      </c>
      <c r="P741" s="5">
        <v>7012</v>
      </c>
      <c r="Q741" s="5">
        <v>4198</v>
      </c>
      <c r="R741" s="5">
        <v>1805</v>
      </c>
      <c r="S741" s="6">
        <f t="shared" si="257"/>
        <v>69530</v>
      </c>
      <c r="T741" s="6" t="str">
        <f t="shared" si="258"/>
        <v>20 to 24 minutes</v>
      </c>
      <c r="U741" s="6">
        <f t="shared" si="259"/>
        <v>20</v>
      </c>
      <c r="V741" s="6">
        <f t="shared" si="260"/>
        <v>139060</v>
      </c>
      <c r="W741" s="6">
        <f t="shared" si="261"/>
        <v>68872</v>
      </c>
      <c r="X741" s="6">
        <f t="shared" si="262"/>
        <v>25103</v>
      </c>
      <c r="Y741" s="6">
        <f t="shared" si="263"/>
        <v>4</v>
      </c>
      <c r="Z741" s="6">
        <f t="shared" si="264"/>
        <v>20.104848026132334</v>
      </c>
      <c r="AC741" s="6">
        <f t="shared" si="243"/>
        <v>139060</v>
      </c>
      <c r="AD741" s="6">
        <f t="shared" si="244"/>
        <v>34766</v>
      </c>
      <c r="AE741" s="6">
        <f t="shared" si="245"/>
        <v>10</v>
      </c>
      <c r="AF741" s="6">
        <f t="shared" si="246"/>
        <v>22802</v>
      </c>
      <c r="AG741" s="6">
        <f t="shared" si="247"/>
        <v>4</v>
      </c>
      <c r="AH741" s="6">
        <f t="shared" si="248"/>
        <v>19663</v>
      </c>
      <c r="AI741" s="6">
        <f t="shared" si="249"/>
        <v>12.649241294623279</v>
      </c>
      <c r="AL741" s="6">
        <f t="shared" si="250"/>
        <v>139060</v>
      </c>
      <c r="AM741" s="6">
        <f t="shared" si="251"/>
        <v>104295</v>
      </c>
      <c r="AN741" s="6">
        <f t="shared" si="252"/>
        <v>30</v>
      </c>
      <c r="AO741" s="6">
        <f t="shared" si="253"/>
        <v>16695</v>
      </c>
      <c r="AP741" s="6">
        <f t="shared" si="254"/>
        <v>4</v>
      </c>
      <c r="AQ741" s="6">
        <f t="shared" si="255"/>
        <v>103676</v>
      </c>
      <c r="AR741" s="6">
        <f t="shared" si="256"/>
        <v>30.148307876609763</v>
      </c>
    </row>
    <row r="742" spans="3:44" x14ac:dyDescent="0.25">
      <c r="C742" s="5" t="s">
        <v>1468</v>
      </c>
      <c r="D742" s="5">
        <v>40260</v>
      </c>
      <c r="E742" s="5" t="s">
        <v>1469</v>
      </c>
      <c r="F742" s="5">
        <v>25971</v>
      </c>
      <c r="G742" s="5">
        <v>1561</v>
      </c>
      <c r="H742" s="5">
        <v>3807</v>
      </c>
      <c r="I742" s="5">
        <v>4090</v>
      </c>
      <c r="J742" s="5">
        <v>3997</v>
      </c>
      <c r="K742" s="5">
        <v>2655</v>
      </c>
      <c r="L742" s="5">
        <v>1354</v>
      </c>
      <c r="M742" s="5">
        <v>3732</v>
      </c>
      <c r="N742" s="5">
        <v>658</v>
      </c>
      <c r="O742" s="5">
        <v>653</v>
      </c>
      <c r="P742" s="5">
        <v>2000</v>
      </c>
      <c r="Q742" s="5">
        <v>839</v>
      </c>
      <c r="R742" s="5">
        <v>625</v>
      </c>
      <c r="S742" s="6">
        <f t="shared" si="257"/>
        <v>12985.5</v>
      </c>
      <c r="T742" s="6" t="str">
        <f t="shared" si="258"/>
        <v>15 to 19 minutes</v>
      </c>
      <c r="U742" s="6">
        <f t="shared" si="259"/>
        <v>15</v>
      </c>
      <c r="V742" s="6">
        <f t="shared" si="260"/>
        <v>25971</v>
      </c>
      <c r="W742" s="6">
        <f t="shared" si="261"/>
        <v>9458</v>
      </c>
      <c r="X742" s="6">
        <f t="shared" si="262"/>
        <v>3997</v>
      </c>
      <c r="Y742" s="6">
        <f t="shared" si="263"/>
        <v>4</v>
      </c>
      <c r="Z742" s="6">
        <f t="shared" si="264"/>
        <v>18.530147610708031</v>
      </c>
      <c r="AC742" s="6">
        <f t="shared" si="243"/>
        <v>25971</v>
      </c>
      <c r="AD742" s="6">
        <f t="shared" si="244"/>
        <v>6493</v>
      </c>
      <c r="AE742" s="6">
        <f t="shared" si="245"/>
        <v>10</v>
      </c>
      <c r="AF742" s="6">
        <f t="shared" si="246"/>
        <v>4090</v>
      </c>
      <c r="AG742" s="6">
        <f t="shared" si="247"/>
        <v>4</v>
      </c>
      <c r="AH742" s="6">
        <f t="shared" si="248"/>
        <v>5368</v>
      </c>
      <c r="AI742" s="6">
        <f t="shared" si="249"/>
        <v>11.1</v>
      </c>
      <c r="AL742" s="6">
        <f t="shared" si="250"/>
        <v>25971</v>
      </c>
      <c r="AM742" s="6">
        <f t="shared" si="251"/>
        <v>19479</v>
      </c>
      <c r="AN742" s="6">
        <f t="shared" si="252"/>
        <v>30</v>
      </c>
      <c r="AO742" s="6">
        <f t="shared" si="253"/>
        <v>3732</v>
      </c>
      <c r="AP742" s="6">
        <f t="shared" si="254"/>
        <v>4</v>
      </c>
      <c r="AQ742" s="6">
        <f t="shared" si="255"/>
        <v>17464</v>
      </c>
      <c r="AR742" s="6">
        <f t="shared" si="256"/>
        <v>32.15889603429796</v>
      </c>
    </row>
    <row r="743" spans="3:44" x14ac:dyDescent="0.25">
      <c r="C743" s="5" t="s">
        <v>1470</v>
      </c>
      <c r="D743" s="5">
        <v>40300</v>
      </c>
      <c r="E743" s="5" t="s">
        <v>1471</v>
      </c>
      <c r="F743" s="5">
        <v>24367</v>
      </c>
      <c r="G743" s="5">
        <v>1696</v>
      </c>
      <c r="H743" s="5">
        <v>3537</v>
      </c>
      <c r="I743" s="5">
        <v>3194</v>
      </c>
      <c r="J743" s="5">
        <v>3007</v>
      </c>
      <c r="K743" s="5">
        <v>2749</v>
      </c>
      <c r="L743" s="5">
        <v>1801</v>
      </c>
      <c r="M743" s="5">
        <v>3164</v>
      </c>
      <c r="N743" s="5">
        <v>1144</v>
      </c>
      <c r="O743" s="5">
        <v>833</v>
      </c>
      <c r="P743" s="5">
        <v>1577</v>
      </c>
      <c r="Q743" s="5">
        <v>968</v>
      </c>
      <c r="R743" s="5">
        <v>697</v>
      </c>
      <c r="S743" s="6">
        <f t="shared" si="257"/>
        <v>12183.5</v>
      </c>
      <c r="T743" s="6" t="str">
        <f t="shared" si="258"/>
        <v>20 to 24 minutes</v>
      </c>
      <c r="U743" s="6">
        <f t="shared" si="259"/>
        <v>20</v>
      </c>
      <c r="V743" s="6">
        <f t="shared" si="260"/>
        <v>24367</v>
      </c>
      <c r="W743" s="6">
        <f t="shared" si="261"/>
        <v>11434</v>
      </c>
      <c r="X743" s="6">
        <f t="shared" si="262"/>
        <v>2749</v>
      </c>
      <c r="Y743" s="6">
        <f t="shared" si="263"/>
        <v>4</v>
      </c>
      <c r="Z743" s="6">
        <f t="shared" si="264"/>
        <v>21.090578392142596</v>
      </c>
      <c r="AC743" s="6">
        <f t="shared" si="243"/>
        <v>24367</v>
      </c>
      <c r="AD743" s="6">
        <f t="shared" si="244"/>
        <v>6092</v>
      </c>
      <c r="AE743" s="6">
        <f t="shared" si="245"/>
        <v>10</v>
      </c>
      <c r="AF743" s="6">
        <f t="shared" si="246"/>
        <v>3194</v>
      </c>
      <c r="AG743" s="6">
        <f t="shared" si="247"/>
        <v>4</v>
      </c>
      <c r="AH743" s="6">
        <f t="shared" si="248"/>
        <v>5233</v>
      </c>
      <c r="AI743" s="6">
        <f t="shared" si="249"/>
        <v>11.075453976205385</v>
      </c>
      <c r="AL743" s="6">
        <f t="shared" si="250"/>
        <v>24367</v>
      </c>
      <c r="AM743" s="6">
        <f t="shared" si="251"/>
        <v>18276</v>
      </c>
      <c r="AN743" s="6">
        <f t="shared" si="252"/>
        <v>30</v>
      </c>
      <c r="AO743" s="6">
        <f t="shared" si="253"/>
        <v>3164</v>
      </c>
      <c r="AP743" s="6">
        <f t="shared" si="254"/>
        <v>4</v>
      </c>
      <c r="AQ743" s="6">
        <f t="shared" si="255"/>
        <v>15984</v>
      </c>
      <c r="AR743" s="6">
        <f t="shared" si="256"/>
        <v>32.896649810366625</v>
      </c>
    </row>
    <row r="744" spans="3:44" x14ac:dyDescent="0.25">
      <c r="C744" s="5" t="s">
        <v>1472</v>
      </c>
      <c r="D744" s="5">
        <v>40340</v>
      </c>
      <c r="E744" s="5" t="s">
        <v>1473</v>
      </c>
      <c r="F744" s="5">
        <v>93983</v>
      </c>
      <c r="G744" s="5">
        <v>3556</v>
      </c>
      <c r="H744" s="5">
        <v>13857</v>
      </c>
      <c r="I744" s="5">
        <v>21407</v>
      </c>
      <c r="J744" s="5">
        <v>21261</v>
      </c>
      <c r="K744" s="5">
        <v>13873</v>
      </c>
      <c r="L744" s="5">
        <v>5017</v>
      </c>
      <c r="M744" s="5">
        <v>6765</v>
      </c>
      <c r="N744" s="5">
        <v>1151</v>
      </c>
      <c r="O744" s="5">
        <v>1201</v>
      </c>
      <c r="P744" s="5">
        <v>2605</v>
      </c>
      <c r="Q744" s="5">
        <v>1854</v>
      </c>
      <c r="R744" s="5">
        <v>1436</v>
      </c>
      <c r="S744" s="6">
        <f t="shared" si="257"/>
        <v>46991.5</v>
      </c>
      <c r="T744" s="6" t="str">
        <f t="shared" si="258"/>
        <v>15 to 19 minutes</v>
      </c>
      <c r="U744" s="6">
        <f t="shared" si="259"/>
        <v>15</v>
      </c>
      <c r="V744" s="6">
        <f t="shared" si="260"/>
        <v>93983</v>
      </c>
      <c r="W744" s="6">
        <f t="shared" si="261"/>
        <v>38820</v>
      </c>
      <c r="X744" s="6">
        <f t="shared" si="262"/>
        <v>21261</v>
      </c>
      <c r="Y744" s="6">
        <f t="shared" si="263"/>
        <v>4</v>
      </c>
      <c r="Z744" s="6">
        <f t="shared" si="264"/>
        <v>16.537368891397396</v>
      </c>
      <c r="AC744" s="6">
        <f t="shared" si="243"/>
        <v>93983</v>
      </c>
      <c r="AD744" s="6">
        <f t="shared" si="244"/>
        <v>23496</v>
      </c>
      <c r="AE744" s="6">
        <f t="shared" si="245"/>
        <v>10</v>
      </c>
      <c r="AF744" s="6">
        <f t="shared" si="246"/>
        <v>21407</v>
      </c>
      <c r="AG744" s="6">
        <f t="shared" si="247"/>
        <v>4</v>
      </c>
      <c r="AH744" s="6">
        <f t="shared" si="248"/>
        <v>17413</v>
      </c>
      <c r="AI744" s="6">
        <f t="shared" si="249"/>
        <v>11.136590834773672</v>
      </c>
      <c r="AL744" s="6">
        <f t="shared" si="250"/>
        <v>93983</v>
      </c>
      <c r="AM744" s="6">
        <f t="shared" si="251"/>
        <v>70488</v>
      </c>
      <c r="AN744" s="6">
        <f t="shared" si="252"/>
        <v>20</v>
      </c>
      <c r="AO744" s="6">
        <f t="shared" si="253"/>
        <v>13873</v>
      </c>
      <c r="AP744" s="6">
        <f t="shared" si="254"/>
        <v>4</v>
      </c>
      <c r="AQ744" s="6">
        <f t="shared" si="255"/>
        <v>60081</v>
      </c>
      <c r="AR744" s="6">
        <f t="shared" si="256"/>
        <v>23.000432494774021</v>
      </c>
    </row>
    <row r="745" spans="3:44" x14ac:dyDescent="0.25">
      <c r="C745" s="5" t="s">
        <v>1474</v>
      </c>
      <c r="D745" s="5">
        <v>40380</v>
      </c>
      <c r="E745" s="5" t="s">
        <v>1475</v>
      </c>
      <c r="F745" s="5">
        <v>474980</v>
      </c>
      <c r="G745" s="5">
        <v>18740</v>
      </c>
      <c r="H745" s="5">
        <v>58096</v>
      </c>
      <c r="I745" s="5">
        <v>78180</v>
      </c>
      <c r="J745" s="5">
        <v>88113</v>
      </c>
      <c r="K745" s="5">
        <v>84245</v>
      </c>
      <c r="L745" s="5">
        <v>35220</v>
      </c>
      <c r="M745" s="5">
        <v>53680</v>
      </c>
      <c r="N745" s="5">
        <v>11829</v>
      </c>
      <c r="O745" s="5">
        <v>12039</v>
      </c>
      <c r="P745" s="5">
        <v>19242</v>
      </c>
      <c r="Q745" s="5">
        <v>10419</v>
      </c>
      <c r="R745" s="5">
        <v>5177</v>
      </c>
      <c r="S745" s="6">
        <f t="shared" si="257"/>
        <v>237490</v>
      </c>
      <c r="T745" s="6" t="str">
        <f t="shared" si="258"/>
        <v>15 to 19 minutes</v>
      </c>
      <c r="U745" s="6">
        <f t="shared" si="259"/>
        <v>15</v>
      </c>
      <c r="V745" s="6">
        <f t="shared" si="260"/>
        <v>474980</v>
      </c>
      <c r="W745" s="6">
        <f t="shared" si="261"/>
        <v>155016</v>
      </c>
      <c r="X745" s="6">
        <f t="shared" si="262"/>
        <v>88113</v>
      </c>
      <c r="Y745" s="6">
        <f t="shared" si="263"/>
        <v>4</v>
      </c>
      <c r="Z745" s="6">
        <f t="shared" si="264"/>
        <v>18.744010531930588</v>
      </c>
      <c r="AC745" s="6">
        <f t="shared" si="243"/>
        <v>474980</v>
      </c>
      <c r="AD745" s="6">
        <f t="shared" si="244"/>
        <v>118746</v>
      </c>
      <c r="AE745" s="6">
        <f t="shared" si="245"/>
        <v>10</v>
      </c>
      <c r="AF745" s="6">
        <f t="shared" si="246"/>
        <v>78180</v>
      </c>
      <c r="AG745" s="6">
        <f t="shared" si="247"/>
        <v>4</v>
      </c>
      <c r="AH745" s="6">
        <f t="shared" si="248"/>
        <v>76836</v>
      </c>
      <c r="AI745" s="6">
        <f t="shared" si="249"/>
        <v>12.144231261192122</v>
      </c>
      <c r="AL745" s="6">
        <f t="shared" si="250"/>
        <v>474980</v>
      </c>
      <c r="AM745" s="6">
        <f t="shared" si="251"/>
        <v>356235</v>
      </c>
      <c r="AN745" s="6">
        <f t="shared" si="252"/>
        <v>25</v>
      </c>
      <c r="AO745" s="6">
        <f t="shared" si="253"/>
        <v>35220</v>
      </c>
      <c r="AP745" s="6">
        <f t="shared" si="254"/>
        <v>4</v>
      </c>
      <c r="AQ745" s="6">
        <f t="shared" si="255"/>
        <v>327374</v>
      </c>
      <c r="AR745" s="6">
        <f t="shared" si="256"/>
        <v>28.277796706416808</v>
      </c>
    </row>
    <row r="746" spans="3:44" x14ac:dyDescent="0.25">
      <c r="C746" s="5" t="s">
        <v>1476</v>
      </c>
      <c r="D746" s="5">
        <v>40420</v>
      </c>
      <c r="E746" s="5" t="s">
        <v>1477</v>
      </c>
      <c r="F746" s="5">
        <v>147981</v>
      </c>
      <c r="G746" s="5">
        <v>4322</v>
      </c>
      <c r="H746" s="5">
        <v>16691</v>
      </c>
      <c r="I746" s="5">
        <v>24801</v>
      </c>
      <c r="J746" s="5">
        <v>26802</v>
      </c>
      <c r="K746" s="5">
        <v>25508</v>
      </c>
      <c r="L746" s="5">
        <v>10674</v>
      </c>
      <c r="M746" s="5">
        <v>15293</v>
      </c>
      <c r="N746" s="5">
        <v>2645</v>
      </c>
      <c r="O746" s="5">
        <v>3813</v>
      </c>
      <c r="P746" s="5">
        <v>6430</v>
      </c>
      <c r="Q746" s="5">
        <v>6872</v>
      </c>
      <c r="R746" s="5">
        <v>4130</v>
      </c>
      <c r="S746" s="6">
        <f t="shared" si="257"/>
        <v>73990.5</v>
      </c>
      <c r="T746" s="6" t="str">
        <f t="shared" si="258"/>
        <v>20 to 24 minutes</v>
      </c>
      <c r="U746" s="6">
        <f t="shared" si="259"/>
        <v>20</v>
      </c>
      <c r="V746" s="6">
        <f t="shared" si="260"/>
        <v>147981</v>
      </c>
      <c r="W746" s="6">
        <f t="shared" si="261"/>
        <v>72616</v>
      </c>
      <c r="X746" s="6">
        <f t="shared" si="262"/>
        <v>25508</v>
      </c>
      <c r="Y746" s="6">
        <f t="shared" si="263"/>
        <v>4</v>
      </c>
      <c r="Z746" s="6">
        <f t="shared" si="264"/>
        <v>20.215540222675241</v>
      </c>
      <c r="AC746" s="6">
        <f t="shared" si="243"/>
        <v>147981</v>
      </c>
      <c r="AD746" s="6">
        <f t="shared" si="244"/>
        <v>36996</v>
      </c>
      <c r="AE746" s="6">
        <f t="shared" si="245"/>
        <v>10</v>
      </c>
      <c r="AF746" s="6">
        <f t="shared" si="246"/>
        <v>24801</v>
      </c>
      <c r="AG746" s="6">
        <f t="shared" si="247"/>
        <v>4</v>
      </c>
      <c r="AH746" s="6">
        <f t="shared" si="248"/>
        <v>21013</v>
      </c>
      <c r="AI746" s="6">
        <f t="shared" si="249"/>
        <v>12.577678319422605</v>
      </c>
      <c r="AL746" s="6">
        <f t="shared" si="250"/>
        <v>147981</v>
      </c>
      <c r="AM746" s="6">
        <f t="shared" si="251"/>
        <v>110986</v>
      </c>
      <c r="AN746" s="6">
        <f t="shared" si="252"/>
        <v>30</v>
      </c>
      <c r="AO746" s="6">
        <f t="shared" si="253"/>
        <v>15293</v>
      </c>
      <c r="AP746" s="6">
        <f t="shared" si="254"/>
        <v>4</v>
      </c>
      <c r="AQ746" s="6">
        <f t="shared" si="255"/>
        <v>108798</v>
      </c>
      <c r="AR746" s="6">
        <f t="shared" si="256"/>
        <v>30.572222585496633</v>
      </c>
    </row>
    <row r="747" spans="3:44" x14ac:dyDescent="0.25">
      <c r="C747" s="5" t="s">
        <v>1478</v>
      </c>
      <c r="D747" s="5">
        <v>40460</v>
      </c>
      <c r="E747" s="5" t="s">
        <v>1479</v>
      </c>
      <c r="F747" s="5">
        <v>15622</v>
      </c>
      <c r="G747" s="5">
        <v>748</v>
      </c>
      <c r="H747" s="5">
        <v>2654</v>
      </c>
      <c r="I747" s="5">
        <v>3604</v>
      </c>
      <c r="J747" s="5">
        <v>2907</v>
      </c>
      <c r="K747" s="5">
        <v>1493</v>
      </c>
      <c r="L747" s="5">
        <v>440</v>
      </c>
      <c r="M747" s="5">
        <v>1801</v>
      </c>
      <c r="N747" s="5">
        <v>309</v>
      </c>
      <c r="O747" s="5">
        <v>328</v>
      </c>
      <c r="P747" s="5">
        <v>696</v>
      </c>
      <c r="Q747" s="5">
        <v>354</v>
      </c>
      <c r="R747" s="5">
        <v>288</v>
      </c>
      <c r="S747" s="6">
        <f t="shared" si="257"/>
        <v>7811</v>
      </c>
      <c r="T747" s="6" t="str">
        <f t="shared" si="258"/>
        <v>15 to 19 minutes</v>
      </c>
      <c r="U747" s="6">
        <f t="shared" si="259"/>
        <v>15</v>
      </c>
      <c r="V747" s="6">
        <f t="shared" si="260"/>
        <v>15622</v>
      </c>
      <c r="W747" s="6">
        <f t="shared" si="261"/>
        <v>7006</v>
      </c>
      <c r="X747" s="6">
        <f t="shared" si="262"/>
        <v>2907</v>
      </c>
      <c r="Y747" s="6">
        <f t="shared" si="263"/>
        <v>4</v>
      </c>
      <c r="Z747" s="6">
        <f t="shared" si="264"/>
        <v>16.107671138630892</v>
      </c>
      <c r="AC747" s="6">
        <f t="shared" si="243"/>
        <v>15622</v>
      </c>
      <c r="AD747" s="6">
        <f t="shared" si="244"/>
        <v>3906</v>
      </c>
      <c r="AE747" s="6">
        <f t="shared" si="245"/>
        <v>10</v>
      </c>
      <c r="AF747" s="6">
        <f t="shared" si="246"/>
        <v>3604</v>
      </c>
      <c r="AG747" s="6">
        <f t="shared" si="247"/>
        <v>4</v>
      </c>
      <c r="AH747" s="6">
        <f t="shared" si="248"/>
        <v>3402</v>
      </c>
      <c r="AI747" s="6">
        <f t="shared" si="249"/>
        <v>10.558823529411764</v>
      </c>
      <c r="AL747" s="6">
        <f t="shared" si="250"/>
        <v>15622</v>
      </c>
      <c r="AM747" s="6">
        <f t="shared" si="251"/>
        <v>11717</v>
      </c>
      <c r="AN747" s="6">
        <f t="shared" si="252"/>
        <v>25</v>
      </c>
      <c r="AO747" s="6">
        <f t="shared" si="253"/>
        <v>440</v>
      </c>
      <c r="AP747" s="6">
        <f t="shared" si="254"/>
        <v>4</v>
      </c>
      <c r="AQ747" s="6">
        <f t="shared" si="255"/>
        <v>11406</v>
      </c>
      <c r="AR747" s="6">
        <f t="shared" si="256"/>
        <v>27.822727272727274</v>
      </c>
    </row>
    <row r="748" spans="3:44" x14ac:dyDescent="0.25">
      <c r="C748" s="5" t="s">
        <v>1480</v>
      </c>
      <c r="D748" s="5">
        <v>40500</v>
      </c>
      <c r="E748" s="5" t="s">
        <v>1481</v>
      </c>
      <c r="F748" s="5">
        <v>17515</v>
      </c>
      <c r="G748" s="5">
        <v>1665</v>
      </c>
      <c r="H748" s="5">
        <v>3304</v>
      </c>
      <c r="I748" s="5">
        <v>3256</v>
      </c>
      <c r="J748" s="5">
        <v>2699</v>
      </c>
      <c r="K748" s="5">
        <v>2354</v>
      </c>
      <c r="L748" s="5">
        <v>847</v>
      </c>
      <c r="M748" s="5">
        <v>1477</v>
      </c>
      <c r="N748" s="5">
        <v>300</v>
      </c>
      <c r="O748" s="5">
        <v>320</v>
      </c>
      <c r="P748" s="5">
        <v>504</v>
      </c>
      <c r="Q748" s="5">
        <v>394</v>
      </c>
      <c r="R748" s="5">
        <v>395</v>
      </c>
      <c r="S748" s="6">
        <f t="shared" si="257"/>
        <v>8757.5</v>
      </c>
      <c r="T748" s="6" t="str">
        <f t="shared" si="258"/>
        <v>15 to 19 minutes</v>
      </c>
      <c r="U748" s="6">
        <f t="shared" si="259"/>
        <v>15</v>
      </c>
      <c r="V748" s="6">
        <f t="shared" si="260"/>
        <v>17515</v>
      </c>
      <c r="W748" s="6">
        <f t="shared" si="261"/>
        <v>8225</v>
      </c>
      <c r="X748" s="6">
        <f t="shared" si="262"/>
        <v>2699</v>
      </c>
      <c r="Y748" s="6">
        <f t="shared" si="263"/>
        <v>4</v>
      </c>
      <c r="Z748" s="6">
        <f t="shared" si="264"/>
        <v>15.789181178214154</v>
      </c>
      <c r="AC748" s="6">
        <f t="shared" si="243"/>
        <v>17515</v>
      </c>
      <c r="AD748" s="6">
        <f t="shared" si="244"/>
        <v>4379</v>
      </c>
      <c r="AE748" s="6">
        <f t="shared" si="245"/>
        <v>5</v>
      </c>
      <c r="AF748" s="6">
        <f t="shared" si="246"/>
        <v>3304</v>
      </c>
      <c r="AG748" s="6">
        <f t="shared" si="247"/>
        <v>4</v>
      </c>
      <c r="AH748" s="6">
        <f t="shared" si="248"/>
        <v>1665</v>
      </c>
      <c r="AI748" s="6">
        <f t="shared" si="249"/>
        <v>8.2854116222760297</v>
      </c>
      <c r="AL748" s="6">
        <f t="shared" si="250"/>
        <v>17515</v>
      </c>
      <c r="AM748" s="6">
        <f t="shared" si="251"/>
        <v>13137</v>
      </c>
      <c r="AN748" s="6">
        <f t="shared" si="252"/>
        <v>20</v>
      </c>
      <c r="AO748" s="6">
        <f t="shared" si="253"/>
        <v>2354</v>
      </c>
      <c r="AP748" s="6">
        <f t="shared" si="254"/>
        <v>4</v>
      </c>
      <c r="AQ748" s="6">
        <f t="shared" si="255"/>
        <v>10924</v>
      </c>
      <c r="AR748" s="6">
        <f t="shared" si="256"/>
        <v>23.759133389974512</v>
      </c>
    </row>
    <row r="749" spans="3:44" x14ac:dyDescent="0.25">
      <c r="C749" s="5" t="s">
        <v>1482</v>
      </c>
      <c r="D749" s="5">
        <v>40540</v>
      </c>
      <c r="E749" s="5" t="s">
        <v>1483</v>
      </c>
      <c r="F749" s="5">
        <v>21552</v>
      </c>
      <c r="G749" s="5">
        <v>1838</v>
      </c>
      <c r="H749" s="5">
        <v>4761</v>
      </c>
      <c r="I749" s="5">
        <v>4365</v>
      </c>
      <c r="J749" s="5">
        <v>3122</v>
      </c>
      <c r="K749" s="5">
        <v>1658</v>
      </c>
      <c r="L749" s="5">
        <v>603</v>
      </c>
      <c r="M749" s="5">
        <v>1449</v>
      </c>
      <c r="N749" s="5">
        <v>351</v>
      </c>
      <c r="O749" s="5">
        <v>431</v>
      </c>
      <c r="P749" s="5">
        <v>1232</v>
      </c>
      <c r="Q749" s="5">
        <v>790</v>
      </c>
      <c r="R749" s="5">
        <v>952</v>
      </c>
      <c r="S749" s="6">
        <f t="shared" si="257"/>
        <v>10776</v>
      </c>
      <c r="T749" s="6" t="str">
        <f t="shared" si="258"/>
        <v>10 to 14 minutes</v>
      </c>
      <c r="U749" s="6">
        <f t="shared" si="259"/>
        <v>10</v>
      </c>
      <c r="V749" s="6">
        <f t="shared" si="260"/>
        <v>21552</v>
      </c>
      <c r="W749" s="6">
        <f t="shared" si="261"/>
        <v>6599</v>
      </c>
      <c r="X749" s="6">
        <f t="shared" si="262"/>
        <v>4365</v>
      </c>
      <c r="Y749" s="6">
        <f t="shared" si="263"/>
        <v>4</v>
      </c>
      <c r="Z749" s="6">
        <f t="shared" si="264"/>
        <v>13.827720504009164</v>
      </c>
      <c r="AC749" s="6">
        <f t="shared" si="243"/>
        <v>21552</v>
      </c>
      <c r="AD749" s="6">
        <f t="shared" si="244"/>
        <v>5389</v>
      </c>
      <c r="AE749" s="6">
        <f t="shared" si="245"/>
        <v>5</v>
      </c>
      <c r="AF749" s="6">
        <f t="shared" si="246"/>
        <v>4761</v>
      </c>
      <c r="AG749" s="6">
        <f t="shared" si="247"/>
        <v>4</v>
      </c>
      <c r="AH749" s="6">
        <f t="shared" si="248"/>
        <v>1838</v>
      </c>
      <c r="AI749" s="6">
        <f t="shared" si="249"/>
        <v>7.9825666876706576</v>
      </c>
      <c r="AL749" s="6">
        <f t="shared" si="250"/>
        <v>21552</v>
      </c>
      <c r="AM749" s="6">
        <f t="shared" si="251"/>
        <v>16164</v>
      </c>
      <c r="AN749" s="6">
        <f t="shared" si="252"/>
        <v>25</v>
      </c>
      <c r="AO749" s="6">
        <f t="shared" si="253"/>
        <v>603</v>
      </c>
      <c r="AP749" s="6">
        <f t="shared" si="254"/>
        <v>4</v>
      </c>
      <c r="AQ749" s="6">
        <f t="shared" si="255"/>
        <v>15744</v>
      </c>
      <c r="AR749" s="6">
        <f t="shared" si="256"/>
        <v>27.786069651741293</v>
      </c>
    </row>
    <row r="750" spans="3:44" x14ac:dyDescent="0.25">
      <c r="C750" s="5" t="s">
        <v>1484</v>
      </c>
      <c r="D750" s="5">
        <v>40580</v>
      </c>
      <c r="E750" s="5" t="s">
        <v>1485</v>
      </c>
      <c r="F750" s="5">
        <v>60533</v>
      </c>
      <c r="G750" s="5">
        <v>2300</v>
      </c>
      <c r="H750" s="5">
        <v>7268</v>
      </c>
      <c r="I750" s="5">
        <v>11202</v>
      </c>
      <c r="J750" s="5">
        <v>11865</v>
      </c>
      <c r="K750" s="5">
        <v>9208</v>
      </c>
      <c r="L750" s="5">
        <v>3620</v>
      </c>
      <c r="M750" s="5">
        <v>6964</v>
      </c>
      <c r="N750" s="5">
        <v>1218</v>
      </c>
      <c r="O750" s="5">
        <v>1028</v>
      </c>
      <c r="P750" s="5">
        <v>2997</v>
      </c>
      <c r="Q750" s="5">
        <v>2109</v>
      </c>
      <c r="R750" s="5">
        <v>754</v>
      </c>
      <c r="S750" s="6">
        <f t="shared" si="257"/>
        <v>30266.5</v>
      </c>
      <c r="T750" s="6" t="str">
        <f t="shared" si="258"/>
        <v>15 to 19 minutes</v>
      </c>
      <c r="U750" s="6">
        <f t="shared" si="259"/>
        <v>15</v>
      </c>
      <c r="V750" s="6">
        <f t="shared" si="260"/>
        <v>60533</v>
      </c>
      <c r="W750" s="6">
        <f t="shared" si="261"/>
        <v>20770</v>
      </c>
      <c r="X750" s="6">
        <f t="shared" si="262"/>
        <v>11865</v>
      </c>
      <c r="Y750" s="6">
        <f t="shared" si="263"/>
        <v>4</v>
      </c>
      <c r="Z750" s="6">
        <f t="shared" si="264"/>
        <v>18.201517067003792</v>
      </c>
      <c r="AC750" s="6">
        <f t="shared" si="243"/>
        <v>60533</v>
      </c>
      <c r="AD750" s="6">
        <f t="shared" si="244"/>
        <v>15134</v>
      </c>
      <c r="AE750" s="6">
        <f t="shared" si="245"/>
        <v>10</v>
      </c>
      <c r="AF750" s="6">
        <f t="shared" si="246"/>
        <v>11202</v>
      </c>
      <c r="AG750" s="6">
        <f t="shared" si="247"/>
        <v>4</v>
      </c>
      <c r="AH750" s="6">
        <f t="shared" si="248"/>
        <v>9568</v>
      </c>
      <c r="AI750" s="6">
        <f t="shared" si="249"/>
        <v>11.987234422424567</v>
      </c>
      <c r="AL750" s="6">
        <f t="shared" si="250"/>
        <v>60533</v>
      </c>
      <c r="AM750" s="6">
        <f t="shared" si="251"/>
        <v>45400</v>
      </c>
      <c r="AN750" s="6">
        <f t="shared" si="252"/>
        <v>25</v>
      </c>
      <c r="AO750" s="6">
        <f t="shared" si="253"/>
        <v>3620</v>
      </c>
      <c r="AP750" s="6">
        <f t="shared" si="254"/>
        <v>4</v>
      </c>
      <c r="AQ750" s="6">
        <f t="shared" si="255"/>
        <v>41843</v>
      </c>
      <c r="AR750" s="6">
        <f t="shared" si="256"/>
        <v>28.930110497237568</v>
      </c>
    </row>
    <row r="751" spans="3:44" x14ac:dyDescent="0.25">
      <c r="C751" s="5" t="s">
        <v>1486</v>
      </c>
      <c r="D751" s="5">
        <v>40620</v>
      </c>
      <c r="E751" s="5" t="s">
        <v>1487</v>
      </c>
      <c r="F751" s="5">
        <v>17968</v>
      </c>
      <c r="G751" s="5">
        <v>1081</v>
      </c>
      <c r="H751" s="5">
        <v>3564</v>
      </c>
      <c r="I751" s="5">
        <v>4800</v>
      </c>
      <c r="J751" s="5">
        <v>2765</v>
      </c>
      <c r="K751" s="5">
        <v>1757</v>
      </c>
      <c r="L751" s="5">
        <v>709</v>
      </c>
      <c r="M751" s="5">
        <v>1272</v>
      </c>
      <c r="N751" s="5">
        <v>170</v>
      </c>
      <c r="O751" s="5">
        <v>435</v>
      </c>
      <c r="P751" s="5">
        <v>630</v>
      </c>
      <c r="Q751" s="5">
        <v>350</v>
      </c>
      <c r="R751" s="5">
        <v>435</v>
      </c>
      <c r="S751" s="6">
        <f t="shared" si="257"/>
        <v>8984</v>
      </c>
      <c r="T751" s="6" t="str">
        <f t="shared" si="258"/>
        <v>10 to 14 minutes</v>
      </c>
      <c r="U751" s="6">
        <f t="shared" si="259"/>
        <v>10</v>
      </c>
      <c r="V751" s="6">
        <f t="shared" si="260"/>
        <v>17968</v>
      </c>
      <c r="W751" s="6">
        <f t="shared" si="261"/>
        <v>4645</v>
      </c>
      <c r="X751" s="6">
        <f t="shared" si="262"/>
        <v>4800</v>
      </c>
      <c r="Y751" s="6">
        <f t="shared" si="263"/>
        <v>4</v>
      </c>
      <c r="Z751" s="6">
        <f t="shared" si="264"/>
        <v>13.615833333333333</v>
      </c>
      <c r="AC751" s="6">
        <f t="shared" si="243"/>
        <v>17968</v>
      </c>
      <c r="AD751" s="6">
        <f t="shared" si="244"/>
        <v>4493</v>
      </c>
      <c r="AE751" s="6">
        <f t="shared" si="245"/>
        <v>5</v>
      </c>
      <c r="AF751" s="6">
        <f t="shared" si="246"/>
        <v>3564</v>
      </c>
      <c r="AG751" s="6">
        <f t="shared" si="247"/>
        <v>4</v>
      </c>
      <c r="AH751" s="6">
        <f t="shared" si="248"/>
        <v>1081</v>
      </c>
      <c r="AI751" s="6">
        <f t="shared" si="249"/>
        <v>8.8282828282828287</v>
      </c>
      <c r="AL751" s="6">
        <f t="shared" si="250"/>
        <v>17968</v>
      </c>
      <c r="AM751" s="6">
        <f t="shared" si="251"/>
        <v>13476</v>
      </c>
      <c r="AN751" s="6">
        <f t="shared" si="252"/>
        <v>20</v>
      </c>
      <c r="AO751" s="6">
        <f t="shared" si="253"/>
        <v>1757</v>
      </c>
      <c r="AP751" s="6">
        <f t="shared" si="254"/>
        <v>4</v>
      </c>
      <c r="AQ751" s="6">
        <f t="shared" si="255"/>
        <v>12210</v>
      </c>
      <c r="AR751" s="6">
        <f t="shared" si="256"/>
        <v>22.882185543540125</v>
      </c>
    </row>
    <row r="752" spans="3:44" x14ac:dyDescent="0.25">
      <c r="C752" s="5" t="s">
        <v>1488</v>
      </c>
      <c r="D752" s="5">
        <v>40660</v>
      </c>
      <c r="E752" s="5" t="s">
        <v>1489</v>
      </c>
      <c r="F752" s="5">
        <v>37841</v>
      </c>
      <c r="G752" s="5">
        <v>1774</v>
      </c>
      <c r="H752" s="5">
        <v>4027</v>
      </c>
      <c r="I752" s="5">
        <v>7313</v>
      </c>
      <c r="J752" s="5">
        <v>7903</v>
      </c>
      <c r="K752" s="5">
        <v>6068</v>
      </c>
      <c r="L752" s="5">
        <v>2041</v>
      </c>
      <c r="M752" s="5">
        <v>3536</v>
      </c>
      <c r="N752" s="5">
        <v>603</v>
      </c>
      <c r="O752" s="5">
        <v>674</v>
      </c>
      <c r="P752" s="5">
        <v>1734</v>
      </c>
      <c r="Q752" s="5">
        <v>1158</v>
      </c>
      <c r="R752" s="5">
        <v>1010</v>
      </c>
      <c r="S752" s="6">
        <f t="shared" si="257"/>
        <v>18920.5</v>
      </c>
      <c r="T752" s="6" t="str">
        <f t="shared" si="258"/>
        <v>15 to 19 minutes</v>
      </c>
      <c r="U752" s="6">
        <f t="shared" si="259"/>
        <v>15</v>
      </c>
      <c r="V752" s="6">
        <f t="shared" si="260"/>
        <v>37841</v>
      </c>
      <c r="W752" s="6">
        <f t="shared" si="261"/>
        <v>13114</v>
      </c>
      <c r="X752" s="6">
        <f t="shared" si="262"/>
        <v>7903</v>
      </c>
      <c r="Y752" s="6">
        <f t="shared" si="263"/>
        <v>4</v>
      </c>
      <c r="Z752" s="6">
        <f t="shared" si="264"/>
        <v>17.938883968113373</v>
      </c>
      <c r="AC752" s="6">
        <f t="shared" si="243"/>
        <v>37841</v>
      </c>
      <c r="AD752" s="6">
        <f t="shared" si="244"/>
        <v>9461</v>
      </c>
      <c r="AE752" s="6">
        <f t="shared" si="245"/>
        <v>10</v>
      </c>
      <c r="AF752" s="6">
        <f t="shared" si="246"/>
        <v>7313</v>
      </c>
      <c r="AG752" s="6">
        <f t="shared" si="247"/>
        <v>4</v>
      </c>
      <c r="AH752" s="6">
        <f t="shared" si="248"/>
        <v>5801</v>
      </c>
      <c r="AI752" s="6">
        <f t="shared" si="249"/>
        <v>12.001504170654998</v>
      </c>
      <c r="AL752" s="6">
        <f t="shared" si="250"/>
        <v>37841</v>
      </c>
      <c r="AM752" s="6">
        <f t="shared" si="251"/>
        <v>28381</v>
      </c>
      <c r="AN752" s="6">
        <f t="shared" si="252"/>
        <v>25</v>
      </c>
      <c r="AO752" s="6">
        <f t="shared" si="253"/>
        <v>2041</v>
      </c>
      <c r="AP752" s="6">
        <f t="shared" si="254"/>
        <v>4</v>
      </c>
      <c r="AQ752" s="6">
        <f t="shared" si="255"/>
        <v>27085</v>
      </c>
      <c r="AR752" s="6">
        <f t="shared" si="256"/>
        <v>27.539441450269475</v>
      </c>
    </row>
    <row r="753" spans="3:44" x14ac:dyDescent="0.25">
      <c r="C753" s="5" t="s">
        <v>1490</v>
      </c>
      <c r="D753" s="5">
        <v>40700</v>
      </c>
      <c r="E753" s="5" t="s">
        <v>1491</v>
      </c>
      <c r="F753" s="5">
        <v>37091</v>
      </c>
      <c r="G753" s="5">
        <v>2888</v>
      </c>
      <c r="H753" s="5">
        <v>6453</v>
      </c>
      <c r="I753" s="5">
        <v>6973</v>
      </c>
      <c r="J753" s="5">
        <v>6221</v>
      </c>
      <c r="K753" s="5">
        <v>4909</v>
      </c>
      <c r="L753" s="5">
        <v>2199</v>
      </c>
      <c r="M753" s="5">
        <v>3057</v>
      </c>
      <c r="N753" s="5">
        <v>621</v>
      </c>
      <c r="O753" s="5">
        <v>714</v>
      </c>
      <c r="P753" s="5">
        <v>1060</v>
      </c>
      <c r="Q753" s="5">
        <v>1201</v>
      </c>
      <c r="R753" s="5">
        <v>795</v>
      </c>
      <c r="S753" s="6">
        <f t="shared" si="257"/>
        <v>18545.5</v>
      </c>
      <c r="T753" s="6" t="str">
        <f t="shared" si="258"/>
        <v>15 to 19 minutes</v>
      </c>
      <c r="U753" s="6">
        <f t="shared" si="259"/>
        <v>15</v>
      </c>
      <c r="V753" s="6">
        <f t="shared" si="260"/>
        <v>37091</v>
      </c>
      <c r="W753" s="6">
        <f t="shared" si="261"/>
        <v>16314</v>
      </c>
      <c r="X753" s="6">
        <f t="shared" si="262"/>
        <v>6221</v>
      </c>
      <c r="Y753" s="6">
        <f t="shared" si="263"/>
        <v>4</v>
      </c>
      <c r="Z753" s="6">
        <f t="shared" si="264"/>
        <v>16.434817553447999</v>
      </c>
      <c r="AC753" s="6">
        <f t="shared" si="243"/>
        <v>37091</v>
      </c>
      <c r="AD753" s="6">
        <f t="shared" si="244"/>
        <v>9273</v>
      </c>
      <c r="AE753" s="6">
        <f t="shared" si="245"/>
        <v>5</v>
      </c>
      <c r="AF753" s="6">
        <f t="shared" si="246"/>
        <v>6453</v>
      </c>
      <c r="AG753" s="6">
        <f t="shared" si="247"/>
        <v>4</v>
      </c>
      <c r="AH753" s="6">
        <f t="shared" si="248"/>
        <v>2888</v>
      </c>
      <c r="AI753" s="6">
        <f t="shared" si="249"/>
        <v>8.9576940957694102</v>
      </c>
      <c r="AL753" s="6">
        <f t="shared" si="250"/>
        <v>37091</v>
      </c>
      <c r="AM753" s="6">
        <f t="shared" si="251"/>
        <v>27819</v>
      </c>
      <c r="AN753" s="6">
        <f t="shared" si="252"/>
        <v>25</v>
      </c>
      <c r="AO753" s="6">
        <f t="shared" si="253"/>
        <v>2199</v>
      </c>
      <c r="AP753" s="6">
        <f t="shared" si="254"/>
        <v>4</v>
      </c>
      <c r="AQ753" s="6">
        <f t="shared" si="255"/>
        <v>27444</v>
      </c>
      <c r="AR753" s="6">
        <f t="shared" si="256"/>
        <v>25.680763983628921</v>
      </c>
    </row>
    <row r="754" spans="3:44" x14ac:dyDescent="0.25">
      <c r="C754" s="5" t="s">
        <v>1492</v>
      </c>
      <c r="D754" s="5">
        <v>40740</v>
      </c>
      <c r="E754" s="5" t="s">
        <v>1493</v>
      </c>
      <c r="F754" s="5">
        <v>25351</v>
      </c>
      <c r="G754" s="5">
        <v>1476</v>
      </c>
      <c r="H754" s="5">
        <v>4640</v>
      </c>
      <c r="I754" s="5">
        <v>6710</v>
      </c>
      <c r="J754" s="5">
        <v>5303</v>
      </c>
      <c r="K754" s="5">
        <v>2850</v>
      </c>
      <c r="L754" s="5">
        <v>586</v>
      </c>
      <c r="M754" s="5">
        <v>1450</v>
      </c>
      <c r="N754" s="5">
        <v>357</v>
      </c>
      <c r="O754" s="5">
        <v>372</v>
      </c>
      <c r="P754" s="5">
        <v>700</v>
      </c>
      <c r="Q754" s="5">
        <v>414</v>
      </c>
      <c r="R754" s="5">
        <v>493</v>
      </c>
      <c r="S754" s="6">
        <f t="shared" si="257"/>
        <v>12675.5</v>
      </c>
      <c r="T754" s="6" t="str">
        <f t="shared" si="258"/>
        <v>10 to 14 minutes</v>
      </c>
      <c r="U754" s="6">
        <f t="shared" si="259"/>
        <v>10</v>
      </c>
      <c r="V754" s="6">
        <f t="shared" si="260"/>
        <v>25351</v>
      </c>
      <c r="W754" s="6">
        <f t="shared" si="261"/>
        <v>6116</v>
      </c>
      <c r="X754" s="6">
        <f t="shared" si="262"/>
        <v>6710</v>
      </c>
      <c r="Y754" s="6">
        <f t="shared" si="263"/>
        <v>4</v>
      </c>
      <c r="Z754" s="6">
        <f t="shared" si="264"/>
        <v>13.910283159463487</v>
      </c>
      <c r="AC754" s="6">
        <f t="shared" si="243"/>
        <v>25351</v>
      </c>
      <c r="AD754" s="6">
        <f t="shared" si="244"/>
        <v>6338</v>
      </c>
      <c r="AE754" s="6">
        <f t="shared" si="245"/>
        <v>10</v>
      </c>
      <c r="AF754" s="6">
        <f t="shared" si="246"/>
        <v>6710</v>
      </c>
      <c r="AG754" s="6">
        <f t="shared" si="247"/>
        <v>4</v>
      </c>
      <c r="AH754" s="6">
        <f t="shared" si="248"/>
        <v>6116</v>
      </c>
      <c r="AI754" s="6">
        <f t="shared" si="249"/>
        <v>10.132190760059613</v>
      </c>
      <c r="AL754" s="6">
        <f t="shared" si="250"/>
        <v>25351</v>
      </c>
      <c r="AM754" s="6">
        <f t="shared" si="251"/>
        <v>19014</v>
      </c>
      <c r="AN754" s="6">
        <f t="shared" si="252"/>
        <v>20</v>
      </c>
      <c r="AO754" s="6">
        <f t="shared" si="253"/>
        <v>2850</v>
      </c>
      <c r="AP754" s="6">
        <f t="shared" si="254"/>
        <v>4</v>
      </c>
      <c r="AQ754" s="6">
        <f t="shared" si="255"/>
        <v>18129</v>
      </c>
      <c r="AR754" s="6">
        <f t="shared" si="256"/>
        <v>21.241052631578949</v>
      </c>
    </row>
    <row r="755" spans="3:44" x14ac:dyDescent="0.25">
      <c r="C755" s="5" t="s">
        <v>1494</v>
      </c>
      <c r="D755" s="5">
        <v>40760</v>
      </c>
      <c r="E755" s="5" t="s">
        <v>1495</v>
      </c>
      <c r="F755" s="5">
        <v>7877</v>
      </c>
      <c r="G755" s="5">
        <v>748</v>
      </c>
      <c r="H755" s="5">
        <v>1732</v>
      </c>
      <c r="I755" s="5">
        <v>1515</v>
      </c>
      <c r="J755" s="5">
        <v>965</v>
      </c>
      <c r="K755" s="5">
        <v>975</v>
      </c>
      <c r="L755" s="5">
        <v>312</v>
      </c>
      <c r="M755" s="5">
        <v>737</v>
      </c>
      <c r="N755" s="5">
        <v>127</v>
      </c>
      <c r="O755" s="5">
        <v>157</v>
      </c>
      <c r="P755" s="5">
        <v>317</v>
      </c>
      <c r="Q755" s="5">
        <v>139</v>
      </c>
      <c r="R755" s="5">
        <v>153</v>
      </c>
      <c r="S755" s="6">
        <f t="shared" si="257"/>
        <v>3938.5</v>
      </c>
      <c r="T755" s="6" t="str">
        <f t="shared" si="258"/>
        <v>10 to 14 minutes</v>
      </c>
      <c r="U755" s="6">
        <f t="shared" si="259"/>
        <v>10</v>
      </c>
      <c r="V755" s="6">
        <f t="shared" si="260"/>
        <v>7877</v>
      </c>
      <c r="W755" s="6">
        <f t="shared" si="261"/>
        <v>2480</v>
      </c>
      <c r="X755" s="6">
        <f t="shared" si="262"/>
        <v>1515</v>
      </c>
      <c r="Y755" s="6">
        <f t="shared" si="263"/>
        <v>4</v>
      </c>
      <c r="Z755" s="6">
        <f t="shared" si="264"/>
        <v>13.850825082508251</v>
      </c>
      <c r="AC755" s="6">
        <f t="shared" si="243"/>
        <v>7877</v>
      </c>
      <c r="AD755" s="6">
        <f t="shared" si="244"/>
        <v>1970</v>
      </c>
      <c r="AE755" s="6">
        <f t="shared" si="245"/>
        <v>5</v>
      </c>
      <c r="AF755" s="6">
        <f t="shared" si="246"/>
        <v>1732</v>
      </c>
      <c r="AG755" s="6">
        <f t="shared" si="247"/>
        <v>4</v>
      </c>
      <c r="AH755" s="6">
        <f t="shared" si="248"/>
        <v>748</v>
      </c>
      <c r="AI755" s="6">
        <f t="shared" si="249"/>
        <v>7.8204387990762125</v>
      </c>
      <c r="AL755" s="6">
        <f t="shared" si="250"/>
        <v>7877</v>
      </c>
      <c r="AM755" s="6">
        <f t="shared" si="251"/>
        <v>5908</v>
      </c>
      <c r="AN755" s="6">
        <f t="shared" si="252"/>
        <v>20</v>
      </c>
      <c r="AO755" s="6">
        <f t="shared" si="253"/>
        <v>975</v>
      </c>
      <c r="AP755" s="6">
        <f t="shared" si="254"/>
        <v>4</v>
      </c>
      <c r="AQ755" s="6">
        <f t="shared" si="255"/>
        <v>4960</v>
      </c>
      <c r="AR755" s="6">
        <f t="shared" si="256"/>
        <v>23.888205128205129</v>
      </c>
    </row>
    <row r="756" spans="3:44" x14ac:dyDescent="0.25">
      <c r="C756" s="5" t="s">
        <v>1496</v>
      </c>
      <c r="D756" s="5">
        <v>40780</v>
      </c>
      <c r="E756" s="5" t="s">
        <v>1497</v>
      </c>
      <c r="F756" s="5">
        <v>35424</v>
      </c>
      <c r="G756" s="5">
        <v>1884</v>
      </c>
      <c r="H756" s="5">
        <v>6217</v>
      </c>
      <c r="I756" s="5">
        <v>7505</v>
      </c>
      <c r="J756" s="5">
        <v>6241</v>
      </c>
      <c r="K756" s="5">
        <v>4498</v>
      </c>
      <c r="L756" s="5">
        <v>1813</v>
      </c>
      <c r="M756" s="5">
        <v>3054</v>
      </c>
      <c r="N756" s="5">
        <v>862</v>
      </c>
      <c r="O756" s="5">
        <v>554</v>
      </c>
      <c r="P756" s="5">
        <v>1183</v>
      </c>
      <c r="Q756" s="5">
        <v>816</v>
      </c>
      <c r="R756" s="5">
        <v>797</v>
      </c>
      <c r="S756" s="6">
        <f t="shared" si="257"/>
        <v>17712</v>
      </c>
      <c r="T756" s="6" t="str">
        <f t="shared" si="258"/>
        <v>15 to 19 minutes</v>
      </c>
      <c r="U756" s="6">
        <f t="shared" si="259"/>
        <v>15</v>
      </c>
      <c r="V756" s="6">
        <f t="shared" si="260"/>
        <v>35424</v>
      </c>
      <c r="W756" s="6">
        <f t="shared" si="261"/>
        <v>15606</v>
      </c>
      <c r="X756" s="6">
        <f t="shared" si="262"/>
        <v>6241</v>
      </c>
      <c r="Y756" s="6">
        <f t="shared" si="263"/>
        <v>4</v>
      </c>
      <c r="Z756" s="6">
        <f t="shared" si="264"/>
        <v>16.349783688511458</v>
      </c>
      <c r="AC756" s="6">
        <f t="shared" si="243"/>
        <v>35424</v>
      </c>
      <c r="AD756" s="6">
        <f t="shared" si="244"/>
        <v>8857</v>
      </c>
      <c r="AE756" s="6">
        <f t="shared" si="245"/>
        <v>10</v>
      </c>
      <c r="AF756" s="6">
        <f t="shared" si="246"/>
        <v>7505</v>
      </c>
      <c r="AG756" s="6">
        <f t="shared" si="247"/>
        <v>4</v>
      </c>
      <c r="AH756" s="6">
        <f t="shared" si="248"/>
        <v>8101</v>
      </c>
      <c r="AI756" s="6">
        <f t="shared" si="249"/>
        <v>10.402398401065955</v>
      </c>
      <c r="AL756" s="6">
        <f t="shared" si="250"/>
        <v>35424</v>
      </c>
      <c r="AM756" s="6">
        <f t="shared" si="251"/>
        <v>26568</v>
      </c>
      <c r="AN756" s="6">
        <f t="shared" si="252"/>
        <v>25</v>
      </c>
      <c r="AO756" s="6">
        <f t="shared" si="253"/>
        <v>1813</v>
      </c>
      <c r="AP756" s="6">
        <f t="shared" si="254"/>
        <v>4</v>
      </c>
      <c r="AQ756" s="6">
        <f t="shared" si="255"/>
        <v>26345</v>
      </c>
      <c r="AR756" s="6">
        <f t="shared" si="256"/>
        <v>25.492002206287921</v>
      </c>
    </row>
    <row r="757" spans="3:44" x14ac:dyDescent="0.25">
      <c r="C757" s="5" t="s">
        <v>1498</v>
      </c>
      <c r="D757" s="5">
        <v>40820</v>
      </c>
      <c r="E757" s="5" t="s">
        <v>1499</v>
      </c>
      <c r="F757" s="5">
        <v>24886</v>
      </c>
      <c r="G757" s="5">
        <v>1534</v>
      </c>
      <c r="H757" s="5">
        <v>4587</v>
      </c>
      <c r="I757" s="5">
        <v>5447</v>
      </c>
      <c r="J757" s="5">
        <v>3926</v>
      </c>
      <c r="K757" s="5">
        <v>2193</v>
      </c>
      <c r="L757" s="5">
        <v>1059</v>
      </c>
      <c r="M757" s="5">
        <v>2287</v>
      </c>
      <c r="N757" s="5">
        <v>526</v>
      </c>
      <c r="O757" s="5">
        <v>694</v>
      </c>
      <c r="P757" s="5">
        <v>1155</v>
      </c>
      <c r="Q757" s="5">
        <v>615</v>
      </c>
      <c r="R757" s="5">
        <v>863</v>
      </c>
      <c r="S757" s="6">
        <f t="shared" si="257"/>
        <v>12443</v>
      </c>
      <c r="T757" s="6" t="str">
        <f t="shared" si="258"/>
        <v>15 to 19 minutes</v>
      </c>
      <c r="U757" s="6">
        <f t="shared" si="259"/>
        <v>15</v>
      </c>
      <c r="V757" s="6">
        <f t="shared" si="260"/>
        <v>24886</v>
      </c>
      <c r="W757" s="6">
        <f t="shared" si="261"/>
        <v>11568</v>
      </c>
      <c r="X757" s="6">
        <f t="shared" si="262"/>
        <v>3926</v>
      </c>
      <c r="Y757" s="6">
        <f t="shared" si="263"/>
        <v>4</v>
      </c>
      <c r="Z757" s="6">
        <f t="shared" si="264"/>
        <v>15.891492613346918</v>
      </c>
      <c r="AC757" s="6">
        <f t="shared" si="243"/>
        <v>24886</v>
      </c>
      <c r="AD757" s="6">
        <f t="shared" si="244"/>
        <v>6222</v>
      </c>
      <c r="AE757" s="6">
        <f t="shared" si="245"/>
        <v>10</v>
      </c>
      <c r="AF757" s="6">
        <f t="shared" si="246"/>
        <v>5447</v>
      </c>
      <c r="AG757" s="6">
        <f t="shared" si="247"/>
        <v>4</v>
      </c>
      <c r="AH757" s="6">
        <f t="shared" si="248"/>
        <v>6121</v>
      </c>
      <c r="AI757" s="6">
        <f t="shared" si="249"/>
        <v>10.073802092895171</v>
      </c>
      <c r="AL757" s="6">
        <f t="shared" si="250"/>
        <v>24886</v>
      </c>
      <c r="AM757" s="6">
        <f t="shared" si="251"/>
        <v>18665</v>
      </c>
      <c r="AN757" s="6">
        <f t="shared" si="252"/>
        <v>25</v>
      </c>
      <c r="AO757" s="6">
        <f t="shared" si="253"/>
        <v>1059</v>
      </c>
      <c r="AP757" s="6">
        <f t="shared" si="254"/>
        <v>4</v>
      </c>
      <c r="AQ757" s="6">
        <f t="shared" si="255"/>
        <v>17687</v>
      </c>
      <c r="AR757" s="6">
        <f t="shared" si="256"/>
        <v>28.692162417374881</v>
      </c>
    </row>
    <row r="758" spans="3:44" x14ac:dyDescent="0.25">
      <c r="C758" s="5" t="s">
        <v>1500</v>
      </c>
      <c r="D758" s="5">
        <v>40860</v>
      </c>
      <c r="E758" s="5" t="s">
        <v>1501</v>
      </c>
      <c r="F758" s="5">
        <v>28342</v>
      </c>
      <c r="G758" s="5">
        <v>2229</v>
      </c>
      <c r="H758" s="5">
        <v>5228</v>
      </c>
      <c r="I758" s="5">
        <v>4953</v>
      </c>
      <c r="J758" s="5">
        <v>3694</v>
      </c>
      <c r="K758" s="5">
        <v>3636</v>
      </c>
      <c r="L758" s="5">
        <v>1754</v>
      </c>
      <c r="M758" s="5">
        <v>2946</v>
      </c>
      <c r="N758" s="5">
        <v>625</v>
      </c>
      <c r="O758" s="5">
        <v>716</v>
      </c>
      <c r="P758" s="5">
        <v>1171</v>
      </c>
      <c r="Q758" s="5">
        <v>697</v>
      </c>
      <c r="R758" s="5">
        <v>693</v>
      </c>
      <c r="S758" s="6">
        <f t="shared" si="257"/>
        <v>14171</v>
      </c>
      <c r="T758" s="6" t="str">
        <f t="shared" si="258"/>
        <v>15 to 19 minutes</v>
      </c>
      <c r="U758" s="6">
        <f t="shared" si="259"/>
        <v>15</v>
      </c>
      <c r="V758" s="6">
        <f t="shared" si="260"/>
        <v>28342</v>
      </c>
      <c r="W758" s="6">
        <f t="shared" si="261"/>
        <v>12410</v>
      </c>
      <c r="X758" s="6">
        <f t="shared" si="262"/>
        <v>3694</v>
      </c>
      <c r="Y758" s="6">
        <f t="shared" si="263"/>
        <v>4</v>
      </c>
      <c r="Z758" s="6">
        <f t="shared" si="264"/>
        <v>16.906876015159717</v>
      </c>
      <c r="AC758" s="6">
        <f t="shared" si="243"/>
        <v>28342</v>
      </c>
      <c r="AD758" s="6">
        <f t="shared" si="244"/>
        <v>7086</v>
      </c>
      <c r="AE758" s="6">
        <f t="shared" si="245"/>
        <v>5</v>
      </c>
      <c r="AF758" s="6">
        <f t="shared" si="246"/>
        <v>5228</v>
      </c>
      <c r="AG758" s="6">
        <f t="shared" si="247"/>
        <v>4</v>
      </c>
      <c r="AH758" s="6">
        <f t="shared" si="248"/>
        <v>2229</v>
      </c>
      <c r="AI758" s="6">
        <f t="shared" si="249"/>
        <v>8.7157612853863817</v>
      </c>
      <c r="AL758" s="6">
        <f t="shared" si="250"/>
        <v>28342</v>
      </c>
      <c r="AM758" s="6">
        <f t="shared" si="251"/>
        <v>21257</v>
      </c>
      <c r="AN758" s="6">
        <f t="shared" si="252"/>
        <v>25</v>
      </c>
      <c r="AO758" s="6">
        <f t="shared" si="253"/>
        <v>1754</v>
      </c>
      <c r="AP758" s="6">
        <f t="shared" si="254"/>
        <v>4</v>
      </c>
      <c r="AQ758" s="6">
        <f t="shared" si="255"/>
        <v>19740</v>
      </c>
      <c r="AR758" s="6">
        <f t="shared" si="256"/>
        <v>28.458380843785633</v>
      </c>
    </row>
    <row r="759" spans="3:44" x14ac:dyDescent="0.25">
      <c r="C759" s="5" t="s">
        <v>1502</v>
      </c>
      <c r="D759" s="5">
        <v>40900</v>
      </c>
      <c r="E759" s="5" t="s">
        <v>1503</v>
      </c>
      <c r="F759" s="5">
        <v>870120</v>
      </c>
      <c r="G759" s="5">
        <v>23238</v>
      </c>
      <c r="H759" s="5">
        <v>80317</v>
      </c>
      <c r="I759" s="5">
        <v>122824</v>
      </c>
      <c r="J759" s="5">
        <v>139354</v>
      </c>
      <c r="K759" s="5">
        <v>134558</v>
      </c>
      <c r="L759" s="5">
        <v>57936</v>
      </c>
      <c r="M759" s="5">
        <v>132167</v>
      </c>
      <c r="N759" s="5">
        <v>25464</v>
      </c>
      <c r="O759" s="5">
        <v>32602</v>
      </c>
      <c r="P759" s="5">
        <v>60506</v>
      </c>
      <c r="Q759" s="5">
        <v>35533</v>
      </c>
      <c r="R759" s="5">
        <v>25621</v>
      </c>
      <c r="S759" s="6">
        <f t="shared" si="257"/>
        <v>435060</v>
      </c>
      <c r="T759" s="6" t="str">
        <f t="shared" si="258"/>
        <v>20 to 24 minutes</v>
      </c>
      <c r="U759" s="6">
        <f t="shared" si="259"/>
        <v>20</v>
      </c>
      <c r="V759" s="6">
        <f t="shared" si="260"/>
        <v>870120</v>
      </c>
      <c r="W759" s="6">
        <f t="shared" si="261"/>
        <v>365733</v>
      </c>
      <c r="X759" s="6">
        <f t="shared" si="262"/>
        <v>134558</v>
      </c>
      <c r="Y759" s="6">
        <f t="shared" si="263"/>
        <v>4</v>
      </c>
      <c r="Z759" s="6">
        <f t="shared" si="264"/>
        <v>22.060880809762331</v>
      </c>
      <c r="AC759" s="6">
        <f t="shared" si="243"/>
        <v>870120</v>
      </c>
      <c r="AD759" s="6">
        <f t="shared" si="244"/>
        <v>217531</v>
      </c>
      <c r="AE759" s="6">
        <f t="shared" si="245"/>
        <v>10</v>
      </c>
      <c r="AF759" s="6">
        <f t="shared" si="246"/>
        <v>122824</v>
      </c>
      <c r="AG759" s="6">
        <f t="shared" si="247"/>
        <v>4</v>
      </c>
      <c r="AH759" s="6">
        <f t="shared" si="248"/>
        <v>103555</v>
      </c>
      <c r="AI759" s="6">
        <f t="shared" si="249"/>
        <v>13.711815280401225</v>
      </c>
      <c r="AL759" s="6">
        <f t="shared" si="250"/>
        <v>870120</v>
      </c>
      <c r="AM759" s="6">
        <f t="shared" si="251"/>
        <v>652590</v>
      </c>
      <c r="AN759" s="6">
        <f t="shared" si="252"/>
        <v>30</v>
      </c>
      <c r="AO759" s="6">
        <f t="shared" si="253"/>
        <v>132167</v>
      </c>
      <c r="AP759" s="6">
        <f t="shared" si="254"/>
        <v>4</v>
      </c>
      <c r="AQ759" s="6">
        <f t="shared" si="255"/>
        <v>558227</v>
      </c>
      <c r="AR759" s="6">
        <f t="shared" si="256"/>
        <v>32.855871738028405</v>
      </c>
    </row>
    <row r="760" spans="3:44" x14ac:dyDescent="0.25">
      <c r="C760" s="5" t="s">
        <v>1504</v>
      </c>
      <c r="D760" s="5">
        <v>40940</v>
      </c>
      <c r="E760" s="5" t="s">
        <v>1505</v>
      </c>
      <c r="F760" s="5">
        <v>14785</v>
      </c>
      <c r="G760" s="5">
        <v>1057</v>
      </c>
      <c r="H760" s="5">
        <v>3562</v>
      </c>
      <c r="I760" s="5">
        <v>3141</v>
      </c>
      <c r="J760" s="5">
        <v>2070</v>
      </c>
      <c r="K760" s="5">
        <v>1362</v>
      </c>
      <c r="L760" s="5">
        <v>458</v>
      </c>
      <c r="M760" s="5">
        <v>996</v>
      </c>
      <c r="N760" s="5">
        <v>151</v>
      </c>
      <c r="O760" s="5">
        <v>186</v>
      </c>
      <c r="P760" s="5">
        <v>593</v>
      </c>
      <c r="Q760" s="5">
        <v>887</v>
      </c>
      <c r="R760" s="5">
        <v>322</v>
      </c>
      <c r="S760" s="6">
        <f t="shared" si="257"/>
        <v>7392.5</v>
      </c>
      <c r="T760" s="6" t="str">
        <f t="shared" si="258"/>
        <v>10 to 14 minutes</v>
      </c>
      <c r="U760" s="6">
        <f t="shared" si="259"/>
        <v>10</v>
      </c>
      <c r="V760" s="6">
        <f t="shared" si="260"/>
        <v>14785</v>
      </c>
      <c r="W760" s="6">
        <f t="shared" si="261"/>
        <v>4619</v>
      </c>
      <c r="X760" s="6">
        <f t="shared" si="262"/>
        <v>3141</v>
      </c>
      <c r="Y760" s="6">
        <f t="shared" si="263"/>
        <v>4</v>
      </c>
      <c r="Z760" s="6">
        <f t="shared" si="264"/>
        <v>13.53199617956065</v>
      </c>
      <c r="AC760" s="6">
        <f t="shared" si="243"/>
        <v>14785</v>
      </c>
      <c r="AD760" s="6">
        <f t="shared" si="244"/>
        <v>3697</v>
      </c>
      <c r="AE760" s="6">
        <f t="shared" si="245"/>
        <v>5</v>
      </c>
      <c r="AF760" s="6">
        <f t="shared" si="246"/>
        <v>3562</v>
      </c>
      <c r="AG760" s="6">
        <f t="shared" si="247"/>
        <v>4</v>
      </c>
      <c r="AH760" s="6">
        <f t="shared" si="248"/>
        <v>1057</v>
      </c>
      <c r="AI760" s="6">
        <f t="shared" si="249"/>
        <v>7.9637843907916901</v>
      </c>
      <c r="AL760" s="6">
        <f t="shared" si="250"/>
        <v>14785</v>
      </c>
      <c r="AM760" s="6">
        <f t="shared" si="251"/>
        <v>11089</v>
      </c>
      <c r="AN760" s="6">
        <f t="shared" si="252"/>
        <v>20</v>
      </c>
      <c r="AO760" s="6">
        <f t="shared" si="253"/>
        <v>1362</v>
      </c>
      <c r="AP760" s="6">
        <f t="shared" si="254"/>
        <v>4</v>
      </c>
      <c r="AQ760" s="6">
        <f t="shared" si="255"/>
        <v>9830</v>
      </c>
      <c r="AR760" s="6">
        <f t="shared" si="256"/>
        <v>23.696769456681352</v>
      </c>
    </row>
    <row r="761" spans="3:44" x14ac:dyDescent="0.25">
      <c r="C761" s="5" t="s">
        <v>1506</v>
      </c>
      <c r="D761" s="5">
        <v>40980</v>
      </c>
      <c r="E761" s="5" t="s">
        <v>1507</v>
      </c>
      <c r="F761" s="5">
        <v>75934</v>
      </c>
      <c r="G761" s="5">
        <v>3114</v>
      </c>
      <c r="H761" s="5">
        <v>10006</v>
      </c>
      <c r="I761" s="5">
        <v>14705</v>
      </c>
      <c r="J761" s="5">
        <v>13011</v>
      </c>
      <c r="K761" s="5">
        <v>11199</v>
      </c>
      <c r="L761" s="5">
        <v>5098</v>
      </c>
      <c r="M761" s="5">
        <v>8236</v>
      </c>
      <c r="N761" s="5">
        <v>1664</v>
      </c>
      <c r="O761" s="5">
        <v>1892</v>
      </c>
      <c r="P761" s="5">
        <v>3245</v>
      </c>
      <c r="Q761" s="5">
        <v>2150</v>
      </c>
      <c r="R761" s="5">
        <v>1614</v>
      </c>
      <c r="S761" s="6">
        <f t="shared" si="257"/>
        <v>37967</v>
      </c>
      <c r="T761" s="6" t="str">
        <f t="shared" si="258"/>
        <v>15 to 19 minutes</v>
      </c>
      <c r="U761" s="6">
        <f t="shared" si="259"/>
        <v>15</v>
      </c>
      <c r="V761" s="6">
        <f t="shared" si="260"/>
        <v>75934</v>
      </c>
      <c r="W761" s="6">
        <f t="shared" si="261"/>
        <v>27825</v>
      </c>
      <c r="X761" s="6">
        <f t="shared" si="262"/>
        <v>13011</v>
      </c>
      <c r="Y761" s="6">
        <f t="shared" si="263"/>
        <v>4</v>
      </c>
      <c r="Z761" s="6">
        <f t="shared" si="264"/>
        <v>18.117977096303129</v>
      </c>
      <c r="AC761" s="6">
        <f t="shared" si="243"/>
        <v>75934</v>
      </c>
      <c r="AD761" s="6">
        <f t="shared" si="244"/>
        <v>18984</v>
      </c>
      <c r="AE761" s="6">
        <f t="shared" si="245"/>
        <v>10</v>
      </c>
      <c r="AF761" s="6">
        <f t="shared" si="246"/>
        <v>14705</v>
      </c>
      <c r="AG761" s="6">
        <f t="shared" si="247"/>
        <v>4</v>
      </c>
      <c r="AH761" s="6">
        <f t="shared" si="248"/>
        <v>13120</v>
      </c>
      <c r="AI761" s="6">
        <f t="shared" si="249"/>
        <v>11.594967698061884</v>
      </c>
      <c r="AL761" s="6">
        <f t="shared" si="250"/>
        <v>75934</v>
      </c>
      <c r="AM761" s="6">
        <f t="shared" si="251"/>
        <v>56951</v>
      </c>
      <c r="AN761" s="6">
        <f t="shared" si="252"/>
        <v>25</v>
      </c>
      <c r="AO761" s="6">
        <f t="shared" si="253"/>
        <v>5098</v>
      </c>
      <c r="AP761" s="6">
        <f t="shared" si="254"/>
        <v>4</v>
      </c>
      <c r="AQ761" s="6">
        <f t="shared" si="255"/>
        <v>52035</v>
      </c>
      <c r="AR761" s="6">
        <f t="shared" si="256"/>
        <v>28.856806590819929</v>
      </c>
    </row>
    <row r="762" spans="3:44" x14ac:dyDescent="0.25">
      <c r="C762" s="5" t="s">
        <v>1508</v>
      </c>
      <c r="D762" s="5">
        <v>41060</v>
      </c>
      <c r="E762" s="5" t="s">
        <v>1509</v>
      </c>
      <c r="F762" s="5">
        <v>92284</v>
      </c>
      <c r="G762" s="5">
        <v>4811</v>
      </c>
      <c r="H762" s="5">
        <v>14626</v>
      </c>
      <c r="I762" s="5">
        <v>18003</v>
      </c>
      <c r="J762" s="5">
        <v>17270</v>
      </c>
      <c r="K762" s="5">
        <v>12222</v>
      </c>
      <c r="L762" s="5">
        <v>4914</v>
      </c>
      <c r="M762" s="5">
        <v>7558</v>
      </c>
      <c r="N762" s="5">
        <v>1713</v>
      </c>
      <c r="O762" s="5">
        <v>1850</v>
      </c>
      <c r="P762" s="5">
        <v>3594</v>
      </c>
      <c r="Q762" s="5">
        <v>3310</v>
      </c>
      <c r="R762" s="5">
        <v>2413</v>
      </c>
      <c r="S762" s="6">
        <f t="shared" si="257"/>
        <v>46142</v>
      </c>
      <c r="T762" s="6" t="str">
        <f t="shared" si="258"/>
        <v>15 to 19 minutes</v>
      </c>
      <c r="U762" s="6">
        <f t="shared" si="259"/>
        <v>15</v>
      </c>
      <c r="V762" s="6">
        <f t="shared" si="260"/>
        <v>92284</v>
      </c>
      <c r="W762" s="6">
        <f t="shared" si="261"/>
        <v>37440</v>
      </c>
      <c r="X762" s="6">
        <f t="shared" si="262"/>
        <v>17270</v>
      </c>
      <c r="Y762" s="6">
        <f t="shared" si="263"/>
        <v>4</v>
      </c>
      <c r="Z762" s="6">
        <f t="shared" si="264"/>
        <v>17.015518239722063</v>
      </c>
      <c r="AC762" s="6">
        <f t="shared" si="243"/>
        <v>92284</v>
      </c>
      <c r="AD762" s="6">
        <f t="shared" si="244"/>
        <v>23072</v>
      </c>
      <c r="AE762" s="6">
        <f t="shared" si="245"/>
        <v>10</v>
      </c>
      <c r="AF762" s="6">
        <f t="shared" si="246"/>
        <v>18003</v>
      </c>
      <c r="AG762" s="6">
        <f t="shared" si="247"/>
        <v>4</v>
      </c>
      <c r="AH762" s="6">
        <f t="shared" si="248"/>
        <v>19437</v>
      </c>
      <c r="AI762" s="6">
        <f t="shared" si="249"/>
        <v>10.807420985391325</v>
      </c>
      <c r="AL762" s="6">
        <f t="shared" si="250"/>
        <v>92284</v>
      </c>
      <c r="AM762" s="6">
        <f t="shared" si="251"/>
        <v>69213</v>
      </c>
      <c r="AN762" s="6">
        <f t="shared" si="252"/>
        <v>25</v>
      </c>
      <c r="AO762" s="6">
        <f t="shared" si="253"/>
        <v>4914</v>
      </c>
      <c r="AP762" s="6">
        <f t="shared" si="254"/>
        <v>4</v>
      </c>
      <c r="AQ762" s="6">
        <f t="shared" si="255"/>
        <v>66932</v>
      </c>
      <c r="AR762" s="6">
        <f t="shared" si="256"/>
        <v>26.856735856735856</v>
      </c>
    </row>
    <row r="763" spans="3:44" x14ac:dyDescent="0.25">
      <c r="C763" s="5" t="s">
        <v>1510</v>
      </c>
      <c r="D763" s="5">
        <v>41100</v>
      </c>
      <c r="E763" s="5" t="s">
        <v>1511</v>
      </c>
      <c r="F763" s="5">
        <v>49438</v>
      </c>
      <c r="G763" s="5">
        <v>3075</v>
      </c>
      <c r="H763" s="5">
        <v>9410</v>
      </c>
      <c r="I763" s="5">
        <v>12163</v>
      </c>
      <c r="J763" s="5">
        <v>8801</v>
      </c>
      <c r="K763" s="5">
        <v>6403</v>
      </c>
      <c r="L763" s="5">
        <v>1845</v>
      </c>
      <c r="M763" s="5">
        <v>4086</v>
      </c>
      <c r="N763" s="5">
        <v>177</v>
      </c>
      <c r="O763" s="5">
        <v>519</v>
      </c>
      <c r="P763" s="5">
        <v>1187</v>
      </c>
      <c r="Q763" s="5">
        <v>788</v>
      </c>
      <c r="R763" s="5">
        <v>984</v>
      </c>
      <c r="S763" s="6">
        <f t="shared" si="257"/>
        <v>24719</v>
      </c>
      <c r="T763" s="6" t="str">
        <f t="shared" si="258"/>
        <v>15 to 19 minutes</v>
      </c>
      <c r="U763" s="6">
        <f t="shared" si="259"/>
        <v>15</v>
      </c>
      <c r="V763" s="6">
        <f t="shared" si="260"/>
        <v>49438</v>
      </c>
      <c r="W763" s="6">
        <f t="shared" si="261"/>
        <v>24648</v>
      </c>
      <c r="X763" s="6">
        <f t="shared" si="262"/>
        <v>8801</v>
      </c>
      <c r="Y763" s="6">
        <f t="shared" si="263"/>
        <v>4</v>
      </c>
      <c r="Z763" s="6">
        <f t="shared" si="264"/>
        <v>15.032269060334054</v>
      </c>
      <c r="AC763" s="6">
        <f t="shared" si="243"/>
        <v>49438</v>
      </c>
      <c r="AD763" s="6">
        <f t="shared" si="244"/>
        <v>12360</v>
      </c>
      <c r="AE763" s="6">
        <f t="shared" si="245"/>
        <v>5</v>
      </c>
      <c r="AF763" s="6">
        <f t="shared" si="246"/>
        <v>9410</v>
      </c>
      <c r="AG763" s="6">
        <f t="shared" si="247"/>
        <v>4</v>
      </c>
      <c r="AH763" s="6">
        <f t="shared" si="248"/>
        <v>3075</v>
      </c>
      <c r="AI763" s="6">
        <f t="shared" si="249"/>
        <v>8.9466524973432513</v>
      </c>
      <c r="AL763" s="6">
        <f t="shared" si="250"/>
        <v>49438</v>
      </c>
      <c r="AM763" s="6">
        <f t="shared" si="251"/>
        <v>37079</v>
      </c>
      <c r="AN763" s="6">
        <f t="shared" si="252"/>
        <v>20</v>
      </c>
      <c r="AO763" s="6">
        <f t="shared" si="253"/>
        <v>6403</v>
      </c>
      <c r="AP763" s="6">
        <f t="shared" si="254"/>
        <v>4</v>
      </c>
      <c r="AQ763" s="6">
        <f t="shared" si="255"/>
        <v>33449</v>
      </c>
      <c r="AR763" s="6">
        <f t="shared" si="256"/>
        <v>22.267374668124315</v>
      </c>
    </row>
    <row r="764" spans="3:44" x14ac:dyDescent="0.25">
      <c r="C764" s="5" t="s">
        <v>1512</v>
      </c>
      <c r="D764" s="5">
        <v>41140</v>
      </c>
      <c r="E764" s="5" t="s">
        <v>1513</v>
      </c>
      <c r="F764" s="5">
        <v>56436</v>
      </c>
      <c r="G764" s="5">
        <v>2606</v>
      </c>
      <c r="H764" s="5">
        <v>9126</v>
      </c>
      <c r="I764" s="5">
        <v>14126</v>
      </c>
      <c r="J764" s="5">
        <v>11991</v>
      </c>
      <c r="K764" s="5">
        <v>6423</v>
      </c>
      <c r="L764" s="5">
        <v>1957</v>
      </c>
      <c r="M764" s="5">
        <v>3330</v>
      </c>
      <c r="N764" s="5">
        <v>936</v>
      </c>
      <c r="O764" s="5">
        <v>930</v>
      </c>
      <c r="P764" s="5">
        <v>1873</v>
      </c>
      <c r="Q764" s="5">
        <v>2291</v>
      </c>
      <c r="R764" s="5">
        <v>847</v>
      </c>
      <c r="S764" s="6">
        <f t="shared" si="257"/>
        <v>28218</v>
      </c>
      <c r="T764" s="6" t="str">
        <f t="shared" si="258"/>
        <v>15 to 19 minutes</v>
      </c>
      <c r="U764" s="6">
        <f t="shared" si="259"/>
        <v>15</v>
      </c>
      <c r="V764" s="6">
        <f t="shared" si="260"/>
        <v>56436</v>
      </c>
      <c r="W764" s="6">
        <f t="shared" si="261"/>
        <v>25858</v>
      </c>
      <c r="X764" s="6">
        <f t="shared" si="262"/>
        <v>11991</v>
      </c>
      <c r="Y764" s="6">
        <f t="shared" si="263"/>
        <v>4</v>
      </c>
      <c r="Z764" s="6">
        <f t="shared" si="264"/>
        <v>15.787257109498791</v>
      </c>
      <c r="AC764" s="6">
        <f t="shared" si="243"/>
        <v>56436</v>
      </c>
      <c r="AD764" s="6">
        <f t="shared" si="244"/>
        <v>14110</v>
      </c>
      <c r="AE764" s="6">
        <f t="shared" si="245"/>
        <v>10</v>
      </c>
      <c r="AF764" s="6">
        <f t="shared" si="246"/>
        <v>14126</v>
      </c>
      <c r="AG764" s="6">
        <f t="shared" si="247"/>
        <v>4</v>
      </c>
      <c r="AH764" s="6">
        <f t="shared" si="248"/>
        <v>11732</v>
      </c>
      <c r="AI764" s="6">
        <f t="shared" si="249"/>
        <v>10.673085091320969</v>
      </c>
      <c r="AL764" s="6">
        <f t="shared" si="250"/>
        <v>56436</v>
      </c>
      <c r="AM764" s="6">
        <f t="shared" si="251"/>
        <v>42327</v>
      </c>
      <c r="AN764" s="6">
        <f t="shared" si="252"/>
        <v>20</v>
      </c>
      <c r="AO764" s="6">
        <f t="shared" si="253"/>
        <v>6423</v>
      </c>
      <c r="AP764" s="6">
        <f t="shared" si="254"/>
        <v>4</v>
      </c>
      <c r="AQ764" s="6">
        <f t="shared" si="255"/>
        <v>37849</v>
      </c>
      <c r="AR764" s="6">
        <f t="shared" si="256"/>
        <v>22.788728008718667</v>
      </c>
    </row>
    <row r="765" spans="3:44" x14ac:dyDescent="0.25">
      <c r="C765" s="5" t="s">
        <v>1514</v>
      </c>
      <c r="D765" s="5">
        <v>41180</v>
      </c>
      <c r="E765" s="5" t="s">
        <v>1515</v>
      </c>
      <c r="F765" s="5">
        <v>1276652</v>
      </c>
      <c r="G765" s="5">
        <v>35305</v>
      </c>
      <c r="H765" s="5">
        <v>115812</v>
      </c>
      <c r="I765" s="5">
        <v>162488</v>
      </c>
      <c r="J765" s="5">
        <v>196153</v>
      </c>
      <c r="K765" s="5">
        <v>205824</v>
      </c>
      <c r="L765" s="5">
        <v>95621</v>
      </c>
      <c r="M765" s="5">
        <v>191821</v>
      </c>
      <c r="N765" s="5">
        <v>46623</v>
      </c>
      <c r="O765" s="5">
        <v>56520</v>
      </c>
      <c r="P765" s="5">
        <v>99857</v>
      </c>
      <c r="Q765" s="5">
        <v>50005</v>
      </c>
      <c r="R765" s="5">
        <v>20623</v>
      </c>
      <c r="S765" s="6">
        <f t="shared" si="257"/>
        <v>638326</v>
      </c>
      <c r="T765" s="6" t="str">
        <f t="shared" si="258"/>
        <v>20 to 24 minutes</v>
      </c>
      <c r="U765" s="6">
        <f t="shared" si="259"/>
        <v>20</v>
      </c>
      <c r="V765" s="6">
        <f t="shared" si="260"/>
        <v>1276652</v>
      </c>
      <c r="W765" s="6">
        <f t="shared" si="261"/>
        <v>509758</v>
      </c>
      <c r="X765" s="6">
        <f t="shared" si="262"/>
        <v>205824</v>
      </c>
      <c r="Y765" s="6">
        <f t="shared" si="263"/>
        <v>4</v>
      </c>
      <c r="Z765" s="6">
        <f t="shared" si="264"/>
        <v>22.498600746268657</v>
      </c>
      <c r="AC765" s="6">
        <f t="shared" si="243"/>
        <v>1276652</v>
      </c>
      <c r="AD765" s="6">
        <f t="shared" si="244"/>
        <v>319164</v>
      </c>
      <c r="AE765" s="6">
        <f t="shared" si="245"/>
        <v>15</v>
      </c>
      <c r="AF765" s="6">
        <f t="shared" si="246"/>
        <v>196153</v>
      </c>
      <c r="AG765" s="6">
        <f t="shared" si="247"/>
        <v>4</v>
      </c>
      <c r="AH765" s="6">
        <f t="shared" si="248"/>
        <v>313605</v>
      </c>
      <c r="AI765" s="6">
        <f t="shared" si="249"/>
        <v>15.113340096761203</v>
      </c>
      <c r="AL765" s="6">
        <f t="shared" si="250"/>
        <v>1276652</v>
      </c>
      <c r="AM765" s="6">
        <f t="shared" si="251"/>
        <v>957489</v>
      </c>
      <c r="AN765" s="6">
        <f t="shared" si="252"/>
        <v>30</v>
      </c>
      <c r="AO765" s="6">
        <f t="shared" si="253"/>
        <v>191821</v>
      </c>
      <c r="AP765" s="6">
        <f t="shared" si="254"/>
        <v>4</v>
      </c>
      <c r="AQ765" s="6">
        <f t="shared" si="255"/>
        <v>811203</v>
      </c>
      <c r="AR765" s="6">
        <f t="shared" si="256"/>
        <v>33.050468926759841</v>
      </c>
    </row>
    <row r="766" spans="3:44" x14ac:dyDescent="0.25">
      <c r="C766" s="5" t="s">
        <v>1516</v>
      </c>
      <c r="D766" s="5">
        <v>41220</v>
      </c>
      <c r="E766" s="5" t="s">
        <v>1517</v>
      </c>
      <c r="F766" s="5">
        <v>22315</v>
      </c>
      <c r="G766" s="5">
        <v>1116</v>
      </c>
      <c r="H766" s="5">
        <v>3014</v>
      </c>
      <c r="I766" s="5">
        <v>3892</v>
      </c>
      <c r="J766" s="5">
        <v>4057</v>
      </c>
      <c r="K766" s="5">
        <v>3086</v>
      </c>
      <c r="L766" s="5">
        <v>926</v>
      </c>
      <c r="M766" s="5">
        <v>2012</v>
      </c>
      <c r="N766" s="5">
        <v>694</v>
      </c>
      <c r="O766" s="5">
        <v>543</v>
      </c>
      <c r="P766" s="5">
        <v>2127</v>
      </c>
      <c r="Q766" s="5">
        <v>583</v>
      </c>
      <c r="R766" s="5">
        <v>265</v>
      </c>
      <c r="S766" s="6">
        <f t="shared" si="257"/>
        <v>11157.5</v>
      </c>
      <c r="T766" s="6" t="str">
        <f t="shared" si="258"/>
        <v>15 to 19 minutes</v>
      </c>
      <c r="U766" s="6">
        <f t="shared" si="259"/>
        <v>15</v>
      </c>
      <c r="V766" s="6">
        <f t="shared" si="260"/>
        <v>22315</v>
      </c>
      <c r="W766" s="6">
        <f t="shared" si="261"/>
        <v>8022</v>
      </c>
      <c r="X766" s="6">
        <f t="shared" si="262"/>
        <v>4057</v>
      </c>
      <c r="Y766" s="6">
        <f t="shared" si="263"/>
        <v>4</v>
      </c>
      <c r="Z766" s="6">
        <f t="shared" si="264"/>
        <v>18.091446881932463</v>
      </c>
      <c r="AC766" s="6">
        <f t="shared" si="243"/>
        <v>22315</v>
      </c>
      <c r="AD766" s="6">
        <f t="shared" si="244"/>
        <v>5579</v>
      </c>
      <c r="AE766" s="6">
        <f t="shared" si="245"/>
        <v>10</v>
      </c>
      <c r="AF766" s="6">
        <f t="shared" si="246"/>
        <v>3892</v>
      </c>
      <c r="AG766" s="6">
        <f t="shared" si="247"/>
        <v>4</v>
      </c>
      <c r="AH766" s="6">
        <f t="shared" si="248"/>
        <v>4130</v>
      </c>
      <c r="AI766" s="6">
        <f t="shared" si="249"/>
        <v>11.488951695786229</v>
      </c>
      <c r="AL766" s="6">
        <f t="shared" si="250"/>
        <v>22315</v>
      </c>
      <c r="AM766" s="6">
        <f t="shared" si="251"/>
        <v>16737</v>
      </c>
      <c r="AN766" s="6">
        <f t="shared" si="252"/>
        <v>30</v>
      </c>
      <c r="AO766" s="6">
        <f t="shared" si="253"/>
        <v>2012</v>
      </c>
      <c r="AP766" s="6">
        <f t="shared" si="254"/>
        <v>4</v>
      </c>
      <c r="AQ766" s="6">
        <f t="shared" si="255"/>
        <v>16091</v>
      </c>
      <c r="AR766" s="6">
        <f t="shared" si="256"/>
        <v>31.282803180914513</v>
      </c>
    </row>
    <row r="767" spans="3:44" x14ac:dyDescent="0.25">
      <c r="C767" s="5" t="s">
        <v>1518</v>
      </c>
      <c r="D767" s="5">
        <v>41260</v>
      </c>
      <c r="E767" s="5" t="s">
        <v>1519</v>
      </c>
      <c r="F767" s="5">
        <v>14531</v>
      </c>
      <c r="G767" s="5">
        <v>1184</v>
      </c>
      <c r="H767" s="5">
        <v>3236</v>
      </c>
      <c r="I767" s="5">
        <v>2782</v>
      </c>
      <c r="J767" s="5">
        <v>2105</v>
      </c>
      <c r="K767" s="5">
        <v>1807</v>
      </c>
      <c r="L767" s="5">
        <v>856</v>
      </c>
      <c r="M767" s="5">
        <v>1250</v>
      </c>
      <c r="N767" s="5">
        <v>209</v>
      </c>
      <c r="O767" s="5">
        <v>229</v>
      </c>
      <c r="P767" s="5">
        <v>413</v>
      </c>
      <c r="Q767" s="5">
        <v>266</v>
      </c>
      <c r="R767" s="5">
        <v>194</v>
      </c>
      <c r="S767" s="6">
        <f t="shared" si="257"/>
        <v>7265.5</v>
      </c>
      <c r="T767" s="6" t="str">
        <f t="shared" si="258"/>
        <v>15 to 19 minutes</v>
      </c>
      <c r="U767" s="6">
        <f t="shared" si="259"/>
        <v>15</v>
      </c>
      <c r="V767" s="6">
        <f t="shared" si="260"/>
        <v>14531</v>
      </c>
      <c r="W767" s="6">
        <f t="shared" si="261"/>
        <v>7202</v>
      </c>
      <c r="X767" s="6">
        <f t="shared" si="262"/>
        <v>2105</v>
      </c>
      <c r="Y767" s="6">
        <f t="shared" si="263"/>
        <v>4</v>
      </c>
      <c r="Z767" s="6">
        <f t="shared" si="264"/>
        <v>15.120665083135393</v>
      </c>
      <c r="AC767" s="6">
        <f t="shared" si="243"/>
        <v>14531</v>
      </c>
      <c r="AD767" s="6">
        <f t="shared" si="244"/>
        <v>3633</v>
      </c>
      <c r="AE767" s="6">
        <f t="shared" si="245"/>
        <v>5</v>
      </c>
      <c r="AF767" s="6">
        <f t="shared" si="246"/>
        <v>3236</v>
      </c>
      <c r="AG767" s="6">
        <f t="shared" si="247"/>
        <v>4</v>
      </c>
      <c r="AH767" s="6">
        <f t="shared" si="248"/>
        <v>1184</v>
      </c>
      <c r="AI767" s="6">
        <f t="shared" si="249"/>
        <v>8.0268850432632881</v>
      </c>
      <c r="AL767" s="6">
        <f t="shared" si="250"/>
        <v>14531</v>
      </c>
      <c r="AM767" s="6">
        <f t="shared" si="251"/>
        <v>10899</v>
      </c>
      <c r="AN767" s="6">
        <f t="shared" si="252"/>
        <v>20</v>
      </c>
      <c r="AO767" s="6">
        <f t="shared" si="253"/>
        <v>1807</v>
      </c>
      <c r="AP767" s="6">
        <f t="shared" si="254"/>
        <v>4</v>
      </c>
      <c r="AQ767" s="6">
        <f t="shared" si="255"/>
        <v>9307</v>
      </c>
      <c r="AR767" s="6">
        <f t="shared" si="256"/>
        <v>23.522412838959603</v>
      </c>
    </row>
    <row r="768" spans="3:44" x14ac:dyDescent="0.25">
      <c r="C768" s="5" t="s">
        <v>1520</v>
      </c>
      <c r="D768" s="5">
        <v>41420</v>
      </c>
      <c r="E768" s="5" t="s">
        <v>1521</v>
      </c>
      <c r="F768" s="5">
        <v>153321</v>
      </c>
      <c r="G768" s="5">
        <v>5898</v>
      </c>
      <c r="H768" s="5">
        <v>19546</v>
      </c>
      <c r="I768" s="5">
        <v>25286</v>
      </c>
      <c r="J768" s="5">
        <v>27387</v>
      </c>
      <c r="K768" s="5">
        <v>24159</v>
      </c>
      <c r="L768" s="5">
        <v>8742</v>
      </c>
      <c r="M768" s="5">
        <v>16568</v>
      </c>
      <c r="N768" s="5">
        <v>3251</v>
      </c>
      <c r="O768" s="5">
        <v>4209</v>
      </c>
      <c r="P768" s="5">
        <v>8261</v>
      </c>
      <c r="Q768" s="5">
        <v>7259</v>
      </c>
      <c r="R768" s="5">
        <v>2755</v>
      </c>
      <c r="S768" s="6">
        <f t="shared" si="257"/>
        <v>76660.5</v>
      </c>
      <c r="T768" s="6" t="str">
        <f t="shared" si="258"/>
        <v>15 to 19 minutes</v>
      </c>
      <c r="U768" s="6">
        <f t="shared" si="259"/>
        <v>15</v>
      </c>
      <c r="V768" s="6">
        <f t="shared" si="260"/>
        <v>153321</v>
      </c>
      <c r="W768" s="6">
        <f t="shared" si="261"/>
        <v>50730</v>
      </c>
      <c r="X768" s="6">
        <f t="shared" si="262"/>
        <v>27387</v>
      </c>
      <c r="Y768" s="6">
        <f t="shared" si="263"/>
        <v>4</v>
      </c>
      <c r="Z768" s="6">
        <f t="shared" si="264"/>
        <v>18.787271333114251</v>
      </c>
      <c r="AC768" s="6">
        <f t="shared" si="243"/>
        <v>153321</v>
      </c>
      <c r="AD768" s="6">
        <f t="shared" si="244"/>
        <v>38331</v>
      </c>
      <c r="AE768" s="6">
        <f t="shared" si="245"/>
        <v>10</v>
      </c>
      <c r="AF768" s="6">
        <f t="shared" si="246"/>
        <v>25286</v>
      </c>
      <c r="AG768" s="6">
        <f t="shared" si="247"/>
        <v>4</v>
      </c>
      <c r="AH768" s="6">
        <f t="shared" si="248"/>
        <v>25444</v>
      </c>
      <c r="AI768" s="6">
        <f t="shared" si="249"/>
        <v>12.0384797911888</v>
      </c>
      <c r="AL768" s="6">
        <f t="shared" si="250"/>
        <v>153321</v>
      </c>
      <c r="AM768" s="6">
        <f t="shared" si="251"/>
        <v>114991</v>
      </c>
      <c r="AN768" s="6">
        <f t="shared" si="252"/>
        <v>30</v>
      </c>
      <c r="AO768" s="6">
        <f t="shared" si="253"/>
        <v>16568</v>
      </c>
      <c r="AP768" s="6">
        <f t="shared" si="254"/>
        <v>4</v>
      </c>
      <c r="AQ768" s="6">
        <f t="shared" si="255"/>
        <v>111018</v>
      </c>
      <c r="AR768" s="6">
        <f t="shared" si="256"/>
        <v>30.959138097537423</v>
      </c>
    </row>
    <row r="769" spans="3:44" x14ac:dyDescent="0.25">
      <c r="C769" s="5" t="s">
        <v>1522</v>
      </c>
      <c r="D769" s="5">
        <v>41460</v>
      </c>
      <c r="E769" s="5" t="s">
        <v>1523</v>
      </c>
      <c r="F769" s="5">
        <v>29988</v>
      </c>
      <c r="G769" s="5">
        <v>1755</v>
      </c>
      <c r="H769" s="5">
        <v>8250</v>
      </c>
      <c r="I769" s="5">
        <v>8442</v>
      </c>
      <c r="J769" s="5">
        <v>4842</v>
      </c>
      <c r="K769" s="5">
        <v>2275</v>
      </c>
      <c r="L769" s="5">
        <v>872</v>
      </c>
      <c r="M769" s="5">
        <v>1431</v>
      </c>
      <c r="N769" s="5">
        <v>261</v>
      </c>
      <c r="O769" s="5">
        <v>335</v>
      </c>
      <c r="P769" s="5">
        <v>527</v>
      </c>
      <c r="Q769" s="5">
        <v>406</v>
      </c>
      <c r="R769" s="5">
        <v>592</v>
      </c>
      <c r="S769" s="6">
        <f t="shared" si="257"/>
        <v>14994</v>
      </c>
      <c r="T769" s="6" t="str">
        <f t="shared" si="258"/>
        <v>10 to 14 minutes</v>
      </c>
      <c r="U769" s="6">
        <f t="shared" si="259"/>
        <v>10</v>
      </c>
      <c r="V769" s="6">
        <f t="shared" si="260"/>
        <v>29988</v>
      </c>
      <c r="W769" s="6">
        <f t="shared" si="261"/>
        <v>10005</v>
      </c>
      <c r="X769" s="6">
        <f t="shared" si="262"/>
        <v>8442</v>
      </c>
      <c r="Y769" s="6">
        <f t="shared" si="263"/>
        <v>4</v>
      </c>
      <c r="Z769" s="6">
        <f t="shared" si="264"/>
        <v>12.363894811656007</v>
      </c>
      <c r="AC769" s="6">
        <f t="shared" si="243"/>
        <v>29988</v>
      </c>
      <c r="AD769" s="6">
        <f t="shared" si="244"/>
        <v>7498</v>
      </c>
      <c r="AE769" s="6">
        <f t="shared" si="245"/>
        <v>5</v>
      </c>
      <c r="AF769" s="6">
        <f t="shared" si="246"/>
        <v>8250</v>
      </c>
      <c r="AG769" s="6">
        <f t="shared" si="247"/>
        <v>4</v>
      </c>
      <c r="AH769" s="6">
        <f t="shared" si="248"/>
        <v>1755</v>
      </c>
      <c r="AI769" s="6">
        <f t="shared" si="249"/>
        <v>7.7839999999999998</v>
      </c>
      <c r="AL769" s="6">
        <f t="shared" si="250"/>
        <v>29988</v>
      </c>
      <c r="AM769" s="6">
        <f t="shared" si="251"/>
        <v>22491</v>
      </c>
      <c r="AN769" s="6">
        <f t="shared" si="252"/>
        <v>15</v>
      </c>
      <c r="AO769" s="6">
        <f t="shared" si="253"/>
        <v>4842</v>
      </c>
      <c r="AP769" s="6">
        <f t="shared" si="254"/>
        <v>4</v>
      </c>
      <c r="AQ769" s="6">
        <f t="shared" si="255"/>
        <v>18447</v>
      </c>
      <c r="AR769" s="6">
        <f t="shared" si="256"/>
        <v>18.34076827757125</v>
      </c>
    </row>
    <row r="770" spans="3:44" x14ac:dyDescent="0.25">
      <c r="C770" s="5" t="s">
        <v>1524</v>
      </c>
      <c r="D770" s="5">
        <v>41500</v>
      </c>
      <c r="E770" s="5" t="s">
        <v>1525</v>
      </c>
      <c r="F770" s="5">
        <v>168476</v>
      </c>
      <c r="G770" s="5">
        <v>4137</v>
      </c>
      <c r="H770" s="5">
        <v>18723</v>
      </c>
      <c r="I770" s="5">
        <v>27962</v>
      </c>
      <c r="J770" s="5">
        <v>32957</v>
      </c>
      <c r="K770" s="5">
        <v>27868</v>
      </c>
      <c r="L770" s="5">
        <v>8909</v>
      </c>
      <c r="M770" s="5">
        <v>21984</v>
      </c>
      <c r="N770" s="5">
        <v>3402</v>
      </c>
      <c r="O770" s="5">
        <v>5613</v>
      </c>
      <c r="P770" s="5">
        <v>8663</v>
      </c>
      <c r="Q770" s="5">
        <v>5880</v>
      </c>
      <c r="R770" s="5">
        <v>2378</v>
      </c>
      <c r="S770" s="6">
        <f t="shared" si="257"/>
        <v>84238</v>
      </c>
      <c r="T770" s="6" t="str">
        <f t="shared" si="258"/>
        <v>20 to 24 minutes</v>
      </c>
      <c r="U770" s="6">
        <f t="shared" si="259"/>
        <v>20</v>
      </c>
      <c r="V770" s="6">
        <f t="shared" si="260"/>
        <v>168476</v>
      </c>
      <c r="W770" s="6">
        <f t="shared" si="261"/>
        <v>83779</v>
      </c>
      <c r="X770" s="6">
        <f t="shared" si="262"/>
        <v>27868</v>
      </c>
      <c r="Y770" s="6">
        <f t="shared" si="263"/>
        <v>4</v>
      </c>
      <c r="Z770" s="6">
        <f t="shared" si="264"/>
        <v>20.065882015214584</v>
      </c>
      <c r="AC770" s="6">
        <f t="shared" si="243"/>
        <v>168476</v>
      </c>
      <c r="AD770" s="6">
        <f t="shared" si="244"/>
        <v>42120</v>
      </c>
      <c r="AE770" s="6">
        <f t="shared" si="245"/>
        <v>10</v>
      </c>
      <c r="AF770" s="6">
        <f t="shared" si="246"/>
        <v>27962</v>
      </c>
      <c r="AG770" s="6">
        <f t="shared" si="247"/>
        <v>4</v>
      </c>
      <c r="AH770" s="6">
        <f t="shared" si="248"/>
        <v>22860</v>
      </c>
      <c r="AI770" s="6">
        <f t="shared" si="249"/>
        <v>12.755024676346469</v>
      </c>
      <c r="AL770" s="6">
        <f t="shared" si="250"/>
        <v>168476</v>
      </c>
      <c r="AM770" s="6">
        <f t="shared" si="251"/>
        <v>126357</v>
      </c>
      <c r="AN770" s="6">
        <f t="shared" si="252"/>
        <v>30</v>
      </c>
      <c r="AO770" s="6">
        <f t="shared" si="253"/>
        <v>21984</v>
      </c>
      <c r="AP770" s="6">
        <f t="shared" si="254"/>
        <v>4</v>
      </c>
      <c r="AQ770" s="6">
        <f t="shared" si="255"/>
        <v>120556</v>
      </c>
      <c r="AR770" s="6">
        <f t="shared" si="256"/>
        <v>31.055494905385736</v>
      </c>
    </row>
    <row r="771" spans="3:44" x14ac:dyDescent="0.25">
      <c r="C771" s="5" t="s">
        <v>1526</v>
      </c>
      <c r="D771" s="5">
        <v>41540</v>
      </c>
      <c r="E771" s="5" t="s">
        <v>1527</v>
      </c>
      <c r="F771" s="5">
        <v>52897</v>
      </c>
      <c r="G771" s="5">
        <v>1719</v>
      </c>
      <c r="H771" s="5">
        <v>6772</v>
      </c>
      <c r="I771" s="5">
        <v>9728</v>
      </c>
      <c r="J771" s="5">
        <v>11201</v>
      </c>
      <c r="K771" s="5">
        <v>7562</v>
      </c>
      <c r="L771" s="5">
        <v>2341</v>
      </c>
      <c r="M771" s="5">
        <v>5275</v>
      </c>
      <c r="N771" s="5">
        <v>1116</v>
      </c>
      <c r="O771" s="5">
        <v>1312</v>
      </c>
      <c r="P771" s="5">
        <v>2905</v>
      </c>
      <c r="Q771" s="5">
        <v>1873</v>
      </c>
      <c r="R771" s="5">
        <v>1093</v>
      </c>
      <c r="S771" s="6">
        <f t="shared" si="257"/>
        <v>26448.5</v>
      </c>
      <c r="T771" s="6" t="str">
        <f t="shared" si="258"/>
        <v>15 to 19 minutes</v>
      </c>
      <c r="U771" s="6">
        <f t="shared" si="259"/>
        <v>15</v>
      </c>
      <c r="V771" s="6">
        <f t="shared" si="260"/>
        <v>52897</v>
      </c>
      <c r="W771" s="6">
        <f t="shared" si="261"/>
        <v>18219</v>
      </c>
      <c r="X771" s="6">
        <f t="shared" si="262"/>
        <v>11201</v>
      </c>
      <c r="Y771" s="6">
        <f t="shared" si="263"/>
        <v>4</v>
      </c>
      <c r="Z771" s="6">
        <f t="shared" si="264"/>
        <v>17.938844746004822</v>
      </c>
      <c r="AC771" s="6">
        <f t="shared" si="243"/>
        <v>52897</v>
      </c>
      <c r="AD771" s="6">
        <f t="shared" si="244"/>
        <v>13225</v>
      </c>
      <c r="AE771" s="6">
        <f t="shared" si="245"/>
        <v>10</v>
      </c>
      <c r="AF771" s="6">
        <f t="shared" si="246"/>
        <v>9728</v>
      </c>
      <c r="AG771" s="6">
        <f t="shared" si="247"/>
        <v>4</v>
      </c>
      <c r="AH771" s="6">
        <f t="shared" si="248"/>
        <v>8491</v>
      </c>
      <c r="AI771" s="6">
        <f t="shared" si="249"/>
        <v>11.946237664473685</v>
      </c>
      <c r="AL771" s="6">
        <f t="shared" si="250"/>
        <v>52897</v>
      </c>
      <c r="AM771" s="6">
        <f t="shared" si="251"/>
        <v>39673</v>
      </c>
      <c r="AN771" s="6">
        <f t="shared" si="252"/>
        <v>30</v>
      </c>
      <c r="AO771" s="6">
        <f t="shared" si="253"/>
        <v>5275</v>
      </c>
      <c r="AP771" s="6">
        <f t="shared" si="254"/>
        <v>4</v>
      </c>
      <c r="AQ771" s="6">
        <f t="shared" si="255"/>
        <v>39323</v>
      </c>
      <c r="AR771" s="6">
        <f t="shared" si="256"/>
        <v>30.26521327014218</v>
      </c>
    </row>
    <row r="772" spans="3:44" x14ac:dyDescent="0.25">
      <c r="C772" s="5" t="s">
        <v>1528</v>
      </c>
      <c r="D772" s="5">
        <v>41580</v>
      </c>
      <c r="E772" s="5" t="s">
        <v>1529</v>
      </c>
      <c r="F772" s="5">
        <v>55266</v>
      </c>
      <c r="G772" s="5">
        <v>1573</v>
      </c>
      <c r="H772" s="5">
        <v>6037</v>
      </c>
      <c r="I772" s="5">
        <v>9830</v>
      </c>
      <c r="J772" s="5">
        <v>9752</v>
      </c>
      <c r="K772" s="5">
        <v>8476</v>
      </c>
      <c r="L772" s="5">
        <v>3569</v>
      </c>
      <c r="M772" s="5">
        <v>6121</v>
      </c>
      <c r="N772" s="5">
        <v>1074</v>
      </c>
      <c r="O772" s="5">
        <v>1158</v>
      </c>
      <c r="P772" s="5">
        <v>3805</v>
      </c>
      <c r="Q772" s="5">
        <v>2991</v>
      </c>
      <c r="R772" s="5">
        <v>880</v>
      </c>
      <c r="S772" s="6">
        <f t="shared" si="257"/>
        <v>27633</v>
      </c>
      <c r="T772" s="6" t="str">
        <f t="shared" si="258"/>
        <v>20 to 24 minutes</v>
      </c>
      <c r="U772" s="6">
        <f t="shared" si="259"/>
        <v>20</v>
      </c>
      <c r="V772" s="6">
        <f t="shared" si="260"/>
        <v>55266</v>
      </c>
      <c r="W772" s="6">
        <f t="shared" si="261"/>
        <v>27192</v>
      </c>
      <c r="X772" s="6">
        <f t="shared" si="262"/>
        <v>8476</v>
      </c>
      <c r="Y772" s="6">
        <f t="shared" si="263"/>
        <v>4</v>
      </c>
      <c r="Z772" s="6">
        <f t="shared" si="264"/>
        <v>20.208117036337896</v>
      </c>
      <c r="AC772" s="6">
        <f t="shared" si="243"/>
        <v>55266</v>
      </c>
      <c r="AD772" s="6">
        <f t="shared" si="244"/>
        <v>13817</v>
      </c>
      <c r="AE772" s="6">
        <f t="shared" si="245"/>
        <v>10</v>
      </c>
      <c r="AF772" s="6">
        <f t="shared" si="246"/>
        <v>9830</v>
      </c>
      <c r="AG772" s="6">
        <f t="shared" si="247"/>
        <v>4</v>
      </c>
      <c r="AH772" s="6">
        <f t="shared" si="248"/>
        <v>7610</v>
      </c>
      <c r="AI772" s="6">
        <f t="shared" si="249"/>
        <v>12.525534079348931</v>
      </c>
      <c r="AL772" s="6">
        <f t="shared" si="250"/>
        <v>55266</v>
      </c>
      <c r="AM772" s="6">
        <f t="shared" si="251"/>
        <v>41450</v>
      </c>
      <c r="AN772" s="6">
        <f t="shared" si="252"/>
        <v>30</v>
      </c>
      <c r="AO772" s="6">
        <f t="shared" si="253"/>
        <v>6121</v>
      </c>
      <c r="AP772" s="6">
        <f t="shared" si="254"/>
        <v>4</v>
      </c>
      <c r="AQ772" s="6">
        <f t="shared" si="255"/>
        <v>39237</v>
      </c>
      <c r="AR772" s="6">
        <f t="shared" si="256"/>
        <v>31.445842182649894</v>
      </c>
    </row>
    <row r="773" spans="3:44" x14ac:dyDescent="0.25">
      <c r="C773" s="5" t="s">
        <v>1530</v>
      </c>
      <c r="D773" s="5">
        <v>41620</v>
      </c>
      <c r="E773" s="5" t="s">
        <v>1531</v>
      </c>
      <c r="F773" s="5">
        <v>519060</v>
      </c>
      <c r="G773" s="5">
        <v>12800</v>
      </c>
      <c r="H773" s="5">
        <v>45626</v>
      </c>
      <c r="I773" s="5">
        <v>77643</v>
      </c>
      <c r="J773" s="5">
        <v>99264</v>
      </c>
      <c r="K773" s="5">
        <v>99378</v>
      </c>
      <c r="L773" s="5">
        <v>34908</v>
      </c>
      <c r="M773" s="5">
        <v>76589</v>
      </c>
      <c r="N773" s="5">
        <v>12182</v>
      </c>
      <c r="O773" s="5">
        <v>14507</v>
      </c>
      <c r="P773" s="5">
        <v>25706</v>
      </c>
      <c r="Q773" s="5">
        <v>13134</v>
      </c>
      <c r="R773" s="5">
        <v>7323</v>
      </c>
      <c r="S773" s="6">
        <f t="shared" si="257"/>
        <v>259530</v>
      </c>
      <c r="T773" s="6" t="str">
        <f t="shared" si="258"/>
        <v>20 to 24 minutes</v>
      </c>
      <c r="U773" s="6">
        <f t="shared" si="259"/>
        <v>20</v>
      </c>
      <c r="V773" s="6">
        <f t="shared" si="260"/>
        <v>519060</v>
      </c>
      <c r="W773" s="6">
        <f t="shared" si="261"/>
        <v>235333</v>
      </c>
      <c r="X773" s="6">
        <f t="shared" si="262"/>
        <v>99378</v>
      </c>
      <c r="Y773" s="6">
        <f t="shared" si="263"/>
        <v>4</v>
      </c>
      <c r="Z773" s="6">
        <f t="shared" si="264"/>
        <v>20.973937893698807</v>
      </c>
      <c r="AC773" s="6">
        <f t="shared" si="243"/>
        <v>519060</v>
      </c>
      <c r="AD773" s="6">
        <f t="shared" si="244"/>
        <v>129766</v>
      </c>
      <c r="AE773" s="6">
        <f t="shared" si="245"/>
        <v>10</v>
      </c>
      <c r="AF773" s="6">
        <f t="shared" si="246"/>
        <v>77643</v>
      </c>
      <c r="AG773" s="6">
        <f t="shared" si="247"/>
        <v>4</v>
      </c>
      <c r="AH773" s="6">
        <f t="shared" si="248"/>
        <v>58426</v>
      </c>
      <c r="AI773" s="6">
        <f t="shared" si="249"/>
        <v>13.675231508313692</v>
      </c>
      <c r="AL773" s="6">
        <f t="shared" si="250"/>
        <v>519060</v>
      </c>
      <c r="AM773" s="6">
        <f t="shared" si="251"/>
        <v>389295</v>
      </c>
      <c r="AN773" s="6">
        <f t="shared" si="252"/>
        <v>30</v>
      </c>
      <c r="AO773" s="6">
        <f t="shared" si="253"/>
        <v>76589</v>
      </c>
      <c r="AP773" s="6">
        <f t="shared" si="254"/>
        <v>4</v>
      </c>
      <c r="AQ773" s="6">
        <f t="shared" si="255"/>
        <v>369619</v>
      </c>
      <c r="AR773" s="6">
        <f t="shared" si="256"/>
        <v>31.027614931648149</v>
      </c>
    </row>
    <row r="774" spans="3:44" x14ac:dyDescent="0.25">
      <c r="C774" s="5" t="s">
        <v>1532</v>
      </c>
      <c r="D774" s="5">
        <v>41660</v>
      </c>
      <c r="E774" s="5" t="s">
        <v>1533</v>
      </c>
      <c r="F774" s="5">
        <v>51407</v>
      </c>
      <c r="G774" s="5">
        <v>2685</v>
      </c>
      <c r="H774" s="5">
        <v>9270</v>
      </c>
      <c r="I774" s="5">
        <v>15035</v>
      </c>
      <c r="J774" s="5">
        <v>12296</v>
      </c>
      <c r="K774" s="5">
        <v>5179</v>
      </c>
      <c r="L774" s="5">
        <v>1289</v>
      </c>
      <c r="M774" s="5">
        <v>2256</v>
      </c>
      <c r="N774" s="5">
        <v>257</v>
      </c>
      <c r="O774" s="5">
        <v>300</v>
      </c>
      <c r="P774" s="5">
        <v>697</v>
      </c>
      <c r="Q774" s="5">
        <v>839</v>
      </c>
      <c r="R774" s="5">
        <v>1304</v>
      </c>
      <c r="S774" s="6">
        <f t="shared" si="257"/>
        <v>25703.5</v>
      </c>
      <c r="T774" s="6" t="str">
        <f t="shared" si="258"/>
        <v>10 to 14 minutes</v>
      </c>
      <c r="U774" s="6">
        <f t="shared" si="259"/>
        <v>10</v>
      </c>
      <c r="V774" s="6">
        <f t="shared" si="260"/>
        <v>51407</v>
      </c>
      <c r="W774" s="6">
        <f t="shared" si="261"/>
        <v>11955</v>
      </c>
      <c r="X774" s="6">
        <f t="shared" si="262"/>
        <v>15035</v>
      </c>
      <c r="Y774" s="6">
        <f t="shared" si="263"/>
        <v>4</v>
      </c>
      <c r="Z774" s="6">
        <f t="shared" si="264"/>
        <v>13.657731958762886</v>
      </c>
      <c r="AC774" s="6">
        <f t="shared" si="243"/>
        <v>51407</v>
      </c>
      <c r="AD774" s="6">
        <f t="shared" si="244"/>
        <v>12852</v>
      </c>
      <c r="AE774" s="6">
        <f t="shared" si="245"/>
        <v>10</v>
      </c>
      <c r="AF774" s="6">
        <f t="shared" si="246"/>
        <v>15035</v>
      </c>
      <c r="AG774" s="6">
        <f t="shared" si="247"/>
        <v>4</v>
      </c>
      <c r="AH774" s="6">
        <f t="shared" si="248"/>
        <v>11955</v>
      </c>
      <c r="AI774" s="6">
        <f t="shared" si="249"/>
        <v>10.238576654472897</v>
      </c>
      <c r="AL774" s="6">
        <f t="shared" si="250"/>
        <v>51407</v>
      </c>
      <c r="AM774" s="6">
        <f t="shared" si="251"/>
        <v>38556</v>
      </c>
      <c r="AN774" s="6">
        <f t="shared" si="252"/>
        <v>15</v>
      </c>
      <c r="AO774" s="6">
        <f t="shared" si="253"/>
        <v>12296</v>
      </c>
      <c r="AP774" s="6">
        <f t="shared" si="254"/>
        <v>4</v>
      </c>
      <c r="AQ774" s="6">
        <f t="shared" si="255"/>
        <v>26990</v>
      </c>
      <c r="AR774" s="6">
        <f t="shared" si="256"/>
        <v>18.762280416395576</v>
      </c>
    </row>
    <row r="775" spans="3:44" x14ac:dyDescent="0.25">
      <c r="C775" s="5" t="s">
        <v>1534</v>
      </c>
      <c r="D775" s="5">
        <v>41700</v>
      </c>
      <c r="E775" s="5" t="s">
        <v>1535</v>
      </c>
      <c r="F775" s="5">
        <v>931982</v>
      </c>
      <c r="G775" s="5">
        <v>22760</v>
      </c>
      <c r="H775" s="5">
        <v>76487</v>
      </c>
      <c r="I775" s="5">
        <v>118784</v>
      </c>
      <c r="J775" s="5">
        <v>152021</v>
      </c>
      <c r="K775" s="5">
        <v>158113</v>
      </c>
      <c r="L775" s="5">
        <v>69462</v>
      </c>
      <c r="M775" s="5">
        <v>153202</v>
      </c>
      <c r="N775" s="5">
        <v>28001</v>
      </c>
      <c r="O775" s="5">
        <v>34265</v>
      </c>
      <c r="P775" s="5">
        <v>65708</v>
      </c>
      <c r="Q775" s="5">
        <v>35429</v>
      </c>
      <c r="R775" s="5">
        <v>17750</v>
      </c>
      <c r="S775" s="6">
        <f t="shared" si="257"/>
        <v>465991</v>
      </c>
      <c r="T775" s="6" t="str">
        <f t="shared" si="258"/>
        <v>20 to 24 minutes</v>
      </c>
      <c r="U775" s="6">
        <f t="shared" si="259"/>
        <v>20</v>
      </c>
      <c r="V775" s="6">
        <f t="shared" si="260"/>
        <v>931982</v>
      </c>
      <c r="W775" s="6">
        <f t="shared" si="261"/>
        <v>370052</v>
      </c>
      <c r="X775" s="6">
        <f t="shared" si="262"/>
        <v>158113</v>
      </c>
      <c r="Y775" s="6">
        <f t="shared" si="263"/>
        <v>4</v>
      </c>
      <c r="Z775" s="6">
        <f t="shared" si="264"/>
        <v>22.427099605978004</v>
      </c>
      <c r="AC775" s="6">
        <f t="shared" si="243"/>
        <v>931982</v>
      </c>
      <c r="AD775" s="6">
        <f t="shared" si="244"/>
        <v>232996</v>
      </c>
      <c r="AE775" s="6">
        <f t="shared" si="245"/>
        <v>15</v>
      </c>
      <c r="AF775" s="6">
        <f t="shared" si="246"/>
        <v>152021</v>
      </c>
      <c r="AG775" s="6">
        <f t="shared" si="247"/>
        <v>4</v>
      </c>
      <c r="AH775" s="6">
        <f t="shared" si="248"/>
        <v>218031</v>
      </c>
      <c r="AI775" s="6">
        <f t="shared" si="249"/>
        <v>15.393748232152136</v>
      </c>
      <c r="AL775" s="6">
        <f t="shared" si="250"/>
        <v>931982</v>
      </c>
      <c r="AM775" s="6">
        <f t="shared" si="251"/>
        <v>698987</v>
      </c>
      <c r="AN775" s="6">
        <f t="shared" si="252"/>
        <v>30</v>
      </c>
      <c r="AO775" s="6">
        <f t="shared" si="253"/>
        <v>153202</v>
      </c>
      <c r="AP775" s="6">
        <f t="shared" si="254"/>
        <v>4</v>
      </c>
      <c r="AQ775" s="6">
        <f t="shared" si="255"/>
        <v>597627</v>
      </c>
      <c r="AR775" s="6">
        <f t="shared" si="256"/>
        <v>32.646427592329083</v>
      </c>
    </row>
    <row r="776" spans="3:44" x14ac:dyDescent="0.25">
      <c r="C776" s="5" t="s">
        <v>1536</v>
      </c>
      <c r="D776" s="5">
        <v>41740</v>
      </c>
      <c r="E776" s="5" t="s">
        <v>1537</v>
      </c>
      <c r="F776" s="5">
        <v>1341529</v>
      </c>
      <c r="G776" s="5">
        <v>25719</v>
      </c>
      <c r="H776" s="5">
        <v>107733</v>
      </c>
      <c r="I776" s="5">
        <v>189343</v>
      </c>
      <c r="J776" s="5">
        <v>239815</v>
      </c>
      <c r="K776" s="5">
        <v>240993</v>
      </c>
      <c r="L776" s="5">
        <v>102098</v>
      </c>
      <c r="M776" s="5">
        <v>199112</v>
      </c>
      <c r="N776" s="5">
        <v>35759</v>
      </c>
      <c r="O776" s="5">
        <v>46992</v>
      </c>
      <c r="P776" s="5">
        <v>79153</v>
      </c>
      <c r="Q776" s="5">
        <v>49412</v>
      </c>
      <c r="R776" s="5">
        <v>25400</v>
      </c>
      <c r="S776" s="6">
        <f t="shared" si="257"/>
        <v>670764.5</v>
      </c>
      <c r="T776" s="6" t="str">
        <f t="shared" si="258"/>
        <v>20 to 24 minutes</v>
      </c>
      <c r="U776" s="6">
        <f t="shared" si="259"/>
        <v>20</v>
      </c>
      <c r="V776" s="6">
        <f t="shared" si="260"/>
        <v>1341529</v>
      </c>
      <c r="W776" s="6">
        <f t="shared" si="261"/>
        <v>562610</v>
      </c>
      <c r="X776" s="6">
        <f t="shared" si="262"/>
        <v>240993</v>
      </c>
      <c r="Y776" s="6">
        <f t="shared" si="263"/>
        <v>4</v>
      </c>
      <c r="Z776" s="6">
        <f t="shared" si="264"/>
        <v>21.795147576900575</v>
      </c>
      <c r="AC776" s="6">
        <f t="shared" si="243"/>
        <v>1341529</v>
      </c>
      <c r="AD776" s="6">
        <f t="shared" si="244"/>
        <v>335383</v>
      </c>
      <c r="AE776" s="6">
        <f t="shared" si="245"/>
        <v>15</v>
      </c>
      <c r="AF776" s="6">
        <f t="shared" si="246"/>
        <v>239815</v>
      </c>
      <c r="AG776" s="6">
        <f t="shared" si="247"/>
        <v>4</v>
      </c>
      <c r="AH776" s="6">
        <f t="shared" si="248"/>
        <v>322795</v>
      </c>
      <c r="AI776" s="6">
        <f t="shared" si="249"/>
        <v>15.209949335946458</v>
      </c>
      <c r="AL776" s="6">
        <f t="shared" si="250"/>
        <v>1341529</v>
      </c>
      <c r="AM776" s="6">
        <f t="shared" si="251"/>
        <v>1006147</v>
      </c>
      <c r="AN776" s="6">
        <f t="shared" si="252"/>
        <v>30</v>
      </c>
      <c r="AO776" s="6">
        <f t="shared" si="253"/>
        <v>199112</v>
      </c>
      <c r="AP776" s="6">
        <f t="shared" si="254"/>
        <v>4</v>
      </c>
      <c r="AQ776" s="6">
        <f t="shared" si="255"/>
        <v>905701</v>
      </c>
      <c r="AR776" s="6">
        <f t="shared" si="256"/>
        <v>32.01787436216803</v>
      </c>
    </row>
    <row r="777" spans="3:44" x14ac:dyDescent="0.25">
      <c r="C777" s="5" t="s">
        <v>1538</v>
      </c>
      <c r="D777" s="5">
        <v>41780</v>
      </c>
      <c r="E777" s="5" t="s">
        <v>1539</v>
      </c>
      <c r="F777" s="5">
        <v>33921</v>
      </c>
      <c r="G777" s="5">
        <v>1519</v>
      </c>
      <c r="H777" s="5">
        <v>5129</v>
      </c>
      <c r="I777" s="5">
        <v>7918</v>
      </c>
      <c r="J777" s="5">
        <v>5703</v>
      </c>
      <c r="K777" s="5">
        <v>4512</v>
      </c>
      <c r="L777" s="5">
        <v>1983</v>
      </c>
      <c r="M777" s="5">
        <v>3041</v>
      </c>
      <c r="N777" s="5">
        <v>661</v>
      </c>
      <c r="O777" s="5">
        <v>401</v>
      </c>
      <c r="P777" s="5">
        <v>1320</v>
      </c>
      <c r="Q777" s="5">
        <v>1140</v>
      </c>
      <c r="R777" s="5">
        <v>594</v>
      </c>
      <c r="S777" s="6">
        <f t="shared" si="257"/>
        <v>16960.5</v>
      </c>
      <c r="T777" s="6" t="str">
        <f t="shared" si="258"/>
        <v>15 to 19 minutes</v>
      </c>
      <c r="U777" s="6">
        <f t="shared" si="259"/>
        <v>15</v>
      </c>
      <c r="V777" s="6">
        <f t="shared" si="260"/>
        <v>33921</v>
      </c>
      <c r="W777" s="6">
        <f t="shared" si="261"/>
        <v>14566</v>
      </c>
      <c r="X777" s="6">
        <f t="shared" si="262"/>
        <v>5703</v>
      </c>
      <c r="Y777" s="6">
        <f t="shared" si="263"/>
        <v>4</v>
      </c>
      <c r="Z777" s="6">
        <f t="shared" si="264"/>
        <v>16.67946694722076</v>
      </c>
      <c r="AC777" s="6">
        <f t="shared" si="243"/>
        <v>33921</v>
      </c>
      <c r="AD777" s="6">
        <f t="shared" si="244"/>
        <v>8481</v>
      </c>
      <c r="AE777" s="6">
        <f t="shared" si="245"/>
        <v>10</v>
      </c>
      <c r="AF777" s="6">
        <f t="shared" si="246"/>
        <v>7918</v>
      </c>
      <c r="AG777" s="6">
        <f t="shared" si="247"/>
        <v>4</v>
      </c>
      <c r="AH777" s="6">
        <f t="shared" si="248"/>
        <v>6648</v>
      </c>
      <c r="AI777" s="6">
        <f t="shared" si="249"/>
        <v>10.925612528416266</v>
      </c>
      <c r="AL777" s="6">
        <f t="shared" si="250"/>
        <v>33921</v>
      </c>
      <c r="AM777" s="6">
        <f t="shared" si="251"/>
        <v>25441</v>
      </c>
      <c r="AN777" s="6">
        <f t="shared" si="252"/>
        <v>25</v>
      </c>
      <c r="AO777" s="6">
        <f t="shared" si="253"/>
        <v>1983</v>
      </c>
      <c r="AP777" s="6">
        <f t="shared" si="254"/>
        <v>4</v>
      </c>
      <c r="AQ777" s="6">
        <f t="shared" si="255"/>
        <v>24781</v>
      </c>
      <c r="AR777" s="6">
        <f t="shared" si="256"/>
        <v>26.330811901159858</v>
      </c>
    </row>
    <row r="778" spans="3:44" x14ac:dyDescent="0.25">
      <c r="C778" s="5" t="s">
        <v>1540</v>
      </c>
      <c r="D778" s="5">
        <v>41820</v>
      </c>
      <c r="E778" s="5" t="s">
        <v>1541</v>
      </c>
      <c r="F778" s="5">
        <v>24455</v>
      </c>
      <c r="G778" s="5">
        <v>723</v>
      </c>
      <c r="H778" s="5">
        <v>2761</v>
      </c>
      <c r="I778" s="5">
        <v>4068</v>
      </c>
      <c r="J778" s="5">
        <v>5685</v>
      </c>
      <c r="K778" s="5">
        <v>2773</v>
      </c>
      <c r="L778" s="5">
        <v>1147</v>
      </c>
      <c r="M778" s="5">
        <v>2666</v>
      </c>
      <c r="N778" s="5">
        <v>597</v>
      </c>
      <c r="O778" s="5">
        <v>639</v>
      </c>
      <c r="P778" s="5">
        <v>2107</v>
      </c>
      <c r="Q778" s="5">
        <v>1027</v>
      </c>
      <c r="R778" s="5">
        <v>262</v>
      </c>
      <c r="S778" s="6">
        <f t="shared" si="257"/>
        <v>12227.5</v>
      </c>
      <c r="T778" s="6" t="str">
        <f t="shared" si="258"/>
        <v>15 to 19 minutes</v>
      </c>
      <c r="U778" s="6">
        <f t="shared" si="259"/>
        <v>15</v>
      </c>
      <c r="V778" s="6">
        <f t="shared" si="260"/>
        <v>24455</v>
      </c>
      <c r="W778" s="6">
        <f t="shared" si="261"/>
        <v>7552</v>
      </c>
      <c r="X778" s="6">
        <f t="shared" si="262"/>
        <v>5685</v>
      </c>
      <c r="Y778" s="6">
        <f t="shared" si="263"/>
        <v>4</v>
      </c>
      <c r="Z778" s="6">
        <f t="shared" si="264"/>
        <v>18.289709762532983</v>
      </c>
      <c r="AC778" s="6">
        <f t="shared" si="243"/>
        <v>24455</v>
      </c>
      <c r="AD778" s="6">
        <f t="shared" si="244"/>
        <v>6114</v>
      </c>
      <c r="AE778" s="6">
        <f t="shared" si="245"/>
        <v>10</v>
      </c>
      <c r="AF778" s="6">
        <f t="shared" si="246"/>
        <v>4068</v>
      </c>
      <c r="AG778" s="6">
        <f t="shared" si="247"/>
        <v>4</v>
      </c>
      <c r="AH778" s="6">
        <f t="shared" si="248"/>
        <v>3484</v>
      </c>
      <c r="AI778" s="6">
        <f t="shared" si="249"/>
        <v>12.585791543756145</v>
      </c>
      <c r="AL778" s="6">
        <f t="shared" si="250"/>
        <v>24455</v>
      </c>
      <c r="AM778" s="6">
        <f t="shared" si="251"/>
        <v>18342</v>
      </c>
      <c r="AN778" s="6">
        <f t="shared" si="252"/>
        <v>30</v>
      </c>
      <c r="AO778" s="6">
        <f t="shared" si="253"/>
        <v>2666</v>
      </c>
      <c r="AP778" s="6">
        <f t="shared" si="254"/>
        <v>4</v>
      </c>
      <c r="AQ778" s="6">
        <f t="shared" si="255"/>
        <v>17157</v>
      </c>
      <c r="AR778" s="6">
        <f t="shared" si="256"/>
        <v>31.7768192048012</v>
      </c>
    </row>
    <row r="779" spans="3:44" x14ac:dyDescent="0.25">
      <c r="C779" s="5" t="s">
        <v>1542</v>
      </c>
      <c r="D779" s="5">
        <v>41860</v>
      </c>
      <c r="E779" s="5" t="s">
        <v>1543</v>
      </c>
      <c r="F779" s="5">
        <v>1964152</v>
      </c>
      <c r="G779" s="5">
        <v>31203</v>
      </c>
      <c r="H779" s="5">
        <v>130820</v>
      </c>
      <c r="I779" s="5">
        <v>233855</v>
      </c>
      <c r="J779" s="5">
        <v>278957</v>
      </c>
      <c r="K779" s="5">
        <v>269646</v>
      </c>
      <c r="L779" s="5">
        <v>112282</v>
      </c>
      <c r="M779" s="5">
        <v>312362</v>
      </c>
      <c r="N779" s="5">
        <v>59265</v>
      </c>
      <c r="O779" s="5">
        <v>99142</v>
      </c>
      <c r="P779" s="5">
        <v>212086</v>
      </c>
      <c r="Q779" s="5">
        <v>175939</v>
      </c>
      <c r="R779" s="5">
        <v>48595</v>
      </c>
      <c r="S779" s="6">
        <f t="shared" si="257"/>
        <v>982076</v>
      </c>
      <c r="T779" s="6" t="str">
        <f t="shared" si="258"/>
        <v>25 to 29 minutes</v>
      </c>
      <c r="U779" s="6">
        <f t="shared" si="259"/>
        <v>25</v>
      </c>
      <c r="V779" s="6">
        <f t="shared" si="260"/>
        <v>1964152</v>
      </c>
      <c r="W779" s="6">
        <f t="shared" si="261"/>
        <v>944481</v>
      </c>
      <c r="X779" s="6">
        <f t="shared" si="262"/>
        <v>112282</v>
      </c>
      <c r="Y779" s="6">
        <f t="shared" si="263"/>
        <v>4</v>
      </c>
      <c r="Z779" s="6">
        <f t="shared" si="264"/>
        <v>26.339306389269876</v>
      </c>
      <c r="AC779" s="6">
        <f t="shared" ref="AC779:AC842" si="265">$F779</f>
        <v>1964152</v>
      </c>
      <c r="AD779" s="6">
        <f t="shared" ref="AD779:AD842" si="266">ROUNDUP(0.25*($AC779+1),0)</f>
        <v>491039</v>
      </c>
      <c r="AE779" s="6">
        <f t="shared" ref="AE779:AE842" si="267">IF($AD779&gt;SUM($G779:$R779),"can't exceed the total",IF($AD779&gt;SUM($G779:$Q779),$R$6,IF($AD779&gt;SUM($G779:$P779),$Q$6,IF($AD779&gt;SUM($G779:$O779),$P$6,IF($AD779&gt;SUM($G779:$N779),$O$6,IF($AD779&gt;SUM($G779:$M779),$N$6,IF($AD779&gt;SUM($G779:$L779),$M$6,IF($AD779&gt;SUM($G779:$K779),$L$6,IF($AD779&gt;SUM($G779:$J779),$K$6,IF($AD779&gt;SUM($G779:$I779),$J$6,IF($AD779&gt;SUM($G779:$H779),$I$6,IF($AD779&gt;SUM($G779:$G779),$H$6,$G$6))))))))))))</f>
        <v>15</v>
      </c>
      <c r="AF779" s="6">
        <f t="shared" ref="AF779:AF842" si="268">IF($AD779&gt;SUM($G779:$R779),"can't exceed the total", IF($AD779&gt;SUM($G779:$Q779),$R779, IF($AD779&gt;SUM($G779:$P779),$Q779, IF($AD779&gt;SUM($G779:$O779),$P779, IF($AD779&gt;SUM($G779:$N779),$O779, IF($AD779&gt;SUM($G779:$M779),$N779, IF($AD779&gt;SUM($G779:$L779),$M779, IF($AD779&gt;SUM($G779:$K779),$L779, IF($AD779&gt;SUM($G779:$J779),$K779, IF($AD779&gt;SUM($G779:$I779),$J779, IF($AD779&gt;SUM($G779:$H779),$I779, IF($AD779&gt;SUM($G779:$G779),$H779,$G779))))))))))))</f>
        <v>278957</v>
      </c>
      <c r="AG779" s="6">
        <f t="shared" ref="AG779:AG842" si="269">IF($AD779&gt;SUM($G779:$R779),"median can't exceed the total", IF($AD779&gt;SUM($G779:$Q779),$R$1, IF($AD779&gt;SUM($G779:$P779),$Q$1, IF($AD779&gt;SUM($G779:$O779),$P$1, IF($AD779&gt;SUM($G779:$N779),$O$1, IF($AD779&gt;SUM($G779:$M779),$N$1, IF($AD779&gt;SUM($G779:$L779),$M$1, IF($AD779&gt;SUM($G779:$K779),$L$1, IF($AD779&gt;SUM($G779:$J779),$K$1, IF($AD779&gt;SUM($G779:$I779),$J$1, IF($AD779&gt;SUM($G779:$H779),$I$1, IF($AD779&gt;SUM($G779:$G779),$H$1,$G$1))))))))))))</f>
        <v>4</v>
      </c>
      <c r="AH779" s="6">
        <f t="shared" ref="AH779:AH842" si="270">IF($AD779&gt;SUM($G779:$R779),"can't exceed the total", IF($AD779&gt;SUM($G779:$Q779),SUM($G779:$Q779), IF($AD779&gt;SUM($G779:$P779),SUM($G779:$P779), IF($AD779&gt;SUM($G779:$O779),SUM($G779:$O779), IF($AD779&gt;SUM($G779:$N779),SUM($G779:$N779), IF($AD779&gt;SUM($G779:$M779),SUM($G779:$M779), IF($AD779&gt;SUM($G779:$L779),SUM($G779:$L779), IF($AD779&gt;SUM($G779:$K779),SUM($G779:$K779), IF($AD779&gt;SUM($G779:$J779),SUM($G779:$J779), IF($AD779&gt;SUM($G779:$I779),SUM($G779:$I779), IF($AD779&gt;SUM($G779:$H779),SUM($G779:$H779), IF($AD779&gt;SUM($G779),SUM($G779),0))))))))))))</f>
        <v>395878</v>
      </c>
      <c r="AI779" s="6">
        <f t="shared" ref="AI779:AI842" si="271">AE779+(((AC779/4)-AH779)/AF779)*AG779</f>
        <v>16.364511376305309</v>
      </c>
      <c r="AL779" s="6">
        <f t="shared" ref="AL779:AL842" si="272">$F779</f>
        <v>1964152</v>
      </c>
      <c r="AM779" s="6">
        <f t="shared" ref="AM779:AM842" si="273">ROUNDDOWN(0.75*($AL779+1),0)</f>
        <v>1473114</v>
      </c>
      <c r="AN779" s="6">
        <f t="shared" ref="AN779:AN842" si="274">IF($AM779&gt;SUM($G779:$R779),"can't exceed the total",IF($AM779&gt;SUM($G779:$Q779),$R$6,IF($AM779&gt;SUM($G779:$P779),$Q$6,IF($AM779&gt;SUM($G779:$O779),$P$6,IF($AM779&gt;SUM($G779:$N779),$O$6,IF($AM779&gt;SUM($G779:$M779),$N$6,IF($AM779&gt;SUM($G779:$L779),$M$6,IF($AM779&gt;SUM($G779:$K779),$L$6,IF($AM779&gt;SUM($G779:$J779),$K$6,IF($AM779&gt;SUM($G779:$I779),$J$6,IF($AM779&gt;SUM($G779:$H779),$I$6,IF($AM779&gt;SUM($G779:$G779),$H$6,$G$6))))))))))))</f>
        <v>40</v>
      </c>
      <c r="AO779" s="6">
        <f t="shared" ref="AO779:AO842" si="275">IF($AM779&gt;SUM($G779:$R779),"can't exceed the total", IF($AM779&gt;SUM($G779:$Q779),$R779, IF($AM779&gt;SUM($G779:$P779),$Q779, IF($AM779&gt;SUM($G779:$O779),$P779, IF($AM779&gt;SUM($G779:$N779),$O779, IF($AM779&gt;SUM($G779:$M779),$N779, IF($AM779&gt;SUM($G779:$L779),$M779, IF($AM779&gt;SUM($G779:$K779),$L779, IF($AM779&gt;SUM($G779:$J779),$K779, IF($AM779&gt;SUM($G779:$I779),$J779, IF($AM779&gt;SUM($G779:$H779),$I779, IF($AM779&gt;SUM($G779:$G779),$H779,$G779))))))))))))</f>
        <v>99142</v>
      </c>
      <c r="AP779" s="6">
        <f t="shared" ref="AP779:AP842" si="276">IF($AM779&gt;SUM($G779:$R779),"median can't exceed the total", IF($AM779&gt;SUM($G779:$Q779),$R$1, IF($AM779&gt;SUM($G779:$P779),$Q$1, IF($AM779&gt;SUM($G779:$O779),$P$1, IF($AM779&gt;SUM($G779:$N779),$O$1, IF($AM779&gt;SUM($G779:$M779),$N$1, IF($AM779&gt;SUM($G779:$L779),$M$1, IF($AM779&gt;SUM($G779:$K779),$L$1, IF($AM779&gt;SUM($G779:$J779),$K$1, IF($AM779&gt;SUM($G779:$I779),$J$1, IF($AM779&gt;SUM($G779:$H779),$I$1, IF($AM779&gt;SUM($G779:$G779),$H$1,$G$1))))))))))))</f>
        <v>4</v>
      </c>
      <c r="AQ779" s="6">
        <f t="shared" ref="AQ779:AQ842" si="277">IF($AM779&gt;SUM($G779:$R779),"can't exceed the total", IF($AM779&gt;SUM($G779:$Q779),SUM($G779:$Q779), IF($AM779&gt;SUM($G779:$P779),SUM($G779:$P779), IF($AM779&gt;SUM($G779:$O779),SUM($G779:$O779), IF($AM779&gt;SUM($G779:$N779),SUM($G779:$N779), IF($AM779&gt;SUM($G779:$M779),SUM($G779:$M779), IF($AM779&gt;SUM($G779:$L779),SUM($G779:$L779), IF($AM779&gt;SUM($G779:$K779),SUM($G779:$K779), IF($AM779&gt;SUM($G779:$J779),SUM($G779:$J779), IF($AM779&gt;SUM($G779:$I779),SUM($G779:$I779), IF($AM779&gt;SUM($G779:$H779),SUM($G779:$H779), IF($AM779&gt;SUM($G779),SUM($G779),0))))))))))))</f>
        <v>1428390</v>
      </c>
      <c r="AR779" s="6">
        <f t="shared" ref="AR779:AR842" si="278">AN779+((((3*AL779)/4)-AQ779)/AO779)*AP779</f>
        <v>41.804442113332392</v>
      </c>
    </row>
    <row r="780" spans="3:44" x14ac:dyDescent="0.25">
      <c r="C780" s="5" t="s">
        <v>1544</v>
      </c>
      <c r="D780" s="5">
        <v>41900</v>
      </c>
      <c r="E780" s="5" t="s">
        <v>1545</v>
      </c>
      <c r="F780" s="5">
        <v>31818</v>
      </c>
      <c r="G780" s="5">
        <v>580</v>
      </c>
      <c r="H780" s="5">
        <v>2540</v>
      </c>
      <c r="I780" s="5">
        <v>5003</v>
      </c>
      <c r="J780" s="5">
        <v>4385</v>
      </c>
      <c r="K780" s="5">
        <v>5957</v>
      </c>
      <c r="L780" s="5">
        <v>1891</v>
      </c>
      <c r="M780" s="5">
        <v>5270</v>
      </c>
      <c r="N780" s="5">
        <v>669</v>
      </c>
      <c r="O780" s="5">
        <v>1763</v>
      </c>
      <c r="P780" s="5">
        <v>1698</v>
      </c>
      <c r="Q780" s="5">
        <v>1281</v>
      </c>
      <c r="R780" s="5">
        <v>781</v>
      </c>
      <c r="S780" s="6">
        <f t="shared" ref="S780:S843" si="279">IF(MOD(F780,2)&gt;0,AVERAGE(ROUNDDOWN(F780/2,0),ROUNDUP(F780/2,0)),F780/2)</f>
        <v>15909</v>
      </c>
      <c r="T780" s="6" t="str">
        <f t="shared" ref="T780:T843" si="280">IF($S780&gt;SUM($G780:$R780),"median can't exceed the total",IF($S780&gt;SUM($G780:$Q780),$R$9,IF($S780&gt;SUM($G780:$P780),$Q$9,IF($S780&gt;SUM($G780:$O780),$P$9,IF($S780&gt;SUM($G780:$N780),$O$9,IF($S780&gt;SUM($G780:$M780),$N$9,IF($S780&gt;SUM($G780:$L780),$M$9,IF($S780&gt;SUM($G780:$K780),$L$9,IF($S780&gt;SUM($G780:$J780),$K$9,IF($S780&gt;SUM($G780:$I780),$J$9,IF($S780&gt;SUM($G780:$H780),$I$9,IF($S780&gt;SUM($G780),$H$9,$G$9))))))))))))</f>
        <v>20 to 24 minutes</v>
      </c>
      <c r="U780" s="6">
        <f t="shared" ref="U780:U843" si="281">IF($S780&gt;SUM($G780:$R780),"median can't exceed the total", IF($S780&gt;SUM($G780:$Q780),$R$6, IF($S780&gt;SUM($G780:$P780),$Q$6, IF($S780&gt;SUM($G780:$O780),$P$6, IF($S780&gt;SUM($G780:$N780),$O$6, IF($S780&gt;SUM($G780:$M780),$N$6, IF($S780&gt;SUM($G780:$L780),$M$6, IF($S780&gt;SUM($G780:$K780),$L$6, IF($S780&gt;SUM($G780:$J780),$K$6, IF($S780&gt;SUM($G780:$I780),$J$6, IF($S780&gt;SUM($G780:$H780),$I$6, IF($S780&gt;SUM($G780),$H$6,$G$6))))))))))))</f>
        <v>20</v>
      </c>
      <c r="V780" s="6">
        <f t="shared" ref="V780:V843" si="282">F780</f>
        <v>31818</v>
      </c>
      <c r="W780" s="6">
        <f t="shared" ref="W780:W843" si="283">IF($S780&gt;SUM($G780:$R780),"median can't exceed the total", IF($S780&gt;SUM($G780:$Q780),SUM($G780:$Q780), IF($S780&gt;SUM($G780:$P780),SUM($G780:$P780), IF($S780&gt;SUM($G780:$O780),SUM($G780:$O780), IF($S780&gt;SUM($G780:$N780),SUM($G780:$N780), IF($S780&gt;SUM($G780:$M780),SUM($G780:$M780), IF($S780&gt;SUM($G780:$L780),SUM($G780:$L780), IF($S780&gt;SUM($G780:$K780),SUM($G780:$K780), IF($S780&gt;SUM($G780:$J780),SUM($G780:$J780), IF($S780&gt;SUM($G780:$I780),SUM($G780:$I780), IF($S780&gt;SUM($G780:$H780),SUM($G780:$H780), IF($S780&gt;SUM($G780),SUM($G780),0))))))))))))</f>
        <v>12508</v>
      </c>
      <c r="X780" s="6">
        <f t="shared" ref="X780:X843" si="284">IF($S780&gt;SUM($G780:$R780),"median can't exceed the total", IF($S780&gt;SUM($G780:$Q780),$R780, IF($S780&gt;SUM($G780:$P780),$Q780, IF($S780&gt;SUM($G780:$O780),$P780, IF($S780&gt;SUM($G780:$N780),$O780, IF($S780&gt;SUM($G780:$M780),$N780, IF($S780&gt;SUM($G780:$L780),$M780, IF($S780&gt;SUM($G780:$K780),$L780, IF($S780&gt;SUM($G780:$J780),$K780, IF($S780&gt;SUM($G780:$I780),$J780, IF($S780&gt;SUM($G780:$H780),$I780, IF($S780&gt;SUM($G780),$H780,$G780))))))))))))</f>
        <v>5957</v>
      </c>
      <c r="Y780" s="6">
        <f t="shared" ref="Y780:Y843" si="285">IF($S780&gt;SUM($G780:$R780),"median can't exceed the total", IF($S780&gt;SUM($G780:$Q780),$R$1, IF($S780&gt;SUM($G780:$P780),$Q$1, IF($S780&gt;SUM($G780:$O780),$P$1, IF($S780&gt;SUM($G780:$N780),$O$1, IF($S780&gt;SUM($G780:$M780),$N$1, IF($S780&gt;SUM($G780:$L780),$M$1, IF($S780&gt;SUM($G780:$K780),$L$1, IF($S780&gt;SUM($G780:$J780),$K$1, IF($S780&gt;SUM($G780:$I780),$J$1, IF($S780&gt;SUM($G780:$H780),$I$1, IF($S780&gt;SUM($G780),$H$1,$G$1))))))))))))</f>
        <v>4</v>
      </c>
      <c r="Z780" s="6">
        <f t="shared" ref="Z780:Z843" si="286">U780+(((V780/2)-W780)/X780)*Y780</f>
        <v>22.283699848917241</v>
      </c>
      <c r="AC780" s="6">
        <f t="shared" si="265"/>
        <v>31818</v>
      </c>
      <c r="AD780" s="6">
        <f t="shared" si="266"/>
        <v>7955</v>
      </c>
      <c r="AE780" s="6">
        <f t="shared" si="267"/>
        <v>10</v>
      </c>
      <c r="AF780" s="6">
        <f t="shared" si="268"/>
        <v>5003</v>
      </c>
      <c r="AG780" s="6">
        <f t="shared" si="269"/>
        <v>4</v>
      </c>
      <c r="AH780" s="6">
        <f t="shared" si="270"/>
        <v>3120</v>
      </c>
      <c r="AI780" s="6">
        <f t="shared" si="271"/>
        <v>13.865280831501099</v>
      </c>
      <c r="AL780" s="6">
        <f t="shared" si="272"/>
        <v>31818</v>
      </c>
      <c r="AM780" s="6">
        <f t="shared" si="273"/>
        <v>23864</v>
      </c>
      <c r="AN780" s="6">
        <f t="shared" si="274"/>
        <v>30</v>
      </c>
      <c r="AO780" s="6">
        <f t="shared" si="275"/>
        <v>5270</v>
      </c>
      <c r="AP780" s="6">
        <f t="shared" si="276"/>
        <v>4</v>
      </c>
      <c r="AQ780" s="6">
        <f t="shared" si="277"/>
        <v>20356</v>
      </c>
      <c r="AR780" s="6">
        <f t="shared" si="278"/>
        <v>32.662239089184062</v>
      </c>
    </row>
    <row r="781" spans="3:44" x14ac:dyDescent="0.25">
      <c r="C781" s="5" t="s">
        <v>1546</v>
      </c>
      <c r="D781" s="5">
        <v>41940</v>
      </c>
      <c r="E781" s="5" t="s">
        <v>1547</v>
      </c>
      <c r="F781" s="5">
        <v>820426</v>
      </c>
      <c r="G781" s="5">
        <v>12971</v>
      </c>
      <c r="H781" s="5">
        <v>60183</v>
      </c>
      <c r="I781" s="5">
        <v>111223</v>
      </c>
      <c r="J781" s="5">
        <v>145708</v>
      </c>
      <c r="K781" s="5">
        <v>148573</v>
      </c>
      <c r="L781" s="5">
        <v>58523</v>
      </c>
      <c r="M781" s="5">
        <v>127265</v>
      </c>
      <c r="N781" s="5">
        <v>19735</v>
      </c>
      <c r="O781" s="5">
        <v>30990</v>
      </c>
      <c r="P781" s="5">
        <v>53728</v>
      </c>
      <c r="Q781" s="5">
        <v>38242</v>
      </c>
      <c r="R781" s="5">
        <v>13285</v>
      </c>
      <c r="S781" s="6">
        <f t="shared" si="279"/>
        <v>410213</v>
      </c>
      <c r="T781" s="6" t="str">
        <f t="shared" si="280"/>
        <v>20 to 24 minutes</v>
      </c>
      <c r="U781" s="6">
        <f t="shared" si="281"/>
        <v>20</v>
      </c>
      <c r="V781" s="6">
        <f t="shared" si="282"/>
        <v>820426</v>
      </c>
      <c r="W781" s="6">
        <f t="shared" si="283"/>
        <v>330085</v>
      </c>
      <c r="X781" s="6">
        <f t="shared" si="284"/>
        <v>148573</v>
      </c>
      <c r="Y781" s="6">
        <f t="shared" si="285"/>
        <v>4</v>
      </c>
      <c r="Z781" s="6">
        <f t="shared" si="286"/>
        <v>22.157269490418852</v>
      </c>
      <c r="AC781" s="6">
        <f t="shared" si="265"/>
        <v>820426</v>
      </c>
      <c r="AD781" s="6">
        <f t="shared" si="266"/>
        <v>205107</v>
      </c>
      <c r="AE781" s="6">
        <f t="shared" si="267"/>
        <v>15</v>
      </c>
      <c r="AF781" s="6">
        <f t="shared" si="268"/>
        <v>145708</v>
      </c>
      <c r="AG781" s="6">
        <f t="shared" si="269"/>
        <v>4</v>
      </c>
      <c r="AH781" s="6">
        <f t="shared" si="270"/>
        <v>184377</v>
      </c>
      <c r="AI781" s="6">
        <f t="shared" si="271"/>
        <v>15.569069646141598</v>
      </c>
      <c r="AL781" s="6">
        <f t="shared" si="272"/>
        <v>820426</v>
      </c>
      <c r="AM781" s="6">
        <f t="shared" si="273"/>
        <v>615320</v>
      </c>
      <c r="AN781" s="6">
        <f t="shared" si="274"/>
        <v>30</v>
      </c>
      <c r="AO781" s="6">
        <f t="shared" si="275"/>
        <v>127265</v>
      </c>
      <c r="AP781" s="6">
        <f t="shared" si="276"/>
        <v>4</v>
      </c>
      <c r="AQ781" s="6">
        <f t="shared" si="277"/>
        <v>537181</v>
      </c>
      <c r="AR781" s="6">
        <f t="shared" si="278"/>
        <v>32.455930538639848</v>
      </c>
    </row>
    <row r="782" spans="3:44" x14ac:dyDescent="0.25">
      <c r="C782" s="5" t="s">
        <v>1548</v>
      </c>
      <c r="D782" s="5">
        <v>41980</v>
      </c>
      <c r="E782" s="5" t="s">
        <v>1549</v>
      </c>
      <c r="F782" s="5">
        <v>750009</v>
      </c>
      <c r="G782" s="5">
        <v>13584</v>
      </c>
      <c r="H782" s="5">
        <v>43695</v>
      </c>
      <c r="I782" s="5">
        <v>72955</v>
      </c>
      <c r="J782" s="5">
        <v>110233</v>
      </c>
      <c r="K782" s="5">
        <v>98764</v>
      </c>
      <c r="L782" s="5">
        <v>34719</v>
      </c>
      <c r="M782" s="5">
        <v>136631</v>
      </c>
      <c r="N782" s="5">
        <v>16606</v>
      </c>
      <c r="O782" s="5">
        <v>36480</v>
      </c>
      <c r="P782" s="5">
        <v>70184</v>
      </c>
      <c r="Q782" s="5">
        <v>84325</v>
      </c>
      <c r="R782" s="5">
        <v>31833</v>
      </c>
      <c r="S782" s="6">
        <f t="shared" si="279"/>
        <v>375004.5</v>
      </c>
      <c r="T782" s="6" t="str">
        <f t="shared" si="280"/>
        <v>30 to 34 minutes</v>
      </c>
      <c r="U782" s="6">
        <f t="shared" si="281"/>
        <v>30</v>
      </c>
      <c r="V782" s="6">
        <f t="shared" si="282"/>
        <v>750009</v>
      </c>
      <c r="W782" s="6">
        <f t="shared" si="283"/>
        <v>373950</v>
      </c>
      <c r="X782" s="6">
        <f t="shared" si="284"/>
        <v>136631</v>
      </c>
      <c r="Y782" s="6">
        <f t="shared" si="285"/>
        <v>4</v>
      </c>
      <c r="Z782" s="6">
        <f t="shared" si="286"/>
        <v>30.030871471335203</v>
      </c>
      <c r="AC782" s="6">
        <f t="shared" si="265"/>
        <v>750009</v>
      </c>
      <c r="AD782" s="6">
        <f t="shared" si="266"/>
        <v>187503</v>
      </c>
      <c r="AE782" s="6">
        <f t="shared" si="267"/>
        <v>15</v>
      </c>
      <c r="AF782" s="6">
        <f t="shared" si="268"/>
        <v>110233</v>
      </c>
      <c r="AG782" s="6">
        <f t="shared" si="269"/>
        <v>4</v>
      </c>
      <c r="AH782" s="6">
        <f t="shared" si="270"/>
        <v>130234</v>
      </c>
      <c r="AI782" s="6">
        <f t="shared" si="271"/>
        <v>17.078080066767665</v>
      </c>
      <c r="AL782" s="6">
        <f t="shared" si="272"/>
        <v>750009</v>
      </c>
      <c r="AM782" s="6">
        <f t="shared" si="273"/>
        <v>562507</v>
      </c>
      <c r="AN782" s="6">
        <f t="shared" si="274"/>
        <v>40</v>
      </c>
      <c r="AO782" s="6">
        <f t="shared" si="275"/>
        <v>36480</v>
      </c>
      <c r="AP782" s="6">
        <f t="shared" si="276"/>
        <v>4</v>
      </c>
      <c r="AQ782" s="6">
        <f t="shared" si="277"/>
        <v>527187</v>
      </c>
      <c r="AR782" s="6">
        <f t="shared" si="278"/>
        <v>43.872779605263155</v>
      </c>
    </row>
    <row r="783" spans="3:44" x14ac:dyDescent="0.25">
      <c r="C783" s="5" t="s">
        <v>1550</v>
      </c>
      <c r="D783" s="5">
        <v>42020</v>
      </c>
      <c r="E783" s="5" t="s">
        <v>1551</v>
      </c>
      <c r="F783" s="5">
        <v>112218</v>
      </c>
      <c r="G783" s="5">
        <v>6192</v>
      </c>
      <c r="H783" s="5">
        <v>17706</v>
      </c>
      <c r="I783" s="5">
        <v>21582</v>
      </c>
      <c r="J783" s="5">
        <v>16827</v>
      </c>
      <c r="K783" s="5">
        <v>17065</v>
      </c>
      <c r="L783" s="5">
        <v>6261</v>
      </c>
      <c r="M783" s="5">
        <v>11533</v>
      </c>
      <c r="N783" s="5">
        <v>2405</v>
      </c>
      <c r="O783" s="5">
        <v>2551</v>
      </c>
      <c r="P783" s="5">
        <v>4964</v>
      </c>
      <c r="Q783" s="5">
        <v>2868</v>
      </c>
      <c r="R783" s="5">
        <v>2264</v>
      </c>
      <c r="S783" s="6">
        <f t="shared" si="279"/>
        <v>56109</v>
      </c>
      <c r="T783" s="6" t="str">
        <f t="shared" si="280"/>
        <v>15 to 19 minutes</v>
      </c>
      <c r="U783" s="6">
        <f t="shared" si="281"/>
        <v>15</v>
      </c>
      <c r="V783" s="6">
        <f t="shared" si="282"/>
        <v>112218</v>
      </c>
      <c r="W783" s="6">
        <f t="shared" si="283"/>
        <v>45480</v>
      </c>
      <c r="X783" s="6">
        <f t="shared" si="284"/>
        <v>16827</v>
      </c>
      <c r="Y783" s="6">
        <f t="shared" si="285"/>
        <v>4</v>
      </c>
      <c r="Z783" s="6">
        <f t="shared" si="286"/>
        <v>17.52665359244072</v>
      </c>
      <c r="AC783" s="6">
        <f t="shared" si="265"/>
        <v>112218</v>
      </c>
      <c r="AD783" s="6">
        <f t="shared" si="266"/>
        <v>28055</v>
      </c>
      <c r="AE783" s="6">
        <f t="shared" si="267"/>
        <v>10</v>
      </c>
      <c r="AF783" s="6">
        <f t="shared" si="268"/>
        <v>21582</v>
      </c>
      <c r="AG783" s="6">
        <f t="shared" si="269"/>
        <v>4</v>
      </c>
      <c r="AH783" s="6">
        <f t="shared" si="270"/>
        <v>23898</v>
      </c>
      <c r="AI783" s="6">
        <f t="shared" si="271"/>
        <v>10.770364192382541</v>
      </c>
      <c r="AL783" s="6">
        <f t="shared" si="272"/>
        <v>112218</v>
      </c>
      <c r="AM783" s="6">
        <f t="shared" si="273"/>
        <v>84164</v>
      </c>
      <c r="AN783" s="6">
        <f t="shared" si="274"/>
        <v>25</v>
      </c>
      <c r="AO783" s="6">
        <f t="shared" si="275"/>
        <v>6261</v>
      </c>
      <c r="AP783" s="6">
        <f t="shared" si="276"/>
        <v>4</v>
      </c>
      <c r="AQ783" s="6">
        <f t="shared" si="277"/>
        <v>79372</v>
      </c>
      <c r="AR783" s="6">
        <f t="shared" si="278"/>
        <v>28.061172336687431</v>
      </c>
    </row>
    <row r="784" spans="3:44" x14ac:dyDescent="0.25">
      <c r="C784" s="5" t="s">
        <v>1552</v>
      </c>
      <c r="D784" s="5">
        <v>42060</v>
      </c>
      <c r="E784" s="5" t="s">
        <v>1553</v>
      </c>
      <c r="F784" s="5">
        <v>180867</v>
      </c>
      <c r="G784" s="5">
        <v>7263</v>
      </c>
      <c r="H784" s="5">
        <v>31373</v>
      </c>
      <c r="I784" s="5">
        <v>42056</v>
      </c>
      <c r="J784" s="5">
        <v>34414</v>
      </c>
      <c r="K784" s="5">
        <v>21682</v>
      </c>
      <c r="L784" s="5">
        <v>5639</v>
      </c>
      <c r="M784" s="5">
        <v>15144</v>
      </c>
      <c r="N784" s="5">
        <v>2774</v>
      </c>
      <c r="O784" s="5">
        <v>3238</v>
      </c>
      <c r="P784" s="5">
        <v>8322</v>
      </c>
      <c r="Q784" s="5">
        <v>6669</v>
      </c>
      <c r="R784" s="5">
        <v>2293</v>
      </c>
      <c r="S784" s="6">
        <f t="shared" si="279"/>
        <v>90433.5</v>
      </c>
      <c r="T784" s="6" t="str">
        <f t="shared" si="280"/>
        <v>15 to 19 minutes</v>
      </c>
      <c r="U784" s="6">
        <f t="shared" si="281"/>
        <v>15</v>
      </c>
      <c r="V784" s="6">
        <f t="shared" si="282"/>
        <v>180867</v>
      </c>
      <c r="W784" s="6">
        <f t="shared" si="283"/>
        <v>80692</v>
      </c>
      <c r="X784" s="6">
        <f t="shared" si="284"/>
        <v>34414</v>
      </c>
      <c r="Y784" s="6">
        <f t="shared" si="285"/>
        <v>4</v>
      </c>
      <c r="Z784" s="6">
        <f t="shared" si="286"/>
        <v>16.13227174986924</v>
      </c>
      <c r="AC784" s="6">
        <f t="shared" si="265"/>
        <v>180867</v>
      </c>
      <c r="AD784" s="6">
        <f t="shared" si="266"/>
        <v>45217</v>
      </c>
      <c r="AE784" s="6">
        <f t="shared" si="267"/>
        <v>10</v>
      </c>
      <c r="AF784" s="6">
        <f t="shared" si="268"/>
        <v>42056</v>
      </c>
      <c r="AG784" s="6">
        <f t="shared" si="269"/>
        <v>4</v>
      </c>
      <c r="AH784" s="6">
        <f t="shared" si="270"/>
        <v>38636</v>
      </c>
      <c r="AI784" s="6">
        <f t="shared" si="271"/>
        <v>10.62590355716188</v>
      </c>
      <c r="AL784" s="6">
        <f t="shared" si="272"/>
        <v>180867</v>
      </c>
      <c r="AM784" s="6">
        <f t="shared" si="273"/>
        <v>135651</v>
      </c>
      <c r="AN784" s="6">
        <f t="shared" si="274"/>
        <v>20</v>
      </c>
      <c r="AO784" s="6">
        <f t="shared" si="275"/>
        <v>21682</v>
      </c>
      <c r="AP784" s="6">
        <f t="shared" si="276"/>
        <v>4</v>
      </c>
      <c r="AQ784" s="6">
        <f t="shared" si="277"/>
        <v>115106</v>
      </c>
      <c r="AR784" s="6">
        <f t="shared" si="278"/>
        <v>23.790102389078498</v>
      </c>
    </row>
    <row r="785" spans="3:44" x14ac:dyDescent="0.25">
      <c r="C785" s="5" t="s">
        <v>1554</v>
      </c>
      <c r="D785" s="5">
        <v>42100</v>
      </c>
      <c r="E785" s="5" t="s">
        <v>1555</v>
      </c>
      <c r="F785" s="5">
        <v>116633</v>
      </c>
      <c r="G785" s="5">
        <v>2133</v>
      </c>
      <c r="H785" s="5">
        <v>12860</v>
      </c>
      <c r="I785" s="5">
        <v>20212</v>
      </c>
      <c r="J785" s="5">
        <v>19814</v>
      </c>
      <c r="K785" s="5">
        <v>14786</v>
      </c>
      <c r="L785" s="5">
        <v>4406</v>
      </c>
      <c r="M785" s="5">
        <v>14151</v>
      </c>
      <c r="N785" s="5">
        <v>2088</v>
      </c>
      <c r="O785" s="5">
        <v>4564</v>
      </c>
      <c r="P785" s="5">
        <v>10695</v>
      </c>
      <c r="Q785" s="5">
        <v>8133</v>
      </c>
      <c r="R785" s="5">
        <v>2791</v>
      </c>
      <c r="S785" s="6">
        <f t="shared" si="279"/>
        <v>58316.5</v>
      </c>
      <c r="T785" s="6" t="str">
        <f t="shared" si="280"/>
        <v>20 to 24 minutes</v>
      </c>
      <c r="U785" s="6">
        <f t="shared" si="281"/>
        <v>20</v>
      </c>
      <c r="V785" s="6">
        <f t="shared" si="282"/>
        <v>116633</v>
      </c>
      <c r="W785" s="6">
        <f t="shared" si="283"/>
        <v>55019</v>
      </c>
      <c r="X785" s="6">
        <f t="shared" si="284"/>
        <v>14786</v>
      </c>
      <c r="Y785" s="6">
        <f t="shared" si="285"/>
        <v>4</v>
      </c>
      <c r="Z785" s="6">
        <f t="shared" si="286"/>
        <v>20.892060056810497</v>
      </c>
      <c r="AC785" s="6">
        <f t="shared" si="265"/>
        <v>116633</v>
      </c>
      <c r="AD785" s="6">
        <f t="shared" si="266"/>
        <v>29159</v>
      </c>
      <c r="AE785" s="6">
        <f t="shared" si="267"/>
        <v>10</v>
      </c>
      <c r="AF785" s="6">
        <f t="shared" si="268"/>
        <v>20212</v>
      </c>
      <c r="AG785" s="6">
        <f t="shared" si="269"/>
        <v>4</v>
      </c>
      <c r="AH785" s="6">
        <f t="shared" si="270"/>
        <v>14993</v>
      </c>
      <c r="AI785" s="6">
        <f t="shared" si="271"/>
        <v>12.803334652681576</v>
      </c>
      <c r="AL785" s="6">
        <f t="shared" si="272"/>
        <v>116633</v>
      </c>
      <c r="AM785" s="6">
        <f t="shared" si="273"/>
        <v>87475</v>
      </c>
      <c r="AN785" s="6">
        <f t="shared" si="274"/>
        <v>30</v>
      </c>
      <c r="AO785" s="6">
        <f t="shared" si="275"/>
        <v>14151</v>
      </c>
      <c r="AP785" s="6">
        <f t="shared" si="276"/>
        <v>4</v>
      </c>
      <c r="AQ785" s="6">
        <f t="shared" si="277"/>
        <v>74211</v>
      </c>
      <c r="AR785" s="6">
        <f t="shared" si="278"/>
        <v>33.749205003179988</v>
      </c>
    </row>
    <row r="786" spans="3:44" x14ac:dyDescent="0.25">
      <c r="C786" s="5" t="s">
        <v>1556</v>
      </c>
      <c r="D786" s="5">
        <v>42140</v>
      </c>
      <c r="E786" s="5" t="s">
        <v>1557</v>
      </c>
      <c r="F786" s="5">
        <v>63028</v>
      </c>
      <c r="G786" s="5">
        <v>2025</v>
      </c>
      <c r="H786" s="5">
        <v>7425</v>
      </c>
      <c r="I786" s="5">
        <v>11696</v>
      </c>
      <c r="J786" s="5">
        <v>11165</v>
      </c>
      <c r="K786" s="5">
        <v>10429</v>
      </c>
      <c r="L786" s="5">
        <v>3185</v>
      </c>
      <c r="M786" s="5">
        <v>7159</v>
      </c>
      <c r="N786" s="5">
        <v>1376</v>
      </c>
      <c r="O786" s="5">
        <v>1809</v>
      </c>
      <c r="P786" s="5">
        <v>3690</v>
      </c>
      <c r="Q786" s="5">
        <v>2381</v>
      </c>
      <c r="R786" s="5">
        <v>688</v>
      </c>
      <c r="S786" s="6">
        <f t="shared" si="279"/>
        <v>31514</v>
      </c>
      <c r="T786" s="6" t="str">
        <f t="shared" si="280"/>
        <v>15 to 19 minutes</v>
      </c>
      <c r="U786" s="6">
        <f t="shared" si="281"/>
        <v>15</v>
      </c>
      <c r="V786" s="6">
        <f t="shared" si="282"/>
        <v>63028</v>
      </c>
      <c r="W786" s="6">
        <f t="shared" si="283"/>
        <v>21146</v>
      </c>
      <c r="X786" s="6">
        <f t="shared" si="284"/>
        <v>11165</v>
      </c>
      <c r="Y786" s="6">
        <f t="shared" si="285"/>
        <v>4</v>
      </c>
      <c r="Z786" s="6">
        <f t="shared" si="286"/>
        <v>18.714464845499329</v>
      </c>
      <c r="AC786" s="6">
        <f t="shared" si="265"/>
        <v>63028</v>
      </c>
      <c r="AD786" s="6">
        <f t="shared" si="266"/>
        <v>15758</v>
      </c>
      <c r="AE786" s="6">
        <f t="shared" si="267"/>
        <v>10</v>
      </c>
      <c r="AF786" s="6">
        <f t="shared" si="268"/>
        <v>11696</v>
      </c>
      <c r="AG786" s="6">
        <f t="shared" si="269"/>
        <v>4</v>
      </c>
      <c r="AH786" s="6">
        <f t="shared" si="270"/>
        <v>9450</v>
      </c>
      <c r="AI786" s="6">
        <f t="shared" si="271"/>
        <v>12.156976744186046</v>
      </c>
      <c r="AL786" s="6">
        <f t="shared" si="272"/>
        <v>63028</v>
      </c>
      <c r="AM786" s="6">
        <f t="shared" si="273"/>
        <v>47271</v>
      </c>
      <c r="AN786" s="6">
        <f t="shared" si="274"/>
        <v>30</v>
      </c>
      <c r="AO786" s="6">
        <f t="shared" si="275"/>
        <v>7159</v>
      </c>
      <c r="AP786" s="6">
        <f t="shared" si="276"/>
        <v>4</v>
      </c>
      <c r="AQ786" s="6">
        <f t="shared" si="277"/>
        <v>45925</v>
      </c>
      <c r="AR786" s="6">
        <f t="shared" si="278"/>
        <v>30.752060343623413</v>
      </c>
    </row>
    <row r="787" spans="3:44" x14ac:dyDescent="0.25">
      <c r="C787" s="5" t="s">
        <v>1558</v>
      </c>
      <c r="D787" s="5">
        <v>42180</v>
      </c>
      <c r="E787" s="5" t="s">
        <v>1559</v>
      </c>
      <c r="F787" s="5">
        <v>6655</v>
      </c>
      <c r="G787" s="5">
        <v>164</v>
      </c>
      <c r="H787" s="5">
        <v>712</v>
      </c>
      <c r="I787" s="5">
        <v>957</v>
      </c>
      <c r="J787" s="5">
        <v>996</v>
      </c>
      <c r="K787" s="5">
        <v>893</v>
      </c>
      <c r="L787" s="5">
        <v>287</v>
      </c>
      <c r="M787" s="5">
        <v>1464</v>
      </c>
      <c r="N787" s="5">
        <v>183</v>
      </c>
      <c r="O787" s="5">
        <v>112</v>
      </c>
      <c r="P787" s="5">
        <v>359</v>
      </c>
      <c r="Q787" s="5">
        <v>272</v>
      </c>
      <c r="R787" s="5">
        <v>256</v>
      </c>
      <c r="S787" s="6">
        <f t="shared" si="279"/>
        <v>3327.5</v>
      </c>
      <c r="T787" s="6" t="str">
        <f t="shared" si="280"/>
        <v>20 to 24 minutes</v>
      </c>
      <c r="U787" s="6">
        <f t="shared" si="281"/>
        <v>20</v>
      </c>
      <c r="V787" s="6">
        <f t="shared" si="282"/>
        <v>6655</v>
      </c>
      <c r="W787" s="6">
        <f t="shared" si="283"/>
        <v>2829</v>
      </c>
      <c r="X787" s="6">
        <f t="shared" si="284"/>
        <v>893</v>
      </c>
      <c r="Y787" s="6">
        <f t="shared" si="285"/>
        <v>4</v>
      </c>
      <c r="Z787" s="6">
        <f t="shared" si="286"/>
        <v>22.232922732362823</v>
      </c>
      <c r="AC787" s="6">
        <f t="shared" si="265"/>
        <v>6655</v>
      </c>
      <c r="AD787" s="6">
        <f t="shared" si="266"/>
        <v>1664</v>
      </c>
      <c r="AE787" s="6">
        <f t="shared" si="267"/>
        <v>10</v>
      </c>
      <c r="AF787" s="6">
        <f t="shared" si="268"/>
        <v>957</v>
      </c>
      <c r="AG787" s="6">
        <f t="shared" si="269"/>
        <v>4</v>
      </c>
      <c r="AH787" s="6">
        <f t="shared" si="270"/>
        <v>876</v>
      </c>
      <c r="AI787" s="6">
        <f t="shared" si="271"/>
        <v>13.292580982236155</v>
      </c>
      <c r="AL787" s="6">
        <f t="shared" si="272"/>
        <v>6655</v>
      </c>
      <c r="AM787" s="6">
        <f t="shared" si="273"/>
        <v>4992</v>
      </c>
      <c r="AN787" s="6">
        <f t="shared" si="274"/>
        <v>30</v>
      </c>
      <c r="AO787" s="6">
        <f t="shared" si="275"/>
        <v>1464</v>
      </c>
      <c r="AP787" s="6">
        <f t="shared" si="276"/>
        <v>4</v>
      </c>
      <c r="AQ787" s="6">
        <f t="shared" si="277"/>
        <v>4009</v>
      </c>
      <c r="AR787" s="6">
        <f t="shared" si="278"/>
        <v>32.683743169398909</v>
      </c>
    </row>
    <row r="788" spans="3:44" x14ac:dyDescent="0.25">
      <c r="C788" s="5" t="s">
        <v>1560</v>
      </c>
      <c r="D788" s="5">
        <v>42220</v>
      </c>
      <c r="E788" s="5" t="s">
        <v>1561</v>
      </c>
      <c r="F788" s="5">
        <v>210456</v>
      </c>
      <c r="G788" s="5">
        <v>7239</v>
      </c>
      <c r="H788" s="5">
        <v>25090</v>
      </c>
      <c r="I788" s="5">
        <v>36229</v>
      </c>
      <c r="J788" s="5">
        <v>33448</v>
      </c>
      <c r="K788" s="5">
        <v>28787</v>
      </c>
      <c r="L788" s="5">
        <v>10209</v>
      </c>
      <c r="M788" s="5">
        <v>24617</v>
      </c>
      <c r="N788" s="5">
        <v>4312</v>
      </c>
      <c r="O788" s="5">
        <v>5737</v>
      </c>
      <c r="P788" s="5">
        <v>13065</v>
      </c>
      <c r="Q788" s="5">
        <v>13644</v>
      </c>
      <c r="R788" s="5">
        <v>8079</v>
      </c>
      <c r="S788" s="6">
        <f t="shared" si="279"/>
        <v>105228</v>
      </c>
      <c r="T788" s="6" t="str">
        <f t="shared" si="280"/>
        <v>20 to 24 minutes</v>
      </c>
      <c r="U788" s="6">
        <f t="shared" si="281"/>
        <v>20</v>
      </c>
      <c r="V788" s="6">
        <f t="shared" si="282"/>
        <v>210456</v>
      </c>
      <c r="W788" s="6">
        <f t="shared" si="283"/>
        <v>102006</v>
      </c>
      <c r="X788" s="6">
        <f t="shared" si="284"/>
        <v>28787</v>
      </c>
      <c r="Y788" s="6">
        <f t="shared" si="285"/>
        <v>4</v>
      </c>
      <c r="Z788" s="6">
        <f t="shared" si="286"/>
        <v>20.447702087747942</v>
      </c>
      <c r="AC788" s="6">
        <f t="shared" si="265"/>
        <v>210456</v>
      </c>
      <c r="AD788" s="6">
        <f t="shared" si="266"/>
        <v>52615</v>
      </c>
      <c r="AE788" s="6">
        <f t="shared" si="267"/>
        <v>10</v>
      </c>
      <c r="AF788" s="6">
        <f t="shared" si="268"/>
        <v>36229</v>
      </c>
      <c r="AG788" s="6">
        <f t="shared" si="269"/>
        <v>4</v>
      </c>
      <c r="AH788" s="6">
        <f t="shared" si="270"/>
        <v>32329</v>
      </c>
      <c r="AI788" s="6">
        <f t="shared" si="271"/>
        <v>12.239642275525132</v>
      </c>
      <c r="AL788" s="6">
        <f t="shared" si="272"/>
        <v>210456</v>
      </c>
      <c r="AM788" s="6">
        <f t="shared" si="273"/>
        <v>157842</v>
      </c>
      <c r="AN788" s="6">
        <f t="shared" si="274"/>
        <v>30</v>
      </c>
      <c r="AO788" s="6">
        <f t="shared" si="275"/>
        <v>24617</v>
      </c>
      <c r="AP788" s="6">
        <f t="shared" si="276"/>
        <v>4</v>
      </c>
      <c r="AQ788" s="6">
        <f t="shared" si="277"/>
        <v>141002</v>
      </c>
      <c r="AR788" s="6">
        <f t="shared" si="278"/>
        <v>32.736320428971851</v>
      </c>
    </row>
    <row r="789" spans="3:44" x14ac:dyDescent="0.25">
      <c r="C789" s="5" t="s">
        <v>1562</v>
      </c>
      <c r="D789" s="5">
        <v>42300</v>
      </c>
      <c r="E789" s="5" t="s">
        <v>1563</v>
      </c>
      <c r="F789" s="5">
        <v>14113</v>
      </c>
      <c r="G789" s="5">
        <v>1682</v>
      </c>
      <c r="H789" s="5">
        <v>3354</v>
      </c>
      <c r="I789" s="5">
        <v>2674</v>
      </c>
      <c r="J789" s="5">
        <v>1734</v>
      </c>
      <c r="K789" s="5">
        <v>1551</v>
      </c>
      <c r="L789" s="5">
        <v>848</v>
      </c>
      <c r="M789" s="5">
        <v>1120</v>
      </c>
      <c r="N789" s="5">
        <v>174</v>
      </c>
      <c r="O789" s="5">
        <v>183</v>
      </c>
      <c r="P789" s="5">
        <v>393</v>
      </c>
      <c r="Q789" s="5">
        <v>189</v>
      </c>
      <c r="R789" s="5">
        <v>211</v>
      </c>
      <c r="S789" s="6">
        <f t="shared" si="279"/>
        <v>7056.5</v>
      </c>
      <c r="T789" s="6" t="str">
        <f t="shared" si="280"/>
        <v>10 to 14 minutes</v>
      </c>
      <c r="U789" s="6">
        <f t="shared" si="281"/>
        <v>10</v>
      </c>
      <c r="V789" s="6">
        <f t="shared" si="282"/>
        <v>14113</v>
      </c>
      <c r="W789" s="6">
        <f t="shared" si="283"/>
        <v>5036</v>
      </c>
      <c r="X789" s="6">
        <f t="shared" si="284"/>
        <v>2674</v>
      </c>
      <c r="Y789" s="6">
        <f t="shared" si="285"/>
        <v>4</v>
      </c>
      <c r="Z789" s="6">
        <f t="shared" si="286"/>
        <v>13.022438294689604</v>
      </c>
      <c r="AC789" s="6">
        <f t="shared" si="265"/>
        <v>14113</v>
      </c>
      <c r="AD789" s="6">
        <f t="shared" si="266"/>
        <v>3529</v>
      </c>
      <c r="AE789" s="6">
        <f t="shared" si="267"/>
        <v>5</v>
      </c>
      <c r="AF789" s="6">
        <f t="shared" si="268"/>
        <v>3354</v>
      </c>
      <c r="AG789" s="6">
        <f t="shared" si="269"/>
        <v>4</v>
      </c>
      <c r="AH789" s="6">
        <f t="shared" si="270"/>
        <v>1682</v>
      </c>
      <c r="AI789" s="6">
        <f t="shared" si="271"/>
        <v>7.2018485390578419</v>
      </c>
      <c r="AL789" s="6">
        <f t="shared" si="272"/>
        <v>14113</v>
      </c>
      <c r="AM789" s="6">
        <f t="shared" si="273"/>
        <v>10585</v>
      </c>
      <c r="AN789" s="6">
        <f t="shared" si="274"/>
        <v>20</v>
      </c>
      <c r="AO789" s="6">
        <f t="shared" si="275"/>
        <v>1551</v>
      </c>
      <c r="AP789" s="6">
        <f t="shared" si="276"/>
        <v>4</v>
      </c>
      <c r="AQ789" s="6">
        <f t="shared" si="277"/>
        <v>9444</v>
      </c>
      <c r="AR789" s="6">
        <f t="shared" si="278"/>
        <v>22.941972920696326</v>
      </c>
    </row>
    <row r="790" spans="3:44" x14ac:dyDescent="0.25">
      <c r="C790" s="5" t="s">
        <v>1564</v>
      </c>
      <c r="D790" s="5">
        <v>42340</v>
      </c>
      <c r="E790" s="5" t="s">
        <v>1565</v>
      </c>
      <c r="F790" s="5">
        <v>151359</v>
      </c>
      <c r="G790" s="5">
        <v>3623</v>
      </c>
      <c r="H790" s="5">
        <v>10896</v>
      </c>
      <c r="I790" s="5">
        <v>20324</v>
      </c>
      <c r="J790" s="5">
        <v>30002</v>
      </c>
      <c r="K790" s="5">
        <v>30266</v>
      </c>
      <c r="L790" s="5">
        <v>11927</v>
      </c>
      <c r="M790" s="5">
        <v>21553</v>
      </c>
      <c r="N790" s="5">
        <v>4241</v>
      </c>
      <c r="O790" s="5">
        <v>4465</v>
      </c>
      <c r="P790" s="5">
        <v>9014</v>
      </c>
      <c r="Q790" s="5">
        <v>3295</v>
      </c>
      <c r="R790" s="5">
        <v>1753</v>
      </c>
      <c r="S790" s="6">
        <f t="shared" si="279"/>
        <v>75679.5</v>
      </c>
      <c r="T790" s="6" t="str">
        <f t="shared" si="280"/>
        <v>20 to 24 minutes</v>
      </c>
      <c r="U790" s="6">
        <f t="shared" si="281"/>
        <v>20</v>
      </c>
      <c r="V790" s="6">
        <f t="shared" si="282"/>
        <v>151359</v>
      </c>
      <c r="W790" s="6">
        <f t="shared" si="283"/>
        <v>64845</v>
      </c>
      <c r="X790" s="6">
        <f t="shared" si="284"/>
        <v>30266</v>
      </c>
      <c r="Y790" s="6">
        <f t="shared" si="285"/>
        <v>4</v>
      </c>
      <c r="Z790" s="6">
        <f t="shared" si="286"/>
        <v>21.431903786427014</v>
      </c>
      <c r="AC790" s="6">
        <f t="shared" si="265"/>
        <v>151359</v>
      </c>
      <c r="AD790" s="6">
        <f t="shared" si="266"/>
        <v>37840</v>
      </c>
      <c r="AE790" s="6">
        <f t="shared" si="267"/>
        <v>15</v>
      </c>
      <c r="AF790" s="6">
        <f t="shared" si="268"/>
        <v>30002</v>
      </c>
      <c r="AG790" s="6">
        <f t="shared" si="269"/>
        <v>4</v>
      </c>
      <c r="AH790" s="6">
        <f t="shared" si="270"/>
        <v>34843</v>
      </c>
      <c r="AI790" s="6">
        <f t="shared" si="271"/>
        <v>15.399540030664623</v>
      </c>
      <c r="AL790" s="6">
        <f t="shared" si="272"/>
        <v>151359</v>
      </c>
      <c r="AM790" s="6">
        <f t="shared" si="273"/>
        <v>113520</v>
      </c>
      <c r="AN790" s="6">
        <f t="shared" si="274"/>
        <v>30</v>
      </c>
      <c r="AO790" s="6">
        <f t="shared" si="275"/>
        <v>21553</v>
      </c>
      <c r="AP790" s="6">
        <f t="shared" si="276"/>
        <v>4</v>
      </c>
      <c r="AQ790" s="6">
        <f t="shared" si="277"/>
        <v>107038</v>
      </c>
      <c r="AR790" s="6">
        <f t="shared" si="278"/>
        <v>31.202848791351553</v>
      </c>
    </row>
    <row r="791" spans="3:44" x14ac:dyDescent="0.25">
      <c r="C791" s="5" t="s">
        <v>1566</v>
      </c>
      <c r="D791" s="5">
        <v>42380</v>
      </c>
      <c r="E791" s="5" t="s">
        <v>1567</v>
      </c>
      <c r="F791" s="5">
        <v>25859</v>
      </c>
      <c r="G791" s="5">
        <v>2222</v>
      </c>
      <c r="H791" s="5">
        <v>4249</v>
      </c>
      <c r="I791" s="5">
        <v>3605</v>
      </c>
      <c r="J791" s="5">
        <v>3066</v>
      </c>
      <c r="K791" s="5">
        <v>3005</v>
      </c>
      <c r="L791" s="5">
        <v>1615</v>
      </c>
      <c r="M791" s="5">
        <v>3185</v>
      </c>
      <c r="N791" s="5">
        <v>812</v>
      </c>
      <c r="O791" s="5">
        <v>946</v>
      </c>
      <c r="P791" s="5">
        <v>1627</v>
      </c>
      <c r="Q791" s="5">
        <v>992</v>
      </c>
      <c r="R791" s="5">
        <v>535</v>
      </c>
      <c r="S791" s="6">
        <f t="shared" si="279"/>
        <v>12929.5</v>
      </c>
      <c r="T791" s="6" t="str">
        <f t="shared" si="280"/>
        <v>15 to 19 minutes</v>
      </c>
      <c r="U791" s="6">
        <f t="shared" si="281"/>
        <v>15</v>
      </c>
      <c r="V791" s="6">
        <f t="shared" si="282"/>
        <v>25859</v>
      </c>
      <c r="W791" s="6">
        <f t="shared" si="283"/>
        <v>10076</v>
      </c>
      <c r="X791" s="6">
        <f t="shared" si="284"/>
        <v>3066</v>
      </c>
      <c r="Y791" s="6">
        <f t="shared" si="285"/>
        <v>4</v>
      </c>
      <c r="Z791" s="6">
        <f t="shared" si="286"/>
        <v>18.722765818656228</v>
      </c>
      <c r="AC791" s="6">
        <f t="shared" si="265"/>
        <v>25859</v>
      </c>
      <c r="AD791" s="6">
        <f t="shared" si="266"/>
        <v>6465</v>
      </c>
      <c r="AE791" s="6">
        <f t="shared" si="267"/>
        <v>5</v>
      </c>
      <c r="AF791" s="6">
        <f t="shared" si="268"/>
        <v>4249</v>
      </c>
      <c r="AG791" s="6">
        <f t="shared" si="269"/>
        <v>4</v>
      </c>
      <c r="AH791" s="6">
        <f t="shared" si="270"/>
        <v>2222</v>
      </c>
      <c r="AI791" s="6">
        <f t="shared" si="271"/>
        <v>8.9941162626500351</v>
      </c>
      <c r="AL791" s="6">
        <f t="shared" si="272"/>
        <v>25859</v>
      </c>
      <c r="AM791" s="6">
        <f t="shared" si="273"/>
        <v>19395</v>
      </c>
      <c r="AN791" s="6">
        <f t="shared" si="274"/>
        <v>30</v>
      </c>
      <c r="AO791" s="6">
        <f t="shared" si="275"/>
        <v>3185</v>
      </c>
      <c r="AP791" s="6">
        <f t="shared" si="276"/>
        <v>4</v>
      </c>
      <c r="AQ791" s="6">
        <f t="shared" si="277"/>
        <v>17762</v>
      </c>
      <c r="AR791" s="6">
        <f t="shared" si="278"/>
        <v>32.049921507064361</v>
      </c>
    </row>
    <row r="792" spans="3:44" x14ac:dyDescent="0.25">
      <c r="C792" s="5" t="s">
        <v>1568</v>
      </c>
      <c r="D792" s="5">
        <v>42420</v>
      </c>
      <c r="E792" s="5" t="s">
        <v>1569</v>
      </c>
      <c r="F792" s="5">
        <v>17393</v>
      </c>
      <c r="G792" s="5">
        <v>1258</v>
      </c>
      <c r="H792" s="5">
        <v>4422</v>
      </c>
      <c r="I792" s="5">
        <v>4683</v>
      </c>
      <c r="J792" s="5">
        <v>3075</v>
      </c>
      <c r="K792" s="5">
        <v>1429</v>
      </c>
      <c r="L792" s="5">
        <v>408</v>
      </c>
      <c r="M792" s="5">
        <v>906</v>
      </c>
      <c r="N792" s="5">
        <v>64</v>
      </c>
      <c r="O792" s="5">
        <v>161</v>
      </c>
      <c r="P792" s="5">
        <v>465</v>
      </c>
      <c r="Q792" s="5">
        <v>293</v>
      </c>
      <c r="R792" s="5">
        <v>229</v>
      </c>
      <c r="S792" s="6">
        <f t="shared" si="279"/>
        <v>8696.5</v>
      </c>
      <c r="T792" s="6" t="str">
        <f t="shared" si="280"/>
        <v>10 to 14 minutes</v>
      </c>
      <c r="U792" s="6">
        <f t="shared" si="281"/>
        <v>10</v>
      </c>
      <c r="V792" s="6">
        <f t="shared" si="282"/>
        <v>17393</v>
      </c>
      <c r="W792" s="6">
        <f t="shared" si="283"/>
        <v>5680</v>
      </c>
      <c r="X792" s="6">
        <f t="shared" si="284"/>
        <v>4683</v>
      </c>
      <c r="Y792" s="6">
        <f t="shared" si="285"/>
        <v>4</v>
      </c>
      <c r="Z792" s="6">
        <f t="shared" si="286"/>
        <v>12.576553491351698</v>
      </c>
      <c r="AC792" s="6">
        <f t="shared" si="265"/>
        <v>17393</v>
      </c>
      <c r="AD792" s="6">
        <f t="shared" si="266"/>
        <v>4349</v>
      </c>
      <c r="AE792" s="6">
        <f t="shared" si="267"/>
        <v>5</v>
      </c>
      <c r="AF792" s="6">
        <f t="shared" si="268"/>
        <v>4422</v>
      </c>
      <c r="AG792" s="6">
        <f t="shared" si="269"/>
        <v>4</v>
      </c>
      <c r="AH792" s="6">
        <f t="shared" si="270"/>
        <v>1258</v>
      </c>
      <c r="AI792" s="6">
        <f t="shared" si="271"/>
        <v>7.7953414744459515</v>
      </c>
      <c r="AL792" s="6">
        <f t="shared" si="272"/>
        <v>17393</v>
      </c>
      <c r="AM792" s="6">
        <f t="shared" si="273"/>
        <v>13045</v>
      </c>
      <c r="AN792" s="6">
        <f t="shared" si="274"/>
        <v>15</v>
      </c>
      <c r="AO792" s="6">
        <f t="shared" si="275"/>
        <v>3075</v>
      </c>
      <c r="AP792" s="6">
        <f t="shared" si="276"/>
        <v>4</v>
      </c>
      <c r="AQ792" s="6">
        <f t="shared" si="277"/>
        <v>10363</v>
      </c>
      <c r="AR792" s="6">
        <f t="shared" si="278"/>
        <v>18.488455284552845</v>
      </c>
    </row>
    <row r="793" spans="3:44" x14ac:dyDescent="0.25">
      <c r="C793" s="5" t="s">
        <v>1570</v>
      </c>
      <c r="D793" s="5">
        <v>42460</v>
      </c>
      <c r="E793" s="5" t="s">
        <v>1571</v>
      </c>
      <c r="F793" s="5">
        <v>21100</v>
      </c>
      <c r="G793" s="5">
        <v>894</v>
      </c>
      <c r="H793" s="5">
        <v>2571</v>
      </c>
      <c r="I793" s="5">
        <v>2984</v>
      </c>
      <c r="J793" s="5">
        <v>2558</v>
      </c>
      <c r="K793" s="5">
        <v>2982</v>
      </c>
      <c r="L793" s="5">
        <v>1052</v>
      </c>
      <c r="M793" s="5">
        <v>2766</v>
      </c>
      <c r="N793" s="5">
        <v>721</v>
      </c>
      <c r="O793" s="5">
        <v>837</v>
      </c>
      <c r="P793" s="5">
        <v>1819</v>
      </c>
      <c r="Q793" s="5">
        <v>1378</v>
      </c>
      <c r="R793" s="5">
        <v>538</v>
      </c>
      <c r="S793" s="6">
        <f t="shared" si="279"/>
        <v>10550</v>
      </c>
      <c r="T793" s="6" t="str">
        <f t="shared" si="280"/>
        <v>20 to 24 minutes</v>
      </c>
      <c r="U793" s="6">
        <f t="shared" si="281"/>
        <v>20</v>
      </c>
      <c r="V793" s="6">
        <f t="shared" si="282"/>
        <v>21100</v>
      </c>
      <c r="W793" s="6">
        <f t="shared" si="283"/>
        <v>9007</v>
      </c>
      <c r="X793" s="6">
        <f t="shared" si="284"/>
        <v>2982</v>
      </c>
      <c r="Y793" s="6">
        <f t="shared" si="285"/>
        <v>4</v>
      </c>
      <c r="Z793" s="6">
        <f t="shared" si="286"/>
        <v>22.069751844399732</v>
      </c>
      <c r="AC793" s="6">
        <f t="shared" si="265"/>
        <v>21100</v>
      </c>
      <c r="AD793" s="6">
        <f t="shared" si="266"/>
        <v>5276</v>
      </c>
      <c r="AE793" s="6">
        <f t="shared" si="267"/>
        <v>10</v>
      </c>
      <c r="AF793" s="6">
        <f t="shared" si="268"/>
        <v>2984</v>
      </c>
      <c r="AG793" s="6">
        <f t="shared" si="269"/>
        <v>4</v>
      </c>
      <c r="AH793" s="6">
        <f t="shared" si="270"/>
        <v>3465</v>
      </c>
      <c r="AI793" s="6">
        <f t="shared" si="271"/>
        <v>12.42627345844504</v>
      </c>
      <c r="AL793" s="6">
        <f t="shared" si="272"/>
        <v>21100</v>
      </c>
      <c r="AM793" s="6">
        <f t="shared" si="273"/>
        <v>15825</v>
      </c>
      <c r="AN793" s="6">
        <f t="shared" si="274"/>
        <v>35</v>
      </c>
      <c r="AO793" s="6">
        <f t="shared" si="275"/>
        <v>721</v>
      </c>
      <c r="AP793" s="6">
        <f t="shared" si="276"/>
        <v>4</v>
      </c>
      <c r="AQ793" s="6">
        <f t="shared" si="277"/>
        <v>15807</v>
      </c>
      <c r="AR793" s="6">
        <f t="shared" si="278"/>
        <v>35.099861303744802</v>
      </c>
    </row>
    <row r="794" spans="3:44" x14ac:dyDescent="0.25">
      <c r="C794" s="5" t="s">
        <v>1572</v>
      </c>
      <c r="D794" s="5">
        <v>42500</v>
      </c>
      <c r="E794" s="5" t="s">
        <v>1573</v>
      </c>
      <c r="F794" s="5">
        <v>9485</v>
      </c>
      <c r="G794" s="5">
        <v>309</v>
      </c>
      <c r="H794" s="5">
        <v>1488</v>
      </c>
      <c r="I794" s="5">
        <v>1637</v>
      </c>
      <c r="J794" s="5">
        <v>1101</v>
      </c>
      <c r="K794" s="5">
        <v>765</v>
      </c>
      <c r="L794" s="5">
        <v>500</v>
      </c>
      <c r="M794" s="5">
        <v>1083</v>
      </c>
      <c r="N794" s="5">
        <v>340</v>
      </c>
      <c r="O794" s="5">
        <v>403</v>
      </c>
      <c r="P794" s="5">
        <v>1209</v>
      </c>
      <c r="Q794" s="5">
        <v>413</v>
      </c>
      <c r="R794" s="5">
        <v>237</v>
      </c>
      <c r="S794" s="6">
        <f t="shared" si="279"/>
        <v>4742.5</v>
      </c>
      <c r="T794" s="6" t="str">
        <f t="shared" si="280"/>
        <v>20 to 24 minutes</v>
      </c>
      <c r="U794" s="6">
        <f t="shared" si="281"/>
        <v>20</v>
      </c>
      <c r="V794" s="6">
        <f t="shared" si="282"/>
        <v>9485</v>
      </c>
      <c r="W794" s="6">
        <f t="shared" si="283"/>
        <v>4535</v>
      </c>
      <c r="X794" s="6">
        <f t="shared" si="284"/>
        <v>765</v>
      </c>
      <c r="Y794" s="6">
        <f t="shared" si="285"/>
        <v>4</v>
      </c>
      <c r="Z794" s="6">
        <f t="shared" si="286"/>
        <v>21.084967320261438</v>
      </c>
      <c r="AC794" s="6">
        <f t="shared" si="265"/>
        <v>9485</v>
      </c>
      <c r="AD794" s="6">
        <f t="shared" si="266"/>
        <v>2372</v>
      </c>
      <c r="AE794" s="6">
        <f t="shared" si="267"/>
        <v>10</v>
      </c>
      <c r="AF794" s="6">
        <f t="shared" si="268"/>
        <v>1637</v>
      </c>
      <c r="AG794" s="6">
        <f t="shared" si="269"/>
        <v>4</v>
      </c>
      <c r="AH794" s="6">
        <f t="shared" si="270"/>
        <v>1797</v>
      </c>
      <c r="AI794" s="6">
        <f t="shared" si="271"/>
        <v>11.403176542455711</v>
      </c>
      <c r="AL794" s="6">
        <f t="shared" si="272"/>
        <v>9485</v>
      </c>
      <c r="AM794" s="6">
        <f t="shared" si="273"/>
        <v>7114</v>
      </c>
      <c r="AN794" s="6">
        <f t="shared" si="274"/>
        <v>35</v>
      </c>
      <c r="AO794" s="6">
        <f t="shared" si="275"/>
        <v>340</v>
      </c>
      <c r="AP794" s="6">
        <f t="shared" si="276"/>
        <v>4</v>
      </c>
      <c r="AQ794" s="6">
        <f t="shared" si="277"/>
        <v>6883</v>
      </c>
      <c r="AR794" s="6">
        <f t="shared" si="278"/>
        <v>37.714705882352945</v>
      </c>
    </row>
    <row r="795" spans="3:44" x14ac:dyDescent="0.25">
      <c r="C795" s="5" t="s">
        <v>1574</v>
      </c>
      <c r="D795" s="5">
        <v>42540</v>
      </c>
      <c r="E795" s="5" t="s">
        <v>1575</v>
      </c>
      <c r="F795" s="5">
        <v>247115</v>
      </c>
      <c r="G795" s="5">
        <v>10756</v>
      </c>
      <c r="H795" s="5">
        <v>32623</v>
      </c>
      <c r="I795" s="5">
        <v>45714</v>
      </c>
      <c r="J795" s="5">
        <v>45242</v>
      </c>
      <c r="K795" s="5">
        <v>39582</v>
      </c>
      <c r="L795" s="5">
        <v>14775</v>
      </c>
      <c r="M795" s="5">
        <v>23756</v>
      </c>
      <c r="N795" s="5">
        <v>5352</v>
      </c>
      <c r="O795" s="5">
        <v>5704</v>
      </c>
      <c r="P795" s="5">
        <v>10894</v>
      </c>
      <c r="Q795" s="5">
        <v>7426</v>
      </c>
      <c r="R795" s="5">
        <v>5291</v>
      </c>
      <c r="S795" s="6">
        <f t="shared" si="279"/>
        <v>123557.5</v>
      </c>
      <c r="T795" s="6" t="str">
        <f t="shared" si="280"/>
        <v>15 to 19 minutes</v>
      </c>
      <c r="U795" s="6">
        <f t="shared" si="281"/>
        <v>15</v>
      </c>
      <c r="V795" s="6">
        <f t="shared" si="282"/>
        <v>247115</v>
      </c>
      <c r="W795" s="6">
        <f t="shared" si="283"/>
        <v>89093</v>
      </c>
      <c r="X795" s="6">
        <f t="shared" si="284"/>
        <v>45242</v>
      </c>
      <c r="Y795" s="6">
        <f t="shared" si="285"/>
        <v>4</v>
      </c>
      <c r="Z795" s="6">
        <f t="shared" si="286"/>
        <v>18.047124353476857</v>
      </c>
      <c r="AC795" s="6">
        <f t="shared" si="265"/>
        <v>247115</v>
      </c>
      <c r="AD795" s="6">
        <f t="shared" si="266"/>
        <v>61779</v>
      </c>
      <c r="AE795" s="6">
        <f t="shared" si="267"/>
        <v>10</v>
      </c>
      <c r="AF795" s="6">
        <f t="shared" si="268"/>
        <v>45714</v>
      </c>
      <c r="AG795" s="6">
        <f t="shared" si="269"/>
        <v>4</v>
      </c>
      <c r="AH795" s="6">
        <f t="shared" si="270"/>
        <v>43379</v>
      </c>
      <c r="AI795" s="6">
        <f t="shared" si="271"/>
        <v>11.609988187426172</v>
      </c>
      <c r="AL795" s="6">
        <f t="shared" si="272"/>
        <v>247115</v>
      </c>
      <c r="AM795" s="6">
        <f t="shared" si="273"/>
        <v>185337</v>
      </c>
      <c r="AN795" s="6">
        <f t="shared" si="274"/>
        <v>25</v>
      </c>
      <c r="AO795" s="6">
        <f t="shared" si="275"/>
        <v>14775</v>
      </c>
      <c r="AP795" s="6">
        <f t="shared" si="276"/>
        <v>4</v>
      </c>
      <c r="AQ795" s="6">
        <f t="shared" si="277"/>
        <v>173917</v>
      </c>
      <c r="AR795" s="6">
        <f t="shared" si="278"/>
        <v>28.091505922165823</v>
      </c>
    </row>
    <row r="796" spans="3:44" x14ac:dyDescent="0.25">
      <c r="C796" s="5" t="s">
        <v>1576</v>
      </c>
      <c r="D796" s="5">
        <v>42580</v>
      </c>
      <c r="E796" s="5" t="s">
        <v>1577</v>
      </c>
      <c r="F796" s="5">
        <v>81840</v>
      </c>
      <c r="G796" s="5">
        <v>3798</v>
      </c>
      <c r="H796" s="5">
        <v>10362</v>
      </c>
      <c r="I796" s="5">
        <v>11030</v>
      </c>
      <c r="J796" s="5">
        <v>12564</v>
      </c>
      <c r="K796" s="5">
        <v>12469</v>
      </c>
      <c r="L796" s="5">
        <v>5349</v>
      </c>
      <c r="M796" s="5">
        <v>10212</v>
      </c>
      <c r="N796" s="5">
        <v>2592</v>
      </c>
      <c r="O796" s="5">
        <v>3102</v>
      </c>
      <c r="P796" s="5">
        <v>5063</v>
      </c>
      <c r="Q796" s="5">
        <v>3184</v>
      </c>
      <c r="R796" s="5">
        <v>2115</v>
      </c>
      <c r="S796" s="6">
        <f t="shared" si="279"/>
        <v>40920</v>
      </c>
      <c r="T796" s="6" t="str">
        <f t="shared" si="280"/>
        <v>20 to 24 minutes</v>
      </c>
      <c r="U796" s="6">
        <f t="shared" si="281"/>
        <v>20</v>
      </c>
      <c r="V796" s="6">
        <f t="shared" si="282"/>
        <v>81840</v>
      </c>
      <c r="W796" s="6">
        <f t="shared" si="283"/>
        <v>37754</v>
      </c>
      <c r="X796" s="6">
        <f t="shared" si="284"/>
        <v>12469</v>
      </c>
      <c r="Y796" s="6">
        <f t="shared" si="285"/>
        <v>4</v>
      </c>
      <c r="Z796" s="6">
        <f t="shared" si="286"/>
        <v>21.015638784184777</v>
      </c>
      <c r="AC796" s="6">
        <f t="shared" si="265"/>
        <v>81840</v>
      </c>
      <c r="AD796" s="6">
        <f t="shared" si="266"/>
        <v>20461</v>
      </c>
      <c r="AE796" s="6">
        <f t="shared" si="267"/>
        <v>10</v>
      </c>
      <c r="AF796" s="6">
        <f t="shared" si="268"/>
        <v>11030</v>
      </c>
      <c r="AG796" s="6">
        <f t="shared" si="269"/>
        <v>4</v>
      </c>
      <c r="AH796" s="6">
        <f t="shared" si="270"/>
        <v>14160</v>
      </c>
      <c r="AI796" s="6">
        <f t="shared" si="271"/>
        <v>12.284678150498641</v>
      </c>
      <c r="AL796" s="6">
        <f t="shared" si="272"/>
        <v>81840</v>
      </c>
      <c r="AM796" s="6">
        <f t="shared" si="273"/>
        <v>61380</v>
      </c>
      <c r="AN796" s="6">
        <f t="shared" si="274"/>
        <v>30</v>
      </c>
      <c r="AO796" s="6">
        <f t="shared" si="275"/>
        <v>10212</v>
      </c>
      <c r="AP796" s="6">
        <f t="shared" si="276"/>
        <v>4</v>
      </c>
      <c r="AQ796" s="6">
        <f t="shared" si="277"/>
        <v>55572</v>
      </c>
      <c r="AR796" s="6">
        <f t="shared" si="278"/>
        <v>32.274970622796708</v>
      </c>
    </row>
    <row r="797" spans="3:44" x14ac:dyDescent="0.25">
      <c r="C797" s="5" t="s">
        <v>1578</v>
      </c>
      <c r="D797" s="5">
        <v>42620</v>
      </c>
      <c r="E797" s="5" t="s">
        <v>1579</v>
      </c>
      <c r="F797" s="5">
        <v>31322</v>
      </c>
      <c r="G797" s="5">
        <v>2233</v>
      </c>
      <c r="H797" s="5">
        <v>4331</v>
      </c>
      <c r="I797" s="5">
        <v>6053</v>
      </c>
      <c r="J797" s="5">
        <v>4517</v>
      </c>
      <c r="K797" s="5">
        <v>4309</v>
      </c>
      <c r="L797" s="5">
        <v>1265</v>
      </c>
      <c r="M797" s="5">
        <v>2250</v>
      </c>
      <c r="N797" s="5">
        <v>652</v>
      </c>
      <c r="O797" s="5">
        <v>919</v>
      </c>
      <c r="P797" s="5">
        <v>2204</v>
      </c>
      <c r="Q797" s="5">
        <v>1946</v>
      </c>
      <c r="R797" s="5">
        <v>643</v>
      </c>
      <c r="S797" s="6">
        <f t="shared" si="279"/>
        <v>15661</v>
      </c>
      <c r="T797" s="6" t="str">
        <f t="shared" si="280"/>
        <v>15 to 19 minutes</v>
      </c>
      <c r="U797" s="6">
        <f t="shared" si="281"/>
        <v>15</v>
      </c>
      <c r="V797" s="6">
        <f t="shared" si="282"/>
        <v>31322</v>
      </c>
      <c r="W797" s="6">
        <f t="shared" si="283"/>
        <v>12617</v>
      </c>
      <c r="X797" s="6">
        <f t="shared" si="284"/>
        <v>4517</v>
      </c>
      <c r="Y797" s="6">
        <f t="shared" si="285"/>
        <v>4</v>
      </c>
      <c r="Z797" s="6">
        <f t="shared" si="286"/>
        <v>17.695594421075935</v>
      </c>
      <c r="AC797" s="6">
        <f t="shared" si="265"/>
        <v>31322</v>
      </c>
      <c r="AD797" s="6">
        <f t="shared" si="266"/>
        <v>7831</v>
      </c>
      <c r="AE797" s="6">
        <f t="shared" si="267"/>
        <v>10</v>
      </c>
      <c r="AF797" s="6">
        <f t="shared" si="268"/>
        <v>6053</v>
      </c>
      <c r="AG797" s="6">
        <f t="shared" si="269"/>
        <v>4</v>
      </c>
      <c r="AH797" s="6">
        <f t="shared" si="270"/>
        <v>6564</v>
      </c>
      <c r="AI797" s="6">
        <f t="shared" si="271"/>
        <v>10.83694036015199</v>
      </c>
      <c r="AL797" s="6">
        <f t="shared" si="272"/>
        <v>31322</v>
      </c>
      <c r="AM797" s="6">
        <f t="shared" si="273"/>
        <v>23492</v>
      </c>
      <c r="AN797" s="6">
        <f t="shared" si="274"/>
        <v>30</v>
      </c>
      <c r="AO797" s="6">
        <f t="shared" si="275"/>
        <v>2250</v>
      </c>
      <c r="AP797" s="6">
        <f t="shared" si="276"/>
        <v>4</v>
      </c>
      <c r="AQ797" s="6">
        <f t="shared" si="277"/>
        <v>22708</v>
      </c>
      <c r="AR797" s="6">
        <f t="shared" si="278"/>
        <v>31.392888888888891</v>
      </c>
    </row>
    <row r="798" spans="3:44" x14ac:dyDescent="0.25">
      <c r="C798" s="5" t="s">
        <v>1580</v>
      </c>
      <c r="D798" s="5">
        <v>42660</v>
      </c>
      <c r="E798" s="5" t="s">
        <v>1581</v>
      </c>
      <c r="F798" s="5">
        <v>1626140</v>
      </c>
      <c r="G798" s="5">
        <v>34623</v>
      </c>
      <c r="H798" s="5">
        <v>119100</v>
      </c>
      <c r="I798" s="5">
        <v>186012</v>
      </c>
      <c r="J798" s="5">
        <v>232221</v>
      </c>
      <c r="K798" s="5">
        <v>245243</v>
      </c>
      <c r="L798" s="5">
        <v>117466</v>
      </c>
      <c r="M798" s="5">
        <v>261324</v>
      </c>
      <c r="N798" s="5">
        <v>56689</v>
      </c>
      <c r="O798" s="5">
        <v>80512</v>
      </c>
      <c r="P798" s="5">
        <v>151186</v>
      </c>
      <c r="Q798" s="5">
        <v>104616</v>
      </c>
      <c r="R798" s="5">
        <v>37148</v>
      </c>
      <c r="S798" s="6">
        <f t="shared" si="279"/>
        <v>813070</v>
      </c>
      <c r="T798" s="6" t="str">
        <f t="shared" si="280"/>
        <v>20 to 24 minutes</v>
      </c>
      <c r="U798" s="6">
        <f t="shared" si="281"/>
        <v>20</v>
      </c>
      <c r="V798" s="6">
        <f t="shared" si="282"/>
        <v>1626140</v>
      </c>
      <c r="W798" s="6">
        <f t="shared" si="283"/>
        <v>571956</v>
      </c>
      <c r="X798" s="6">
        <f t="shared" si="284"/>
        <v>245243</v>
      </c>
      <c r="Y798" s="6">
        <f t="shared" si="285"/>
        <v>4</v>
      </c>
      <c r="Z798" s="6">
        <f t="shared" si="286"/>
        <v>23.932654550792478</v>
      </c>
      <c r="AC798" s="6">
        <f t="shared" si="265"/>
        <v>1626140</v>
      </c>
      <c r="AD798" s="6">
        <f t="shared" si="266"/>
        <v>406536</v>
      </c>
      <c r="AE798" s="6">
        <f t="shared" si="267"/>
        <v>15</v>
      </c>
      <c r="AF798" s="6">
        <f t="shared" si="268"/>
        <v>232221</v>
      </c>
      <c r="AG798" s="6">
        <f t="shared" si="269"/>
        <v>4</v>
      </c>
      <c r="AH798" s="6">
        <f t="shared" si="270"/>
        <v>339735</v>
      </c>
      <c r="AI798" s="6">
        <f t="shared" si="271"/>
        <v>16.150628065506567</v>
      </c>
      <c r="AL798" s="6">
        <f t="shared" si="272"/>
        <v>1626140</v>
      </c>
      <c r="AM798" s="6">
        <f t="shared" si="273"/>
        <v>1219605</v>
      </c>
      <c r="AN798" s="6">
        <f t="shared" si="274"/>
        <v>35</v>
      </c>
      <c r="AO798" s="6">
        <f t="shared" si="275"/>
        <v>56689</v>
      </c>
      <c r="AP798" s="6">
        <f t="shared" si="276"/>
        <v>4</v>
      </c>
      <c r="AQ798" s="6">
        <f t="shared" si="277"/>
        <v>1195989</v>
      </c>
      <c r="AR798" s="6">
        <f t="shared" si="278"/>
        <v>36.666355024784352</v>
      </c>
    </row>
    <row r="799" spans="3:44" x14ac:dyDescent="0.25">
      <c r="C799" s="5" t="s">
        <v>1582</v>
      </c>
      <c r="D799" s="5">
        <v>42680</v>
      </c>
      <c r="E799" s="5" t="s">
        <v>1583</v>
      </c>
      <c r="F799" s="5">
        <v>50220</v>
      </c>
      <c r="G799" s="5">
        <v>1599</v>
      </c>
      <c r="H799" s="5">
        <v>5319</v>
      </c>
      <c r="I799" s="5">
        <v>11037</v>
      </c>
      <c r="J799" s="5">
        <v>9247</v>
      </c>
      <c r="K799" s="5">
        <v>9677</v>
      </c>
      <c r="L799" s="5">
        <v>2752</v>
      </c>
      <c r="M799" s="5">
        <v>4747</v>
      </c>
      <c r="N799" s="5">
        <v>684</v>
      </c>
      <c r="O799" s="5">
        <v>796</v>
      </c>
      <c r="P799" s="5">
        <v>1621</v>
      </c>
      <c r="Q799" s="5">
        <v>1241</v>
      </c>
      <c r="R799" s="5">
        <v>1500</v>
      </c>
      <c r="S799" s="6">
        <f t="shared" si="279"/>
        <v>25110</v>
      </c>
      <c r="T799" s="6" t="str">
        <f t="shared" si="280"/>
        <v>15 to 19 minutes</v>
      </c>
      <c r="U799" s="6">
        <f t="shared" si="281"/>
        <v>15</v>
      </c>
      <c r="V799" s="6">
        <f t="shared" si="282"/>
        <v>50220</v>
      </c>
      <c r="W799" s="6">
        <f t="shared" si="283"/>
        <v>17955</v>
      </c>
      <c r="X799" s="6">
        <f t="shared" si="284"/>
        <v>9247</v>
      </c>
      <c r="Y799" s="6">
        <f t="shared" si="285"/>
        <v>4</v>
      </c>
      <c r="Z799" s="6">
        <f t="shared" si="286"/>
        <v>18.095057856602143</v>
      </c>
      <c r="AC799" s="6">
        <f t="shared" si="265"/>
        <v>50220</v>
      </c>
      <c r="AD799" s="6">
        <f t="shared" si="266"/>
        <v>12556</v>
      </c>
      <c r="AE799" s="6">
        <f t="shared" si="267"/>
        <v>10</v>
      </c>
      <c r="AF799" s="6">
        <f t="shared" si="268"/>
        <v>11037</v>
      </c>
      <c r="AG799" s="6">
        <f t="shared" si="269"/>
        <v>4</v>
      </c>
      <c r="AH799" s="6">
        <f t="shared" si="270"/>
        <v>6918</v>
      </c>
      <c r="AI799" s="6">
        <f t="shared" si="271"/>
        <v>12.042946452840447</v>
      </c>
      <c r="AL799" s="6">
        <f t="shared" si="272"/>
        <v>50220</v>
      </c>
      <c r="AM799" s="6">
        <f t="shared" si="273"/>
        <v>37665</v>
      </c>
      <c r="AN799" s="6">
        <f t="shared" si="274"/>
        <v>25</v>
      </c>
      <c r="AO799" s="6">
        <f t="shared" si="275"/>
        <v>2752</v>
      </c>
      <c r="AP799" s="6">
        <f t="shared" si="276"/>
        <v>4</v>
      </c>
      <c r="AQ799" s="6">
        <f t="shared" si="277"/>
        <v>36879</v>
      </c>
      <c r="AR799" s="6">
        <f t="shared" si="278"/>
        <v>26.142441860465116</v>
      </c>
    </row>
    <row r="800" spans="3:44" x14ac:dyDescent="0.25">
      <c r="C800" s="5" t="s">
        <v>1584</v>
      </c>
      <c r="D800" s="5">
        <v>42700</v>
      </c>
      <c r="E800" s="5" t="s">
        <v>1585</v>
      </c>
      <c r="F800" s="5">
        <v>29972</v>
      </c>
      <c r="G800" s="5">
        <v>1079</v>
      </c>
      <c r="H800" s="5">
        <v>3715</v>
      </c>
      <c r="I800" s="5">
        <v>6014</v>
      </c>
      <c r="J800" s="5">
        <v>6599</v>
      </c>
      <c r="K800" s="5">
        <v>4261</v>
      </c>
      <c r="L800" s="5">
        <v>1432</v>
      </c>
      <c r="M800" s="5">
        <v>2185</v>
      </c>
      <c r="N800" s="5">
        <v>552</v>
      </c>
      <c r="O800" s="5">
        <v>617</v>
      </c>
      <c r="P800" s="5">
        <v>1776</v>
      </c>
      <c r="Q800" s="5">
        <v>844</v>
      </c>
      <c r="R800" s="5">
        <v>898</v>
      </c>
      <c r="S800" s="6">
        <f t="shared" si="279"/>
        <v>14986</v>
      </c>
      <c r="T800" s="6" t="str">
        <f t="shared" si="280"/>
        <v>15 to 19 minutes</v>
      </c>
      <c r="U800" s="6">
        <f t="shared" si="281"/>
        <v>15</v>
      </c>
      <c r="V800" s="6">
        <f t="shared" si="282"/>
        <v>29972</v>
      </c>
      <c r="W800" s="6">
        <f t="shared" si="283"/>
        <v>10808</v>
      </c>
      <c r="X800" s="6">
        <f t="shared" si="284"/>
        <v>6599</v>
      </c>
      <c r="Y800" s="6">
        <f t="shared" si="285"/>
        <v>4</v>
      </c>
      <c r="Z800" s="6">
        <f t="shared" si="286"/>
        <v>17.532504924988636</v>
      </c>
      <c r="AC800" s="6">
        <f t="shared" si="265"/>
        <v>29972</v>
      </c>
      <c r="AD800" s="6">
        <f t="shared" si="266"/>
        <v>7494</v>
      </c>
      <c r="AE800" s="6">
        <f t="shared" si="267"/>
        <v>10</v>
      </c>
      <c r="AF800" s="6">
        <f t="shared" si="268"/>
        <v>6014</v>
      </c>
      <c r="AG800" s="6">
        <f t="shared" si="269"/>
        <v>4</v>
      </c>
      <c r="AH800" s="6">
        <f t="shared" si="270"/>
        <v>4794</v>
      </c>
      <c r="AI800" s="6">
        <f t="shared" si="271"/>
        <v>11.795144662454273</v>
      </c>
      <c r="AL800" s="6">
        <f t="shared" si="272"/>
        <v>29972</v>
      </c>
      <c r="AM800" s="6">
        <f t="shared" si="273"/>
        <v>22479</v>
      </c>
      <c r="AN800" s="6">
        <f t="shared" si="274"/>
        <v>25</v>
      </c>
      <c r="AO800" s="6">
        <f t="shared" si="275"/>
        <v>1432</v>
      </c>
      <c r="AP800" s="6">
        <f t="shared" si="276"/>
        <v>4</v>
      </c>
      <c r="AQ800" s="6">
        <f t="shared" si="277"/>
        <v>21668</v>
      </c>
      <c r="AR800" s="6">
        <f t="shared" si="278"/>
        <v>27.265363128491622</v>
      </c>
    </row>
    <row r="801" spans="3:44" x14ac:dyDescent="0.25">
      <c r="C801" s="5" t="s">
        <v>1586</v>
      </c>
      <c r="D801" s="5">
        <v>42740</v>
      </c>
      <c r="E801" s="5" t="s">
        <v>1587</v>
      </c>
      <c r="F801" s="5">
        <v>17710</v>
      </c>
      <c r="G801" s="5">
        <v>844</v>
      </c>
      <c r="H801" s="5">
        <v>3379</v>
      </c>
      <c r="I801" s="5">
        <v>3753</v>
      </c>
      <c r="J801" s="5">
        <v>3744</v>
      </c>
      <c r="K801" s="5">
        <v>2095</v>
      </c>
      <c r="L801" s="5">
        <v>643</v>
      </c>
      <c r="M801" s="5">
        <v>1376</v>
      </c>
      <c r="N801" s="5">
        <v>353</v>
      </c>
      <c r="O801" s="5">
        <v>234</v>
      </c>
      <c r="P801" s="5">
        <v>401</v>
      </c>
      <c r="Q801" s="5">
        <v>452</v>
      </c>
      <c r="R801" s="5">
        <v>436</v>
      </c>
      <c r="S801" s="6">
        <f t="shared" si="279"/>
        <v>8855</v>
      </c>
      <c r="T801" s="6" t="str">
        <f t="shared" si="280"/>
        <v>15 to 19 minutes</v>
      </c>
      <c r="U801" s="6">
        <f t="shared" si="281"/>
        <v>15</v>
      </c>
      <c r="V801" s="6">
        <f t="shared" si="282"/>
        <v>17710</v>
      </c>
      <c r="W801" s="6">
        <f t="shared" si="283"/>
        <v>7976</v>
      </c>
      <c r="X801" s="6">
        <f t="shared" si="284"/>
        <v>3744</v>
      </c>
      <c r="Y801" s="6">
        <f t="shared" si="285"/>
        <v>4</v>
      </c>
      <c r="Z801" s="6">
        <f t="shared" si="286"/>
        <v>15.939102564102564</v>
      </c>
      <c r="AC801" s="6">
        <f t="shared" si="265"/>
        <v>17710</v>
      </c>
      <c r="AD801" s="6">
        <f t="shared" si="266"/>
        <v>4428</v>
      </c>
      <c r="AE801" s="6">
        <f t="shared" si="267"/>
        <v>10</v>
      </c>
      <c r="AF801" s="6">
        <f t="shared" si="268"/>
        <v>3753</v>
      </c>
      <c r="AG801" s="6">
        <f t="shared" si="269"/>
        <v>4</v>
      </c>
      <c r="AH801" s="6">
        <f t="shared" si="270"/>
        <v>4223</v>
      </c>
      <c r="AI801" s="6">
        <f t="shared" si="271"/>
        <v>10.217958966160404</v>
      </c>
      <c r="AL801" s="6">
        <f t="shared" si="272"/>
        <v>17710</v>
      </c>
      <c r="AM801" s="6">
        <f t="shared" si="273"/>
        <v>13283</v>
      </c>
      <c r="AN801" s="6">
        <f t="shared" si="274"/>
        <v>20</v>
      </c>
      <c r="AO801" s="6">
        <f t="shared" si="275"/>
        <v>2095</v>
      </c>
      <c r="AP801" s="6">
        <f t="shared" si="276"/>
        <v>4</v>
      </c>
      <c r="AQ801" s="6">
        <f t="shared" si="277"/>
        <v>11720</v>
      </c>
      <c r="AR801" s="6">
        <f t="shared" si="278"/>
        <v>22.983293556085918</v>
      </c>
    </row>
    <row r="802" spans="3:44" x14ac:dyDescent="0.25">
      <c r="C802" s="5" t="s">
        <v>1588</v>
      </c>
      <c r="D802" s="5">
        <v>42780</v>
      </c>
      <c r="E802" s="5" t="s">
        <v>1589</v>
      </c>
      <c r="F802" s="5">
        <v>17226</v>
      </c>
      <c r="G802" s="5">
        <v>1239</v>
      </c>
      <c r="H802" s="5">
        <v>2398</v>
      </c>
      <c r="I802" s="5">
        <v>2391</v>
      </c>
      <c r="J802" s="5">
        <v>2164</v>
      </c>
      <c r="K802" s="5">
        <v>2618</v>
      </c>
      <c r="L802" s="5">
        <v>1253</v>
      </c>
      <c r="M802" s="5">
        <v>1780</v>
      </c>
      <c r="N802" s="5">
        <v>485</v>
      </c>
      <c r="O802" s="5">
        <v>559</v>
      </c>
      <c r="P802" s="5">
        <v>1181</v>
      </c>
      <c r="Q802" s="5">
        <v>821</v>
      </c>
      <c r="R802" s="5">
        <v>337</v>
      </c>
      <c r="S802" s="6">
        <f t="shared" si="279"/>
        <v>8613</v>
      </c>
      <c r="T802" s="6" t="str">
        <f t="shared" si="280"/>
        <v>20 to 24 minutes</v>
      </c>
      <c r="U802" s="6">
        <f t="shared" si="281"/>
        <v>20</v>
      </c>
      <c r="V802" s="6">
        <f t="shared" si="282"/>
        <v>17226</v>
      </c>
      <c r="W802" s="6">
        <f t="shared" si="283"/>
        <v>8192</v>
      </c>
      <c r="X802" s="6">
        <f t="shared" si="284"/>
        <v>2618</v>
      </c>
      <c r="Y802" s="6">
        <f t="shared" si="285"/>
        <v>4</v>
      </c>
      <c r="Z802" s="6">
        <f t="shared" si="286"/>
        <v>20.643239113827349</v>
      </c>
      <c r="AC802" s="6">
        <f t="shared" si="265"/>
        <v>17226</v>
      </c>
      <c r="AD802" s="6">
        <f t="shared" si="266"/>
        <v>4307</v>
      </c>
      <c r="AE802" s="6">
        <f t="shared" si="267"/>
        <v>10</v>
      </c>
      <c r="AF802" s="6">
        <f t="shared" si="268"/>
        <v>2391</v>
      </c>
      <c r="AG802" s="6">
        <f t="shared" si="269"/>
        <v>4</v>
      </c>
      <c r="AH802" s="6">
        <f t="shared" si="270"/>
        <v>3637</v>
      </c>
      <c r="AI802" s="6">
        <f t="shared" si="271"/>
        <v>11.120033458803848</v>
      </c>
      <c r="AL802" s="6">
        <f t="shared" si="272"/>
        <v>17226</v>
      </c>
      <c r="AM802" s="6">
        <f t="shared" si="273"/>
        <v>12920</v>
      </c>
      <c r="AN802" s="6">
        <f t="shared" si="274"/>
        <v>30</v>
      </c>
      <c r="AO802" s="6">
        <f t="shared" si="275"/>
        <v>1780</v>
      </c>
      <c r="AP802" s="6">
        <f t="shared" si="276"/>
        <v>4</v>
      </c>
      <c r="AQ802" s="6">
        <f t="shared" si="277"/>
        <v>12063</v>
      </c>
      <c r="AR802" s="6">
        <f t="shared" si="278"/>
        <v>31.924719101123596</v>
      </c>
    </row>
    <row r="803" spans="3:44" x14ac:dyDescent="0.25">
      <c r="C803" s="5" t="s">
        <v>1590</v>
      </c>
      <c r="D803" s="5">
        <v>42820</v>
      </c>
      <c r="E803" s="5" t="s">
        <v>1591</v>
      </c>
      <c r="F803" s="5">
        <v>13517</v>
      </c>
      <c r="G803" s="5">
        <v>461</v>
      </c>
      <c r="H803" s="5">
        <v>1637</v>
      </c>
      <c r="I803" s="5">
        <v>3079</v>
      </c>
      <c r="J803" s="5">
        <v>2775</v>
      </c>
      <c r="K803" s="5">
        <v>1772</v>
      </c>
      <c r="L803" s="5">
        <v>484</v>
      </c>
      <c r="M803" s="5">
        <v>1191</v>
      </c>
      <c r="N803" s="5">
        <v>121</v>
      </c>
      <c r="O803" s="5">
        <v>155</v>
      </c>
      <c r="P803" s="5">
        <v>632</v>
      </c>
      <c r="Q803" s="5">
        <v>859</v>
      </c>
      <c r="R803" s="5">
        <v>351</v>
      </c>
      <c r="S803" s="6">
        <f t="shared" si="279"/>
        <v>6758.5</v>
      </c>
      <c r="T803" s="6" t="str">
        <f t="shared" si="280"/>
        <v>15 to 19 minutes</v>
      </c>
      <c r="U803" s="6">
        <f t="shared" si="281"/>
        <v>15</v>
      </c>
      <c r="V803" s="6">
        <f t="shared" si="282"/>
        <v>13517</v>
      </c>
      <c r="W803" s="6">
        <f t="shared" si="283"/>
        <v>5177</v>
      </c>
      <c r="X803" s="6">
        <f t="shared" si="284"/>
        <v>2775</v>
      </c>
      <c r="Y803" s="6">
        <f t="shared" si="285"/>
        <v>4</v>
      </c>
      <c r="Z803" s="6">
        <f t="shared" si="286"/>
        <v>17.27963963963964</v>
      </c>
      <c r="AC803" s="6">
        <f t="shared" si="265"/>
        <v>13517</v>
      </c>
      <c r="AD803" s="6">
        <f t="shared" si="266"/>
        <v>3380</v>
      </c>
      <c r="AE803" s="6">
        <f t="shared" si="267"/>
        <v>10</v>
      </c>
      <c r="AF803" s="6">
        <f t="shared" si="268"/>
        <v>3079</v>
      </c>
      <c r="AG803" s="6">
        <f t="shared" si="269"/>
        <v>4</v>
      </c>
      <c r="AH803" s="6">
        <f t="shared" si="270"/>
        <v>2098</v>
      </c>
      <c r="AI803" s="6">
        <f t="shared" si="271"/>
        <v>11.664501461513478</v>
      </c>
      <c r="AL803" s="6">
        <f t="shared" si="272"/>
        <v>13517</v>
      </c>
      <c r="AM803" s="6">
        <f t="shared" si="273"/>
        <v>10138</v>
      </c>
      <c r="AN803" s="6">
        <f t="shared" si="274"/>
        <v>25</v>
      </c>
      <c r="AO803" s="6">
        <f t="shared" si="275"/>
        <v>484</v>
      </c>
      <c r="AP803" s="6">
        <f t="shared" si="276"/>
        <v>4</v>
      </c>
      <c r="AQ803" s="6">
        <f t="shared" si="277"/>
        <v>9724</v>
      </c>
      <c r="AR803" s="6">
        <f t="shared" si="278"/>
        <v>28.419421487603305</v>
      </c>
    </row>
    <row r="804" spans="3:44" x14ac:dyDescent="0.25">
      <c r="C804" s="5" t="s">
        <v>1592</v>
      </c>
      <c r="D804" s="5">
        <v>42860</v>
      </c>
      <c r="E804" s="5" t="s">
        <v>1593</v>
      </c>
      <c r="F804" s="5">
        <v>26928</v>
      </c>
      <c r="G804" s="5">
        <v>1025</v>
      </c>
      <c r="H804" s="5">
        <v>3178</v>
      </c>
      <c r="I804" s="5">
        <v>4552</v>
      </c>
      <c r="J804" s="5">
        <v>5338</v>
      </c>
      <c r="K804" s="5">
        <v>4133</v>
      </c>
      <c r="L804" s="5">
        <v>1225</v>
      </c>
      <c r="M804" s="5">
        <v>2879</v>
      </c>
      <c r="N804" s="5">
        <v>552</v>
      </c>
      <c r="O804" s="5">
        <v>503</v>
      </c>
      <c r="P804" s="5">
        <v>1691</v>
      </c>
      <c r="Q804" s="5">
        <v>1106</v>
      </c>
      <c r="R804" s="5">
        <v>746</v>
      </c>
      <c r="S804" s="6">
        <f t="shared" si="279"/>
        <v>13464</v>
      </c>
      <c r="T804" s="6" t="str">
        <f t="shared" si="280"/>
        <v>15 to 19 minutes</v>
      </c>
      <c r="U804" s="6">
        <f t="shared" si="281"/>
        <v>15</v>
      </c>
      <c r="V804" s="6">
        <f t="shared" si="282"/>
        <v>26928</v>
      </c>
      <c r="W804" s="6">
        <f t="shared" si="283"/>
        <v>8755</v>
      </c>
      <c r="X804" s="6">
        <f t="shared" si="284"/>
        <v>5338</v>
      </c>
      <c r="Y804" s="6">
        <f t="shared" si="285"/>
        <v>4</v>
      </c>
      <c r="Z804" s="6">
        <f t="shared" si="286"/>
        <v>18.528662420382165</v>
      </c>
      <c r="AC804" s="6">
        <f t="shared" si="265"/>
        <v>26928</v>
      </c>
      <c r="AD804" s="6">
        <f t="shared" si="266"/>
        <v>6733</v>
      </c>
      <c r="AE804" s="6">
        <f t="shared" si="267"/>
        <v>10</v>
      </c>
      <c r="AF804" s="6">
        <f t="shared" si="268"/>
        <v>4552</v>
      </c>
      <c r="AG804" s="6">
        <f t="shared" si="269"/>
        <v>4</v>
      </c>
      <c r="AH804" s="6">
        <f t="shared" si="270"/>
        <v>4203</v>
      </c>
      <c r="AI804" s="6">
        <f t="shared" si="271"/>
        <v>12.222319859402461</v>
      </c>
      <c r="AL804" s="6">
        <f t="shared" si="272"/>
        <v>26928</v>
      </c>
      <c r="AM804" s="6">
        <f t="shared" si="273"/>
        <v>20196</v>
      </c>
      <c r="AN804" s="6">
        <f t="shared" si="274"/>
        <v>30</v>
      </c>
      <c r="AO804" s="6">
        <f t="shared" si="275"/>
        <v>2879</v>
      </c>
      <c r="AP804" s="6">
        <f t="shared" si="276"/>
        <v>4</v>
      </c>
      <c r="AQ804" s="6">
        <f t="shared" si="277"/>
        <v>19451</v>
      </c>
      <c r="AR804" s="6">
        <f t="shared" si="278"/>
        <v>31.03508162556443</v>
      </c>
    </row>
    <row r="805" spans="3:44" x14ac:dyDescent="0.25">
      <c r="C805" s="5" t="s">
        <v>1594</v>
      </c>
      <c r="D805" s="5">
        <v>42900</v>
      </c>
      <c r="E805" s="5" t="s">
        <v>1595</v>
      </c>
      <c r="F805" s="5">
        <v>14462</v>
      </c>
      <c r="G805" s="5">
        <v>912</v>
      </c>
      <c r="H805" s="5">
        <v>2079</v>
      </c>
      <c r="I805" s="5">
        <v>2265</v>
      </c>
      <c r="J805" s="5">
        <v>2197</v>
      </c>
      <c r="K805" s="5">
        <v>1855</v>
      </c>
      <c r="L805" s="5">
        <v>815</v>
      </c>
      <c r="M805" s="5">
        <v>1714</v>
      </c>
      <c r="N805" s="5">
        <v>299</v>
      </c>
      <c r="O805" s="5">
        <v>421</v>
      </c>
      <c r="P805" s="5">
        <v>908</v>
      </c>
      <c r="Q805" s="5">
        <v>747</v>
      </c>
      <c r="R805" s="5">
        <v>250</v>
      </c>
      <c r="S805" s="6">
        <f t="shared" si="279"/>
        <v>7231</v>
      </c>
      <c r="T805" s="6" t="str">
        <f t="shared" si="280"/>
        <v>15 to 19 minutes</v>
      </c>
      <c r="U805" s="6">
        <f t="shared" si="281"/>
        <v>15</v>
      </c>
      <c r="V805" s="6">
        <f t="shared" si="282"/>
        <v>14462</v>
      </c>
      <c r="W805" s="6">
        <f t="shared" si="283"/>
        <v>5256</v>
      </c>
      <c r="X805" s="6">
        <f t="shared" si="284"/>
        <v>2197</v>
      </c>
      <c r="Y805" s="6">
        <f t="shared" si="285"/>
        <v>4</v>
      </c>
      <c r="Z805" s="6">
        <f t="shared" si="286"/>
        <v>18.595812471552115</v>
      </c>
      <c r="AC805" s="6">
        <f t="shared" si="265"/>
        <v>14462</v>
      </c>
      <c r="AD805" s="6">
        <f t="shared" si="266"/>
        <v>3616</v>
      </c>
      <c r="AE805" s="6">
        <f t="shared" si="267"/>
        <v>10</v>
      </c>
      <c r="AF805" s="6">
        <f t="shared" si="268"/>
        <v>2265</v>
      </c>
      <c r="AG805" s="6">
        <f t="shared" si="269"/>
        <v>4</v>
      </c>
      <c r="AH805" s="6">
        <f t="shared" si="270"/>
        <v>2991</v>
      </c>
      <c r="AI805" s="6">
        <f t="shared" si="271"/>
        <v>11.102869757174393</v>
      </c>
      <c r="AL805" s="6">
        <f t="shared" si="272"/>
        <v>14462</v>
      </c>
      <c r="AM805" s="6">
        <f t="shared" si="273"/>
        <v>10847</v>
      </c>
      <c r="AN805" s="6">
        <f t="shared" si="274"/>
        <v>30</v>
      </c>
      <c r="AO805" s="6">
        <f t="shared" si="275"/>
        <v>1714</v>
      </c>
      <c r="AP805" s="6">
        <f t="shared" si="276"/>
        <v>4</v>
      </c>
      <c r="AQ805" s="6">
        <f t="shared" si="277"/>
        <v>10123</v>
      </c>
      <c r="AR805" s="6">
        <f t="shared" si="278"/>
        <v>31.688448074679112</v>
      </c>
    </row>
    <row r="806" spans="3:44" x14ac:dyDescent="0.25">
      <c r="C806" s="5" t="s">
        <v>1596</v>
      </c>
      <c r="D806" s="5">
        <v>42940</v>
      </c>
      <c r="E806" s="5" t="s">
        <v>1597</v>
      </c>
      <c r="F806" s="5">
        <v>41250</v>
      </c>
      <c r="G806" s="5">
        <v>1160</v>
      </c>
      <c r="H806" s="5">
        <v>2949</v>
      </c>
      <c r="I806" s="5">
        <v>4734</v>
      </c>
      <c r="J806" s="5">
        <v>6216</v>
      </c>
      <c r="K806" s="5">
        <v>6831</v>
      </c>
      <c r="L806" s="5">
        <v>2935</v>
      </c>
      <c r="M806" s="5">
        <v>7358</v>
      </c>
      <c r="N806" s="5">
        <v>1742</v>
      </c>
      <c r="O806" s="5">
        <v>1761</v>
      </c>
      <c r="P806" s="5">
        <v>3173</v>
      </c>
      <c r="Q806" s="5">
        <v>1559</v>
      </c>
      <c r="R806" s="5">
        <v>832</v>
      </c>
      <c r="S806" s="6">
        <f t="shared" si="279"/>
        <v>20625</v>
      </c>
      <c r="T806" s="6" t="str">
        <f t="shared" si="280"/>
        <v>20 to 24 minutes</v>
      </c>
      <c r="U806" s="6">
        <f t="shared" si="281"/>
        <v>20</v>
      </c>
      <c r="V806" s="6">
        <f t="shared" si="282"/>
        <v>41250</v>
      </c>
      <c r="W806" s="6">
        <f t="shared" si="283"/>
        <v>15059</v>
      </c>
      <c r="X806" s="6">
        <f t="shared" si="284"/>
        <v>6831</v>
      </c>
      <c r="Y806" s="6">
        <f t="shared" si="285"/>
        <v>4</v>
      </c>
      <c r="Z806" s="6">
        <f t="shared" si="286"/>
        <v>23.25925925925926</v>
      </c>
      <c r="AC806" s="6">
        <f t="shared" si="265"/>
        <v>41250</v>
      </c>
      <c r="AD806" s="6">
        <f t="shared" si="266"/>
        <v>10313</v>
      </c>
      <c r="AE806" s="6">
        <f t="shared" si="267"/>
        <v>15</v>
      </c>
      <c r="AF806" s="6">
        <f t="shared" si="268"/>
        <v>6216</v>
      </c>
      <c r="AG806" s="6">
        <f t="shared" si="269"/>
        <v>4</v>
      </c>
      <c r="AH806" s="6">
        <f t="shared" si="270"/>
        <v>8843</v>
      </c>
      <c r="AI806" s="6">
        <f t="shared" si="271"/>
        <v>15.945624195624196</v>
      </c>
      <c r="AL806" s="6">
        <f t="shared" si="272"/>
        <v>41250</v>
      </c>
      <c r="AM806" s="6">
        <f t="shared" si="273"/>
        <v>30938</v>
      </c>
      <c r="AN806" s="6">
        <f t="shared" si="274"/>
        <v>30</v>
      </c>
      <c r="AO806" s="6">
        <f t="shared" si="275"/>
        <v>7358</v>
      </c>
      <c r="AP806" s="6">
        <f t="shared" si="276"/>
        <v>4</v>
      </c>
      <c r="AQ806" s="6">
        <f t="shared" si="277"/>
        <v>24825</v>
      </c>
      <c r="AR806" s="6">
        <f t="shared" si="278"/>
        <v>33.322913835281327</v>
      </c>
    </row>
    <row r="807" spans="3:44" x14ac:dyDescent="0.25">
      <c r="C807" s="5" t="s">
        <v>1598</v>
      </c>
      <c r="D807" s="5">
        <v>42980</v>
      </c>
      <c r="E807" s="5" t="s">
        <v>1599</v>
      </c>
      <c r="F807" s="5">
        <v>18888</v>
      </c>
      <c r="G807" s="5">
        <v>765</v>
      </c>
      <c r="H807" s="5">
        <v>3857</v>
      </c>
      <c r="I807" s="5">
        <v>3214</v>
      </c>
      <c r="J807" s="5">
        <v>2618</v>
      </c>
      <c r="K807" s="5">
        <v>2292</v>
      </c>
      <c r="L807" s="5">
        <v>1076</v>
      </c>
      <c r="M807" s="5">
        <v>2231</v>
      </c>
      <c r="N807" s="5">
        <v>473</v>
      </c>
      <c r="O807" s="5">
        <v>410</v>
      </c>
      <c r="P807" s="5">
        <v>1044</v>
      </c>
      <c r="Q807" s="5">
        <v>696</v>
      </c>
      <c r="R807" s="5">
        <v>212</v>
      </c>
      <c r="S807" s="6">
        <f t="shared" si="279"/>
        <v>9444</v>
      </c>
      <c r="T807" s="6" t="str">
        <f t="shared" si="280"/>
        <v>15 to 19 minutes</v>
      </c>
      <c r="U807" s="6">
        <f t="shared" si="281"/>
        <v>15</v>
      </c>
      <c r="V807" s="6">
        <f t="shared" si="282"/>
        <v>18888</v>
      </c>
      <c r="W807" s="6">
        <f t="shared" si="283"/>
        <v>7836</v>
      </c>
      <c r="X807" s="6">
        <f t="shared" si="284"/>
        <v>2618</v>
      </c>
      <c r="Y807" s="6">
        <f t="shared" si="285"/>
        <v>4</v>
      </c>
      <c r="Z807" s="6">
        <f t="shared" si="286"/>
        <v>17.456837280366692</v>
      </c>
      <c r="AC807" s="6">
        <f t="shared" si="265"/>
        <v>18888</v>
      </c>
      <c r="AD807" s="6">
        <f t="shared" si="266"/>
        <v>4723</v>
      </c>
      <c r="AE807" s="6">
        <f t="shared" si="267"/>
        <v>10</v>
      </c>
      <c r="AF807" s="6">
        <f t="shared" si="268"/>
        <v>3214</v>
      </c>
      <c r="AG807" s="6">
        <f t="shared" si="269"/>
        <v>4</v>
      </c>
      <c r="AH807" s="6">
        <f t="shared" si="270"/>
        <v>4622</v>
      </c>
      <c r="AI807" s="6">
        <f t="shared" si="271"/>
        <v>10.124455507156192</v>
      </c>
      <c r="AL807" s="6">
        <f t="shared" si="272"/>
        <v>18888</v>
      </c>
      <c r="AM807" s="6">
        <f t="shared" si="273"/>
        <v>14166</v>
      </c>
      <c r="AN807" s="6">
        <f t="shared" si="274"/>
        <v>30</v>
      </c>
      <c r="AO807" s="6">
        <f t="shared" si="275"/>
        <v>2231</v>
      </c>
      <c r="AP807" s="6">
        <f t="shared" si="276"/>
        <v>4</v>
      </c>
      <c r="AQ807" s="6">
        <f t="shared" si="277"/>
        <v>13822</v>
      </c>
      <c r="AR807" s="6">
        <f t="shared" si="278"/>
        <v>30.616763783056925</v>
      </c>
    </row>
    <row r="808" spans="3:44" x14ac:dyDescent="0.25">
      <c r="C808" s="5" t="s">
        <v>1600</v>
      </c>
      <c r="D808" s="5">
        <v>43060</v>
      </c>
      <c r="E808" s="5" t="s">
        <v>1601</v>
      </c>
      <c r="F808" s="5">
        <v>27920</v>
      </c>
      <c r="G808" s="5">
        <v>1031</v>
      </c>
      <c r="H808" s="5">
        <v>4157</v>
      </c>
      <c r="I808" s="5">
        <v>5121</v>
      </c>
      <c r="J808" s="5">
        <v>4427</v>
      </c>
      <c r="K808" s="5">
        <v>3142</v>
      </c>
      <c r="L808" s="5">
        <v>1237</v>
      </c>
      <c r="M808" s="5">
        <v>2405</v>
      </c>
      <c r="N808" s="5">
        <v>633</v>
      </c>
      <c r="O808" s="5">
        <v>1284</v>
      </c>
      <c r="P808" s="5">
        <v>2594</v>
      </c>
      <c r="Q808" s="5">
        <v>1400</v>
      </c>
      <c r="R808" s="5">
        <v>489</v>
      </c>
      <c r="S808" s="6">
        <f t="shared" si="279"/>
        <v>13960</v>
      </c>
      <c r="T808" s="6" t="str">
        <f t="shared" si="280"/>
        <v>15 to 19 minutes</v>
      </c>
      <c r="U808" s="6">
        <f t="shared" si="281"/>
        <v>15</v>
      </c>
      <c r="V808" s="6">
        <f t="shared" si="282"/>
        <v>27920</v>
      </c>
      <c r="W808" s="6">
        <f t="shared" si="283"/>
        <v>10309</v>
      </c>
      <c r="X808" s="6">
        <f t="shared" si="284"/>
        <v>4427</v>
      </c>
      <c r="Y808" s="6">
        <f t="shared" si="285"/>
        <v>4</v>
      </c>
      <c r="Z808" s="6">
        <f t="shared" si="286"/>
        <v>18.298847978314885</v>
      </c>
      <c r="AC808" s="6">
        <f t="shared" si="265"/>
        <v>27920</v>
      </c>
      <c r="AD808" s="6">
        <f t="shared" si="266"/>
        <v>6981</v>
      </c>
      <c r="AE808" s="6">
        <f t="shared" si="267"/>
        <v>10</v>
      </c>
      <c r="AF808" s="6">
        <f t="shared" si="268"/>
        <v>5121</v>
      </c>
      <c r="AG808" s="6">
        <f t="shared" si="269"/>
        <v>4</v>
      </c>
      <c r="AH808" s="6">
        <f t="shared" si="270"/>
        <v>5188</v>
      </c>
      <c r="AI808" s="6">
        <f t="shared" si="271"/>
        <v>11.399726615895332</v>
      </c>
      <c r="AL808" s="6">
        <f t="shared" si="272"/>
        <v>27920</v>
      </c>
      <c r="AM808" s="6">
        <f t="shared" si="273"/>
        <v>20940</v>
      </c>
      <c r="AN808" s="6">
        <f t="shared" si="274"/>
        <v>30</v>
      </c>
      <c r="AO808" s="6">
        <f t="shared" si="275"/>
        <v>2405</v>
      </c>
      <c r="AP808" s="6">
        <f t="shared" si="276"/>
        <v>4</v>
      </c>
      <c r="AQ808" s="6">
        <f t="shared" si="277"/>
        <v>19115</v>
      </c>
      <c r="AR808" s="6">
        <f t="shared" si="278"/>
        <v>33.035343035343033</v>
      </c>
    </row>
    <row r="809" spans="3:44" x14ac:dyDescent="0.25">
      <c r="C809" s="5" t="s">
        <v>1602</v>
      </c>
      <c r="D809" s="5">
        <v>43100</v>
      </c>
      <c r="E809" s="5" t="s">
        <v>1603</v>
      </c>
      <c r="F809" s="5">
        <v>56212</v>
      </c>
      <c r="G809" s="5">
        <v>3658</v>
      </c>
      <c r="H809" s="5">
        <v>10065</v>
      </c>
      <c r="I809" s="5">
        <v>12988</v>
      </c>
      <c r="J809" s="5">
        <v>10864</v>
      </c>
      <c r="K809" s="5">
        <v>6602</v>
      </c>
      <c r="L809" s="5">
        <v>2444</v>
      </c>
      <c r="M809" s="5">
        <v>3271</v>
      </c>
      <c r="N809" s="5">
        <v>854</v>
      </c>
      <c r="O809" s="5">
        <v>850</v>
      </c>
      <c r="P809" s="5">
        <v>1857</v>
      </c>
      <c r="Q809" s="5">
        <v>1892</v>
      </c>
      <c r="R809" s="5">
        <v>867</v>
      </c>
      <c r="S809" s="6">
        <f t="shared" si="279"/>
        <v>28106</v>
      </c>
      <c r="T809" s="6" t="str">
        <f t="shared" si="280"/>
        <v>15 to 19 minutes</v>
      </c>
      <c r="U809" s="6">
        <f t="shared" si="281"/>
        <v>15</v>
      </c>
      <c r="V809" s="6">
        <f t="shared" si="282"/>
        <v>56212</v>
      </c>
      <c r="W809" s="6">
        <f t="shared" si="283"/>
        <v>26711</v>
      </c>
      <c r="X809" s="6">
        <f t="shared" si="284"/>
        <v>10864</v>
      </c>
      <c r="Y809" s="6">
        <f t="shared" si="285"/>
        <v>4</v>
      </c>
      <c r="Z809" s="6">
        <f t="shared" si="286"/>
        <v>15.51362297496318</v>
      </c>
      <c r="AC809" s="6">
        <f t="shared" si="265"/>
        <v>56212</v>
      </c>
      <c r="AD809" s="6">
        <f t="shared" si="266"/>
        <v>14054</v>
      </c>
      <c r="AE809" s="6">
        <f t="shared" si="267"/>
        <v>10</v>
      </c>
      <c r="AF809" s="6">
        <f t="shared" si="268"/>
        <v>12988</v>
      </c>
      <c r="AG809" s="6">
        <f t="shared" si="269"/>
        <v>4</v>
      </c>
      <c r="AH809" s="6">
        <f t="shared" si="270"/>
        <v>13723</v>
      </c>
      <c r="AI809" s="6">
        <f t="shared" si="271"/>
        <v>10.101632275947027</v>
      </c>
      <c r="AL809" s="6">
        <f t="shared" si="272"/>
        <v>56212</v>
      </c>
      <c r="AM809" s="6">
        <f t="shared" si="273"/>
        <v>42159</v>
      </c>
      <c r="AN809" s="6">
        <f t="shared" si="274"/>
        <v>20</v>
      </c>
      <c r="AO809" s="6">
        <f t="shared" si="275"/>
        <v>6602</v>
      </c>
      <c r="AP809" s="6">
        <f t="shared" si="276"/>
        <v>4</v>
      </c>
      <c r="AQ809" s="6">
        <f t="shared" si="277"/>
        <v>37575</v>
      </c>
      <c r="AR809" s="6">
        <f t="shared" si="278"/>
        <v>22.777340199939413</v>
      </c>
    </row>
    <row r="810" spans="3:44" x14ac:dyDescent="0.25">
      <c r="C810" s="5" t="s">
        <v>1604</v>
      </c>
      <c r="D810" s="5">
        <v>43140</v>
      </c>
      <c r="E810" s="5" t="s">
        <v>1605</v>
      </c>
      <c r="F810" s="5">
        <v>38106</v>
      </c>
      <c r="G810" s="5">
        <v>1300</v>
      </c>
      <c r="H810" s="5">
        <v>4307</v>
      </c>
      <c r="I810" s="5">
        <v>6294</v>
      </c>
      <c r="J810" s="5">
        <v>6805</v>
      </c>
      <c r="K810" s="5">
        <v>5091</v>
      </c>
      <c r="L810" s="5">
        <v>2341</v>
      </c>
      <c r="M810" s="5">
        <v>4497</v>
      </c>
      <c r="N810" s="5">
        <v>1205</v>
      </c>
      <c r="O810" s="5">
        <v>1304</v>
      </c>
      <c r="P810" s="5">
        <v>2747</v>
      </c>
      <c r="Q810" s="5">
        <v>1534</v>
      </c>
      <c r="R810" s="5">
        <v>681</v>
      </c>
      <c r="S810" s="6">
        <f t="shared" si="279"/>
        <v>19053</v>
      </c>
      <c r="T810" s="6" t="str">
        <f t="shared" si="280"/>
        <v>20 to 24 minutes</v>
      </c>
      <c r="U810" s="6">
        <f t="shared" si="281"/>
        <v>20</v>
      </c>
      <c r="V810" s="6">
        <f t="shared" si="282"/>
        <v>38106</v>
      </c>
      <c r="W810" s="6">
        <f t="shared" si="283"/>
        <v>18706</v>
      </c>
      <c r="X810" s="6">
        <f t="shared" si="284"/>
        <v>5091</v>
      </c>
      <c r="Y810" s="6">
        <f t="shared" si="285"/>
        <v>4</v>
      </c>
      <c r="Z810" s="6">
        <f t="shared" si="286"/>
        <v>20.272637988607347</v>
      </c>
      <c r="AC810" s="6">
        <f t="shared" si="265"/>
        <v>38106</v>
      </c>
      <c r="AD810" s="6">
        <f t="shared" si="266"/>
        <v>9527</v>
      </c>
      <c r="AE810" s="6">
        <f t="shared" si="267"/>
        <v>10</v>
      </c>
      <c r="AF810" s="6">
        <f t="shared" si="268"/>
        <v>6294</v>
      </c>
      <c r="AG810" s="6">
        <f t="shared" si="269"/>
        <v>4</v>
      </c>
      <c r="AH810" s="6">
        <f t="shared" si="270"/>
        <v>5607</v>
      </c>
      <c r="AI810" s="6">
        <f t="shared" si="271"/>
        <v>12.490943755958055</v>
      </c>
      <c r="AL810" s="6">
        <f t="shared" si="272"/>
        <v>38106</v>
      </c>
      <c r="AM810" s="6">
        <f t="shared" si="273"/>
        <v>28580</v>
      </c>
      <c r="AN810" s="6">
        <f t="shared" si="274"/>
        <v>30</v>
      </c>
      <c r="AO810" s="6">
        <f t="shared" si="275"/>
        <v>4497</v>
      </c>
      <c r="AP810" s="6">
        <f t="shared" si="276"/>
        <v>4</v>
      </c>
      <c r="AQ810" s="6">
        <f t="shared" si="277"/>
        <v>26138</v>
      </c>
      <c r="AR810" s="6">
        <f t="shared" si="278"/>
        <v>32.171670002223706</v>
      </c>
    </row>
    <row r="811" spans="3:44" x14ac:dyDescent="0.25">
      <c r="C811" s="5" t="s">
        <v>1606</v>
      </c>
      <c r="D811" s="5">
        <v>43180</v>
      </c>
      <c r="E811" s="5" t="s">
        <v>1607</v>
      </c>
      <c r="F811" s="5">
        <v>17963</v>
      </c>
      <c r="G811" s="5">
        <v>547</v>
      </c>
      <c r="H811" s="5">
        <v>2370</v>
      </c>
      <c r="I811" s="5">
        <v>3477</v>
      </c>
      <c r="J811" s="5">
        <v>2439</v>
      </c>
      <c r="K811" s="5">
        <v>2260</v>
      </c>
      <c r="L811" s="5">
        <v>729</v>
      </c>
      <c r="M811" s="5">
        <v>1854</v>
      </c>
      <c r="N811" s="5">
        <v>418</v>
      </c>
      <c r="O811" s="5">
        <v>499</v>
      </c>
      <c r="P811" s="5">
        <v>1515</v>
      </c>
      <c r="Q811" s="5">
        <v>1496</v>
      </c>
      <c r="R811" s="5">
        <v>359</v>
      </c>
      <c r="S811" s="6">
        <f t="shared" si="279"/>
        <v>8981.5</v>
      </c>
      <c r="T811" s="6" t="str">
        <f t="shared" si="280"/>
        <v>20 to 24 minutes</v>
      </c>
      <c r="U811" s="6">
        <f t="shared" si="281"/>
        <v>20</v>
      </c>
      <c r="V811" s="6">
        <f t="shared" si="282"/>
        <v>17963</v>
      </c>
      <c r="W811" s="6">
        <f t="shared" si="283"/>
        <v>8833</v>
      </c>
      <c r="X811" s="6">
        <f t="shared" si="284"/>
        <v>2260</v>
      </c>
      <c r="Y811" s="6">
        <f t="shared" si="285"/>
        <v>4</v>
      </c>
      <c r="Z811" s="6">
        <f t="shared" si="286"/>
        <v>20.262831858407079</v>
      </c>
      <c r="AC811" s="6">
        <f t="shared" si="265"/>
        <v>17963</v>
      </c>
      <c r="AD811" s="6">
        <f t="shared" si="266"/>
        <v>4491</v>
      </c>
      <c r="AE811" s="6">
        <f t="shared" si="267"/>
        <v>10</v>
      </c>
      <c r="AF811" s="6">
        <f t="shared" si="268"/>
        <v>3477</v>
      </c>
      <c r="AG811" s="6">
        <f t="shared" si="269"/>
        <v>4</v>
      </c>
      <c r="AH811" s="6">
        <f t="shared" si="270"/>
        <v>2917</v>
      </c>
      <c r="AI811" s="6">
        <f t="shared" si="271"/>
        <v>11.810468794938165</v>
      </c>
      <c r="AL811" s="6">
        <f t="shared" si="272"/>
        <v>17963</v>
      </c>
      <c r="AM811" s="6">
        <f t="shared" si="273"/>
        <v>13473</v>
      </c>
      <c r="AN811" s="6">
        <f t="shared" si="274"/>
        <v>30</v>
      </c>
      <c r="AO811" s="6">
        <f t="shared" si="275"/>
        <v>1854</v>
      </c>
      <c r="AP811" s="6">
        <f t="shared" si="276"/>
        <v>4</v>
      </c>
      <c r="AQ811" s="6">
        <f t="shared" si="277"/>
        <v>11822</v>
      </c>
      <c r="AR811" s="6">
        <f t="shared" si="278"/>
        <v>33.560409924487594</v>
      </c>
    </row>
    <row r="812" spans="3:44" x14ac:dyDescent="0.25">
      <c r="C812" s="5" t="s">
        <v>1608</v>
      </c>
      <c r="D812" s="5">
        <v>43220</v>
      </c>
      <c r="E812" s="5" t="s">
        <v>1609</v>
      </c>
      <c r="F812" s="5">
        <v>20987</v>
      </c>
      <c r="G812" s="5">
        <v>935</v>
      </c>
      <c r="H812" s="5">
        <v>2565</v>
      </c>
      <c r="I812" s="5">
        <v>2053</v>
      </c>
      <c r="J812" s="5">
        <v>2183</v>
      </c>
      <c r="K812" s="5">
        <v>1754</v>
      </c>
      <c r="L812" s="5">
        <v>1424</v>
      </c>
      <c r="M812" s="5">
        <v>2631</v>
      </c>
      <c r="N812" s="5">
        <v>656</v>
      </c>
      <c r="O812" s="5">
        <v>1041</v>
      </c>
      <c r="P812" s="5">
        <v>2486</v>
      </c>
      <c r="Q812" s="5">
        <v>1987</v>
      </c>
      <c r="R812" s="5">
        <v>1272</v>
      </c>
      <c r="S812" s="6">
        <f t="shared" si="279"/>
        <v>10493.5</v>
      </c>
      <c r="T812" s="6" t="str">
        <f t="shared" si="280"/>
        <v>25 to 29 minutes</v>
      </c>
      <c r="U812" s="6">
        <f t="shared" si="281"/>
        <v>25</v>
      </c>
      <c r="V812" s="6">
        <f t="shared" si="282"/>
        <v>20987</v>
      </c>
      <c r="W812" s="6">
        <f t="shared" si="283"/>
        <v>9490</v>
      </c>
      <c r="X812" s="6">
        <f t="shared" si="284"/>
        <v>1424</v>
      </c>
      <c r="Y812" s="6">
        <f t="shared" si="285"/>
        <v>4</v>
      </c>
      <c r="Z812" s="6">
        <f t="shared" si="286"/>
        <v>27.818820224719101</v>
      </c>
      <c r="AC812" s="6">
        <f t="shared" si="265"/>
        <v>20987</v>
      </c>
      <c r="AD812" s="6">
        <f t="shared" si="266"/>
        <v>5247</v>
      </c>
      <c r="AE812" s="6">
        <f t="shared" si="267"/>
        <v>10</v>
      </c>
      <c r="AF812" s="6">
        <f t="shared" si="268"/>
        <v>2053</v>
      </c>
      <c r="AG812" s="6">
        <f t="shared" si="269"/>
        <v>4</v>
      </c>
      <c r="AH812" s="6">
        <f t="shared" si="270"/>
        <v>3500</v>
      </c>
      <c r="AI812" s="6">
        <f t="shared" si="271"/>
        <v>13.403312226010716</v>
      </c>
      <c r="AL812" s="6">
        <f t="shared" si="272"/>
        <v>20987</v>
      </c>
      <c r="AM812" s="6">
        <f t="shared" si="273"/>
        <v>15741</v>
      </c>
      <c r="AN812" s="6">
        <f t="shared" si="274"/>
        <v>45</v>
      </c>
      <c r="AO812" s="6">
        <f t="shared" si="275"/>
        <v>2486</v>
      </c>
      <c r="AP812" s="6">
        <f t="shared" si="276"/>
        <v>14</v>
      </c>
      <c r="AQ812" s="6">
        <f t="shared" si="277"/>
        <v>15242</v>
      </c>
      <c r="AR812" s="6">
        <f t="shared" si="278"/>
        <v>47.805913113435238</v>
      </c>
    </row>
    <row r="813" spans="3:44" x14ac:dyDescent="0.25">
      <c r="C813" s="5" t="s">
        <v>1610</v>
      </c>
      <c r="D813" s="5">
        <v>43260</v>
      </c>
      <c r="E813" s="5" t="s">
        <v>1611</v>
      </c>
      <c r="F813" s="5">
        <v>14156</v>
      </c>
      <c r="G813" s="5">
        <v>1326</v>
      </c>
      <c r="H813" s="5">
        <v>3397</v>
      </c>
      <c r="I813" s="5">
        <v>3264</v>
      </c>
      <c r="J813" s="5">
        <v>2040</v>
      </c>
      <c r="K813" s="5">
        <v>1289</v>
      </c>
      <c r="L813" s="5">
        <v>482</v>
      </c>
      <c r="M813" s="5">
        <v>955</v>
      </c>
      <c r="N813" s="5">
        <v>204</v>
      </c>
      <c r="O813" s="5">
        <v>201</v>
      </c>
      <c r="P813" s="5">
        <v>351</v>
      </c>
      <c r="Q813" s="5">
        <v>365</v>
      </c>
      <c r="R813" s="5">
        <v>282</v>
      </c>
      <c r="S813" s="6">
        <f t="shared" si="279"/>
        <v>7078</v>
      </c>
      <c r="T813" s="6" t="str">
        <f t="shared" si="280"/>
        <v>10 to 14 minutes</v>
      </c>
      <c r="U813" s="6">
        <f t="shared" si="281"/>
        <v>10</v>
      </c>
      <c r="V813" s="6">
        <f t="shared" si="282"/>
        <v>14156</v>
      </c>
      <c r="W813" s="6">
        <f t="shared" si="283"/>
        <v>4723</v>
      </c>
      <c r="X813" s="6">
        <f t="shared" si="284"/>
        <v>3264</v>
      </c>
      <c r="Y813" s="6">
        <f t="shared" si="285"/>
        <v>4</v>
      </c>
      <c r="Z813" s="6">
        <f t="shared" si="286"/>
        <v>12.886029411764707</v>
      </c>
      <c r="AC813" s="6">
        <f t="shared" si="265"/>
        <v>14156</v>
      </c>
      <c r="AD813" s="6">
        <f t="shared" si="266"/>
        <v>3540</v>
      </c>
      <c r="AE813" s="6">
        <f t="shared" si="267"/>
        <v>5</v>
      </c>
      <c r="AF813" s="6">
        <f t="shared" si="268"/>
        <v>3397</v>
      </c>
      <c r="AG813" s="6">
        <f t="shared" si="269"/>
        <v>4</v>
      </c>
      <c r="AH813" s="6">
        <f t="shared" si="270"/>
        <v>1326</v>
      </c>
      <c r="AI813" s="6">
        <f t="shared" si="271"/>
        <v>7.6058286723579629</v>
      </c>
      <c r="AL813" s="6">
        <f t="shared" si="272"/>
        <v>14156</v>
      </c>
      <c r="AM813" s="6">
        <f t="shared" si="273"/>
        <v>10617</v>
      </c>
      <c r="AN813" s="6">
        <f t="shared" si="274"/>
        <v>20</v>
      </c>
      <c r="AO813" s="6">
        <f t="shared" si="275"/>
        <v>1289</v>
      </c>
      <c r="AP813" s="6">
        <f t="shared" si="276"/>
        <v>4</v>
      </c>
      <c r="AQ813" s="6">
        <f t="shared" si="277"/>
        <v>10027</v>
      </c>
      <c r="AR813" s="6">
        <f t="shared" si="278"/>
        <v>21.830876648564779</v>
      </c>
    </row>
    <row r="814" spans="3:44" x14ac:dyDescent="0.25">
      <c r="C814" s="5" t="s">
        <v>1612</v>
      </c>
      <c r="D814" s="5">
        <v>43300</v>
      </c>
      <c r="E814" s="5" t="s">
        <v>1613</v>
      </c>
      <c r="F814" s="5">
        <v>49904</v>
      </c>
      <c r="G814" s="5">
        <v>2373</v>
      </c>
      <c r="H814" s="5">
        <v>7054</v>
      </c>
      <c r="I814" s="5">
        <v>9065</v>
      </c>
      <c r="J814" s="5">
        <v>8434</v>
      </c>
      <c r="K814" s="5">
        <v>6318</v>
      </c>
      <c r="L814" s="5">
        <v>2067</v>
      </c>
      <c r="M814" s="5">
        <v>4503</v>
      </c>
      <c r="N814" s="5">
        <v>899</v>
      </c>
      <c r="O814" s="5">
        <v>1415</v>
      </c>
      <c r="P814" s="5">
        <v>2941</v>
      </c>
      <c r="Q814" s="5">
        <v>3209</v>
      </c>
      <c r="R814" s="5">
        <v>1626</v>
      </c>
      <c r="S814" s="6">
        <f t="shared" si="279"/>
        <v>24952</v>
      </c>
      <c r="T814" s="6" t="str">
        <f t="shared" si="280"/>
        <v>15 to 19 minutes</v>
      </c>
      <c r="U814" s="6">
        <f t="shared" si="281"/>
        <v>15</v>
      </c>
      <c r="V814" s="6">
        <f t="shared" si="282"/>
        <v>49904</v>
      </c>
      <c r="W814" s="6">
        <f t="shared" si="283"/>
        <v>18492</v>
      </c>
      <c r="X814" s="6">
        <f t="shared" si="284"/>
        <v>8434</v>
      </c>
      <c r="Y814" s="6">
        <f t="shared" si="285"/>
        <v>4</v>
      </c>
      <c r="Z814" s="6">
        <f t="shared" si="286"/>
        <v>18.063789423760966</v>
      </c>
      <c r="AC814" s="6">
        <f t="shared" si="265"/>
        <v>49904</v>
      </c>
      <c r="AD814" s="6">
        <f t="shared" si="266"/>
        <v>12477</v>
      </c>
      <c r="AE814" s="6">
        <f t="shared" si="267"/>
        <v>10</v>
      </c>
      <c r="AF814" s="6">
        <f t="shared" si="268"/>
        <v>9065</v>
      </c>
      <c r="AG814" s="6">
        <f t="shared" si="269"/>
        <v>4</v>
      </c>
      <c r="AH814" s="6">
        <f t="shared" si="270"/>
        <v>9427</v>
      </c>
      <c r="AI814" s="6">
        <f t="shared" si="271"/>
        <v>11.345394373965803</v>
      </c>
      <c r="AL814" s="6">
        <f t="shared" si="272"/>
        <v>49904</v>
      </c>
      <c r="AM814" s="6">
        <f t="shared" si="273"/>
        <v>37428</v>
      </c>
      <c r="AN814" s="6">
        <f t="shared" si="274"/>
        <v>30</v>
      </c>
      <c r="AO814" s="6">
        <f t="shared" si="275"/>
        <v>4503</v>
      </c>
      <c r="AP814" s="6">
        <f t="shared" si="276"/>
        <v>4</v>
      </c>
      <c r="AQ814" s="6">
        <f t="shared" si="277"/>
        <v>35311</v>
      </c>
      <c r="AR814" s="6">
        <f t="shared" si="278"/>
        <v>31.880524095047747</v>
      </c>
    </row>
    <row r="815" spans="3:44" x14ac:dyDescent="0.25">
      <c r="C815" s="5" t="s">
        <v>1614</v>
      </c>
      <c r="D815" s="5">
        <v>43320</v>
      </c>
      <c r="E815" s="5" t="s">
        <v>1615</v>
      </c>
      <c r="F815" s="5">
        <v>30933</v>
      </c>
      <c r="G815" s="5">
        <v>2374</v>
      </c>
      <c r="H815" s="5">
        <v>7931</v>
      </c>
      <c r="I815" s="5">
        <v>4759</v>
      </c>
      <c r="J815" s="5">
        <v>3964</v>
      </c>
      <c r="K815" s="5">
        <v>2737</v>
      </c>
      <c r="L815" s="5">
        <v>1110</v>
      </c>
      <c r="M815" s="5">
        <v>2770</v>
      </c>
      <c r="N815" s="5">
        <v>531</v>
      </c>
      <c r="O815" s="5">
        <v>379</v>
      </c>
      <c r="P815" s="5">
        <v>1408</v>
      </c>
      <c r="Q815" s="5">
        <v>1702</v>
      </c>
      <c r="R815" s="5">
        <v>1268</v>
      </c>
      <c r="S815" s="6">
        <f t="shared" si="279"/>
        <v>15466.5</v>
      </c>
      <c r="T815" s="6" t="str">
        <f t="shared" si="280"/>
        <v>15 to 19 minutes</v>
      </c>
      <c r="U815" s="6">
        <f t="shared" si="281"/>
        <v>15</v>
      </c>
      <c r="V815" s="6">
        <f t="shared" si="282"/>
        <v>30933</v>
      </c>
      <c r="W815" s="6">
        <f t="shared" si="283"/>
        <v>15064</v>
      </c>
      <c r="X815" s="6">
        <f t="shared" si="284"/>
        <v>3964</v>
      </c>
      <c r="Y815" s="6">
        <f t="shared" si="285"/>
        <v>4</v>
      </c>
      <c r="Z815" s="6">
        <f t="shared" si="286"/>
        <v>15.406155398587286</v>
      </c>
      <c r="AC815" s="6">
        <f t="shared" si="265"/>
        <v>30933</v>
      </c>
      <c r="AD815" s="6">
        <f t="shared" si="266"/>
        <v>7734</v>
      </c>
      <c r="AE815" s="6">
        <f t="shared" si="267"/>
        <v>5</v>
      </c>
      <c r="AF815" s="6">
        <f t="shared" si="268"/>
        <v>7931</v>
      </c>
      <c r="AG815" s="6">
        <f t="shared" si="269"/>
        <v>4</v>
      </c>
      <c r="AH815" s="6">
        <f t="shared" si="270"/>
        <v>2374</v>
      </c>
      <c r="AI815" s="6">
        <f t="shared" si="271"/>
        <v>7.7029378388601693</v>
      </c>
      <c r="AL815" s="6">
        <f t="shared" si="272"/>
        <v>30933</v>
      </c>
      <c r="AM815" s="6">
        <f t="shared" si="273"/>
        <v>23200</v>
      </c>
      <c r="AN815" s="6">
        <f t="shared" si="274"/>
        <v>30</v>
      </c>
      <c r="AO815" s="6">
        <f t="shared" si="275"/>
        <v>2770</v>
      </c>
      <c r="AP815" s="6">
        <f t="shared" si="276"/>
        <v>4</v>
      </c>
      <c r="AQ815" s="6">
        <f t="shared" si="277"/>
        <v>22875</v>
      </c>
      <c r="AR815" s="6">
        <f t="shared" si="278"/>
        <v>30.468953068592057</v>
      </c>
    </row>
    <row r="816" spans="3:44" x14ac:dyDescent="0.25">
      <c r="C816" s="5" t="s">
        <v>1616</v>
      </c>
      <c r="D816" s="5">
        <v>43340</v>
      </c>
      <c r="E816" s="5" t="s">
        <v>1617</v>
      </c>
      <c r="F816" s="5">
        <v>174932</v>
      </c>
      <c r="G816" s="5">
        <v>4390</v>
      </c>
      <c r="H816" s="5">
        <v>18139</v>
      </c>
      <c r="I816" s="5">
        <v>30693</v>
      </c>
      <c r="J816" s="5">
        <v>36694</v>
      </c>
      <c r="K816" s="5">
        <v>34979</v>
      </c>
      <c r="L816" s="5">
        <v>9627</v>
      </c>
      <c r="M816" s="5">
        <v>21576</v>
      </c>
      <c r="N816" s="5">
        <v>2694</v>
      </c>
      <c r="O816" s="5">
        <v>3118</v>
      </c>
      <c r="P816" s="5">
        <v>6432</v>
      </c>
      <c r="Q816" s="5">
        <v>3999</v>
      </c>
      <c r="R816" s="5">
        <v>2591</v>
      </c>
      <c r="S816" s="6">
        <f t="shared" si="279"/>
        <v>87466</v>
      </c>
      <c r="T816" s="6" t="str">
        <f t="shared" si="280"/>
        <v>15 to 19 minutes</v>
      </c>
      <c r="U816" s="6">
        <f t="shared" si="281"/>
        <v>15</v>
      </c>
      <c r="V816" s="6">
        <f t="shared" si="282"/>
        <v>174932</v>
      </c>
      <c r="W816" s="6">
        <f t="shared" si="283"/>
        <v>53222</v>
      </c>
      <c r="X816" s="6">
        <f t="shared" si="284"/>
        <v>36694</v>
      </c>
      <c r="Y816" s="6">
        <f t="shared" si="285"/>
        <v>4</v>
      </c>
      <c r="Z816" s="6">
        <f t="shared" si="286"/>
        <v>18.732926363983211</v>
      </c>
      <c r="AC816" s="6">
        <f t="shared" si="265"/>
        <v>174932</v>
      </c>
      <c r="AD816" s="6">
        <f t="shared" si="266"/>
        <v>43734</v>
      </c>
      <c r="AE816" s="6">
        <f t="shared" si="267"/>
        <v>10</v>
      </c>
      <c r="AF816" s="6">
        <f t="shared" si="268"/>
        <v>30693</v>
      </c>
      <c r="AG816" s="6">
        <f t="shared" si="269"/>
        <v>4</v>
      </c>
      <c r="AH816" s="6">
        <f t="shared" si="270"/>
        <v>22529</v>
      </c>
      <c r="AI816" s="6">
        <f t="shared" si="271"/>
        <v>12.763366239859252</v>
      </c>
      <c r="AL816" s="6">
        <f t="shared" si="272"/>
        <v>174932</v>
      </c>
      <c r="AM816" s="6">
        <f t="shared" si="273"/>
        <v>131199</v>
      </c>
      <c r="AN816" s="6">
        <f t="shared" si="274"/>
        <v>25</v>
      </c>
      <c r="AO816" s="6">
        <f t="shared" si="275"/>
        <v>9627</v>
      </c>
      <c r="AP816" s="6">
        <f t="shared" si="276"/>
        <v>4</v>
      </c>
      <c r="AQ816" s="6">
        <f t="shared" si="277"/>
        <v>124895</v>
      </c>
      <c r="AR816" s="6">
        <f t="shared" si="278"/>
        <v>27.61929988573803</v>
      </c>
    </row>
    <row r="817" spans="3:44" x14ac:dyDescent="0.25">
      <c r="C817" s="5" t="s">
        <v>1618</v>
      </c>
      <c r="D817" s="5">
        <v>43380</v>
      </c>
      <c r="E817" s="5" t="s">
        <v>1619</v>
      </c>
      <c r="F817" s="5">
        <v>21739</v>
      </c>
      <c r="G817" s="5">
        <v>1469</v>
      </c>
      <c r="H817" s="5">
        <v>3724</v>
      </c>
      <c r="I817" s="5">
        <v>4784</v>
      </c>
      <c r="J817" s="5">
        <v>3344</v>
      </c>
      <c r="K817" s="5">
        <v>3180</v>
      </c>
      <c r="L817" s="5">
        <v>1058</v>
      </c>
      <c r="M817" s="5">
        <v>1578</v>
      </c>
      <c r="N817" s="5">
        <v>558</v>
      </c>
      <c r="O817" s="5">
        <v>436</v>
      </c>
      <c r="P817" s="5">
        <v>843</v>
      </c>
      <c r="Q817" s="5">
        <v>518</v>
      </c>
      <c r="R817" s="5">
        <v>247</v>
      </c>
      <c r="S817" s="6">
        <f t="shared" si="279"/>
        <v>10869.5</v>
      </c>
      <c r="T817" s="6" t="str">
        <f t="shared" si="280"/>
        <v>15 to 19 minutes</v>
      </c>
      <c r="U817" s="6">
        <f t="shared" si="281"/>
        <v>15</v>
      </c>
      <c r="V817" s="6">
        <f t="shared" si="282"/>
        <v>21739</v>
      </c>
      <c r="W817" s="6">
        <f t="shared" si="283"/>
        <v>9977</v>
      </c>
      <c r="X817" s="6">
        <f t="shared" si="284"/>
        <v>3344</v>
      </c>
      <c r="Y817" s="6">
        <f t="shared" si="285"/>
        <v>4</v>
      </c>
      <c r="Z817" s="6">
        <f t="shared" si="286"/>
        <v>16.067583732057415</v>
      </c>
      <c r="AC817" s="6">
        <f t="shared" si="265"/>
        <v>21739</v>
      </c>
      <c r="AD817" s="6">
        <f t="shared" si="266"/>
        <v>5435</v>
      </c>
      <c r="AE817" s="6">
        <f t="shared" si="267"/>
        <v>10</v>
      </c>
      <c r="AF817" s="6">
        <f t="shared" si="268"/>
        <v>4784</v>
      </c>
      <c r="AG817" s="6">
        <f t="shared" si="269"/>
        <v>4</v>
      </c>
      <c r="AH817" s="6">
        <f t="shared" si="270"/>
        <v>5193</v>
      </c>
      <c r="AI817" s="6">
        <f t="shared" si="271"/>
        <v>10.202132107023411</v>
      </c>
      <c r="AL817" s="6">
        <f t="shared" si="272"/>
        <v>21739</v>
      </c>
      <c r="AM817" s="6">
        <f t="shared" si="273"/>
        <v>16305</v>
      </c>
      <c r="AN817" s="6">
        <f t="shared" si="274"/>
        <v>20</v>
      </c>
      <c r="AO817" s="6">
        <f t="shared" si="275"/>
        <v>3180</v>
      </c>
      <c r="AP817" s="6">
        <f t="shared" si="276"/>
        <v>4</v>
      </c>
      <c r="AQ817" s="6">
        <f t="shared" si="277"/>
        <v>13321</v>
      </c>
      <c r="AR817" s="6">
        <f t="shared" si="278"/>
        <v>23.752515723270442</v>
      </c>
    </row>
    <row r="818" spans="3:44" x14ac:dyDescent="0.25">
      <c r="C818" s="5" t="s">
        <v>1620</v>
      </c>
      <c r="D818" s="5">
        <v>43420</v>
      </c>
      <c r="E818" s="5" t="s">
        <v>1621</v>
      </c>
      <c r="F818" s="5">
        <v>48037</v>
      </c>
      <c r="G818" s="5">
        <v>3009</v>
      </c>
      <c r="H818" s="5">
        <v>8605</v>
      </c>
      <c r="I818" s="5">
        <v>9891</v>
      </c>
      <c r="J818" s="5">
        <v>8920</v>
      </c>
      <c r="K818" s="5">
        <v>6110</v>
      </c>
      <c r="L818" s="5">
        <v>1671</v>
      </c>
      <c r="M818" s="5">
        <v>4002</v>
      </c>
      <c r="N818" s="5">
        <v>629</v>
      </c>
      <c r="O818" s="5">
        <v>765</v>
      </c>
      <c r="P818" s="5">
        <v>2161</v>
      </c>
      <c r="Q818" s="5">
        <v>1560</v>
      </c>
      <c r="R818" s="5">
        <v>714</v>
      </c>
      <c r="S818" s="6">
        <f t="shared" si="279"/>
        <v>24018.5</v>
      </c>
      <c r="T818" s="6" t="str">
        <f t="shared" si="280"/>
        <v>15 to 19 minutes</v>
      </c>
      <c r="U818" s="6">
        <f t="shared" si="281"/>
        <v>15</v>
      </c>
      <c r="V818" s="6">
        <f t="shared" si="282"/>
        <v>48037</v>
      </c>
      <c r="W818" s="6">
        <f t="shared" si="283"/>
        <v>21505</v>
      </c>
      <c r="X818" s="6">
        <f t="shared" si="284"/>
        <v>8920</v>
      </c>
      <c r="Y818" s="6">
        <f t="shared" si="285"/>
        <v>4</v>
      </c>
      <c r="Z818" s="6">
        <f t="shared" si="286"/>
        <v>16.127130044843049</v>
      </c>
      <c r="AC818" s="6">
        <f t="shared" si="265"/>
        <v>48037</v>
      </c>
      <c r="AD818" s="6">
        <f t="shared" si="266"/>
        <v>12010</v>
      </c>
      <c r="AE818" s="6">
        <f t="shared" si="267"/>
        <v>10</v>
      </c>
      <c r="AF818" s="6">
        <f t="shared" si="268"/>
        <v>9891</v>
      </c>
      <c r="AG818" s="6">
        <f t="shared" si="269"/>
        <v>4</v>
      </c>
      <c r="AH818" s="6">
        <f t="shared" si="270"/>
        <v>11614</v>
      </c>
      <c r="AI818" s="6">
        <f t="shared" si="271"/>
        <v>10.159842280861389</v>
      </c>
      <c r="AL818" s="6">
        <f t="shared" si="272"/>
        <v>48037</v>
      </c>
      <c r="AM818" s="6">
        <f t="shared" si="273"/>
        <v>36028</v>
      </c>
      <c r="AN818" s="6">
        <f t="shared" si="274"/>
        <v>20</v>
      </c>
      <c r="AO818" s="6">
        <f t="shared" si="275"/>
        <v>6110</v>
      </c>
      <c r="AP818" s="6">
        <f t="shared" si="276"/>
        <v>4</v>
      </c>
      <c r="AQ818" s="6">
        <f t="shared" si="277"/>
        <v>30425</v>
      </c>
      <c r="AR818" s="6">
        <f t="shared" si="278"/>
        <v>23.667921440261864</v>
      </c>
    </row>
    <row r="819" spans="3:44" x14ac:dyDescent="0.25">
      <c r="C819" s="5" t="s">
        <v>1622</v>
      </c>
      <c r="D819" s="5">
        <v>43460</v>
      </c>
      <c r="E819" s="5" t="s">
        <v>1623</v>
      </c>
      <c r="F819" s="5">
        <v>16882</v>
      </c>
      <c r="G819" s="5">
        <v>1301</v>
      </c>
      <c r="H819" s="5">
        <v>3156</v>
      </c>
      <c r="I819" s="5">
        <v>2854</v>
      </c>
      <c r="J819" s="5">
        <v>2788</v>
      </c>
      <c r="K819" s="5">
        <v>2099</v>
      </c>
      <c r="L819" s="5">
        <v>958</v>
      </c>
      <c r="M819" s="5">
        <v>1808</v>
      </c>
      <c r="N819" s="5">
        <v>237</v>
      </c>
      <c r="O819" s="5">
        <v>304</v>
      </c>
      <c r="P819" s="5">
        <v>726</v>
      </c>
      <c r="Q819" s="5">
        <v>459</v>
      </c>
      <c r="R819" s="5">
        <v>192</v>
      </c>
      <c r="S819" s="6">
        <f t="shared" si="279"/>
        <v>8441</v>
      </c>
      <c r="T819" s="6" t="str">
        <f t="shared" si="280"/>
        <v>15 to 19 minutes</v>
      </c>
      <c r="U819" s="6">
        <f t="shared" si="281"/>
        <v>15</v>
      </c>
      <c r="V819" s="6">
        <f t="shared" si="282"/>
        <v>16882</v>
      </c>
      <c r="W819" s="6">
        <f t="shared" si="283"/>
        <v>7311</v>
      </c>
      <c r="X819" s="6">
        <f t="shared" si="284"/>
        <v>2788</v>
      </c>
      <c r="Y819" s="6">
        <f t="shared" si="285"/>
        <v>4</v>
      </c>
      <c r="Z819" s="6">
        <f t="shared" si="286"/>
        <v>16.621233859397417</v>
      </c>
      <c r="AC819" s="6">
        <f t="shared" si="265"/>
        <v>16882</v>
      </c>
      <c r="AD819" s="6">
        <f t="shared" si="266"/>
        <v>4221</v>
      </c>
      <c r="AE819" s="6">
        <f t="shared" si="267"/>
        <v>5</v>
      </c>
      <c r="AF819" s="6">
        <f t="shared" si="268"/>
        <v>3156</v>
      </c>
      <c r="AG819" s="6">
        <f t="shared" si="269"/>
        <v>4</v>
      </c>
      <c r="AH819" s="6">
        <f t="shared" si="270"/>
        <v>1301</v>
      </c>
      <c r="AI819" s="6">
        <f t="shared" si="271"/>
        <v>8.7002534854245877</v>
      </c>
      <c r="AL819" s="6">
        <f t="shared" si="272"/>
        <v>16882</v>
      </c>
      <c r="AM819" s="6">
        <f t="shared" si="273"/>
        <v>12662</v>
      </c>
      <c r="AN819" s="6">
        <f t="shared" si="274"/>
        <v>25</v>
      </c>
      <c r="AO819" s="6">
        <f t="shared" si="275"/>
        <v>958</v>
      </c>
      <c r="AP819" s="6">
        <f t="shared" si="276"/>
        <v>4</v>
      </c>
      <c r="AQ819" s="6">
        <f t="shared" si="277"/>
        <v>12198</v>
      </c>
      <c r="AR819" s="6">
        <f t="shared" si="278"/>
        <v>26.935281837160751</v>
      </c>
    </row>
    <row r="820" spans="3:44" x14ac:dyDescent="0.25">
      <c r="C820" s="5" t="s">
        <v>1624</v>
      </c>
      <c r="D820" s="5">
        <v>43500</v>
      </c>
      <c r="E820" s="5" t="s">
        <v>1625</v>
      </c>
      <c r="F820" s="5">
        <v>10494</v>
      </c>
      <c r="G820" s="5">
        <v>989</v>
      </c>
      <c r="H820" s="5">
        <v>1995</v>
      </c>
      <c r="I820" s="5">
        <v>2101</v>
      </c>
      <c r="J820" s="5">
        <v>1979</v>
      </c>
      <c r="K820" s="5">
        <v>1034</v>
      </c>
      <c r="L820" s="5">
        <v>262</v>
      </c>
      <c r="M820" s="5">
        <v>937</v>
      </c>
      <c r="N820" s="5">
        <v>141</v>
      </c>
      <c r="O820" s="5">
        <v>149</v>
      </c>
      <c r="P820" s="5">
        <v>405</v>
      </c>
      <c r="Q820" s="5">
        <v>233</v>
      </c>
      <c r="R820" s="5">
        <v>269</v>
      </c>
      <c r="S820" s="6">
        <f t="shared" si="279"/>
        <v>5247</v>
      </c>
      <c r="T820" s="6" t="str">
        <f t="shared" si="280"/>
        <v>15 to 19 minutes</v>
      </c>
      <c r="U820" s="6">
        <f t="shared" si="281"/>
        <v>15</v>
      </c>
      <c r="V820" s="6">
        <f t="shared" si="282"/>
        <v>10494</v>
      </c>
      <c r="W820" s="6">
        <f t="shared" si="283"/>
        <v>5085</v>
      </c>
      <c r="X820" s="6">
        <f t="shared" si="284"/>
        <v>1979</v>
      </c>
      <c r="Y820" s="6">
        <f t="shared" si="285"/>
        <v>4</v>
      </c>
      <c r="Z820" s="6">
        <f t="shared" si="286"/>
        <v>15.32743810005053</v>
      </c>
      <c r="AC820" s="6">
        <f t="shared" si="265"/>
        <v>10494</v>
      </c>
      <c r="AD820" s="6">
        <f t="shared" si="266"/>
        <v>2624</v>
      </c>
      <c r="AE820" s="6">
        <f t="shared" si="267"/>
        <v>5</v>
      </c>
      <c r="AF820" s="6">
        <f t="shared" si="268"/>
        <v>1995</v>
      </c>
      <c r="AG820" s="6">
        <f t="shared" si="269"/>
        <v>4</v>
      </c>
      <c r="AH820" s="6">
        <f t="shared" si="270"/>
        <v>989</v>
      </c>
      <c r="AI820" s="6">
        <f t="shared" si="271"/>
        <v>8.2771929824561408</v>
      </c>
      <c r="AL820" s="6">
        <f t="shared" si="272"/>
        <v>10494</v>
      </c>
      <c r="AM820" s="6">
        <f t="shared" si="273"/>
        <v>7871</v>
      </c>
      <c r="AN820" s="6">
        <f t="shared" si="274"/>
        <v>20</v>
      </c>
      <c r="AO820" s="6">
        <f t="shared" si="275"/>
        <v>1034</v>
      </c>
      <c r="AP820" s="6">
        <f t="shared" si="276"/>
        <v>4</v>
      </c>
      <c r="AQ820" s="6">
        <f t="shared" si="277"/>
        <v>7064</v>
      </c>
      <c r="AR820" s="6">
        <f t="shared" si="278"/>
        <v>23.119922630560929</v>
      </c>
    </row>
    <row r="821" spans="3:44" x14ac:dyDescent="0.25">
      <c r="C821" s="5" t="s">
        <v>1626</v>
      </c>
      <c r="D821" s="5">
        <v>43540</v>
      </c>
      <c r="E821" s="5" t="s">
        <v>1627</v>
      </c>
      <c r="F821" s="5">
        <v>15769</v>
      </c>
      <c r="G821" s="5">
        <v>1617</v>
      </c>
      <c r="H821" s="5">
        <v>3434</v>
      </c>
      <c r="I821" s="5">
        <v>2948</v>
      </c>
      <c r="J821" s="5">
        <v>2585</v>
      </c>
      <c r="K821" s="5">
        <v>1761</v>
      </c>
      <c r="L821" s="5">
        <v>891</v>
      </c>
      <c r="M821" s="5">
        <v>788</v>
      </c>
      <c r="N821" s="5">
        <v>287</v>
      </c>
      <c r="O821" s="5">
        <v>306</v>
      </c>
      <c r="P821" s="5">
        <v>671</v>
      </c>
      <c r="Q821" s="5">
        <v>333</v>
      </c>
      <c r="R821" s="5">
        <v>148</v>
      </c>
      <c r="S821" s="6">
        <f t="shared" si="279"/>
        <v>7884.5</v>
      </c>
      <c r="T821" s="6" t="str">
        <f t="shared" si="280"/>
        <v>10 to 14 minutes</v>
      </c>
      <c r="U821" s="6">
        <f t="shared" si="281"/>
        <v>10</v>
      </c>
      <c r="V821" s="6">
        <f t="shared" si="282"/>
        <v>15769</v>
      </c>
      <c r="W821" s="6">
        <f t="shared" si="283"/>
        <v>5051</v>
      </c>
      <c r="X821" s="6">
        <f t="shared" si="284"/>
        <v>2948</v>
      </c>
      <c r="Y821" s="6">
        <f t="shared" si="285"/>
        <v>4</v>
      </c>
      <c r="Z821" s="6">
        <f t="shared" si="286"/>
        <v>13.844640434192673</v>
      </c>
      <c r="AC821" s="6">
        <f t="shared" si="265"/>
        <v>15769</v>
      </c>
      <c r="AD821" s="6">
        <f t="shared" si="266"/>
        <v>3943</v>
      </c>
      <c r="AE821" s="6">
        <f t="shared" si="267"/>
        <v>5</v>
      </c>
      <c r="AF821" s="6">
        <f t="shared" si="268"/>
        <v>3434</v>
      </c>
      <c r="AG821" s="6">
        <f t="shared" si="269"/>
        <v>4</v>
      </c>
      <c r="AH821" s="6">
        <f t="shared" si="270"/>
        <v>1617</v>
      </c>
      <c r="AI821" s="6">
        <f t="shared" si="271"/>
        <v>7.7085032032615022</v>
      </c>
      <c r="AL821" s="6">
        <f t="shared" si="272"/>
        <v>15769</v>
      </c>
      <c r="AM821" s="6">
        <f t="shared" si="273"/>
        <v>11827</v>
      </c>
      <c r="AN821" s="6">
        <f t="shared" si="274"/>
        <v>20</v>
      </c>
      <c r="AO821" s="6">
        <f t="shared" si="275"/>
        <v>1761</v>
      </c>
      <c r="AP821" s="6">
        <f t="shared" si="276"/>
        <v>4</v>
      </c>
      <c r="AQ821" s="6">
        <f t="shared" si="277"/>
        <v>10584</v>
      </c>
      <c r="AR821" s="6">
        <f t="shared" si="278"/>
        <v>22.82282793867121</v>
      </c>
    </row>
    <row r="822" spans="3:44" x14ac:dyDescent="0.25">
      <c r="C822" s="5" t="s">
        <v>1628</v>
      </c>
      <c r="D822" s="5">
        <v>43580</v>
      </c>
      <c r="E822" s="5" t="s">
        <v>1629</v>
      </c>
      <c r="F822" s="5">
        <v>68369</v>
      </c>
      <c r="G822" s="5">
        <v>3687</v>
      </c>
      <c r="H822" s="5">
        <v>10505</v>
      </c>
      <c r="I822" s="5">
        <v>16166</v>
      </c>
      <c r="J822" s="5">
        <v>15452</v>
      </c>
      <c r="K822" s="5">
        <v>9595</v>
      </c>
      <c r="L822" s="5">
        <v>2789</v>
      </c>
      <c r="M822" s="5">
        <v>4869</v>
      </c>
      <c r="N822" s="5">
        <v>805</v>
      </c>
      <c r="O822" s="5">
        <v>1060</v>
      </c>
      <c r="P822" s="5">
        <v>1727</v>
      </c>
      <c r="Q822" s="5">
        <v>919</v>
      </c>
      <c r="R822" s="5">
        <v>795</v>
      </c>
      <c r="S822" s="6">
        <f t="shared" si="279"/>
        <v>34184.5</v>
      </c>
      <c r="T822" s="6" t="str">
        <f t="shared" si="280"/>
        <v>15 to 19 minutes</v>
      </c>
      <c r="U822" s="6">
        <f t="shared" si="281"/>
        <v>15</v>
      </c>
      <c r="V822" s="6">
        <f t="shared" si="282"/>
        <v>68369</v>
      </c>
      <c r="W822" s="6">
        <f t="shared" si="283"/>
        <v>30358</v>
      </c>
      <c r="X822" s="6">
        <f t="shared" si="284"/>
        <v>15452</v>
      </c>
      <c r="Y822" s="6">
        <f t="shared" si="285"/>
        <v>4</v>
      </c>
      <c r="Z822" s="6">
        <f t="shared" si="286"/>
        <v>15.990551384933989</v>
      </c>
      <c r="AC822" s="6">
        <f t="shared" si="265"/>
        <v>68369</v>
      </c>
      <c r="AD822" s="6">
        <f t="shared" si="266"/>
        <v>17093</v>
      </c>
      <c r="AE822" s="6">
        <f t="shared" si="267"/>
        <v>10</v>
      </c>
      <c r="AF822" s="6">
        <f t="shared" si="268"/>
        <v>16166</v>
      </c>
      <c r="AG822" s="6">
        <f t="shared" si="269"/>
        <v>4</v>
      </c>
      <c r="AH822" s="6">
        <f t="shared" si="270"/>
        <v>14192</v>
      </c>
      <c r="AI822" s="6">
        <f t="shared" si="271"/>
        <v>10.717617221328714</v>
      </c>
      <c r="AL822" s="6">
        <f t="shared" si="272"/>
        <v>68369</v>
      </c>
      <c r="AM822" s="6">
        <f t="shared" si="273"/>
        <v>51277</v>
      </c>
      <c r="AN822" s="6">
        <f t="shared" si="274"/>
        <v>20</v>
      </c>
      <c r="AO822" s="6">
        <f t="shared" si="275"/>
        <v>9595</v>
      </c>
      <c r="AP822" s="6">
        <f t="shared" si="276"/>
        <v>4</v>
      </c>
      <c r="AQ822" s="6">
        <f t="shared" si="277"/>
        <v>45810</v>
      </c>
      <c r="AR822" s="6">
        <f t="shared" si="278"/>
        <v>22.278999478895258</v>
      </c>
    </row>
    <row r="823" spans="3:44" x14ac:dyDescent="0.25">
      <c r="C823" s="5" t="s">
        <v>1630</v>
      </c>
      <c r="D823" s="5">
        <v>43620</v>
      </c>
      <c r="E823" s="5" t="s">
        <v>1631</v>
      </c>
      <c r="F823" s="5">
        <v>120502</v>
      </c>
      <c r="G823" s="5">
        <v>5319</v>
      </c>
      <c r="H823" s="5">
        <v>15837</v>
      </c>
      <c r="I823" s="5">
        <v>25286</v>
      </c>
      <c r="J823" s="5">
        <v>29642</v>
      </c>
      <c r="K823" s="5">
        <v>21027</v>
      </c>
      <c r="L823" s="5">
        <v>7343</v>
      </c>
      <c r="M823" s="5">
        <v>7604</v>
      </c>
      <c r="N823" s="5">
        <v>1411</v>
      </c>
      <c r="O823" s="5">
        <v>1438</v>
      </c>
      <c r="P823" s="5">
        <v>2595</v>
      </c>
      <c r="Q823" s="5">
        <v>1729</v>
      </c>
      <c r="R823" s="5">
        <v>1271</v>
      </c>
      <c r="S823" s="6">
        <f t="shared" si="279"/>
        <v>60251</v>
      </c>
      <c r="T823" s="6" t="str">
        <f t="shared" si="280"/>
        <v>15 to 19 minutes</v>
      </c>
      <c r="U823" s="6">
        <f t="shared" si="281"/>
        <v>15</v>
      </c>
      <c r="V823" s="6">
        <f t="shared" si="282"/>
        <v>120502</v>
      </c>
      <c r="W823" s="6">
        <f t="shared" si="283"/>
        <v>46442</v>
      </c>
      <c r="X823" s="6">
        <f t="shared" si="284"/>
        <v>29642</v>
      </c>
      <c r="Y823" s="6">
        <f t="shared" si="285"/>
        <v>4</v>
      </c>
      <c r="Z823" s="6">
        <f t="shared" si="286"/>
        <v>16.86343701504622</v>
      </c>
      <c r="AC823" s="6">
        <f t="shared" si="265"/>
        <v>120502</v>
      </c>
      <c r="AD823" s="6">
        <f t="shared" si="266"/>
        <v>30126</v>
      </c>
      <c r="AE823" s="6">
        <f t="shared" si="267"/>
        <v>10</v>
      </c>
      <c r="AF823" s="6">
        <f t="shared" si="268"/>
        <v>25286</v>
      </c>
      <c r="AG823" s="6">
        <f t="shared" si="269"/>
        <v>4</v>
      </c>
      <c r="AH823" s="6">
        <f t="shared" si="270"/>
        <v>21156</v>
      </c>
      <c r="AI823" s="6">
        <f t="shared" si="271"/>
        <v>11.41888792217037</v>
      </c>
      <c r="AL823" s="6">
        <f t="shared" si="272"/>
        <v>120502</v>
      </c>
      <c r="AM823" s="6">
        <f t="shared" si="273"/>
        <v>90377</v>
      </c>
      <c r="AN823" s="6">
        <f t="shared" si="274"/>
        <v>20</v>
      </c>
      <c r="AO823" s="6">
        <f t="shared" si="275"/>
        <v>21027</v>
      </c>
      <c r="AP823" s="6">
        <f t="shared" si="276"/>
        <v>4</v>
      </c>
      <c r="AQ823" s="6">
        <f t="shared" si="277"/>
        <v>76084</v>
      </c>
      <c r="AR823" s="6">
        <f t="shared" si="278"/>
        <v>22.718885242783088</v>
      </c>
    </row>
    <row r="824" spans="3:44" x14ac:dyDescent="0.25">
      <c r="C824" s="5" t="s">
        <v>1632</v>
      </c>
      <c r="D824" s="5">
        <v>43660</v>
      </c>
      <c r="E824" s="5" t="s">
        <v>1633</v>
      </c>
      <c r="F824" s="5">
        <v>7030</v>
      </c>
      <c r="G824" s="5">
        <v>773</v>
      </c>
      <c r="H824" s="5">
        <v>2234</v>
      </c>
      <c r="I824" s="5">
        <v>1900</v>
      </c>
      <c r="J824" s="5">
        <v>824</v>
      </c>
      <c r="K824" s="5">
        <v>255</v>
      </c>
      <c r="L824" s="5">
        <v>64</v>
      </c>
      <c r="M824" s="5">
        <v>298</v>
      </c>
      <c r="N824" s="5">
        <v>45</v>
      </c>
      <c r="O824" s="5">
        <v>128</v>
      </c>
      <c r="P824" s="5">
        <v>165</v>
      </c>
      <c r="Q824" s="5">
        <v>198</v>
      </c>
      <c r="R824" s="5">
        <v>146</v>
      </c>
      <c r="S824" s="6">
        <f t="shared" si="279"/>
        <v>3515</v>
      </c>
      <c r="T824" s="6" t="str">
        <f t="shared" si="280"/>
        <v>10 to 14 minutes</v>
      </c>
      <c r="U824" s="6">
        <f t="shared" si="281"/>
        <v>10</v>
      </c>
      <c r="V824" s="6">
        <f t="shared" si="282"/>
        <v>7030</v>
      </c>
      <c r="W824" s="6">
        <f t="shared" si="283"/>
        <v>3007</v>
      </c>
      <c r="X824" s="6">
        <f t="shared" si="284"/>
        <v>1900</v>
      </c>
      <c r="Y824" s="6">
        <f t="shared" si="285"/>
        <v>4</v>
      </c>
      <c r="Z824" s="6">
        <f t="shared" si="286"/>
        <v>11.069473684210527</v>
      </c>
      <c r="AC824" s="6">
        <f t="shared" si="265"/>
        <v>7030</v>
      </c>
      <c r="AD824" s="6">
        <f t="shared" si="266"/>
        <v>1758</v>
      </c>
      <c r="AE824" s="6">
        <f t="shared" si="267"/>
        <v>5</v>
      </c>
      <c r="AF824" s="6">
        <f t="shared" si="268"/>
        <v>2234</v>
      </c>
      <c r="AG824" s="6">
        <f t="shared" si="269"/>
        <v>4</v>
      </c>
      <c r="AH824" s="6">
        <f t="shared" si="270"/>
        <v>773</v>
      </c>
      <c r="AI824" s="6">
        <f t="shared" si="271"/>
        <v>6.762757385854969</v>
      </c>
      <c r="AL824" s="6">
        <f t="shared" si="272"/>
        <v>7030</v>
      </c>
      <c r="AM824" s="6">
        <f t="shared" si="273"/>
        <v>5273</v>
      </c>
      <c r="AN824" s="6">
        <f t="shared" si="274"/>
        <v>15</v>
      </c>
      <c r="AO824" s="6">
        <f t="shared" si="275"/>
        <v>824</v>
      </c>
      <c r="AP824" s="6">
        <f t="shared" si="276"/>
        <v>4</v>
      </c>
      <c r="AQ824" s="6">
        <f t="shared" si="277"/>
        <v>4907</v>
      </c>
      <c r="AR824" s="6">
        <f t="shared" si="278"/>
        <v>16.774271844660195</v>
      </c>
    </row>
    <row r="825" spans="3:44" x14ac:dyDescent="0.25">
      <c r="C825" s="5" t="s">
        <v>1634</v>
      </c>
      <c r="D825" s="5">
        <v>43700</v>
      </c>
      <c r="E825" s="5" t="s">
        <v>1635</v>
      </c>
      <c r="F825" s="5">
        <v>24309</v>
      </c>
      <c r="G825" s="5">
        <v>1007</v>
      </c>
      <c r="H825" s="5">
        <v>3978</v>
      </c>
      <c r="I825" s="5">
        <v>5143</v>
      </c>
      <c r="J825" s="5">
        <v>4514</v>
      </c>
      <c r="K825" s="5">
        <v>3068</v>
      </c>
      <c r="L825" s="5">
        <v>1342</v>
      </c>
      <c r="M825" s="5">
        <v>2101</v>
      </c>
      <c r="N825" s="5">
        <v>453</v>
      </c>
      <c r="O825" s="5">
        <v>374</v>
      </c>
      <c r="P825" s="5">
        <v>883</v>
      </c>
      <c r="Q825" s="5">
        <v>815</v>
      </c>
      <c r="R825" s="5">
        <v>631</v>
      </c>
      <c r="S825" s="6">
        <f t="shared" si="279"/>
        <v>12154.5</v>
      </c>
      <c r="T825" s="6" t="str">
        <f t="shared" si="280"/>
        <v>15 to 19 minutes</v>
      </c>
      <c r="U825" s="6">
        <f t="shared" si="281"/>
        <v>15</v>
      </c>
      <c r="V825" s="6">
        <f t="shared" si="282"/>
        <v>24309</v>
      </c>
      <c r="W825" s="6">
        <f t="shared" si="283"/>
        <v>10128</v>
      </c>
      <c r="X825" s="6">
        <f t="shared" si="284"/>
        <v>4514</v>
      </c>
      <c r="Y825" s="6">
        <f t="shared" si="285"/>
        <v>4</v>
      </c>
      <c r="Z825" s="6">
        <f t="shared" si="286"/>
        <v>16.795746566238371</v>
      </c>
      <c r="AC825" s="6">
        <f t="shared" si="265"/>
        <v>24309</v>
      </c>
      <c r="AD825" s="6">
        <f t="shared" si="266"/>
        <v>6078</v>
      </c>
      <c r="AE825" s="6">
        <f t="shared" si="267"/>
        <v>10</v>
      </c>
      <c r="AF825" s="6">
        <f t="shared" si="268"/>
        <v>5143</v>
      </c>
      <c r="AG825" s="6">
        <f t="shared" si="269"/>
        <v>4</v>
      </c>
      <c r="AH825" s="6">
        <f t="shared" si="270"/>
        <v>4985</v>
      </c>
      <c r="AI825" s="6">
        <f t="shared" si="271"/>
        <v>10.849504180439432</v>
      </c>
      <c r="AL825" s="6">
        <f t="shared" si="272"/>
        <v>24309</v>
      </c>
      <c r="AM825" s="6">
        <f t="shared" si="273"/>
        <v>18232</v>
      </c>
      <c r="AN825" s="6">
        <f t="shared" si="274"/>
        <v>25</v>
      </c>
      <c r="AO825" s="6">
        <f t="shared" si="275"/>
        <v>1342</v>
      </c>
      <c r="AP825" s="6">
        <f t="shared" si="276"/>
        <v>4</v>
      </c>
      <c r="AQ825" s="6">
        <f t="shared" si="277"/>
        <v>17710</v>
      </c>
      <c r="AR825" s="6">
        <f t="shared" si="278"/>
        <v>26.555141579731742</v>
      </c>
    </row>
    <row r="826" spans="3:44" x14ac:dyDescent="0.25">
      <c r="C826" s="5" t="s">
        <v>1636</v>
      </c>
      <c r="D826" s="5">
        <v>43740</v>
      </c>
      <c r="E826" s="5" t="s">
        <v>1637</v>
      </c>
      <c r="F826" s="5">
        <v>31080</v>
      </c>
      <c r="G826" s="5">
        <v>2041</v>
      </c>
      <c r="H826" s="5">
        <v>3996</v>
      </c>
      <c r="I826" s="5">
        <v>4693</v>
      </c>
      <c r="J826" s="5">
        <v>4925</v>
      </c>
      <c r="K826" s="5">
        <v>5331</v>
      </c>
      <c r="L826" s="5">
        <v>1880</v>
      </c>
      <c r="M826" s="5">
        <v>3225</v>
      </c>
      <c r="N826" s="5">
        <v>853</v>
      </c>
      <c r="O826" s="5">
        <v>771</v>
      </c>
      <c r="P826" s="5">
        <v>1505</v>
      </c>
      <c r="Q826" s="5">
        <v>898</v>
      </c>
      <c r="R826" s="5">
        <v>962</v>
      </c>
      <c r="S826" s="6">
        <f t="shared" si="279"/>
        <v>15540</v>
      </c>
      <c r="T826" s="6" t="str">
        <f t="shared" si="280"/>
        <v>15 to 19 minutes</v>
      </c>
      <c r="U826" s="6">
        <f t="shared" si="281"/>
        <v>15</v>
      </c>
      <c r="V826" s="6">
        <f t="shared" si="282"/>
        <v>31080</v>
      </c>
      <c r="W826" s="6">
        <f t="shared" si="283"/>
        <v>10730</v>
      </c>
      <c r="X826" s="6">
        <f t="shared" si="284"/>
        <v>4925</v>
      </c>
      <c r="Y826" s="6">
        <f t="shared" si="285"/>
        <v>4</v>
      </c>
      <c r="Z826" s="6">
        <f t="shared" si="286"/>
        <v>18.906598984771573</v>
      </c>
      <c r="AC826" s="6">
        <f t="shared" si="265"/>
        <v>31080</v>
      </c>
      <c r="AD826" s="6">
        <f t="shared" si="266"/>
        <v>7771</v>
      </c>
      <c r="AE826" s="6">
        <f t="shared" si="267"/>
        <v>10</v>
      </c>
      <c r="AF826" s="6">
        <f t="shared" si="268"/>
        <v>4693</v>
      </c>
      <c r="AG826" s="6">
        <f t="shared" si="269"/>
        <v>4</v>
      </c>
      <c r="AH826" s="6">
        <f t="shared" si="270"/>
        <v>6037</v>
      </c>
      <c r="AI826" s="6">
        <f t="shared" si="271"/>
        <v>11.477093543575538</v>
      </c>
      <c r="AL826" s="6">
        <f t="shared" si="272"/>
        <v>31080</v>
      </c>
      <c r="AM826" s="6">
        <f t="shared" si="273"/>
        <v>23310</v>
      </c>
      <c r="AN826" s="6">
        <f t="shared" si="274"/>
        <v>30</v>
      </c>
      <c r="AO826" s="6">
        <f t="shared" si="275"/>
        <v>3225</v>
      </c>
      <c r="AP826" s="6">
        <f t="shared" si="276"/>
        <v>4</v>
      </c>
      <c r="AQ826" s="6">
        <f t="shared" si="277"/>
        <v>22866</v>
      </c>
      <c r="AR826" s="6">
        <f t="shared" si="278"/>
        <v>30.550697674418604</v>
      </c>
    </row>
    <row r="827" spans="3:44" x14ac:dyDescent="0.25">
      <c r="C827" s="5" t="s">
        <v>1638</v>
      </c>
      <c r="D827" s="5">
        <v>43780</v>
      </c>
      <c r="E827" s="5" t="s">
        <v>1639</v>
      </c>
      <c r="F827" s="5">
        <v>136274</v>
      </c>
      <c r="G827" s="5">
        <v>5085</v>
      </c>
      <c r="H827" s="5">
        <v>16006</v>
      </c>
      <c r="I827" s="5">
        <v>23999</v>
      </c>
      <c r="J827" s="5">
        <v>26818</v>
      </c>
      <c r="K827" s="5">
        <v>24248</v>
      </c>
      <c r="L827" s="5">
        <v>9550</v>
      </c>
      <c r="M827" s="5">
        <v>14644</v>
      </c>
      <c r="N827" s="5">
        <v>2884</v>
      </c>
      <c r="O827" s="5">
        <v>3089</v>
      </c>
      <c r="P827" s="5">
        <v>5713</v>
      </c>
      <c r="Q827" s="5">
        <v>2302</v>
      </c>
      <c r="R827" s="5">
        <v>1936</v>
      </c>
      <c r="S827" s="6">
        <f t="shared" si="279"/>
        <v>68137</v>
      </c>
      <c r="T827" s="6" t="str">
        <f t="shared" si="280"/>
        <v>15 to 19 minutes</v>
      </c>
      <c r="U827" s="6">
        <f t="shared" si="281"/>
        <v>15</v>
      </c>
      <c r="V827" s="6">
        <f t="shared" si="282"/>
        <v>136274</v>
      </c>
      <c r="W827" s="6">
        <f t="shared" si="283"/>
        <v>45090</v>
      </c>
      <c r="X827" s="6">
        <f t="shared" si="284"/>
        <v>26818</v>
      </c>
      <c r="Y827" s="6">
        <f t="shared" si="285"/>
        <v>4</v>
      </c>
      <c r="Z827" s="6">
        <f t="shared" si="286"/>
        <v>18.437541949436945</v>
      </c>
      <c r="AC827" s="6">
        <f t="shared" si="265"/>
        <v>136274</v>
      </c>
      <c r="AD827" s="6">
        <f t="shared" si="266"/>
        <v>34069</v>
      </c>
      <c r="AE827" s="6">
        <f t="shared" si="267"/>
        <v>10</v>
      </c>
      <c r="AF827" s="6">
        <f t="shared" si="268"/>
        <v>23999</v>
      </c>
      <c r="AG827" s="6">
        <f t="shared" si="269"/>
        <v>4</v>
      </c>
      <c r="AH827" s="6">
        <f t="shared" si="270"/>
        <v>21091</v>
      </c>
      <c r="AI827" s="6">
        <f t="shared" si="271"/>
        <v>12.163006791949664</v>
      </c>
      <c r="AL827" s="6">
        <f t="shared" si="272"/>
        <v>136274</v>
      </c>
      <c r="AM827" s="6">
        <f t="shared" si="273"/>
        <v>102206</v>
      </c>
      <c r="AN827" s="6">
        <f t="shared" si="274"/>
        <v>25</v>
      </c>
      <c r="AO827" s="6">
        <f t="shared" si="275"/>
        <v>9550</v>
      </c>
      <c r="AP827" s="6">
        <f t="shared" si="276"/>
        <v>4</v>
      </c>
      <c r="AQ827" s="6">
        <f t="shared" si="277"/>
        <v>96156</v>
      </c>
      <c r="AR827" s="6">
        <f t="shared" si="278"/>
        <v>27.533821989528796</v>
      </c>
    </row>
    <row r="828" spans="3:44" x14ac:dyDescent="0.25">
      <c r="C828" s="5" t="s">
        <v>1640</v>
      </c>
      <c r="D828" s="5">
        <v>43860</v>
      </c>
      <c r="E828" s="5" t="s">
        <v>1641</v>
      </c>
      <c r="F828" s="5">
        <v>33564</v>
      </c>
      <c r="G828" s="5">
        <v>1118</v>
      </c>
      <c r="H828" s="5">
        <v>4357</v>
      </c>
      <c r="I828" s="5">
        <v>5227</v>
      </c>
      <c r="J828" s="5">
        <v>5904</v>
      </c>
      <c r="K828" s="5">
        <v>4514</v>
      </c>
      <c r="L828" s="5">
        <v>2134</v>
      </c>
      <c r="M828" s="5">
        <v>3367</v>
      </c>
      <c r="N828" s="5">
        <v>1264</v>
      </c>
      <c r="O828" s="5">
        <v>1296</v>
      </c>
      <c r="P828" s="5">
        <v>2014</v>
      </c>
      <c r="Q828" s="5">
        <v>1574</v>
      </c>
      <c r="R828" s="5">
        <v>795</v>
      </c>
      <c r="S828" s="6">
        <f t="shared" si="279"/>
        <v>16782</v>
      </c>
      <c r="T828" s="6" t="str">
        <f t="shared" si="280"/>
        <v>20 to 24 minutes</v>
      </c>
      <c r="U828" s="6">
        <f t="shared" si="281"/>
        <v>20</v>
      </c>
      <c r="V828" s="6">
        <f t="shared" si="282"/>
        <v>33564</v>
      </c>
      <c r="W828" s="6">
        <f t="shared" si="283"/>
        <v>16606</v>
      </c>
      <c r="X828" s="6">
        <f t="shared" si="284"/>
        <v>4514</v>
      </c>
      <c r="Y828" s="6">
        <f t="shared" si="285"/>
        <v>4</v>
      </c>
      <c r="Z828" s="6">
        <f t="shared" si="286"/>
        <v>20.155959237926449</v>
      </c>
      <c r="AC828" s="6">
        <f t="shared" si="265"/>
        <v>33564</v>
      </c>
      <c r="AD828" s="6">
        <f t="shared" si="266"/>
        <v>8392</v>
      </c>
      <c r="AE828" s="6">
        <f t="shared" si="267"/>
        <v>10</v>
      </c>
      <c r="AF828" s="6">
        <f t="shared" si="268"/>
        <v>5227</v>
      </c>
      <c r="AG828" s="6">
        <f t="shared" si="269"/>
        <v>4</v>
      </c>
      <c r="AH828" s="6">
        <f t="shared" si="270"/>
        <v>5475</v>
      </c>
      <c r="AI828" s="6">
        <f t="shared" si="271"/>
        <v>12.231490338626363</v>
      </c>
      <c r="AL828" s="6">
        <f t="shared" si="272"/>
        <v>33564</v>
      </c>
      <c r="AM828" s="6">
        <f t="shared" si="273"/>
        <v>25173</v>
      </c>
      <c r="AN828" s="6">
        <f t="shared" si="274"/>
        <v>30</v>
      </c>
      <c r="AO828" s="6">
        <f t="shared" si="275"/>
        <v>3367</v>
      </c>
      <c r="AP828" s="6">
        <f t="shared" si="276"/>
        <v>4</v>
      </c>
      <c r="AQ828" s="6">
        <f t="shared" si="277"/>
        <v>23254</v>
      </c>
      <c r="AR828" s="6">
        <f t="shared" si="278"/>
        <v>32.27977427977428</v>
      </c>
    </row>
    <row r="829" spans="3:44" x14ac:dyDescent="0.25">
      <c r="C829" s="5" t="s">
        <v>1642</v>
      </c>
      <c r="D829" s="5">
        <v>43900</v>
      </c>
      <c r="E829" s="5" t="s">
        <v>1643</v>
      </c>
      <c r="F829" s="5">
        <v>116549</v>
      </c>
      <c r="G829" s="5">
        <v>3431</v>
      </c>
      <c r="H829" s="5">
        <v>12074</v>
      </c>
      <c r="I829" s="5">
        <v>17095</v>
      </c>
      <c r="J829" s="5">
        <v>21244</v>
      </c>
      <c r="K829" s="5">
        <v>23522</v>
      </c>
      <c r="L829" s="5">
        <v>9403</v>
      </c>
      <c r="M829" s="5">
        <v>15500</v>
      </c>
      <c r="N829" s="5">
        <v>2413</v>
      </c>
      <c r="O829" s="5">
        <v>2831</v>
      </c>
      <c r="P829" s="5">
        <v>4898</v>
      </c>
      <c r="Q829" s="5">
        <v>2154</v>
      </c>
      <c r="R829" s="5">
        <v>1984</v>
      </c>
      <c r="S829" s="6">
        <f t="shared" si="279"/>
        <v>58274.5</v>
      </c>
      <c r="T829" s="6" t="str">
        <f t="shared" si="280"/>
        <v>20 to 24 minutes</v>
      </c>
      <c r="U829" s="6">
        <f t="shared" si="281"/>
        <v>20</v>
      </c>
      <c r="V829" s="6">
        <f t="shared" si="282"/>
        <v>116549</v>
      </c>
      <c r="W829" s="6">
        <f t="shared" si="283"/>
        <v>53844</v>
      </c>
      <c r="X829" s="6">
        <f t="shared" si="284"/>
        <v>23522</v>
      </c>
      <c r="Y829" s="6">
        <f t="shared" si="285"/>
        <v>4</v>
      </c>
      <c r="Z829" s="6">
        <f t="shared" si="286"/>
        <v>20.753422328033331</v>
      </c>
      <c r="AC829" s="6">
        <f t="shared" si="265"/>
        <v>116549</v>
      </c>
      <c r="AD829" s="6">
        <f t="shared" si="266"/>
        <v>29138</v>
      </c>
      <c r="AE829" s="6">
        <f t="shared" si="267"/>
        <v>10</v>
      </c>
      <c r="AF829" s="6">
        <f t="shared" si="268"/>
        <v>17095</v>
      </c>
      <c r="AG829" s="6">
        <f t="shared" si="269"/>
        <v>4</v>
      </c>
      <c r="AH829" s="6">
        <f t="shared" si="270"/>
        <v>15505</v>
      </c>
      <c r="AI829" s="6">
        <f t="shared" si="271"/>
        <v>13.189763088622405</v>
      </c>
      <c r="AL829" s="6">
        <f t="shared" si="272"/>
        <v>116549</v>
      </c>
      <c r="AM829" s="6">
        <f t="shared" si="273"/>
        <v>87412</v>
      </c>
      <c r="AN829" s="6">
        <f t="shared" si="274"/>
        <v>30</v>
      </c>
      <c r="AO829" s="6">
        <f t="shared" si="275"/>
        <v>15500</v>
      </c>
      <c r="AP829" s="6">
        <f t="shared" si="276"/>
        <v>4</v>
      </c>
      <c r="AQ829" s="6">
        <f t="shared" si="277"/>
        <v>86769</v>
      </c>
      <c r="AR829" s="6">
        <f t="shared" si="278"/>
        <v>30.165870967741935</v>
      </c>
    </row>
    <row r="830" spans="3:44" x14ac:dyDescent="0.25">
      <c r="C830" s="5" t="s">
        <v>1644</v>
      </c>
      <c r="D830" s="5">
        <v>43940</v>
      </c>
      <c r="E830" s="5" t="s">
        <v>1645</v>
      </c>
      <c r="F830" s="5">
        <v>11634</v>
      </c>
      <c r="G830" s="5">
        <v>1093</v>
      </c>
      <c r="H830" s="5">
        <v>2708</v>
      </c>
      <c r="I830" s="5">
        <v>2728</v>
      </c>
      <c r="J830" s="5">
        <v>1604</v>
      </c>
      <c r="K830" s="5">
        <v>855</v>
      </c>
      <c r="L830" s="5">
        <v>443</v>
      </c>
      <c r="M830" s="5">
        <v>651</v>
      </c>
      <c r="N830" s="5">
        <v>97</v>
      </c>
      <c r="O830" s="5">
        <v>180</v>
      </c>
      <c r="P830" s="5">
        <v>705</v>
      </c>
      <c r="Q830" s="5">
        <v>285</v>
      </c>
      <c r="R830" s="5">
        <v>285</v>
      </c>
      <c r="S830" s="6">
        <f t="shared" si="279"/>
        <v>5817</v>
      </c>
      <c r="T830" s="6" t="str">
        <f t="shared" si="280"/>
        <v>10 to 14 minutes</v>
      </c>
      <c r="U830" s="6">
        <f t="shared" si="281"/>
        <v>10</v>
      </c>
      <c r="V830" s="6">
        <f t="shared" si="282"/>
        <v>11634</v>
      </c>
      <c r="W830" s="6">
        <f t="shared" si="283"/>
        <v>3801</v>
      </c>
      <c r="X830" s="6">
        <f t="shared" si="284"/>
        <v>2728</v>
      </c>
      <c r="Y830" s="6">
        <f t="shared" si="285"/>
        <v>4</v>
      </c>
      <c r="Z830" s="6">
        <f t="shared" si="286"/>
        <v>12.95601173020528</v>
      </c>
      <c r="AC830" s="6">
        <f t="shared" si="265"/>
        <v>11634</v>
      </c>
      <c r="AD830" s="6">
        <f t="shared" si="266"/>
        <v>2909</v>
      </c>
      <c r="AE830" s="6">
        <f t="shared" si="267"/>
        <v>5</v>
      </c>
      <c r="AF830" s="6">
        <f t="shared" si="268"/>
        <v>2708</v>
      </c>
      <c r="AG830" s="6">
        <f t="shared" si="269"/>
        <v>4</v>
      </c>
      <c r="AH830" s="6">
        <f t="shared" si="270"/>
        <v>1093</v>
      </c>
      <c r="AI830" s="6">
        <f t="shared" si="271"/>
        <v>7.6816838995568686</v>
      </c>
      <c r="AL830" s="6">
        <f t="shared" si="272"/>
        <v>11634</v>
      </c>
      <c r="AM830" s="6">
        <f t="shared" si="273"/>
        <v>8726</v>
      </c>
      <c r="AN830" s="6">
        <f t="shared" si="274"/>
        <v>20</v>
      </c>
      <c r="AO830" s="6">
        <f t="shared" si="275"/>
        <v>855</v>
      </c>
      <c r="AP830" s="6">
        <f t="shared" si="276"/>
        <v>4</v>
      </c>
      <c r="AQ830" s="6">
        <f t="shared" si="277"/>
        <v>8133</v>
      </c>
      <c r="AR830" s="6">
        <f t="shared" si="278"/>
        <v>22.771929824561404</v>
      </c>
    </row>
    <row r="831" spans="3:44" x14ac:dyDescent="0.25">
      <c r="C831" s="5" t="s">
        <v>1646</v>
      </c>
      <c r="D831" s="5">
        <v>43980</v>
      </c>
      <c r="E831" s="5" t="s">
        <v>1647</v>
      </c>
      <c r="F831" s="5">
        <v>8078</v>
      </c>
      <c r="G831" s="5">
        <v>747</v>
      </c>
      <c r="H831" s="5">
        <v>2567</v>
      </c>
      <c r="I831" s="5">
        <v>1567</v>
      </c>
      <c r="J831" s="5">
        <v>1128</v>
      </c>
      <c r="K831" s="5">
        <v>648</v>
      </c>
      <c r="L831" s="5">
        <v>339</v>
      </c>
      <c r="M831" s="5">
        <v>506</v>
      </c>
      <c r="N831" s="5">
        <v>187</v>
      </c>
      <c r="O831" s="5">
        <v>40</v>
      </c>
      <c r="P831" s="5">
        <v>157</v>
      </c>
      <c r="Q831" s="5">
        <v>83</v>
      </c>
      <c r="R831" s="5">
        <v>109</v>
      </c>
      <c r="S831" s="6">
        <f t="shared" si="279"/>
        <v>4039</v>
      </c>
      <c r="T831" s="6" t="str">
        <f t="shared" si="280"/>
        <v>10 to 14 minutes</v>
      </c>
      <c r="U831" s="6">
        <f t="shared" si="281"/>
        <v>10</v>
      </c>
      <c r="V831" s="6">
        <f t="shared" si="282"/>
        <v>8078</v>
      </c>
      <c r="W831" s="6">
        <f t="shared" si="283"/>
        <v>3314</v>
      </c>
      <c r="X831" s="6">
        <f t="shared" si="284"/>
        <v>1567</v>
      </c>
      <c r="Y831" s="6">
        <f t="shared" si="285"/>
        <v>4</v>
      </c>
      <c r="Z831" s="6">
        <f t="shared" si="286"/>
        <v>11.850670070197831</v>
      </c>
      <c r="AC831" s="6">
        <f t="shared" si="265"/>
        <v>8078</v>
      </c>
      <c r="AD831" s="6">
        <f t="shared" si="266"/>
        <v>2020</v>
      </c>
      <c r="AE831" s="6">
        <f t="shared" si="267"/>
        <v>5</v>
      </c>
      <c r="AF831" s="6">
        <f t="shared" si="268"/>
        <v>2567</v>
      </c>
      <c r="AG831" s="6">
        <f t="shared" si="269"/>
        <v>4</v>
      </c>
      <c r="AH831" s="6">
        <f t="shared" si="270"/>
        <v>747</v>
      </c>
      <c r="AI831" s="6">
        <f t="shared" si="271"/>
        <v>6.982859368913128</v>
      </c>
      <c r="AL831" s="6">
        <f t="shared" si="272"/>
        <v>8078</v>
      </c>
      <c r="AM831" s="6">
        <f t="shared" si="273"/>
        <v>6059</v>
      </c>
      <c r="AN831" s="6">
        <f t="shared" si="274"/>
        <v>20</v>
      </c>
      <c r="AO831" s="6">
        <f t="shared" si="275"/>
        <v>648</v>
      </c>
      <c r="AP831" s="6">
        <f t="shared" si="276"/>
        <v>4</v>
      </c>
      <c r="AQ831" s="6">
        <f t="shared" si="277"/>
        <v>6009</v>
      </c>
      <c r="AR831" s="6">
        <f t="shared" si="278"/>
        <v>20.305555555555557</v>
      </c>
    </row>
    <row r="832" spans="3:44" x14ac:dyDescent="0.25">
      <c r="C832" s="5" t="s">
        <v>1648</v>
      </c>
      <c r="D832" s="5">
        <v>44020</v>
      </c>
      <c r="E832" s="5" t="s">
        <v>1649</v>
      </c>
      <c r="F832" s="5">
        <v>8281</v>
      </c>
      <c r="G832" s="5">
        <v>1047</v>
      </c>
      <c r="H832" s="5">
        <v>1730</v>
      </c>
      <c r="I832" s="5">
        <v>1788</v>
      </c>
      <c r="J832" s="5">
        <v>1519</v>
      </c>
      <c r="K832" s="5">
        <v>624</v>
      </c>
      <c r="L832" s="5">
        <v>300</v>
      </c>
      <c r="M832" s="5">
        <v>558</v>
      </c>
      <c r="N832" s="5">
        <v>139</v>
      </c>
      <c r="O832" s="5">
        <v>159</v>
      </c>
      <c r="P832" s="5">
        <v>97</v>
      </c>
      <c r="Q832" s="5">
        <v>124</v>
      </c>
      <c r="R832" s="5">
        <v>196</v>
      </c>
      <c r="S832" s="6">
        <f t="shared" si="279"/>
        <v>4140.5</v>
      </c>
      <c r="T832" s="6" t="str">
        <f t="shared" si="280"/>
        <v>10 to 14 minutes</v>
      </c>
      <c r="U832" s="6">
        <f t="shared" si="281"/>
        <v>10</v>
      </c>
      <c r="V832" s="6">
        <f t="shared" si="282"/>
        <v>8281</v>
      </c>
      <c r="W832" s="6">
        <f t="shared" si="283"/>
        <v>2777</v>
      </c>
      <c r="X832" s="6">
        <f t="shared" si="284"/>
        <v>1788</v>
      </c>
      <c r="Y832" s="6">
        <f t="shared" si="285"/>
        <v>4</v>
      </c>
      <c r="Z832" s="6">
        <f t="shared" si="286"/>
        <v>13.050335570469798</v>
      </c>
      <c r="AC832" s="6">
        <f t="shared" si="265"/>
        <v>8281</v>
      </c>
      <c r="AD832" s="6">
        <f t="shared" si="266"/>
        <v>2071</v>
      </c>
      <c r="AE832" s="6">
        <f t="shared" si="267"/>
        <v>5</v>
      </c>
      <c r="AF832" s="6">
        <f t="shared" si="268"/>
        <v>1730</v>
      </c>
      <c r="AG832" s="6">
        <f t="shared" si="269"/>
        <v>4</v>
      </c>
      <c r="AH832" s="6">
        <f t="shared" si="270"/>
        <v>1047</v>
      </c>
      <c r="AI832" s="6">
        <f t="shared" si="271"/>
        <v>7.3658959537572253</v>
      </c>
      <c r="AL832" s="6">
        <f t="shared" si="272"/>
        <v>8281</v>
      </c>
      <c r="AM832" s="6">
        <f t="shared" si="273"/>
        <v>6211</v>
      </c>
      <c r="AN832" s="6">
        <f t="shared" si="274"/>
        <v>20</v>
      </c>
      <c r="AO832" s="6">
        <f t="shared" si="275"/>
        <v>624</v>
      </c>
      <c r="AP832" s="6">
        <f t="shared" si="276"/>
        <v>4</v>
      </c>
      <c r="AQ832" s="6">
        <f t="shared" si="277"/>
        <v>6084</v>
      </c>
      <c r="AR832" s="6">
        <f t="shared" si="278"/>
        <v>20.8125</v>
      </c>
    </row>
    <row r="833" spans="3:44" x14ac:dyDescent="0.25">
      <c r="C833" s="5" t="s">
        <v>1650</v>
      </c>
      <c r="D833" s="5">
        <v>44060</v>
      </c>
      <c r="E833" s="5" t="s">
        <v>1651</v>
      </c>
      <c r="F833" s="5">
        <v>198061</v>
      </c>
      <c r="G833" s="5">
        <v>6490</v>
      </c>
      <c r="H833" s="5">
        <v>21604</v>
      </c>
      <c r="I833" s="5">
        <v>33445</v>
      </c>
      <c r="J833" s="5">
        <v>38237</v>
      </c>
      <c r="K833" s="5">
        <v>35616</v>
      </c>
      <c r="L833" s="5">
        <v>14069</v>
      </c>
      <c r="M833" s="5">
        <v>24660</v>
      </c>
      <c r="N833" s="5">
        <v>4024</v>
      </c>
      <c r="O833" s="5">
        <v>4840</v>
      </c>
      <c r="P833" s="5">
        <v>8554</v>
      </c>
      <c r="Q833" s="5">
        <v>3800</v>
      </c>
      <c r="R833" s="5">
        <v>2722</v>
      </c>
      <c r="S833" s="6">
        <f t="shared" si="279"/>
        <v>99030.5</v>
      </c>
      <c r="T833" s="6" t="str">
        <f t="shared" si="280"/>
        <v>15 to 19 minutes</v>
      </c>
      <c r="U833" s="6">
        <f t="shared" si="281"/>
        <v>15</v>
      </c>
      <c r="V833" s="6">
        <f t="shared" si="282"/>
        <v>198061</v>
      </c>
      <c r="W833" s="6">
        <f t="shared" si="283"/>
        <v>61539</v>
      </c>
      <c r="X833" s="6">
        <f t="shared" si="284"/>
        <v>38237</v>
      </c>
      <c r="Y833" s="6">
        <f t="shared" si="285"/>
        <v>4</v>
      </c>
      <c r="Z833" s="6">
        <f t="shared" si="286"/>
        <v>18.922012710202161</v>
      </c>
      <c r="AC833" s="6">
        <f t="shared" si="265"/>
        <v>198061</v>
      </c>
      <c r="AD833" s="6">
        <f t="shared" si="266"/>
        <v>49516</v>
      </c>
      <c r="AE833" s="6">
        <f t="shared" si="267"/>
        <v>10</v>
      </c>
      <c r="AF833" s="6">
        <f t="shared" si="268"/>
        <v>33445</v>
      </c>
      <c r="AG833" s="6">
        <f t="shared" si="269"/>
        <v>4</v>
      </c>
      <c r="AH833" s="6">
        <f t="shared" si="270"/>
        <v>28094</v>
      </c>
      <c r="AI833" s="6">
        <f t="shared" si="271"/>
        <v>12.56196740917925</v>
      </c>
      <c r="AL833" s="6">
        <f t="shared" si="272"/>
        <v>198061</v>
      </c>
      <c r="AM833" s="6">
        <f t="shared" si="273"/>
        <v>148546</v>
      </c>
      <c r="AN833" s="6">
        <f t="shared" si="274"/>
        <v>25</v>
      </c>
      <c r="AO833" s="6">
        <f t="shared" si="275"/>
        <v>14069</v>
      </c>
      <c r="AP833" s="6">
        <f t="shared" si="276"/>
        <v>4</v>
      </c>
      <c r="AQ833" s="6">
        <f t="shared" si="277"/>
        <v>135392</v>
      </c>
      <c r="AR833" s="6">
        <f t="shared" si="278"/>
        <v>28.739782500533089</v>
      </c>
    </row>
    <row r="834" spans="3:44" x14ac:dyDescent="0.25">
      <c r="C834" s="5" t="s">
        <v>1652</v>
      </c>
      <c r="D834" s="5">
        <v>44100</v>
      </c>
      <c r="E834" s="5" t="s">
        <v>1653</v>
      </c>
      <c r="F834" s="5">
        <v>100353</v>
      </c>
      <c r="G834" s="5">
        <v>3490</v>
      </c>
      <c r="H834" s="5">
        <v>12336</v>
      </c>
      <c r="I834" s="5">
        <v>19635</v>
      </c>
      <c r="J834" s="5">
        <v>23175</v>
      </c>
      <c r="K834" s="5">
        <v>17567</v>
      </c>
      <c r="L834" s="5">
        <v>6081</v>
      </c>
      <c r="M834" s="5">
        <v>9532</v>
      </c>
      <c r="N834" s="5">
        <v>1114</v>
      </c>
      <c r="O834" s="5">
        <v>1574</v>
      </c>
      <c r="P834" s="5">
        <v>2501</v>
      </c>
      <c r="Q834" s="5">
        <v>1809</v>
      </c>
      <c r="R834" s="5">
        <v>1539</v>
      </c>
      <c r="S834" s="6">
        <f t="shared" si="279"/>
        <v>50176.5</v>
      </c>
      <c r="T834" s="6" t="str">
        <f t="shared" si="280"/>
        <v>15 to 19 minutes</v>
      </c>
      <c r="U834" s="6">
        <f t="shared" si="281"/>
        <v>15</v>
      </c>
      <c r="V834" s="6">
        <f t="shared" si="282"/>
        <v>100353</v>
      </c>
      <c r="W834" s="6">
        <f t="shared" si="283"/>
        <v>35461</v>
      </c>
      <c r="X834" s="6">
        <f t="shared" si="284"/>
        <v>23175</v>
      </c>
      <c r="Y834" s="6">
        <f t="shared" si="285"/>
        <v>4</v>
      </c>
      <c r="Z834" s="6">
        <f t="shared" si="286"/>
        <v>17.539892125134845</v>
      </c>
      <c r="AC834" s="6">
        <f t="shared" si="265"/>
        <v>100353</v>
      </c>
      <c r="AD834" s="6">
        <f t="shared" si="266"/>
        <v>25089</v>
      </c>
      <c r="AE834" s="6">
        <f t="shared" si="267"/>
        <v>10</v>
      </c>
      <c r="AF834" s="6">
        <f t="shared" si="268"/>
        <v>19635</v>
      </c>
      <c r="AG834" s="6">
        <f t="shared" si="269"/>
        <v>4</v>
      </c>
      <c r="AH834" s="6">
        <f t="shared" si="270"/>
        <v>15826</v>
      </c>
      <c r="AI834" s="6">
        <f t="shared" si="271"/>
        <v>11.886885663356251</v>
      </c>
      <c r="AL834" s="6">
        <f t="shared" si="272"/>
        <v>100353</v>
      </c>
      <c r="AM834" s="6">
        <f t="shared" si="273"/>
        <v>75265</v>
      </c>
      <c r="AN834" s="6">
        <f t="shared" si="274"/>
        <v>20</v>
      </c>
      <c r="AO834" s="6">
        <f t="shared" si="275"/>
        <v>17567</v>
      </c>
      <c r="AP834" s="6">
        <f t="shared" si="276"/>
        <v>4</v>
      </c>
      <c r="AQ834" s="6">
        <f t="shared" si="277"/>
        <v>58636</v>
      </c>
      <c r="AR834" s="6">
        <f t="shared" si="278"/>
        <v>23.786360790117833</v>
      </c>
    </row>
    <row r="835" spans="3:44" x14ac:dyDescent="0.25">
      <c r="C835" s="5" t="s">
        <v>1654</v>
      </c>
      <c r="D835" s="5">
        <v>44140</v>
      </c>
      <c r="E835" s="5" t="s">
        <v>1655</v>
      </c>
      <c r="F835" s="5">
        <v>304094</v>
      </c>
      <c r="G835" s="5">
        <v>11080</v>
      </c>
      <c r="H835" s="5">
        <v>35584</v>
      </c>
      <c r="I835" s="5">
        <v>48784</v>
      </c>
      <c r="J835" s="5">
        <v>50600</v>
      </c>
      <c r="K835" s="5">
        <v>49407</v>
      </c>
      <c r="L835" s="5">
        <v>20778</v>
      </c>
      <c r="M835" s="5">
        <v>37881</v>
      </c>
      <c r="N835" s="5">
        <v>8044</v>
      </c>
      <c r="O835" s="5">
        <v>9621</v>
      </c>
      <c r="P835" s="5">
        <v>16685</v>
      </c>
      <c r="Q835" s="5">
        <v>9536</v>
      </c>
      <c r="R835" s="5">
        <v>6094</v>
      </c>
      <c r="S835" s="6">
        <f t="shared" si="279"/>
        <v>152047</v>
      </c>
      <c r="T835" s="6" t="str">
        <f t="shared" si="280"/>
        <v>20 to 24 minutes</v>
      </c>
      <c r="U835" s="6">
        <f t="shared" si="281"/>
        <v>20</v>
      </c>
      <c r="V835" s="6">
        <f t="shared" si="282"/>
        <v>304094</v>
      </c>
      <c r="W835" s="6">
        <f t="shared" si="283"/>
        <v>146048</v>
      </c>
      <c r="X835" s="6">
        <f t="shared" si="284"/>
        <v>49407</v>
      </c>
      <c r="Y835" s="6">
        <f t="shared" si="285"/>
        <v>4</v>
      </c>
      <c r="Z835" s="6">
        <f t="shared" si="286"/>
        <v>20.485680166777986</v>
      </c>
      <c r="AC835" s="6">
        <f t="shared" si="265"/>
        <v>304094</v>
      </c>
      <c r="AD835" s="6">
        <f t="shared" si="266"/>
        <v>76024</v>
      </c>
      <c r="AE835" s="6">
        <f t="shared" si="267"/>
        <v>10</v>
      </c>
      <c r="AF835" s="6">
        <f t="shared" si="268"/>
        <v>48784</v>
      </c>
      <c r="AG835" s="6">
        <f t="shared" si="269"/>
        <v>4</v>
      </c>
      <c r="AH835" s="6">
        <f t="shared" si="270"/>
        <v>46664</v>
      </c>
      <c r="AI835" s="6">
        <f t="shared" si="271"/>
        <v>12.407305673991473</v>
      </c>
      <c r="AL835" s="6">
        <f t="shared" si="272"/>
        <v>304094</v>
      </c>
      <c r="AM835" s="6">
        <f t="shared" si="273"/>
        <v>228071</v>
      </c>
      <c r="AN835" s="6">
        <f t="shared" si="274"/>
        <v>30</v>
      </c>
      <c r="AO835" s="6">
        <f t="shared" si="275"/>
        <v>37881</v>
      </c>
      <c r="AP835" s="6">
        <f t="shared" si="276"/>
        <v>4</v>
      </c>
      <c r="AQ835" s="6">
        <f t="shared" si="277"/>
        <v>216233</v>
      </c>
      <c r="AR835" s="6">
        <f t="shared" si="278"/>
        <v>31.249967001927086</v>
      </c>
    </row>
    <row r="836" spans="3:44" x14ac:dyDescent="0.25">
      <c r="C836" s="5" t="s">
        <v>1656</v>
      </c>
      <c r="D836" s="5">
        <v>44180</v>
      </c>
      <c r="E836" s="5" t="s">
        <v>1657</v>
      </c>
      <c r="F836" s="5">
        <v>192817</v>
      </c>
      <c r="G836" s="5">
        <v>6776</v>
      </c>
      <c r="H836" s="5">
        <v>22439</v>
      </c>
      <c r="I836" s="5">
        <v>31049</v>
      </c>
      <c r="J836" s="5">
        <v>36721</v>
      </c>
      <c r="K836" s="5">
        <v>34228</v>
      </c>
      <c r="L836" s="5">
        <v>12589</v>
      </c>
      <c r="M836" s="5">
        <v>24239</v>
      </c>
      <c r="N836" s="5">
        <v>4386</v>
      </c>
      <c r="O836" s="5">
        <v>4095</v>
      </c>
      <c r="P836" s="5">
        <v>9127</v>
      </c>
      <c r="Q836" s="5">
        <v>4287</v>
      </c>
      <c r="R836" s="5">
        <v>2881</v>
      </c>
      <c r="S836" s="6">
        <f t="shared" si="279"/>
        <v>96408.5</v>
      </c>
      <c r="T836" s="6" t="str">
        <f t="shared" si="280"/>
        <v>15 to 19 minutes</v>
      </c>
      <c r="U836" s="6">
        <f t="shared" si="281"/>
        <v>15</v>
      </c>
      <c r="V836" s="6">
        <f t="shared" si="282"/>
        <v>192817</v>
      </c>
      <c r="W836" s="6">
        <f t="shared" si="283"/>
        <v>60264</v>
      </c>
      <c r="X836" s="6">
        <f t="shared" si="284"/>
        <v>36721</v>
      </c>
      <c r="Y836" s="6">
        <f t="shared" si="285"/>
        <v>4</v>
      </c>
      <c r="Z836" s="6">
        <f t="shared" si="286"/>
        <v>18.937202145911058</v>
      </c>
      <c r="AC836" s="6">
        <f t="shared" si="265"/>
        <v>192817</v>
      </c>
      <c r="AD836" s="6">
        <f t="shared" si="266"/>
        <v>48205</v>
      </c>
      <c r="AE836" s="6">
        <f t="shared" si="267"/>
        <v>10</v>
      </c>
      <c r="AF836" s="6">
        <f t="shared" si="268"/>
        <v>31049</v>
      </c>
      <c r="AG836" s="6">
        <f t="shared" si="269"/>
        <v>4</v>
      </c>
      <c r="AH836" s="6">
        <f t="shared" si="270"/>
        <v>29215</v>
      </c>
      <c r="AI836" s="6">
        <f t="shared" si="271"/>
        <v>12.44635898096557</v>
      </c>
      <c r="AL836" s="6">
        <f t="shared" si="272"/>
        <v>192817</v>
      </c>
      <c r="AM836" s="6">
        <f t="shared" si="273"/>
        <v>144613</v>
      </c>
      <c r="AN836" s="6">
        <f t="shared" si="274"/>
        <v>30</v>
      </c>
      <c r="AO836" s="6">
        <f t="shared" si="275"/>
        <v>24239</v>
      </c>
      <c r="AP836" s="6">
        <f t="shared" si="276"/>
        <v>4</v>
      </c>
      <c r="AQ836" s="6">
        <f t="shared" si="277"/>
        <v>143802</v>
      </c>
      <c r="AR836" s="6">
        <f t="shared" si="278"/>
        <v>30.133792648211561</v>
      </c>
    </row>
    <row r="837" spans="3:44" x14ac:dyDescent="0.25">
      <c r="C837" s="5" t="s">
        <v>1658</v>
      </c>
      <c r="D837" s="5">
        <v>44220</v>
      </c>
      <c r="E837" s="5" t="s">
        <v>1659</v>
      </c>
      <c r="F837" s="5">
        <v>56836</v>
      </c>
      <c r="G837" s="5">
        <v>2064</v>
      </c>
      <c r="H837" s="5">
        <v>7131</v>
      </c>
      <c r="I837" s="5">
        <v>10582</v>
      </c>
      <c r="J837" s="5">
        <v>10576</v>
      </c>
      <c r="K837" s="5">
        <v>8234</v>
      </c>
      <c r="L837" s="5">
        <v>3413</v>
      </c>
      <c r="M837" s="5">
        <v>5439</v>
      </c>
      <c r="N837" s="5">
        <v>1433</v>
      </c>
      <c r="O837" s="5">
        <v>1612</v>
      </c>
      <c r="P837" s="5">
        <v>3412</v>
      </c>
      <c r="Q837" s="5">
        <v>2126</v>
      </c>
      <c r="R837" s="5">
        <v>814</v>
      </c>
      <c r="S837" s="6">
        <f t="shared" si="279"/>
        <v>28418</v>
      </c>
      <c r="T837" s="6" t="str">
        <f t="shared" si="280"/>
        <v>15 to 19 minutes</v>
      </c>
      <c r="U837" s="6">
        <f t="shared" si="281"/>
        <v>15</v>
      </c>
      <c r="V837" s="6">
        <f t="shared" si="282"/>
        <v>56836</v>
      </c>
      <c r="W837" s="6">
        <f t="shared" si="283"/>
        <v>19777</v>
      </c>
      <c r="X837" s="6">
        <f t="shared" si="284"/>
        <v>10576</v>
      </c>
      <c r="Y837" s="6">
        <f t="shared" si="285"/>
        <v>4</v>
      </c>
      <c r="Z837" s="6">
        <f t="shared" si="286"/>
        <v>18.268154311649017</v>
      </c>
      <c r="AC837" s="6">
        <f t="shared" si="265"/>
        <v>56836</v>
      </c>
      <c r="AD837" s="6">
        <f t="shared" si="266"/>
        <v>14210</v>
      </c>
      <c r="AE837" s="6">
        <f t="shared" si="267"/>
        <v>10</v>
      </c>
      <c r="AF837" s="6">
        <f t="shared" si="268"/>
        <v>10582</v>
      </c>
      <c r="AG837" s="6">
        <f t="shared" si="269"/>
        <v>4</v>
      </c>
      <c r="AH837" s="6">
        <f t="shared" si="270"/>
        <v>9195</v>
      </c>
      <c r="AI837" s="6">
        <f t="shared" si="271"/>
        <v>11.895293895293895</v>
      </c>
      <c r="AL837" s="6">
        <f t="shared" si="272"/>
        <v>56836</v>
      </c>
      <c r="AM837" s="6">
        <f t="shared" si="273"/>
        <v>42627</v>
      </c>
      <c r="AN837" s="6">
        <f t="shared" si="274"/>
        <v>30</v>
      </c>
      <c r="AO837" s="6">
        <f t="shared" si="275"/>
        <v>5439</v>
      </c>
      <c r="AP837" s="6">
        <f t="shared" si="276"/>
        <v>4</v>
      </c>
      <c r="AQ837" s="6">
        <f t="shared" si="277"/>
        <v>42000</v>
      </c>
      <c r="AR837" s="6">
        <f t="shared" si="278"/>
        <v>30.461114175399889</v>
      </c>
    </row>
    <row r="838" spans="3:44" x14ac:dyDescent="0.25">
      <c r="C838" s="5" t="s">
        <v>1660</v>
      </c>
      <c r="D838" s="5">
        <v>44260</v>
      </c>
      <c r="E838" s="5" t="s">
        <v>1661</v>
      </c>
      <c r="F838" s="5">
        <v>18800</v>
      </c>
      <c r="G838" s="5">
        <v>1190</v>
      </c>
      <c r="H838" s="5">
        <v>4343</v>
      </c>
      <c r="I838" s="5">
        <v>4277</v>
      </c>
      <c r="J838" s="5">
        <v>3291</v>
      </c>
      <c r="K838" s="5">
        <v>1616</v>
      </c>
      <c r="L838" s="5">
        <v>709</v>
      </c>
      <c r="M838" s="5">
        <v>1607</v>
      </c>
      <c r="N838" s="5">
        <v>171</v>
      </c>
      <c r="O838" s="5">
        <v>235</v>
      </c>
      <c r="P838" s="5">
        <v>471</v>
      </c>
      <c r="Q838" s="5">
        <v>322</v>
      </c>
      <c r="R838" s="5">
        <v>568</v>
      </c>
      <c r="S838" s="6">
        <f t="shared" si="279"/>
        <v>9400</v>
      </c>
      <c r="T838" s="6" t="str">
        <f t="shared" si="280"/>
        <v>10 to 14 minutes</v>
      </c>
      <c r="U838" s="6">
        <f t="shared" si="281"/>
        <v>10</v>
      </c>
      <c r="V838" s="6">
        <f t="shared" si="282"/>
        <v>18800</v>
      </c>
      <c r="W838" s="6">
        <f t="shared" si="283"/>
        <v>5533</v>
      </c>
      <c r="X838" s="6">
        <f t="shared" si="284"/>
        <v>4277</v>
      </c>
      <c r="Y838" s="6">
        <f t="shared" si="285"/>
        <v>4</v>
      </c>
      <c r="Z838" s="6">
        <f t="shared" si="286"/>
        <v>13.616553659106851</v>
      </c>
      <c r="AC838" s="6">
        <f t="shared" si="265"/>
        <v>18800</v>
      </c>
      <c r="AD838" s="6">
        <f t="shared" si="266"/>
        <v>4701</v>
      </c>
      <c r="AE838" s="6">
        <f t="shared" si="267"/>
        <v>5</v>
      </c>
      <c r="AF838" s="6">
        <f t="shared" si="268"/>
        <v>4343</v>
      </c>
      <c r="AG838" s="6">
        <f t="shared" si="269"/>
        <v>4</v>
      </c>
      <c r="AH838" s="6">
        <f t="shared" si="270"/>
        <v>1190</v>
      </c>
      <c r="AI838" s="6">
        <f t="shared" si="271"/>
        <v>8.2327883951185825</v>
      </c>
      <c r="AL838" s="6">
        <f t="shared" si="272"/>
        <v>18800</v>
      </c>
      <c r="AM838" s="6">
        <f t="shared" si="273"/>
        <v>14100</v>
      </c>
      <c r="AN838" s="6">
        <f t="shared" si="274"/>
        <v>20</v>
      </c>
      <c r="AO838" s="6">
        <f t="shared" si="275"/>
        <v>1616</v>
      </c>
      <c r="AP838" s="6">
        <f t="shared" si="276"/>
        <v>4</v>
      </c>
      <c r="AQ838" s="6">
        <f t="shared" si="277"/>
        <v>13101</v>
      </c>
      <c r="AR838" s="6">
        <f t="shared" si="278"/>
        <v>22.472772277227723</v>
      </c>
    </row>
    <row r="839" spans="3:44" x14ac:dyDescent="0.25">
      <c r="C839" s="5" t="s">
        <v>1662</v>
      </c>
      <c r="D839" s="5">
        <v>44300</v>
      </c>
      <c r="E839" s="5" t="s">
        <v>1663</v>
      </c>
      <c r="F839" s="5">
        <v>68723</v>
      </c>
      <c r="G839" s="5">
        <v>3175</v>
      </c>
      <c r="H839" s="5">
        <v>9518</v>
      </c>
      <c r="I839" s="5">
        <v>13787</v>
      </c>
      <c r="J839" s="5">
        <v>12992</v>
      </c>
      <c r="K839" s="5">
        <v>10654</v>
      </c>
      <c r="L839" s="5">
        <v>4233</v>
      </c>
      <c r="M839" s="5">
        <v>6655</v>
      </c>
      <c r="N839" s="5">
        <v>1428</v>
      </c>
      <c r="O839" s="5">
        <v>1640</v>
      </c>
      <c r="P839" s="5">
        <v>2383</v>
      </c>
      <c r="Q839" s="5">
        <v>1351</v>
      </c>
      <c r="R839" s="5">
        <v>907</v>
      </c>
      <c r="S839" s="6">
        <f t="shared" si="279"/>
        <v>34361.5</v>
      </c>
      <c r="T839" s="6" t="str">
        <f t="shared" si="280"/>
        <v>15 to 19 minutes</v>
      </c>
      <c r="U839" s="6">
        <f t="shared" si="281"/>
        <v>15</v>
      </c>
      <c r="V839" s="6">
        <f t="shared" si="282"/>
        <v>68723</v>
      </c>
      <c r="W839" s="6">
        <f t="shared" si="283"/>
        <v>26480</v>
      </c>
      <c r="X839" s="6">
        <f t="shared" si="284"/>
        <v>12992</v>
      </c>
      <c r="Y839" s="6">
        <f t="shared" si="285"/>
        <v>4</v>
      </c>
      <c r="Z839" s="6">
        <f t="shared" si="286"/>
        <v>17.426570197044335</v>
      </c>
      <c r="AC839" s="6">
        <f t="shared" si="265"/>
        <v>68723</v>
      </c>
      <c r="AD839" s="6">
        <f t="shared" si="266"/>
        <v>17181</v>
      </c>
      <c r="AE839" s="6">
        <f t="shared" si="267"/>
        <v>10</v>
      </c>
      <c r="AF839" s="6">
        <f t="shared" si="268"/>
        <v>13787</v>
      </c>
      <c r="AG839" s="6">
        <f t="shared" si="269"/>
        <v>4</v>
      </c>
      <c r="AH839" s="6">
        <f t="shared" si="270"/>
        <v>12693</v>
      </c>
      <c r="AI839" s="6">
        <f t="shared" si="271"/>
        <v>11.302023645463118</v>
      </c>
      <c r="AL839" s="6">
        <f t="shared" si="272"/>
        <v>68723</v>
      </c>
      <c r="AM839" s="6">
        <f t="shared" si="273"/>
        <v>51543</v>
      </c>
      <c r="AN839" s="6">
        <f t="shared" si="274"/>
        <v>25</v>
      </c>
      <c r="AO839" s="6">
        <f t="shared" si="275"/>
        <v>4233</v>
      </c>
      <c r="AP839" s="6">
        <f t="shared" si="276"/>
        <v>4</v>
      </c>
      <c r="AQ839" s="6">
        <f t="shared" si="277"/>
        <v>50126</v>
      </c>
      <c r="AR839" s="6">
        <f t="shared" si="278"/>
        <v>26.338294353886134</v>
      </c>
    </row>
    <row r="840" spans="3:44" x14ac:dyDescent="0.25">
      <c r="C840" s="5" t="s">
        <v>1664</v>
      </c>
      <c r="D840" s="5">
        <v>44340</v>
      </c>
      <c r="E840" s="5" t="s">
        <v>1665</v>
      </c>
      <c r="F840" s="5">
        <v>27686</v>
      </c>
      <c r="G840" s="5">
        <v>1355</v>
      </c>
      <c r="H840" s="5">
        <v>5405</v>
      </c>
      <c r="I840" s="5">
        <v>5884</v>
      </c>
      <c r="J840" s="5">
        <v>4369</v>
      </c>
      <c r="K840" s="5">
        <v>2162</v>
      </c>
      <c r="L840" s="5">
        <v>731</v>
      </c>
      <c r="M840" s="5">
        <v>2469</v>
      </c>
      <c r="N840" s="5">
        <v>623</v>
      </c>
      <c r="O840" s="5">
        <v>500</v>
      </c>
      <c r="P840" s="5">
        <v>2052</v>
      </c>
      <c r="Q840" s="5">
        <v>1792</v>
      </c>
      <c r="R840" s="5">
        <v>344</v>
      </c>
      <c r="S840" s="6">
        <f t="shared" si="279"/>
        <v>13843</v>
      </c>
      <c r="T840" s="6" t="str">
        <f t="shared" si="280"/>
        <v>15 to 19 minutes</v>
      </c>
      <c r="U840" s="6">
        <f t="shared" si="281"/>
        <v>15</v>
      </c>
      <c r="V840" s="6">
        <f t="shared" si="282"/>
        <v>27686</v>
      </c>
      <c r="W840" s="6">
        <f t="shared" si="283"/>
        <v>12644</v>
      </c>
      <c r="X840" s="6">
        <f t="shared" si="284"/>
        <v>4369</v>
      </c>
      <c r="Y840" s="6">
        <f t="shared" si="285"/>
        <v>4</v>
      </c>
      <c r="Z840" s="6">
        <f t="shared" si="286"/>
        <v>16.09773403524834</v>
      </c>
      <c r="AC840" s="6">
        <f t="shared" si="265"/>
        <v>27686</v>
      </c>
      <c r="AD840" s="6">
        <f t="shared" si="266"/>
        <v>6922</v>
      </c>
      <c r="AE840" s="6">
        <f t="shared" si="267"/>
        <v>10</v>
      </c>
      <c r="AF840" s="6">
        <f t="shared" si="268"/>
        <v>5884</v>
      </c>
      <c r="AG840" s="6">
        <f t="shared" si="269"/>
        <v>4</v>
      </c>
      <c r="AH840" s="6">
        <f t="shared" si="270"/>
        <v>6760</v>
      </c>
      <c r="AI840" s="6">
        <f t="shared" si="271"/>
        <v>10.109789259007478</v>
      </c>
      <c r="AL840" s="6">
        <f t="shared" si="272"/>
        <v>27686</v>
      </c>
      <c r="AM840" s="6">
        <f t="shared" si="273"/>
        <v>20765</v>
      </c>
      <c r="AN840" s="6">
        <f t="shared" si="274"/>
        <v>30</v>
      </c>
      <c r="AO840" s="6">
        <f t="shared" si="275"/>
        <v>2469</v>
      </c>
      <c r="AP840" s="6">
        <f t="shared" si="276"/>
        <v>4</v>
      </c>
      <c r="AQ840" s="6">
        <f t="shared" si="277"/>
        <v>19906</v>
      </c>
      <c r="AR840" s="6">
        <f t="shared" si="278"/>
        <v>31.390846496557309</v>
      </c>
    </row>
    <row r="841" spans="3:44" x14ac:dyDescent="0.25">
      <c r="C841" s="5" t="s">
        <v>1666</v>
      </c>
      <c r="D841" s="5">
        <v>44380</v>
      </c>
      <c r="E841" s="5" t="s">
        <v>1667</v>
      </c>
      <c r="F841" s="5">
        <v>67082</v>
      </c>
      <c r="G841" s="5">
        <v>2143</v>
      </c>
      <c r="H841" s="5">
        <v>6667</v>
      </c>
      <c r="I841" s="5">
        <v>11634</v>
      </c>
      <c r="J841" s="5">
        <v>11958</v>
      </c>
      <c r="K841" s="5">
        <v>10319</v>
      </c>
      <c r="L841" s="5">
        <v>3497</v>
      </c>
      <c r="M841" s="5">
        <v>7395</v>
      </c>
      <c r="N841" s="5">
        <v>1697</v>
      </c>
      <c r="O841" s="5">
        <v>2083</v>
      </c>
      <c r="P841" s="5">
        <v>5802</v>
      </c>
      <c r="Q841" s="5">
        <v>2734</v>
      </c>
      <c r="R841" s="5">
        <v>1153</v>
      </c>
      <c r="S841" s="6">
        <f t="shared" si="279"/>
        <v>33541</v>
      </c>
      <c r="T841" s="6" t="str">
        <f t="shared" si="280"/>
        <v>20 to 24 minutes</v>
      </c>
      <c r="U841" s="6">
        <f t="shared" si="281"/>
        <v>20</v>
      </c>
      <c r="V841" s="6">
        <f t="shared" si="282"/>
        <v>67082</v>
      </c>
      <c r="W841" s="6">
        <f t="shared" si="283"/>
        <v>32402</v>
      </c>
      <c r="X841" s="6">
        <f t="shared" si="284"/>
        <v>10319</v>
      </c>
      <c r="Y841" s="6">
        <f t="shared" si="285"/>
        <v>4</v>
      </c>
      <c r="Z841" s="6">
        <f t="shared" si="286"/>
        <v>20.441515650741351</v>
      </c>
      <c r="AC841" s="6">
        <f t="shared" si="265"/>
        <v>67082</v>
      </c>
      <c r="AD841" s="6">
        <f t="shared" si="266"/>
        <v>16771</v>
      </c>
      <c r="AE841" s="6">
        <f t="shared" si="267"/>
        <v>10</v>
      </c>
      <c r="AF841" s="6">
        <f t="shared" si="268"/>
        <v>11634</v>
      </c>
      <c r="AG841" s="6">
        <f t="shared" si="269"/>
        <v>4</v>
      </c>
      <c r="AH841" s="6">
        <f t="shared" si="270"/>
        <v>8810</v>
      </c>
      <c r="AI841" s="6">
        <f t="shared" si="271"/>
        <v>12.736977823620423</v>
      </c>
      <c r="AL841" s="6">
        <f t="shared" si="272"/>
        <v>67082</v>
      </c>
      <c r="AM841" s="6">
        <f t="shared" si="273"/>
        <v>50312</v>
      </c>
      <c r="AN841" s="6">
        <f t="shared" si="274"/>
        <v>30</v>
      </c>
      <c r="AO841" s="6">
        <f t="shared" si="275"/>
        <v>7395</v>
      </c>
      <c r="AP841" s="6">
        <f t="shared" si="276"/>
        <v>4</v>
      </c>
      <c r="AQ841" s="6">
        <f t="shared" si="277"/>
        <v>46218</v>
      </c>
      <c r="AR841" s="6">
        <f t="shared" si="278"/>
        <v>32.214198782961461</v>
      </c>
    </row>
    <row r="842" spans="3:44" x14ac:dyDescent="0.25">
      <c r="C842" s="5" t="s">
        <v>1668</v>
      </c>
      <c r="D842" s="5">
        <v>44420</v>
      </c>
      <c r="E842" s="5" t="s">
        <v>1669</v>
      </c>
      <c r="F842" s="5">
        <v>52511</v>
      </c>
      <c r="G842" s="5">
        <v>2000</v>
      </c>
      <c r="H842" s="5">
        <v>5713</v>
      </c>
      <c r="I842" s="5">
        <v>8304</v>
      </c>
      <c r="J842" s="5">
        <v>9362</v>
      </c>
      <c r="K842" s="5">
        <v>8873</v>
      </c>
      <c r="L842" s="5">
        <v>3537</v>
      </c>
      <c r="M842" s="5">
        <v>6087</v>
      </c>
      <c r="N842" s="5">
        <v>1599</v>
      </c>
      <c r="O842" s="5">
        <v>1628</v>
      </c>
      <c r="P842" s="5">
        <v>3166</v>
      </c>
      <c r="Q842" s="5">
        <v>1434</v>
      </c>
      <c r="R842" s="5">
        <v>808</v>
      </c>
      <c r="S842" s="6">
        <f t="shared" si="279"/>
        <v>26255.5</v>
      </c>
      <c r="T842" s="6" t="str">
        <f t="shared" si="280"/>
        <v>20 to 24 minutes</v>
      </c>
      <c r="U842" s="6">
        <f t="shared" si="281"/>
        <v>20</v>
      </c>
      <c r="V842" s="6">
        <f t="shared" si="282"/>
        <v>52511</v>
      </c>
      <c r="W842" s="6">
        <f t="shared" si="283"/>
        <v>25379</v>
      </c>
      <c r="X842" s="6">
        <f t="shared" si="284"/>
        <v>8873</v>
      </c>
      <c r="Y842" s="6">
        <f t="shared" si="285"/>
        <v>4</v>
      </c>
      <c r="Z842" s="6">
        <f t="shared" si="286"/>
        <v>20.395131297193736</v>
      </c>
      <c r="AC842" s="6">
        <f t="shared" si="265"/>
        <v>52511</v>
      </c>
      <c r="AD842" s="6">
        <f t="shared" si="266"/>
        <v>13128</v>
      </c>
      <c r="AE842" s="6">
        <f t="shared" si="267"/>
        <v>10</v>
      </c>
      <c r="AF842" s="6">
        <f t="shared" si="268"/>
        <v>8304</v>
      </c>
      <c r="AG842" s="6">
        <f t="shared" si="269"/>
        <v>4</v>
      </c>
      <c r="AH842" s="6">
        <f t="shared" si="270"/>
        <v>7713</v>
      </c>
      <c r="AI842" s="6">
        <f t="shared" si="271"/>
        <v>12.608261078998073</v>
      </c>
      <c r="AL842" s="6">
        <f t="shared" si="272"/>
        <v>52511</v>
      </c>
      <c r="AM842" s="6">
        <f t="shared" si="273"/>
        <v>39384</v>
      </c>
      <c r="AN842" s="6">
        <f t="shared" si="274"/>
        <v>30</v>
      </c>
      <c r="AO842" s="6">
        <f t="shared" si="275"/>
        <v>6087</v>
      </c>
      <c r="AP842" s="6">
        <f t="shared" si="276"/>
        <v>4</v>
      </c>
      <c r="AQ842" s="6">
        <f t="shared" si="277"/>
        <v>37789</v>
      </c>
      <c r="AR842" s="6">
        <f t="shared" si="278"/>
        <v>31.047642516839165</v>
      </c>
    </row>
    <row r="843" spans="3:44" x14ac:dyDescent="0.25">
      <c r="C843" s="5" t="s">
        <v>1670</v>
      </c>
      <c r="D843" s="5">
        <v>44500</v>
      </c>
      <c r="E843" s="5" t="s">
        <v>1671</v>
      </c>
      <c r="F843" s="5">
        <v>17629</v>
      </c>
      <c r="G843" s="5">
        <v>2007</v>
      </c>
      <c r="H843" s="5">
        <v>4144</v>
      </c>
      <c r="I843" s="5">
        <v>3653</v>
      </c>
      <c r="J843" s="5">
        <v>2735</v>
      </c>
      <c r="K843" s="5">
        <v>1974</v>
      </c>
      <c r="L843" s="5">
        <v>303</v>
      </c>
      <c r="M843" s="5">
        <v>942</v>
      </c>
      <c r="N843" s="5">
        <v>193</v>
      </c>
      <c r="O843" s="5">
        <v>376</v>
      </c>
      <c r="P843" s="5">
        <v>329</v>
      </c>
      <c r="Q843" s="5">
        <v>468</v>
      </c>
      <c r="R843" s="5">
        <v>505</v>
      </c>
      <c r="S843" s="6">
        <f t="shared" si="279"/>
        <v>8814.5</v>
      </c>
      <c r="T843" s="6" t="str">
        <f t="shared" si="280"/>
        <v>10 to 14 minutes</v>
      </c>
      <c r="U843" s="6">
        <f t="shared" si="281"/>
        <v>10</v>
      </c>
      <c r="V843" s="6">
        <f t="shared" si="282"/>
        <v>17629</v>
      </c>
      <c r="W843" s="6">
        <f t="shared" si="283"/>
        <v>6151</v>
      </c>
      <c r="X843" s="6">
        <f t="shared" si="284"/>
        <v>3653</v>
      </c>
      <c r="Y843" s="6">
        <f t="shared" si="285"/>
        <v>4</v>
      </c>
      <c r="Z843" s="6">
        <f t="shared" si="286"/>
        <v>12.91650698056392</v>
      </c>
      <c r="AC843" s="6">
        <f t="shared" ref="AC843:AC906" si="287">$F843</f>
        <v>17629</v>
      </c>
      <c r="AD843" s="6">
        <f t="shared" ref="AD843:AD906" si="288">ROUNDUP(0.25*($AC843+1),0)</f>
        <v>4408</v>
      </c>
      <c r="AE843" s="6">
        <f t="shared" ref="AE843:AE906" si="289">IF($AD843&gt;SUM($G843:$R843),"can't exceed the total",IF($AD843&gt;SUM($G843:$Q843),$R$6,IF($AD843&gt;SUM($G843:$P843),$Q$6,IF($AD843&gt;SUM($G843:$O843),$P$6,IF($AD843&gt;SUM($G843:$N843),$O$6,IF($AD843&gt;SUM($G843:$M843),$N$6,IF($AD843&gt;SUM($G843:$L843),$M$6,IF($AD843&gt;SUM($G843:$K843),$L$6,IF($AD843&gt;SUM($G843:$J843),$K$6,IF($AD843&gt;SUM($G843:$I843),$J$6,IF($AD843&gt;SUM($G843:$H843),$I$6,IF($AD843&gt;SUM($G843:$G843),$H$6,$G$6))))))))))))</f>
        <v>5</v>
      </c>
      <c r="AF843" s="6">
        <f t="shared" ref="AF843:AF906" si="290">IF($AD843&gt;SUM($G843:$R843),"can't exceed the total", IF($AD843&gt;SUM($G843:$Q843),$R843, IF($AD843&gt;SUM($G843:$P843),$Q843, IF($AD843&gt;SUM($G843:$O843),$P843, IF($AD843&gt;SUM($G843:$N843),$O843, IF($AD843&gt;SUM($G843:$M843),$N843, IF($AD843&gt;SUM($G843:$L843),$M843, IF($AD843&gt;SUM($G843:$K843),$L843, IF($AD843&gt;SUM($G843:$J843),$K843, IF($AD843&gt;SUM($G843:$I843),$J843, IF($AD843&gt;SUM($G843:$H843),$I843, IF($AD843&gt;SUM($G843:$G843),$H843,$G843))))))))))))</f>
        <v>4144</v>
      </c>
      <c r="AG843" s="6">
        <f t="shared" ref="AG843:AG906" si="291">IF($AD843&gt;SUM($G843:$R843),"median can't exceed the total", IF($AD843&gt;SUM($G843:$Q843),$R$1, IF($AD843&gt;SUM($G843:$P843),$Q$1, IF($AD843&gt;SUM($G843:$O843),$P$1, IF($AD843&gt;SUM($G843:$N843),$O$1, IF($AD843&gt;SUM($G843:$M843),$N$1, IF($AD843&gt;SUM($G843:$L843),$M$1, IF($AD843&gt;SUM($G843:$K843),$L$1, IF($AD843&gt;SUM($G843:$J843),$K$1, IF($AD843&gt;SUM($G843:$I843),$J$1, IF($AD843&gt;SUM($G843:$H843),$I$1, IF($AD843&gt;SUM($G843:$G843),$H$1,$G$1))))))))))))</f>
        <v>4</v>
      </c>
      <c r="AH843" s="6">
        <f t="shared" ref="AH843:AH906" si="292">IF($AD843&gt;SUM($G843:$R843),"can't exceed the total", IF($AD843&gt;SUM($G843:$Q843),SUM($G843:$Q843), IF($AD843&gt;SUM($G843:$P843),SUM($G843:$P843), IF($AD843&gt;SUM($G843:$O843),SUM($G843:$O843), IF($AD843&gt;SUM($G843:$N843),SUM($G843:$N843), IF($AD843&gt;SUM($G843:$M843),SUM($G843:$M843), IF($AD843&gt;SUM($G843:$L843),SUM($G843:$L843), IF($AD843&gt;SUM($G843:$K843),SUM($G843:$K843), IF($AD843&gt;SUM($G843:$J843),SUM($G843:$J843), IF($AD843&gt;SUM($G843:$I843),SUM($G843:$I843), IF($AD843&gt;SUM($G843:$H843),SUM($G843:$H843), IF($AD843&gt;SUM($G843),SUM($G843),0))))))))))))</f>
        <v>2007</v>
      </c>
      <c r="AI843" s="6">
        <f t="shared" ref="AI843:AI906" si="293">AE843+(((AC843/4)-AH843)/AF843)*AG843</f>
        <v>7.3168436293436292</v>
      </c>
      <c r="AL843" s="6">
        <f t="shared" ref="AL843:AL906" si="294">$F843</f>
        <v>17629</v>
      </c>
      <c r="AM843" s="6">
        <f t="shared" ref="AM843:AM906" si="295">ROUNDDOWN(0.75*($AL843+1),0)</f>
        <v>13222</v>
      </c>
      <c r="AN843" s="6">
        <f t="shared" ref="AN843:AN906" si="296">IF($AM843&gt;SUM($G843:$R843),"can't exceed the total",IF($AM843&gt;SUM($G843:$Q843),$R$6,IF($AM843&gt;SUM($G843:$P843),$Q$6,IF($AM843&gt;SUM($G843:$O843),$P$6,IF($AM843&gt;SUM($G843:$N843),$O$6,IF($AM843&gt;SUM($G843:$M843),$N$6,IF($AM843&gt;SUM($G843:$L843),$M$6,IF($AM843&gt;SUM($G843:$K843),$L$6,IF($AM843&gt;SUM($G843:$J843),$K$6,IF($AM843&gt;SUM($G843:$I843),$J$6,IF($AM843&gt;SUM($G843:$H843),$I$6,IF($AM843&gt;SUM($G843:$G843),$H$6,$G$6))))))))))))</f>
        <v>20</v>
      </c>
      <c r="AO843" s="6">
        <f t="shared" ref="AO843:AO906" si="297">IF($AM843&gt;SUM($G843:$R843),"can't exceed the total", IF($AM843&gt;SUM($G843:$Q843),$R843, IF($AM843&gt;SUM($G843:$P843),$Q843, IF($AM843&gt;SUM($G843:$O843),$P843, IF($AM843&gt;SUM($G843:$N843),$O843, IF($AM843&gt;SUM($G843:$M843),$N843, IF($AM843&gt;SUM($G843:$L843),$M843, IF($AM843&gt;SUM($G843:$K843),$L843, IF($AM843&gt;SUM($G843:$J843),$K843, IF($AM843&gt;SUM($G843:$I843),$J843, IF($AM843&gt;SUM($G843:$H843),$I843, IF($AM843&gt;SUM($G843:$G843),$H843,$G843))))))))))))</f>
        <v>1974</v>
      </c>
      <c r="AP843" s="6">
        <f t="shared" ref="AP843:AP906" si="298">IF($AM843&gt;SUM($G843:$R843),"median can't exceed the total", IF($AM843&gt;SUM($G843:$Q843),$R$1, IF($AM843&gt;SUM($G843:$P843),$Q$1, IF($AM843&gt;SUM($G843:$O843),$P$1, IF($AM843&gt;SUM($G843:$N843),$O$1, IF($AM843&gt;SUM($G843:$M843),$N$1, IF($AM843&gt;SUM($G843:$L843),$M$1, IF($AM843&gt;SUM($G843:$K843),$L$1, IF($AM843&gt;SUM($G843:$J843),$K$1, IF($AM843&gt;SUM($G843:$I843),$J$1, IF($AM843&gt;SUM($G843:$H843),$I$1, IF($AM843&gt;SUM($G843:$G843),$H$1,$G$1))))))))))))</f>
        <v>4</v>
      </c>
      <c r="AQ843" s="6">
        <f t="shared" ref="AQ843:AQ906" si="299">IF($AM843&gt;SUM($G843:$R843),"can't exceed the total", IF($AM843&gt;SUM($G843:$Q843),SUM($G843:$Q843), IF($AM843&gt;SUM($G843:$P843),SUM($G843:$P843), IF($AM843&gt;SUM($G843:$O843),SUM($G843:$O843), IF($AM843&gt;SUM($G843:$N843),SUM($G843:$N843), IF($AM843&gt;SUM($G843:$M843),SUM($G843:$M843), IF($AM843&gt;SUM($G843:$L843),SUM($G843:$L843), IF($AM843&gt;SUM($G843:$K843),SUM($G843:$K843), IF($AM843&gt;SUM($G843:$J843),SUM($G843:$J843), IF($AM843&gt;SUM($G843:$I843),SUM($G843:$I843), IF($AM843&gt;SUM($G843:$H843),SUM($G843:$H843), IF($AM843&gt;SUM($G843),SUM($G843),0))))))))))))</f>
        <v>12539</v>
      </c>
      <c r="AR843" s="6">
        <f t="shared" ref="AR843:AR906" si="300">AN843+((((3*AL843)/4)-AQ843)/AO843)*AP843</f>
        <v>21.383485309017225</v>
      </c>
    </row>
    <row r="844" spans="3:44" x14ac:dyDescent="0.25">
      <c r="C844" s="5" t="s">
        <v>1672</v>
      </c>
      <c r="D844" s="5">
        <v>44540</v>
      </c>
      <c r="E844" s="5" t="s">
        <v>1673</v>
      </c>
      <c r="F844" s="5">
        <v>10409</v>
      </c>
      <c r="G844" s="5">
        <v>897</v>
      </c>
      <c r="H844" s="5">
        <v>2851</v>
      </c>
      <c r="I844" s="5">
        <v>2742</v>
      </c>
      <c r="J844" s="5">
        <v>1565</v>
      </c>
      <c r="K844" s="5">
        <v>668</v>
      </c>
      <c r="L844" s="5">
        <v>291</v>
      </c>
      <c r="M844" s="5">
        <v>473</v>
      </c>
      <c r="N844" s="5">
        <v>48</v>
      </c>
      <c r="O844" s="5">
        <v>34</v>
      </c>
      <c r="P844" s="5">
        <v>383</v>
      </c>
      <c r="Q844" s="5">
        <v>190</v>
      </c>
      <c r="R844" s="5">
        <v>267</v>
      </c>
      <c r="S844" s="6">
        <f t="shared" ref="S844:S907" si="301">IF(MOD(F844,2)&gt;0,AVERAGE(ROUNDDOWN(F844/2,0),ROUNDUP(F844/2,0)),F844/2)</f>
        <v>5204.5</v>
      </c>
      <c r="T844" s="6" t="str">
        <f t="shared" ref="T844:T907" si="302">IF($S844&gt;SUM($G844:$R844),"median can't exceed the total",IF($S844&gt;SUM($G844:$Q844),$R$9,IF($S844&gt;SUM($G844:$P844),$Q$9,IF($S844&gt;SUM($G844:$O844),$P$9,IF($S844&gt;SUM($G844:$N844),$O$9,IF($S844&gt;SUM($G844:$M844),$N$9,IF($S844&gt;SUM($G844:$L844),$M$9,IF($S844&gt;SUM($G844:$K844),$L$9,IF($S844&gt;SUM($G844:$J844),$K$9,IF($S844&gt;SUM($G844:$I844),$J$9,IF($S844&gt;SUM($G844:$H844),$I$9,IF($S844&gt;SUM($G844),$H$9,$G$9))))))))))))</f>
        <v>10 to 14 minutes</v>
      </c>
      <c r="U844" s="6">
        <f t="shared" ref="U844:U907" si="303">IF($S844&gt;SUM($G844:$R844),"median can't exceed the total", IF($S844&gt;SUM($G844:$Q844),$R$6, IF($S844&gt;SUM($G844:$P844),$Q$6, IF($S844&gt;SUM($G844:$O844),$P$6, IF($S844&gt;SUM($G844:$N844),$O$6, IF($S844&gt;SUM($G844:$M844),$N$6, IF($S844&gt;SUM($G844:$L844),$M$6, IF($S844&gt;SUM($G844:$K844),$L$6, IF($S844&gt;SUM($G844:$J844),$K$6, IF($S844&gt;SUM($G844:$I844),$J$6, IF($S844&gt;SUM($G844:$H844),$I$6, IF($S844&gt;SUM($G844),$H$6,$G$6))))))))))))</f>
        <v>10</v>
      </c>
      <c r="V844" s="6">
        <f t="shared" ref="V844:V907" si="304">F844</f>
        <v>10409</v>
      </c>
      <c r="W844" s="6">
        <f t="shared" ref="W844:W907" si="305">IF($S844&gt;SUM($G844:$R844),"median can't exceed the total", IF($S844&gt;SUM($G844:$Q844),SUM($G844:$Q844), IF($S844&gt;SUM($G844:$P844),SUM($G844:$P844), IF($S844&gt;SUM($G844:$O844),SUM($G844:$O844), IF($S844&gt;SUM($G844:$N844),SUM($G844:$N844), IF($S844&gt;SUM($G844:$M844),SUM($G844:$M844), IF($S844&gt;SUM($G844:$L844),SUM($G844:$L844), IF($S844&gt;SUM($G844:$K844),SUM($G844:$K844), IF($S844&gt;SUM($G844:$J844),SUM($G844:$J844), IF($S844&gt;SUM($G844:$I844),SUM($G844:$I844), IF($S844&gt;SUM($G844:$H844),SUM($G844:$H844), IF($S844&gt;SUM($G844),SUM($G844),0))))))))))))</f>
        <v>3748</v>
      </c>
      <c r="X844" s="6">
        <f t="shared" ref="X844:X907" si="306">IF($S844&gt;SUM($G844:$R844),"median can't exceed the total", IF($S844&gt;SUM($G844:$Q844),$R844, IF($S844&gt;SUM($G844:$P844),$Q844, IF($S844&gt;SUM($G844:$O844),$P844, IF($S844&gt;SUM($G844:$N844),$O844, IF($S844&gt;SUM($G844:$M844),$N844, IF($S844&gt;SUM($G844:$L844),$M844, IF($S844&gt;SUM($G844:$K844),$L844, IF($S844&gt;SUM($G844:$J844),$K844, IF($S844&gt;SUM($G844:$I844),$J844, IF($S844&gt;SUM($G844:$H844),$I844, IF($S844&gt;SUM($G844),$H844,$G844))))))))))))</f>
        <v>2742</v>
      </c>
      <c r="Y844" s="6">
        <f t="shared" ref="Y844:Y907" si="307">IF($S844&gt;SUM($G844:$R844),"median can't exceed the total", IF($S844&gt;SUM($G844:$Q844),$R$1, IF($S844&gt;SUM($G844:$P844),$Q$1, IF($S844&gt;SUM($G844:$O844),$P$1, IF($S844&gt;SUM($G844:$N844),$O$1, IF($S844&gt;SUM($G844:$M844),$N$1, IF($S844&gt;SUM($G844:$L844),$M$1, IF($S844&gt;SUM($G844:$K844),$L$1, IF($S844&gt;SUM($G844:$J844),$K$1, IF($S844&gt;SUM($G844:$I844),$J$1, IF($S844&gt;SUM($G844:$H844),$I$1, IF($S844&gt;SUM($G844),$H$1,$G$1))))))))))))</f>
        <v>4</v>
      </c>
      <c r="Z844" s="6">
        <f t="shared" ref="Z844:Z907" si="308">U844+(((V844/2)-W844)/X844)*Y844</f>
        <v>12.124726477024069</v>
      </c>
      <c r="AC844" s="6">
        <f t="shared" si="287"/>
        <v>10409</v>
      </c>
      <c r="AD844" s="6">
        <f t="shared" si="288"/>
        <v>2603</v>
      </c>
      <c r="AE844" s="6">
        <f t="shared" si="289"/>
        <v>5</v>
      </c>
      <c r="AF844" s="6">
        <f t="shared" si="290"/>
        <v>2851</v>
      </c>
      <c r="AG844" s="6">
        <f t="shared" si="291"/>
        <v>4</v>
      </c>
      <c r="AH844" s="6">
        <f t="shared" si="292"/>
        <v>897</v>
      </c>
      <c r="AI844" s="6">
        <f t="shared" si="293"/>
        <v>7.3924938618028762</v>
      </c>
      <c r="AL844" s="6">
        <f t="shared" si="294"/>
        <v>10409</v>
      </c>
      <c r="AM844" s="6">
        <f t="shared" si="295"/>
        <v>7807</v>
      </c>
      <c r="AN844" s="6">
        <f t="shared" si="296"/>
        <v>15</v>
      </c>
      <c r="AO844" s="6">
        <f t="shared" si="297"/>
        <v>1565</v>
      </c>
      <c r="AP844" s="6">
        <f t="shared" si="298"/>
        <v>4</v>
      </c>
      <c r="AQ844" s="6">
        <f t="shared" si="299"/>
        <v>6490</v>
      </c>
      <c r="AR844" s="6">
        <f t="shared" si="300"/>
        <v>18.365495207667731</v>
      </c>
    </row>
    <row r="845" spans="3:44" x14ac:dyDescent="0.25">
      <c r="C845" s="5" t="s">
        <v>1674</v>
      </c>
      <c r="D845" s="5">
        <v>44580</v>
      </c>
      <c r="E845" s="5" t="s">
        <v>1675</v>
      </c>
      <c r="F845" s="5">
        <v>25398</v>
      </c>
      <c r="G845" s="5">
        <v>1547</v>
      </c>
      <c r="H845" s="5">
        <v>5104</v>
      </c>
      <c r="I845" s="5">
        <v>5042</v>
      </c>
      <c r="J845" s="5">
        <v>3903</v>
      </c>
      <c r="K845" s="5">
        <v>3291</v>
      </c>
      <c r="L845" s="5">
        <v>1315</v>
      </c>
      <c r="M845" s="5">
        <v>1597</v>
      </c>
      <c r="N845" s="5">
        <v>387</v>
      </c>
      <c r="O845" s="5">
        <v>595</v>
      </c>
      <c r="P845" s="5">
        <v>1207</v>
      </c>
      <c r="Q845" s="5">
        <v>783</v>
      </c>
      <c r="R845" s="5">
        <v>627</v>
      </c>
      <c r="S845" s="6">
        <f t="shared" si="301"/>
        <v>12699</v>
      </c>
      <c r="T845" s="6" t="str">
        <f t="shared" si="302"/>
        <v>15 to 19 minutes</v>
      </c>
      <c r="U845" s="6">
        <f t="shared" si="303"/>
        <v>15</v>
      </c>
      <c r="V845" s="6">
        <f t="shared" si="304"/>
        <v>25398</v>
      </c>
      <c r="W845" s="6">
        <f t="shared" si="305"/>
        <v>11693</v>
      </c>
      <c r="X845" s="6">
        <f t="shared" si="306"/>
        <v>3903</v>
      </c>
      <c r="Y845" s="6">
        <f t="shared" si="307"/>
        <v>4</v>
      </c>
      <c r="Z845" s="6">
        <f t="shared" si="308"/>
        <v>16.031001793492187</v>
      </c>
      <c r="AC845" s="6">
        <f t="shared" si="287"/>
        <v>25398</v>
      </c>
      <c r="AD845" s="6">
        <f t="shared" si="288"/>
        <v>6350</v>
      </c>
      <c r="AE845" s="6">
        <f t="shared" si="289"/>
        <v>5</v>
      </c>
      <c r="AF845" s="6">
        <f t="shared" si="290"/>
        <v>5104</v>
      </c>
      <c r="AG845" s="6">
        <f t="shared" si="291"/>
        <v>4</v>
      </c>
      <c r="AH845" s="6">
        <f t="shared" si="292"/>
        <v>1547</v>
      </c>
      <c r="AI845" s="6">
        <f t="shared" si="293"/>
        <v>8.7637147335423187</v>
      </c>
      <c r="AL845" s="6">
        <f t="shared" si="294"/>
        <v>25398</v>
      </c>
      <c r="AM845" s="6">
        <f t="shared" si="295"/>
        <v>19049</v>
      </c>
      <c r="AN845" s="6">
        <f t="shared" si="296"/>
        <v>25</v>
      </c>
      <c r="AO845" s="6">
        <f t="shared" si="297"/>
        <v>1315</v>
      </c>
      <c r="AP845" s="6">
        <f t="shared" si="298"/>
        <v>4</v>
      </c>
      <c r="AQ845" s="6">
        <f t="shared" si="299"/>
        <v>18887</v>
      </c>
      <c r="AR845" s="6">
        <f t="shared" si="300"/>
        <v>25.491254752851709</v>
      </c>
    </row>
    <row r="846" spans="3:44" x14ac:dyDescent="0.25">
      <c r="C846" s="5" t="s">
        <v>1676</v>
      </c>
      <c r="D846" s="5">
        <v>44600</v>
      </c>
      <c r="E846" s="5" t="s">
        <v>1677</v>
      </c>
      <c r="F846" s="5">
        <v>49755</v>
      </c>
      <c r="G846" s="5">
        <v>2226</v>
      </c>
      <c r="H846" s="5">
        <v>6834</v>
      </c>
      <c r="I846" s="5">
        <v>8037</v>
      </c>
      <c r="J846" s="5">
        <v>6590</v>
      </c>
      <c r="K846" s="5">
        <v>6317</v>
      </c>
      <c r="L846" s="5">
        <v>2901</v>
      </c>
      <c r="M846" s="5">
        <v>5766</v>
      </c>
      <c r="N846" s="5">
        <v>1337</v>
      </c>
      <c r="O846" s="5">
        <v>1881</v>
      </c>
      <c r="P846" s="5">
        <v>4096</v>
      </c>
      <c r="Q846" s="5">
        <v>2770</v>
      </c>
      <c r="R846" s="5">
        <v>1000</v>
      </c>
      <c r="S846" s="6">
        <f t="shared" si="301"/>
        <v>24877.5</v>
      </c>
      <c r="T846" s="6" t="str">
        <f t="shared" si="302"/>
        <v>20 to 24 minutes</v>
      </c>
      <c r="U846" s="6">
        <f t="shared" si="303"/>
        <v>20</v>
      </c>
      <c r="V846" s="6">
        <f t="shared" si="304"/>
        <v>49755</v>
      </c>
      <c r="W846" s="6">
        <f t="shared" si="305"/>
        <v>23687</v>
      </c>
      <c r="X846" s="6">
        <f t="shared" si="306"/>
        <v>6317</v>
      </c>
      <c r="Y846" s="6">
        <f t="shared" si="307"/>
        <v>4</v>
      </c>
      <c r="Z846" s="6">
        <f t="shared" si="308"/>
        <v>20.753838847554221</v>
      </c>
      <c r="AC846" s="6">
        <f t="shared" si="287"/>
        <v>49755</v>
      </c>
      <c r="AD846" s="6">
        <f t="shared" si="288"/>
        <v>12439</v>
      </c>
      <c r="AE846" s="6">
        <f t="shared" si="289"/>
        <v>10</v>
      </c>
      <c r="AF846" s="6">
        <f t="shared" si="290"/>
        <v>8037</v>
      </c>
      <c r="AG846" s="6">
        <f t="shared" si="291"/>
        <v>4</v>
      </c>
      <c r="AH846" s="6">
        <f t="shared" si="292"/>
        <v>9060</v>
      </c>
      <c r="AI846" s="6">
        <f t="shared" si="293"/>
        <v>11.681597611048899</v>
      </c>
      <c r="AL846" s="6">
        <f t="shared" si="294"/>
        <v>49755</v>
      </c>
      <c r="AM846" s="6">
        <f t="shared" si="295"/>
        <v>37317</v>
      </c>
      <c r="AN846" s="6">
        <f t="shared" si="296"/>
        <v>30</v>
      </c>
      <c r="AO846" s="6">
        <f t="shared" si="297"/>
        <v>5766</v>
      </c>
      <c r="AP846" s="6">
        <f t="shared" si="298"/>
        <v>4</v>
      </c>
      <c r="AQ846" s="6">
        <f t="shared" si="299"/>
        <v>32905</v>
      </c>
      <c r="AR846" s="6">
        <f t="shared" si="300"/>
        <v>33.060180367672565</v>
      </c>
    </row>
    <row r="847" spans="3:44" x14ac:dyDescent="0.25">
      <c r="C847" s="5" t="s">
        <v>1678</v>
      </c>
      <c r="D847" s="5">
        <v>44620</v>
      </c>
      <c r="E847" s="5" t="s">
        <v>1679</v>
      </c>
      <c r="F847" s="5">
        <v>34176</v>
      </c>
      <c r="G847" s="5">
        <v>1158</v>
      </c>
      <c r="H847" s="5">
        <v>6221</v>
      </c>
      <c r="I847" s="5">
        <v>8124</v>
      </c>
      <c r="J847" s="5">
        <v>6191</v>
      </c>
      <c r="K847" s="5">
        <v>4195</v>
      </c>
      <c r="L847" s="5">
        <v>1784</v>
      </c>
      <c r="M847" s="5">
        <v>2710</v>
      </c>
      <c r="N847" s="5">
        <v>702</v>
      </c>
      <c r="O847" s="5">
        <v>492</v>
      </c>
      <c r="P847" s="5">
        <v>1156</v>
      </c>
      <c r="Q847" s="5">
        <v>898</v>
      </c>
      <c r="R847" s="5">
        <v>545</v>
      </c>
      <c r="S847" s="6">
        <f t="shared" si="301"/>
        <v>17088</v>
      </c>
      <c r="T847" s="6" t="str">
        <f t="shared" si="302"/>
        <v>15 to 19 minutes</v>
      </c>
      <c r="U847" s="6">
        <f t="shared" si="303"/>
        <v>15</v>
      </c>
      <c r="V847" s="6">
        <f t="shared" si="304"/>
        <v>34176</v>
      </c>
      <c r="W847" s="6">
        <f t="shared" si="305"/>
        <v>15503</v>
      </c>
      <c r="X847" s="6">
        <f t="shared" si="306"/>
        <v>6191</v>
      </c>
      <c r="Y847" s="6">
        <f t="shared" si="307"/>
        <v>4</v>
      </c>
      <c r="Z847" s="6">
        <f t="shared" si="308"/>
        <v>16.024067194314327</v>
      </c>
      <c r="AC847" s="6">
        <f t="shared" si="287"/>
        <v>34176</v>
      </c>
      <c r="AD847" s="6">
        <f t="shared" si="288"/>
        <v>8545</v>
      </c>
      <c r="AE847" s="6">
        <f t="shared" si="289"/>
        <v>10</v>
      </c>
      <c r="AF847" s="6">
        <f t="shared" si="290"/>
        <v>8124</v>
      </c>
      <c r="AG847" s="6">
        <f t="shared" si="291"/>
        <v>4</v>
      </c>
      <c r="AH847" s="6">
        <f t="shared" si="292"/>
        <v>7379</v>
      </c>
      <c r="AI847" s="6">
        <f t="shared" si="293"/>
        <v>10.573609059576563</v>
      </c>
      <c r="AL847" s="6">
        <f t="shared" si="294"/>
        <v>34176</v>
      </c>
      <c r="AM847" s="6">
        <f t="shared" si="295"/>
        <v>25632</v>
      </c>
      <c r="AN847" s="6">
        <f t="shared" si="296"/>
        <v>20</v>
      </c>
      <c r="AO847" s="6">
        <f t="shared" si="297"/>
        <v>4195</v>
      </c>
      <c r="AP847" s="6">
        <f t="shared" si="298"/>
        <v>4</v>
      </c>
      <c r="AQ847" s="6">
        <f t="shared" si="299"/>
        <v>21694</v>
      </c>
      <c r="AR847" s="6">
        <f t="shared" si="300"/>
        <v>23.754946364719906</v>
      </c>
    </row>
    <row r="848" spans="3:44" x14ac:dyDescent="0.25">
      <c r="C848" s="5" t="s">
        <v>1680</v>
      </c>
      <c r="D848" s="5">
        <v>44660</v>
      </c>
      <c r="E848" s="5" t="s">
        <v>1681</v>
      </c>
      <c r="F848" s="5">
        <v>35841</v>
      </c>
      <c r="G848" s="5">
        <v>2024</v>
      </c>
      <c r="H848" s="5">
        <v>8209</v>
      </c>
      <c r="I848" s="5">
        <v>9601</v>
      </c>
      <c r="J848" s="5">
        <v>5746</v>
      </c>
      <c r="K848" s="5">
        <v>3439</v>
      </c>
      <c r="L848" s="5">
        <v>878</v>
      </c>
      <c r="M848" s="5">
        <v>2196</v>
      </c>
      <c r="N848" s="5">
        <v>418</v>
      </c>
      <c r="O848" s="5">
        <v>531</v>
      </c>
      <c r="P848" s="5">
        <v>861</v>
      </c>
      <c r="Q848" s="5">
        <v>1261</v>
      </c>
      <c r="R848" s="5">
        <v>677</v>
      </c>
      <c r="S848" s="6">
        <f t="shared" si="301"/>
        <v>17920.5</v>
      </c>
      <c r="T848" s="6" t="str">
        <f t="shared" si="302"/>
        <v>10 to 14 minutes</v>
      </c>
      <c r="U848" s="6">
        <f t="shared" si="303"/>
        <v>10</v>
      </c>
      <c r="V848" s="6">
        <f t="shared" si="304"/>
        <v>35841</v>
      </c>
      <c r="W848" s="6">
        <f t="shared" si="305"/>
        <v>10233</v>
      </c>
      <c r="X848" s="6">
        <f t="shared" si="306"/>
        <v>9601</v>
      </c>
      <c r="Y848" s="6">
        <f t="shared" si="307"/>
        <v>4</v>
      </c>
      <c r="Z848" s="6">
        <f t="shared" si="308"/>
        <v>13.202791375898343</v>
      </c>
      <c r="AC848" s="6">
        <f t="shared" si="287"/>
        <v>35841</v>
      </c>
      <c r="AD848" s="6">
        <f t="shared" si="288"/>
        <v>8961</v>
      </c>
      <c r="AE848" s="6">
        <f t="shared" si="289"/>
        <v>5</v>
      </c>
      <c r="AF848" s="6">
        <f t="shared" si="290"/>
        <v>8209</v>
      </c>
      <c r="AG848" s="6">
        <f t="shared" si="291"/>
        <v>4</v>
      </c>
      <c r="AH848" s="6">
        <f t="shared" si="292"/>
        <v>2024</v>
      </c>
      <c r="AI848" s="6">
        <f t="shared" si="293"/>
        <v>8.3798270191253508</v>
      </c>
      <c r="AL848" s="6">
        <f t="shared" si="294"/>
        <v>35841</v>
      </c>
      <c r="AM848" s="6">
        <f t="shared" si="295"/>
        <v>26881</v>
      </c>
      <c r="AN848" s="6">
        <f t="shared" si="296"/>
        <v>20</v>
      </c>
      <c r="AO848" s="6">
        <f t="shared" si="297"/>
        <v>3439</v>
      </c>
      <c r="AP848" s="6">
        <f t="shared" si="298"/>
        <v>4</v>
      </c>
      <c r="AQ848" s="6">
        <f t="shared" si="299"/>
        <v>25580</v>
      </c>
      <c r="AR848" s="6">
        <f t="shared" si="300"/>
        <v>21.512939808083747</v>
      </c>
    </row>
    <row r="849" spans="3:44" x14ac:dyDescent="0.25">
      <c r="C849" s="5" t="s">
        <v>1682</v>
      </c>
      <c r="D849" s="5">
        <v>44700</v>
      </c>
      <c r="E849" s="5" t="s">
        <v>1683</v>
      </c>
      <c r="F849" s="5">
        <v>249280</v>
      </c>
      <c r="G849" s="5">
        <v>7887</v>
      </c>
      <c r="H849" s="5">
        <v>27707</v>
      </c>
      <c r="I849" s="5">
        <v>38013</v>
      </c>
      <c r="J849" s="5">
        <v>41546</v>
      </c>
      <c r="K849" s="5">
        <v>33290</v>
      </c>
      <c r="L849" s="5">
        <v>11854</v>
      </c>
      <c r="M849" s="5">
        <v>25788</v>
      </c>
      <c r="N849" s="5">
        <v>4256</v>
      </c>
      <c r="O849" s="5">
        <v>5612</v>
      </c>
      <c r="P849" s="5">
        <v>15977</v>
      </c>
      <c r="Q849" s="5">
        <v>21047</v>
      </c>
      <c r="R849" s="5">
        <v>16303</v>
      </c>
      <c r="S849" s="6">
        <f t="shared" si="301"/>
        <v>124640</v>
      </c>
      <c r="T849" s="6" t="str">
        <f t="shared" si="302"/>
        <v>20 to 24 minutes</v>
      </c>
      <c r="U849" s="6">
        <f t="shared" si="303"/>
        <v>20</v>
      </c>
      <c r="V849" s="6">
        <f t="shared" si="304"/>
        <v>249280</v>
      </c>
      <c r="W849" s="6">
        <f t="shared" si="305"/>
        <v>115153</v>
      </c>
      <c r="X849" s="6">
        <f t="shared" si="306"/>
        <v>33290</v>
      </c>
      <c r="Y849" s="6">
        <f t="shared" si="307"/>
        <v>4</v>
      </c>
      <c r="Z849" s="6">
        <f t="shared" si="308"/>
        <v>21.139921898468007</v>
      </c>
      <c r="AC849" s="6">
        <f t="shared" si="287"/>
        <v>249280</v>
      </c>
      <c r="AD849" s="6">
        <f t="shared" si="288"/>
        <v>62321</v>
      </c>
      <c r="AE849" s="6">
        <f t="shared" si="289"/>
        <v>10</v>
      </c>
      <c r="AF849" s="6">
        <f t="shared" si="290"/>
        <v>38013</v>
      </c>
      <c r="AG849" s="6">
        <f t="shared" si="291"/>
        <v>4</v>
      </c>
      <c r="AH849" s="6">
        <f t="shared" si="292"/>
        <v>35594</v>
      </c>
      <c r="AI849" s="6">
        <f t="shared" si="293"/>
        <v>12.812301054902271</v>
      </c>
      <c r="AL849" s="6">
        <f t="shared" si="294"/>
        <v>249280</v>
      </c>
      <c r="AM849" s="6">
        <f t="shared" si="295"/>
        <v>186960</v>
      </c>
      <c r="AN849" s="6">
        <f t="shared" si="296"/>
        <v>35</v>
      </c>
      <c r="AO849" s="6">
        <f t="shared" si="297"/>
        <v>4256</v>
      </c>
      <c r="AP849" s="6">
        <f t="shared" si="298"/>
        <v>4</v>
      </c>
      <c r="AQ849" s="6">
        <f t="shared" si="299"/>
        <v>186085</v>
      </c>
      <c r="AR849" s="6">
        <f t="shared" si="300"/>
        <v>35.82236842105263</v>
      </c>
    </row>
    <row r="850" spans="3:44" x14ac:dyDescent="0.25">
      <c r="C850" s="5" t="s">
        <v>1684</v>
      </c>
      <c r="D850" s="5">
        <v>44740</v>
      </c>
      <c r="E850" s="5" t="s">
        <v>1685</v>
      </c>
      <c r="F850" s="5">
        <v>9669</v>
      </c>
      <c r="G850" s="5">
        <v>1220</v>
      </c>
      <c r="H850" s="5">
        <v>3550</v>
      </c>
      <c r="I850" s="5">
        <v>1800</v>
      </c>
      <c r="J850" s="5">
        <v>1054</v>
      </c>
      <c r="K850" s="5">
        <v>746</v>
      </c>
      <c r="L850" s="5">
        <v>239</v>
      </c>
      <c r="M850" s="5">
        <v>469</v>
      </c>
      <c r="N850" s="5">
        <v>110</v>
      </c>
      <c r="O850" s="5">
        <v>132</v>
      </c>
      <c r="P850" s="5">
        <v>112</v>
      </c>
      <c r="Q850" s="5">
        <v>113</v>
      </c>
      <c r="R850" s="5">
        <v>124</v>
      </c>
      <c r="S850" s="6">
        <f t="shared" si="301"/>
        <v>4834.5</v>
      </c>
      <c r="T850" s="6" t="str">
        <f t="shared" si="302"/>
        <v>10 to 14 minutes</v>
      </c>
      <c r="U850" s="6">
        <f t="shared" si="303"/>
        <v>10</v>
      </c>
      <c r="V850" s="6">
        <f t="shared" si="304"/>
        <v>9669</v>
      </c>
      <c r="W850" s="6">
        <f t="shared" si="305"/>
        <v>4770</v>
      </c>
      <c r="X850" s="6">
        <f t="shared" si="306"/>
        <v>1800</v>
      </c>
      <c r="Y850" s="6">
        <f t="shared" si="307"/>
        <v>4</v>
      </c>
      <c r="Z850" s="6">
        <f t="shared" si="308"/>
        <v>10.143333333333333</v>
      </c>
      <c r="AC850" s="6">
        <f t="shared" si="287"/>
        <v>9669</v>
      </c>
      <c r="AD850" s="6">
        <f t="shared" si="288"/>
        <v>2418</v>
      </c>
      <c r="AE850" s="6">
        <f t="shared" si="289"/>
        <v>5</v>
      </c>
      <c r="AF850" s="6">
        <f t="shared" si="290"/>
        <v>3550</v>
      </c>
      <c r="AG850" s="6">
        <f t="shared" si="291"/>
        <v>4</v>
      </c>
      <c r="AH850" s="6">
        <f t="shared" si="292"/>
        <v>1220</v>
      </c>
      <c r="AI850" s="6">
        <f t="shared" si="293"/>
        <v>6.3490140845070417</v>
      </c>
      <c r="AL850" s="6">
        <f t="shared" si="294"/>
        <v>9669</v>
      </c>
      <c r="AM850" s="6">
        <f t="shared" si="295"/>
        <v>7252</v>
      </c>
      <c r="AN850" s="6">
        <f t="shared" si="296"/>
        <v>15</v>
      </c>
      <c r="AO850" s="6">
        <f t="shared" si="297"/>
        <v>1054</v>
      </c>
      <c r="AP850" s="6">
        <f t="shared" si="298"/>
        <v>4</v>
      </c>
      <c r="AQ850" s="6">
        <f t="shared" si="299"/>
        <v>6570</v>
      </c>
      <c r="AR850" s="6">
        <f t="shared" si="300"/>
        <v>17.58728652751423</v>
      </c>
    </row>
    <row r="851" spans="3:44" x14ac:dyDescent="0.25">
      <c r="C851" s="5" t="s">
        <v>1686</v>
      </c>
      <c r="D851" s="5">
        <v>44780</v>
      </c>
      <c r="E851" s="5" t="s">
        <v>1687</v>
      </c>
      <c r="F851" s="5">
        <v>23143</v>
      </c>
      <c r="G851" s="5">
        <v>1230</v>
      </c>
      <c r="H851" s="5">
        <v>3059</v>
      </c>
      <c r="I851" s="5">
        <v>3629</v>
      </c>
      <c r="J851" s="5">
        <v>2987</v>
      </c>
      <c r="K851" s="5">
        <v>3295</v>
      </c>
      <c r="L851" s="5">
        <v>1467</v>
      </c>
      <c r="M851" s="5">
        <v>3012</v>
      </c>
      <c r="N851" s="5">
        <v>998</v>
      </c>
      <c r="O851" s="5">
        <v>818</v>
      </c>
      <c r="P851" s="5">
        <v>1608</v>
      </c>
      <c r="Q851" s="5">
        <v>691</v>
      </c>
      <c r="R851" s="5">
        <v>349</v>
      </c>
      <c r="S851" s="6">
        <f t="shared" si="301"/>
        <v>11571.5</v>
      </c>
      <c r="T851" s="6" t="str">
        <f t="shared" si="302"/>
        <v>20 to 24 minutes</v>
      </c>
      <c r="U851" s="6">
        <f t="shared" si="303"/>
        <v>20</v>
      </c>
      <c r="V851" s="6">
        <f t="shared" si="304"/>
        <v>23143</v>
      </c>
      <c r="W851" s="6">
        <f t="shared" si="305"/>
        <v>10905</v>
      </c>
      <c r="X851" s="6">
        <f t="shared" si="306"/>
        <v>3295</v>
      </c>
      <c r="Y851" s="6">
        <f t="shared" si="307"/>
        <v>4</v>
      </c>
      <c r="Z851" s="6">
        <f t="shared" si="308"/>
        <v>20.809104704097116</v>
      </c>
      <c r="AC851" s="6">
        <f t="shared" si="287"/>
        <v>23143</v>
      </c>
      <c r="AD851" s="6">
        <f t="shared" si="288"/>
        <v>5786</v>
      </c>
      <c r="AE851" s="6">
        <f t="shared" si="289"/>
        <v>10</v>
      </c>
      <c r="AF851" s="6">
        <f t="shared" si="290"/>
        <v>3629</v>
      </c>
      <c r="AG851" s="6">
        <f t="shared" si="291"/>
        <v>4</v>
      </c>
      <c r="AH851" s="6">
        <f t="shared" si="292"/>
        <v>4289</v>
      </c>
      <c r="AI851" s="6">
        <f t="shared" si="293"/>
        <v>11.649765775695784</v>
      </c>
      <c r="AL851" s="6">
        <f t="shared" si="294"/>
        <v>23143</v>
      </c>
      <c r="AM851" s="6">
        <f t="shared" si="295"/>
        <v>17358</v>
      </c>
      <c r="AN851" s="6">
        <f t="shared" si="296"/>
        <v>30</v>
      </c>
      <c r="AO851" s="6">
        <f t="shared" si="297"/>
        <v>3012</v>
      </c>
      <c r="AP851" s="6">
        <f t="shared" si="298"/>
        <v>4</v>
      </c>
      <c r="AQ851" s="6">
        <f t="shared" si="299"/>
        <v>15667</v>
      </c>
      <c r="AR851" s="6">
        <f t="shared" si="300"/>
        <v>32.244687915006637</v>
      </c>
    </row>
    <row r="852" spans="3:44" x14ac:dyDescent="0.25">
      <c r="C852" s="5" t="s">
        <v>1688</v>
      </c>
      <c r="D852" s="5">
        <v>44860</v>
      </c>
      <c r="E852" s="5" t="s">
        <v>1689</v>
      </c>
      <c r="F852" s="5">
        <v>13725</v>
      </c>
      <c r="G852" s="5">
        <v>876</v>
      </c>
      <c r="H852" s="5">
        <v>2771</v>
      </c>
      <c r="I852" s="5">
        <v>2776</v>
      </c>
      <c r="J852" s="5">
        <v>2043</v>
      </c>
      <c r="K852" s="5">
        <v>1822</v>
      </c>
      <c r="L852" s="5">
        <v>521</v>
      </c>
      <c r="M852" s="5">
        <v>1084</v>
      </c>
      <c r="N852" s="5">
        <v>224</v>
      </c>
      <c r="O852" s="5">
        <v>209</v>
      </c>
      <c r="P852" s="5">
        <v>568</v>
      </c>
      <c r="Q852" s="5">
        <v>362</v>
      </c>
      <c r="R852" s="5">
        <v>469</v>
      </c>
      <c r="S852" s="6">
        <f t="shared" si="301"/>
        <v>6862.5</v>
      </c>
      <c r="T852" s="6" t="str">
        <f t="shared" si="302"/>
        <v>15 to 19 minutes</v>
      </c>
      <c r="U852" s="6">
        <f t="shared" si="303"/>
        <v>15</v>
      </c>
      <c r="V852" s="6">
        <f t="shared" si="304"/>
        <v>13725</v>
      </c>
      <c r="W852" s="6">
        <f t="shared" si="305"/>
        <v>6423</v>
      </c>
      <c r="X852" s="6">
        <f t="shared" si="306"/>
        <v>2043</v>
      </c>
      <c r="Y852" s="6">
        <f t="shared" si="307"/>
        <v>4</v>
      </c>
      <c r="Z852" s="6">
        <f t="shared" si="308"/>
        <v>15.860499265785609</v>
      </c>
      <c r="AC852" s="6">
        <f t="shared" si="287"/>
        <v>13725</v>
      </c>
      <c r="AD852" s="6">
        <f t="shared" si="288"/>
        <v>3432</v>
      </c>
      <c r="AE852" s="6">
        <f t="shared" si="289"/>
        <v>5</v>
      </c>
      <c r="AF852" s="6">
        <f t="shared" si="290"/>
        <v>2771</v>
      </c>
      <c r="AG852" s="6">
        <f t="shared" si="291"/>
        <v>4</v>
      </c>
      <c r="AH852" s="6">
        <f t="shared" si="292"/>
        <v>876</v>
      </c>
      <c r="AI852" s="6">
        <f t="shared" si="293"/>
        <v>8.6885600866113322</v>
      </c>
      <c r="AL852" s="6">
        <f t="shared" si="294"/>
        <v>13725</v>
      </c>
      <c r="AM852" s="6">
        <f t="shared" si="295"/>
        <v>10294</v>
      </c>
      <c r="AN852" s="6">
        <f t="shared" si="296"/>
        <v>25</v>
      </c>
      <c r="AO852" s="6">
        <f t="shared" si="297"/>
        <v>521</v>
      </c>
      <c r="AP852" s="6">
        <f t="shared" si="298"/>
        <v>4</v>
      </c>
      <c r="AQ852" s="6">
        <f t="shared" si="299"/>
        <v>10288</v>
      </c>
      <c r="AR852" s="6">
        <f t="shared" si="300"/>
        <v>25.044145873320538</v>
      </c>
    </row>
    <row r="853" spans="3:44" x14ac:dyDescent="0.25">
      <c r="C853" s="5" t="s">
        <v>1690</v>
      </c>
      <c r="D853" s="5">
        <v>44900</v>
      </c>
      <c r="E853" s="5" t="s">
        <v>1691</v>
      </c>
      <c r="F853" s="5">
        <v>9190</v>
      </c>
      <c r="G853" s="5">
        <v>254</v>
      </c>
      <c r="H853" s="5">
        <v>1123</v>
      </c>
      <c r="I853" s="5">
        <v>1566</v>
      </c>
      <c r="J853" s="5">
        <v>1663</v>
      </c>
      <c r="K853" s="5">
        <v>1257</v>
      </c>
      <c r="L853" s="5">
        <v>414</v>
      </c>
      <c r="M853" s="5">
        <v>1190</v>
      </c>
      <c r="N853" s="5">
        <v>309</v>
      </c>
      <c r="O853" s="5">
        <v>211</v>
      </c>
      <c r="P853" s="5">
        <v>826</v>
      </c>
      <c r="Q853" s="5">
        <v>253</v>
      </c>
      <c r="R853" s="5">
        <v>124</v>
      </c>
      <c r="S853" s="6">
        <f t="shared" si="301"/>
        <v>4595</v>
      </c>
      <c r="T853" s="6" t="str">
        <f t="shared" si="302"/>
        <v>15 to 19 minutes</v>
      </c>
      <c r="U853" s="6">
        <f t="shared" si="303"/>
        <v>15</v>
      </c>
      <c r="V853" s="6">
        <f t="shared" si="304"/>
        <v>9190</v>
      </c>
      <c r="W853" s="6">
        <f t="shared" si="305"/>
        <v>2943</v>
      </c>
      <c r="X853" s="6">
        <f t="shared" si="306"/>
        <v>1663</v>
      </c>
      <c r="Y853" s="6">
        <f t="shared" si="307"/>
        <v>4</v>
      </c>
      <c r="Z853" s="6">
        <f t="shared" si="308"/>
        <v>18.973541791942274</v>
      </c>
      <c r="AC853" s="6">
        <f t="shared" si="287"/>
        <v>9190</v>
      </c>
      <c r="AD853" s="6">
        <f t="shared" si="288"/>
        <v>2298</v>
      </c>
      <c r="AE853" s="6">
        <f t="shared" si="289"/>
        <v>10</v>
      </c>
      <c r="AF853" s="6">
        <f t="shared" si="290"/>
        <v>1566</v>
      </c>
      <c r="AG853" s="6">
        <f t="shared" si="291"/>
        <v>4</v>
      </c>
      <c r="AH853" s="6">
        <f t="shared" si="292"/>
        <v>1377</v>
      </c>
      <c r="AI853" s="6">
        <f t="shared" si="293"/>
        <v>12.351213282247766</v>
      </c>
      <c r="AL853" s="6">
        <f t="shared" si="294"/>
        <v>9190</v>
      </c>
      <c r="AM853" s="6">
        <f t="shared" si="295"/>
        <v>6893</v>
      </c>
      <c r="AN853" s="6">
        <f t="shared" si="296"/>
        <v>30</v>
      </c>
      <c r="AO853" s="6">
        <f t="shared" si="297"/>
        <v>1190</v>
      </c>
      <c r="AP853" s="6">
        <f t="shared" si="298"/>
        <v>4</v>
      </c>
      <c r="AQ853" s="6">
        <f t="shared" si="299"/>
        <v>6277</v>
      </c>
      <c r="AR853" s="6">
        <f t="shared" si="300"/>
        <v>32.068907563025213</v>
      </c>
    </row>
    <row r="854" spans="3:44" x14ac:dyDescent="0.25">
      <c r="C854" s="5" t="s">
        <v>1692</v>
      </c>
      <c r="D854" s="5">
        <v>44940</v>
      </c>
      <c r="E854" s="5" t="s">
        <v>1693</v>
      </c>
      <c r="F854" s="5">
        <v>42181</v>
      </c>
      <c r="G854" s="5">
        <v>1731</v>
      </c>
      <c r="H854" s="5">
        <v>4564</v>
      </c>
      <c r="I854" s="5">
        <v>8824</v>
      </c>
      <c r="J854" s="5">
        <v>9876</v>
      </c>
      <c r="K854" s="5">
        <v>5957</v>
      </c>
      <c r="L854" s="5">
        <v>1425</v>
      </c>
      <c r="M854" s="5">
        <v>3609</v>
      </c>
      <c r="N854" s="5">
        <v>612</v>
      </c>
      <c r="O854" s="5">
        <v>563</v>
      </c>
      <c r="P854" s="5">
        <v>2293</v>
      </c>
      <c r="Q854" s="5">
        <v>1859</v>
      </c>
      <c r="R854" s="5">
        <v>868</v>
      </c>
      <c r="S854" s="6">
        <f t="shared" si="301"/>
        <v>21090.5</v>
      </c>
      <c r="T854" s="6" t="str">
        <f t="shared" si="302"/>
        <v>15 to 19 minutes</v>
      </c>
      <c r="U854" s="6">
        <f t="shared" si="303"/>
        <v>15</v>
      </c>
      <c r="V854" s="6">
        <f t="shared" si="304"/>
        <v>42181</v>
      </c>
      <c r="W854" s="6">
        <f t="shared" si="305"/>
        <v>15119</v>
      </c>
      <c r="X854" s="6">
        <f t="shared" si="306"/>
        <v>9876</v>
      </c>
      <c r="Y854" s="6">
        <f t="shared" si="307"/>
        <v>4</v>
      </c>
      <c r="Z854" s="6">
        <f t="shared" si="308"/>
        <v>17.418590522478738</v>
      </c>
      <c r="AC854" s="6">
        <f t="shared" si="287"/>
        <v>42181</v>
      </c>
      <c r="AD854" s="6">
        <f t="shared" si="288"/>
        <v>10546</v>
      </c>
      <c r="AE854" s="6">
        <f t="shared" si="289"/>
        <v>10</v>
      </c>
      <c r="AF854" s="6">
        <f t="shared" si="290"/>
        <v>8824</v>
      </c>
      <c r="AG854" s="6">
        <f t="shared" si="291"/>
        <v>4</v>
      </c>
      <c r="AH854" s="6">
        <f t="shared" si="292"/>
        <v>6295</v>
      </c>
      <c r="AI854" s="6">
        <f t="shared" si="293"/>
        <v>11.926677243880327</v>
      </c>
      <c r="AL854" s="6">
        <f t="shared" si="294"/>
        <v>42181</v>
      </c>
      <c r="AM854" s="6">
        <f t="shared" si="295"/>
        <v>31636</v>
      </c>
      <c r="AN854" s="6">
        <f t="shared" si="296"/>
        <v>25</v>
      </c>
      <c r="AO854" s="6">
        <f t="shared" si="297"/>
        <v>1425</v>
      </c>
      <c r="AP854" s="6">
        <f t="shared" si="298"/>
        <v>4</v>
      </c>
      <c r="AQ854" s="6">
        <f t="shared" si="299"/>
        <v>30952</v>
      </c>
      <c r="AR854" s="6">
        <f t="shared" si="300"/>
        <v>26.919298245614034</v>
      </c>
    </row>
    <row r="855" spans="3:44" x14ac:dyDescent="0.25">
      <c r="C855" s="5" t="s">
        <v>1694</v>
      </c>
      <c r="D855" s="5">
        <v>44980</v>
      </c>
      <c r="E855" s="5" t="s">
        <v>1695</v>
      </c>
      <c r="F855" s="5">
        <v>39365</v>
      </c>
      <c r="G855" s="5">
        <v>1711</v>
      </c>
      <c r="H855" s="5">
        <v>5232</v>
      </c>
      <c r="I855" s="5">
        <v>6290</v>
      </c>
      <c r="J855" s="5">
        <v>6010</v>
      </c>
      <c r="K855" s="5">
        <v>5928</v>
      </c>
      <c r="L855" s="5">
        <v>2435</v>
      </c>
      <c r="M855" s="5">
        <v>4611</v>
      </c>
      <c r="N855" s="5">
        <v>1253</v>
      </c>
      <c r="O855" s="5">
        <v>1216</v>
      </c>
      <c r="P855" s="5">
        <v>2152</v>
      </c>
      <c r="Q855" s="5">
        <v>1502</v>
      </c>
      <c r="R855" s="5">
        <v>1025</v>
      </c>
      <c r="S855" s="6">
        <f t="shared" si="301"/>
        <v>19682.5</v>
      </c>
      <c r="T855" s="6" t="str">
        <f t="shared" si="302"/>
        <v>20 to 24 minutes</v>
      </c>
      <c r="U855" s="6">
        <f t="shared" si="303"/>
        <v>20</v>
      </c>
      <c r="V855" s="6">
        <f t="shared" si="304"/>
        <v>39365</v>
      </c>
      <c r="W855" s="6">
        <f t="shared" si="305"/>
        <v>19243</v>
      </c>
      <c r="X855" s="6">
        <f t="shared" si="306"/>
        <v>5928</v>
      </c>
      <c r="Y855" s="6">
        <f t="shared" si="307"/>
        <v>4</v>
      </c>
      <c r="Z855" s="6">
        <f t="shared" si="308"/>
        <v>20.296558704453442</v>
      </c>
      <c r="AC855" s="6">
        <f t="shared" si="287"/>
        <v>39365</v>
      </c>
      <c r="AD855" s="6">
        <f t="shared" si="288"/>
        <v>9842</v>
      </c>
      <c r="AE855" s="6">
        <f t="shared" si="289"/>
        <v>10</v>
      </c>
      <c r="AF855" s="6">
        <f t="shared" si="290"/>
        <v>6290</v>
      </c>
      <c r="AG855" s="6">
        <f t="shared" si="291"/>
        <v>4</v>
      </c>
      <c r="AH855" s="6">
        <f t="shared" si="292"/>
        <v>6943</v>
      </c>
      <c r="AI855" s="6">
        <f t="shared" si="293"/>
        <v>11.84308426073132</v>
      </c>
      <c r="AL855" s="6">
        <f t="shared" si="294"/>
        <v>39365</v>
      </c>
      <c r="AM855" s="6">
        <f t="shared" si="295"/>
        <v>29524</v>
      </c>
      <c r="AN855" s="6">
        <f t="shared" si="296"/>
        <v>30</v>
      </c>
      <c r="AO855" s="6">
        <f t="shared" si="297"/>
        <v>4611</v>
      </c>
      <c r="AP855" s="6">
        <f t="shared" si="298"/>
        <v>4</v>
      </c>
      <c r="AQ855" s="6">
        <f t="shared" si="299"/>
        <v>27606</v>
      </c>
      <c r="AR855" s="6">
        <f t="shared" si="300"/>
        <v>31.663630448926479</v>
      </c>
    </row>
    <row r="856" spans="3:44" x14ac:dyDescent="0.25">
      <c r="C856" s="5" t="s">
        <v>1696</v>
      </c>
      <c r="D856" s="5">
        <v>45000</v>
      </c>
      <c r="E856" s="5" t="s">
        <v>1697</v>
      </c>
      <c r="F856" s="5">
        <v>9700</v>
      </c>
      <c r="G856" s="5">
        <v>965</v>
      </c>
      <c r="H856" s="5">
        <v>1780</v>
      </c>
      <c r="I856" s="5">
        <v>1570</v>
      </c>
      <c r="J856" s="5">
        <v>1790</v>
      </c>
      <c r="K856" s="5">
        <v>1618</v>
      </c>
      <c r="L856" s="5">
        <v>379</v>
      </c>
      <c r="M856" s="5">
        <v>695</v>
      </c>
      <c r="N856" s="5">
        <v>65</v>
      </c>
      <c r="O856" s="5">
        <v>150</v>
      </c>
      <c r="P856" s="5">
        <v>341</v>
      </c>
      <c r="Q856" s="5">
        <v>211</v>
      </c>
      <c r="R856" s="5">
        <v>136</v>
      </c>
      <c r="S856" s="6">
        <f t="shared" si="301"/>
        <v>4850</v>
      </c>
      <c r="T856" s="6" t="str">
        <f t="shared" si="302"/>
        <v>15 to 19 minutes</v>
      </c>
      <c r="U856" s="6">
        <f t="shared" si="303"/>
        <v>15</v>
      </c>
      <c r="V856" s="6">
        <f t="shared" si="304"/>
        <v>9700</v>
      </c>
      <c r="W856" s="6">
        <f t="shared" si="305"/>
        <v>4315</v>
      </c>
      <c r="X856" s="6">
        <f t="shared" si="306"/>
        <v>1790</v>
      </c>
      <c r="Y856" s="6">
        <f t="shared" si="307"/>
        <v>4</v>
      </c>
      <c r="Z856" s="6">
        <f t="shared" si="308"/>
        <v>16.195530726256983</v>
      </c>
      <c r="AC856" s="6">
        <f t="shared" si="287"/>
        <v>9700</v>
      </c>
      <c r="AD856" s="6">
        <f t="shared" si="288"/>
        <v>2426</v>
      </c>
      <c r="AE856" s="6">
        <f t="shared" si="289"/>
        <v>5</v>
      </c>
      <c r="AF856" s="6">
        <f t="shared" si="290"/>
        <v>1780</v>
      </c>
      <c r="AG856" s="6">
        <f t="shared" si="291"/>
        <v>4</v>
      </c>
      <c r="AH856" s="6">
        <f t="shared" si="292"/>
        <v>965</v>
      </c>
      <c r="AI856" s="6">
        <f t="shared" si="293"/>
        <v>8.2808988764044944</v>
      </c>
      <c r="AL856" s="6">
        <f t="shared" si="294"/>
        <v>9700</v>
      </c>
      <c r="AM856" s="6">
        <f t="shared" si="295"/>
        <v>7275</v>
      </c>
      <c r="AN856" s="6">
        <f t="shared" si="296"/>
        <v>20</v>
      </c>
      <c r="AO856" s="6">
        <f t="shared" si="297"/>
        <v>1618</v>
      </c>
      <c r="AP856" s="6">
        <f t="shared" si="298"/>
        <v>4</v>
      </c>
      <c r="AQ856" s="6">
        <f t="shared" si="299"/>
        <v>6105</v>
      </c>
      <c r="AR856" s="6">
        <f t="shared" si="300"/>
        <v>22.892459826946848</v>
      </c>
    </row>
    <row r="857" spans="3:44" x14ac:dyDescent="0.25">
      <c r="C857" s="5" t="s">
        <v>1698</v>
      </c>
      <c r="D857" s="5">
        <v>45020</v>
      </c>
      <c r="E857" s="5" t="s">
        <v>1699</v>
      </c>
      <c r="F857" s="5">
        <v>6479</v>
      </c>
      <c r="G857" s="5">
        <v>662</v>
      </c>
      <c r="H857" s="5">
        <v>1568</v>
      </c>
      <c r="I857" s="5">
        <v>1772</v>
      </c>
      <c r="J857" s="5">
        <v>572</v>
      </c>
      <c r="K857" s="5">
        <v>401</v>
      </c>
      <c r="L857" s="5">
        <v>125</v>
      </c>
      <c r="M857" s="5">
        <v>483</v>
      </c>
      <c r="N857" s="5">
        <v>71</v>
      </c>
      <c r="O857" s="5">
        <v>279</v>
      </c>
      <c r="P857" s="5">
        <v>294</v>
      </c>
      <c r="Q857" s="5">
        <v>119</v>
      </c>
      <c r="R857" s="5">
        <v>133</v>
      </c>
      <c r="S857" s="6">
        <f t="shared" si="301"/>
        <v>3239.5</v>
      </c>
      <c r="T857" s="6" t="str">
        <f t="shared" si="302"/>
        <v>10 to 14 minutes</v>
      </c>
      <c r="U857" s="6">
        <f t="shared" si="303"/>
        <v>10</v>
      </c>
      <c r="V857" s="6">
        <f t="shared" si="304"/>
        <v>6479</v>
      </c>
      <c r="W857" s="6">
        <f t="shared" si="305"/>
        <v>2230</v>
      </c>
      <c r="X857" s="6">
        <f t="shared" si="306"/>
        <v>1772</v>
      </c>
      <c r="Y857" s="6">
        <f t="shared" si="307"/>
        <v>4</v>
      </c>
      <c r="Z857" s="6">
        <f t="shared" si="308"/>
        <v>12.278781038374717</v>
      </c>
      <c r="AC857" s="6">
        <f t="shared" si="287"/>
        <v>6479</v>
      </c>
      <c r="AD857" s="6">
        <f t="shared" si="288"/>
        <v>1620</v>
      </c>
      <c r="AE857" s="6">
        <f t="shared" si="289"/>
        <v>5</v>
      </c>
      <c r="AF857" s="6">
        <f t="shared" si="290"/>
        <v>1568</v>
      </c>
      <c r="AG857" s="6">
        <f t="shared" si="291"/>
        <v>4</v>
      </c>
      <c r="AH857" s="6">
        <f t="shared" si="292"/>
        <v>662</v>
      </c>
      <c r="AI857" s="6">
        <f t="shared" si="293"/>
        <v>7.4432397959183678</v>
      </c>
      <c r="AL857" s="6">
        <f t="shared" si="294"/>
        <v>6479</v>
      </c>
      <c r="AM857" s="6">
        <f t="shared" si="295"/>
        <v>4860</v>
      </c>
      <c r="AN857" s="6">
        <f t="shared" si="296"/>
        <v>20</v>
      </c>
      <c r="AO857" s="6">
        <f t="shared" si="297"/>
        <v>401</v>
      </c>
      <c r="AP857" s="6">
        <f t="shared" si="298"/>
        <v>4</v>
      </c>
      <c r="AQ857" s="6">
        <f t="shared" si="299"/>
        <v>4574</v>
      </c>
      <c r="AR857" s="6">
        <f t="shared" si="300"/>
        <v>22.845386533665835</v>
      </c>
    </row>
    <row r="858" spans="3:44" x14ac:dyDescent="0.25">
      <c r="C858" s="5" t="s">
        <v>1700</v>
      </c>
      <c r="D858" s="5">
        <v>45060</v>
      </c>
      <c r="E858" s="5" t="s">
        <v>1701</v>
      </c>
      <c r="F858" s="5">
        <v>290858</v>
      </c>
      <c r="G858" s="5">
        <v>12540</v>
      </c>
      <c r="H858" s="5">
        <v>34181</v>
      </c>
      <c r="I858" s="5">
        <v>48842</v>
      </c>
      <c r="J858" s="5">
        <v>55605</v>
      </c>
      <c r="K858" s="5">
        <v>54945</v>
      </c>
      <c r="L858" s="5">
        <v>18889</v>
      </c>
      <c r="M858" s="5">
        <v>30152</v>
      </c>
      <c r="N858" s="5">
        <v>6331</v>
      </c>
      <c r="O858" s="5">
        <v>7710</v>
      </c>
      <c r="P858" s="5">
        <v>11796</v>
      </c>
      <c r="Q858" s="5">
        <v>6237</v>
      </c>
      <c r="R858" s="5">
        <v>3630</v>
      </c>
      <c r="S858" s="6">
        <f t="shared" si="301"/>
        <v>145429</v>
      </c>
      <c r="T858" s="6" t="str">
        <f t="shared" si="302"/>
        <v>15 to 19 minutes</v>
      </c>
      <c r="U858" s="6">
        <f t="shared" si="303"/>
        <v>15</v>
      </c>
      <c r="V858" s="6">
        <f t="shared" si="304"/>
        <v>290858</v>
      </c>
      <c r="W858" s="6">
        <f t="shared" si="305"/>
        <v>95563</v>
      </c>
      <c r="X858" s="6">
        <f t="shared" si="306"/>
        <v>55605</v>
      </c>
      <c r="Y858" s="6">
        <f t="shared" si="307"/>
        <v>4</v>
      </c>
      <c r="Z858" s="6">
        <f t="shared" si="308"/>
        <v>18.587159428108983</v>
      </c>
      <c r="AC858" s="6">
        <f t="shared" si="287"/>
        <v>290858</v>
      </c>
      <c r="AD858" s="6">
        <f t="shared" si="288"/>
        <v>72715</v>
      </c>
      <c r="AE858" s="6">
        <f t="shared" si="289"/>
        <v>10</v>
      </c>
      <c r="AF858" s="6">
        <f t="shared" si="290"/>
        <v>48842</v>
      </c>
      <c r="AG858" s="6">
        <f t="shared" si="291"/>
        <v>4</v>
      </c>
      <c r="AH858" s="6">
        <f t="shared" si="292"/>
        <v>46721</v>
      </c>
      <c r="AI858" s="6">
        <f t="shared" si="293"/>
        <v>12.128782605134925</v>
      </c>
      <c r="AL858" s="6">
        <f t="shared" si="294"/>
        <v>290858</v>
      </c>
      <c r="AM858" s="6">
        <f t="shared" si="295"/>
        <v>218144</v>
      </c>
      <c r="AN858" s="6">
        <f t="shared" si="296"/>
        <v>25</v>
      </c>
      <c r="AO858" s="6">
        <f t="shared" si="297"/>
        <v>18889</v>
      </c>
      <c r="AP858" s="6">
        <f t="shared" si="298"/>
        <v>4</v>
      </c>
      <c r="AQ858" s="6">
        <f t="shared" si="299"/>
        <v>206113</v>
      </c>
      <c r="AR858" s="6">
        <f t="shared" si="300"/>
        <v>27.547620308115835</v>
      </c>
    </row>
    <row r="859" spans="3:44" x14ac:dyDescent="0.25">
      <c r="C859" s="5" t="s">
        <v>1702</v>
      </c>
      <c r="D859" s="5">
        <v>45140</v>
      </c>
      <c r="E859" s="5" t="s">
        <v>1703</v>
      </c>
      <c r="F859" s="5">
        <v>17527</v>
      </c>
      <c r="G859" s="5">
        <v>771</v>
      </c>
      <c r="H859" s="5">
        <v>3449</v>
      </c>
      <c r="I859" s="5">
        <v>2573</v>
      </c>
      <c r="J859" s="5">
        <v>2644</v>
      </c>
      <c r="K859" s="5">
        <v>1954</v>
      </c>
      <c r="L859" s="5">
        <v>703</v>
      </c>
      <c r="M859" s="5">
        <v>2096</v>
      </c>
      <c r="N859" s="5">
        <v>433</v>
      </c>
      <c r="O859" s="5">
        <v>293</v>
      </c>
      <c r="P859" s="5">
        <v>1142</v>
      </c>
      <c r="Q859" s="5">
        <v>1048</v>
      </c>
      <c r="R859" s="5">
        <v>421</v>
      </c>
      <c r="S859" s="6">
        <f t="shared" si="301"/>
        <v>8763.5</v>
      </c>
      <c r="T859" s="6" t="str">
        <f t="shared" si="302"/>
        <v>15 to 19 minutes</v>
      </c>
      <c r="U859" s="6">
        <f t="shared" si="303"/>
        <v>15</v>
      </c>
      <c r="V859" s="6">
        <f t="shared" si="304"/>
        <v>17527</v>
      </c>
      <c r="W859" s="6">
        <f t="shared" si="305"/>
        <v>6793</v>
      </c>
      <c r="X859" s="6">
        <f t="shared" si="306"/>
        <v>2644</v>
      </c>
      <c r="Y859" s="6">
        <f t="shared" si="307"/>
        <v>4</v>
      </c>
      <c r="Z859" s="6">
        <f t="shared" si="308"/>
        <v>17.98108925869894</v>
      </c>
      <c r="AC859" s="6">
        <f t="shared" si="287"/>
        <v>17527</v>
      </c>
      <c r="AD859" s="6">
        <f t="shared" si="288"/>
        <v>4382</v>
      </c>
      <c r="AE859" s="6">
        <f t="shared" si="289"/>
        <v>10</v>
      </c>
      <c r="AF859" s="6">
        <f t="shared" si="290"/>
        <v>2573</v>
      </c>
      <c r="AG859" s="6">
        <f t="shared" si="291"/>
        <v>4</v>
      </c>
      <c r="AH859" s="6">
        <f t="shared" si="292"/>
        <v>4220</v>
      </c>
      <c r="AI859" s="6">
        <f t="shared" si="293"/>
        <v>10.251457442673921</v>
      </c>
      <c r="AL859" s="6">
        <f t="shared" si="294"/>
        <v>17527</v>
      </c>
      <c r="AM859" s="6">
        <f t="shared" si="295"/>
        <v>13146</v>
      </c>
      <c r="AN859" s="6">
        <f t="shared" si="296"/>
        <v>30</v>
      </c>
      <c r="AO859" s="6">
        <f t="shared" si="297"/>
        <v>2096</v>
      </c>
      <c r="AP859" s="6">
        <f t="shared" si="298"/>
        <v>4</v>
      </c>
      <c r="AQ859" s="6">
        <f t="shared" si="299"/>
        <v>12094</v>
      </c>
      <c r="AR859" s="6">
        <f t="shared" si="300"/>
        <v>32.006202290076338</v>
      </c>
    </row>
    <row r="860" spans="3:44" x14ac:dyDescent="0.25">
      <c r="C860" s="5" t="s">
        <v>1704</v>
      </c>
      <c r="D860" s="5">
        <v>45180</v>
      </c>
      <c r="E860" s="5" t="s">
        <v>1705</v>
      </c>
      <c r="F860" s="5">
        <v>29928</v>
      </c>
      <c r="G860" s="5">
        <v>1109</v>
      </c>
      <c r="H860" s="5">
        <v>4045</v>
      </c>
      <c r="I860" s="5">
        <v>4904</v>
      </c>
      <c r="J860" s="5">
        <v>4324</v>
      </c>
      <c r="K860" s="5">
        <v>4521</v>
      </c>
      <c r="L860" s="5">
        <v>1941</v>
      </c>
      <c r="M860" s="5">
        <v>3097</v>
      </c>
      <c r="N860" s="5">
        <v>841</v>
      </c>
      <c r="O860" s="5">
        <v>696</v>
      </c>
      <c r="P860" s="5">
        <v>1827</v>
      </c>
      <c r="Q860" s="5">
        <v>2000</v>
      </c>
      <c r="R860" s="5">
        <v>623</v>
      </c>
      <c r="S860" s="6">
        <f t="shared" si="301"/>
        <v>14964</v>
      </c>
      <c r="T860" s="6" t="str">
        <f t="shared" si="302"/>
        <v>20 to 24 minutes</v>
      </c>
      <c r="U860" s="6">
        <f t="shared" si="303"/>
        <v>20</v>
      </c>
      <c r="V860" s="6">
        <f t="shared" si="304"/>
        <v>29928</v>
      </c>
      <c r="W860" s="6">
        <f t="shared" si="305"/>
        <v>14382</v>
      </c>
      <c r="X860" s="6">
        <f t="shared" si="306"/>
        <v>4521</v>
      </c>
      <c r="Y860" s="6">
        <f t="shared" si="307"/>
        <v>4</v>
      </c>
      <c r="Z860" s="6">
        <f t="shared" si="308"/>
        <v>20.514930325149304</v>
      </c>
      <c r="AC860" s="6">
        <f t="shared" si="287"/>
        <v>29928</v>
      </c>
      <c r="AD860" s="6">
        <f t="shared" si="288"/>
        <v>7483</v>
      </c>
      <c r="AE860" s="6">
        <f t="shared" si="289"/>
        <v>10</v>
      </c>
      <c r="AF860" s="6">
        <f t="shared" si="290"/>
        <v>4904</v>
      </c>
      <c r="AG860" s="6">
        <f t="shared" si="291"/>
        <v>4</v>
      </c>
      <c r="AH860" s="6">
        <f t="shared" si="292"/>
        <v>5154</v>
      </c>
      <c r="AI860" s="6">
        <f t="shared" si="293"/>
        <v>11.898858075040783</v>
      </c>
      <c r="AL860" s="6">
        <f t="shared" si="294"/>
        <v>29928</v>
      </c>
      <c r="AM860" s="6">
        <f t="shared" si="295"/>
        <v>22446</v>
      </c>
      <c r="AN860" s="6">
        <f t="shared" si="296"/>
        <v>30</v>
      </c>
      <c r="AO860" s="6">
        <f t="shared" si="297"/>
        <v>3097</v>
      </c>
      <c r="AP860" s="6">
        <f t="shared" si="298"/>
        <v>4</v>
      </c>
      <c r="AQ860" s="6">
        <f t="shared" si="299"/>
        <v>20844</v>
      </c>
      <c r="AR860" s="6">
        <f t="shared" si="300"/>
        <v>32.069099128188569</v>
      </c>
    </row>
    <row r="861" spans="3:44" x14ac:dyDescent="0.25">
      <c r="C861" s="5" t="s">
        <v>1706</v>
      </c>
      <c r="D861" s="5">
        <v>45220</v>
      </c>
      <c r="E861" s="5" t="s">
        <v>1707</v>
      </c>
      <c r="F861" s="5">
        <v>164060</v>
      </c>
      <c r="G861" s="5">
        <v>3980</v>
      </c>
      <c r="H861" s="5">
        <v>16580</v>
      </c>
      <c r="I861" s="5">
        <v>24092</v>
      </c>
      <c r="J861" s="5">
        <v>32481</v>
      </c>
      <c r="K861" s="5">
        <v>28873</v>
      </c>
      <c r="L861" s="5">
        <v>10739</v>
      </c>
      <c r="M861" s="5">
        <v>24324</v>
      </c>
      <c r="N861" s="5">
        <v>4477</v>
      </c>
      <c r="O861" s="5">
        <v>4837</v>
      </c>
      <c r="P861" s="5">
        <v>8786</v>
      </c>
      <c r="Q861" s="5">
        <v>3703</v>
      </c>
      <c r="R861" s="5">
        <v>1188</v>
      </c>
      <c r="S861" s="6">
        <f t="shared" si="301"/>
        <v>82030</v>
      </c>
      <c r="T861" s="6" t="str">
        <f t="shared" si="302"/>
        <v>20 to 24 minutes</v>
      </c>
      <c r="U861" s="6">
        <f t="shared" si="303"/>
        <v>20</v>
      </c>
      <c r="V861" s="6">
        <f t="shared" si="304"/>
        <v>164060</v>
      </c>
      <c r="W861" s="6">
        <f t="shared" si="305"/>
        <v>77133</v>
      </c>
      <c r="X861" s="6">
        <f t="shared" si="306"/>
        <v>28873</v>
      </c>
      <c r="Y861" s="6">
        <f t="shared" si="307"/>
        <v>4</v>
      </c>
      <c r="Z861" s="6">
        <f t="shared" si="308"/>
        <v>20.678419284452602</v>
      </c>
      <c r="AC861" s="6">
        <f t="shared" si="287"/>
        <v>164060</v>
      </c>
      <c r="AD861" s="6">
        <f t="shared" si="288"/>
        <v>41016</v>
      </c>
      <c r="AE861" s="6">
        <f t="shared" si="289"/>
        <v>10</v>
      </c>
      <c r="AF861" s="6">
        <f t="shared" si="290"/>
        <v>24092</v>
      </c>
      <c r="AG861" s="6">
        <f t="shared" si="291"/>
        <v>4</v>
      </c>
      <c r="AH861" s="6">
        <f t="shared" si="292"/>
        <v>20560</v>
      </c>
      <c r="AI861" s="6">
        <f t="shared" si="293"/>
        <v>13.39614809895401</v>
      </c>
      <c r="AL861" s="6">
        <f t="shared" si="294"/>
        <v>164060</v>
      </c>
      <c r="AM861" s="6">
        <f t="shared" si="295"/>
        <v>123045</v>
      </c>
      <c r="AN861" s="6">
        <f t="shared" si="296"/>
        <v>30</v>
      </c>
      <c r="AO861" s="6">
        <f t="shared" si="297"/>
        <v>24324</v>
      </c>
      <c r="AP861" s="6">
        <f t="shared" si="298"/>
        <v>4</v>
      </c>
      <c r="AQ861" s="6">
        <f t="shared" si="299"/>
        <v>116745</v>
      </c>
      <c r="AR861" s="6">
        <f t="shared" si="300"/>
        <v>31.036013813517513</v>
      </c>
    </row>
    <row r="862" spans="3:44" x14ac:dyDescent="0.25">
      <c r="C862" s="5" t="s">
        <v>1708</v>
      </c>
      <c r="D862" s="5">
        <v>45260</v>
      </c>
      <c r="E862" s="5" t="s">
        <v>1709</v>
      </c>
      <c r="F862" s="5">
        <v>3917</v>
      </c>
      <c r="G862" s="5">
        <v>197</v>
      </c>
      <c r="H862" s="5">
        <v>1693</v>
      </c>
      <c r="I862" s="5">
        <v>669</v>
      </c>
      <c r="J862" s="5">
        <v>490</v>
      </c>
      <c r="K862" s="5">
        <v>236</v>
      </c>
      <c r="L862" s="5">
        <v>102</v>
      </c>
      <c r="M862" s="5">
        <v>178</v>
      </c>
      <c r="N862" s="5">
        <v>8</v>
      </c>
      <c r="O862" s="5">
        <v>83</v>
      </c>
      <c r="P862" s="5">
        <v>131</v>
      </c>
      <c r="Q862" s="5">
        <v>52</v>
      </c>
      <c r="R862" s="5">
        <v>78</v>
      </c>
      <c r="S862" s="6">
        <f t="shared" si="301"/>
        <v>1958.5</v>
      </c>
      <c r="T862" s="6" t="str">
        <f t="shared" si="302"/>
        <v>10 to 14 minutes</v>
      </c>
      <c r="U862" s="6">
        <f t="shared" si="303"/>
        <v>10</v>
      </c>
      <c r="V862" s="6">
        <f t="shared" si="304"/>
        <v>3917</v>
      </c>
      <c r="W862" s="6">
        <f t="shared" si="305"/>
        <v>1890</v>
      </c>
      <c r="X862" s="6">
        <f t="shared" si="306"/>
        <v>669</v>
      </c>
      <c r="Y862" s="6">
        <f t="shared" si="307"/>
        <v>4</v>
      </c>
      <c r="Z862" s="6">
        <f t="shared" si="308"/>
        <v>10.409566517189836</v>
      </c>
      <c r="AC862" s="6">
        <f t="shared" si="287"/>
        <v>3917</v>
      </c>
      <c r="AD862" s="6">
        <f t="shared" si="288"/>
        <v>980</v>
      </c>
      <c r="AE862" s="6">
        <f t="shared" si="289"/>
        <v>5</v>
      </c>
      <c r="AF862" s="6">
        <f t="shared" si="290"/>
        <v>1693</v>
      </c>
      <c r="AG862" s="6">
        <f t="shared" si="291"/>
        <v>4</v>
      </c>
      <c r="AH862" s="6">
        <f t="shared" si="292"/>
        <v>197</v>
      </c>
      <c r="AI862" s="6">
        <f t="shared" si="293"/>
        <v>6.8481984642646188</v>
      </c>
      <c r="AL862" s="6">
        <f t="shared" si="294"/>
        <v>3917</v>
      </c>
      <c r="AM862" s="6">
        <f t="shared" si="295"/>
        <v>2938</v>
      </c>
      <c r="AN862" s="6">
        <f t="shared" si="296"/>
        <v>15</v>
      </c>
      <c r="AO862" s="6">
        <f t="shared" si="297"/>
        <v>490</v>
      </c>
      <c r="AP862" s="6">
        <f t="shared" si="298"/>
        <v>4</v>
      </c>
      <c r="AQ862" s="6">
        <f t="shared" si="299"/>
        <v>2559</v>
      </c>
      <c r="AR862" s="6">
        <f t="shared" si="300"/>
        <v>18.091836734693878</v>
      </c>
    </row>
    <row r="863" spans="3:44" x14ac:dyDescent="0.25">
      <c r="C863" s="5" t="s">
        <v>1710</v>
      </c>
      <c r="D863" s="5">
        <v>45300</v>
      </c>
      <c r="E863" s="5" t="s">
        <v>1711</v>
      </c>
      <c r="F863" s="5">
        <v>1151403</v>
      </c>
      <c r="G863" s="5">
        <v>25115</v>
      </c>
      <c r="H863" s="5">
        <v>97851</v>
      </c>
      <c r="I863" s="5">
        <v>152438</v>
      </c>
      <c r="J863" s="5">
        <v>184956</v>
      </c>
      <c r="K863" s="5">
        <v>183497</v>
      </c>
      <c r="L863" s="5">
        <v>74826</v>
      </c>
      <c r="M863" s="5">
        <v>176852</v>
      </c>
      <c r="N863" s="5">
        <v>36983</v>
      </c>
      <c r="O863" s="5">
        <v>44667</v>
      </c>
      <c r="P863" s="5">
        <v>98372</v>
      </c>
      <c r="Q863" s="5">
        <v>54988</v>
      </c>
      <c r="R863" s="5">
        <v>20858</v>
      </c>
      <c r="S863" s="6">
        <f t="shared" si="301"/>
        <v>575701.5</v>
      </c>
      <c r="T863" s="6" t="str">
        <f t="shared" si="302"/>
        <v>20 to 24 minutes</v>
      </c>
      <c r="U863" s="6">
        <f t="shared" si="303"/>
        <v>20</v>
      </c>
      <c r="V863" s="6">
        <f t="shared" si="304"/>
        <v>1151403</v>
      </c>
      <c r="W863" s="6">
        <f t="shared" si="305"/>
        <v>460360</v>
      </c>
      <c r="X863" s="6">
        <f t="shared" si="306"/>
        <v>183497</v>
      </c>
      <c r="Y863" s="6">
        <f t="shared" si="307"/>
        <v>4</v>
      </c>
      <c r="Z863" s="6">
        <f t="shared" si="308"/>
        <v>22.51429723646708</v>
      </c>
      <c r="AC863" s="6">
        <f t="shared" si="287"/>
        <v>1151403</v>
      </c>
      <c r="AD863" s="6">
        <f t="shared" si="288"/>
        <v>287851</v>
      </c>
      <c r="AE863" s="6">
        <f t="shared" si="289"/>
        <v>15</v>
      </c>
      <c r="AF863" s="6">
        <f t="shared" si="290"/>
        <v>184956</v>
      </c>
      <c r="AG863" s="6">
        <f t="shared" si="291"/>
        <v>4</v>
      </c>
      <c r="AH863" s="6">
        <f t="shared" si="292"/>
        <v>275404</v>
      </c>
      <c r="AI863" s="6">
        <f t="shared" si="293"/>
        <v>15.269182940807543</v>
      </c>
      <c r="AL863" s="6">
        <f t="shared" si="294"/>
        <v>1151403</v>
      </c>
      <c r="AM863" s="6">
        <f t="shared" si="295"/>
        <v>863553</v>
      </c>
      <c r="AN863" s="6">
        <f t="shared" si="296"/>
        <v>30</v>
      </c>
      <c r="AO863" s="6">
        <f t="shared" si="297"/>
        <v>176852</v>
      </c>
      <c r="AP863" s="6">
        <f t="shared" si="298"/>
        <v>4</v>
      </c>
      <c r="AQ863" s="6">
        <f t="shared" si="299"/>
        <v>718683</v>
      </c>
      <c r="AR863" s="6">
        <f t="shared" si="300"/>
        <v>33.276621129532039</v>
      </c>
    </row>
    <row r="864" spans="3:44" x14ac:dyDescent="0.25">
      <c r="C864" s="5" t="s">
        <v>1712</v>
      </c>
      <c r="D864" s="5">
        <v>45340</v>
      </c>
      <c r="E864" s="5" t="s">
        <v>1713</v>
      </c>
      <c r="F864" s="5">
        <v>12300</v>
      </c>
      <c r="G864" s="5">
        <v>676</v>
      </c>
      <c r="H864" s="5">
        <v>2221</v>
      </c>
      <c r="I864" s="5">
        <v>2108</v>
      </c>
      <c r="J864" s="5">
        <v>2377</v>
      </c>
      <c r="K864" s="5">
        <v>1532</v>
      </c>
      <c r="L864" s="5">
        <v>405</v>
      </c>
      <c r="M864" s="5">
        <v>942</v>
      </c>
      <c r="N864" s="5">
        <v>171</v>
      </c>
      <c r="O864" s="5">
        <v>230</v>
      </c>
      <c r="P864" s="5">
        <v>778</v>
      </c>
      <c r="Q864" s="5">
        <v>520</v>
      </c>
      <c r="R864" s="5">
        <v>340</v>
      </c>
      <c r="S864" s="6">
        <f t="shared" si="301"/>
        <v>6150</v>
      </c>
      <c r="T864" s="6" t="str">
        <f t="shared" si="302"/>
        <v>15 to 19 minutes</v>
      </c>
      <c r="U864" s="6">
        <f t="shared" si="303"/>
        <v>15</v>
      </c>
      <c r="V864" s="6">
        <f t="shared" si="304"/>
        <v>12300</v>
      </c>
      <c r="W864" s="6">
        <f t="shared" si="305"/>
        <v>5005</v>
      </c>
      <c r="X864" s="6">
        <f t="shared" si="306"/>
        <v>2377</v>
      </c>
      <c r="Y864" s="6">
        <f t="shared" si="307"/>
        <v>4</v>
      </c>
      <c r="Z864" s="6">
        <f t="shared" si="308"/>
        <v>16.926798485485907</v>
      </c>
      <c r="AC864" s="6">
        <f t="shared" si="287"/>
        <v>12300</v>
      </c>
      <c r="AD864" s="6">
        <f t="shared" si="288"/>
        <v>3076</v>
      </c>
      <c r="AE864" s="6">
        <f t="shared" si="289"/>
        <v>10</v>
      </c>
      <c r="AF864" s="6">
        <f t="shared" si="290"/>
        <v>2108</v>
      </c>
      <c r="AG864" s="6">
        <f t="shared" si="291"/>
        <v>4</v>
      </c>
      <c r="AH864" s="6">
        <f t="shared" si="292"/>
        <v>2897</v>
      </c>
      <c r="AI864" s="6">
        <f t="shared" si="293"/>
        <v>10.337760910815939</v>
      </c>
      <c r="AL864" s="6">
        <f t="shared" si="294"/>
        <v>12300</v>
      </c>
      <c r="AM864" s="6">
        <f t="shared" si="295"/>
        <v>9225</v>
      </c>
      <c r="AN864" s="6">
        <f t="shared" si="296"/>
        <v>25</v>
      </c>
      <c r="AO864" s="6">
        <f t="shared" si="297"/>
        <v>405</v>
      </c>
      <c r="AP864" s="6">
        <f t="shared" si="298"/>
        <v>4</v>
      </c>
      <c r="AQ864" s="6">
        <f t="shared" si="299"/>
        <v>8914</v>
      </c>
      <c r="AR864" s="6">
        <f t="shared" si="300"/>
        <v>28.071604938271605</v>
      </c>
    </row>
    <row r="865" spans="3:44" x14ac:dyDescent="0.25">
      <c r="C865" s="5" t="s">
        <v>1714</v>
      </c>
      <c r="D865" s="5">
        <v>45380</v>
      </c>
      <c r="E865" s="5" t="s">
        <v>1715</v>
      </c>
      <c r="F865" s="5">
        <v>14742</v>
      </c>
      <c r="G865" s="5">
        <v>879</v>
      </c>
      <c r="H865" s="5">
        <v>2522</v>
      </c>
      <c r="I865" s="5">
        <v>2247</v>
      </c>
      <c r="J865" s="5">
        <v>1429</v>
      </c>
      <c r="K865" s="5">
        <v>1292</v>
      </c>
      <c r="L865" s="5">
        <v>683</v>
      </c>
      <c r="M865" s="5">
        <v>1428</v>
      </c>
      <c r="N865" s="5">
        <v>608</v>
      </c>
      <c r="O865" s="5">
        <v>1013</v>
      </c>
      <c r="P865" s="5">
        <v>1843</v>
      </c>
      <c r="Q865" s="5">
        <v>505</v>
      </c>
      <c r="R865" s="5">
        <v>293</v>
      </c>
      <c r="S865" s="6">
        <f t="shared" si="301"/>
        <v>7371</v>
      </c>
      <c r="T865" s="6" t="str">
        <f t="shared" si="302"/>
        <v>20 to 24 minutes</v>
      </c>
      <c r="U865" s="6">
        <f t="shared" si="303"/>
        <v>20</v>
      </c>
      <c r="V865" s="6">
        <f t="shared" si="304"/>
        <v>14742</v>
      </c>
      <c r="W865" s="6">
        <f t="shared" si="305"/>
        <v>7077</v>
      </c>
      <c r="X865" s="6">
        <f t="shared" si="306"/>
        <v>1292</v>
      </c>
      <c r="Y865" s="6">
        <f t="shared" si="307"/>
        <v>4</v>
      </c>
      <c r="Z865" s="6">
        <f t="shared" si="308"/>
        <v>20.910216718266255</v>
      </c>
      <c r="AC865" s="6">
        <f t="shared" si="287"/>
        <v>14742</v>
      </c>
      <c r="AD865" s="6">
        <f t="shared" si="288"/>
        <v>3686</v>
      </c>
      <c r="AE865" s="6">
        <f t="shared" si="289"/>
        <v>10</v>
      </c>
      <c r="AF865" s="6">
        <f t="shared" si="290"/>
        <v>2247</v>
      </c>
      <c r="AG865" s="6">
        <f t="shared" si="291"/>
        <v>4</v>
      </c>
      <c r="AH865" s="6">
        <f t="shared" si="292"/>
        <v>3401</v>
      </c>
      <c r="AI865" s="6">
        <f t="shared" si="293"/>
        <v>10.506453048509123</v>
      </c>
      <c r="AL865" s="6">
        <f t="shared" si="294"/>
        <v>14742</v>
      </c>
      <c r="AM865" s="6">
        <f t="shared" si="295"/>
        <v>11057</v>
      </c>
      <c r="AN865" s="6">
        <f t="shared" si="296"/>
        <v>35</v>
      </c>
      <c r="AO865" s="6">
        <f t="shared" si="297"/>
        <v>608</v>
      </c>
      <c r="AP865" s="6">
        <f t="shared" si="298"/>
        <v>4</v>
      </c>
      <c r="AQ865" s="6">
        <f t="shared" si="299"/>
        <v>10480</v>
      </c>
      <c r="AR865" s="6">
        <f t="shared" si="300"/>
        <v>38.79276315789474</v>
      </c>
    </row>
    <row r="866" spans="3:44" x14ac:dyDescent="0.25">
      <c r="C866" s="5" t="s">
        <v>1716</v>
      </c>
      <c r="D866" s="5">
        <v>45460</v>
      </c>
      <c r="E866" s="5" t="s">
        <v>1717</v>
      </c>
      <c r="F866" s="5">
        <v>71756</v>
      </c>
      <c r="G866" s="5">
        <v>3505</v>
      </c>
      <c r="H866" s="5">
        <v>10299</v>
      </c>
      <c r="I866" s="5">
        <v>12873</v>
      </c>
      <c r="J866" s="5">
        <v>13118</v>
      </c>
      <c r="K866" s="5">
        <v>10117</v>
      </c>
      <c r="L866" s="5">
        <v>4143</v>
      </c>
      <c r="M866" s="5">
        <v>6857</v>
      </c>
      <c r="N866" s="5">
        <v>1416</v>
      </c>
      <c r="O866" s="5">
        <v>1785</v>
      </c>
      <c r="P866" s="5">
        <v>3190</v>
      </c>
      <c r="Q866" s="5">
        <v>2412</v>
      </c>
      <c r="R866" s="5">
        <v>2041</v>
      </c>
      <c r="S866" s="6">
        <f t="shared" si="301"/>
        <v>35878</v>
      </c>
      <c r="T866" s="6" t="str">
        <f t="shared" si="302"/>
        <v>15 to 19 minutes</v>
      </c>
      <c r="U866" s="6">
        <f t="shared" si="303"/>
        <v>15</v>
      </c>
      <c r="V866" s="6">
        <f t="shared" si="304"/>
        <v>71756</v>
      </c>
      <c r="W866" s="6">
        <f t="shared" si="305"/>
        <v>26677</v>
      </c>
      <c r="X866" s="6">
        <f t="shared" si="306"/>
        <v>13118</v>
      </c>
      <c r="Y866" s="6">
        <f t="shared" si="307"/>
        <v>4</v>
      </c>
      <c r="Z866" s="6">
        <f t="shared" si="308"/>
        <v>17.805610611373684</v>
      </c>
      <c r="AC866" s="6">
        <f t="shared" si="287"/>
        <v>71756</v>
      </c>
      <c r="AD866" s="6">
        <f t="shared" si="288"/>
        <v>17940</v>
      </c>
      <c r="AE866" s="6">
        <f t="shared" si="289"/>
        <v>10</v>
      </c>
      <c r="AF866" s="6">
        <f t="shared" si="290"/>
        <v>12873</v>
      </c>
      <c r="AG866" s="6">
        <f t="shared" si="291"/>
        <v>4</v>
      </c>
      <c r="AH866" s="6">
        <f t="shared" si="292"/>
        <v>13804</v>
      </c>
      <c r="AI866" s="6">
        <f t="shared" si="293"/>
        <v>11.284859784044123</v>
      </c>
      <c r="AL866" s="6">
        <f t="shared" si="294"/>
        <v>71756</v>
      </c>
      <c r="AM866" s="6">
        <f t="shared" si="295"/>
        <v>53817</v>
      </c>
      <c r="AN866" s="6">
        <f t="shared" si="296"/>
        <v>25</v>
      </c>
      <c r="AO866" s="6">
        <f t="shared" si="297"/>
        <v>4143</v>
      </c>
      <c r="AP866" s="6">
        <f t="shared" si="298"/>
        <v>4</v>
      </c>
      <c r="AQ866" s="6">
        <f t="shared" si="299"/>
        <v>49912</v>
      </c>
      <c r="AR866" s="6">
        <f t="shared" si="300"/>
        <v>28.770214820178616</v>
      </c>
    </row>
    <row r="867" spans="3:44" x14ac:dyDescent="0.25">
      <c r="C867" s="5" t="s">
        <v>1718</v>
      </c>
      <c r="D867" s="5">
        <v>45500</v>
      </c>
      <c r="E867" s="5" t="s">
        <v>1719</v>
      </c>
      <c r="F867" s="5">
        <v>54034</v>
      </c>
      <c r="G867" s="5">
        <v>2424</v>
      </c>
      <c r="H867" s="5">
        <v>8372</v>
      </c>
      <c r="I867" s="5">
        <v>12538</v>
      </c>
      <c r="J867" s="5">
        <v>10988</v>
      </c>
      <c r="K867" s="5">
        <v>7331</v>
      </c>
      <c r="L867" s="5">
        <v>2665</v>
      </c>
      <c r="M867" s="5">
        <v>5080</v>
      </c>
      <c r="N867" s="5">
        <v>499</v>
      </c>
      <c r="O867" s="5">
        <v>994</v>
      </c>
      <c r="P867" s="5">
        <v>1479</v>
      </c>
      <c r="Q867" s="5">
        <v>1085</v>
      </c>
      <c r="R867" s="5">
        <v>579</v>
      </c>
      <c r="S867" s="6">
        <f t="shared" si="301"/>
        <v>27017</v>
      </c>
      <c r="T867" s="6" t="str">
        <f t="shared" si="302"/>
        <v>15 to 19 minutes</v>
      </c>
      <c r="U867" s="6">
        <f t="shared" si="303"/>
        <v>15</v>
      </c>
      <c r="V867" s="6">
        <f t="shared" si="304"/>
        <v>54034</v>
      </c>
      <c r="W867" s="6">
        <f t="shared" si="305"/>
        <v>23334</v>
      </c>
      <c r="X867" s="6">
        <f t="shared" si="306"/>
        <v>10988</v>
      </c>
      <c r="Y867" s="6">
        <f t="shared" si="307"/>
        <v>4</v>
      </c>
      <c r="Z867" s="6">
        <f t="shared" si="308"/>
        <v>16.340735347651982</v>
      </c>
      <c r="AC867" s="6">
        <f t="shared" si="287"/>
        <v>54034</v>
      </c>
      <c r="AD867" s="6">
        <f t="shared" si="288"/>
        <v>13509</v>
      </c>
      <c r="AE867" s="6">
        <f t="shared" si="289"/>
        <v>10</v>
      </c>
      <c r="AF867" s="6">
        <f t="shared" si="290"/>
        <v>12538</v>
      </c>
      <c r="AG867" s="6">
        <f t="shared" si="291"/>
        <v>4</v>
      </c>
      <c r="AH867" s="6">
        <f t="shared" si="292"/>
        <v>10796</v>
      </c>
      <c r="AI867" s="6">
        <f t="shared" si="293"/>
        <v>10.865369277396715</v>
      </c>
      <c r="AL867" s="6">
        <f t="shared" si="294"/>
        <v>54034</v>
      </c>
      <c r="AM867" s="6">
        <f t="shared" si="295"/>
        <v>40526</v>
      </c>
      <c r="AN867" s="6">
        <f t="shared" si="296"/>
        <v>20</v>
      </c>
      <c r="AO867" s="6">
        <f t="shared" si="297"/>
        <v>7331</v>
      </c>
      <c r="AP867" s="6">
        <f t="shared" si="298"/>
        <v>4</v>
      </c>
      <c r="AQ867" s="6">
        <f t="shared" si="299"/>
        <v>34322</v>
      </c>
      <c r="AR867" s="6">
        <f t="shared" si="300"/>
        <v>23.384804255899603</v>
      </c>
    </row>
    <row r="868" spans="3:44" x14ac:dyDescent="0.25">
      <c r="C868" s="5" t="s">
        <v>1720</v>
      </c>
      <c r="D868" s="5">
        <v>45520</v>
      </c>
      <c r="E868" s="5" t="s">
        <v>1721</v>
      </c>
      <c r="F868" s="5">
        <v>9165</v>
      </c>
      <c r="G868" s="5">
        <v>868</v>
      </c>
      <c r="H868" s="5">
        <v>2503</v>
      </c>
      <c r="I868" s="5">
        <v>2156</v>
      </c>
      <c r="J868" s="5">
        <v>1158</v>
      </c>
      <c r="K868" s="5">
        <v>647</v>
      </c>
      <c r="L868" s="5">
        <v>244</v>
      </c>
      <c r="M868" s="5">
        <v>662</v>
      </c>
      <c r="N868" s="5">
        <v>75</v>
      </c>
      <c r="O868" s="5">
        <v>120</v>
      </c>
      <c r="P868" s="5">
        <v>376</v>
      </c>
      <c r="Q868" s="5">
        <v>165</v>
      </c>
      <c r="R868" s="5">
        <v>191</v>
      </c>
      <c r="S868" s="6">
        <f t="shared" si="301"/>
        <v>4582.5</v>
      </c>
      <c r="T868" s="6" t="str">
        <f t="shared" si="302"/>
        <v>10 to 14 minutes</v>
      </c>
      <c r="U868" s="6">
        <f t="shared" si="303"/>
        <v>10</v>
      </c>
      <c r="V868" s="6">
        <f t="shared" si="304"/>
        <v>9165</v>
      </c>
      <c r="W868" s="6">
        <f t="shared" si="305"/>
        <v>3371</v>
      </c>
      <c r="X868" s="6">
        <f t="shared" si="306"/>
        <v>2156</v>
      </c>
      <c r="Y868" s="6">
        <f t="shared" si="307"/>
        <v>4</v>
      </c>
      <c r="Z868" s="6">
        <f t="shared" si="308"/>
        <v>12.247680890538033</v>
      </c>
      <c r="AC868" s="6">
        <f t="shared" si="287"/>
        <v>9165</v>
      </c>
      <c r="AD868" s="6">
        <f t="shared" si="288"/>
        <v>2292</v>
      </c>
      <c r="AE868" s="6">
        <f t="shared" si="289"/>
        <v>5</v>
      </c>
      <c r="AF868" s="6">
        <f t="shared" si="290"/>
        <v>2503</v>
      </c>
      <c r="AG868" s="6">
        <f t="shared" si="291"/>
        <v>4</v>
      </c>
      <c r="AH868" s="6">
        <f t="shared" si="292"/>
        <v>868</v>
      </c>
      <c r="AI868" s="6">
        <f t="shared" si="293"/>
        <v>7.2744706352377149</v>
      </c>
      <c r="AL868" s="6">
        <f t="shared" si="294"/>
        <v>9165</v>
      </c>
      <c r="AM868" s="6">
        <f t="shared" si="295"/>
        <v>6874</v>
      </c>
      <c r="AN868" s="6">
        <f t="shared" si="296"/>
        <v>20</v>
      </c>
      <c r="AO868" s="6">
        <f t="shared" si="297"/>
        <v>647</v>
      </c>
      <c r="AP868" s="6">
        <f t="shared" si="298"/>
        <v>4</v>
      </c>
      <c r="AQ868" s="6">
        <f t="shared" si="299"/>
        <v>6685</v>
      </c>
      <c r="AR868" s="6">
        <f t="shared" si="300"/>
        <v>21.166924265842351</v>
      </c>
    </row>
    <row r="869" spans="3:44" x14ac:dyDescent="0.25">
      <c r="C869" s="5" t="s">
        <v>1722</v>
      </c>
      <c r="D869" s="5">
        <v>45540</v>
      </c>
      <c r="E869" s="5" t="s">
        <v>1723</v>
      </c>
      <c r="F869" s="5">
        <v>19076</v>
      </c>
      <c r="G869" s="5">
        <v>1018</v>
      </c>
      <c r="H869" s="5">
        <v>2722</v>
      </c>
      <c r="I869" s="5">
        <v>3521</v>
      </c>
      <c r="J869" s="5">
        <v>2996</v>
      </c>
      <c r="K869" s="5">
        <v>2148</v>
      </c>
      <c r="L869" s="5">
        <v>794</v>
      </c>
      <c r="M869" s="5">
        <v>1601</v>
      </c>
      <c r="N869" s="5">
        <v>672</v>
      </c>
      <c r="O869" s="5">
        <v>645</v>
      </c>
      <c r="P869" s="5">
        <v>1209</v>
      </c>
      <c r="Q869" s="5">
        <v>1264</v>
      </c>
      <c r="R869" s="5">
        <v>486</v>
      </c>
      <c r="S869" s="6">
        <f t="shared" si="301"/>
        <v>9538</v>
      </c>
      <c r="T869" s="6" t="str">
        <f t="shared" si="302"/>
        <v>15 to 19 minutes</v>
      </c>
      <c r="U869" s="6">
        <f t="shared" si="303"/>
        <v>15</v>
      </c>
      <c r="V869" s="6">
        <f t="shared" si="304"/>
        <v>19076</v>
      </c>
      <c r="W869" s="6">
        <f t="shared" si="305"/>
        <v>7261</v>
      </c>
      <c r="X869" s="6">
        <f t="shared" si="306"/>
        <v>2996</v>
      </c>
      <c r="Y869" s="6">
        <f t="shared" si="307"/>
        <v>4</v>
      </c>
      <c r="Z869" s="6">
        <f t="shared" si="308"/>
        <v>18.040053404539385</v>
      </c>
      <c r="AC869" s="6">
        <f t="shared" si="287"/>
        <v>19076</v>
      </c>
      <c r="AD869" s="6">
        <f t="shared" si="288"/>
        <v>4770</v>
      </c>
      <c r="AE869" s="6">
        <f t="shared" si="289"/>
        <v>10</v>
      </c>
      <c r="AF869" s="6">
        <f t="shared" si="290"/>
        <v>3521</v>
      </c>
      <c r="AG869" s="6">
        <f t="shared" si="291"/>
        <v>4</v>
      </c>
      <c r="AH869" s="6">
        <f t="shared" si="292"/>
        <v>3740</v>
      </c>
      <c r="AI869" s="6">
        <f t="shared" si="293"/>
        <v>11.168986083499005</v>
      </c>
      <c r="AL869" s="6">
        <f t="shared" si="294"/>
        <v>19076</v>
      </c>
      <c r="AM869" s="6">
        <f t="shared" si="295"/>
        <v>14307</v>
      </c>
      <c r="AN869" s="6">
        <f t="shared" si="296"/>
        <v>30</v>
      </c>
      <c r="AO869" s="6">
        <f t="shared" si="297"/>
        <v>1601</v>
      </c>
      <c r="AP869" s="6">
        <f t="shared" si="298"/>
        <v>4</v>
      </c>
      <c r="AQ869" s="6">
        <f t="shared" si="299"/>
        <v>13199</v>
      </c>
      <c r="AR869" s="6">
        <f t="shared" si="300"/>
        <v>32.768269831355404</v>
      </c>
    </row>
    <row r="870" spans="3:44" x14ac:dyDescent="0.25">
      <c r="C870" s="5" t="s">
        <v>1724</v>
      </c>
      <c r="D870" s="5">
        <v>45580</v>
      </c>
      <c r="E870" s="5" t="s">
        <v>1725</v>
      </c>
      <c r="F870" s="5">
        <v>9565</v>
      </c>
      <c r="G870" s="5">
        <v>398</v>
      </c>
      <c r="H870" s="5">
        <v>1759</v>
      </c>
      <c r="I870" s="5">
        <v>2129</v>
      </c>
      <c r="J870" s="5">
        <v>1436</v>
      </c>
      <c r="K870" s="5">
        <v>633</v>
      </c>
      <c r="L870" s="5">
        <v>233</v>
      </c>
      <c r="M870" s="5">
        <v>861</v>
      </c>
      <c r="N870" s="5">
        <v>267</v>
      </c>
      <c r="O870" s="5">
        <v>315</v>
      </c>
      <c r="P870" s="5">
        <v>773</v>
      </c>
      <c r="Q870" s="5">
        <v>500</v>
      </c>
      <c r="R870" s="5">
        <v>261</v>
      </c>
      <c r="S870" s="6">
        <f t="shared" si="301"/>
        <v>4782.5</v>
      </c>
      <c r="T870" s="6" t="str">
        <f t="shared" si="302"/>
        <v>15 to 19 minutes</v>
      </c>
      <c r="U870" s="6">
        <f t="shared" si="303"/>
        <v>15</v>
      </c>
      <c r="V870" s="6">
        <f t="shared" si="304"/>
        <v>9565</v>
      </c>
      <c r="W870" s="6">
        <f t="shared" si="305"/>
        <v>4286</v>
      </c>
      <c r="X870" s="6">
        <f t="shared" si="306"/>
        <v>1436</v>
      </c>
      <c r="Y870" s="6">
        <f t="shared" si="307"/>
        <v>4</v>
      </c>
      <c r="Z870" s="6">
        <f t="shared" si="308"/>
        <v>16.383008356545961</v>
      </c>
      <c r="AC870" s="6">
        <f t="shared" si="287"/>
        <v>9565</v>
      </c>
      <c r="AD870" s="6">
        <f t="shared" si="288"/>
        <v>2392</v>
      </c>
      <c r="AE870" s="6">
        <f t="shared" si="289"/>
        <v>10</v>
      </c>
      <c r="AF870" s="6">
        <f t="shared" si="290"/>
        <v>2129</v>
      </c>
      <c r="AG870" s="6">
        <f t="shared" si="291"/>
        <v>4</v>
      </c>
      <c r="AH870" s="6">
        <f t="shared" si="292"/>
        <v>2157</v>
      </c>
      <c r="AI870" s="6">
        <f t="shared" si="293"/>
        <v>10.440112728980742</v>
      </c>
      <c r="AL870" s="6">
        <f t="shared" si="294"/>
        <v>9565</v>
      </c>
      <c r="AM870" s="6">
        <f t="shared" si="295"/>
        <v>7174</v>
      </c>
      <c r="AN870" s="6">
        <f t="shared" si="296"/>
        <v>30</v>
      </c>
      <c r="AO870" s="6">
        <f t="shared" si="297"/>
        <v>861</v>
      </c>
      <c r="AP870" s="6">
        <f t="shared" si="298"/>
        <v>4</v>
      </c>
      <c r="AQ870" s="6">
        <f t="shared" si="299"/>
        <v>6588</v>
      </c>
      <c r="AR870" s="6">
        <f t="shared" si="300"/>
        <v>32.721254355400696</v>
      </c>
    </row>
    <row r="871" spans="3:44" x14ac:dyDescent="0.25">
      <c r="C871" s="5" t="s">
        <v>1726</v>
      </c>
      <c r="D871" s="5">
        <v>45620</v>
      </c>
      <c r="E871" s="5" t="s">
        <v>1727</v>
      </c>
      <c r="F871" s="5">
        <v>15074</v>
      </c>
      <c r="G871" s="5">
        <v>695</v>
      </c>
      <c r="H871" s="5">
        <v>2284</v>
      </c>
      <c r="I871" s="5">
        <v>3373</v>
      </c>
      <c r="J871" s="5">
        <v>2793</v>
      </c>
      <c r="K871" s="5">
        <v>2023</v>
      </c>
      <c r="L871" s="5">
        <v>546</v>
      </c>
      <c r="M871" s="5">
        <v>1177</v>
      </c>
      <c r="N871" s="5">
        <v>264</v>
      </c>
      <c r="O871" s="5">
        <v>313</v>
      </c>
      <c r="P871" s="5">
        <v>723</v>
      </c>
      <c r="Q871" s="5">
        <v>735</v>
      </c>
      <c r="R871" s="5">
        <v>148</v>
      </c>
      <c r="S871" s="6">
        <f t="shared" si="301"/>
        <v>7537</v>
      </c>
      <c r="T871" s="6" t="str">
        <f t="shared" si="302"/>
        <v>15 to 19 minutes</v>
      </c>
      <c r="U871" s="6">
        <f t="shared" si="303"/>
        <v>15</v>
      </c>
      <c r="V871" s="6">
        <f t="shared" si="304"/>
        <v>15074</v>
      </c>
      <c r="W871" s="6">
        <f t="shared" si="305"/>
        <v>6352</v>
      </c>
      <c r="X871" s="6">
        <f t="shared" si="306"/>
        <v>2793</v>
      </c>
      <c r="Y871" s="6">
        <f t="shared" si="307"/>
        <v>4</v>
      </c>
      <c r="Z871" s="6">
        <f t="shared" si="308"/>
        <v>16.697099892588614</v>
      </c>
      <c r="AC871" s="6">
        <f t="shared" si="287"/>
        <v>15074</v>
      </c>
      <c r="AD871" s="6">
        <f t="shared" si="288"/>
        <v>3769</v>
      </c>
      <c r="AE871" s="6">
        <f t="shared" si="289"/>
        <v>10</v>
      </c>
      <c r="AF871" s="6">
        <f t="shared" si="290"/>
        <v>3373</v>
      </c>
      <c r="AG871" s="6">
        <f t="shared" si="291"/>
        <v>4</v>
      </c>
      <c r="AH871" s="6">
        <f t="shared" si="292"/>
        <v>2979</v>
      </c>
      <c r="AI871" s="6">
        <f t="shared" si="293"/>
        <v>10.936258523569522</v>
      </c>
      <c r="AL871" s="6">
        <f t="shared" si="294"/>
        <v>15074</v>
      </c>
      <c r="AM871" s="6">
        <f t="shared" si="295"/>
        <v>11306</v>
      </c>
      <c r="AN871" s="6">
        <f t="shared" si="296"/>
        <v>25</v>
      </c>
      <c r="AO871" s="6">
        <f t="shared" si="297"/>
        <v>546</v>
      </c>
      <c r="AP871" s="6">
        <f t="shared" si="298"/>
        <v>4</v>
      </c>
      <c r="AQ871" s="6">
        <f t="shared" si="299"/>
        <v>11168</v>
      </c>
      <c r="AR871" s="6">
        <f t="shared" si="300"/>
        <v>26.007326007326007</v>
      </c>
    </row>
    <row r="872" spans="3:44" x14ac:dyDescent="0.25">
      <c r="C872" s="5" t="s">
        <v>1728</v>
      </c>
      <c r="D872" s="5">
        <v>45640</v>
      </c>
      <c r="E872" s="5" t="s">
        <v>1729</v>
      </c>
      <c r="F872" s="5">
        <v>69693</v>
      </c>
      <c r="G872" s="5">
        <v>2000</v>
      </c>
      <c r="H872" s="5">
        <v>6828</v>
      </c>
      <c r="I872" s="5">
        <v>11013</v>
      </c>
      <c r="J872" s="5">
        <v>11502</v>
      </c>
      <c r="K872" s="5">
        <v>11871</v>
      </c>
      <c r="L872" s="5">
        <v>5378</v>
      </c>
      <c r="M872" s="5">
        <v>9987</v>
      </c>
      <c r="N872" s="5">
        <v>2198</v>
      </c>
      <c r="O872" s="5">
        <v>2446</v>
      </c>
      <c r="P872" s="5">
        <v>3514</v>
      </c>
      <c r="Q872" s="5">
        <v>1954</v>
      </c>
      <c r="R872" s="5">
        <v>1002</v>
      </c>
      <c r="S872" s="6">
        <f t="shared" si="301"/>
        <v>34846.5</v>
      </c>
      <c r="T872" s="6" t="str">
        <f t="shared" si="302"/>
        <v>20 to 24 minutes</v>
      </c>
      <c r="U872" s="6">
        <f t="shared" si="303"/>
        <v>20</v>
      </c>
      <c r="V872" s="6">
        <f t="shared" si="304"/>
        <v>69693</v>
      </c>
      <c r="W872" s="6">
        <f t="shared" si="305"/>
        <v>31343</v>
      </c>
      <c r="X872" s="6">
        <f t="shared" si="306"/>
        <v>11871</v>
      </c>
      <c r="Y872" s="6">
        <f t="shared" si="307"/>
        <v>4</v>
      </c>
      <c r="Z872" s="6">
        <f t="shared" si="308"/>
        <v>21.180523965967485</v>
      </c>
      <c r="AC872" s="6">
        <f t="shared" si="287"/>
        <v>69693</v>
      </c>
      <c r="AD872" s="6">
        <f t="shared" si="288"/>
        <v>17424</v>
      </c>
      <c r="AE872" s="6">
        <f t="shared" si="289"/>
        <v>10</v>
      </c>
      <c r="AF872" s="6">
        <f t="shared" si="290"/>
        <v>11013</v>
      </c>
      <c r="AG872" s="6">
        <f t="shared" si="291"/>
        <v>4</v>
      </c>
      <c r="AH872" s="6">
        <f t="shared" si="292"/>
        <v>8828</v>
      </c>
      <c r="AI872" s="6">
        <f t="shared" si="293"/>
        <v>13.121855988377373</v>
      </c>
      <c r="AL872" s="6">
        <f t="shared" si="294"/>
        <v>69693</v>
      </c>
      <c r="AM872" s="6">
        <f t="shared" si="295"/>
        <v>52270</v>
      </c>
      <c r="AN872" s="6">
        <f t="shared" si="296"/>
        <v>30</v>
      </c>
      <c r="AO872" s="6">
        <f t="shared" si="297"/>
        <v>9987</v>
      </c>
      <c r="AP872" s="6">
        <f t="shared" si="298"/>
        <v>4</v>
      </c>
      <c r="AQ872" s="6">
        <f t="shared" si="299"/>
        <v>48592</v>
      </c>
      <c r="AR872" s="6">
        <f t="shared" si="300"/>
        <v>31.473014919395215</v>
      </c>
    </row>
    <row r="873" spans="3:44" x14ac:dyDescent="0.25">
      <c r="C873" s="5" t="s">
        <v>1730</v>
      </c>
      <c r="D873" s="5">
        <v>45660</v>
      </c>
      <c r="E873" s="5" t="s">
        <v>1731</v>
      </c>
      <c r="F873" s="5">
        <v>24504</v>
      </c>
      <c r="G873" s="5">
        <v>1426</v>
      </c>
      <c r="H873" s="5">
        <v>4494</v>
      </c>
      <c r="I873" s="5">
        <v>4098</v>
      </c>
      <c r="J873" s="5">
        <v>3683</v>
      </c>
      <c r="K873" s="5">
        <v>2820</v>
      </c>
      <c r="L873" s="5">
        <v>1515</v>
      </c>
      <c r="M873" s="5">
        <v>2683</v>
      </c>
      <c r="N873" s="5">
        <v>683</v>
      </c>
      <c r="O873" s="5">
        <v>718</v>
      </c>
      <c r="P873" s="5">
        <v>1435</v>
      </c>
      <c r="Q873" s="5">
        <v>668</v>
      </c>
      <c r="R873" s="5">
        <v>281</v>
      </c>
      <c r="S873" s="6">
        <f t="shared" si="301"/>
        <v>12252</v>
      </c>
      <c r="T873" s="6" t="str">
        <f t="shared" si="302"/>
        <v>15 to 19 minutes</v>
      </c>
      <c r="U873" s="6">
        <f t="shared" si="303"/>
        <v>15</v>
      </c>
      <c r="V873" s="6">
        <f t="shared" si="304"/>
        <v>24504</v>
      </c>
      <c r="W873" s="6">
        <f t="shared" si="305"/>
        <v>10018</v>
      </c>
      <c r="X873" s="6">
        <f t="shared" si="306"/>
        <v>3683</v>
      </c>
      <c r="Y873" s="6">
        <f t="shared" si="307"/>
        <v>4</v>
      </c>
      <c r="Z873" s="6">
        <f t="shared" si="308"/>
        <v>17.42628292153136</v>
      </c>
      <c r="AC873" s="6">
        <f t="shared" si="287"/>
        <v>24504</v>
      </c>
      <c r="AD873" s="6">
        <f t="shared" si="288"/>
        <v>6127</v>
      </c>
      <c r="AE873" s="6">
        <f t="shared" si="289"/>
        <v>10</v>
      </c>
      <c r="AF873" s="6">
        <f t="shared" si="290"/>
        <v>4098</v>
      </c>
      <c r="AG873" s="6">
        <f t="shared" si="291"/>
        <v>4</v>
      </c>
      <c r="AH873" s="6">
        <f t="shared" si="292"/>
        <v>5920</v>
      </c>
      <c r="AI873" s="6">
        <f t="shared" si="293"/>
        <v>10.201073694485114</v>
      </c>
      <c r="AL873" s="6">
        <f t="shared" si="294"/>
        <v>24504</v>
      </c>
      <c r="AM873" s="6">
        <f t="shared" si="295"/>
        <v>18378</v>
      </c>
      <c r="AN873" s="6">
        <f t="shared" si="296"/>
        <v>30</v>
      </c>
      <c r="AO873" s="6">
        <f t="shared" si="297"/>
        <v>2683</v>
      </c>
      <c r="AP873" s="6">
        <f t="shared" si="298"/>
        <v>4</v>
      </c>
      <c r="AQ873" s="6">
        <f t="shared" si="299"/>
        <v>18036</v>
      </c>
      <c r="AR873" s="6">
        <f t="shared" si="300"/>
        <v>30.509877003354454</v>
      </c>
    </row>
    <row r="874" spans="3:44" x14ac:dyDescent="0.25">
      <c r="C874" s="5" t="s">
        <v>1732</v>
      </c>
      <c r="D874" s="5">
        <v>45700</v>
      </c>
      <c r="E874" s="5" t="s">
        <v>1733</v>
      </c>
      <c r="F874" s="5">
        <v>16113</v>
      </c>
      <c r="G874" s="5">
        <v>820</v>
      </c>
      <c r="H874" s="5">
        <v>2928</v>
      </c>
      <c r="I874" s="5">
        <v>4182</v>
      </c>
      <c r="J874" s="5">
        <v>3098</v>
      </c>
      <c r="K874" s="5">
        <v>1597</v>
      </c>
      <c r="L874" s="5">
        <v>387</v>
      </c>
      <c r="M874" s="5">
        <v>1233</v>
      </c>
      <c r="N874" s="5">
        <v>126</v>
      </c>
      <c r="O874" s="5">
        <v>112</v>
      </c>
      <c r="P874" s="5">
        <v>983</v>
      </c>
      <c r="Q874" s="5">
        <v>511</v>
      </c>
      <c r="R874" s="5">
        <v>136</v>
      </c>
      <c r="S874" s="6">
        <f t="shared" si="301"/>
        <v>8056.5</v>
      </c>
      <c r="T874" s="6" t="str">
        <f t="shared" si="302"/>
        <v>15 to 19 minutes</v>
      </c>
      <c r="U874" s="6">
        <f t="shared" si="303"/>
        <v>15</v>
      </c>
      <c r="V874" s="6">
        <f t="shared" si="304"/>
        <v>16113</v>
      </c>
      <c r="W874" s="6">
        <f t="shared" si="305"/>
        <v>7930</v>
      </c>
      <c r="X874" s="6">
        <f t="shared" si="306"/>
        <v>3098</v>
      </c>
      <c r="Y874" s="6">
        <f t="shared" si="307"/>
        <v>4</v>
      </c>
      <c r="Z874" s="6">
        <f t="shared" si="308"/>
        <v>15.16333118140736</v>
      </c>
      <c r="AC874" s="6">
        <f t="shared" si="287"/>
        <v>16113</v>
      </c>
      <c r="AD874" s="6">
        <f t="shared" si="288"/>
        <v>4029</v>
      </c>
      <c r="AE874" s="6">
        <f t="shared" si="289"/>
        <v>10</v>
      </c>
      <c r="AF874" s="6">
        <f t="shared" si="290"/>
        <v>4182</v>
      </c>
      <c r="AG874" s="6">
        <f t="shared" si="291"/>
        <v>4</v>
      </c>
      <c r="AH874" s="6">
        <f t="shared" si="292"/>
        <v>3748</v>
      </c>
      <c r="AI874" s="6">
        <f t="shared" si="293"/>
        <v>10.26805356288857</v>
      </c>
      <c r="AL874" s="6">
        <f t="shared" si="294"/>
        <v>16113</v>
      </c>
      <c r="AM874" s="6">
        <f t="shared" si="295"/>
        <v>12085</v>
      </c>
      <c r="AN874" s="6">
        <f t="shared" si="296"/>
        <v>20</v>
      </c>
      <c r="AO874" s="6">
        <f t="shared" si="297"/>
        <v>1597</v>
      </c>
      <c r="AP874" s="6">
        <f t="shared" si="298"/>
        <v>4</v>
      </c>
      <c r="AQ874" s="6">
        <f t="shared" si="299"/>
        <v>11028</v>
      </c>
      <c r="AR874" s="6">
        <f t="shared" si="300"/>
        <v>22.646837820914214</v>
      </c>
    </row>
    <row r="875" spans="3:44" x14ac:dyDescent="0.25">
      <c r="C875" s="5" t="s">
        <v>1734</v>
      </c>
      <c r="D875" s="5">
        <v>45740</v>
      </c>
      <c r="E875" s="5" t="s">
        <v>1735</v>
      </c>
      <c r="F875" s="5">
        <v>9606</v>
      </c>
      <c r="G875" s="5">
        <v>388</v>
      </c>
      <c r="H875" s="5">
        <v>1714</v>
      </c>
      <c r="I875" s="5">
        <v>1897</v>
      </c>
      <c r="J875" s="5">
        <v>1660</v>
      </c>
      <c r="K875" s="5">
        <v>1030</v>
      </c>
      <c r="L875" s="5">
        <v>528</v>
      </c>
      <c r="M875" s="5">
        <v>1022</v>
      </c>
      <c r="N875" s="5">
        <v>192</v>
      </c>
      <c r="O875" s="5">
        <v>159</v>
      </c>
      <c r="P875" s="5">
        <v>446</v>
      </c>
      <c r="Q875" s="5">
        <v>342</v>
      </c>
      <c r="R875" s="5">
        <v>228</v>
      </c>
      <c r="S875" s="6">
        <f t="shared" si="301"/>
        <v>4803</v>
      </c>
      <c r="T875" s="6" t="str">
        <f t="shared" si="302"/>
        <v>15 to 19 minutes</v>
      </c>
      <c r="U875" s="6">
        <f t="shared" si="303"/>
        <v>15</v>
      </c>
      <c r="V875" s="6">
        <f t="shared" si="304"/>
        <v>9606</v>
      </c>
      <c r="W875" s="6">
        <f t="shared" si="305"/>
        <v>3999</v>
      </c>
      <c r="X875" s="6">
        <f t="shared" si="306"/>
        <v>1660</v>
      </c>
      <c r="Y875" s="6">
        <f t="shared" si="307"/>
        <v>4</v>
      </c>
      <c r="Z875" s="6">
        <f t="shared" si="308"/>
        <v>16.93734939759036</v>
      </c>
      <c r="AC875" s="6">
        <f t="shared" si="287"/>
        <v>9606</v>
      </c>
      <c r="AD875" s="6">
        <f t="shared" si="288"/>
        <v>2402</v>
      </c>
      <c r="AE875" s="6">
        <f t="shared" si="289"/>
        <v>10</v>
      </c>
      <c r="AF875" s="6">
        <f t="shared" si="290"/>
        <v>1897</v>
      </c>
      <c r="AG875" s="6">
        <f t="shared" si="291"/>
        <v>4</v>
      </c>
      <c r="AH875" s="6">
        <f t="shared" si="292"/>
        <v>2102</v>
      </c>
      <c r="AI875" s="6">
        <f t="shared" si="293"/>
        <v>10.631523458091724</v>
      </c>
      <c r="AL875" s="6">
        <f t="shared" si="294"/>
        <v>9606</v>
      </c>
      <c r="AM875" s="6">
        <f t="shared" si="295"/>
        <v>7205</v>
      </c>
      <c r="AN875" s="6">
        <f t="shared" si="296"/>
        <v>25</v>
      </c>
      <c r="AO875" s="6">
        <f t="shared" si="297"/>
        <v>528</v>
      </c>
      <c r="AP875" s="6">
        <f t="shared" si="298"/>
        <v>4</v>
      </c>
      <c r="AQ875" s="6">
        <f t="shared" si="299"/>
        <v>6689</v>
      </c>
      <c r="AR875" s="6">
        <f t="shared" si="300"/>
        <v>28.905303030303031</v>
      </c>
    </row>
    <row r="876" spans="3:44" x14ac:dyDescent="0.25">
      <c r="C876" s="5" t="s">
        <v>1736</v>
      </c>
      <c r="D876" s="5">
        <v>45780</v>
      </c>
      <c r="E876" s="5" t="s">
        <v>1737</v>
      </c>
      <c r="F876" s="5">
        <v>282136</v>
      </c>
      <c r="G876" s="5">
        <v>11978</v>
      </c>
      <c r="H876" s="5">
        <v>37727</v>
      </c>
      <c r="I876" s="5">
        <v>49593</v>
      </c>
      <c r="J876" s="5">
        <v>54012</v>
      </c>
      <c r="K876" s="5">
        <v>51526</v>
      </c>
      <c r="L876" s="5">
        <v>21114</v>
      </c>
      <c r="M876" s="5">
        <v>26278</v>
      </c>
      <c r="N876" s="5">
        <v>5282</v>
      </c>
      <c r="O876" s="5">
        <v>5437</v>
      </c>
      <c r="P876" s="5">
        <v>8948</v>
      </c>
      <c r="Q876" s="5">
        <v>6066</v>
      </c>
      <c r="R876" s="5">
        <v>4175</v>
      </c>
      <c r="S876" s="6">
        <f t="shared" si="301"/>
        <v>141068</v>
      </c>
      <c r="T876" s="6" t="str">
        <f t="shared" si="302"/>
        <v>15 to 19 minutes</v>
      </c>
      <c r="U876" s="6">
        <f t="shared" si="303"/>
        <v>15</v>
      </c>
      <c r="V876" s="6">
        <f t="shared" si="304"/>
        <v>282136</v>
      </c>
      <c r="W876" s="6">
        <f t="shared" si="305"/>
        <v>99298</v>
      </c>
      <c r="X876" s="6">
        <f t="shared" si="306"/>
        <v>54012</v>
      </c>
      <c r="Y876" s="6">
        <f t="shared" si="307"/>
        <v>4</v>
      </c>
      <c r="Z876" s="6">
        <f t="shared" si="308"/>
        <v>18.093386654817447</v>
      </c>
      <c r="AC876" s="6">
        <f t="shared" si="287"/>
        <v>282136</v>
      </c>
      <c r="AD876" s="6">
        <f t="shared" si="288"/>
        <v>70535</v>
      </c>
      <c r="AE876" s="6">
        <f t="shared" si="289"/>
        <v>10</v>
      </c>
      <c r="AF876" s="6">
        <f t="shared" si="290"/>
        <v>49593</v>
      </c>
      <c r="AG876" s="6">
        <f t="shared" si="291"/>
        <v>4</v>
      </c>
      <c r="AH876" s="6">
        <f t="shared" si="292"/>
        <v>49705</v>
      </c>
      <c r="AI876" s="6">
        <f t="shared" si="293"/>
        <v>11.679995160607344</v>
      </c>
      <c r="AL876" s="6">
        <f t="shared" si="294"/>
        <v>282136</v>
      </c>
      <c r="AM876" s="6">
        <f t="shared" si="295"/>
        <v>211602</v>
      </c>
      <c r="AN876" s="6">
        <f t="shared" si="296"/>
        <v>25</v>
      </c>
      <c r="AO876" s="6">
        <f t="shared" si="297"/>
        <v>21114</v>
      </c>
      <c r="AP876" s="6">
        <f t="shared" si="298"/>
        <v>4</v>
      </c>
      <c r="AQ876" s="6">
        <f t="shared" si="299"/>
        <v>204836</v>
      </c>
      <c r="AR876" s="6">
        <f t="shared" si="300"/>
        <v>26.281803542673106</v>
      </c>
    </row>
    <row r="877" spans="3:44" x14ac:dyDescent="0.25">
      <c r="C877" s="5" t="s">
        <v>1738</v>
      </c>
      <c r="D877" s="5">
        <v>45820</v>
      </c>
      <c r="E877" s="5" t="s">
        <v>1739</v>
      </c>
      <c r="F877" s="5">
        <v>107954</v>
      </c>
      <c r="G877" s="5">
        <v>5207</v>
      </c>
      <c r="H877" s="5">
        <v>13542</v>
      </c>
      <c r="I877" s="5">
        <v>21367</v>
      </c>
      <c r="J877" s="5">
        <v>23461</v>
      </c>
      <c r="K877" s="5">
        <v>16655</v>
      </c>
      <c r="L877" s="5">
        <v>5730</v>
      </c>
      <c r="M877" s="5">
        <v>8405</v>
      </c>
      <c r="N877" s="5">
        <v>2069</v>
      </c>
      <c r="O877" s="5">
        <v>2226</v>
      </c>
      <c r="P877" s="5">
        <v>4100</v>
      </c>
      <c r="Q877" s="5">
        <v>3579</v>
      </c>
      <c r="R877" s="5">
        <v>1613</v>
      </c>
      <c r="S877" s="6">
        <f t="shared" si="301"/>
        <v>53977</v>
      </c>
      <c r="T877" s="6" t="str">
        <f t="shared" si="302"/>
        <v>15 to 19 minutes</v>
      </c>
      <c r="U877" s="6">
        <f t="shared" si="303"/>
        <v>15</v>
      </c>
      <c r="V877" s="6">
        <f t="shared" si="304"/>
        <v>107954</v>
      </c>
      <c r="W877" s="6">
        <f t="shared" si="305"/>
        <v>40116</v>
      </c>
      <c r="X877" s="6">
        <f t="shared" si="306"/>
        <v>23461</v>
      </c>
      <c r="Y877" s="6">
        <f t="shared" si="307"/>
        <v>4</v>
      </c>
      <c r="Z877" s="6">
        <f t="shared" si="308"/>
        <v>17.36324112356677</v>
      </c>
      <c r="AC877" s="6">
        <f t="shared" si="287"/>
        <v>107954</v>
      </c>
      <c r="AD877" s="6">
        <f t="shared" si="288"/>
        <v>26989</v>
      </c>
      <c r="AE877" s="6">
        <f t="shared" si="289"/>
        <v>10</v>
      </c>
      <c r="AF877" s="6">
        <f t="shared" si="290"/>
        <v>21367</v>
      </c>
      <c r="AG877" s="6">
        <f t="shared" si="291"/>
        <v>4</v>
      </c>
      <c r="AH877" s="6">
        <f t="shared" si="292"/>
        <v>18749</v>
      </c>
      <c r="AI877" s="6">
        <f t="shared" si="293"/>
        <v>11.542472036317687</v>
      </c>
      <c r="AL877" s="6">
        <f t="shared" si="294"/>
        <v>107954</v>
      </c>
      <c r="AM877" s="6">
        <f t="shared" si="295"/>
        <v>80966</v>
      </c>
      <c r="AN877" s="6">
        <f t="shared" si="296"/>
        <v>25</v>
      </c>
      <c r="AO877" s="6">
        <f t="shared" si="297"/>
        <v>5730</v>
      </c>
      <c r="AP877" s="6">
        <f t="shared" si="298"/>
        <v>4</v>
      </c>
      <c r="AQ877" s="6">
        <f t="shared" si="299"/>
        <v>80232</v>
      </c>
      <c r="AR877" s="6">
        <f t="shared" si="300"/>
        <v>25.512041884816753</v>
      </c>
    </row>
    <row r="878" spans="3:44" x14ac:dyDescent="0.25">
      <c r="C878" s="5" t="s">
        <v>1740</v>
      </c>
      <c r="D878" s="5">
        <v>45860</v>
      </c>
      <c r="E878" s="5" t="s">
        <v>1741</v>
      </c>
      <c r="F878" s="5">
        <v>92595</v>
      </c>
      <c r="G878" s="5">
        <v>5124</v>
      </c>
      <c r="H878" s="5">
        <v>9729</v>
      </c>
      <c r="I878" s="5">
        <v>12871</v>
      </c>
      <c r="J878" s="5">
        <v>11695</v>
      </c>
      <c r="K878" s="5">
        <v>11839</v>
      </c>
      <c r="L878" s="5">
        <v>5260</v>
      </c>
      <c r="M878" s="5">
        <v>10685</v>
      </c>
      <c r="N878" s="5">
        <v>3291</v>
      </c>
      <c r="O878" s="5">
        <v>4538</v>
      </c>
      <c r="P878" s="5">
        <v>8507</v>
      </c>
      <c r="Q878" s="5">
        <v>6803</v>
      </c>
      <c r="R878" s="5">
        <v>2253</v>
      </c>
      <c r="S878" s="6">
        <f t="shared" si="301"/>
        <v>46297.5</v>
      </c>
      <c r="T878" s="6" t="str">
        <f t="shared" si="302"/>
        <v>20 to 24 minutes</v>
      </c>
      <c r="U878" s="6">
        <f t="shared" si="303"/>
        <v>20</v>
      </c>
      <c r="V878" s="6">
        <f t="shared" si="304"/>
        <v>92595</v>
      </c>
      <c r="W878" s="6">
        <f t="shared" si="305"/>
        <v>39419</v>
      </c>
      <c r="X878" s="6">
        <f t="shared" si="306"/>
        <v>11839</v>
      </c>
      <c r="Y878" s="6">
        <f t="shared" si="307"/>
        <v>4</v>
      </c>
      <c r="Z878" s="6">
        <f t="shared" si="308"/>
        <v>22.324013852521329</v>
      </c>
      <c r="AC878" s="6">
        <f t="shared" si="287"/>
        <v>92595</v>
      </c>
      <c r="AD878" s="6">
        <f t="shared" si="288"/>
        <v>23149</v>
      </c>
      <c r="AE878" s="6">
        <f t="shared" si="289"/>
        <v>10</v>
      </c>
      <c r="AF878" s="6">
        <f t="shared" si="290"/>
        <v>12871</v>
      </c>
      <c r="AG878" s="6">
        <f t="shared" si="291"/>
        <v>4</v>
      </c>
      <c r="AH878" s="6">
        <f t="shared" si="292"/>
        <v>14853</v>
      </c>
      <c r="AI878" s="6">
        <f t="shared" si="293"/>
        <v>12.578121358091835</v>
      </c>
      <c r="AL878" s="6">
        <f t="shared" si="294"/>
        <v>92595</v>
      </c>
      <c r="AM878" s="6">
        <f t="shared" si="295"/>
        <v>69447</v>
      </c>
      <c r="AN878" s="6">
        <f t="shared" si="296"/>
        <v>35</v>
      </c>
      <c r="AO878" s="6">
        <f t="shared" si="297"/>
        <v>3291</v>
      </c>
      <c r="AP878" s="6">
        <f t="shared" si="298"/>
        <v>4</v>
      </c>
      <c r="AQ878" s="6">
        <f t="shared" si="299"/>
        <v>67203</v>
      </c>
      <c r="AR878" s="6">
        <f t="shared" si="300"/>
        <v>37.726526891522333</v>
      </c>
    </row>
    <row r="879" spans="3:44" x14ac:dyDescent="0.25">
      <c r="C879" s="5" t="s">
        <v>1742</v>
      </c>
      <c r="D879" s="5">
        <v>45900</v>
      </c>
      <c r="E879" s="5" t="s">
        <v>1743</v>
      </c>
      <c r="F879" s="5">
        <v>62228</v>
      </c>
      <c r="G879" s="5">
        <v>2586</v>
      </c>
      <c r="H879" s="5">
        <v>8528</v>
      </c>
      <c r="I879" s="5">
        <v>10403</v>
      </c>
      <c r="J879" s="5">
        <v>11958</v>
      </c>
      <c r="K879" s="5">
        <v>9776</v>
      </c>
      <c r="L879" s="5">
        <v>4205</v>
      </c>
      <c r="M879" s="5">
        <v>6504</v>
      </c>
      <c r="N879" s="5">
        <v>1295</v>
      </c>
      <c r="O879" s="5">
        <v>1498</v>
      </c>
      <c r="P879" s="5">
        <v>2513</v>
      </c>
      <c r="Q879" s="5">
        <v>1669</v>
      </c>
      <c r="R879" s="5">
        <v>1293</v>
      </c>
      <c r="S879" s="6">
        <f t="shared" si="301"/>
        <v>31114</v>
      </c>
      <c r="T879" s="6" t="str">
        <f t="shared" si="302"/>
        <v>15 to 19 minutes</v>
      </c>
      <c r="U879" s="6">
        <f t="shared" si="303"/>
        <v>15</v>
      </c>
      <c r="V879" s="6">
        <f t="shared" si="304"/>
        <v>62228</v>
      </c>
      <c r="W879" s="6">
        <f t="shared" si="305"/>
        <v>21517</v>
      </c>
      <c r="X879" s="6">
        <f t="shared" si="306"/>
        <v>11958</v>
      </c>
      <c r="Y879" s="6">
        <f t="shared" si="307"/>
        <v>4</v>
      </c>
      <c r="Z879" s="6">
        <f t="shared" si="308"/>
        <v>18.21023582538886</v>
      </c>
      <c r="AC879" s="6">
        <f t="shared" si="287"/>
        <v>62228</v>
      </c>
      <c r="AD879" s="6">
        <f t="shared" si="288"/>
        <v>15558</v>
      </c>
      <c r="AE879" s="6">
        <f t="shared" si="289"/>
        <v>10</v>
      </c>
      <c r="AF879" s="6">
        <f t="shared" si="290"/>
        <v>10403</v>
      </c>
      <c r="AG879" s="6">
        <f t="shared" si="291"/>
        <v>4</v>
      </c>
      <c r="AH879" s="6">
        <f t="shared" si="292"/>
        <v>11114</v>
      </c>
      <c r="AI879" s="6">
        <f t="shared" si="293"/>
        <v>11.708353359607806</v>
      </c>
      <c r="AL879" s="6">
        <f t="shared" si="294"/>
        <v>62228</v>
      </c>
      <c r="AM879" s="6">
        <f t="shared" si="295"/>
        <v>46671</v>
      </c>
      <c r="AN879" s="6">
        <f t="shared" si="296"/>
        <v>25</v>
      </c>
      <c r="AO879" s="6">
        <f t="shared" si="297"/>
        <v>4205</v>
      </c>
      <c r="AP879" s="6">
        <f t="shared" si="298"/>
        <v>4</v>
      </c>
      <c r="AQ879" s="6">
        <f t="shared" si="299"/>
        <v>43251</v>
      </c>
      <c r="AR879" s="6">
        <f t="shared" si="300"/>
        <v>28.253269916765756</v>
      </c>
    </row>
    <row r="880" spans="3:44" x14ac:dyDescent="0.25">
      <c r="C880" s="5" t="s">
        <v>1744</v>
      </c>
      <c r="D880" s="5">
        <v>45940</v>
      </c>
      <c r="E880" s="5" t="s">
        <v>1745</v>
      </c>
      <c r="F880" s="5">
        <v>163349</v>
      </c>
      <c r="G880" s="5">
        <v>4965</v>
      </c>
      <c r="H880" s="5">
        <v>16956</v>
      </c>
      <c r="I880" s="5">
        <v>26662</v>
      </c>
      <c r="J880" s="5">
        <v>28289</v>
      </c>
      <c r="K880" s="5">
        <v>23276</v>
      </c>
      <c r="L880" s="5">
        <v>9657</v>
      </c>
      <c r="M880" s="5">
        <v>16326</v>
      </c>
      <c r="N880" s="5">
        <v>3345</v>
      </c>
      <c r="O880" s="5">
        <v>4311</v>
      </c>
      <c r="P880" s="5">
        <v>10086</v>
      </c>
      <c r="Q880" s="5">
        <v>10015</v>
      </c>
      <c r="R880" s="5">
        <v>9461</v>
      </c>
      <c r="S880" s="6">
        <f t="shared" si="301"/>
        <v>81674.5</v>
      </c>
      <c r="T880" s="6" t="str">
        <f t="shared" si="302"/>
        <v>20 to 24 minutes</v>
      </c>
      <c r="U880" s="6">
        <f t="shared" si="303"/>
        <v>20</v>
      </c>
      <c r="V880" s="6">
        <f t="shared" si="304"/>
        <v>163349</v>
      </c>
      <c r="W880" s="6">
        <f t="shared" si="305"/>
        <v>76872</v>
      </c>
      <c r="X880" s="6">
        <f t="shared" si="306"/>
        <v>23276</v>
      </c>
      <c r="Y880" s="6">
        <f t="shared" si="307"/>
        <v>4</v>
      </c>
      <c r="Z880" s="6">
        <f t="shared" si="308"/>
        <v>20.825313627771095</v>
      </c>
      <c r="AC880" s="6">
        <f t="shared" si="287"/>
        <v>163349</v>
      </c>
      <c r="AD880" s="6">
        <f t="shared" si="288"/>
        <v>40838</v>
      </c>
      <c r="AE880" s="6">
        <f t="shared" si="289"/>
        <v>10</v>
      </c>
      <c r="AF880" s="6">
        <f t="shared" si="290"/>
        <v>26662</v>
      </c>
      <c r="AG880" s="6">
        <f t="shared" si="291"/>
        <v>4</v>
      </c>
      <c r="AH880" s="6">
        <f t="shared" si="292"/>
        <v>21921</v>
      </c>
      <c r="AI880" s="6">
        <f t="shared" si="293"/>
        <v>12.837934138474234</v>
      </c>
      <c r="AL880" s="6">
        <f t="shared" si="294"/>
        <v>163349</v>
      </c>
      <c r="AM880" s="6">
        <f t="shared" si="295"/>
        <v>122512</v>
      </c>
      <c r="AN880" s="6">
        <f t="shared" si="296"/>
        <v>30</v>
      </c>
      <c r="AO880" s="6">
        <f t="shared" si="297"/>
        <v>16326</v>
      </c>
      <c r="AP880" s="6">
        <f t="shared" si="298"/>
        <v>4</v>
      </c>
      <c r="AQ880" s="6">
        <f t="shared" si="299"/>
        <v>109805</v>
      </c>
      <c r="AR880" s="6">
        <f t="shared" si="300"/>
        <v>33.113254930785253</v>
      </c>
    </row>
    <row r="881" spans="3:44" x14ac:dyDescent="0.25">
      <c r="C881" s="5" t="s">
        <v>1746</v>
      </c>
      <c r="D881" s="5">
        <v>45980</v>
      </c>
      <c r="E881" s="5" t="s">
        <v>1747</v>
      </c>
      <c r="F881" s="5">
        <v>13605</v>
      </c>
      <c r="G881" s="5">
        <v>597</v>
      </c>
      <c r="H881" s="5">
        <v>2604</v>
      </c>
      <c r="I881" s="5">
        <v>3714</v>
      </c>
      <c r="J881" s="5">
        <v>1920</v>
      </c>
      <c r="K881" s="5">
        <v>1365</v>
      </c>
      <c r="L881" s="5">
        <v>398</v>
      </c>
      <c r="M881" s="5">
        <v>942</v>
      </c>
      <c r="N881" s="5">
        <v>164</v>
      </c>
      <c r="O881" s="5">
        <v>144</v>
      </c>
      <c r="P881" s="5">
        <v>853</v>
      </c>
      <c r="Q881" s="5">
        <v>716</v>
      </c>
      <c r="R881" s="5">
        <v>188</v>
      </c>
      <c r="S881" s="6">
        <f t="shared" si="301"/>
        <v>6802.5</v>
      </c>
      <c r="T881" s="6" t="str">
        <f t="shared" si="302"/>
        <v>10 to 14 minutes</v>
      </c>
      <c r="U881" s="6">
        <f t="shared" si="303"/>
        <v>10</v>
      </c>
      <c r="V881" s="6">
        <f t="shared" si="304"/>
        <v>13605</v>
      </c>
      <c r="W881" s="6">
        <f t="shared" si="305"/>
        <v>3201</v>
      </c>
      <c r="X881" s="6">
        <f t="shared" si="306"/>
        <v>3714</v>
      </c>
      <c r="Y881" s="6">
        <f t="shared" si="307"/>
        <v>4</v>
      </c>
      <c r="Z881" s="6">
        <f t="shared" si="308"/>
        <v>13.878836833602584</v>
      </c>
      <c r="AC881" s="6">
        <f t="shared" si="287"/>
        <v>13605</v>
      </c>
      <c r="AD881" s="6">
        <f t="shared" si="288"/>
        <v>3402</v>
      </c>
      <c r="AE881" s="6">
        <f t="shared" si="289"/>
        <v>10</v>
      </c>
      <c r="AF881" s="6">
        <f t="shared" si="290"/>
        <v>3714</v>
      </c>
      <c r="AG881" s="6">
        <f t="shared" si="291"/>
        <v>4</v>
      </c>
      <c r="AH881" s="6">
        <f t="shared" si="292"/>
        <v>3201</v>
      </c>
      <c r="AI881" s="6">
        <f t="shared" si="293"/>
        <v>10.215670436187398</v>
      </c>
      <c r="AL881" s="6">
        <f t="shared" si="294"/>
        <v>13605</v>
      </c>
      <c r="AM881" s="6">
        <f t="shared" si="295"/>
        <v>10204</v>
      </c>
      <c r="AN881" s="6">
        <f t="shared" si="296"/>
        <v>25</v>
      </c>
      <c r="AO881" s="6">
        <f t="shared" si="297"/>
        <v>398</v>
      </c>
      <c r="AP881" s="6">
        <f t="shared" si="298"/>
        <v>4</v>
      </c>
      <c r="AQ881" s="6">
        <f t="shared" si="299"/>
        <v>10200</v>
      </c>
      <c r="AR881" s="6">
        <f t="shared" si="300"/>
        <v>25.037688442211056</v>
      </c>
    </row>
    <row r="882" spans="3:44" x14ac:dyDescent="0.25">
      <c r="C882" s="5" t="s">
        <v>1748</v>
      </c>
      <c r="D882" s="5">
        <v>46020</v>
      </c>
      <c r="E882" s="5" t="s">
        <v>1749</v>
      </c>
      <c r="F882" s="5">
        <v>37299</v>
      </c>
      <c r="G882" s="5">
        <v>1745</v>
      </c>
      <c r="H882" s="5">
        <v>5813</v>
      </c>
      <c r="I882" s="5">
        <v>6173</v>
      </c>
      <c r="J882" s="5">
        <v>6376</v>
      </c>
      <c r="K882" s="5">
        <v>4905</v>
      </c>
      <c r="L882" s="5">
        <v>1948</v>
      </c>
      <c r="M882" s="5">
        <v>3529</v>
      </c>
      <c r="N882" s="5">
        <v>628</v>
      </c>
      <c r="O882" s="5">
        <v>1224</v>
      </c>
      <c r="P882" s="5">
        <v>1847</v>
      </c>
      <c r="Q882" s="5">
        <v>1649</v>
      </c>
      <c r="R882" s="5">
        <v>1462</v>
      </c>
      <c r="S882" s="6">
        <f t="shared" si="301"/>
        <v>18649.5</v>
      </c>
      <c r="T882" s="6" t="str">
        <f t="shared" si="302"/>
        <v>15 to 19 minutes</v>
      </c>
      <c r="U882" s="6">
        <f t="shared" si="303"/>
        <v>15</v>
      </c>
      <c r="V882" s="6">
        <f t="shared" si="304"/>
        <v>37299</v>
      </c>
      <c r="W882" s="6">
        <f t="shared" si="305"/>
        <v>13731</v>
      </c>
      <c r="X882" s="6">
        <f t="shared" si="306"/>
        <v>6376</v>
      </c>
      <c r="Y882" s="6">
        <f t="shared" si="307"/>
        <v>4</v>
      </c>
      <c r="Z882" s="6">
        <f t="shared" si="308"/>
        <v>18.085633626097867</v>
      </c>
      <c r="AC882" s="6">
        <f t="shared" si="287"/>
        <v>37299</v>
      </c>
      <c r="AD882" s="6">
        <f t="shared" si="288"/>
        <v>9325</v>
      </c>
      <c r="AE882" s="6">
        <f t="shared" si="289"/>
        <v>10</v>
      </c>
      <c r="AF882" s="6">
        <f t="shared" si="290"/>
        <v>6173</v>
      </c>
      <c r="AG882" s="6">
        <f t="shared" si="291"/>
        <v>4</v>
      </c>
      <c r="AH882" s="6">
        <f t="shared" si="292"/>
        <v>7558</v>
      </c>
      <c r="AI882" s="6">
        <f t="shared" si="293"/>
        <v>11.144824234569901</v>
      </c>
      <c r="AL882" s="6">
        <f t="shared" si="294"/>
        <v>37299</v>
      </c>
      <c r="AM882" s="6">
        <f t="shared" si="295"/>
        <v>27975</v>
      </c>
      <c r="AN882" s="6">
        <f t="shared" si="296"/>
        <v>30</v>
      </c>
      <c r="AO882" s="6">
        <f t="shared" si="297"/>
        <v>3529</v>
      </c>
      <c r="AP882" s="6">
        <f t="shared" si="298"/>
        <v>4</v>
      </c>
      <c r="AQ882" s="6">
        <f t="shared" si="299"/>
        <v>26960</v>
      </c>
      <c r="AR882" s="6">
        <f t="shared" si="300"/>
        <v>31.149617455369793</v>
      </c>
    </row>
    <row r="883" spans="3:44" x14ac:dyDescent="0.25">
      <c r="C883" s="5" t="s">
        <v>1750</v>
      </c>
      <c r="D883" s="5">
        <v>46060</v>
      </c>
      <c r="E883" s="5" t="s">
        <v>1751</v>
      </c>
      <c r="F883" s="5">
        <v>396702</v>
      </c>
      <c r="G883" s="5">
        <v>9635</v>
      </c>
      <c r="H883" s="5">
        <v>35088</v>
      </c>
      <c r="I883" s="5">
        <v>55552</v>
      </c>
      <c r="J883" s="5">
        <v>64263</v>
      </c>
      <c r="K883" s="5">
        <v>68039</v>
      </c>
      <c r="L883" s="5">
        <v>29265</v>
      </c>
      <c r="M883" s="5">
        <v>63390</v>
      </c>
      <c r="N883" s="5">
        <v>11950</v>
      </c>
      <c r="O883" s="5">
        <v>15135</v>
      </c>
      <c r="P883" s="5">
        <v>25859</v>
      </c>
      <c r="Q883" s="5">
        <v>11799</v>
      </c>
      <c r="R883" s="5">
        <v>6727</v>
      </c>
      <c r="S883" s="6">
        <f t="shared" si="301"/>
        <v>198351</v>
      </c>
      <c r="T883" s="6" t="str">
        <f t="shared" si="302"/>
        <v>20 to 24 minutes</v>
      </c>
      <c r="U883" s="6">
        <f t="shared" si="303"/>
        <v>20</v>
      </c>
      <c r="V883" s="6">
        <f t="shared" si="304"/>
        <v>396702</v>
      </c>
      <c r="W883" s="6">
        <f t="shared" si="305"/>
        <v>164538</v>
      </c>
      <c r="X883" s="6">
        <f t="shared" si="306"/>
        <v>68039</v>
      </c>
      <c r="Y883" s="6">
        <f t="shared" si="307"/>
        <v>4</v>
      </c>
      <c r="Z883" s="6">
        <f t="shared" si="308"/>
        <v>21.987859903878658</v>
      </c>
      <c r="AC883" s="6">
        <f t="shared" si="287"/>
        <v>396702</v>
      </c>
      <c r="AD883" s="6">
        <f t="shared" si="288"/>
        <v>99176</v>
      </c>
      <c r="AE883" s="6">
        <f t="shared" si="289"/>
        <v>10</v>
      </c>
      <c r="AF883" s="6">
        <f t="shared" si="290"/>
        <v>55552</v>
      </c>
      <c r="AG883" s="6">
        <f t="shared" si="291"/>
        <v>4</v>
      </c>
      <c r="AH883" s="6">
        <f t="shared" si="292"/>
        <v>44723</v>
      </c>
      <c r="AI883" s="6">
        <f t="shared" si="293"/>
        <v>13.920830933179722</v>
      </c>
      <c r="AL883" s="6">
        <f t="shared" si="294"/>
        <v>396702</v>
      </c>
      <c r="AM883" s="6">
        <f t="shared" si="295"/>
        <v>297527</v>
      </c>
      <c r="AN883" s="6">
        <f t="shared" si="296"/>
        <v>30</v>
      </c>
      <c r="AO883" s="6">
        <f t="shared" si="297"/>
        <v>63390</v>
      </c>
      <c r="AP883" s="6">
        <f t="shared" si="298"/>
        <v>4</v>
      </c>
      <c r="AQ883" s="6">
        <f t="shared" si="299"/>
        <v>261842</v>
      </c>
      <c r="AR883" s="6">
        <f t="shared" si="300"/>
        <v>32.25174317715728</v>
      </c>
    </row>
    <row r="884" spans="3:44" x14ac:dyDescent="0.25">
      <c r="C884" s="5" t="s">
        <v>1752</v>
      </c>
      <c r="D884" s="5">
        <v>46100</v>
      </c>
      <c r="E884" s="5" t="s">
        <v>1753</v>
      </c>
      <c r="F884" s="5">
        <v>38678</v>
      </c>
      <c r="G884" s="5">
        <v>1679</v>
      </c>
      <c r="H884" s="5">
        <v>5448</v>
      </c>
      <c r="I884" s="5">
        <v>6536</v>
      </c>
      <c r="J884" s="5">
        <v>5676</v>
      </c>
      <c r="K884" s="5">
        <v>5879</v>
      </c>
      <c r="L884" s="5">
        <v>2882</v>
      </c>
      <c r="M884" s="5">
        <v>4255</v>
      </c>
      <c r="N884" s="5">
        <v>974</v>
      </c>
      <c r="O884" s="5">
        <v>868</v>
      </c>
      <c r="P884" s="5">
        <v>2017</v>
      </c>
      <c r="Q884" s="5">
        <v>1668</v>
      </c>
      <c r="R884" s="5">
        <v>796</v>
      </c>
      <c r="S884" s="6">
        <f t="shared" si="301"/>
        <v>19339</v>
      </c>
      <c r="T884" s="6" t="str">
        <f t="shared" si="302"/>
        <v>15 to 19 minutes</v>
      </c>
      <c r="U884" s="6">
        <f t="shared" si="303"/>
        <v>15</v>
      </c>
      <c r="V884" s="6">
        <f t="shared" si="304"/>
        <v>38678</v>
      </c>
      <c r="W884" s="6">
        <f t="shared" si="305"/>
        <v>13663</v>
      </c>
      <c r="X884" s="6">
        <f t="shared" si="306"/>
        <v>5676</v>
      </c>
      <c r="Y884" s="6">
        <f t="shared" si="307"/>
        <v>4</v>
      </c>
      <c r="Z884" s="6">
        <f t="shared" si="308"/>
        <v>19</v>
      </c>
      <c r="AC884" s="6">
        <f t="shared" si="287"/>
        <v>38678</v>
      </c>
      <c r="AD884" s="6">
        <f t="shared" si="288"/>
        <v>9670</v>
      </c>
      <c r="AE884" s="6">
        <f t="shared" si="289"/>
        <v>10</v>
      </c>
      <c r="AF884" s="6">
        <f t="shared" si="290"/>
        <v>6536</v>
      </c>
      <c r="AG884" s="6">
        <f t="shared" si="291"/>
        <v>4</v>
      </c>
      <c r="AH884" s="6">
        <f t="shared" si="292"/>
        <v>7127</v>
      </c>
      <c r="AI884" s="6">
        <f t="shared" si="293"/>
        <v>11.555997552019583</v>
      </c>
      <c r="AL884" s="6">
        <f t="shared" si="294"/>
        <v>38678</v>
      </c>
      <c r="AM884" s="6">
        <f t="shared" si="295"/>
        <v>29009</v>
      </c>
      <c r="AN884" s="6">
        <f t="shared" si="296"/>
        <v>30</v>
      </c>
      <c r="AO884" s="6">
        <f t="shared" si="297"/>
        <v>4255</v>
      </c>
      <c r="AP884" s="6">
        <f t="shared" si="298"/>
        <v>4</v>
      </c>
      <c r="AQ884" s="6">
        <f t="shared" si="299"/>
        <v>28100</v>
      </c>
      <c r="AR884" s="6">
        <f t="shared" si="300"/>
        <v>30.854054054054053</v>
      </c>
    </row>
    <row r="885" spans="3:44" x14ac:dyDescent="0.25">
      <c r="C885" s="5" t="s">
        <v>1754</v>
      </c>
      <c r="D885" s="5">
        <v>46140</v>
      </c>
      <c r="E885" s="5" t="s">
        <v>1755</v>
      </c>
      <c r="F885" s="5">
        <v>418057</v>
      </c>
      <c r="G885" s="5">
        <v>14174</v>
      </c>
      <c r="H885" s="5">
        <v>48094</v>
      </c>
      <c r="I885" s="5">
        <v>65779</v>
      </c>
      <c r="J885" s="5">
        <v>78317</v>
      </c>
      <c r="K885" s="5">
        <v>79246</v>
      </c>
      <c r="L885" s="5">
        <v>29244</v>
      </c>
      <c r="M885" s="5">
        <v>52566</v>
      </c>
      <c r="N885" s="5">
        <v>8669</v>
      </c>
      <c r="O885" s="5">
        <v>9299</v>
      </c>
      <c r="P885" s="5">
        <v>17965</v>
      </c>
      <c r="Q885" s="5">
        <v>9470</v>
      </c>
      <c r="R885" s="5">
        <v>5234</v>
      </c>
      <c r="S885" s="6">
        <f t="shared" si="301"/>
        <v>209028.5</v>
      </c>
      <c r="T885" s="6" t="str">
        <f t="shared" si="302"/>
        <v>20 to 24 minutes</v>
      </c>
      <c r="U885" s="6">
        <f t="shared" si="303"/>
        <v>20</v>
      </c>
      <c r="V885" s="6">
        <f t="shared" si="304"/>
        <v>418057</v>
      </c>
      <c r="W885" s="6">
        <f t="shared" si="305"/>
        <v>206364</v>
      </c>
      <c r="X885" s="6">
        <f t="shared" si="306"/>
        <v>79246</v>
      </c>
      <c r="Y885" s="6">
        <f t="shared" si="307"/>
        <v>4</v>
      </c>
      <c r="Z885" s="6">
        <f t="shared" si="308"/>
        <v>20.134492592686065</v>
      </c>
      <c r="AC885" s="6">
        <f t="shared" si="287"/>
        <v>418057</v>
      </c>
      <c r="AD885" s="6">
        <f t="shared" si="288"/>
        <v>104515</v>
      </c>
      <c r="AE885" s="6">
        <f t="shared" si="289"/>
        <v>10</v>
      </c>
      <c r="AF885" s="6">
        <f t="shared" si="290"/>
        <v>65779</v>
      </c>
      <c r="AG885" s="6">
        <f t="shared" si="291"/>
        <v>4</v>
      </c>
      <c r="AH885" s="6">
        <f t="shared" si="292"/>
        <v>62268</v>
      </c>
      <c r="AI885" s="6">
        <f t="shared" si="293"/>
        <v>12.568980981772299</v>
      </c>
      <c r="AL885" s="6">
        <f t="shared" si="294"/>
        <v>418057</v>
      </c>
      <c r="AM885" s="6">
        <f t="shared" si="295"/>
        <v>313543</v>
      </c>
      <c r="AN885" s="6">
        <f t="shared" si="296"/>
        <v>25</v>
      </c>
      <c r="AO885" s="6">
        <f t="shared" si="297"/>
        <v>29244</v>
      </c>
      <c r="AP885" s="6">
        <f t="shared" si="298"/>
        <v>4</v>
      </c>
      <c r="AQ885" s="6">
        <f t="shared" si="299"/>
        <v>285610</v>
      </c>
      <c r="AR885" s="6">
        <f t="shared" si="300"/>
        <v>28.820646970318698</v>
      </c>
    </row>
    <row r="886" spans="3:44" x14ac:dyDescent="0.25">
      <c r="C886" s="5" t="s">
        <v>1756</v>
      </c>
      <c r="D886" s="5">
        <v>46180</v>
      </c>
      <c r="E886" s="5" t="s">
        <v>1757</v>
      </c>
      <c r="F886" s="5">
        <v>57493</v>
      </c>
      <c r="G886" s="5">
        <v>1766</v>
      </c>
      <c r="H886" s="5">
        <v>6001</v>
      </c>
      <c r="I886" s="5">
        <v>12021</v>
      </c>
      <c r="J886" s="5">
        <v>10224</v>
      </c>
      <c r="K886" s="5">
        <v>9976</v>
      </c>
      <c r="L886" s="5">
        <v>2995</v>
      </c>
      <c r="M886" s="5">
        <v>7759</v>
      </c>
      <c r="N886" s="5">
        <v>985</v>
      </c>
      <c r="O886" s="5">
        <v>1094</v>
      </c>
      <c r="P886" s="5">
        <v>2594</v>
      </c>
      <c r="Q886" s="5">
        <v>1126</v>
      </c>
      <c r="R886" s="5">
        <v>952</v>
      </c>
      <c r="S886" s="6">
        <f t="shared" si="301"/>
        <v>28746.5</v>
      </c>
      <c r="T886" s="6" t="str">
        <f t="shared" si="302"/>
        <v>15 to 19 minutes</v>
      </c>
      <c r="U886" s="6">
        <f t="shared" si="303"/>
        <v>15</v>
      </c>
      <c r="V886" s="6">
        <f t="shared" si="304"/>
        <v>57493</v>
      </c>
      <c r="W886" s="6">
        <f t="shared" si="305"/>
        <v>19788</v>
      </c>
      <c r="X886" s="6">
        <f t="shared" si="306"/>
        <v>10224</v>
      </c>
      <c r="Y886" s="6">
        <f t="shared" si="307"/>
        <v>4</v>
      </c>
      <c r="Z886" s="6">
        <f t="shared" si="308"/>
        <v>18.504890453834115</v>
      </c>
      <c r="AC886" s="6">
        <f t="shared" si="287"/>
        <v>57493</v>
      </c>
      <c r="AD886" s="6">
        <f t="shared" si="288"/>
        <v>14374</v>
      </c>
      <c r="AE886" s="6">
        <f t="shared" si="289"/>
        <v>10</v>
      </c>
      <c r="AF886" s="6">
        <f t="shared" si="290"/>
        <v>12021</v>
      </c>
      <c r="AG886" s="6">
        <f t="shared" si="291"/>
        <v>4</v>
      </c>
      <c r="AH886" s="6">
        <f t="shared" si="292"/>
        <v>7767</v>
      </c>
      <c r="AI886" s="6">
        <f t="shared" si="293"/>
        <v>12.198236419599034</v>
      </c>
      <c r="AL886" s="6">
        <f t="shared" si="294"/>
        <v>57493</v>
      </c>
      <c r="AM886" s="6">
        <f t="shared" si="295"/>
        <v>43120</v>
      </c>
      <c r="AN886" s="6">
        <f t="shared" si="296"/>
        <v>30</v>
      </c>
      <c r="AO886" s="6">
        <f t="shared" si="297"/>
        <v>7759</v>
      </c>
      <c r="AP886" s="6">
        <f t="shared" si="298"/>
        <v>4</v>
      </c>
      <c r="AQ886" s="6">
        <f t="shared" si="299"/>
        <v>42983</v>
      </c>
      <c r="AR886" s="6">
        <f t="shared" si="300"/>
        <v>30.070498775615416</v>
      </c>
    </row>
    <row r="887" spans="3:44" x14ac:dyDescent="0.25">
      <c r="C887" s="5" t="s">
        <v>1758</v>
      </c>
      <c r="D887" s="5">
        <v>46220</v>
      </c>
      <c r="E887" s="5" t="s">
        <v>1759</v>
      </c>
      <c r="F887" s="5">
        <v>90344</v>
      </c>
      <c r="G887" s="5">
        <v>2475</v>
      </c>
      <c r="H887" s="5">
        <v>8643</v>
      </c>
      <c r="I887" s="5">
        <v>16485</v>
      </c>
      <c r="J887" s="5">
        <v>17568</v>
      </c>
      <c r="K887" s="5">
        <v>17254</v>
      </c>
      <c r="L887" s="5">
        <v>5493</v>
      </c>
      <c r="M887" s="5">
        <v>9777</v>
      </c>
      <c r="N887" s="5">
        <v>1323</v>
      </c>
      <c r="O887" s="5">
        <v>2613</v>
      </c>
      <c r="P887" s="5">
        <v>4348</v>
      </c>
      <c r="Q887" s="5">
        <v>2920</v>
      </c>
      <c r="R887" s="5">
        <v>1445</v>
      </c>
      <c r="S887" s="6">
        <f t="shared" si="301"/>
        <v>45172</v>
      </c>
      <c r="T887" s="6" t="str">
        <f t="shared" si="302"/>
        <v>20 to 24 minutes</v>
      </c>
      <c r="U887" s="6">
        <f t="shared" si="303"/>
        <v>20</v>
      </c>
      <c r="V887" s="6">
        <f t="shared" si="304"/>
        <v>90344</v>
      </c>
      <c r="W887" s="6">
        <f t="shared" si="305"/>
        <v>45171</v>
      </c>
      <c r="X887" s="6">
        <f t="shared" si="306"/>
        <v>17254</v>
      </c>
      <c r="Y887" s="6">
        <f t="shared" si="307"/>
        <v>4</v>
      </c>
      <c r="Z887" s="6">
        <f t="shared" si="308"/>
        <v>20.000231830300219</v>
      </c>
      <c r="AC887" s="6">
        <f t="shared" si="287"/>
        <v>90344</v>
      </c>
      <c r="AD887" s="6">
        <f t="shared" si="288"/>
        <v>22587</v>
      </c>
      <c r="AE887" s="6">
        <f t="shared" si="289"/>
        <v>10</v>
      </c>
      <c r="AF887" s="6">
        <f t="shared" si="290"/>
        <v>16485</v>
      </c>
      <c r="AG887" s="6">
        <f t="shared" si="291"/>
        <v>4</v>
      </c>
      <c r="AH887" s="6">
        <f t="shared" si="292"/>
        <v>11118</v>
      </c>
      <c r="AI887" s="6">
        <f t="shared" si="293"/>
        <v>12.782650894752805</v>
      </c>
      <c r="AL887" s="6">
        <f t="shared" si="294"/>
        <v>90344</v>
      </c>
      <c r="AM887" s="6">
        <f t="shared" si="295"/>
        <v>67758</v>
      </c>
      <c r="AN887" s="6">
        <f t="shared" si="296"/>
        <v>25</v>
      </c>
      <c r="AO887" s="6">
        <f t="shared" si="297"/>
        <v>5493</v>
      </c>
      <c r="AP887" s="6">
        <f t="shared" si="298"/>
        <v>4</v>
      </c>
      <c r="AQ887" s="6">
        <f t="shared" si="299"/>
        <v>62425</v>
      </c>
      <c r="AR887" s="6">
        <f t="shared" si="300"/>
        <v>28.88348807573275</v>
      </c>
    </row>
    <row r="888" spans="3:44" x14ac:dyDescent="0.25">
      <c r="C888" s="5" t="s">
        <v>1760</v>
      </c>
      <c r="D888" s="5">
        <v>46260</v>
      </c>
      <c r="E888" s="5" t="s">
        <v>1761</v>
      </c>
      <c r="F888" s="5">
        <v>7515</v>
      </c>
      <c r="G888" s="5">
        <v>283</v>
      </c>
      <c r="H888" s="5">
        <v>1035</v>
      </c>
      <c r="I888" s="5">
        <v>1145</v>
      </c>
      <c r="J888" s="5">
        <v>900</v>
      </c>
      <c r="K888" s="5">
        <v>1026</v>
      </c>
      <c r="L888" s="5">
        <v>371</v>
      </c>
      <c r="M888" s="5">
        <v>1251</v>
      </c>
      <c r="N888" s="5">
        <v>258</v>
      </c>
      <c r="O888" s="5">
        <v>276</v>
      </c>
      <c r="P888" s="5">
        <v>647</v>
      </c>
      <c r="Q888" s="5">
        <v>238</v>
      </c>
      <c r="R888" s="5">
        <v>85</v>
      </c>
      <c r="S888" s="6">
        <f t="shared" si="301"/>
        <v>3757.5</v>
      </c>
      <c r="T888" s="6" t="str">
        <f t="shared" si="302"/>
        <v>20 to 24 minutes</v>
      </c>
      <c r="U888" s="6">
        <f t="shared" si="303"/>
        <v>20</v>
      </c>
      <c r="V888" s="6">
        <f t="shared" si="304"/>
        <v>7515</v>
      </c>
      <c r="W888" s="6">
        <f t="shared" si="305"/>
        <v>3363</v>
      </c>
      <c r="X888" s="6">
        <f t="shared" si="306"/>
        <v>1026</v>
      </c>
      <c r="Y888" s="6">
        <f t="shared" si="307"/>
        <v>4</v>
      </c>
      <c r="Z888" s="6">
        <f t="shared" si="308"/>
        <v>21.538011695906434</v>
      </c>
      <c r="AC888" s="6">
        <f t="shared" si="287"/>
        <v>7515</v>
      </c>
      <c r="AD888" s="6">
        <f t="shared" si="288"/>
        <v>1879</v>
      </c>
      <c r="AE888" s="6">
        <f t="shared" si="289"/>
        <v>10</v>
      </c>
      <c r="AF888" s="6">
        <f t="shared" si="290"/>
        <v>1145</v>
      </c>
      <c r="AG888" s="6">
        <f t="shared" si="291"/>
        <v>4</v>
      </c>
      <c r="AH888" s="6">
        <f t="shared" si="292"/>
        <v>1318</v>
      </c>
      <c r="AI888" s="6">
        <f t="shared" si="293"/>
        <v>11.958951965065502</v>
      </c>
      <c r="AL888" s="6">
        <f t="shared" si="294"/>
        <v>7515</v>
      </c>
      <c r="AM888" s="6">
        <f t="shared" si="295"/>
        <v>5637</v>
      </c>
      <c r="AN888" s="6">
        <f t="shared" si="296"/>
        <v>30</v>
      </c>
      <c r="AO888" s="6">
        <f t="shared" si="297"/>
        <v>1251</v>
      </c>
      <c r="AP888" s="6">
        <f t="shared" si="298"/>
        <v>4</v>
      </c>
      <c r="AQ888" s="6">
        <f t="shared" si="299"/>
        <v>4760</v>
      </c>
      <c r="AR888" s="6">
        <f t="shared" si="300"/>
        <v>32.801758593125498</v>
      </c>
    </row>
    <row r="889" spans="3:44" x14ac:dyDescent="0.25">
      <c r="C889" s="5" t="s">
        <v>1762</v>
      </c>
      <c r="D889" s="5">
        <v>46300</v>
      </c>
      <c r="E889" s="5" t="s">
        <v>1763</v>
      </c>
      <c r="F889" s="5">
        <v>41074</v>
      </c>
      <c r="G889" s="5">
        <v>2762</v>
      </c>
      <c r="H889" s="5">
        <v>7940</v>
      </c>
      <c r="I889" s="5">
        <v>10120</v>
      </c>
      <c r="J889" s="5">
        <v>8209</v>
      </c>
      <c r="K889" s="5">
        <v>4218</v>
      </c>
      <c r="L889" s="5">
        <v>1604</v>
      </c>
      <c r="M889" s="5">
        <v>2969</v>
      </c>
      <c r="N889" s="5">
        <v>381</v>
      </c>
      <c r="O889" s="5">
        <v>588</v>
      </c>
      <c r="P889" s="5">
        <v>1098</v>
      </c>
      <c r="Q889" s="5">
        <v>571</v>
      </c>
      <c r="R889" s="5">
        <v>614</v>
      </c>
      <c r="S889" s="6">
        <f t="shared" si="301"/>
        <v>20537</v>
      </c>
      <c r="T889" s="6" t="str">
        <f t="shared" si="302"/>
        <v>10 to 14 minutes</v>
      </c>
      <c r="U889" s="6">
        <f t="shared" si="303"/>
        <v>10</v>
      </c>
      <c r="V889" s="6">
        <f t="shared" si="304"/>
        <v>41074</v>
      </c>
      <c r="W889" s="6">
        <f t="shared" si="305"/>
        <v>10702</v>
      </c>
      <c r="X889" s="6">
        <f t="shared" si="306"/>
        <v>10120</v>
      </c>
      <c r="Y889" s="6">
        <f t="shared" si="307"/>
        <v>4</v>
      </c>
      <c r="Z889" s="6">
        <f t="shared" si="308"/>
        <v>13.887351778656127</v>
      </c>
      <c r="AC889" s="6">
        <f t="shared" si="287"/>
        <v>41074</v>
      </c>
      <c r="AD889" s="6">
        <f t="shared" si="288"/>
        <v>10269</v>
      </c>
      <c r="AE889" s="6">
        <f t="shared" si="289"/>
        <v>5</v>
      </c>
      <c r="AF889" s="6">
        <f t="shared" si="290"/>
        <v>7940</v>
      </c>
      <c r="AG889" s="6">
        <f t="shared" si="291"/>
        <v>4</v>
      </c>
      <c r="AH889" s="6">
        <f t="shared" si="292"/>
        <v>2762</v>
      </c>
      <c r="AI889" s="6">
        <f t="shared" si="293"/>
        <v>8.7816120906801007</v>
      </c>
      <c r="AL889" s="6">
        <f t="shared" si="294"/>
        <v>41074</v>
      </c>
      <c r="AM889" s="6">
        <f t="shared" si="295"/>
        <v>30806</v>
      </c>
      <c r="AN889" s="6">
        <f t="shared" si="296"/>
        <v>20</v>
      </c>
      <c r="AO889" s="6">
        <f t="shared" si="297"/>
        <v>4218</v>
      </c>
      <c r="AP889" s="6">
        <f t="shared" si="298"/>
        <v>4</v>
      </c>
      <c r="AQ889" s="6">
        <f t="shared" si="299"/>
        <v>29031</v>
      </c>
      <c r="AR889" s="6">
        <f t="shared" si="300"/>
        <v>21.682788051209105</v>
      </c>
    </row>
    <row r="890" spans="3:44" x14ac:dyDescent="0.25">
      <c r="C890" s="5" t="s">
        <v>1764</v>
      </c>
      <c r="D890" s="5">
        <v>46340</v>
      </c>
      <c r="E890" s="5" t="s">
        <v>1765</v>
      </c>
      <c r="F890" s="5">
        <v>87332</v>
      </c>
      <c r="G890" s="5">
        <v>3246</v>
      </c>
      <c r="H890" s="5">
        <v>10311</v>
      </c>
      <c r="I890" s="5">
        <v>14500</v>
      </c>
      <c r="J890" s="5">
        <v>16540</v>
      </c>
      <c r="K890" s="5">
        <v>15178</v>
      </c>
      <c r="L890" s="5">
        <v>4684</v>
      </c>
      <c r="M890" s="5">
        <v>11716</v>
      </c>
      <c r="N890" s="5">
        <v>1627</v>
      </c>
      <c r="O890" s="5">
        <v>1702</v>
      </c>
      <c r="P890" s="5">
        <v>3695</v>
      </c>
      <c r="Q890" s="5">
        <v>2284</v>
      </c>
      <c r="R890" s="5">
        <v>1849</v>
      </c>
      <c r="S890" s="6">
        <f t="shared" si="301"/>
        <v>43666</v>
      </c>
      <c r="T890" s="6" t="str">
        <f t="shared" si="302"/>
        <v>15 to 19 minutes</v>
      </c>
      <c r="U890" s="6">
        <f t="shared" si="303"/>
        <v>15</v>
      </c>
      <c r="V890" s="6">
        <f t="shared" si="304"/>
        <v>87332</v>
      </c>
      <c r="W890" s="6">
        <f t="shared" si="305"/>
        <v>28057</v>
      </c>
      <c r="X890" s="6">
        <f t="shared" si="306"/>
        <v>16540</v>
      </c>
      <c r="Y890" s="6">
        <f t="shared" si="307"/>
        <v>4</v>
      </c>
      <c r="Z890" s="6">
        <f t="shared" si="308"/>
        <v>18.774848851269649</v>
      </c>
      <c r="AC890" s="6">
        <f t="shared" si="287"/>
        <v>87332</v>
      </c>
      <c r="AD890" s="6">
        <f t="shared" si="288"/>
        <v>21834</v>
      </c>
      <c r="AE890" s="6">
        <f t="shared" si="289"/>
        <v>10</v>
      </c>
      <c r="AF890" s="6">
        <f t="shared" si="290"/>
        <v>14500</v>
      </c>
      <c r="AG890" s="6">
        <f t="shared" si="291"/>
        <v>4</v>
      </c>
      <c r="AH890" s="6">
        <f t="shared" si="292"/>
        <v>13557</v>
      </c>
      <c r="AI890" s="6">
        <f t="shared" si="293"/>
        <v>12.283034482758621</v>
      </c>
      <c r="AL890" s="6">
        <f t="shared" si="294"/>
        <v>87332</v>
      </c>
      <c r="AM890" s="6">
        <f t="shared" si="295"/>
        <v>65499</v>
      </c>
      <c r="AN890" s="6">
        <f t="shared" si="296"/>
        <v>30</v>
      </c>
      <c r="AO890" s="6">
        <f t="shared" si="297"/>
        <v>11716</v>
      </c>
      <c r="AP890" s="6">
        <f t="shared" si="298"/>
        <v>4</v>
      </c>
      <c r="AQ890" s="6">
        <f t="shared" si="299"/>
        <v>64459</v>
      </c>
      <c r="AR890" s="6">
        <f t="shared" si="300"/>
        <v>30.355069989757595</v>
      </c>
    </row>
    <row r="891" spans="3:44" x14ac:dyDescent="0.25">
      <c r="C891" s="5" t="s">
        <v>1766</v>
      </c>
      <c r="D891" s="5">
        <v>46380</v>
      </c>
      <c r="E891" s="5" t="s">
        <v>1767</v>
      </c>
      <c r="F891" s="5">
        <v>33570</v>
      </c>
      <c r="G891" s="5">
        <v>3008</v>
      </c>
      <c r="H891" s="5">
        <v>8249</v>
      </c>
      <c r="I891" s="5">
        <v>7839</v>
      </c>
      <c r="J891" s="5">
        <v>4118</v>
      </c>
      <c r="K891" s="5">
        <v>2644</v>
      </c>
      <c r="L891" s="5">
        <v>1351</v>
      </c>
      <c r="M891" s="5">
        <v>2445</v>
      </c>
      <c r="N891" s="5">
        <v>398</v>
      </c>
      <c r="O891" s="5">
        <v>623</v>
      </c>
      <c r="P891" s="5">
        <v>947</v>
      </c>
      <c r="Q891" s="5">
        <v>1089</v>
      </c>
      <c r="R891" s="5">
        <v>859</v>
      </c>
      <c r="S891" s="6">
        <f t="shared" si="301"/>
        <v>16785</v>
      </c>
      <c r="T891" s="6" t="str">
        <f t="shared" si="302"/>
        <v>10 to 14 minutes</v>
      </c>
      <c r="U891" s="6">
        <f t="shared" si="303"/>
        <v>10</v>
      </c>
      <c r="V891" s="6">
        <f t="shared" si="304"/>
        <v>33570</v>
      </c>
      <c r="W891" s="6">
        <f t="shared" si="305"/>
        <v>11257</v>
      </c>
      <c r="X891" s="6">
        <f t="shared" si="306"/>
        <v>7839</v>
      </c>
      <c r="Y891" s="6">
        <f t="shared" si="307"/>
        <v>4</v>
      </c>
      <c r="Z891" s="6">
        <f t="shared" si="308"/>
        <v>12.820767955096313</v>
      </c>
      <c r="AC891" s="6">
        <f t="shared" si="287"/>
        <v>33570</v>
      </c>
      <c r="AD891" s="6">
        <f t="shared" si="288"/>
        <v>8393</v>
      </c>
      <c r="AE891" s="6">
        <f t="shared" si="289"/>
        <v>5</v>
      </c>
      <c r="AF891" s="6">
        <f t="shared" si="290"/>
        <v>8249</v>
      </c>
      <c r="AG891" s="6">
        <f t="shared" si="291"/>
        <v>4</v>
      </c>
      <c r="AH891" s="6">
        <f t="shared" si="292"/>
        <v>3008</v>
      </c>
      <c r="AI891" s="6">
        <f t="shared" si="293"/>
        <v>7.6109831494726627</v>
      </c>
      <c r="AL891" s="6">
        <f t="shared" si="294"/>
        <v>33570</v>
      </c>
      <c r="AM891" s="6">
        <f t="shared" si="295"/>
        <v>25178</v>
      </c>
      <c r="AN891" s="6">
        <f t="shared" si="296"/>
        <v>20</v>
      </c>
      <c r="AO891" s="6">
        <f t="shared" si="297"/>
        <v>2644</v>
      </c>
      <c r="AP891" s="6">
        <f t="shared" si="298"/>
        <v>4</v>
      </c>
      <c r="AQ891" s="6">
        <f t="shared" si="299"/>
        <v>23214</v>
      </c>
      <c r="AR891" s="6">
        <f t="shared" si="300"/>
        <v>22.970499243570348</v>
      </c>
    </row>
    <row r="892" spans="3:44" x14ac:dyDescent="0.25">
      <c r="C892" s="5" t="s">
        <v>1768</v>
      </c>
      <c r="D892" s="5">
        <v>46420</v>
      </c>
      <c r="E892" s="5" t="s">
        <v>1769</v>
      </c>
      <c r="F892" s="5">
        <v>10326</v>
      </c>
      <c r="G892" s="5">
        <v>358</v>
      </c>
      <c r="H892" s="5">
        <v>1213</v>
      </c>
      <c r="I892" s="5">
        <v>1731</v>
      </c>
      <c r="J892" s="5">
        <v>1318</v>
      </c>
      <c r="K892" s="5">
        <v>1305</v>
      </c>
      <c r="L892" s="5">
        <v>425</v>
      </c>
      <c r="M892" s="5">
        <v>1097</v>
      </c>
      <c r="N892" s="5">
        <v>395</v>
      </c>
      <c r="O892" s="5">
        <v>381</v>
      </c>
      <c r="P892" s="5">
        <v>1058</v>
      </c>
      <c r="Q892" s="5">
        <v>742</v>
      </c>
      <c r="R892" s="5">
        <v>303</v>
      </c>
      <c r="S892" s="6">
        <f t="shared" si="301"/>
        <v>5163</v>
      </c>
      <c r="T892" s="6" t="str">
        <f t="shared" si="302"/>
        <v>20 to 24 minutes</v>
      </c>
      <c r="U892" s="6">
        <f t="shared" si="303"/>
        <v>20</v>
      </c>
      <c r="V892" s="6">
        <f t="shared" si="304"/>
        <v>10326</v>
      </c>
      <c r="W892" s="6">
        <f t="shared" si="305"/>
        <v>4620</v>
      </c>
      <c r="X892" s="6">
        <f t="shared" si="306"/>
        <v>1305</v>
      </c>
      <c r="Y892" s="6">
        <f t="shared" si="307"/>
        <v>4</v>
      </c>
      <c r="Z892" s="6">
        <f t="shared" si="308"/>
        <v>21.664367816091954</v>
      </c>
      <c r="AC892" s="6">
        <f t="shared" si="287"/>
        <v>10326</v>
      </c>
      <c r="AD892" s="6">
        <f t="shared" si="288"/>
        <v>2582</v>
      </c>
      <c r="AE892" s="6">
        <f t="shared" si="289"/>
        <v>10</v>
      </c>
      <c r="AF892" s="6">
        <f t="shared" si="290"/>
        <v>1731</v>
      </c>
      <c r="AG892" s="6">
        <f t="shared" si="291"/>
        <v>4</v>
      </c>
      <c r="AH892" s="6">
        <f t="shared" si="292"/>
        <v>1571</v>
      </c>
      <c r="AI892" s="6">
        <f t="shared" si="293"/>
        <v>12.335066435586366</v>
      </c>
      <c r="AL892" s="6">
        <f t="shared" si="294"/>
        <v>10326</v>
      </c>
      <c r="AM892" s="6">
        <f t="shared" si="295"/>
        <v>7745</v>
      </c>
      <c r="AN892" s="6">
        <f t="shared" si="296"/>
        <v>35</v>
      </c>
      <c r="AO892" s="6">
        <f t="shared" si="297"/>
        <v>395</v>
      </c>
      <c r="AP892" s="6">
        <f t="shared" si="298"/>
        <v>4</v>
      </c>
      <c r="AQ892" s="6">
        <f t="shared" si="299"/>
        <v>7447</v>
      </c>
      <c r="AR892" s="6">
        <f t="shared" si="300"/>
        <v>38.0126582278481</v>
      </c>
    </row>
    <row r="893" spans="3:44" x14ac:dyDescent="0.25">
      <c r="C893" s="5" t="s">
        <v>1770</v>
      </c>
      <c r="D893" s="5">
        <v>46460</v>
      </c>
      <c r="E893" s="5" t="s">
        <v>1771</v>
      </c>
      <c r="F893" s="5">
        <v>14883</v>
      </c>
      <c r="G893" s="5">
        <v>1175</v>
      </c>
      <c r="H893" s="5">
        <v>2590</v>
      </c>
      <c r="I893" s="5">
        <v>2640</v>
      </c>
      <c r="J893" s="5">
        <v>2517</v>
      </c>
      <c r="K893" s="5">
        <v>2147</v>
      </c>
      <c r="L893" s="5">
        <v>918</v>
      </c>
      <c r="M893" s="5">
        <v>1365</v>
      </c>
      <c r="N893" s="5">
        <v>217</v>
      </c>
      <c r="O893" s="5">
        <v>202</v>
      </c>
      <c r="P893" s="5">
        <v>454</v>
      </c>
      <c r="Q893" s="5">
        <v>363</v>
      </c>
      <c r="R893" s="5">
        <v>295</v>
      </c>
      <c r="S893" s="6">
        <f t="shared" si="301"/>
        <v>7441.5</v>
      </c>
      <c r="T893" s="6" t="str">
        <f t="shared" si="302"/>
        <v>15 to 19 minutes</v>
      </c>
      <c r="U893" s="6">
        <f t="shared" si="303"/>
        <v>15</v>
      </c>
      <c r="V893" s="6">
        <f t="shared" si="304"/>
        <v>14883</v>
      </c>
      <c r="W893" s="6">
        <f t="shared" si="305"/>
        <v>6405</v>
      </c>
      <c r="X893" s="6">
        <f t="shared" si="306"/>
        <v>2517</v>
      </c>
      <c r="Y893" s="6">
        <f t="shared" si="307"/>
        <v>4</v>
      </c>
      <c r="Z893" s="6">
        <f t="shared" si="308"/>
        <v>16.647199046483909</v>
      </c>
      <c r="AC893" s="6">
        <f t="shared" si="287"/>
        <v>14883</v>
      </c>
      <c r="AD893" s="6">
        <f t="shared" si="288"/>
        <v>3721</v>
      </c>
      <c r="AE893" s="6">
        <f t="shared" si="289"/>
        <v>5</v>
      </c>
      <c r="AF893" s="6">
        <f t="shared" si="290"/>
        <v>2590</v>
      </c>
      <c r="AG893" s="6">
        <f t="shared" si="291"/>
        <v>4</v>
      </c>
      <c r="AH893" s="6">
        <f t="shared" si="292"/>
        <v>1175</v>
      </c>
      <c r="AI893" s="6">
        <f t="shared" si="293"/>
        <v>8.9316602316602314</v>
      </c>
      <c r="AL893" s="6">
        <f t="shared" si="294"/>
        <v>14883</v>
      </c>
      <c r="AM893" s="6">
        <f t="shared" si="295"/>
        <v>11163</v>
      </c>
      <c r="AN893" s="6">
        <f t="shared" si="296"/>
        <v>25</v>
      </c>
      <c r="AO893" s="6">
        <f t="shared" si="297"/>
        <v>918</v>
      </c>
      <c r="AP893" s="6">
        <f t="shared" si="298"/>
        <v>4</v>
      </c>
      <c r="AQ893" s="6">
        <f t="shared" si="299"/>
        <v>11069</v>
      </c>
      <c r="AR893" s="6">
        <f t="shared" si="300"/>
        <v>25.406318082788673</v>
      </c>
    </row>
    <row r="894" spans="3:44" x14ac:dyDescent="0.25">
      <c r="C894" s="5" t="s">
        <v>1772</v>
      </c>
      <c r="D894" s="5">
        <v>46500</v>
      </c>
      <c r="E894" s="5" t="s">
        <v>1773</v>
      </c>
      <c r="F894" s="5">
        <v>16797</v>
      </c>
      <c r="G894" s="5">
        <v>1024</v>
      </c>
      <c r="H894" s="5">
        <v>2132</v>
      </c>
      <c r="I894" s="5">
        <v>2416</v>
      </c>
      <c r="J894" s="5">
        <v>1672</v>
      </c>
      <c r="K894" s="5">
        <v>2490</v>
      </c>
      <c r="L894" s="5">
        <v>1387</v>
      </c>
      <c r="M894" s="5">
        <v>1842</v>
      </c>
      <c r="N894" s="5">
        <v>882</v>
      </c>
      <c r="O894" s="5">
        <v>761</v>
      </c>
      <c r="P894" s="5">
        <v>1245</v>
      </c>
      <c r="Q894" s="5">
        <v>677</v>
      </c>
      <c r="R894" s="5">
        <v>269</v>
      </c>
      <c r="S894" s="6">
        <f t="shared" si="301"/>
        <v>8398.5</v>
      </c>
      <c r="T894" s="6" t="str">
        <f t="shared" si="302"/>
        <v>20 to 24 minutes</v>
      </c>
      <c r="U894" s="6">
        <f t="shared" si="303"/>
        <v>20</v>
      </c>
      <c r="V894" s="6">
        <f t="shared" si="304"/>
        <v>16797</v>
      </c>
      <c r="W894" s="6">
        <f t="shared" si="305"/>
        <v>7244</v>
      </c>
      <c r="X894" s="6">
        <f t="shared" si="306"/>
        <v>2490</v>
      </c>
      <c r="Y894" s="6">
        <f t="shared" si="307"/>
        <v>4</v>
      </c>
      <c r="Z894" s="6">
        <f t="shared" si="308"/>
        <v>21.854618473895581</v>
      </c>
      <c r="AC894" s="6">
        <f t="shared" si="287"/>
        <v>16797</v>
      </c>
      <c r="AD894" s="6">
        <f t="shared" si="288"/>
        <v>4200</v>
      </c>
      <c r="AE894" s="6">
        <f t="shared" si="289"/>
        <v>10</v>
      </c>
      <c r="AF894" s="6">
        <f t="shared" si="290"/>
        <v>2416</v>
      </c>
      <c r="AG894" s="6">
        <f t="shared" si="291"/>
        <v>4</v>
      </c>
      <c r="AH894" s="6">
        <f t="shared" si="292"/>
        <v>3156</v>
      </c>
      <c r="AI894" s="6">
        <f t="shared" si="293"/>
        <v>11.727235099337749</v>
      </c>
      <c r="AL894" s="6">
        <f t="shared" si="294"/>
        <v>16797</v>
      </c>
      <c r="AM894" s="6">
        <f t="shared" si="295"/>
        <v>12598</v>
      </c>
      <c r="AN894" s="6">
        <f t="shared" si="296"/>
        <v>30</v>
      </c>
      <c r="AO894" s="6">
        <f t="shared" si="297"/>
        <v>1842</v>
      </c>
      <c r="AP894" s="6">
        <f t="shared" si="298"/>
        <v>4</v>
      </c>
      <c r="AQ894" s="6">
        <f t="shared" si="299"/>
        <v>11121</v>
      </c>
      <c r="AR894" s="6">
        <f t="shared" si="300"/>
        <v>33.206840390879478</v>
      </c>
    </row>
    <row r="895" spans="3:44" x14ac:dyDescent="0.25">
      <c r="C895" s="5" t="s">
        <v>1774</v>
      </c>
      <c r="D895" s="5">
        <v>46540</v>
      </c>
      <c r="E895" s="5" t="s">
        <v>1775</v>
      </c>
      <c r="F895" s="5">
        <v>125512</v>
      </c>
      <c r="G895" s="5">
        <v>6660</v>
      </c>
      <c r="H895" s="5">
        <v>19730</v>
      </c>
      <c r="I895" s="5">
        <v>24668</v>
      </c>
      <c r="J895" s="5">
        <v>21969</v>
      </c>
      <c r="K895" s="5">
        <v>17004</v>
      </c>
      <c r="L895" s="5">
        <v>7132</v>
      </c>
      <c r="M895" s="5">
        <v>12315</v>
      </c>
      <c r="N895" s="5">
        <v>2331</v>
      </c>
      <c r="O895" s="5">
        <v>3090</v>
      </c>
      <c r="P895" s="5">
        <v>5443</v>
      </c>
      <c r="Q895" s="5">
        <v>3115</v>
      </c>
      <c r="R895" s="5">
        <v>2055</v>
      </c>
      <c r="S895" s="6">
        <f t="shared" si="301"/>
        <v>62756</v>
      </c>
      <c r="T895" s="6" t="str">
        <f t="shared" si="302"/>
        <v>15 to 19 minutes</v>
      </c>
      <c r="U895" s="6">
        <f t="shared" si="303"/>
        <v>15</v>
      </c>
      <c r="V895" s="6">
        <f t="shared" si="304"/>
        <v>125512</v>
      </c>
      <c r="W895" s="6">
        <f t="shared" si="305"/>
        <v>51058</v>
      </c>
      <c r="X895" s="6">
        <f t="shared" si="306"/>
        <v>21969</v>
      </c>
      <c r="Y895" s="6">
        <f t="shared" si="307"/>
        <v>4</v>
      </c>
      <c r="Z895" s="6">
        <f t="shared" si="308"/>
        <v>17.129910328189723</v>
      </c>
      <c r="AC895" s="6">
        <f t="shared" si="287"/>
        <v>125512</v>
      </c>
      <c r="AD895" s="6">
        <f t="shared" si="288"/>
        <v>31379</v>
      </c>
      <c r="AE895" s="6">
        <f t="shared" si="289"/>
        <v>10</v>
      </c>
      <c r="AF895" s="6">
        <f t="shared" si="290"/>
        <v>24668</v>
      </c>
      <c r="AG895" s="6">
        <f t="shared" si="291"/>
        <v>4</v>
      </c>
      <c r="AH895" s="6">
        <f t="shared" si="292"/>
        <v>26390</v>
      </c>
      <c r="AI895" s="6">
        <f t="shared" si="293"/>
        <v>10.808821144802984</v>
      </c>
      <c r="AL895" s="6">
        <f t="shared" si="294"/>
        <v>125512</v>
      </c>
      <c r="AM895" s="6">
        <f t="shared" si="295"/>
        <v>94134</v>
      </c>
      <c r="AN895" s="6">
        <f t="shared" si="296"/>
        <v>25</v>
      </c>
      <c r="AO895" s="6">
        <f t="shared" si="297"/>
        <v>7132</v>
      </c>
      <c r="AP895" s="6">
        <f t="shared" si="298"/>
        <v>4</v>
      </c>
      <c r="AQ895" s="6">
        <f t="shared" si="299"/>
        <v>90031</v>
      </c>
      <c r="AR895" s="6">
        <f t="shared" si="300"/>
        <v>27.301177790241166</v>
      </c>
    </row>
    <row r="896" spans="3:44" x14ac:dyDescent="0.25">
      <c r="C896" s="5" t="s">
        <v>1776</v>
      </c>
      <c r="D896" s="5">
        <v>46580</v>
      </c>
      <c r="E896" s="5" t="s">
        <v>1777</v>
      </c>
      <c r="F896" s="5">
        <v>6752</v>
      </c>
      <c r="G896" s="5">
        <v>336</v>
      </c>
      <c r="H896" s="5">
        <v>839</v>
      </c>
      <c r="I896" s="5">
        <v>758</v>
      </c>
      <c r="J896" s="5">
        <v>789</v>
      </c>
      <c r="K896" s="5">
        <v>705</v>
      </c>
      <c r="L896" s="5">
        <v>237</v>
      </c>
      <c r="M896" s="5">
        <v>789</v>
      </c>
      <c r="N896" s="5">
        <v>82</v>
      </c>
      <c r="O896" s="5">
        <v>469</v>
      </c>
      <c r="P896" s="5">
        <v>723</v>
      </c>
      <c r="Q896" s="5">
        <v>789</v>
      </c>
      <c r="R896" s="5">
        <v>236</v>
      </c>
      <c r="S896" s="6">
        <f t="shared" si="301"/>
        <v>3376</v>
      </c>
      <c r="T896" s="6" t="str">
        <f t="shared" si="302"/>
        <v>20 to 24 minutes</v>
      </c>
      <c r="U896" s="6">
        <f t="shared" si="303"/>
        <v>20</v>
      </c>
      <c r="V896" s="6">
        <f t="shared" si="304"/>
        <v>6752</v>
      </c>
      <c r="W896" s="6">
        <f t="shared" si="305"/>
        <v>2722</v>
      </c>
      <c r="X896" s="6">
        <f t="shared" si="306"/>
        <v>705</v>
      </c>
      <c r="Y896" s="6">
        <f t="shared" si="307"/>
        <v>4</v>
      </c>
      <c r="Z896" s="6">
        <f t="shared" si="308"/>
        <v>23.71063829787234</v>
      </c>
      <c r="AC896" s="6">
        <f t="shared" si="287"/>
        <v>6752</v>
      </c>
      <c r="AD896" s="6">
        <f t="shared" si="288"/>
        <v>1689</v>
      </c>
      <c r="AE896" s="6">
        <f t="shared" si="289"/>
        <v>10</v>
      </c>
      <c r="AF896" s="6">
        <f t="shared" si="290"/>
        <v>758</v>
      </c>
      <c r="AG896" s="6">
        <f t="shared" si="291"/>
        <v>4</v>
      </c>
      <c r="AH896" s="6">
        <f t="shared" si="292"/>
        <v>1175</v>
      </c>
      <c r="AI896" s="6">
        <f t="shared" si="293"/>
        <v>12.707124010554089</v>
      </c>
      <c r="AL896" s="6">
        <f t="shared" si="294"/>
        <v>6752</v>
      </c>
      <c r="AM896" s="6">
        <f t="shared" si="295"/>
        <v>5064</v>
      </c>
      <c r="AN896" s="6">
        <f t="shared" si="296"/>
        <v>45</v>
      </c>
      <c r="AO896" s="6">
        <f t="shared" si="297"/>
        <v>723</v>
      </c>
      <c r="AP896" s="6">
        <f t="shared" si="298"/>
        <v>14</v>
      </c>
      <c r="AQ896" s="6">
        <f t="shared" si="299"/>
        <v>5004</v>
      </c>
      <c r="AR896" s="6">
        <f t="shared" si="300"/>
        <v>46.161825726141082</v>
      </c>
    </row>
    <row r="897" spans="3:44" x14ac:dyDescent="0.25">
      <c r="C897" s="5" t="s">
        <v>1778</v>
      </c>
      <c r="D897" s="5">
        <v>46620</v>
      </c>
      <c r="E897" s="5" t="s">
        <v>1779</v>
      </c>
      <c r="F897" s="5">
        <v>9381</v>
      </c>
      <c r="G897" s="5">
        <v>1129</v>
      </c>
      <c r="H897" s="5">
        <v>2315</v>
      </c>
      <c r="I897" s="5">
        <v>2089</v>
      </c>
      <c r="J897" s="5">
        <v>1152</v>
      </c>
      <c r="K897" s="5">
        <v>697</v>
      </c>
      <c r="L897" s="5">
        <v>188</v>
      </c>
      <c r="M897" s="5">
        <v>640</v>
      </c>
      <c r="N897" s="5">
        <v>54</v>
      </c>
      <c r="O897" s="5">
        <v>47</v>
      </c>
      <c r="P897" s="5">
        <v>410</v>
      </c>
      <c r="Q897" s="5">
        <v>386</v>
      </c>
      <c r="R897" s="5">
        <v>274</v>
      </c>
      <c r="S897" s="6">
        <f t="shared" si="301"/>
        <v>4690.5</v>
      </c>
      <c r="T897" s="6" t="str">
        <f t="shared" si="302"/>
        <v>10 to 14 minutes</v>
      </c>
      <c r="U897" s="6">
        <f t="shared" si="303"/>
        <v>10</v>
      </c>
      <c r="V897" s="6">
        <f t="shared" si="304"/>
        <v>9381</v>
      </c>
      <c r="W897" s="6">
        <f t="shared" si="305"/>
        <v>3444</v>
      </c>
      <c r="X897" s="6">
        <f t="shared" si="306"/>
        <v>2089</v>
      </c>
      <c r="Y897" s="6">
        <f t="shared" si="307"/>
        <v>4</v>
      </c>
      <c r="Z897" s="6">
        <f t="shared" si="308"/>
        <v>12.386787936811871</v>
      </c>
      <c r="AC897" s="6">
        <f t="shared" si="287"/>
        <v>9381</v>
      </c>
      <c r="AD897" s="6">
        <f t="shared" si="288"/>
        <v>2346</v>
      </c>
      <c r="AE897" s="6">
        <f t="shared" si="289"/>
        <v>5</v>
      </c>
      <c r="AF897" s="6">
        <f t="shared" si="290"/>
        <v>2315</v>
      </c>
      <c r="AG897" s="6">
        <f t="shared" si="291"/>
        <v>4</v>
      </c>
      <c r="AH897" s="6">
        <f t="shared" si="292"/>
        <v>1129</v>
      </c>
      <c r="AI897" s="6">
        <f t="shared" si="293"/>
        <v>7.1015118790496761</v>
      </c>
      <c r="AL897" s="6">
        <f t="shared" si="294"/>
        <v>9381</v>
      </c>
      <c r="AM897" s="6">
        <f t="shared" si="295"/>
        <v>7036</v>
      </c>
      <c r="AN897" s="6">
        <f t="shared" si="296"/>
        <v>20</v>
      </c>
      <c r="AO897" s="6">
        <f t="shared" si="297"/>
        <v>697</v>
      </c>
      <c r="AP897" s="6">
        <f t="shared" si="298"/>
        <v>4</v>
      </c>
      <c r="AQ897" s="6">
        <f t="shared" si="299"/>
        <v>6685</v>
      </c>
      <c r="AR897" s="6">
        <f t="shared" si="300"/>
        <v>22.012912482065996</v>
      </c>
    </row>
    <row r="898" spans="3:44" x14ac:dyDescent="0.25">
      <c r="C898" s="5" t="s">
        <v>1780</v>
      </c>
      <c r="D898" s="5">
        <v>46660</v>
      </c>
      <c r="E898" s="5" t="s">
        <v>1781</v>
      </c>
      <c r="F898" s="5">
        <v>57479</v>
      </c>
      <c r="G898" s="5">
        <v>2890</v>
      </c>
      <c r="H898" s="5">
        <v>8137</v>
      </c>
      <c r="I898" s="5">
        <v>11509</v>
      </c>
      <c r="J898" s="5">
        <v>12638</v>
      </c>
      <c r="K898" s="5">
        <v>8581</v>
      </c>
      <c r="L898" s="5">
        <v>2965</v>
      </c>
      <c r="M898" s="5">
        <v>5325</v>
      </c>
      <c r="N898" s="5">
        <v>927</v>
      </c>
      <c r="O898" s="5">
        <v>507</v>
      </c>
      <c r="P898" s="5">
        <v>2379</v>
      </c>
      <c r="Q898" s="5">
        <v>1089</v>
      </c>
      <c r="R898" s="5">
        <v>532</v>
      </c>
      <c r="S898" s="6">
        <f t="shared" si="301"/>
        <v>28739.5</v>
      </c>
      <c r="T898" s="6" t="str">
        <f t="shared" si="302"/>
        <v>15 to 19 minutes</v>
      </c>
      <c r="U898" s="6">
        <f t="shared" si="303"/>
        <v>15</v>
      </c>
      <c r="V898" s="6">
        <f t="shared" si="304"/>
        <v>57479</v>
      </c>
      <c r="W898" s="6">
        <f t="shared" si="305"/>
        <v>22536</v>
      </c>
      <c r="X898" s="6">
        <f t="shared" si="306"/>
        <v>12638</v>
      </c>
      <c r="Y898" s="6">
        <f t="shared" si="307"/>
        <v>4</v>
      </c>
      <c r="Z898" s="6">
        <f t="shared" si="308"/>
        <v>16.963443582845386</v>
      </c>
      <c r="AC898" s="6">
        <f t="shared" si="287"/>
        <v>57479</v>
      </c>
      <c r="AD898" s="6">
        <f t="shared" si="288"/>
        <v>14370</v>
      </c>
      <c r="AE898" s="6">
        <f t="shared" si="289"/>
        <v>10</v>
      </c>
      <c r="AF898" s="6">
        <f t="shared" si="290"/>
        <v>11509</v>
      </c>
      <c r="AG898" s="6">
        <f t="shared" si="291"/>
        <v>4</v>
      </c>
      <c r="AH898" s="6">
        <f t="shared" si="292"/>
        <v>11027</v>
      </c>
      <c r="AI898" s="6">
        <f t="shared" si="293"/>
        <v>11.16178642801286</v>
      </c>
      <c r="AL898" s="6">
        <f t="shared" si="294"/>
        <v>57479</v>
      </c>
      <c r="AM898" s="6">
        <f t="shared" si="295"/>
        <v>43110</v>
      </c>
      <c r="AN898" s="6">
        <f t="shared" si="296"/>
        <v>20</v>
      </c>
      <c r="AO898" s="6">
        <f t="shared" si="297"/>
        <v>8581</v>
      </c>
      <c r="AP898" s="6">
        <f t="shared" si="298"/>
        <v>4</v>
      </c>
      <c r="AQ898" s="6">
        <f t="shared" si="299"/>
        <v>35174</v>
      </c>
      <c r="AR898" s="6">
        <f t="shared" si="300"/>
        <v>23.698986132152431</v>
      </c>
    </row>
    <row r="899" spans="3:44" x14ac:dyDescent="0.25">
      <c r="C899" s="5" t="s">
        <v>1782</v>
      </c>
      <c r="D899" s="5">
        <v>46700</v>
      </c>
      <c r="E899" s="5" t="s">
        <v>1783</v>
      </c>
      <c r="F899" s="5">
        <v>177244</v>
      </c>
      <c r="G899" s="5">
        <v>4622</v>
      </c>
      <c r="H899" s="5">
        <v>18539</v>
      </c>
      <c r="I899" s="5">
        <v>27095</v>
      </c>
      <c r="J899" s="5">
        <v>25467</v>
      </c>
      <c r="K899" s="5">
        <v>20147</v>
      </c>
      <c r="L899" s="5">
        <v>7395</v>
      </c>
      <c r="M899" s="5">
        <v>20568</v>
      </c>
      <c r="N899" s="5">
        <v>4574</v>
      </c>
      <c r="O899" s="5">
        <v>7450</v>
      </c>
      <c r="P899" s="5">
        <v>16809</v>
      </c>
      <c r="Q899" s="5">
        <v>17012</v>
      </c>
      <c r="R899" s="5">
        <v>7566</v>
      </c>
      <c r="S899" s="6">
        <f t="shared" si="301"/>
        <v>88622</v>
      </c>
      <c r="T899" s="6" t="str">
        <f t="shared" si="302"/>
        <v>20 to 24 minutes</v>
      </c>
      <c r="U899" s="6">
        <f t="shared" si="303"/>
        <v>20</v>
      </c>
      <c r="V899" s="6">
        <f t="shared" si="304"/>
        <v>177244</v>
      </c>
      <c r="W899" s="6">
        <f t="shared" si="305"/>
        <v>75723</v>
      </c>
      <c r="X899" s="6">
        <f t="shared" si="306"/>
        <v>20147</v>
      </c>
      <c r="Y899" s="6">
        <f t="shared" si="307"/>
        <v>4</v>
      </c>
      <c r="Z899" s="6">
        <f t="shared" si="308"/>
        <v>22.560976820370279</v>
      </c>
      <c r="AC899" s="6">
        <f t="shared" si="287"/>
        <v>177244</v>
      </c>
      <c r="AD899" s="6">
        <f t="shared" si="288"/>
        <v>44312</v>
      </c>
      <c r="AE899" s="6">
        <f t="shared" si="289"/>
        <v>10</v>
      </c>
      <c r="AF899" s="6">
        <f t="shared" si="290"/>
        <v>27095</v>
      </c>
      <c r="AG899" s="6">
        <f t="shared" si="291"/>
        <v>4</v>
      </c>
      <c r="AH899" s="6">
        <f t="shared" si="292"/>
        <v>23161</v>
      </c>
      <c r="AI899" s="6">
        <f t="shared" si="293"/>
        <v>13.122347296549179</v>
      </c>
      <c r="AL899" s="6">
        <f t="shared" si="294"/>
        <v>177244</v>
      </c>
      <c r="AM899" s="6">
        <f t="shared" si="295"/>
        <v>132933</v>
      </c>
      <c r="AN899" s="6">
        <f t="shared" si="296"/>
        <v>40</v>
      </c>
      <c r="AO899" s="6">
        <f t="shared" si="297"/>
        <v>7450</v>
      </c>
      <c r="AP899" s="6">
        <f t="shared" si="298"/>
        <v>4</v>
      </c>
      <c r="AQ899" s="6">
        <f t="shared" si="299"/>
        <v>128407</v>
      </c>
      <c r="AR899" s="6">
        <f t="shared" si="300"/>
        <v>42.430067114093958</v>
      </c>
    </row>
    <row r="900" spans="3:44" x14ac:dyDescent="0.25">
      <c r="C900" s="5" t="s">
        <v>1784</v>
      </c>
      <c r="D900" s="5">
        <v>46740</v>
      </c>
      <c r="E900" s="5" t="s">
        <v>1785</v>
      </c>
      <c r="F900" s="5">
        <v>12429</v>
      </c>
      <c r="G900" s="5">
        <v>308</v>
      </c>
      <c r="H900" s="5">
        <v>968</v>
      </c>
      <c r="I900" s="5">
        <v>2164</v>
      </c>
      <c r="J900" s="5">
        <v>2455</v>
      </c>
      <c r="K900" s="5">
        <v>1819</v>
      </c>
      <c r="L900" s="5">
        <v>619</v>
      </c>
      <c r="M900" s="5">
        <v>1867</v>
      </c>
      <c r="N900" s="5">
        <v>370</v>
      </c>
      <c r="O900" s="5">
        <v>243</v>
      </c>
      <c r="P900" s="5">
        <v>815</v>
      </c>
      <c r="Q900" s="5">
        <v>482</v>
      </c>
      <c r="R900" s="5">
        <v>319</v>
      </c>
      <c r="S900" s="6">
        <f t="shared" si="301"/>
        <v>6214.5</v>
      </c>
      <c r="T900" s="6" t="str">
        <f t="shared" si="302"/>
        <v>20 to 24 minutes</v>
      </c>
      <c r="U900" s="6">
        <f t="shared" si="303"/>
        <v>20</v>
      </c>
      <c r="V900" s="6">
        <f t="shared" si="304"/>
        <v>12429</v>
      </c>
      <c r="W900" s="6">
        <f t="shared" si="305"/>
        <v>5895</v>
      </c>
      <c r="X900" s="6">
        <f t="shared" si="306"/>
        <v>1819</v>
      </c>
      <c r="Y900" s="6">
        <f t="shared" si="307"/>
        <v>4</v>
      </c>
      <c r="Z900" s="6">
        <f t="shared" si="308"/>
        <v>20.702583837273227</v>
      </c>
      <c r="AC900" s="6">
        <f t="shared" si="287"/>
        <v>12429</v>
      </c>
      <c r="AD900" s="6">
        <f t="shared" si="288"/>
        <v>3108</v>
      </c>
      <c r="AE900" s="6">
        <f t="shared" si="289"/>
        <v>10</v>
      </c>
      <c r="AF900" s="6">
        <f t="shared" si="290"/>
        <v>2164</v>
      </c>
      <c r="AG900" s="6">
        <f t="shared" si="291"/>
        <v>4</v>
      </c>
      <c r="AH900" s="6">
        <f t="shared" si="292"/>
        <v>1276</v>
      </c>
      <c r="AI900" s="6">
        <f t="shared" si="293"/>
        <v>13.384935304990758</v>
      </c>
      <c r="AL900" s="6">
        <f t="shared" si="294"/>
        <v>12429</v>
      </c>
      <c r="AM900" s="6">
        <f t="shared" si="295"/>
        <v>9322</v>
      </c>
      <c r="AN900" s="6">
        <f t="shared" si="296"/>
        <v>30</v>
      </c>
      <c r="AO900" s="6">
        <f t="shared" si="297"/>
        <v>1867</v>
      </c>
      <c r="AP900" s="6">
        <f t="shared" si="298"/>
        <v>4</v>
      </c>
      <c r="AQ900" s="6">
        <f t="shared" si="299"/>
        <v>8333</v>
      </c>
      <c r="AR900" s="6">
        <f t="shared" si="300"/>
        <v>32.118371719335833</v>
      </c>
    </row>
    <row r="901" spans="3:44" x14ac:dyDescent="0.25">
      <c r="C901" s="5" t="s">
        <v>1786</v>
      </c>
      <c r="D901" s="5">
        <v>46780</v>
      </c>
      <c r="E901" s="5" t="s">
        <v>1787</v>
      </c>
      <c r="F901" s="5">
        <v>12625</v>
      </c>
      <c r="G901" s="5">
        <v>963</v>
      </c>
      <c r="H901" s="5">
        <v>2711</v>
      </c>
      <c r="I901" s="5">
        <v>2439</v>
      </c>
      <c r="J901" s="5">
        <v>1678</v>
      </c>
      <c r="K901" s="5">
        <v>1432</v>
      </c>
      <c r="L901" s="5">
        <v>683</v>
      </c>
      <c r="M901" s="5">
        <v>998</v>
      </c>
      <c r="N901" s="5">
        <v>245</v>
      </c>
      <c r="O901" s="5">
        <v>347</v>
      </c>
      <c r="P901" s="5">
        <v>716</v>
      </c>
      <c r="Q901" s="5">
        <v>246</v>
      </c>
      <c r="R901" s="5">
        <v>167</v>
      </c>
      <c r="S901" s="6">
        <f t="shared" si="301"/>
        <v>6312.5</v>
      </c>
      <c r="T901" s="6" t="str">
        <f t="shared" si="302"/>
        <v>15 to 19 minutes</v>
      </c>
      <c r="U901" s="6">
        <f t="shared" si="303"/>
        <v>15</v>
      </c>
      <c r="V901" s="6">
        <f t="shared" si="304"/>
        <v>12625</v>
      </c>
      <c r="W901" s="6">
        <f t="shared" si="305"/>
        <v>6113</v>
      </c>
      <c r="X901" s="6">
        <f t="shared" si="306"/>
        <v>1678</v>
      </c>
      <c r="Y901" s="6">
        <f t="shared" si="307"/>
        <v>4</v>
      </c>
      <c r="Z901" s="6">
        <f t="shared" si="308"/>
        <v>15.475566150178784</v>
      </c>
      <c r="AC901" s="6">
        <f t="shared" si="287"/>
        <v>12625</v>
      </c>
      <c r="AD901" s="6">
        <f t="shared" si="288"/>
        <v>3157</v>
      </c>
      <c r="AE901" s="6">
        <f t="shared" si="289"/>
        <v>5</v>
      </c>
      <c r="AF901" s="6">
        <f t="shared" si="290"/>
        <v>2711</v>
      </c>
      <c r="AG901" s="6">
        <f t="shared" si="291"/>
        <v>4</v>
      </c>
      <c r="AH901" s="6">
        <f t="shared" si="292"/>
        <v>963</v>
      </c>
      <c r="AI901" s="6">
        <f t="shared" si="293"/>
        <v>8.2360752489856139</v>
      </c>
      <c r="AL901" s="6">
        <f t="shared" si="294"/>
        <v>12625</v>
      </c>
      <c r="AM901" s="6">
        <f t="shared" si="295"/>
        <v>9469</v>
      </c>
      <c r="AN901" s="6">
        <f t="shared" si="296"/>
        <v>25</v>
      </c>
      <c r="AO901" s="6">
        <f t="shared" si="297"/>
        <v>683</v>
      </c>
      <c r="AP901" s="6">
        <f t="shared" si="298"/>
        <v>4</v>
      </c>
      <c r="AQ901" s="6">
        <f t="shared" si="299"/>
        <v>9223</v>
      </c>
      <c r="AR901" s="6">
        <f t="shared" si="300"/>
        <v>26.439238653001464</v>
      </c>
    </row>
    <row r="902" spans="3:44" x14ac:dyDescent="0.25">
      <c r="C902" s="5" t="s">
        <v>1788</v>
      </c>
      <c r="D902" s="5">
        <v>46820</v>
      </c>
      <c r="E902" s="5" t="s">
        <v>1789</v>
      </c>
      <c r="F902" s="5">
        <v>6849</v>
      </c>
      <c r="G902" s="5">
        <v>914</v>
      </c>
      <c r="H902" s="5">
        <v>2210</v>
      </c>
      <c r="I902" s="5">
        <v>1316</v>
      </c>
      <c r="J902" s="5">
        <v>474</v>
      </c>
      <c r="K902" s="5">
        <v>347</v>
      </c>
      <c r="L902" s="5">
        <v>92</v>
      </c>
      <c r="M902" s="5">
        <v>511</v>
      </c>
      <c r="N902" s="5">
        <v>85</v>
      </c>
      <c r="O902" s="5">
        <v>214</v>
      </c>
      <c r="P902" s="5">
        <v>328</v>
      </c>
      <c r="Q902" s="5">
        <v>235</v>
      </c>
      <c r="R902" s="5">
        <v>123</v>
      </c>
      <c r="S902" s="6">
        <f t="shared" si="301"/>
        <v>3424.5</v>
      </c>
      <c r="T902" s="6" t="str">
        <f t="shared" si="302"/>
        <v>10 to 14 minutes</v>
      </c>
      <c r="U902" s="6">
        <f t="shared" si="303"/>
        <v>10</v>
      </c>
      <c r="V902" s="6">
        <f t="shared" si="304"/>
        <v>6849</v>
      </c>
      <c r="W902" s="6">
        <f t="shared" si="305"/>
        <v>3124</v>
      </c>
      <c r="X902" s="6">
        <f t="shared" si="306"/>
        <v>1316</v>
      </c>
      <c r="Y902" s="6">
        <f t="shared" si="307"/>
        <v>4</v>
      </c>
      <c r="Z902" s="6">
        <f t="shared" si="308"/>
        <v>10.913373860182372</v>
      </c>
      <c r="AC902" s="6">
        <f t="shared" si="287"/>
        <v>6849</v>
      </c>
      <c r="AD902" s="6">
        <f t="shared" si="288"/>
        <v>1713</v>
      </c>
      <c r="AE902" s="6">
        <f t="shared" si="289"/>
        <v>5</v>
      </c>
      <c r="AF902" s="6">
        <f t="shared" si="290"/>
        <v>2210</v>
      </c>
      <c r="AG902" s="6">
        <f t="shared" si="291"/>
        <v>4</v>
      </c>
      <c r="AH902" s="6">
        <f t="shared" si="292"/>
        <v>914</v>
      </c>
      <c r="AI902" s="6">
        <f t="shared" si="293"/>
        <v>6.4447963800904979</v>
      </c>
      <c r="AL902" s="6">
        <f t="shared" si="294"/>
        <v>6849</v>
      </c>
      <c r="AM902" s="6">
        <f t="shared" si="295"/>
        <v>5137</v>
      </c>
      <c r="AN902" s="6">
        <f t="shared" si="296"/>
        <v>20</v>
      </c>
      <c r="AO902" s="6">
        <f t="shared" si="297"/>
        <v>347</v>
      </c>
      <c r="AP902" s="6">
        <f t="shared" si="298"/>
        <v>4</v>
      </c>
      <c r="AQ902" s="6">
        <f t="shared" si="299"/>
        <v>4914</v>
      </c>
      <c r="AR902" s="6">
        <f t="shared" si="300"/>
        <v>22.56772334293948</v>
      </c>
    </row>
    <row r="903" spans="3:44" x14ac:dyDescent="0.25">
      <c r="C903" s="5" t="s">
        <v>1790</v>
      </c>
      <c r="D903" s="5">
        <v>46860</v>
      </c>
      <c r="E903" s="5" t="s">
        <v>1791</v>
      </c>
      <c r="F903" s="5">
        <v>13529</v>
      </c>
      <c r="G903" s="5">
        <v>1057</v>
      </c>
      <c r="H903" s="5">
        <v>3672</v>
      </c>
      <c r="I903" s="5">
        <v>3032</v>
      </c>
      <c r="J903" s="5">
        <v>2172</v>
      </c>
      <c r="K903" s="5">
        <v>887</v>
      </c>
      <c r="L903" s="5">
        <v>353</v>
      </c>
      <c r="M903" s="5">
        <v>595</v>
      </c>
      <c r="N903" s="5">
        <v>80</v>
      </c>
      <c r="O903" s="5">
        <v>138</v>
      </c>
      <c r="P903" s="5">
        <v>539</v>
      </c>
      <c r="Q903" s="5">
        <v>492</v>
      </c>
      <c r="R903" s="5">
        <v>512</v>
      </c>
      <c r="S903" s="6">
        <f t="shared" si="301"/>
        <v>6764.5</v>
      </c>
      <c r="T903" s="6" t="str">
        <f t="shared" si="302"/>
        <v>10 to 14 minutes</v>
      </c>
      <c r="U903" s="6">
        <f t="shared" si="303"/>
        <v>10</v>
      </c>
      <c r="V903" s="6">
        <f t="shared" si="304"/>
        <v>13529</v>
      </c>
      <c r="W903" s="6">
        <f t="shared" si="305"/>
        <v>4729</v>
      </c>
      <c r="X903" s="6">
        <f t="shared" si="306"/>
        <v>3032</v>
      </c>
      <c r="Y903" s="6">
        <f t="shared" si="307"/>
        <v>4</v>
      </c>
      <c r="Z903" s="6">
        <f t="shared" si="308"/>
        <v>12.685356200527703</v>
      </c>
      <c r="AC903" s="6">
        <f t="shared" si="287"/>
        <v>13529</v>
      </c>
      <c r="AD903" s="6">
        <f t="shared" si="288"/>
        <v>3383</v>
      </c>
      <c r="AE903" s="6">
        <f t="shared" si="289"/>
        <v>5</v>
      </c>
      <c r="AF903" s="6">
        <f t="shared" si="290"/>
        <v>3672</v>
      </c>
      <c r="AG903" s="6">
        <f t="shared" si="291"/>
        <v>4</v>
      </c>
      <c r="AH903" s="6">
        <f t="shared" si="292"/>
        <v>1057</v>
      </c>
      <c r="AI903" s="6">
        <f t="shared" si="293"/>
        <v>7.5329520697167762</v>
      </c>
      <c r="AL903" s="6">
        <f t="shared" si="294"/>
        <v>13529</v>
      </c>
      <c r="AM903" s="6">
        <f t="shared" si="295"/>
        <v>10147</v>
      </c>
      <c r="AN903" s="6">
        <f t="shared" si="296"/>
        <v>20</v>
      </c>
      <c r="AO903" s="6">
        <f t="shared" si="297"/>
        <v>887</v>
      </c>
      <c r="AP903" s="6">
        <f t="shared" si="298"/>
        <v>4</v>
      </c>
      <c r="AQ903" s="6">
        <f t="shared" si="299"/>
        <v>9933</v>
      </c>
      <c r="AR903" s="6">
        <f t="shared" si="300"/>
        <v>20.96392333709132</v>
      </c>
    </row>
    <row r="904" spans="3:44" x14ac:dyDescent="0.25">
      <c r="C904" s="5" t="s">
        <v>1792</v>
      </c>
      <c r="D904" s="5">
        <v>46900</v>
      </c>
      <c r="E904" s="5" t="s">
        <v>1793</v>
      </c>
      <c r="F904" s="5">
        <v>5377</v>
      </c>
      <c r="G904" s="5">
        <v>450</v>
      </c>
      <c r="H904" s="5">
        <v>2064</v>
      </c>
      <c r="I904" s="5">
        <v>1260</v>
      </c>
      <c r="J904" s="5">
        <v>698</v>
      </c>
      <c r="K904" s="5">
        <v>287</v>
      </c>
      <c r="L904" s="5">
        <v>25</v>
      </c>
      <c r="M904" s="5">
        <v>279</v>
      </c>
      <c r="N904" s="5">
        <v>63</v>
      </c>
      <c r="O904" s="5">
        <v>28</v>
      </c>
      <c r="P904" s="5">
        <v>151</v>
      </c>
      <c r="Q904" s="5">
        <v>24</v>
      </c>
      <c r="R904" s="5">
        <v>48</v>
      </c>
      <c r="S904" s="6">
        <f t="shared" si="301"/>
        <v>2688.5</v>
      </c>
      <c r="T904" s="6" t="str">
        <f t="shared" si="302"/>
        <v>10 to 14 minutes</v>
      </c>
      <c r="U904" s="6">
        <f t="shared" si="303"/>
        <v>10</v>
      </c>
      <c r="V904" s="6">
        <f t="shared" si="304"/>
        <v>5377</v>
      </c>
      <c r="W904" s="6">
        <f t="shared" si="305"/>
        <v>2514</v>
      </c>
      <c r="X904" s="6">
        <f t="shared" si="306"/>
        <v>1260</v>
      </c>
      <c r="Y904" s="6">
        <f t="shared" si="307"/>
        <v>4</v>
      </c>
      <c r="Z904" s="6">
        <f t="shared" si="308"/>
        <v>10.553968253968254</v>
      </c>
      <c r="AC904" s="6">
        <f t="shared" si="287"/>
        <v>5377</v>
      </c>
      <c r="AD904" s="6">
        <f t="shared" si="288"/>
        <v>1345</v>
      </c>
      <c r="AE904" s="6">
        <f t="shared" si="289"/>
        <v>5</v>
      </c>
      <c r="AF904" s="6">
        <f t="shared" si="290"/>
        <v>2064</v>
      </c>
      <c r="AG904" s="6">
        <f t="shared" si="291"/>
        <v>4</v>
      </c>
      <c r="AH904" s="6">
        <f t="shared" si="292"/>
        <v>450</v>
      </c>
      <c r="AI904" s="6">
        <f t="shared" si="293"/>
        <v>6.733042635658915</v>
      </c>
      <c r="AL904" s="6">
        <f t="shared" si="294"/>
        <v>5377</v>
      </c>
      <c r="AM904" s="6">
        <f t="shared" si="295"/>
        <v>4033</v>
      </c>
      <c r="AN904" s="6">
        <f t="shared" si="296"/>
        <v>15</v>
      </c>
      <c r="AO904" s="6">
        <f t="shared" si="297"/>
        <v>698</v>
      </c>
      <c r="AP904" s="6">
        <f t="shared" si="298"/>
        <v>4</v>
      </c>
      <c r="AQ904" s="6">
        <f t="shared" si="299"/>
        <v>3774</v>
      </c>
      <c r="AR904" s="6">
        <f t="shared" si="300"/>
        <v>16.482808022922637</v>
      </c>
    </row>
    <row r="905" spans="3:44" x14ac:dyDescent="0.25">
      <c r="C905" s="5" t="s">
        <v>1794</v>
      </c>
      <c r="D905" s="5">
        <v>46980</v>
      </c>
      <c r="E905" s="5" t="s">
        <v>1795</v>
      </c>
      <c r="F905" s="5">
        <v>19770</v>
      </c>
      <c r="G905" s="5">
        <v>1568</v>
      </c>
      <c r="H905" s="5">
        <v>3254</v>
      </c>
      <c r="I905" s="5">
        <v>4175</v>
      </c>
      <c r="J905" s="5">
        <v>4016</v>
      </c>
      <c r="K905" s="5">
        <v>2626</v>
      </c>
      <c r="L905" s="5">
        <v>427</v>
      </c>
      <c r="M905" s="5">
        <v>1534</v>
      </c>
      <c r="N905" s="5">
        <v>136</v>
      </c>
      <c r="O905" s="5">
        <v>195</v>
      </c>
      <c r="P905" s="5">
        <v>887</v>
      </c>
      <c r="Q905" s="5">
        <v>606</v>
      </c>
      <c r="R905" s="5">
        <v>346</v>
      </c>
      <c r="S905" s="6">
        <f t="shared" si="301"/>
        <v>9885</v>
      </c>
      <c r="T905" s="6" t="str">
        <f t="shared" si="302"/>
        <v>15 to 19 minutes</v>
      </c>
      <c r="U905" s="6">
        <f t="shared" si="303"/>
        <v>15</v>
      </c>
      <c r="V905" s="6">
        <f t="shared" si="304"/>
        <v>19770</v>
      </c>
      <c r="W905" s="6">
        <f t="shared" si="305"/>
        <v>8997</v>
      </c>
      <c r="X905" s="6">
        <f t="shared" si="306"/>
        <v>4016</v>
      </c>
      <c r="Y905" s="6">
        <f t="shared" si="307"/>
        <v>4</v>
      </c>
      <c r="Z905" s="6">
        <f t="shared" si="308"/>
        <v>15.884462151394422</v>
      </c>
      <c r="AC905" s="6">
        <f t="shared" si="287"/>
        <v>19770</v>
      </c>
      <c r="AD905" s="6">
        <f t="shared" si="288"/>
        <v>4943</v>
      </c>
      <c r="AE905" s="6">
        <f t="shared" si="289"/>
        <v>10</v>
      </c>
      <c r="AF905" s="6">
        <f t="shared" si="290"/>
        <v>4175</v>
      </c>
      <c r="AG905" s="6">
        <f t="shared" si="291"/>
        <v>4</v>
      </c>
      <c r="AH905" s="6">
        <f t="shared" si="292"/>
        <v>4822</v>
      </c>
      <c r="AI905" s="6">
        <f t="shared" si="293"/>
        <v>10.115449101796408</v>
      </c>
      <c r="AL905" s="6">
        <f t="shared" si="294"/>
        <v>19770</v>
      </c>
      <c r="AM905" s="6">
        <f t="shared" si="295"/>
        <v>14828</v>
      </c>
      <c r="AN905" s="6">
        <f t="shared" si="296"/>
        <v>20</v>
      </c>
      <c r="AO905" s="6">
        <f t="shared" si="297"/>
        <v>2626</v>
      </c>
      <c r="AP905" s="6">
        <f t="shared" si="298"/>
        <v>4</v>
      </c>
      <c r="AQ905" s="6">
        <f t="shared" si="299"/>
        <v>13013</v>
      </c>
      <c r="AR905" s="6">
        <f t="shared" si="300"/>
        <v>22.763899466869763</v>
      </c>
    </row>
    <row r="906" spans="3:44" x14ac:dyDescent="0.25">
      <c r="C906" s="5" t="s">
        <v>1796</v>
      </c>
      <c r="D906" s="5">
        <v>47020</v>
      </c>
      <c r="E906" s="5" t="s">
        <v>1797</v>
      </c>
      <c r="F906" s="5">
        <v>50074</v>
      </c>
      <c r="G906" s="5">
        <v>2690</v>
      </c>
      <c r="H906" s="5">
        <v>7645</v>
      </c>
      <c r="I906" s="5">
        <v>11045</v>
      </c>
      <c r="J906" s="5">
        <v>8823</v>
      </c>
      <c r="K906" s="5">
        <v>5828</v>
      </c>
      <c r="L906" s="5">
        <v>1995</v>
      </c>
      <c r="M906" s="5">
        <v>4561</v>
      </c>
      <c r="N906" s="5">
        <v>735</v>
      </c>
      <c r="O906" s="5">
        <v>1105</v>
      </c>
      <c r="P906" s="5">
        <v>3110</v>
      </c>
      <c r="Q906" s="5">
        <v>1478</v>
      </c>
      <c r="R906" s="5">
        <v>1059</v>
      </c>
      <c r="S906" s="6">
        <f t="shared" si="301"/>
        <v>25037</v>
      </c>
      <c r="T906" s="6" t="str">
        <f t="shared" si="302"/>
        <v>15 to 19 minutes</v>
      </c>
      <c r="U906" s="6">
        <f t="shared" si="303"/>
        <v>15</v>
      </c>
      <c r="V906" s="6">
        <f t="shared" si="304"/>
        <v>50074</v>
      </c>
      <c r="W906" s="6">
        <f t="shared" si="305"/>
        <v>21380</v>
      </c>
      <c r="X906" s="6">
        <f t="shared" si="306"/>
        <v>8823</v>
      </c>
      <c r="Y906" s="6">
        <f t="shared" si="307"/>
        <v>4</v>
      </c>
      <c r="Z906" s="6">
        <f t="shared" si="308"/>
        <v>16.657939476368583</v>
      </c>
      <c r="AC906" s="6">
        <f t="shared" si="287"/>
        <v>50074</v>
      </c>
      <c r="AD906" s="6">
        <f t="shared" si="288"/>
        <v>12519</v>
      </c>
      <c r="AE906" s="6">
        <f t="shared" si="289"/>
        <v>10</v>
      </c>
      <c r="AF906" s="6">
        <f t="shared" si="290"/>
        <v>11045</v>
      </c>
      <c r="AG906" s="6">
        <f t="shared" si="291"/>
        <v>4</v>
      </c>
      <c r="AH906" s="6">
        <f t="shared" si="292"/>
        <v>10335</v>
      </c>
      <c r="AI906" s="6">
        <f t="shared" si="293"/>
        <v>10.790765052059756</v>
      </c>
      <c r="AL906" s="6">
        <f t="shared" si="294"/>
        <v>50074</v>
      </c>
      <c r="AM906" s="6">
        <f t="shared" si="295"/>
        <v>37556</v>
      </c>
      <c r="AN906" s="6">
        <f t="shared" si="296"/>
        <v>25</v>
      </c>
      <c r="AO906" s="6">
        <f t="shared" si="297"/>
        <v>1995</v>
      </c>
      <c r="AP906" s="6">
        <f t="shared" si="298"/>
        <v>4</v>
      </c>
      <c r="AQ906" s="6">
        <f t="shared" si="299"/>
        <v>36031</v>
      </c>
      <c r="AR906" s="6">
        <f t="shared" si="300"/>
        <v>28.056641604010025</v>
      </c>
    </row>
    <row r="907" spans="3:44" x14ac:dyDescent="0.25">
      <c r="C907" s="5" t="s">
        <v>1798</v>
      </c>
      <c r="D907" s="5">
        <v>47080</v>
      </c>
      <c r="E907" s="5" t="s">
        <v>1799</v>
      </c>
      <c r="F907" s="5">
        <v>13672</v>
      </c>
      <c r="G907" s="5">
        <v>436</v>
      </c>
      <c r="H907" s="5">
        <v>1325</v>
      </c>
      <c r="I907" s="5">
        <v>2772</v>
      </c>
      <c r="J907" s="5">
        <v>4055</v>
      </c>
      <c r="K907" s="5">
        <v>1606</v>
      </c>
      <c r="L907" s="5">
        <v>411</v>
      </c>
      <c r="M907" s="5">
        <v>1576</v>
      </c>
      <c r="N907" s="5">
        <v>36</v>
      </c>
      <c r="O907" s="5">
        <v>59</v>
      </c>
      <c r="P907" s="5">
        <v>506</v>
      </c>
      <c r="Q907" s="5">
        <v>523</v>
      </c>
      <c r="R907" s="5">
        <v>367</v>
      </c>
      <c r="S907" s="6">
        <f t="shared" si="301"/>
        <v>6836</v>
      </c>
      <c r="T907" s="6" t="str">
        <f t="shared" si="302"/>
        <v>15 to 19 minutes</v>
      </c>
      <c r="U907" s="6">
        <f t="shared" si="303"/>
        <v>15</v>
      </c>
      <c r="V907" s="6">
        <f t="shared" si="304"/>
        <v>13672</v>
      </c>
      <c r="W907" s="6">
        <f t="shared" si="305"/>
        <v>4533</v>
      </c>
      <c r="X907" s="6">
        <f t="shared" si="306"/>
        <v>4055</v>
      </c>
      <c r="Y907" s="6">
        <f t="shared" si="307"/>
        <v>4</v>
      </c>
      <c r="Z907" s="6">
        <f t="shared" si="308"/>
        <v>17.271763255240444</v>
      </c>
      <c r="AC907" s="6">
        <f t="shared" ref="AC907:AC964" si="309">$F907</f>
        <v>13672</v>
      </c>
      <c r="AD907" s="6">
        <f t="shared" ref="AD907:AD964" si="310">ROUNDUP(0.25*($AC907+1),0)</f>
        <v>3419</v>
      </c>
      <c r="AE907" s="6">
        <f t="shared" ref="AE907:AE964" si="311">IF($AD907&gt;SUM($G907:$R907),"can't exceed the total",IF($AD907&gt;SUM($G907:$Q907),$R$6,IF($AD907&gt;SUM($G907:$P907),$Q$6,IF($AD907&gt;SUM($G907:$O907),$P$6,IF($AD907&gt;SUM($G907:$N907),$O$6,IF($AD907&gt;SUM($G907:$M907),$N$6,IF($AD907&gt;SUM($G907:$L907),$M$6,IF($AD907&gt;SUM($G907:$K907),$L$6,IF($AD907&gt;SUM($G907:$J907),$K$6,IF($AD907&gt;SUM($G907:$I907),$J$6,IF($AD907&gt;SUM($G907:$H907),$I$6,IF($AD907&gt;SUM($G907:$G907),$H$6,$G$6))))))))))))</f>
        <v>10</v>
      </c>
      <c r="AF907" s="6">
        <f t="shared" ref="AF907:AF964" si="312">IF($AD907&gt;SUM($G907:$R907),"can't exceed the total", IF($AD907&gt;SUM($G907:$Q907),$R907, IF($AD907&gt;SUM($G907:$P907),$Q907, IF($AD907&gt;SUM($G907:$O907),$P907, IF($AD907&gt;SUM($G907:$N907),$O907, IF($AD907&gt;SUM($G907:$M907),$N907, IF($AD907&gt;SUM($G907:$L907),$M907, IF($AD907&gt;SUM($G907:$K907),$L907, IF($AD907&gt;SUM($G907:$J907),$K907, IF($AD907&gt;SUM($G907:$I907),$J907, IF($AD907&gt;SUM($G907:$H907),$I907, IF($AD907&gt;SUM($G907:$G907),$H907,$G907))))))))))))</f>
        <v>2772</v>
      </c>
      <c r="AG907" s="6">
        <f t="shared" ref="AG907:AG964" si="313">IF($AD907&gt;SUM($G907:$R907),"median can't exceed the total", IF($AD907&gt;SUM($G907:$Q907),$R$1, IF($AD907&gt;SUM($G907:$P907),$Q$1, IF($AD907&gt;SUM($G907:$O907),$P$1, IF($AD907&gt;SUM($G907:$N907),$O$1, IF($AD907&gt;SUM($G907:$M907),$N$1, IF($AD907&gt;SUM($G907:$L907),$M$1, IF($AD907&gt;SUM($G907:$K907),$L$1, IF($AD907&gt;SUM($G907:$J907),$K$1, IF($AD907&gt;SUM($G907:$I907),$J$1, IF($AD907&gt;SUM($G907:$H907),$I$1, IF($AD907&gt;SUM($G907:$G907),$H$1,$G$1))))))))))))</f>
        <v>4</v>
      </c>
      <c r="AH907" s="6">
        <f t="shared" ref="AH907:AH964" si="314">IF($AD907&gt;SUM($G907:$R907),"can't exceed the total", IF($AD907&gt;SUM($G907:$Q907),SUM($G907:$Q907), IF($AD907&gt;SUM($G907:$P907),SUM($G907:$P907), IF($AD907&gt;SUM($G907:$O907),SUM($G907:$O907), IF($AD907&gt;SUM($G907:$N907),SUM($G907:$N907), IF($AD907&gt;SUM($G907:$M907),SUM($G907:$M907), IF($AD907&gt;SUM($G907:$L907),SUM($G907:$L907), IF($AD907&gt;SUM($G907:$K907),SUM($G907:$K907), IF($AD907&gt;SUM($G907:$J907),SUM($G907:$J907), IF($AD907&gt;SUM($G907:$I907),SUM($G907:$I907), IF($AD907&gt;SUM($G907:$H907),SUM($G907:$H907), IF($AD907&gt;SUM($G907),SUM($G907),0))))))))))))</f>
        <v>1761</v>
      </c>
      <c r="AI907" s="6">
        <f t="shared" ref="AI907:AI964" si="315">AE907+(((AC907/4)-AH907)/AF907)*AG907</f>
        <v>12.39105339105339</v>
      </c>
      <c r="AL907" s="6">
        <f t="shared" ref="AL907:AL964" si="316">$F907</f>
        <v>13672</v>
      </c>
      <c r="AM907" s="6">
        <f t="shared" ref="AM907:AM964" si="317">ROUNDDOWN(0.75*($AL907+1),0)</f>
        <v>10254</v>
      </c>
      <c r="AN907" s="6">
        <f t="shared" ref="AN907:AN964" si="318">IF($AM907&gt;SUM($G907:$R907),"can't exceed the total",IF($AM907&gt;SUM($G907:$Q907),$R$6,IF($AM907&gt;SUM($G907:$P907),$Q$6,IF($AM907&gt;SUM($G907:$O907),$P$6,IF($AM907&gt;SUM($G907:$N907),$O$6,IF($AM907&gt;SUM($G907:$M907),$N$6,IF($AM907&gt;SUM($G907:$L907),$M$6,IF($AM907&gt;SUM($G907:$K907),$L$6,IF($AM907&gt;SUM($G907:$J907),$K$6,IF($AM907&gt;SUM($G907:$I907),$J$6,IF($AM907&gt;SUM($G907:$H907),$I$6,IF($AM907&gt;SUM($G907:$G907),$H$6,$G$6))))))))))))</f>
        <v>25</v>
      </c>
      <c r="AO907" s="6">
        <f t="shared" ref="AO907:AO964" si="319">IF($AM907&gt;SUM($G907:$R907),"can't exceed the total", IF($AM907&gt;SUM($G907:$Q907),$R907, IF($AM907&gt;SUM($G907:$P907),$Q907, IF($AM907&gt;SUM($G907:$O907),$P907, IF($AM907&gt;SUM($G907:$N907),$O907, IF($AM907&gt;SUM($G907:$M907),$N907, IF($AM907&gt;SUM($G907:$L907),$M907, IF($AM907&gt;SUM($G907:$K907),$L907, IF($AM907&gt;SUM($G907:$J907),$K907, IF($AM907&gt;SUM($G907:$I907),$J907, IF($AM907&gt;SUM($G907:$H907),$I907, IF($AM907&gt;SUM($G907:$G907),$H907,$G907))))))))))))</f>
        <v>411</v>
      </c>
      <c r="AP907" s="6">
        <f t="shared" ref="AP907:AP964" si="320">IF($AM907&gt;SUM($G907:$R907),"median can't exceed the total", IF($AM907&gt;SUM($G907:$Q907),$R$1, IF($AM907&gt;SUM($G907:$P907),$Q$1, IF($AM907&gt;SUM($G907:$O907),$P$1, IF($AM907&gt;SUM($G907:$N907),$O$1, IF($AM907&gt;SUM($G907:$M907),$N$1, IF($AM907&gt;SUM($G907:$L907),$M$1, IF($AM907&gt;SUM($G907:$K907),$L$1, IF($AM907&gt;SUM($G907:$J907),$K$1, IF($AM907&gt;SUM($G907:$I907),$J$1, IF($AM907&gt;SUM($G907:$H907),$I$1, IF($AM907&gt;SUM($G907:$G907),$H$1,$G$1))))))))))))</f>
        <v>4</v>
      </c>
      <c r="AQ907" s="6">
        <f t="shared" ref="AQ907:AQ964" si="321">IF($AM907&gt;SUM($G907:$R907),"can't exceed the total", IF($AM907&gt;SUM($G907:$Q907),SUM($G907:$Q907), IF($AM907&gt;SUM($G907:$P907),SUM($G907:$P907), IF($AM907&gt;SUM($G907:$O907),SUM($G907:$O907), IF($AM907&gt;SUM($G907:$N907),SUM($G907:$N907), IF($AM907&gt;SUM($G907:$M907),SUM($G907:$M907), IF($AM907&gt;SUM($G907:$L907),SUM($G907:$L907), IF($AM907&gt;SUM($G907:$K907),SUM($G907:$K907), IF($AM907&gt;SUM($G907:$J907),SUM($G907:$J907), IF($AM907&gt;SUM($G907:$I907),SUM($G907:$I907), IF($AM907&gt;SUM($G907:$H907),SUM($G907:$H907), IF($AM907&gt;SUM($G907),SUM($G907),0))))))))))))</f>
        <v>10194</v>
      </c>
      <c r="AR907" s="6">
        <f t="shared" ref="AR907:AR964" si="322">AN907+((((3*AL907)/4)-AQ907)/AO907)*AP907</f>
        <v>25.583941605839417</v>
      </c>
    </row>
    <row r="908" spans="3:44" x14ac:dyDescent="0.25">
      <c r="C908" s="5" t="s">
        <v>1800</v>
      </c>
      <c r="D908" s="5">
        <v>47180</v>
      </c>
      <c r="E908" s="5" t="s">
        <v>1801</v>
      </c>
      <c r="F908" s="5">
        <v>16559</v>
      </c>
      <c r="G908" s="5">
        <v>765</v>
      </c>
      <c r="H908" s="5">
        <v>3201</v>
      </c>
      <c r="I908" s="5">
        <v>3746</v>
      </c>
      <c r="J908" s="5">
        <v>2770</v>
      </c>
      <c r="K908" s="5">
        <v>1513</v>
      </c>
      <c r="L908" s="5">
        <v>909</v>
      </c>
      <c r="M908" s="5">
        <v>1447</v>
      </c>
      <c r="N908" s="5">
        <v>397</v>
      </c>
      <c r="O908" s="5">
        <v>416</v>
      </c>
      <c r="P908" s="5">
        <v>685</v>
      </c>
      <c r="Q908" s="5">
        <v>400</v>
      </c>
      <c r="R908" s="5">
        <v>310</v>
      </c>
      <c r="S908" s="6">
        <f t="shared" ref="S908:S964" si="323">IF(MOD(F908,2)&gt;0,AVERAGE(ROUNDDOWN(F908/2,0),ROUNDUP(F908/2,0)),F908/2)</f>
        <v>8279.5</v>
      </c>
      <c r="T908" s="6" t="str">
        <f t="shared" ref="T908:T964" si="324">IF($S908&gt;SUM($G908:$R908),"median can't exceed the total",IF($S908&gt;SUM($G908:$Q908),$R$9,IF($S908&gt;SUM($G908:$P908),$Q$9,IF($S908&gt;SUM($G908:$O908),$P$9,IF($S908&gt;SUM($G908:$N908),$O$9,IF($S908&gt;SUM($G908:$M908),$N$9,IF($S908&gt;SUM($G908:$L908),$M$9,IF($S908&gt;SUM($G908:$K908),$L$9,IF($S908&gt;SUM($G908:$J908),$K$9,IF($S908&gt;SUM($G908:$I908),$J$9,IF($S908&gt;SUM($G908:$H908),$I$9,IF($S908&gt;SUM($G908),$H$9,$G$9))))))))))))</f>
        <v>15 to 19 minutes</v>
      </c>
      <c r="U908" s="6">
        <f t="shared" ref="U908:U964" si="325">IF($S908&gt;SUM($G908:$R908),"median can't exceed the total", IF($S908&gt;SUM($G908:$Q908),$R$6, IF($S908&gt;SUM($G908:$P908),$Q$6, IF($S908&gt;SUM($G908:$O908),$P$6, IF($S908&gt;SUM($G908:$N908),$O$6, IF($S908&gt;SUM($G908:$M908),$N$6, IF($S908&gt;SUM($G908:$L908),$M$6, IF($S908&gt;SUM($G908:$K908),$L$6, IF($S908&gt;SUM($G908:$J908),$K$6, IF($S908&gt;SUM($G908:$I908),$J$6, IF($S908&gt;SUM($G908:$H908),$I$6, IF($S908&gt;SUM($G908),$H$6,$G$6))))))))))))</f>
        <v>15</v>
      </c>
      <c r="V908" s="6">
        <f t="shared" ref="V908:V964" si="326">F908</f>
        <v>16559</v>
      </c>
      <c r="W908" s="6">
        <f t="shared" ref="W908:W964" si="327">IF($S908&gt;SUM($G908:$R908),"median can't exceed the total", IF($S908&gt;SUM($G908:$Q908),SUM($G908:$Q908), IF($S908&gt;SUM($G908:$P908),SUM($G908:$P908), IF($S908&gt;SUM($G908:$O908),SUM($G908:$O908), IF($S908&gt;SUM($G908:$N908),SUM($G908:$N908), IF($S908&gt;SUM($G908:$M908),SUM($G908:$M908), IF($S908&gt;SUM($G908:$L908),SUM($G908:$L908), IF($S908&gt;SUM($G908:$K908),SUM($G908:$K908), IF($S908&gt;SUM($G908:$J908),SUM($G908:$J908), IF($S908&gt;SUM($G908:$I908),SUM($G908:$I908), IF($S908&gt;SUM($G908:$H908),SUM($G908:$H908), IF($S908&gt;SUM($G908),SUM($G908),0))))))))))))</f>
        <v>7712</v>
      </c>
      <c r="X908" s="6">
        <f t="shared" ref="X908:X964" si="328">IF($S908&gt;SUM($G908:$R908),"median can't exceed the total", IF($S908&gt;SUM($G908:$Q908),$R908, IF($S908&gt;SUM($G908:$P908),$Q908, IF($S908&gt;SUM($G908:$O908),$P908, IF($S908&gt;SUM($G908:$N908),$O908, IF($S908&gt;SUM($G908:$M908),$N908, IF($S908&gt;SUM($G908:$L908),$M908, IF($S908&gt;SUM($G908:$K908),$L908, IF($S908&gt;SUM($G908:$J908),$K908, IF($S908&gt;SUM($G908:$I908),$J908, IF($S908&gt;SUM($G908:$H908),$I908, IF($S908&gt;SUM($G908),$H908,$G908))))))))))))</f>
        <v>2770</v>
      </c>
      <c r="Y908" s="6">
        <f t="shared" ref="Y908:Y964" si="329">IF($S908&gt;SUM($G908:$R908),"median can't exceed the total", IF($S908&gt;SUM($G908:$Q908),$R$1, IF($S908&gt;SUM($G908:$P908),$Q$1, IF($S908&gt;SUM($G908:$O908),$P$1, IF($S908&gt;SUM($G908:$N908),$O$1, IF($S908&gt;SUM($G908:$M908),$N$1, IF($S908&gt;SUM($G908:$L908),$M$1, IF($S908&gt;SUM($G908:$K908),$L$1, IF($S908&gt;SUM($G908:$J908),$K$1, IF($S908&gt;SUM($G908:$I908),$J$1, IF($S908&gt;SUM($G908:$H908),$I$1, IF($S908&gt;SUM($G908),$H$1,$G$1))))))))))))</f>
        <v>4</v>
      </c>
      <c r="Z908" s="6">
        <f t="shared" ref="Z908:Z964" si="330">U908+(((V908/2)-W908)/X908)*Y908</f>
        <v>15.819494584837544</v>
      </c>
      <c r="AC908" s="6">
        <f t="shared" si="309"/>
        <v>16559</v>
      </c>
      <c r="AD908" s="6">
        <f t="shared" si="310"/>
        <v>4140</v>
      </c>
      <c r="AE908" s="6">
        <f t="shared" si="311"/>
        <v>10</v>
      </c>
      <c r="AF908" s="6">
        <f t="shared" si="312"/>
        <v>3746</v>
      </c>
      <c r="AG908" s="6">
        <f t="shared" si="313"/>
        <v>4</v>
      </c>
      <c r="AH908" s="6">
        <f t="shared" si="314"/>
        <v>3966</v>
      </c>
      <c r="AI908" s="6">
        <f t="shared" si="315"/>
        <v>10.185531233315537</v>
      </c>
      <c r="AL908" s="6">
        <f t="shared" si="316"/>
        <v>16559</v>
      </c>
      <c r="AM908" s="6">
        <f t="shared" si="317"/>
        <v>12420</v>
      </c>
      <c r="AN908" s="6">
        <f t="shared" si="318"/>
        <v>25</v>
      </c>
      <c r="AO908" s="6">
        <f t="shared" si="319"/>
        <v>909</v>
      </c>
      <c r="AP908" s="6">
        <f t="shared" si="320"/>
        <v>4</v>
      </c>
      <c r="AQ908" s="6">
        <f t="shared" si="321"/>
        <v>11995</v>
      </c>
      <c r="AR908" s="6">
        <f t="shared" si="322"/>
        <v>26.866886688668867</v>
      </c>
    </row>
    <row r="909" spans="3:44" x14ac:dyDescent="0.25">
      <c r="C909" s="5" t="s">
        <v>1802</v>
      </c>
      <c r="D909" s="5">
        <v>47220</v>
      </c>
      <c r="E909" s="5" t="s">
        <v>1803</v>
      </c>
      <c r="F909" s="5">
        <v>60293</v>
      </c>
      <c r="G909" s="5">
        <v>3189</v>
      </c>
      <c r="H909" s="5">
        <v>9304</v>
      </c>
      <c r="I909" s="5">
        <v>10953</v>
      </c>
      <c r="J909" s="5">
        <v>8735</v>
      </c>
      <c r="K909" s="5">
        <v>7082</v>
      </c>
      <c r="L909" s="5">
        <v>2734</v>
      </c>
      <c r="M909" s="5">
        <v>5431</v>
      </c>
      <c r="N909" s="5">
        <v>954</v>
      </c>
      <c r="O909" s="5">
        <v>1671</v>
      </c>
      <c r="P909" s="5">
        <v>4437</v>
      </c>
      <c r="Q909" s="5">
        <v>4435</v>
      </c>
      <c r="R909" s="5">
        <v>1368</v>
      </c>
      <c r="S909" s="6">
        <f t="shared" si="323"/>
        <v>30146.5</v>
      </c>
      <c r="T909" s="6" t="str">
        <f t="shared" si="324"/>
        <v>15 to 19 minutes</v>
      </c>
      <c r="U909" s="6">
        <f t="shared" si="325"/>
        <v>15</v>
      </c>
      <c r="V909" s="6">
        <f t="shared" si="326"/>
        <v>60293</v>
      </c>
      <c r="W909" s="6">
        <f t="shared" si="327"/>
        <v>23446</v>
      </c>
      <c r="X909" s="6">
        <f t="shared" si="328"/>
        <v>8735</v>
      </c>
      <c r="Y909" s="6">
        <f t="shared" si="329"/>
        <v>4</v>
      </c>
      <c r="Z909" s="6">
        <f t="shared" si="330"/>
        <v>18.06834573554665</v>
      </c>
      <c r="AC909" s="6">
        <f t="shared" si="309"/>
        <v>60293</v>
      </c>
      <c r="AD909" s="6">
        <f t="shared" si="310"/>
        <v>15074</v>
      </c>
      <c r="AE909" s="6">
        <f t="shared" si="311"/>
        <v>10</v>
      </c>
      <c r="AF909" s="6">
        <f t="shared" si="312"/>
        <v>10953</v>
      </c>
      <c r="AG909" s="6">
        <f t="shared" si="313"/>
        <v>4</v>
      </c>
      <c r="AH909" s="6">
        <f t="shared" si="314"/>
        <v>12493</v>
      </c>
      <c r="AI909" s="6">
        <f t="shared" si="315"/>
        <v>10.94229891353967</v>
      </c>
      <c r="AL909" s="6">
        <f t="shared" si="316"/>
        <v>60293</v>
      </c>
      <c r="AM909" s="6">
        <f t="shared" si="317"/>
        <v>45220</v>
      </c>
      <c r="AN909" s="6">
        <f t="shared" si="318"/>
        <v>30</v>
      </c>
      <c r="AO909" s="6">
        <f t="shared" si="319"/>
        <v>5431</v>
      </c>
      <c r="AP909" s="6">
        <f t="shared" si="320"/>
        <v>4</v>
      </c>
      <c r="AQ909" s="6">
        <f t="shared" si="321"/>
        <v>41997</v>
      </c>
      <c r="AR909" s="6">
        <f t="shared" si="322"/>
        <v>32.37359602283189</v>
      </c>
    </row>
    <row r="910" spans="3:44" x14ac:dyDescent="0.25">
      <c r="C910" s="5" t="s">
        <v>1804</v>
      </c>
      <c r="D910" s="5">
        <v>47260</v>
      </c>
      <c r="E910" s="5" t="s">
        <v>1805</v>
      </c>
      <c r="F910" s="5">
        <v>793126</v>
      </c>
      <c r="G910" s="5">
        <v>16780</v>
      </c>
      <c r="H910" s="5">
        <v>70592</v>
      </c>
      <c r="I910" s="5">
        <v>117226</v>
      </c>
      <c r="J910" s="5">
        <v>144439</v>
      </c>
      <c r="K910" s="5">
        <v>134169</v>
      </c>
      <c r="L910" s="5">
        <v>53274</v>
      </c>
      <c r="M910" s="5">
        <v>121589</v>
      </c>
      <c r="N910" s="5">
        <v>21629</v>
      </c>
      <c r="O910" s="5">
        <v>24009</v>
      </c>
      <c r="P910" s="5">
        <v>51674</v>
      </c>
      <c r="Q910" s="5">
        <v>26161</v>
      </c>
      <c r="R910" s="5">
        <v>11584</v>
      </c>
      <c r="S910" s="6">
        <f t="shared" si="323"/>
        <v>396563</v>
      </c>
      <c r="T910" s="6" t="str">
        <f t="shared" si="324"/>
        <v>20 to 24 minutes</v>
      </c>
      <c r="U910" s="6">
        <f t="shared" si="325"/>
        <v>20</v>
      </c>
      <c r="V910" s="6">
        <f t="shared" si="326"/>
        <v>793126</v>
      </c>
      <c r="W910" s="6">
        <f t="shared" si="327"/>
        <v>349037</v>
      </c>
      <c r="X910" s="6">
        <f t="shared" si="328"/>
        <v>134169</v>
      </c>
      <c r="Y910" s="6">
        <f t="shared" si="329"/>
        <v>4</v>
      </c>
      <c r="Z910" s="6">
        <f t="shared" si="330"/>
        <v>21.416899581870627</v>
      </c>
      <c r="AC910" s="6">
        <f t="shared" si="309"/>
        <v>793126</v>
      </c>
      <c r="AD910" s="6">
        <f t="shared" si="310"/>
        <v>198282</v>
      </c>
      <c r="AE910" s="6">
        <f t="shared" si="311"/>
        <v>10</v>
      </c>
      <c r="AF910" s="6">
        <f t="shared" si="312"/>
        <v>117226</v>
      </c>
      <c r="AG910" s="6">
        <f t="shared" si="313"/>
        <v>4</v>
      </c>
      <c r="AH910" s="6">
        <f t="shared" si="314"/>
        <v>87372</v>
      </c>
      <c r="AI910" s="6">
        <f t="shared" si="315"/>
        <v>13.784467609574667</v>
      </c>
      <c r="AL910" s="6">
        <f t="shared" si="316"/>
        <v>793126</v>
      </c>
      <c r="AM910" s="6">
        <f t="shared" si="317"/>
        <v>594845</v>
      </c>
      <c r="AN910" s="6">
        <f t="shared" si="318"/>
        <v>30</v>
      </c>
      <c r="AO910" s="6">
        <f t="shared" si="319"/>
        <v>121589</v>
      </c>
      <c r="AP910" s="6">
        <f t="shared" si="320"/>
        <v>4</v>
      </c>
      <c r="AQ910" s="6">
        <f t="shared" si="321"/>
        <v>536480</v>
      </c>
      <c r="AR910" s="6">
        <f t="shared" si="322"/>
        <v>31.920058557928758</v>
      </c>
    </row>
    <row r="911" spans="3:44" x14ac:dyDescent="0.25">
      <c r="C911" s="5" t="s">
        <v>1806</v>
      </c>
      <c r="D911" s="5">
        <v>47300</v>
      </c>
      <c r="E911" s="5" t="s">
        <v>1807</v>
      </c>
      <c r="F911" s="5">
        <v>158108</v>
      </c>
      <c r="G911" s="5">
        <v>7715</v>
      </c>
      <c r="H911" s="5">
        <v>25199</v>
      </c>
      <c r="I911" s="5">
        <v>31605</v>
      </c>
      <c r="J911" s="5">
        <v>25842</v>
      </c>
      <c r="K911" s="5">
        <v>19921</v>
      </c>
      <c r="L911" s="5">
        <v>5836</v>
      </c>
      <c r="M911" s="5">
        <v>16105</v>
      </c>
      <c r="N911" s="5">
        <v>2867</v>
      </c>
      <c r="O911" s="5">
        <v>4622</v>
      </c>
      <c r="P911" s="5">
        <v>8753</v>
      </c>
      <c r="Q911" s="5">
        <v>6977</v>
      </c>
      <c r="R911" s="5">
        <v>2666</v>
      </c>
      <c r="S911" s="6">
        <f t="shared" si="323"/>
        <v>79054</v>
      </c>
      <c r="T911" s="6" t="str">
        <f t="shared" si="324"/>
        <v>15 to 19 minutes</v>
      </c>
      <c r="U911" s="6">
        <f t="shared" si="325"/>
        <v>15</v>
      </c>
      <c r="V911" s="6">
        <f t="shared" si="326"/>
        <v>158108</v>
      </c>
      <c r="W911" s="6">
        <f t="shared" si="327"/>
        <v>64519</v>
      </c>
      <c r="X911" s="6">
        <f t="shared" si="328"/>
        <v>25842</v>
      </c>
      <c r="Y911" s="6">
        <f t="shared" si="329"/>
        <v>4</v>
      </c>
      <c r="Z911" s="6">
        <f t="shared" si="330"/>
        <v>17.249825864871141</v>
      </c>
      <c r="AC911" s="6">
        <f t="shared" si="309"/>
        <v>158108</v>
      </c>
      <c r="AD911" s="6">
        <f t="shared" si="310"/>
        <v>39528</v>
      </c>
      <c r="AE911" s="6">
        <f t="shared" si="311"/>
        <v>10</v>
      </c>
      <c r="AF911" s="6">
        <f t="shared" si="312"/>
        <v>31605</v>
      </c>
      <c r="AG911" s="6">
        <f t="shared" si="313"/>
        <v>4</v>
      </c>
      <c r="AH911" s="6">
        <f t="shared" si="314"/>
        <v>32914</v>
      </c>
      <c r="AI911" s="6">
        <f t="shared" si="315"/>
        <v>10.836956177819966</v>
      </c>
      <c r="AL911" s="6">
        <f t="shared" si="316"/>
        <v>158108</v>
      </c>
      <c r="AM911" s="6">
        <f t="shared" si="317"/>
        <v>118581</v>
      </c>
      <c r="AN911" s="6">
        <f t="shared" si="318"/>
        <v>30</v>
      </c>
      <c r="AO911" s="6">
        <f t="shared" si="319"/>
        <v>16105</v>
      </c>
      <c r="AP911" s="6">
        <f t="shared" si="320"/>
        <v>4</v>
      </c>
      <c r="AQ911" s="6">
        <f t="shared" si="321"/>
        <v>116118</v>
      </c>
      <c r="AR911" s="6">
        <f t="shared" si="322"/>
        <v>30.611735485873954</v>
      </c>
    </row>
    <row r="912" spans="3:44" x14ac:dyDescent="0.25">
      <c r="C912" s="5" t="s">
        <v>1808</v>
      </c>
      <c r="D912" s="5">
        <v>47340</v>
      </c>
      <c r="E912" s="5" t="s">
        <v>1809</v>
      </c>
      <c r="F912" s="5">
        <v>13622</v>
      </c>
      <c r="G912" s="5">
        <v>865</v>
      </c>
      <c r="H912" s="5">
        <v>2916</v>
      </c>
      <c r="I912" s="5">
        <v>2784</v>
      </c>
      <c r="J912" s="5">
        <v>1598</v>
      </c>
      <c r="K912" s="5">
        <v>1413</v>
      </c>
      <c r="L912" s="5">
        <v>887</v>
      </c>
      <c r="M912" s="5">
        <v>1108</v>
      </c>
      <c r="N912" s="5">
        <v>198</v>
      </c>
      <c r="O912" s="5">
        <v>457</v>
      </c>
      <c r="P912" s="5">
        <v>720</v>
      </c>
      <c r="Q912" s="5">
        <v>430</v>
      </c>
      <c r="R912" s="5">
        <v>246</v>
      </c>
      <c r="S912" s="6">
        <f t="shared" si="323"/>
        <v>6811</v>
      </c>
      <c r="T912" s="6" t="str">
        <f t="shared" si="324"/>
        <v>15 to 19 minutes</v>
      </c>
      <c r="U912" s="6">
        <f t="shared" si="325"/>
        <v>15</v>
      </c>
      <c r="V912" s="6">
        <f t="shared" si="326"/>
        <v>13622</v>
      </c>
      <c r="W912" s="6">
        <f t="shared" si="327"/>
        <v>6565</v>
      </c>
      <c r="X912" s="6">
        <f t="shared" si="328"/>
        <v>1598</v>
      </c>
      <c r="Y912" s="6">
        <f t="shared" si="329"/>
        <v>4</v>
      </c>
      <c r="Z912" s="6">
        <f t="shared" si="330"/>
        <v>15.615769712140175</v>
      </c>
      <c r="AC912" s="6">
        <f t="shared" si="309"/>
        <v>13622</v>
      </c>
      <c r="AD912" s="6">
        <f t="shared" si="310"/>
        <v>3406</v>
      </c>
      <c r="AE912" s="6">
        <f t="shared" si="311"/>
        <v>5</v>
      </c>
      <c r="AF912" s="6">
        <f t="shared" si="312"/>
        <v>2916</v>
      </c>
      <c r="AG912" s="6">
        <f t="shared" si="313"/>
        <v>4</v>
      </c>
      <c r="AH912" s="6">
        <f t="shared" si="314"/>
        <v>865</v>
      </c>
      <c r="AI912" s="6">
        <f t="shared" si="315"/>
        <v>8.4849108367626886</v>
      </c>
      <c r="AL912" s="6">
        <f t="shared" si="316"/>
        <v>13622</v>
      </c>
      <c r="AM912" s="6">
        <f t="shared" si="317"/>
        <v>10217</v>
      </c>
      <c r="AN912" s="6">
        <f t="shared" si="318"/>
        <v>25</v>
      </c>
      <c r="AO912" s="6">
        <f t="shared" si="319"/>
        <v>887</v>
      </c>
      <c r="AP912" s="6">
        <f t="shared" si="320"/>
        <v>4</v>
      </c>
      <c r="AQ912" s="6">
        <f t="shared" si="321"/>
        <v>9576</v>
      </c>
      <c r="AR912" s="6">
        <f t="shared" si="322"/>
        <v>27.888387824126269</v>
      </c>
    </row>
    <row r="913" spans="3:44" x14ac:dyDescent="0.25">
      <c r="C913" s="5" t="s">
        <v>1810</v>
      </c>
      <c r="D913" s="5">
        <v>47380</v>
      </c>
      <c r="E913" s="5" t="s">
        <v>1811</v>
      </c>
      <c r="F913" s="5">
        <v>100371</v>
      </c>
      <c r="G913" s="5">
        <v>3740</v>
      </c>
      <c r="H913" s="5">
        <v>13597</v>
      </c>
      <c r="I913" s="5">
        <v>19713</v>
      </c>
      <c r="J913" s="5">
        <v>23005</v>
      </c>
      <c r="K913" s="5">
        <v>17147</v>
      </c>
      <c r="L913" s="5">
        <v>5815</v>
      </c>
      <c r="M913" s="5">
        <v>9626</v>
      </c>
      <c r="N913" s="5">
        <v>980</v>
      </c>
      <c r="O913" s="5">
        <v>1330</v>
      </c>
      <c r="P913" s="5">
        <v>2691</v>
      </c>
      <c r="Q913" s="5">
        <v>1308</v>
      </c>
      <c r="R913" s="5">
        <v>1419</v>
      </c>
      <c r="S913" s="6">
        <f t="shared" si="323"/>
        <v>50185.5</v>
      </c>
      <c r="T913" s="6" t="str">
        <f t="shared" si="324"/>
        <v>15 to 19 minutes</v>
      </c>
      <c r="U913" s="6">
        <f t="shared" si="325"/>
        <v>15</v>
      </c>
      <c r="V913" s="6">
        <f t="shared" si="326"/>
        <v>100371</v>
      </c>
      <c r="W913" s="6">
        <f t="shared" si="327"/>
        <v>37050</v>
      </c>
      <c r="X913" s="6">
        <f t="shared" si="328"/>
        <v>23005</v>
      </c>
      <c r="Y913" s="6">
        <f t="shared" si="329"/>
        <v>4</v>
      </c>
      <c r="Z913" s="6">
        <f t="shared" si="330"/>
        <v>17.283938274288197</v>
      </c>
      <c r="AC913" s="6">
        <f t="shared" si="309"/>
        <v>100371</v>
      </c>
      <c r="AD913" s="6">
        <f t="shared" si="310"/>
        <v>25093</v>
      </c>
      <c r="AE913" s="6">
        <f t="shared" si="311"/>
        <v>10</v>
      </c>
      <c r="AF913" s="6">
        <f t="shared" si="312"/>
        <v>19713</v>
      </c>
      <c r="AG913" s="6">
        <f t="shared" si="313"/>
        <v>4</v>
      </c>
      <c r="AH913" s="6">
        <f t="shared" si="314"/>
        <v>17337</v>
      </c>
      <c r="AI913" s="6">
        <f t="shared" si="315"/>
        <v>11.573733069548014</v>
      </c>
      <c r="AL913" s="6">
        <f t="shared" si="316"/>
        <v>100371</v>
      </c>
      <c r="AM913" s="6">
        <f t="shared" si="317"/>
        <v>75279</v>
      </c>
      <c r="AN913" s="6">
        <f t="shared" si="318"/>
        <v>20</v>
      </c>
      <c r="AO913" s="6">
        <f t="shared" si="319"/>
        <v>17147</v>
      </c>
      <c r="AP913" s="6">
        <f t="shared" si="320"/>
        <v>4</v>
      </c>
      <c r="AQ913" s="6">
        <f t="shared" si="321"/>
        <v>60055</v>
      </c>
      <c r="AR913" s="6">
        <f t="shared" si="322"/>
        <v>23.551233451915788</v>
      </c>
    </row>
    <row r="914" spans="3:44" x14ac:dyDescent="0.25">
      <c r="C914" s="5" t="s">
        <v>1812</v>
      </c>
      <c r="D914" s="5">
        <v>47420</v>
      </c>
      <c r="E914" s="5" t="s">
        <v>1813</v>
      </c>
      <c r="F914" s="5">
        <v>10927</v>
      </c>
      <c r="G914" s="5">
        <v>1350</v>
      </c>
      <c r="H914" s="5">
        <v>3022</v>
      </c>
      <c r="I914" s="5">
        <v>1870</v>
      </c>
      <c r="J914" s="5">
        <v>975</v>
      </c>
      <c r="K914" s="5">
        <v>755</v>
      </c>
      <c r="L914" s="5">
        <v>385</v>
      </c>
      <c r="M914" s="5">
        <v>1096</v>
      </c>
      <c r="N914" s="5">
        <v>276</v>
      </c>
      <c r="O914" s="5">
        <v>208</v>
      </c>
      <c r="P914" s="5">
        <v>473</v>
      </c>
      <c r="Q914" s="5">
        <v>320</v>
      </c>
      <c r="R914" s="5">
        <v>197</v>
      </c>
      <c r="S914" s="6">
        <f t="shared" si="323"/>
        <v>5463.5</v>
      </c>
      <c r="T914" s="6" t="str">
        <f t="shared" si="324"/>
        <v>10 to 14 minutes</v>
      </c>
      <c r="U914" s="6">
        <f t="shared" si="325"/>
        <v>10</v>
      </c>
      <c r="V914" s="6">
        <f t="shared" si="326"/>
        <v>10927</v>
      </c>
      <c r="W914" s="6">
        <f t="shared" si="327"/>
        <v>4372</v>
      </c>
      <c r="X914" s="6">
        <f t="shared" si="328"/>
        <v>1870</v>
      </c>
      <c r="Y914" s="6">
        <f t="shared" si="329"/>
        <v>4</v>
      </c>
      <c r="Z914" s="6">
        <f t="shared" si="330"/>
        <v>12.334759358288771</v>
      </c>
      <c r="AC914" s="6">
        <f t="shared" si="309"/>
        <v>10927</v>
      </c>
      <c r="AD914" s="6">
        <f t="shared" si="310"/>
        <v>2732</v>
      </c>
      <c r="AE914" s="6">
        <f t="shared" si="311"/>
        <v>5</v>
      </c>
      <c r="AF914" s="6">
        <f t="shared" si="312"/>
        <v>3022</v>
      </c>
      <c r="AG914" s="6">
        <f t="shared" si="313"/>
        <v>4</v>
      </c>
      <c r="AH914" s="6">
        <f t="shared" si="314"/>
        <v>1350</v>
      </c>
      <c r="AI914" s="6">
        <f t="shared" si="315"/>
        <v>6.8289212442091332</v>
      </c>
      <c r="AL914" s="6">
        <f t="shared" si="316"/>
        <v>10927</v>
      </c>
      <c r="AM914" s="6">
        <f t="shared" si="317"/>
        <v>8196</v>
      </c>
      <c r="AN914" s="6">
        <f t="shared" si="318"/>
        <v>25</v>
      </c>
      <c r="AO914" s="6">
        <f t="shared" si="319"/>
        <v>385</v>
      </c>
      <c r="AP914" s="6">
        <f t="shared" si="320"/>
        <v>4</v>
      </c>
      <c r="AQ914" s="6">
        <f t="shared" si="321"/>
        <v>7972</v>
      </c>
      <c r="AR914" s="6">
        <f t="shared" si="322"/>
        <v>27.319480519480521</v>
      </c>
    </row>
    <row r="915" spans="3:44" x14ac:dyDescent="0.25">
      <c r="C915" s="5" t="s">
        <v>1814</v>
      </c>
      <c r="D915" s="5">
        <v>47460</v>
      </c>
      <c r="E915" s="5" t="s">
        <v>1815</v>
      </c>
      <c r="F915" s="5">
        <v>24042</v>
      </c>
      <c r="G915" s="5">
        <v>2158</v>
      </c>
      <c r="H915" s="5">
        <v>6438</v>
      </c>
      <c r="I915" s="5">
        <v>6822</v>
      </c>
      <c r="J915" s="5">
        <v>3634</v>
      </c>
      <c r="K915" s="5">
        <v>1660</v>
      </c>
      <c r="L915" s="5">
        <v>434</v>
      </c>
      <c r="M915" s="5">
        <v>946</v>
      </c>
      <c r="N915" s="5">
        <v>271</v>
      </c>
      <c r="O915" s="5">
        <v>198</v>
      </c>
      <c r="P915" s="5">
        <v>371</v>
      </c>
      <c r="Q915" s="5">
        <v>775</v>
      </c>
      <c r="R915" s="5">
        <v>335</v>
      </c>
      <c r="S915" s="6">
        <f t="shared" si="323"/>
        <v>12021</v>
      </c>
      <c r="T915" s="6" t="str">
        <f t="shared" si="324"/>
        <v>10 to 14 minutes</v>
      </c>
      <c r="U915" s="6">
        <f t="shared" si="325"/>
        <v>10</v>
      </c>
      <c r="V915" s="6">
        <f t="shared" si="326"/>
        <v>24042</v>
      </c>
      <c r="W915" s="6">
        <f t="shared" si="327"/>
        <v>8596</v>
      </c>
      <c r="X915" s="6">
        <f t="shared" si="328"/>
        <v>6822</v>
      </c>
      <c r="Y915" s="6">
        <f t="shared" si="329"/>
        <v>4</v>
      </c>
      <c r="Z915" s="6">
        <f t="shared" si="330"/>
        <v>12.008208736440926</v>
      </c>
      <c r="AC915" s="6">
        <f t="shared" si="309"/>
        <v>24042</v>
      </c>
      <c r="AD915" s="6">
        <f t="shared" si="310"/>
        <v>6011</v>
      </c>
      <c r="AE915" s="6">
        <f t="shared" si="311"/>
        <v>5</v>
      </c>
      <c r="AF915" s="6">
        <f t="shared" si="312"/>
        <v>6438</v>
      </c>
      <c r="AG915" s="6">
        <f t="shared" si="313"/>
        <v>4</v>
      </c>
      <c r="AH915" s="6">
        <f t="shared" si="314"/>
        <v>2158</v>
      </c>
      <c r="AI915" s="6">
        <f t="shared" si="315"/>
        <v>7.393600497048773</v>
      </c>
      <c r="AL915" s="6">
        <f t="shared" si="316"/>
        <v>24042</v>
      </c>
      <c r="AM915" s="6">
        <f t="shared" si="317"/>
        <v>18032</v>
      </c>
      <c r="AN915" s="6">
        <f t="shared" si="318"/>
        <v>15</v>
      </c>
      <c r="AO915" s="6">
        <f t="shared" si="319"/>
        <v>3634</v>
      </c>
      <c r="AP915" s="6">
        <f t="shared" si="320"/>
        <v>4</v>
      </c>
      <c r="AQ915" s="6">
        <f t="shared" si="321"/>
        <v>15418</v>
      </c>
      <c r="AR915" s="6">
        <f t="shared" si="322"/>
        <v>17.876719867914144</v>
      </c>
    </row>
    <row r="916" spans="3:44" x14ac:dyDescent="0.25">
      <c r="C916" s="5" t="s">
        <v>1816</v>
      </c>
      <c r="D916" s="5">
        <v>47500</v>
      </c>
      <c r="E916" s="5" t="s">
        <v>1817</v>
      </c>
      <c r="F916" s="5">
        <v>13764</v>
      </c>
      <c r="G916" s="5">
        <v>475</v>
      </c>
      <c r="H916" s="5">
        <v>1511</v>
      </c>
      <c r="I916" s="5">
        <v>1802</v>
      </c>
      <c r="J916" s="5">
        <v>1802</v>
      </c>
      <c r="K916" s="5">
        <v>1016</v>
      </c>
      <c r="L916" s="5">
        <v>345</v>
      </c>
      <c r="M916" s="5">
        <v>1709</v>
      </c>
      <c r="N916" s="5">
        <v>211</v>
      </c>
      <c r="O916" s="5">
        <v>381</v>
      </c>
      <c r="P916" s="5">
        <v>1538</v>
      </c>
      <c r="Q916" s="5">
        <v>2108</v>
      </c>
      <c r="R916" s="5">
        <v>866</v>
      </c>
      <c r="S916" s="6">
        <f t="shared" si="323"/>
        <v>6882</v>
      </c>
      <c r="T916" s="6" t="str">
        <f t="shared" si="324"/>
        <v>25 to 29 minutes</v>
      </c>
      <c r="U916" s="6">
        <f t="shared" si="325"/>
        <v>25</v>
      </c>
      <c r="V916" s="6">
        <f t="shared" si="326"/>
        <v>13764</v>
      </c>
      <c r="W916" s="6">
        <f t="shared" si="327"/>
        <v>6606</v>
      </c>
      <c r="X916" s="6">
        <f t="shared" si="328"/>
        <v>345</v>
      </c>
      <c r="Y916" s="6">
        <f t="shared" si="329"/>
        <v>4</v>
      </c>
      <c r="Z916" s="6">
        <f t="shared" si="330"/>
        <v>28.2</v>
      </c>
      <c r="AC916" s="6">
        <f t="shared" si="309"/>
        <v>13764</v>
      </c>
      <c r="AD916" s="6">
        <f t="shared" si="310"/>
        <v>3442</v>
      </c>
      <c r="AE916" s="6">
        <f t="shared" si="311"/>
        <v>10</v>
      </c>
      <c r="AF916" s="6">
        <f t="shared" si="312"/>
        <v>1802</v>
      </c>
      <c r="AG916" s="6">
        <f t="shared" si="313"/>
        <v>4</v>
      </c>
      <c r="AH916" s="6">
        <f t="shared" si="314"/>
        <v>1986</v>
      </c>
      <c r="AI916" s="6">
        <f t="shared" si="315"/>
        <v>13.229744728079911</v>
      </c>
      <c r="AL916" s="6">
        <f t="shared" si="316"/>
        <v>13764</v>
      </c>
      <c r="AM916" s="6">
        <f t="shared" si="317"/>
        <v>10323</v>
      </c>
      <c r="AN916" s="6">
        <f t="shared" si="318"/>
        <v>45</v>
      </c>
      <c r="AO916" s="6">
        <f t="shared" si="319"/>
        <v>1538</v>
      </c>
      <c r="AP916" s="6">
        <f t="shared" si="320"/>
        <v>14</v>
      </c>
      <c r="AQ916" s="6">
        <f t="shared" si="321"/>
        <v>9252</v>
      </c>
      <c r="AR916" s="6">
        <f t="shared" si="322"/>
        <v>54.749024707412225</v>
      </c>
    </row>
    <row r="917" spans="3:44" x14ac:dyDescent="0.25">
      <c r="C917" s="5" t="s">
        <v>1818</v>
      </c>
      <c r="D917" s="5">
        <v>47540</v>
      </c>
      <c r="E917" s="5" t="s">
        <v>1819</v>
      </c>
      <c r="F917" s="5">
        <v>21158</v>
      </c>
      <c r="G917" s="5">
        <v>1859</v>
      </c>
      <c r="H917" s="5">
        <v>3606</v>
      </c>
      <c r="I917" s="5">
        <v>3328</v>
      </c>
      <c r="J917" s="5">
        <v>2880</v>
      </c>
      <c r="K917" s="5">
        <v>3098</v>
      </c>
      <c r="L917" s="5">
        <v>1671</v>
      </c>
      <c r="M917" s="5">
        <v>2189</v>
      </c>
      <c r="N917" s="5">
        <v>485</v>
      </c>
      <c r="O917" s="5">
        <v>351</v>
      </c>
      <c r="P917" s="5">
        <v>721</v>
      </c>
      <c r="Q917" s="5">
        <v>442</v>
      </c>
      <c r="R917" s="5">
        <v>528</v>
      </c>
      <c r="S917" s="6">
        <f t="shared" si="323"/>
        <v>10579</v>
      </c>
      <c r="T917" s="6" t="str">
        <f t="shared" si="324"/>
        <v>15 to 19 minutes</v>
      </c>
      <c r="U917" s="6">
        <f t="shared" si="325"/>
        <v>15</v>
      </c>
      <c r="V917" s="6">
        <f t="shared" si="326"/>
        <v>21158</v>
      </c>
      <c r="W917" s="6">
        <f t="shared" si="327"/>
        <v>8793</v>
      </c>
      <c r="X917" s="6">
        <f t="shared" si="328"/>
        <v>2880</v>
      </c>
      <c r="Y917" s="6">
        <f t="shared" si="329"/>
        <v>4</v>
      </c>
      <c r="Z917" s="6">
        <f t="shared" si="330"/>
        <v>17.480555555555554</v>
      </c>
      <c r="AC917" s="6">
        <f t="shared" si="309"/>
        <v>21158</v>
      </c>
      <c r="AD917" s="6">
        <f t="shared" si="310"/>
        <v>5290</v>
      </c>
      <c r="AE917" s="6">
        <f t="shared" si="311"/>
        <v>5</v>
      </c>
      <c r="AF917" s="6">
        <f t="shared" si="312"/>
        <v>3606</v>
      </c>
      <c r="AG917" s="6">
        <f t="shared" si="313"/>
        <v>4</v>
      </c>
      <c r="AH917" s="6">
        <f t="shared" si="314"/>
        <v>1859</v>
      </c>
      <c r="AI917" s="6">
        <f t="shared" si="315"/>
        <v>8.8053244592346083</v>
      </c>
      <c r="AL917" s="6">
        <f t="shared" si="316"/>
        <v>21158</v>
      </c>
      <c r="AM917" s="6">
        <f t="shared" si="317"/>
        <v>15869</v>
      </c>
      <c r="AN917" s="6">
        <f t="shared" si="318"/>
        <v>25</v>
      </c>
      <c r="AO917" s="6">
        <f t="shared" si="319"/>
        <v>1671</v>
      </c>
      <c r="AP917" s="6">
        <f t="shared" si="320"/>
        <v>4</v>
      </c>
      <c r="AQ917" s="6">
        <f t="shared" si="321"/>
        <v>14771</v>
      </c>
      <c r="AR917" s="6">
        <f t="shared" si="322"/>
        <v>27.627169359664872</v>
      </c>
    </row>
    <row r="918" spans="3:44" x14ac:dyDescent="0.25">
      <c r="C918" s="5" t="s">
        <v>1820</v>
      </c>
      <c r="D918" s="5">
        <v>47580</v>
      </c>
      <c r="E918" s="5" t="s">
        <v>1821</v>
      </c>
      <c r="F918" s="5">
        <v>62965</v>
      </c>
      <c r="G918" s="5">
        <v>1809</v>
      </c>
      <c r="H918" s="5">
        <v>5877</v>
      </c>
      <c r="I918" s="5">
        <v>11057</v>
      </c>
      <c r="J918" s="5">
        <v>14921</v>
      </c>
      <c r="K918" s="5">
        <v>11395</v>
      </c>
      <c r="L918" s="5">
        <v>3961</v>
      </c>
      <c r="M918" s="5">
        <v>7974</v>
      </c>
      <c r="N918" s="5">
        <v>1346</v>
      </c>
      <c r="O918" s="5">
        <v>1100</v>
      </c>
      <c r="P918" s="5">
        <v>1876</v>
      </c>
      <c r="Q918" s="5">
        <v>852</v>
      </c>
      <c r="R918" s="5">
        <v>797</v>
      </c>
      <c r="S918" s="6">
        <f t="shared" si="323"/>
        <v>31482.5</v>
      </c>
      <c r="T918" s="6" t="str">
        <f t="shared" si="324"/>
        <v>15 to 19 minutes</v>
      </c>
      <c r="U918" s="6">
        <f t="shared" si="325"/>
        <v>15</v>
      </c>
      <c r="V918" s="6">
        <f t="shared" si="326"/>
        <v>62965</v>
      </c>
      <c r="W918" s="6">
        <f t="shared" si="327"/>
        <v>18743</v>
      </c>
      <c r="X918" s="6">
        <f t="shared" si="328"/>
        <v>14921</v>
      </c>
      <c r="Y918" s="6">
        <f t="shared" si="329"/>
        <v>4</v>
      </c>
      <c r="Z918" s="6">
        <f t="shared" si="330"/>
        <v>18.415186649688359</v>
      </c>
      <c r="AC918" s="6">
        <f t="shared" si="309"/>
        <v>62965</v>
      </c>
      <c r="AD918" s="6">
        <f t="shared" si="310"/>
        <v>15742</v>
      </c>
      <c r="AE918" s="6">
        <f t="shared" si="311"/>
        <v>10</v>
      </c>
      <c r="AF918" s="6">
        <f t="shared" si="312"/>
        <v>11057</v>
      </c>
      <c r="AG918" s="6">
        <f t="shared" si="313"/>
        <v>4</v>
      </c>
      <c r="AH918" s="6">
        <f t="shared" si="314"/>
        <v>7686</v>
      </c>
      <c r="AI918" s="6">
        <f t="shared" si="315"/>
        <v>12.91408157728136</v>
      </c>
      <c r="AL918" s="6">
        <f t="shared" si="316"/>
        <v>62965</v>
      </c>
      <c r="AM918" s="6">
        <f t="shared" si="317"/>
        <v>47224</v>
      </c>
      <c r="AN918" s="6">
        <f t="shared" si="318"/>
        <v>25</v>
      </c>
      <c r="AO918" s="6">
        <f t="shared" si="319"/>
        <v>3961</v>
      </c>
      <c r="AP918" s="6">
        <f t="shared" si="320"/>
        <v>4</v>
      </c>
      <c r="AQ918" s="6">
        <f t="shared" si="321"/>
        <v>45059</v>
      </c>
      <c r="AR918" s="6">
        <f t="shared" si="322"/>
        <v>27.186064125220902</v>
      </c>
    </row>
    <row r="919" spans="3:44" x14ac:dyDescent="0.25">
      <c r="C919" s="5" t="s">
        <v>1822</v>
      </c>
      <c r="D919" s="5">
        <v>47620</v>
      </c>
      <c r="E919" s="5" t="s">
        <v>1823</v>
      </c>
      <c r="F919" s="5">
        <v>17947</v>
      </c>
      <c r="G919" s="5">
        <v>1159</v>
      </c>
      <c r="H919" s="5">
        <v>2947</v>
      </c>
      <c r="I919" s="5">
        <v>3511</v>
      </c>
      <c r="J919" s="5">
        <v>2770</v>
      </c>
      <c r="K919" s="5">
        <v>2750</v>
      </c>
      <c r="L919" s="5">
        <v>1032</v>
      </c>
      <c r="M919" s="5">
        <v>1462</v>
      </c>
      <c r="N919" s="5">
        <v>309</v>
      </c>
      <c r="O919" s="5">
        <v>360</v>
      </c>
      <c r="P919" s="5">
        <v>728</v>
      </c>
      <c r="Q919" s="5">
        <v>537</v>
      </c>
      <c r="R919" s="5">
        <v>382</v>
      </c>
      <c r="S919" s="6">
        <f t="shared" si="323"/>
        <v>8973.5</v>
      </c>
      <c r="T919" s="6" t="str">
        <f t="shared" si="324"/>
        <v>15 to 19 minutes</v>
      </c>
      <c r="U919" s="6">
        <f t="shared" si="325"/>
        <v>15</v>
      </c>
      <c r="V919" s="6">
        <f t="shared" si="326"/>
        <v>17947</v>
      </c>
      <c r="W919" s="6">
        <f t="shared" si="327"/>
        <v>7617</v>
      </c>
      <c r="X919" s="6">
        <f t="shared" si="328"/>
        <v>2770</v>
      </c>
      <c r="Y919" s="6">
        <f t="shared" si="329"/>
        <v>4</v>
      </c>
      <c r="Z919" s="6">
        <f t="shared" si="330"/>
        <v>16.95884476534296</v>
      </c>
      <c r="AC919" s="6">
        <f t="shared" si="309"/>
        <v>17947</v>
      </c>
      <c r="AD919" s="6">
        <f t="shared" si="310"/>
        <v>4487</v>
      </c>
      <c r="AE919" s="6">
        <f t="shared" si="311"/>
        <v>10</v>
      </c>
      <c r="AF919" s="6">
        <f t="shared" si="312"/>
        <v>3511</v>
      </c>
      <c r="AG919" s="6">
        <f t="shared" si="313"/>
        <v>4</v>
      </c>
      <c r="AH919" s="6">
        <f t="shared" si="314"/>
        <v>4106</v>
      </c>
      <c r="AI919" s="6">
        <f t="shared" si="315"/>
        <v>10.43377954998576</v>
      </c>
      <c r="AL919" s="6">
        <f t="shared" si="316"/>
        <v>17947</v>
      </c>
      <c r="AM919" s="6">
        <f t="shared" si="317"/>
        <v>13461</v>
      </c>
      <c r="AN919" s="6">
        <f t="shared" si="318"/>
        <v>25</v>
      </c>
      <c r="AO919" s="6">
        <f t="shared" si="319"/>
        <v>1032</v>
      </c>
      <c r="AP919" s="6">
        <f t="shared" si="320"/>
        <v>4</v>
      </c>
      <c r="AQ919" s="6">
        <f t="shared" si="321"/>
        <v>13137</v>
      </c>
      <c r="AR919" s="6">
        <f t="shared" si="322"/>
        <v>26.252906976744185</v>
      </c>
    </row>
    <row r="920" spans="3:44" x14ac:dyDescent="0.25">
      <c r="C920" s="5" t="s">
        <v>1824</v>
      </c>
      <c r="D920" s="5">
        <v>47660</v>
      </c>
      <c r="E920" s="5" t="s">
        <v>1825</v>
      </c>
      <c r="F920" s="5">
        <v>24598</v>
      </c>
      <c r="G920" s="5">
        <v>1761</v>
      </c>
      <c r="H920" s="5">
        <v>4484</v>
      </c>
      <c r="I920" s="5">
        <v>4694</v>
      </c>
      <c r="J920" s="5">
        <v>2881</v>
      </c>
      <c r="K920" s="5">
        <v>2001</v>
      </c>
      <c r="L920" s="5">
        <v>1051</v>
      </c>
      <c r="M920" s="5">
        <v>2058</v>
      </c>
      <c r="N920" s="5">
        <v>727</v>
      </c>
      <c r="O920" s="5">
        <v>812</v>
      </c>
      <c r="P920" s="5">
        <v>2055</v>
      </c>
      <c r="Q920" s="5">
        <v>1447</v>
      </c>
      <c r="R920" s="5">
        <v>627</v>
      </c>
      <c r="S920" s="6">
        <f t="shared" si="323"/>
        <v>12299</v>
      </c>
      <c r="T920" s="6" t="str">
        <f t="shared" si="324"/>
        <v>15 to 19 minutes</v>
      </c>
      <c r="U920" s="6">
        <f t="shared" si="325"/>
        <v>15</v>
      </c>
      <c r="V920" s="6">
        <f t="shared" si="326"/>
        <v>24598</v>
      </c>
      <c r="W920" s="6">
        <f t="shared" si="327"/>
        <v>10939</v>
      </c>
      <c r="X920" s="6">
        <f t="shared" si="328"/>
        <v>2881</v>
      </c>
      <c r="Y920" s="6">
        <f t="shared" si="329"/>
        <v>4</v>
      </c>
      <c r="Z920" s="6">
        <f t="shared" si="330"/>
        <v>16.888233252342935</v>
      </c>
      <c r="AC920" s="6">
        <f t="shared" si="309"/>
        <v>24598</v>
      </c>
      <c r="AD920" s="6">
        <f t="shared" si="310"/>
        <v>6150</v>
      </c>
      <c r="AE920" s="6">
        <f t="shared" si="311"/>
        <v>5</v>
      </c>
      <c r="AF920" s="6">
        <f t="shared" si="312"/>
        <v>4484</v>
      </c>
      <c r="AG920" s="6">
        <f t="shared" si="313"/>
        <v>4</v>
      </c>
      <c r="AH920" s="6">
        <f t="shared" si="314"/>
        <v>1761</v>
      </c>
      <c r="AI920" s="6">
        <f t="shared" si="315"/>
        <v>8.9148082069580727</v>
      </c>
      <c r="AL920" s="6">
        <f t="shared" si="316"/>
        <v>24598</v>
      </c>
      <c r="AM920" s="6">
        <f t="shared" si="317"/>
        <v>18449</v>
      </c>
      <c r="AN920" s="6">
        <f t="shared" si="318"/>
        <v>30</v>
      </c>
      <c r="AO920" s="6">
        <f t="shared" si="319"/>
        <v>2058</v>
      </c>
      <c r="AP920" s="6">
        <f t="shared" si="320"/>
        <v>4</v>
      </c>
      <c r="AQ920" s="6">
        <f t="shared" si="321"/>
        <v>16872</v>
      </c>
      <c r="AR920" s="6">
        <f t="shared" si="322"/>
        <v>33.064139941690961</v>
      </c>
    </row>
    <row r="921" spans="3:44" x14ac:dyDescent="0.25">
      <c r="C921" s="5" t="s">
        <v>1826</v>
      </c>
      <c r="D921" s="5">
        <v>47700</v>
      </c>
      <c r="E921" s="5" t="s">
        <v>1827</v>
      </c>
      <c r="F921" s="5">
        <v>34597</v>
      </c>
      <c r="G921" s="5">
        <v>1593</v>
      </c>
      <c r="H921" s="5">
        <v>5414</v>
      </c>
      <c r="I921" s="5">
        <v>6135</v>
      </c>
      <c r="J921" s="5">
        <v>6483</v>
      </c>
      <c r="K921" s="5">
        <v>5358</v>
      </c>
      <c r="L921" s="5">
        <v>2385</v>
      </c>
      <c r="M921" s="5">
        <v>2747</v>
      </c>
      <c r="N921" s="5">
        <v>514</v>
      </c>
      <c r="O921" s="5">
        <v>744</v>
      </c>
      <c r="P921" s="5">
        <v>1466</v>
      </c>
      <c r="Q921" s="5">
        <v>1226</v>
      </c>
      <c r="R921" s="5">
        <v>532</v>
      </c>
      <c r="S921" s="6">
        <f t="shared" si="323"/>
        <v>17298.5</v>
      </c>
      <c r="T921" s="6" t="str">
        <f t="shared" si="324"/>
        <v>15 to 19 minutes</v>
      </c>
      <c r="U921" s="6">
        <f t="shared" si="325"/>
        <v>15</v>
      </c>
      <c r="V921" s="6">
        <f t="shared" si="326"/>
        <v>34597</v>
      </c>
      <c r="W921" s="6">
        <f t="shared" si="327"/>
        <v>13142</v>
      </c>
      <c r="X921" s="6">
        <f t="shared" si="328"/>
        <v>6483</v>
      </c>
      <c r="Y921" s="6">
        <f t="shared" si="329"/>
        <v>4</v>
      </c>
      <c r="Z921" s="6">
        <f t="shared" si="330"/>
        <v>17.564553447478019</v>
      </c>
      <c r="AC921" s="6">
        <f t="shared" si="309"/>
        <v>34597</v>
      </c>
      <c r="AD921" s="6">
        <f t="shared" si="310"/>
        <v>8650</v>
      </c>
      <c r="AE921" s="6">
        <f t="shared" si="311"/>
        <v>10</v>
      </c>
      <c r="AF921" s="6">
        <f t="shared" si="312"/>
        <v>6135</v>
      </c>
      <c r="AG921" s="6">
        <f t="shared" si="313"/>
        <v>4</v>
      </c>
      <c r="AH921" s="6">
        <f t="shared" si="314"/>
        <v>7007</v>
      </c>
      <c r="AI921" s="6">
        <f t="shared" si="315"/>
        <v>11.070741646291768</v>
      </c>
      <c r="AL921" s="6">
        <f t="shared" si="316"/>
        <v>34597</v>
      </c>
      <c r="AM921" s="6">
        <f t="shared" si="317"/>
        <v>25948</v>
      </c>
      <c r="AN921" s="6">
        <f t="shared" si="318"/>
        <v>25</v>
      </c>
      <c r="AO921" s="6">
        <f t="shared" si="319"/>
        <v>2385</v>
      </c>
      <c r="AP921" s="6">
        <f t="shared" si="320"/>
        <v>4</v>
      </c>
      <c r="AQ921" s="6">
        <f t="shared" si="321"/>
        <v>24983</v>
      </c>
      <c r="AR921" s="6">
        <f t="shared" si="322"/>
        <v>26.618029350104823</v>
      </c>
    </row>
    <row r="922" spans="3:44" x14ac:dyDescent="0.25">
      <c r="C922" s="5" t="s">
        <v>1828</v>
      </c>
      <c r="D922" s="5">
        <v>47780</v>
      </c>
      <c r="E922" s="5" t="s">
        <v>1829</v>
      </c>
      <c r="F922" s="5">
        <v>13306</v>
      </c>
      <c r="G922" s="5">
        <v>912</v>
      </c>
      <c r="H922" s="5">
        <v>2362</v>
      </c>
      <c r="I922" s="5">
        <v>2529</v>
      </c>
      <c r="J922" s="5">
        <v>1758</v>
      </c>
      <c r="K922" s="5">
        <v>1495</v>
      </c>
      <c r="L922" s="5">
        <v>567</v>
      </c>
      <c r="M922" s="5">
        <v>1161</v>
      </c>
      <c r="N922" s="5">
        <v>410</v>
      </c>
      <c r="O922" s="5">
        <v>315</v>
      </c>
      <c r="P922" s="5">
        <v>842</v>
      </c>
      <c r="Q922" s="5">
        <v>594</v>
      </c>
      <c r="R922" s="5">
        <v>361</v>
      </c>
      <c r="S922" s="6">
        <f t="shared" si="323"/>
        <v>6653</v>
      </c>
      <c r="T922" s="6" t="str">
        <f t="shared" si="324"/>
        <v>15 to 19 minutes</v>
      </c>
      <c r="U922" s="6">
        <f t="shared" si="325"/>
        <v>15</v>
      </c>
      <c r="V922" s="6">
        <f t="shared" si="326"/>
        <v>13306</v>
      </c>
      <c r="W922" s="6">
        <f t="shared" si="327"/>
        <v>5803</v>
      </c>
      <c r="X922" s="6">
        <f t="shared" si="328"/>
        <v>1758</v>
      </c>
      <c r="Y922" s="6">
        <f t="shared" si="329"/>
        <v>4</v>
      </c>
      <c r="Z922" s="6">
        <f t="shared" si="330"/>
        <v>16.934015927189989</v>
      </c>
      <c r="AC922" s="6">
        <f t="shared" si="309"/>
        <v>13306</v>
      </c>
      <c r="AD922" s="6">
        <f t="shared" si="310"/>
        <v>3327</v>
      </c>
      <c r="AE922" s="6">
        <f t="shared" si="311"/>
        <v>10</v>
      </c>
      <c r="AF922" s="6">
        <f t="shared" si="312"/>
        <v>2529</v>
      </c>
      <c r="AG922" s="6">
        <f t="shared" si="313"/>
        <v>4</v>
      </c>
      <c r="AH922" s="6">
        <f t="shared" si="314"/>
        <v>3274</v>
      </c>
      <c r="AI922" s="6">
        <f t="shared" si="315"/>
        <v>10.083036773428233</v>
      </c>
      <c r="AL922" s="6">
        <f t="shared" si="316"/>
        <v>13306</v>
      </c>
      <c r="AM922" s="6">
        <f t="shared" si="317"/>
        <v>9980</v>
      </c>
      <c r="AN922" s="6">
        <f t="shared" si="318"/>
        <v>30</v>
      </c>
      <c r="AO922" s="6">
        <f t="shared" si="319"/>
        <v>1161</v>
      </c>
      <c r="AP922" s="6">
        <f t="shared" si="320"/>
        <v>4</v>
      </c>
      <c r="AQ922" s="6">
        <f t="shared" si="321"/>
        <v>9623</v>
      </c>
      <c r="AR922" s="6">
        <f t="shared" si="322"/>
        <v>31.228251507321275</v>
      </c>
    </row>
    <row r="923" spans="3:44" x14ac:dyDescent="0.25">
      <c r="C923" s="5" t="s">
        <v>1830</v>
      </c>
      <c r="D923" s="5">
        <v>47820</v>
      </c>
      <c r="E923" s="5" t="s">
        <v>1831</v>
      </c>
      <c r="F923" s="5">
        <v>18412</v>
      </c>
      <c r="G923" s="5">
        <v>1195</v>
      </c>
      <c r="H923" s="5">
        <v>2060</v>
      </c>
      <c r="I923" s="5">
        <v>3746</v>
      </c>
      <c r="J923" s="5">
        <v>2450</v>
      </c>
      <c r="K923" s="5">
        <v>1826</v>
      </c>
      <c r="L923" s="5">
        <v>665</v>
      </c>
      <c r="M923" s="5">
        <v>2320</v>
      </c>
      <c r="N923" s="5">
        <v>648</v>
      </c>
      <c r="O923" s="5">
        <v>782</v>
      </c>
      <c r="P923" s="5">
        <v>1423</v>
      </c>
      <c r="Q923" s="5">
        <v>644</v>
      </c>
      <c r="R923" s="5">
        <v>653</v>
      </c>
      <c r="S923" s="6">
        <f t="shared" si="323"/>
        <v>9206</v>
      </c>
      <c r="T923" s="6" t="str">
        <f t="shared" si="324"/>
        <v>15 to 19 minutes</v>
      </c>
      <c r="U923" s="6">
        <f t="shared" si="325"/>
        <v>15</v>
      </c>
      <c r="V923" s="6">
        <f t="shared" si="326"/>
        <v>18412</v>
      </c>
      <c r="W923" s="6">
        <f t="shared" si="327"/>
        <v>7001</v>
      </c>
      <c r="X923" s="6">
        <f t="shared" si="328"/>
        <v>2450</v>
      </c>
      <c r="Y923" s="6">
        <f t="shared" si="329"/>
        <v>4</v>
      </c>
      <c r="Z923" s="6">
        <f t="shared" si="330"/>
        <v>18.600000000000001</v>
      </c>
      <c r="AC923" s="6">
        <f t="shared" si="309"/>
        <v>18412</v>
      </c>
      <c r="AD923" s="6">
        <f t="shared" si="310"/>
        <v>4604</v>
      </c>
      <c r="AE923" s="6">
        <f t="shared" si="311"/>
        <v>10</v>
      </c>
      <c r="AF923" s="6">
        <f t="shared" si="312"/>
        <v>3746</v>
      </c>
      <c r="AG923" s="6">
        <f t="shared" si="313"/>
        <v>4</v>
      </c>
      <c r="AH923" s="6">
        <f t="shared" si="314"/>
        <v>3255</v>
      </c>
      <c r="AI923" s="6">
        <f t="shared" si="315"/>
        <v>11.439402028830752</v>
      </c>
      <c r="AL923" s="6">
        <f t="shared" si="316"/>
        <v>18412</v>
      </c>
      <c r="AM923" s="6">
        <f t="shared" si="317"/>
        <v>13809</v>
      </c>
      <c r="AN923" s="6">
        <f t="shared" si="318"/>
        <v>30</v>
      </c>
      <c r="AO923" s="6">
        <f t="shared" si="319"/>
        <v>2320</v>
      </c>
      <c r="AP923" s="6">
        <f t="shared" si="320"/>
        <v>4</v>
      </c>
      <c r="AQ923" s="6">
        <f t="shared" si="321"/>
        <v>11942</v>
      </c>
      <c r="AR923" s="6">
        <f t="shared" si="322"/>
        <v>33.218965517241379</v>
      </c>
    </row>
    <row r="924" spans="3:44" x14ac:dyDescent="0.25">
      <c r="C924" s="5" t="s">
        <v>1832</v>
      </c>
      <c r="D924" s="5">
        <v>47900</v>
      </c>
      <c r="E924" s="5" t="s">
        <v>1833</v>
      </c>
      <c r="F924" s="5">
        <v>2825076</v>
      </c>
      <c r="G924" s="5">
        <v>40252</v>
      </c>
      <c r="H924" s="5">
        <v>144527</v>
      </c>
      <c r="I924" s="5">
        <v>235560</v>
      </c>
      <c r="J924" s="5">
        <v>314659</v>
      </c>
      <c r="K924" s="5">
        <v>352530</v>
      </c>
      <c r="L924" s="5">
        <v>160383</v>
      </c>
      <c r="M924" s="5">
        <v>451236</v>
      </c>
      <c r="N924" s="5">
        <v>108384</v>
      </c>
      <c r="O924" s="5">
        <v>165847</v>
      </c>
      <c r="P924" s="5">
        <v>385006</v>
      </c>
      <c r="Q924" s="5">
        <v>351337</v>
      </c>
      <c r="R924" s="5">
        <v>115355</v>
      </c>
      <c r="S924" s="6">
        <f t="shared" si="323"/>
        <v>1412538</v>
      </c>
      <c r="T924" s="6" t="str">
        <f t="shared" si="324"/>
        <v>30 to 34 minutes</v>
      </c>
      <c r="U924" s="6">
        <f t="shared" si="325"/>
        <v>30</v>
      </c>
      <c r="V924" s="6">
        <f t="shared" si="326"/>
        <v>2825076</v>
      </c>
      <c r="W924" s="6">
        <f t="shared" si="327"/>
        <v>1247911</v>
      </c>
      <c r="X924" s="6">
        <f t="shared" si="328"/>
        <v>451236</v>
      </c>
      <c r="Y924" s="6">
        <f t="shared" si="329"/>
        <v>4</v>
      </c>
      <c r="Z924" s="6">
        <f t="shared" si="330"/>
        <v>31.459342782933987</v>
      </c>
      <c r="AC924" s="6">
        <f t="shared" si="309"/>
        <v>2825076</v>
      </c>
      <c r="AD924" s="6">
        <f t="shared" si="310"/>
        <v>706270</v>
      </c>
      <c r="AE924" s="6">
        <f t="shared" si="311"/>
        <v>15</v>
      </c>
      <c r="AF924" s="6">
        <f t="shared" si="312"/>
        <v>314659</v>
      </c>
      <c r="AG924" s="6">
        <f t="shared" si="313"/>
        <v>4</v>
      </c>
      <c r="AH924" s="6">
        <f t="shared" si="314"/>
        <v>420339</v>
      </c>
      <c r="AI924" s="6">
        <f t="shared" si="315"/>
        <v>18.634791949380123</v>
      </c>
      <c r="AL924" s="6">
        <f t="shared" si="316"/>
        <v>2825076</v>
      </c>
      <c r="AM924" s="6">
        <f t="shared" si="317"/>
        <v>2118807</v>
      </c>
      <c r="AN924" s="6">
        <f t="shared" si="318"/>
        <v>45</v>
      </c>
      <c r="AO924" s="6">
        <f t="shared" si="319"/>
        <v>385006</v>
      </c>
      <c r="AP924" s="6">
        <f t="shared" si="320"/>
        <v>14</v>
      </c>
      <c r="AQ924" s="6">
        <f t="shared" si="321"/>
        <v>1973378</v>
      </c>
      <c r="AR924" s="6">
        <f t="shared" si="322"/>
        <v>50.288244858521686</v>
      </c>
    </row>
    <row r="925" spans="3:44" x14ac:dyDescent="0.25">
      <c r="C925" s="5" t="s">
        <v>1834</v>
      </c>
      <c r="D925" s="5">
        <v>47920</v>
      </c>
      <c r="E925" s="5" t="s">
        <v>1835</v>
      </c>
      <c r="F925" s="5">
        <v>12155</v>
      </c>
      <c r="G925" s="5">
        <v>835</v>
      </c>
      <c r="H925" s="5">
        <v>2004</v>
      </c>
      <c r="I925" s="5">
        <v>2287</v>
      </c>
      <c r="J925" s="5">
        <v>1685</v>
      </c>
      <c r="K925" s="5">
        <v>1182</v>
      </c>
      <c r="L925" s="5">
        <v>472</v>
      </c>
      <c r="M925" s="5">
        <v>867</v>
      </c>
      <c r="N925" s="5">
        <v>275</v>
      </c>
      <c r="O925" s="5">
        <v>460</v>
      </c>
      <c r="P925" s="5">
        <v>925</v>
      </c>
      <c r="Q925" s="5">
        <v>981</v>
      </c>
      <c r="R925" s="5">
        <v>182</v>
      </c>
      <c r="S925" s="6">
        <f t="shared" si="323"/>
        <v>6077.5</v>
      </c>
      <c r="T925" s="6" t="str">
        <f t="shared" si="324"/>
        <v>15 to 19 minutes</v>
      </c>
      <c r="U925" s="6">
        <f t="shared" si="325"/>
        <v>15</v>
      </c>
      <c r="V925" s="6">
        <f t="shared" si="326"/>
        <v>12155</v>
      </c>
      <c r="W925" s="6">
        <f t="shared" si="327"/>
        <v>5126</v>
      </c>
      <c r="X925" s="6">
        <f t="shared" si="328"/>
        <v>1685</v>
      </c>
      <c r="Y925" s="6">
        <f t="shared" si="329"/>
        <v>4</v>
      </c>
      <c r="Z925" s="6">
        <f t="shared" si="330"/>
        <v>17.258753709198814</v>
      </c>
      <c r="AC925" s="6">
        <f t="shared" si="309"/>
        <v>12155</v>
      </c>
      <c r="AD925" s="6">
        <f t="shared" si="310"/>
        <v>3039</v>
      </c>
      <c r="AE925" s="6">
        <f t="shared" si="311"/>
        <v>10</v>
      </c>
      <c r="AF925" s="6">
        <f t="shared" si="312"/>
        <v>2287</v>
      </c>
      <c r="AG925" s="6">
        <f t="shared" si="313"/>
        <v>4</v>
      </c>
      <c r="AH925" s="6">
        <f t="shared" si="314"/>
        <v>2839</v>
      </c>
      <c r="AI925" s="6">
        <f t="shared" si="315"/>
        <v>10.34936598163533</v>
      </c>
      <c r="AL925" s="6">
        <f t="shared" si="316"/>
        <v>12155</v>
      </c>
      <c r="AM925" s="6">
        <f t="shared" si="317"/>
        <v>9117</v>
      </c>
      <c r="AN925" s="6">
        <f t="shared" si="318"/>
        <v>30</v>
      </c>
      <c r="AO925" s="6">
        <f t="shared" si="319"/>
        <v>867</v>
      </c>
      <c r="AP925" s="6">
        <f t="shared" si="320"/>
        <v>4</v>
      </c>
      <c r="AQ925" s="6">
        <f t="shared" si="321"/>
        <v>8465</v>
      </c>
      <c r="AR925" s="6">
        <f t="shared" si="322"/>
        <v>33.004613610149946</v>
      </c>
    </row>
    <row r="926" spans="3:44" x14ac:dyDescent="0.25">
      <c r="C926" s="5" t="s">
        <v>1836</v>
      </c>
      <c r="D926" s="5">
        <v>47940</v>
      </c>
      <c r="E926" s="5" t="s">
        <v>1837</v>
      </c>
      <c r="F926" s="5">
        <v>80231</v>
      </c>
      <c r="G926" s="5">
        <v>4159</v>
      </c>
      <c r="H926" s="5">
        <v>16479</v>
      </c>
      <c r="I926" s="5">
        <v>18425</v>
      </c>
      <c r="J926" s="5">
        <v>17011</v>
      </c>
      <c r="K926" s="5">
        <v>10556</v>
      </c>
      <c r="L926" s="5">
        <v>3662</v>
      </c>
      <c r="M926" s="5">
        <v>4398</v>
      </c>
      <c r="N926" s="5">
        <v>1016</v>
      </c>
      <c r="O926" s="5">
        <v>800</v>
      </c>
      <c r="P926" s="5">
        <v>1499</v>
      </c>
      <c r="Q926" s="5">
        <v>1208</v>
      </c>
      <c r="R926" s="5">
        <v>1018</v>
      </c>
      <c r="S926" s="6">
        <f t="shared" si="323"/>
        <v>40115.5</v>
      </c>
      <c r="T926" s="6" t="str">
        <f t="shared" si="324"/>
        <v>15 to 19 minutes</v>
      </c>
      <c r="U926" s="6">
        <f t="shared" si="325"/>
        <v>15</v>
      </c>
      <c r="V926" s="6">
        <f t="shared" si="326"/>
        <v>80231</v>
      </c>
      <c r="W926" s="6">
        <f t="shared" si="327"/>
        <v>39063</v>
      </c>
      <c r="X926" s="6">
        <f t="shared" si="328"/>
        <v>17011</v>
      </c>
      <c r="Y926" s="6">
        <f t="shared" si="329"/>
        <v>4</v>
      </c>
      <c r="Z926" s="6">
        <f t="shared" si="330"/>
        <v>15.247486920228088</v>
      </c>
      <c r="AC926" s="6">
        <f t="shared" si="309"/>
        <v>80231</v>
      </c>
      <c r="AD926" s="6">
        <f t="shared" si="310"/>
        <v>20058</v>
      </c>
      <c r="AE926" s="6">
        <f t="shared" si="311"/>
        <v>5</v>
      </c>
      <c r="AF926" s="6">
        <f t="shared" si="312"/>
        <v>16479</v>
      </c>
      <c r="AG926" s="6">
        <f t="shared" si="313"/>
        <v>4</v>
      </c>
      <c r="AH926" s="6">
        <f t="shared" si="314"/>
        <v>4159</v>
      </c>
      <c r="AI926" s="6">
        <f t="shared" si="315"/>
        <v>8.8591540748831843</v>
      </c>
      <c r="AL926" s="6">
        <f t="shared" si="316"/>
        <v>80231</v>
      </c>
      <c r="AM926" s="6">
        <f t="shared" si="317"/>
        <v>60174</v>
      </c>
      <c r="AN926" s="6">
        <f t="shared" si="318"/>
        <v>20</v>
      </c>
      <c r="AO926" s="6">
        <f t="shared" si="319"/>
        <v>10556</v>
      </c>
      <c r="AP926" s="6">
        <f t="shared" si="320"/>
        <v>4</v>
      </c>
      <c r="AQ926" s="6">
        <f t="shared" si="321"/>
        <v>56074</v>
      </c>
      <c r="AR926" s="6">
        <f t="shared" si="322"/>
        <v>21.553334596438045</v>
      </c>
    </row>
    <row r="927" spans="3:44" x14ac:dyDescent="0.25">
      <c r="C927" s="5" t="s">
        <v>1838</v>
      </c>
      <c r="D927" s="5">
        <v>47980</v>
      </c>
      <c r="E927" s="5" t="s">
        <v>1839</v>
      </c>
      <c r="F927" s="5">
        <v>16244</v>
      </c>
      <c r="G927" s="5">
        <v>1360</v>
      </c>
      <c r="H927" s="5">
        <v>4155</v>
      </c>
      <c r="I927" s="5">
        <v>4148</v>
      </c>
      <c r="J927" s="5">
        <v>2578</v>
      </c>
      <c r="K927" s="5">
        <v>1368</v>
      </c>
      <c r="L927" s="5">
        <v>446</v>
      </c>
      <c r="M927" s="5">
        <v>1017</v>
      </c>
      <c r="N927" s="5">
        <v>166</v>
      </c>
      <c r="O927" s="5">
        <v>150</v>
      </c>
      <c r="P927" s="5">
        <v>415</v>
      </c>
      <c r="Q927" s="5">
        <v>217</v>
      </c>
      <c r="R927" s="5">
        <v>224</v>
      </c>
      <c r="S927" s="6">
        <f t="shared" si="323"/>
        <v>8122</v>
      </c>
      <c r="T927" s="6" t="str">
        <f t="shared" si="324"/>
        <v>10 to 14 minutes</v>
      </c>
      <c r="U927" s="6">
        <f t="shared" si="325"/>
        <v>10</v>
      </c>
      <c r="V927" s="6">
        <f t="shared" si="326"/>
        <v>16244</v>
      </c>
      <c r="W927" s="6">
        <f t="shared" si="327"/>
        <v>5515</v>
      </c>
      <c r="X927" s="6">
        <f t="shared" si="328"/>
        <v>4148</v>
      </c>
      <c r="Y927" s="6">
        <f t="shared" si="329"/>
        <v>4</v>
      </c>
      <c r="Z927" s="6">
        <f t="shared" si="330"/>
        <v>12.513982642237224</v>
      </c>
      <c r="AC927" s="6">
        <f t="shared" si="309"/>
        <v>16244</v>
      </c>
      <c r="AD927" s="6">
        <f t="shared" si="310"/>
        <v>4062</v>
      </c>
      <c r="AE927" s="6">
        <f t="shared" si="311"/>
        <v>5</v>
      </c>
      <c r="AF927" s="6">
        <f t="shared" si="312"/>
        <v>4155</v>
      </c>
      <c r="AG927" s="6">
        <f t="shared" si="313"/>
        <v>4</v>
      </c>
      <c r="AH927" s="6">
        <f t="shared" si="314"/>
        <v>1360</v>
      </c>
      <c r="AI927" s="6">
        <f t="shared" si="315"/>
        <v>7.6002406738868835</v>
      </c>
      <c r="AL927" s="6">
        <f t="shared" si="316"/>
        <v>16244</v>
      </c>
      <c r="AM927" s="6">
        <f t="shared" si="317"/>
        <v>12183</v>
      </c>
      <c r="AN927" s="6">
        <f t="shared" si="318"/>
        <v>15</v>
      </c>
      <c r="AO927" s="6">
        <f t="shared" si="319"/>
        <v>2578</v>
      </c>
      <c r="AP927" s="6">
        <f t="shared" si="320"/>
        <v>4</v>
      </c>
      <c r="AQ927" s="6">
        <f t="shared" si="321"/>
        <v>9663</v>
      </c>
      <c r="AR927" s="6">
        <f t="shared" si="322"/>
        <v>18.910007757951902</v>
      </c>
    </row>
    <row r="928" spans="3:44" x14ac:dyDescent="0.25">
      <c r="C928" s="5" t="s">
        <v>1840</v>
      </c>
      <c r="D928" s="5">
        <v>48020</v>
      </c>
      <c r="E928" s="5" t="s">
        <v>1841</v>
      </c>
      <c r="F928" s="5">
        <v>41319</v>
      </c>
      <c r="G928" s="5">
        <v>2457</v>
      </c>
      <c r="H928" s="5">
        <v>7125</v>
      </c>
      <c r="I928" s="5">
        <v>5899</v>
      </c>
      <c r="J928" s="5">
        <v>5367</v>
      </c>
      <c r="K928" s="5">
        <v>4497</v>
      </c>
      <c r="L928" s="5">
        <v>2548</v>
      </c>
      <c r="M928" s="5">
        <v>4309</v>
      </c>
      <c r="N928" s="5">
        <v>1372</v>
      </c>
      <c r="O928" s="5">
        <v>1685</v>
      </c>
      <c r="P928" s="5">
        <v>3452</v>
      </c>
      <c r="Q928" s="5">
        <v>2115</v>
      </c>
      <c r="R928" s="5">
        <v>493</v>
      </c>
      <c r="S928" s="6">
        <f t="shared" si="323"/>
        <v>20659.5</v>
      </c>
      <c r="T928" s="6" t="str">
        <f t="shared" si="324"/>
        <v>15 to 19 minutes</v>
      </c>
      <c r="U928" s="6">
        <f t="shared" si="325"/>
        <v>15</v>
      </c>
      <c r="V928" s="6">
        <f t="shared" si="326"/>
        <v>41319</v>
      </c>
      <c r="W928" s="6">
        <f t="shared" si="327"/>
        <v>15481</v>
      </c>
      <c r="X928" s="6">
        <f t="shared" si="328"/>
        <v>5367</v>
      </c>
      <c r="Y928" s="6">
        <f t="shared" si="329"/>
        <v>4</v>
      </c>
      <c r="Z928" s="6">
        <f t="shared" si="330"/>
        <v>18.859511831563257</v>
      </c>
      <c r="AC928" s="6">
        <f t="shared" si="309"/>
        <v>41319</v>
      </c>
      <c r="AD928" s="6">
        <f t="shared" si="310"/>
        <v>10330</v>
      </c>
      <c r="AE928" s="6">
        <f t="shared" si="311"/>
        <v>10</v>
      </c>
      <c r="AF928" s="6">
        <f t="shared" si="312"/>
        <v>5899</v>
      </c>
      <c r="AG928" s="6">
        <f t="shared" si="313"/>
        <v>4</v>
      </c>
      <c r="AH928" s="6">
        <f t="shared" si="314"/>
        <v>9582</v>
      </c>
      <c r="AI928" s="6">
        <f t="shared" si="315"/>
        <v>10.507035090693337</v>
      </c>
      <c r="AL928" s="6">
        <f t="shared" si="316"/>
        <v>41319</v>
      </c>
      <c r="AM928" s="6">
        <f t="shared" si="317"/>
        <v>30990</v>
      </c>
      <c r="AN928" s="6">
        <f t="shared" si="318"/>
        <v>30</v>
      </c>
      <c r="AO928" s="6">
        <f t="shared" si="319"/>
        <v>4309</v>
      </c>
      <c r="AP928" s="6">
        <f t="shared" si="320"/>
        <v>4</v>
      </c>
      <c r="AQ928" s="6">
        <f t="shared" si="321"/>
        <v>27893</v>
      </c>
      <c r="AR928" s="6">
        <f t="shared" si="322"/>
        <v>32.874216755627756</v>
      </c>
    </row>
    <row r="929" spans="3:44" x14ac:dyDescent="0.25">
      <c r="C929" s="5" t="s">
        <v>1842</v>
      </c>
      <c r="D929" s="5">
        <v>48060</v>
      </c>
      <c r="E929" s="5" t="s">
        <v>1843</v>
      </c>
      <c r="F929" s="5">
        <v>50961</v>
      </c>
      <c r="G929" s="5">
        <v>3925</v>
      </c>
      <c r="H929" s="5">
        <v>8058</v>
      </c>
      <c r="I929" s="5">
        <v>9496</v>
      </c>
      <c r="J929" s="5">
        <v>8570</v>
      </c>
      <c r="K929" s="5">
        <v>7831</v>
      </c>
      <c r="L929" s="5">
        <v>3129</v>
      </c>
      <c r="M929" s="5">
        <v>4918</v>
      </c>
      <c r="N929" s="5">
        <v>1114</v>
      </c>
      <c r="O929" s="5">
        <v>1118</v>
      </c>
      <c r="P929" s="5">
        <v>1401</v>
      </c>
      <c r="Q929" s="5">
        <v>830</v>
      </c>
      <c r="R929" s="5">
        <v>571</v>
      </c>
      <c r="S929" s="6">
        <f t="shared" si="323"/>
        <v>25480.5</v>
      </c>
      <c r="T929" s="6" t="str">
        <f t="shared" si="324"/>
        <v>15 to 19 minutes</v>
      </c>
      <c r="U929" s="6">
        <f t="shared" si="325"/>
        <v>15</v>
      </c>
      <c r="V929" s="6">
        <f t="shared" si="326"/>
        <v>50961</v>
      </c>
      <c r="W929" s="6">
        <f t="shared" si="327"/>
        <v>21479</v>
      </c>
      <c r="X929" s="6">
        <f t="shared" si="328"/>
        <v>8570</v>
      </c>
      <c r="Y929" s="6">
        <f t="shared" si="329"/>
        <v>4</v>
      </c>
      <c r="Z929" s="6">
        <f t="shared" si="330"/>
        <v>16.867677946324388</v>
      </c>
      <c r="AC929" s="6">
        <f t="shared" si="309"/>
        <v>50961</v>
      </c>
      <c r="AD929" s="6">
        <f t="shared" si="310"/>
        <v>12741</v>
      </c>
      <c r="AE929" s="6">
        <f t="shared" si="311"/>
        <v>10</v>
      </c>
      <c r="AF929" s="6">
        <f t="shared" si="312"/>
        <v>9496</v>
      </c>
      <c r="AG929" s="6">
        <f t="shared" si="313"/>
        <v>4</v>
      </c>
      <c r="AH929" s="6">
        <f t="shared" si="314"/>
        <v>11983</v>
      </c>
      <c r="AI929" s="6">
        <f t="shared" si="315"/>
        <v>10.318976411120472</v>
      </c>
      <c r="AL929" s="6">
        <f t="shared" si="316"/>
        <v>50961</v>
      </c>
      <c r="AM929" s="6">
        <f t="shared" si="317"/>
        <v>38221</v>
      </c>
      <c r="AN929" s="6">
        <f t="shared" si="318"/>
        <v>25</v>
      </c>
      <c r="AO929" s="6">
        <f t="shared" si="319"/>
        <v>3129</v>
      </c>
      <c r="AP929" s="6">
        <f t="shared" si="320"/>
        <v>4</v>
      </c>
      <c r="AQ929" s="6">
        <f t="shared" si="321"/>
        <v>37880</v>
      </c>
      <c r="AR929" s="6">
        <f t="shared" si="322"/>
        <v>25.43560242889102</v>
      </c>
    </row>
    <row r="930" spans="3:44" x14ac:dyDescent="0.25">
      <c r="C930" s="5" t="s">
        <v>1844</v>
      </c>
      <c r="D930" s="5">
        <v>48100</v>
      </c>
      <c r="E930" s="5" t="s">
        <v>1845</v>
      </c>
      <c r="F930" s="5">
        <v>9667</v>
      </c>
      <c r="G930" s="5">
        <v>404</v>
      </c>
      <c r="H930" s="5">
        <v>800</v>
      </c>
      <c r="I930" s="5">
        <v>1342</v>
      </c>
      <c r="J930" s="5">
        <v>1088</v>
      </c>
      <c r="K930" s="5">
        <v>1953</v>
      </c>
      <c r="L930" s="5">
        <v>210</v>
      </c>
      <c r="M930" s="5">
        <v>1469</v>
      </c>
      <c r="N930" s="5">
        <v>309</v>
      </c>
      <c r="O930" s="5">
        <v>395</v>
      </c>
      <c r="P930" s="5">
        <v>1130</v>
      </c>
      <c r="Q930" s="5">
        <v>487</v>
      </c>
      <c r="R930" s="5">
        <v>80</v>
      </c>
      <c r="S930" s="6">
        <f t="shared" si="323"/>
        <v>4833.5</v>
      </c>
      <c r="T930" s="6" t="str">
        <f t="shared" si="324"/>
        <v>20 to 24 minutes</v>
      </c>
      <c r="U930" s="6">
        <f t="shared" si="325"/>
        <v>20</v>
      </c>
      <c r="V930" s="6">
        <f t="shared" si="326"/>
        <v>9667</v>
      </c>
      <c r="W930" s="6">
        <f t="shared" si="327"/>
        <v>3634</v>
      </c>
      <c r="X930" s="6">
        <f t="shared" si="328"/>
        <v>1953</v>
      </c>
      <c r="Y930" s="6">
        <f t="shared" si="329"/>
        <v>4</v>
      </c>
      <c r="Z930" s="6">
        <f t="shared" si="330"/>
        <v>22.45673323092678</v>
      </c>
      <c r="AC930" s="6">
        <f t="shared" si="309"/>
        <v>9667</v>
      </c>
      <c r="AD930" s="6">
        <f t="shared" si="310"/>
        <v>2417</v>
      </c>
      <c r="AE930" s="6">
        <f t="shared" si="311"/>
        <v>10</v>
      </c>
      <c r="AF930" s="6">
        <f t="shared" si="312"/>
        <v>1342</v>
      </c>
      <c r="AG930" s="6">
        <f t="shared" si="313"/>
        <v>4</v>
      </c>
      <c r="AH930" s="6">
        <f t="shared" si="314"/>
        <v>1204</v>
      </c>
      <c r="AI930" s="6">
        <f t="shared" si="315"/>
        <v>13.614754098360656</v>
      </c>
      <c r="AL930" s="6">
        <f t="shared" si="316"/>
        <v>9667</v>
      </c>
      <c r="AM930" s="6">
        <f t="shared" si="317"/>
        <v>7251</v>
      </c>
      <c r="AN930" s="6">
        <f t="shared" si="318"/>
        <v>30</v>
      </c>
      <c r="AO930" s="6">
        <f t="shared" si="319"/>
        <v>1469</v>
      </c>
      <c r="AP930" s="6">
        <f t="shared" si="320"/>
        <v>4</v>
      </c>
      <c r="AQ930" s="6">
        <f t="shared" si="321"/>
        <v>5797</v>
      </c>
      <c r="AR930" s="6">
        <f t="shared" si="322"/>
        <v>33.957113682777397</v>
      </c>
    </row>
    <row r="931" spans="3:44" x14ac:dyDescent="0.25">
      <c r="C931" s="5" t="s">
        <v>1846</v>
      </c>
      <c r="D931" s="5">
        <v>48140</v>
      </c>
      <c r="E931" s="5" t="s">
        <v>1847</v>
      </c>
      <c r="F931" s="5">
        <v>65371</v>
      </c>
      <c r="G931" s="5">
        <v>3139</v>
      </c>
      <c r="H931" s="5">
        <v>10243</v>
      </c>
      <c r="I931" s="5">
        <v>13224</v>
      </c>
      <c r="J931" s="5">
        <v>13960</v>
      </c>
      <c r="K931" s="5">
        <v>10268</v>
      </c>
      <c r="L931" s="5">
        <v>3578</v>
      </c>
      <c r="M931" s="5">
        <v>4990</v>
      </c>
      <c r="N931" s="5">
        <v>976</v>
      </c>
      <c r="O931" s="5">
        <v>1029</v>
      </c>
      <c r="P931" s="5">
        <v>1821</v>
      </c>
      <c r="Q931" s="5">
        <v>1090</v>
      </c>
      <c r="R931" s="5">
        <v>1053</v>
      </c>
      <c r="S931" s="6">
        <f t="shared" si="323"/>
        <v>32685.5</v>
      </c>
      <c r="T931" s="6" t="str">
        <f t="shared" si="324"/>
        <v>15 to 19 minutes</v>
      </c>
      <c r="U931" s="6">
        <f t="shared" si="325"/>
        <v>15</v>
      </c>
      <c r="V931" s="6">
        <f t="shared" si="326"/>
        <v>65371</v>
      </c>
      <c r="W931" s="6">
        <f t="shared" si="327"/>
        <v>26606</v>
      </c>
      <c r="X931" s="6">
        <f t="shared" si="328"/>
        <v>13960</v>
      </c>
      <c r="Y931" s="6">
        <f t="shared" si="329"/>
        <v>4</v>
      </c>
      <c r="Z931" s="6">
        <f t="shared" si="330"/>
        <v>16.741977077363899</v>
      </c>
      <c r="AC931" s="6">
        <f t="shared" si="309"/>
        <v>65371</v>
      </c>
      <c r="AD931" s="6">
        <f t="shared" si="310"/>
        <v>16343</v>
      </c>
      <c r="AE931" s="6">
        <f t="shared" si="311"/>
        <v>10</v>
      </c>
      <c r="AF931" s="6">
        <f t="shared" si="312"/>
        <v>13224</v>
      </c>
      <c r="AG931" s="6">
        <f t="shared" si="313"/>
        <v>4</v>
      </c>
      <c r="AH931" s="6">
        <f t="shared" si="314"/>
        <v>13382</v>
      </c>
      <c r="AI931" s="6">
        <f t="shared" si="315"/>
        <v>10.895568663036903</v>
      </c>
      <c r="AL931" s="6">
        <f t="shared" si="316"/>
        <v>65371</v>
      </c>
      <c r="AM931" s="6">
        <f t="shared" si="317"/>
        <v>49029</v>
      </c>
      <c r="AN931" s="6">
        <f t="shared" si="318"/>
        <v>20</v>
      </c>
      <c r="AO931" s="6">
        <f t="shared" si="319"/>
        <v>10268</v>
      </c>
      <c r="AP931" s="6">
        <f t="shared" si="320"/>
        <v>4</v>
      </c>
      <c r="AQ931" s="6">
        <f t="shared" si="321"/>
        <v>40566</v>
      </c>
      <c r="AR931" s="6">
        <f t="shared" si="322"/>
        <v>23.296552395792755</v>
      </c>
    </row>
    <row r="932" spans="3:44" x14ac:dyDescent="0.25">
      <c r="C932" s="5" t="s">
        <v>1848</v>
      </c>
      <c r="D932" s="5">
        <v>48180</v>
      </c>
      <c r="E932" s="5" t="s">
        <v>1849</v>
      </c>
      <c r="F932" s="5">
        <v>19272</v>
      </c>
      <c r="G932" s="5">
        <v>850</v>
      </c>
      <c r="H932" s="5">
        <v>2677</v>
      </c>
      <c r="I932" s="5">
        <v>4460</v>
      </c>
      <c r="J932" s="5">
        <v>3021</v>
      </c>
      <c r="K932" s="5">
        <v>2545</v>
      </c>
      <c r="L932" s="5">
        <v>691</v>
      </c>
      <c r="M932" s="5">
        <v>2239</v>
      </c>
      <c r="N932" s="5">
        <v>423</v>
      </c>
      <c r="O932" s="5">
        <v>214</v>
      </c>
      <c r="P932" s="5">
        <v>715</v>
      </c>
      <c r="Q932" s="5">
        <v>917</v>
      </c>
      <c r="R932" s="5">
        <v>520</v>
      </c>
      <c r="S932" s="6">
        <f t="shared" si="323"/>
        <v>9636</v>
      </c>
      <c r="T932" s="6" t="str">
        <f t="shared" si="324"/>
        <v>15 to 19 minutes</v>
      </c>
      <c r="U932" s="6">
        <f t="shared" si="325"/>
        <v>15</v>
      </c>
      <c r="V932" s="6">
        <f t="shared" si="326"/>
        <v>19272</v>
      </c>
      <c r="W932" s="6">
        <f t="shared" si="327"/>
        <v>7987</v>
      </c>
      <c r="X932" s="6">
        <f t="shared" si="328"/>
        <v>3021</v>
      </c>
      <c r="Y932" s="6">
        <f t="shared" si="329"/>
        <v>4</v>
      </c>
      <c r="Z932" s="6">
        <f t="shared" si="330"/>
        <v>17.183382985766304</v>
      </c>
      <c r="AC932" s="6">
        <f t="shared" si="309"/>
        <v>19272</v>
      </c>
      <c r="AD932" s="6">
        <f t="shared" si="310"/>
        <v>4819</v>
      </c>
      <c r="AE932" s="6">
        <f t="shared" si="311"/>
        <v>10</v>
      </c>
      <c r="AF932" s="6">
        <f t="shared" si="312"/>
        <v>4460</v>
      </c>
      <c r="AG932" s="6">
        <f t="shared" si="313"/>
        <v>4</v>
      </c>
      <c r="AH932" s="6">
        <f t="shared" si="314"/>
        <v>3527</v>
      </c>
      <c r="AI932" s="6">
        <f t="shared" si="315"/>
        <v>11.157847533632287</v>
      </c>
      <c r="AL932" s="6">
        <f t="shared" si="316"/>
        <v>19272</v>
      </c>
      <c r="AM932" s="6">
        <f t="shared" si="317"/>
        <v>14454</v>
      </c>
      <c r="AN932" s="6">
        <f t="shared" si="318"/>
        <v>30</v>
      </c>
      <c r="AO932" s="6">
        <f t="shared" si="319"/>
        <v>2239</v>
      </c>
      <c r="AP932" s="6">
        <f t="shared" si="320"/>
        <v>4</v>
      </c>
      <c r="AQ932" s="6">
        <f t="shared" si="321"/>
        <v>14244</v>
      </c>
      <c r="AR932" s="6">
        <f t="shared" si="322"/>
        <v>30.375167485484592</v>
      </c>
    </row>
    <row r="933" spans="3:44" x14ac:dyDescent="0.25">
      <c r="C933" s="5" t="s">
        <v>1850</v>
      </c>
      <c r="D933" s="5">
        <v>48220</v>
      </c>
      <c r="E933" s="5" t="s">
        <v>1851</v>
      </c>
      <c r="F933" s="5">
        <v>12962</v>
      </c>
      <c r="G933" s="5">
        <v>1232</v>
      </c>
      <c r="H933" s="5">
        <v>4627</v>
      </c>
      <c r="I933" s="5">
        <v>1904</v>
      </c>
      <c r="J933" s="5">
        <v>1043</v>
      </c>
      <c r="K933" s="5">
        <v>1075</v>
      </c>
      <c r="L933" s="5">
        <v>453</v>
      </c>
      <c r="M933" s="5">
        <v>815</v>
      </c>
      <c r="N933" s="5">
        <v>230</v>
      </c>
      <c r="O933" s="5">
        <v>303</v>
      </c>
      <c r="P933" s="5">
        <v>190</v>
      </c>
      <c r="Q933" s="5">
        <v>654</v>
      </c>
      <c r="R933" s="5">
        <v>436</v>
      </c>
      <c r="S933" s="6">
        <f t="shared" si="323"/>
        <v>6481</v>
      </c>
      <c r="T933" s="6" t="str">
        <f t="shared" si="324"/>
        <v>10 to 14 minutes</v>
      </c>
      <c r="U933" s="6">
        <f t="shared" si="325"/>
        <v>10</v>
      </c>
      <c r="V933" s="6">
        <f t="shared" si="326"/>
        <v>12962</v>
      </c>
      <c r="W933" s="6">
        <f t="shared" si="327"/>
        <v>5859</v>
      </c>
      <c r="X933" s="6">
        <f t="shared" si="328"/>
        <v>1904</v>
      </c>
      <c r="Y933" s="6">
        <f t="shared" si="329"/>
        <v>4</v>
      </c>
      <c r="Z933" s="6">
        <f t="shared" si="330"/>
        <v>11.306722689075631</v>
      </c>
      <c r="AC933" s="6">
        <f t="shared" si="309"/>
        <v>12962</v>
      </c>
      <c r="AD933" s="6">
        <f t="shared" si="310"/>
        <v>3241</v>
      </c>
      <c r="AE933" s="6">
        <f t="shared" si="311"/>
        <v>5</v>
      </c>
      <c r="AF933" s="6">
        <f t="shared" si="312"/>
        <v>4627</v>
      </c>
      <c r="AG933" s="6">
        <f t="shared" si="313"/>
        <v>4</v>
      </c>
      <c r="AH933" s="6">
        <f t="shared" si="314"/>
        <v>1232</v>
      </c>
      <c r="AI933" s="6">
        <f t="shared" si="315"/>
        <v>6.7363302355738064</v>
      </c>
      <c r="AL933" s="6">
        <f t="shared" si="316"/>
        <v>12962</v>
      </c>
      <c r="AM933" s="6">
        <f t="shared" si="317"/>
        <v>9722</v>
      </c>
      <c r="AN933" s="6">
        <f t="shared" si="318"/>
        <v>20</v>
      </c>
      <c r="AO933" s="6">
        <f t="shared" si="319"/>
        <v>1075</v>
      </c>
      <c r="AP933" s="6">
        <f t="shared" si="320"/>
        <v>4</v>
      </c>
      <c r="AQ933" s="6">
        <f t="shared" si="321"/>
        <v>8806</v>
      </c>
      <c r="AR933" s="6">
        <f t="shared" si="322"/>
        <v>23.406511627906976</v>
      </c>
    </row>
    <row r="934" spans="3:44" x14ac:dyDescent="0.25">
      <c r="C934" s="5" t="s">
        <v>1852</v>
      </c>
      <c r="D934" s="5">
        <v>48300</v>
      </c>
      <c r="E934" s="5" t="s">
        <v>1853</v>
      </c>
      <c r="F934" s="5">
        <v>47015</v>
      </c>
      <c r="G934" s="5">
        <v>2337</v>
      </c>
      <c r="H934" s="5">
        <v>8746</v>
      </c>
      <c r="I934" s="5">
        <v>9740</v>
      </c>
      <c r="J934" s="5">
        <v>9443</v>
      </c>
      <c r="K934" s="5">
        <v>6661</v>
      </c>
      <c r="L934" s="5">
        <v>1520</v>
      </c>
      <c r="M934" s="5">
        <v>3793</v>
      </c>
      <c r="N934" s="5">
        <v>471</v>
      </c>
      <c r="O934" s="5">
        <v>884</v>
      </c>
      <c r="P934" s="5">
        <v>1751</v>
      </c>
      <c r="Q934" s="5">
        <v>968</v>
      </c>
      <c r="R934" s="5">
        <v>701</v>
      </c>
      <c r="S934" s="6">
        <f t="shared" si="323"/>
        <v>23507.5</v>
      </c>
      <c r="T934" s="6" t="str">
        <f t="shared" si="324"/>
        <v>15 to 19 minutes</v>
      </c>
      <c r="U934" s="6">
        <f t="shared" si="325"/>
        <v>15</v>
      </c>
      <c r="V934" s="6">
        <f t="shared" si="326"/>
        <v>47015</v>
      </c>
      <c r="W934" s="6">
        <f t="shared" si="327"/>
        <v>20823</v>
      </c>
      <c r="X934" s="6">
        <f t="shared" si="328"/>
        <v>9443</v>
      </c>
      <c r="Y934" s="6">
        <f t="shared" si="329"/>
        <v>4</v>
      </c>
      <c r="Z934" s="6">
        <f t="shared" si="330"/>
        <v>16.13713862120089</v>
      </c>
      <c r="AC934" s="6">
        <f t="shared" si="309"/>
        <v>47015</v>
      </c>
      <c r="AD934" s="6">
        <f t="shared" si="310"/>
        <v>11754</v>
      </c>
      <c r="AE934" s="6">
        <f t="shared" si="311"/>
        <v>10</v>
      </c>
      <c r="AF934" s="6">
        <f t="shared" si="312"/>
        <v>9740</v>
      </c>
      <c r="AG934" s="6">
        <f t="shared" si="313"/>
        <v>4</v>
      </c>
      <c r="AH934" s="6">
        <f t="shared" si="314"/>
        <v>11083</v>
      </c>
      <c r="AI934" s="6">
        <f t="shared" si="315"/>
        <v>10.275462012320329</v>
      </c>
      <c r="AL934" s="6">
        <f t="shared" si="316"/>
        <v>47015</v>
      </c>
      <c r="AM934" s="6">
        <f t="shared" si="317"/>
        <v>35262</v>
      </c>
      <c r="AN934" s="6">
        <f t="shared" si="318"/>
        <v>20</v>
      </c>
      <c r="AO934" s="6">
        <f t="shared" si="319"/>
        <v>6661</v>
      </c>
      <c r="AP934" s="6">
        <f t="shared" si="320"/>
        <v>4</v>
      </c>
      <c r="AQ934" s="6">
        <f t="shared" si="321"/>
        <v>30266</v>
      </c>
      <c r="AR934" s="6">
        <f t="shared" si="322"/>
        <v>22.999699744783065</v>
      </c>
    </row>
    <row r="935" spans="3:44" x14ac:dyDescent="0.25">
      <c r="C935" s="5" t="s">
        <v>1854</v>
      </c>
      <c r="D935" s="5">
        <v>48460</v>
      </c>
      <c r="E935" s="5" t="s">
        <v>1855</v>
      </c>
      <c r="F935" s="5">
        <v>15123</v>
      </c>
      <c r="G935" s="5">
        <v>915</v>
      </c>
      <c r="H935" s="5">
        <v>2670</v>
      </c>
      <c r="I935" s="5">
        <v>3032</v>
      </c>
      <c r="J935" s="5">
        <v>2284</v>
      </c>
      <c r="K935" s="5">
        <v>2476</v>
      </c>
      <c r="L935" s="5">
        <v>674</v>
      </c>
      <c r="M935" s="5">
        <v>1965</v>
      </c>
      <c r="N935" s="5">
        <v>111</v>
      </c>
      <c r="O935" s="5">
        <v>116</v>
      </c>
      <c r="P935" s="5">
        <v>521</v>
      </c>
      <c r="Q935" s="5">
        <v>136</v>
      </c>
      <c r="R935" s="5">
        <v>223</v>
      </c>
      <c r="S935" s="6">
        <f t="shared" si="323"/>
        <v>7561.5</v>
      </c>
      <c r="T935" s="6" t="str">
        <f t="shared" si="324"/>
        <v>15 to 19 minutes</v>
      </c>
      <c r="U935" s="6">
        <f t="shared" si="325"/>
        <v>15</v>
      </c>
      <c r="V935" s="6">
        <f t="shared" si="326"/>
        <v>15123</v>
      </c>
      <c r="W935" s="6">
        <f t="shared" si="327"/>
        <v>6617</v>
      </c>
      <c r="X935" s="6">
        <f t="shared" si="328"/>
        <v>2284</v>
      </c>
      <c r="Y935" s="6">
        <f t="shared" si="329"/>
        <v>4</v>
      </c>
      <c r="Z935" s="6">
        <f t="shared" si="330"/>
        <v>16.654115586690018</v>
      </c>
      <c r="AC935" s="6">
        <f t="shared" si="309"/>
        <v>15123</v>
      </c>
      <c r="AD935" s="6">
        <f t="shared" si="310"/>
        <v>3781</v>
      </c>
      <c r="AE935" s="6">
        <f t="shared" si="311"/>
        <v>10</v>
      </c>
      <c r="AF935" s="6">
        <f t="shared" si="312"/>
        <v>3032</v>
      </c>
      <c r="AG935" s="6">
        <f t="shared" si="313"/>
        <v>4</v>
      </c>
      <c r="AH935" s="6">
        <f t="shared" si="314"/>
        <v>3585</v>
      </c>
      <c r="AI935" s="6">
        <f t="shared" si="315"/>
        <v>10.258245382585752</v>
      </c>
      <c r="AL935" s="6">
        <f t="shared" si="316"/>
        <v>15123</v>
      </c>
      <c r="AM935" s="6">
        <f t="shared" si="317"/>
        <v>11343</v>
      </c>
      <c r="AN935" s="6">
        <f t="shared" si="318"/>
        <v>20</v>
      </c>
      <c r="AO935" s="6">
        <f t="shared" si="319"/>
        <v>2476</v>
      </c>
      <c r="AP935" s="6">
        <f t="shared" si="320"/>
        <v>4</v>
      </c>
      <c r="AQ935" s="6">
        <f t="shared" si="321"/>
        <v>8901</v>
      </c>
      <c r="AR935" s="6">
        <f t="shared" si="322"/>
        <v>23.943861066235865</v>
      </c>
    </row>
    <row r="936" spans="3:44" x14ac:dyDescent="0.25">
      <c r="C936" s="5" t="s">
        <v>1856</v>
      </c>
      <c r="D936" s="5">
        <v>48500</v>
      </c>
      <c r="E936" s="5" t="s">
        <v>1857</v>
      </c>
      <c r="F936" s="5">
        <v>7151</v>
      </c>
      <c r="G936" s="5">
        <v>326</v>
      </c>
      <c r="H936" s="5">
        <v>1266</v>
      </c>
      <c r="I936" s="5">
        <v>943</v>
      </c>
      <c r="J936" s="5">
        <v>1059</v>
      </c>
      <c r="K936" s="5">
        <v>985</v>
      </c>
      <c r="L936" s="5">
        <v>390</v>
      </c>
      <c r="M936" s="5">
        <v>770</v>
      </c>
      <c r="N936" s="5">
        <v>169</v>
      </c>
      <c r="O936" s="5">
        <v>259</v>
      </c>
      <c r="P936" s="5">
        <v>452</v>
      </c>
      <c r="Q936" s="5">
        <v>322</v>
      </c>
      <c r="R936" s="5">
        <v>210</v>
      </c>
      <c r="S936" s="6">
        <f t="shared" si="323"/>
        <v>3575.5</v>
      </c>
      <c r="T936" s="6" t="str">
        <f t="shared" si="324"/>
        <v>15 to 19 minutes</v>
      </c>
      <c r="U936" s="6">
        <f t="shared" si="325"/>
        <v>15</v>
      </c>
      <c r="V936" s="6">
        <f t="shared" si="326"/>
        <v>7151</v>
      </c>
      <c r="W936" s="6">
        <f t="shared" si="327"/>
        <v>2535</v>
      </c>
      <c r="X936" s="6">
        <f t="shared" si="328"/>
        <v>1059</v>
      </c>
      <c r="Y936" s="6">
        <f t="shared" si="329"/>
        <v>4</v>
      </c>
      <c r="Z936" s="6">
        <f t="shared" si="330"/>
        <v>18.930122757318223</v>
      </c>
      <c r="AC936" s="6">
        <f t="shared" si="309"/>
        <v>7151</v>
      </c>
      <c r="AD936" s="6">
        <f t="shared" si="310"/>
        <v>1788</v>
      </c>
      <c r="AE936" s="6">
        <f t="shared" si="311"/>
        <v>10</v>
      </c>
      <c r="AF936" s="6">
        <f t="shared" si="312"/>
        <v>943</v>
      </c>
      <c r="AG936" s="6">
        <f t="shared" si="313"/>
        <v>4</v>
      </c>
      <c r="AH936" s="6">
        <f t="shared" si="314"/>
        <v>1592</v>
      </c>
      <c r="AI936" s="6">
        <f t="shared" si="315"/>
        <v>10.830328738069989</v>
      </c>
      <c r="AL936" s="6">
        <f t="shared" si="316"/>
        <v>7151</v>
      </c>
      <c r="AM936" s="6">
        <f t="shared" si="317"/>
        <v>5364</v>
      </c>
      <c r="AN936" s="6">
        <f t="shared" si="318"/>
        <v>30</v>
      </c>
      <c r="AO936" s="6">
        <f t="shared" si="319"/>
        <v>770</v>
      </c>
      <c r="AP936" s="6">
        <f t="shared" si="320"/>
        <v>4</v>
      </c>
      <c r="AQ936" s="6">
        <f t="shared" si="321"/>
        <v>4969</v>
      </c>
      <c r="AR936" s="6">
        <f t="shared" si="322"/>
        <v>32.048051948051949</v>
      </c>
    </row>
    <row r="937" spans="3:44" x14ac:dyDescent="0.25">
      <c r="C937" s="5" t="s">
        <v>1858</v>
      </c>
      <c r="D937" s="5">
        <v>48540</v>
      </c>
      <c r="E937" s="5" t="s">
        <v>1859</v>
      </c>
      <c r="F937" s="5">
        <v>61528</v>
      </c>
      <c r="G937" s="5">
        <v>3074</v>
      </c>
      <c r="H937" s="5">
        <v>8492</v>
      </c>
      <c r="I937" s="5">
        <v>9777</v>
      </c>
      <c r="J937" s="5">
        <v>10055</v>
      </c>
      <c r="K937" s="5">
        <v>10108</v>
      </c>
      <c r="L937" s="5">
        <v>4206</v>
      </c>
      <c r="M937" s="5">
        <v>5722</v>
      </c>
      <c r="N937" s="5">
        <v>1496</v>
      </c>
      <c r="O937" s="5">
        <v>1427</v>
      </c>
      <c r="P937" s="5">
        <v>3360</v>
      </c>
      <c r="Q937" s="5">
        <v>2420</v>
      </c>
      <c r="R937" s="5">
        <v>1391</v>
      </c>
      <c r="S937" s="6">
        <f t="shared" si="323"/>
        <v>30764</v>
      </c>
      <c r="T937" s="6" t="str">
        <f t="shared" si="324"/>
        <v>15 to 19 minutes</v>
      </c>
      <c r="U937" s="6">
        <f t="shared" si="325"/>
        <v>15</v>
      </c>
      <c r="V937" s="6">
        <f t="shared" si="326"/>
        <v>61528</v>
      </c>
      <c r="W937" s="6">
        <f t="shared" si="327"/>
        <v>21343</v>
      </c>
      <c r="X937" s="6">
        <f t="shared" si="328"/>
        <v>10055</v>
      </c>
      <c r="Y937" s="6">
        <f t="shared" si="329"/>
        <v>4</v>
      </c>
      <c r="Z937" s="6">
        <f t="shared" si="330"/>
        <v>18.74778717056191</v>
      </c>
      <c r="AC937" s="6">
        <f t="shared" si="309"/>
        <v>61528</v>
      </c>
      <c r="AD937" s="6">
        <f t="shared" si="310"/>
        <v>15383</v>
      </c>
      <c r="AE937" s="6">
        <f t="shared" si="311"/>
        <v>10</v>
      </c>
      <c r="AF937" s="6">
        <f t="shared" si="312"/>
        <v>9777</v>
      </c>
      <c r="AG937" s="6">
        <f t="shared" si="313"/>
        <v>4</v>
      </c>
      <c r="AH937" s="6">
        <f t="shared" si="314"/>
        <v>11566</v>
      </c>
      <c r="AI937" s="6">
        <f t="shared" si="315"/>
        <v>11.561215096655415</v>
      </c>
      <c r="AL937" s="6">
        <f t="shared" si="316"/>
        <v>61528</v>
      </c>
      <c r="AM937" s="6">
        <f t="shared" si="317"/>
        <v>46146</v>
      </c>
      <c r="AN937" s="6">
        <f t="shared" si="318"/>
        <v>30</v>
      </c>
      <c r="AO937" s="6">
        <f t="shared" si="319"/>
        <v>5722</v>
      </c>
      <c r="AP937" s="6">
        <f t="shared" si="320"/>
        <v>4</v>
      </c>
      <c r="AQ937" s="6">
        <f t="shared" si="321"/>
        <v>45712</v>
      </c>
      <c r="AR937" s="6">
        <f t="shared" si="322"/>
        <v>30.303390422929045</v>
      </c>
    </row>
    <row r="938" spans="3:44" x14ac:dyDescent="0.25">
      <c r="C938" s="5" t="s">
        <v>1860</v>
      </c>
      <c r="D938" s="5">
        <v>48580</v>
      </c>
      <c r="E938" s="5" t="s">
        <v>1861</v>
      </c>
      <c r="F938" s="5">
        <v>48331</v>
      </c>
      <c r="G938" s="5">
        <v>2286</v>
      </c>
      <c r="H938" s="5">
        <v>7036</v>
      </c>
      <c r="I938" s="5">
        <v>8584</v>
      </c>
      <c r="J938" s="5">
        <v>6767</v>
      </c>
      <c r="K938" s="5">
        <v>5755</v>
      </c>
      <c r="L938" s="5">
        <v>2796</v>
      </c>
      <c r="M938" s="5">
        <v>4519</v>
      </c>
      <c r="N938" s="5">
        <v>1191</v>
      </c>
      <c r="O938" s="5">
        <v>1433</v>
      </c>
      <c r="P938" s="5">
        <v>3475</v>
      </c>
      <c r="Q938" s="5">
        <v>2978</v>
      </c>
      <c r="R938" s="5">
        <v>1511</v>
      </c>
      <c r="S938" s="6">
        <f t="shared" si="323"/>
        <v>24165.5</v>
      </c>
      <c r="T938" s="6" t="str">
        <f t="shared" si="324"/>
        <v>15 to 19 minutes</v>
      </c>
      <c r="U938" s="6">
        <f t="shared" si="325"/>
        <v>15</v>
      </c>
      <c r="V938" s="6">
        <f t="shared" si="326"/>
        <v>48331</v>
      </c>
      <c r="W938" s="6">
        <f t="shared" si="327"/>
        <v>17906</v>
      </c>
      <c r="X938" s="6">
        <f t="shared" si="328"/>
        <v>6767</v>
      </c>
      <c r="Y938" s="6">
        <f t="shared" si="329"/>
        <v>4</v>
      </c>
      <c r="Z938" s="6">
        <f t="shared" si="330"/>
        <v>18.700014777597161</v>
      </c>
      <c r="AC938" s="6">
        <f t="shared" si="309"/>
        <v>48331</v>
      </c>
      <c r="AD938" s="6">
        <f t="shared" si="310"/>
        <v>12083</v>
      </c>
      <c r="AE938" s="6">
        <f t="shared" si="311"/>
        <v>10</v>
      </c>
      <c r="AF938" s="6">
        <f t="shared" si="312"/>
        <v>8584</v>
      </c>
      <c r="AG938" s="6">
        <f t="shared" si="313"/>
        <v>4</v>
      </c>
      <c r="AH938" s="6">
        <f t="shared" si="314"/>
        <v>9322</v>
      </c>
      <c r="AI938" s="6">
        <f t="shared" si="315"/>
        <v>11.286463187325257</v>
      </c>
      <c r="AL938" s="6">
        <f t="shared" si="316"/>
        <v>48331</v>
      </c>
      <c r="AM938" s="6">
        <f t="shared" si="317"/>
        <v>36249</v>
      </c>
      <c r="AN938" s="6">
        <f t="shared" si="318"/>
        <v>30</v>
      </c>
      <c r="AO938" s="6">
        <f t="shared" si="319"/>
        <v>4519</v>
      </c>
      <c r="AP938" s="6">
        <f t="shared" si="320"/>
        <v>4</v>
      </c>
      <c r="AQ938" s="6">
        <f t="shared" si="321"/>
        <v>33224</v>
      </c>
      <c r="AR938" s="6">
        <f t="shared" si="322"/>
        <v>32.676919672493916</v>
      </c>
    </row>
    <row r="939" spans="3:44" x14ac:dyDescent="0.25">
      <c r="C939" s="5" t="s">
        <v>1862</v>
      </c>
      <c r="D939" s="5">
        <v>48620</v>
      </c>
      <c r="E939" s="5" t="s">
        <v>1863</v>
      </c>
      <c r="F939" s="5">
        <v>283942</v>
      </c>
      <c r="G939" s="5">
        <v>10824</v>
      </c>
      <c r="H939" s="5">
        <v>35972</v>
      </c>
      <c r="I939" s="5">
        <v>53927</v>
      </c>
      <c r="J939" s="5">
        <v>60921</v>
      </c>
      <c r="K939" s="5">
        <v>52671</v>
      </c>
      <c r="L939" s="5">
        <v>18615</v>
      </c>
      <c r="M939" s="5">
        <v>29684</v>
      </c>
      <c r="N939" s="5">
        <v>4377</v>
      </c>
      <c r="O939" s="5">
        <v>4840</v>
      </c>
      <c r="P939" s="5">
        <v>6642</v>
      </c>
      <c r="Q939" s="5">
        <v>2996</v>
      </c>
      <c r="R939" s="5">
        <v>2473</v>
      </c>
      <c r="S939" s="6">
        <f t="shared" si="323"/>
        <v>141971</v>
      </c>
      <c r="T939" s="6" t="str">
        <f t="shared" si="324"/>
        <v>15 to 19 minutes</v>
      </c>
      <c r="U939" s="6">
        <f t="shared" si="325"/>
        <v>15</v>
      </c>
      <c r="V939" s="6">
        <f t="shared" si="326"/>
        <v>283942</v>
      </c>
      <c r="W939" s="6">
        <f t="shared" si="327"/>
        <v>100723</v>
      </c>
      <c r="X939" s="6">
        <f t="shared" si="328"/>
        <v>60921</v>
      </c>
      <c r="Y939" s="6">
        <f t="shared" si="329"/>
        <v>4</v>
      </c>
      <c r="Z939" s="6">
        <f t="shared" si="330"/>
        <v>17.708294348418445</v>
      </c>
      <c r="AC939" s="6">
        <f t="shared" si="309"/>
        <v>283942</v>
      </c>
      <c r="AD939" s="6">
        <f t="shared" si="310"/>
        <v>70986</v>
      </c>
      <c r="AE939" s="6">
        <f t="shared" si="311"/>
        <v>10</v>
      </c>
      <c r="AF939" s="6">
        <f t="shared" si="312"/>
        <v>53927</v>
      </c>
      <c r="AG939" s="6">
        <f t="shared" si="313"/>
        <v>4</v>
      </c>
      <c r="AH939" s="6">
        <f t="shared" si="314"/>
        <v>46796</v>
      </c>
      <c r="AI939" s="6">
        <f t="shared" si="315"/>
        <v>11.794240361970813</v>
      </c>
      <c r="AL939" s="6">
        <f t="shared" si="316"/>
        <v>283942</v>
      </c>
      <c r="AM939" s="6">
        <f t="shared" si="317"/>
        <v>212957</v>
      </c>
      <c r="AN939" s="6">
        <f t="shared" si="318"/>
        <v>20</v>
      </c>
      <c r="AO939" s="6">
        <f t="shared" si="319"/>
        <v>52671</v>
      </c>
      <c r="AP939" s="6">
        <f t="shared" si="320"/>
        <v>4</v>
      </c>
      <c r="AQ939" s="6">
        <f t="shared" si="321"/>
        <v>161644</v>
      </c>
      <c r="AR939" s="6">
        <f t="shared" si="322"/>
        <v>23.896831273376243</v>
      </c>
    </row>
    <row r="940" spans="3:44" x14ac:dyDescent="0.25">
      <c r="C940" s="5" t="s">
        <v>1864</v>
      </c>
      <c r="D940" s="5">
        <v>48660</v>
      </c>
      <c r="E940" s="5" t="s">
        <v>1865</v>
      </c>
      <c r="F940" s="5">
        <v>66969</v>
      </c>
      <c r="G940" s="5">
        <v>3074</v>
      </c>
      <c r="H940" s="5">
        <v>12624</v>
      </c>
      <c r="I940" s="5">
        <v>18051</v>
      </c>
      <c r="J940" s="5">
        <v>13228</v>
      </c>
      <c r="K940" s="5">
        <v>9240</v>
      </c>
      <c r="L940" s="5">
        <v>2537</v>
      </c>
      <c r="M940" s="5">
        <v>4186</v>
      </c>
      <c r="N940" s="5">
        <v>555</v>
      </c>
      <c r="O940" s="5">
        <v>467</v>
      </c>
      <c r="P940" s="5">
        <v>1070</v>
      </c>
      <c r="Q940" s="5">
        <v>928</v>
      </c>
      <c r="R940" s="5">
        <v>1009</v>
      </c>
      <c r="S940" s="6">
        <f t="shared" si="323"/>
        <v>33484.5</v>
      </c>
      <c r="T940" s="6" t="str">
        <f t="shared" si="324"/>
        <v>10 to 14 minutes</v>
      </c>
      <c r="U940" s="6">
        <f t="shared" si="325"/>
        <v>10</v>
      </c>
      <c r="V940" s="6">
        <f t="shared" si="326"/>
        <v>66969</v>
      </c>
      <c r="W940" s="6">
        <f t="shared" si="327"/>
        <v>15698</v>
      </c>
      <c r="X940" s="6">
        <f t="shared" si="328"/>
        <v>18051</v>
      </c>
      <c r="Y940" s="6">
        <f t="shared" si="329"/>
        <v>4</v>
      </c>
      <c r="Z940" s="6">
        <f t="shared" si="330"/>
        <v>13.941388288737466</v>
      </c>
      <c r="AC940" s="6">
        <f t="shared" si="309"/>
        <v>66969</v>
      </c>
      <c r="AD940" s="6">
        <f t="shared" si="310"/>
        <v>16743</v>
      </c>
      <c r="AE940" s="6">
        <f t="shared" si="311"/>
        <v>10</v>
      </c>
      <c r="AF940" s="6">
        <f t="shared" si="312"/>
        <v>18051</v>
      </c>
      <c r="AG940" s="6">
        <f t="shared" si="313"/>
        <v>4</v>
      </c>
      <c r="AH940" s="6">
        <f t="shared" si="314"/>
        <v>15698</v>
      </c>
      <c r="AI940" s="6">
        <f t="shared" si="315"/>
        <v>10.23139992244197</v>
      </c>
      <c r="AL940" s="6">
        <f t="shared" si="316"/>
        <v>66969</v>
      </c>
      <c r="AM940" s="6">
        <f t="shared" si="317"/>
        <v>50227</v>
      </c>
      <c r="AN940" s="6">
        <f t="shared" si="318"/>
        <v>20</v>
      </c>
      <c r="AO940" s="6">
        <f t="shared" si="319"/>
        <v>9240</v>
      </c>
      <c r="AP940" s="6">
        <f t="shared" si="320"/>
        <v>4</v>
      </c>
      <c r="AQ940" s="6">
        <f t="shared" si="321"/>
        <v>46977</v>
      </c>
      <c r="AR940" s="6">
        <f t="shared" si="322"/>
        <v>21.406818181818181</v>
      </c>
    </row>
    <row r="941" spans="3:44" x14ac:dyDescent="0.25">
      <c r="C941" s="5" t="s">
        <v>1866</v>
      </c>
      <c r="D941" s="5">
        <v>48700</v>
      </c>
      <c r="E941" s="5" t="s">
        <v>1867</v>
      </c>
      <c r="F941" s="5">
        <v>52073</v>
      </c>
      <c r="G941" s="5">
        <v>3204</v>
      </c>
      <c r="H941" s="5">
        <v>8229</v>
      </c>
      <c r="I941" s="5">
        <v>10510</v>
      </c>
      <c r="J941" s="5">
        <v>9417</v>
      </c>
      <c r="K941" s="5">
        <v>7103</v>
      </c>
      <c r="L941" s="5">
        <v>3086</v>
      </c>
      <c r="M941" s="5">
        <v>4722</v>
      </c>
      <c r="N941" s="5">
        <v>902</v>
      </c>
      <c r="O941" s="5">
        <v>862</v>
      </c>
      <c r="P941" s="5">
        <v>1786</v>
      </c>
      <c r="Q941" s="5">
        <v>1165</v>
      </c>
      <c r="R941" s="5">
        <v>1087</v>
      </c>
      <c r="S941" s="6">
        <f t="shared" si="323"/>
        <v>26036.5</v>
      </c>
      <c r="T941" s="6" t="str">
        <f t="shared" si="324"/>
        <v>15 to 19 minutes</v>
      </c>
      <c r="U941" s="6">
        <f t="shared" si="325"/>
        <v>15</v>
      </c>
      <c r="V941" s="6">
        <f t="shared" si="326"/>
        <v>52073</v>
      </c>
      <c r="W941" s="6">
        <f t="shared" si="327"/>
        <v>21943</v>
      </c>
      <c r="X941" s="6">
        <f t="shared" si="328"/>
        <v>9417</v>
      </c>
      <c r="Y941" s="6">
        <f t="shared" si="329"/>
        <v>4</v>
      </c>
      <c r="Z941" s="6">
        <f t="shared" si="330"/>
        <v>16.73877030901561</v>
      </c>
      <c r="AC941" s="6">
        <f t="shared" si="309"/>
        <v>52073</v>
      </c>
      <c r="AD941" s="6">
        <f t="shared" si="310"/>
        <v>13019</v>
      </c>
      <c r="AE941" s="6">
        <f t="shared" si="311"/>
        <v>10</v>
      </c>
      <c r="AF941" s="6">
        <f t="shared" si="312"/>
        <v>10510</v>
      </c>
      <c r="AG941" s="6">
        <f t="shared" si="313"/>
        <v>4</v>
      </c>
      <c r="AH941" s="6">
        <f t="shared" si="314"/>
        <v>11433</v>
      </c>
      <c r="AI941" s="6">
        <f t="shared" si="315"/>
        <v>10.603330161750714</v>
      </c>
      <c r="AL941" s="6">
        <f t="shared" si="316"/>
        <v>52073</v>
      </c>
      <c r="AM941" s="6">
        <f t="shared" si="317"/>
        <v>39055</v>
      </c>
      <c r="AN941" s="6">
        <f t="shared" si="318"/>
        <v>25</v>
      </c>
      <c r="AO941" s="6">
        <f t="shared" si="319"/>
        <v>3086</v>
      </c>
      <c r="AP941" s="6">
        <f t="shared" si="320"/>
        <v>4</v>
      </c>
      <c r="AQ941" s="6">
        <f t="shared" si="321"/>
        <v>38463</v>
      </c>
      <c r="AR941" s="6">
        <f t="shared" si="322"/>
        <v>25.767012313674659</v>
      </c>
    </row>
    <row r="942" spans="3:44" x14ac:dyDescent="0.25">
      <c r="C942" s="5" t="s">
        <v>1868</v>
      </c>
      <c r="D942" s="5">
        <v>48740</v>
      </c>
      <c r="E942" s="5" t="s">
        <v>1869</v>
      </c>
      <c r="F942" s="5">
        <v>54893</v>
      </c>
      <c r="G942" s="5">
        <v>1845</v>
      </c>
      <c r="H942" s="5">
        <v>6395</v>
      </c>
      <c r="I942" s="5">
        <v>8023</v>
      </c>
      <c r="J942" s="5">
        <v>7888</v>
      </c>
      <c r="K942" s="5">
        <v>7476</v>
      </c>
      <c r="L942" s="5">
        <v>2565</v>
      </c>
      <c r="M942" s="5">
        <v>6054</v>
      </c>
      <c r="N942" s="5">
        <v>1974</v>
      </c>
      <c r="O942" s="5">
        <v>2556</v>
      </c>
      <c r="P942" s="5">
        <v>5602</v>
      </c>
      <c r="Q942" s="5">
        <v>3286</v>
      </c>
      <c r="R942" s="5">
        <v>1229</v>
      </c>
      <c r="S942" s="6">
        <f t="shared" si="323"/>
        <v>27446.5</v>
      </c>
      <c r="T942" s="6" t="str">
        <f t="shared" si="324"/>
        <v>20 to 24 minutes</v>
      </c>
      <c r="U942" s="6">
        <f t="shared" si="325"/>
        <v>20</v>
      </c>
      <c r="V942" s="6">
        <f t="shared" si="326"/>
        <v>54893</v>
      </c>
      <c r="W942" s="6">
        <f t="shared" si="327"/>
        <v>24151</v>
      </c>
      <c r="X942" s="6">
        <f t="shared" si="328"/>
        <v>7476</v>
      </c>
      <c r="Y942" s="6">
        <f t="shared" si="329"/>
        <v>4</v>
      </c>
      <c r="Z942" s="6">
        <f t="shared" si="330"/>
        <v>21.763242375601926</v>
      </c>
      <c r="AC942" s="6">
        <f t="shared" si="309"/>
        <v>54893</v>
      </c>
      <c r="AD942" s="6">
        <f t="shared" si="310"/>
        <v>13724</v>
      </c>
      <c r="AE942" s="6">
        <f t="shared" si="311"/>
        <v>10</v>
      </c>
      <c r="AF942" s="6">
        <f t="shared" si="312"/>
        <v>8023</v>
      </c>
      <c r="AG942" s="6">
        <f t="shared" si="313"/>
        <v>4</v>
      </c>
      <c r="AH942" s="6">
        <f t="shared" si="314"/>
        <v>8240</v>
      </c>
      <c r="AI942" s="6">
        <f t="shared" si="315"/>
        <v>12.733765424404837</v>
      </c>
      <c r="AL942" s="6">
        <f t="shared" si="316"/>
        <v>54893</v>
      </c>
      <c r="AM942" s="6">
        <f t="shared" si="317"/>
        <v>41170</v>
      </c>
      <c r="AN942" s="6">
        <f t="shared" si="318"/>
        <v>35</v>
      </c>
      <c r="AO942" s="6">
        <f t="shared" si="319"/>
        <v>1974</v>
      </c>
      <c r="AP942" s="6">
        <f t="shared" si="320"/>
        <v>4</v>
      </c>
      <c r="AQ942" s="6">
        <f t="shared" si="321"/>
        <v>40246</v>
      </c>
      <c r="AR942" s="6">
        <f t="shared" si="322"/>
        <v>36.871833839918949</v>
      </c>
    </row>
    <row r="943" spans="3:44" x14ac:dyDescent="0.25">
      <c r="C943" s="5" t="s">
        <v>1870</v>
      </c>
      <c r="D943" s="5">
        <v>48780</v>
      </c>
      <c r="E943" s="5" t="s">
        <v>1871</v>
      </c>
      <c r="F943" s="5">
        <v>12103</v>
      </c>
      <c r="G943" s="5">
        <v>1493</v>
      </c>
      <c r="H943" s="5">
        <v>3630</v>
      </c>
      <c r="I943" s="5">
        <v>2830</v>
      </c>
      <c r="J943" s="5">
        <v>1535</v>
      </c>
      <c r="K943" s="5">
        <v>591</v>
      </c>
      <c r="L943" s="5">
        <v>298</v>
      </c>
      <c r="M943" s="5">
        <v>427</v>
      </c>
      <c r="N943" s="5">
        <v>59</v>
      </c>
      <c r="O943" s="5">
        <v>129</v>
      </c>
      <c r="P943" s="5">
        <v>303</v>
      </c>
      <c r="Q943" s="5">
        <v>483</v>
      </c>
      <c r="R943" s="5">
        <v>325</v>
      </c>
      <c r="S943" s="6">
        <f t="shared" si="323"/>
        <v>6051.5</v>
      </c>
      <c r="T943" s="6" t="str">
        <f t="shared" si="324"/>
        <v>10 to 14 minutes</v>
      </c>
      <c r="U943" s="6">
        <f t="shared" si="325"/>
        <v>10</v>
      </c>
      <c r="V943" s="6">
        <f t="shared" si="326"/>
        <v>12103</v>
      </c>
      <c r="W943" s="6">
        <f t="shared" si="327"/>
        <v>5123</v>
      </c>
      <c r="X943" s="6">
        <f t="shared" si="328"/>
        <v>2830</v>
      </c>
      <c r="Y943" s="6">
        <f t="shared" si="329"/>
        <v>4</v>
      </c>
      <c r="Z943" s="6">
        <f t="shared" si="330"/>
        <v>11.312367491166079</v>
      </c>
      <c r="AC943" s="6">
        <f t="shared" si="309"/>
        <v>12103</v>
      </c>
      <c r="AD943" s="6">
        <f t="shared" si="310"/>
        <v>3026</v>
      </c>
      <c r="AE943" s="6">
        <f t="shared" si="311"/>
        <v>5</v>
      </c>
      <c r="AF943" s="6">
        <f t="shared" si="312"/>
        <v>3630</v>
      </c>
      <c r="AG943" s="6">
        <f t="shared" si="313"/>
        <v>4</v>
      </c>
      <c r="AH943" s="6">
        <f t="shared" si="314"/>
        <v>1493</v>
      </c>
      <c r="AI943" s="6">
        <f t="shared" si="315"/>
        <v>6.6889807162534431</v>
      </c>
      <c r="AL943" s="6">
        <f t="shared" si="316"/>
        <v>12103</v>
      </c>
      <c r="AM943" s="6">
        <f t="shared" si="317"/>
        <v>9078</v>
      </c>
      <c r="AN943" s="6">
        <f t="shared" si="318"/>
        <v>15</v>
      </c>
      <c r="AO943" s="6">
        <f t="shared" si="319"/>
        <v>1535</v>
      </c>
      <c r="AP943" s="6">
        <f t="shared" si="320"/>
        <v>4</v>
      </c>
      <c r="AQ943" s="6">
        <f t="shared" si="321"/>
        <v>7953</v>
      </c>
      <c r="AR943" s="6">
        <f t="shared" si="322"/>
        <v>17.929641693811075</v>
      </c>
    </row>
    <row r="944" spans="3:44" x14ac:dyDescent="0.25">
      <c r="C944" s="5" t="s">
        <v>1872</v>
      </c>
      <c r="D944" s="5">
        <v>48820</v>
      </c>
      <c r="E944" s="5" t="s">
        <v>1873</v>
      </c>
      <c r="F944" s="5">
        <v>20546</v>
      </c>
      <c r="G944" s="5">
        <v>1784</v>
      </c>
      <c r="H944" s="5">
        <v>4810</v>
      </c>
      <c r="I944" s="5">
        <v>4540</v>
      </c>
      <c r="J944" s="5">
        <v>2807</v>
      </c>
      <c r="K944" s="5">
        <v>2313</v>
      </c>
      <c r="L944" s="5">
        <v>923</v>
      </c>
      <c r="M944" s="5">
        <v>1547</v>
      </c>
      <c r="N944" s="5">
        <v>213</v>
      </c>
      <c r="O944" s="5">
        <v>269</v>
      </c>
      <c r="P944" s="5">
        <v>417</v>
      </c>
      <c r="Q944" s="5">
        <v>617</v>
      </c>
      <c r="R944" s="5">
        <v>306</v>
      </c>
      <c r="S944" s="6">
        <f t="shared" si="323"/>
        <v>10273</v>
      </c>
      <c r="T944" s="6" t="str">
        <f t="shared" si="324"/>
        <v>10 to 14 minutes</v>
      </c>
      <c r="U944" s="6">
        <f t="shared" si="325"/>
        <v>10</v>
      </c>
      <c r="V944" s="6">
        <f t="shared" si="326"/>
        <v>20546</v>
      </c>
      <c r="W944" s="6">
        <f t="shared" si="327"/>
        <v>6594</v>
      </c>
      <c r="X944" s="6">
        <f t="shared" si="328"/>
        <v>4540</v>
      </c>
      <c r="Y944" s="6">
        <f t="shared" si="329"/>
        <v>4</v>
      </c>
      <c r="Z944" s="6">
        <f t="shared" si="330"/>
        <v>13.241409691629956</v>
      </c>
      <c r="AC944" s="6">
        <f t="shared" si="309"/>
        <v>20546</v>
      </c>
      <c r="AD944" s="6">
        <f t="shared" si="310"/>
        <v>5137</v>
      </c>
      <c r="AE944" s="6">
        <f t="shared" si="311"/>
        <v>5</v>
      </c>
      <c r="AF944" s="6">
        <f t="shared" si="312"/>
        <v>4810</v>
      </c>
      <c r="AG944" s="6">
        <f t="shared" si="313"/>
        <v>4</v>
      </c>
      <c r="AH944" s="6">
        <f t="shared" si="314"/>
        <v>1784</v>
      </c>
      <c r="AI944" s="6">
        <f t="shared" si="315"/>
        <v>7.7879417879417883</v>
      </c>
      <c r="AL944" s="6">
        <f t="shared" si="316"/>
        <v>20546</v>
      </c>
      <c r="AM944" s="6">
        <f t="shared" si="317"/>
        <v>15410</v>
      </c>
      <c r="AN944" s="6">
        <f t="shared" si="318"/>
        <v>20</v>
      </c>
      <c r="AO944" s="6">
        <f t="shared" si="319"/>
        <v>2313</v>
      </c>
      <c r="AP944" s="6">
        <f t="shared" si="320"/>
        <v>4</v>
      </c>
      <c r="AQ944" s="6">
        <f t="shared" si="321"/>
        <v>13941</v>
      </c>
      <c r="AR944" s="6">
        <f t="shared" si="322"/>
        <v>22.539559014267184</v>
      </c>
    </row>
    <row r="945" spans="3:44" x14ac:dyDescent="0.25">
      <c r="C945" s="5" t="s">
        <v>1874</v>
      </c>
      <c r="D945" s="5">
        <v>48900</v>
      </c>
      <c r="E945" s="5" t="s">
        <v>1875</v>
      </c>
      <c r="F945" s="5">
        <v>155259</v>
      </c>
      <c r="G945" s="5">
        <v>4706</v>
      </c>
      <c r="H945" s="5">
        <v>17635</v>
      </c>
      <c r="I945" s="5">
        <v>27313</v>
      </c>
      <c r="J945" s="5">
        <v>31173</v>
      </c>
      <c r="K945" s="5">
        <v>25932</v>
      </c>
      <c r="L945" s="5">
        <v>9457</v>
      </c>
      <c r="M945" s="5">
        <v>17649</v>
      </c>
      <c r="N945" s="5">
        <v>3218</v>
      </c>
      <c r="O945" s="5">
        <v>3396</v>
      </c>
      <c r="P945" s="5">
        <v>7066</v>
      </c>
      <c r="Q945" s="5">
        <v>4856</v>
      </c>
      <c r="R945" s="5">
        <v>2858</v>
      </c>
      <c r="S945" s="6">
        <f t="shared" si="323"/>
        <v>77629.5</v>
      </c>
      <c r="T945" s="6" t="str">
        <f t="shared" si="324"/>
        <v>15 to 19 minutes</v>
      </c>
      <c r="U945" s="6">
        <f t="shared" si="325"/>
        <v>15</v>
      </c>
      <c r="V945" s="6">
        <f t="shared" si="326"/>
        <v>155259</v>
      </c>
      <c r="W945" s="6">
        <f t="shared" si="327"/>
        <v>49654</v>
      </c>
      <c r="X945" s="6">
        <f t="shared" si="328"/>
        <v>31173</v>
      </c>
      <c r="Y945" s="6">
        <f t="shared" si="329"/>
        <v>4</v>
      </c>
      <c r="Z945" s="6">
        <f t="shared" si="330"/>
        <v>18.589709043082156</v>
      </c>
      <c r="AC945" s="6">
        <f t="shared" si="309"/>
        <v>155259</v>
      </c>
      <c r="AD945" s="6">
        <f t="shared" si="310"/>
        <v>38815</v>
      </c>
      <c r="AE945" s="6">
        <f t="shared" si="311"/>
        <v>10</v>
      </c>
      <c r="AF945" s="6">
        <f t="shared" si="312"/>
        <v>27313</v>
      </c>
      <c r="AG945" s="6">
        <f t="shared" si="313"/>
        <v>4</v>
      </c>
      <c r="AH945" s="6">
        <f t="shared" si="314"/>
        <v>22341</v>
      </c>
      <c r="AI945" s="6">
        <f t="shared" si="315"/>
        <v>12.412587412587413</v>
      </c>
      <c r="AL945" s="6">
        <f t="shared" si="316"/>
        <v>155259</v>
      </c>
      <c r="AM945" s="6">
        <f t="shared" si="317"/>
        <v>116445</v>
      </c>
      <c r="AN945" s="6">
        <f t="shared" si="318"/>
        <v>30</v>
      </c>
      <c r="AO945" s="6">
        <f t="shared" si="319"/>
        <v>17649</v>
      </c>
      <c r="AP945" s="6">
        <f t="shared" si="320"/>
        <v>4</v>
      </c>
      <c r="AQ945" s="6">
        <f t="shared" si="321"/>
        <v>116216</v>
      </c>
      <c r="AR945" s="6">
        <f t="shared" si="322"/>
        <v>30.051730976259279</v>
      </c>
    </row>
    <row r="946" spans="3:44" x14ac:dyDescent="0.25">
      <c r="C946" s="5" t="s">
        <v>1876</v>
      </c>
      <c r="D946" s="5">
        <v>48940</v>
      </c>
      <c r="E946" s="5" t="s">
        <v>1877</v>
      </c>
      <c r="F946" s="5">
        <v>17718</v>
      </c>
      <c r="G946" s="5">
        <v>944</v>
      </c>
      <c r="H946" s="5">
        <v>2347</v>
      </c>
      <c r="I946" s="5">
        <v>2796</v>
      </c>
      <c r="J946" s="5">
        <v>2801</v>
      </c>
      <c r="K946" s="5">
        <v>2005</v>
      </c>
      <c r="L946" s="5">
        <v>678</v>
      </c>
      <c r="M946" s="5">
        <v>1622</v>
      </c>
      <c r="N946" s="5">
        <v>338</v>
      </c>
      <c r="O946" s="5">
        <v>586</v>
      </c>
      <c r="P946" s="5">
        <v>1724</v>
      </c>
      <c r="Q946" s="5">
        <v>1368</v>
      </c>
      <c r="R946" s="5">
        <v>509</v>
      </c>
      <c r="S946" s="6">
        <f t="shared" si="323"/>
        <v>8859</v>
      </c>
      <c r="T946" s="6" t="str">
        <f t="shared" si="324"/>
        <v>15 to 19 minutes</v>
      </c>
      <c r="U946" s="6">
        <f t="shared" si="325"/>
        <v>15</v>
      </c>
      <c r="V946" s="6">
        <f t="shared" si="326"/>
        <v>17718</v>
      </c>
      <c r="W946" s="6">
        <f t="shared" si="327"/>
        <v>6087</v>
      </c>
      <c r="X946" s="6">
        <f t="shared" si="328"/>
        <v>2801</v>
      </c>
      <c r="Y946" s="6">
        <f t="shared" si="329"/>
        <v>4</v>
      </c>
      <c r="Z946" s="6">
        <f t="shared" si="330"/>
        <v>18.958586219207426</v>
      </c>
      <c r="AC946" s="6">
        <f t="shared" si="309"/>
        <v>17718</v>
      </c>
      <c r="AD946" s="6">
        <f t="shared" si="310"/>
        <v>4430</v>
      </c>
      <c r="AE946" s="6">
        <f t="shared" si="311"/>
        <v>10</v>
      </c>
      <c r="AF946" s="6">
        <f t="shared" si="312"/>
        <v>2796</v>
      </c>
      <c r="AG946" s="6">
        <f t="shared" si="313"/>
        <v>4</v>
      </c>
      <c r="AH946" s="6">
        <f t="shared" si="314"/>
        <v>3291</v>
      </c>
      <c r="AI946" s="6">
        <f t="shared" si="315"/>
        <v>11.628755364806867</v>
      </c>
      <c r="AL946" s="6">
        <f t="shared" si="316"/>
        <v>17718</v>
      </c>
      <c r="AM946" s="6">
        <f t="shared" si="317"/>
        <v>13289</v>
      </c>
      <c r="AN946" s="6">
        <f t="shared" si="318"/>
        <v>35</v>
      </c>
      <c r="AO946" s="6">
        <f t="shared" si="319"/>
        <v>338</v>
      </c>
      <c r="AP946" s="6">
        <f t="shared" si="320"/>
        <v>4</v>
      </c>
      <c r="AQ946" s="6">
        <f t="shared" si="321"/>
        <v>13193</v>
      </c>
      <c r="AR946" s="6">
        <f t="shared" si="322"/>
        <v>36.130177514792898</v>
      </c>
    </row>
    <row r="947" spans="3:44" x14ac:dyDescent="0.25">
      <c r="C947" s="5" t="s">
        <v>1878</v>
      </c>
      <c r="D947" s="5">
        <v>48980</v>
      </c>
      <c r="E947" s="5" t="s">
        <v>1879</v>
      </c>
      <c r="F947" s="5">
        <v>32892</v>
      </c>
      <c r="G947" s="5">
        <v>1115</v>
      </c>
      <c r="H947" s="5">
        <v>4522</v>
      </c>
      <c r="I947" s="5">
        <v>8081</v>
      </c>
      <c r="J947" s="5">
        <v>7045</v>
      </c>
      <c r="K947" s="5">
        <v>4273</v>
      </c>
      <c r="L947" s="5">
        <v>1247</v>
      </c>
      <c r="M947" s="5">
        <v>2610</v>
      </c>
      <c r="N947" s="5">
        <v>379</v>
      </c>
      <c r="O947" s="5">
        <v>567</v>
      </c>
      <c r="P947" s="5">
        <v>1647</v>
      </c>
      <c r="Q947" s="5">
        <v>926</v>
      </c>
      <c r="R947" s="5">
        <v>480</v>
      </c>
      <c r="S947" s="6">
        <f t="shared" si="323"/>
        <v>16446</v>
      </c>
      <c r="T947" s="6" t="str">
        <f t="shared" si="324"/>
        <v>15 to 19 minutes</v>
      </c>
      <c r="U947" s="6">
        <f t="shared" si="325"/>
        <v>15</v>
      </c>
      <c r="V947" s="6">
        <f t="shared" si="326"/>
        <v>32892</v>
      </c>
      <c r="W947" s="6">
        <f t="shared" si="327"/>
        <v>13718</v>
      </c>
      <c r="X947" s="6">
        <f t="shared" si="328"/>
        <v>7045</v>
      </c>
      <c r="Y947" s="6">
        <f t="shared" si="329"/>
        <v>4</v>
      </c>
      <c r="Z947" s="6">
        <f t="shared" si="330"/>
        <v>16.54889992902768</v>
      </c>
      <c r="AC947" s="6">
        <f t="shared" si="309"/>
        <v>32892</v>
      </c>
      <c r="AD947" s="6">
        <f t="shared" si="310"/>
        <v>8224</v>
      </c>
      <c r="AE947" s="6">
        <f t="shared" si="311"/>
        <v>10</v>
      </c>
      <c r="AF947" s="6">
        <f t="shared" si="312"/>
        <v>8081</v>
      </c>
      <c r="AG947" s="6">
        <f t="shared" si="313"/>
        <v>4</v>
      </c>
      <c r="AH947" s="6">
        <f t="shared" si="314"/>
        <v>5637</v>
      </c>
      <c r="AI947" s="6">
        <f t="shared" si="315"/>
        <v>11.280039599059522</v>
      </c>
      <c r="AL947" s="6">
        <f t="shared" si="316"/>
        <v>32892</v>
      </c>
      <c r="AM947" s="6">
        <f t="shared" si="317"/>
        <v>24669</v>
      </c>
      <c r="AN947" s="6">
        <f t="shared" si="318"/>
        <v>20</v>
      </c>
      <c r="AO947" s="6">
        <f t="shared" si="319"/>
        <v>4273</v>
      </c>
      <c r="AP947" s="6">
        <f t="shared" si="320"/>
        <v>4</v>
      </c>
      <c r="AQ947" s="6">
        <f t="shared" si="321"/>
        <v>20763</v>
      </c>
      <c r="AR947" s="6">
        <f t="shared" si="322"/>
        <v>23.656447460800376</v>
      </c>
    </row>
    <row r="948" spans="3:44" x14ac:dyDescent="0.25">
      <c r="C948" s="5" t="s">
        <v>1880</v>
      </c>
      <c r="D948" s="5">
        <v>49020</v>
      </c>
      <c r="E948" s="5" t="s">
        <v>1881</v>
      </c>
      <c r="F948" s="5">
        <v>58400</v>
      </c>
      <c r="G948" s="5">
        <v>2115</v>
      </c>
      <c r="H948" s="5">
        <v>5006</v>
      </c>
      <c r="I948" s="5">
        <v>8891</v>
      </c>
      <c r="J948" s="5">
        <v>9524</v>
      </c>
      <c r="K948" s="5">
        <v>7470</v>
      </c>
      <c r="L948" s="5">
        <v>3181</v>
      </c>
      <c r="M948" s="5">
        <v>4717</v>
      </c>
      <c r="N948" s="5">
        <v>1030</v>
      </c>
      <c r="O948" s="5">
        <v>2012</v>
      </c>
      <c r="P948" s="5">
        <v>5199</v>
      </c>
      <c r="Q948" s="5">
        <v>6163</v>
      </c>
      <c r="R948" s="5">
        <v>3092</v>
      </c>
      <c r="S948" s="6">
        <f t="shared" si="323"/>
        <v>29200</v>
      </c>
      <c r="T948" s="6" t="str">
        <f t="shared" si="324"/>
        <v>20 to 24 minutes</v>
      </c>
      <c r="U948" s="6">
        <f t="shared" si="325"/>
        <v>20</v>
      </c>
      <c r="V948" s="6">
        <f t="shared" si="326"/>
        <v>58400</v>
      </c>
      <c r="W948" s="6">
        <f t="shared" si="327"/>
        <v>25536</v>
      </c>
      <c r="X948" s="6">
        <f t="shared" si="328"/>
        <v>7470</v>
      </c>
      <c r="Y948" s="6">
        <f t="shared" si="329"/>
        <v>4</v>
      </c>
      <c r="Z948" s="6">
        <f t="shared" si="330"/>
        <v>21.961981258366801</v>
      </c>
      <c r="AC948" s="6">
        <f t="shared" si="309"/>
        <v>58400</v>
      </c>
      <c r="AD948" s="6">
        <f t="shared" si="310"/>
        <v>14601</v>
      </c>
      <c r="AE948" s="6">
        <f t="shared" si="311"/>
        <v>10</v>
      </c>
      <c r="AF948" s="6">
        <f t="shared" si="312"/>
        <v>8891</v>
      </c>
      <c r="AG948" s="6">
        <f t="shared" si="313"/>
        <v>4</v>
      </c>
      <c r="AH948" s="6">
        <f t="shared" si="314"/>
        <v>7121</v>
      </c>
      <c r="AI948" s="6">
        <f t="shared" si="315"/>
        <v>13.364750871667979</v>
      </c>
      <c r="AL948" s="6">
        <f t="shared" si="316"/>
        <v>58400</v>
      </c>
      <c r="AM948" s="6">
        <f t="shared" si="317"/>
        <v>43800</v>
      </c>
      <c r="AN948" s="6">
        <f t="shared" si="318"/>
        <v>40</v>
      </c>
      <c r="AO948" s="6">
        <f t="shared" si="319"/>
        <v>2012</v>
      </c>
      <c r="AP948" s="6">
        <f t="shared" si="320"/>
        <v>4</v>
      </c>
      <c r="AQ948" s="6">
        <f t="shared" si="321"/>
        <v>41934</v>
      </c>
      <c r="AR948" s="6">
        <f t="shared" si="322"/>
        <v>43.709741550695824</v>
      </c>
    </row>
    <row r="949" spans="3:44" x14ac:dyDescent="0.25">
      <c r="C949" s="5" t="s">
        <v>1882</v>
      </c>
      <c r="D949" s="5">
        <v>49060</v>
      </c>
      <c r="E949" s="5" t="s">
        <v>1883</v>
      </c>
      <c r="F949" s="5">
        <v>15227</v>
      </c>
      <c r="G949" s="5">
        <v>1268</v>
      </c>
      <c r="H949" s="5">
        <v>3876</v>
      </c>
      <c r="I949" s="5">
        <v>2923</v>
      </c>
      <c r="J949" s="5">
        <v>2119</v>
      </c>
      <c r="K949" s="5">
        <v>1393</v>
      </c>
      <c r="L949" s="5">
        <v>483</v>
      </c>
      <c r="M949" s="5">
        <v>847</v>
      </c>
      <c r="N949" s="5">
        <v>212</v>
      </c>
      <c r="O949" s="5">
        <v>260</v>
      </c>
      <c r="P949" s="5">
        <v>1006</v>
      </c>
      <c r="Q949" s="5">
        <v>615</v>
      </c>
      <c r="R949" s="5">
        <v>225</v>
      </c>
      <c r="S949" s="6">
        <f t="shared" si="323"/>
        <v>7613.5</v>
      </c>
      <c r="T949" s="6" t="str">
        <f t="shared" si="324"/>
        <v>10 to 14 minutes</v>
      </c>
      <c r="U949" s="6">
        <f t="shared" si="325"/>
        <v>10</v>
      </c>
      <c r="V949" s="6">
        <f t="shared" si="326"/>
        <v>15227</v>
      </c>
      <c r="W949" s="6">
        <f t="shared" si="327"/>
        <v>5144</v>
      </c>
      <c r="X949" s="6">
        <f t="shared" si="328"/>
        <v>2923</v>
      </c>
      <c r="Y949" s="6">
        <f t="shared" si="329"/>
        <v>4</v>
      </c>
      <c r="Z949" s="6">
        <f t="shared" si="330"/>
        <v>13.379404721176872</v>
      </c>
      <c r="AC949" s="6">
        <f t="shared" si="309"/>
        <v>15227</v>
      </c>
      <c r="AD949" s="6">
        <f t="shared" si="310"/>
        <v>3807</v>
      </c>
      <c r="AE949" s="6">
        <f t="shared" si="311"/>
        <v>5</v>
      </c>
      <c r="AF949" s="6">
        <f t="shared" si="312"/>
        <v>3876</v>
      </c>
      <c r="AG949" s="6">
        <f t="shared" si="313"/>
        <v>4</v>
      </c>
      <c r="AH949" s="6">
        <f t="shared" si="314"/>
        <v>1268</v>
      </c>
      <c r="AI949" s="6">
        <f t="shared" si="315"/>
        <v>7.6199690402476783</v>
      </c>
      <c r="AL949" s="6">
        <f t="shared" si="316"/>
        <v>15227</v>
      </c>
      <c r="AM949" s="6">
        <f t="shared" si="317"/>
        <v>11421</v>
      </c>
      <c r="AN949" s="6">
        <f t="shared" si="318"/>
        <v>20</v>
      </c>
      <c r="AO949" s="6">
        <f t="shared" si="319"/>
        <v>1393</v>
      </c>
      <c r="AP949" s="6">
        <f t="shared" si="320"/>
        <v>4</v>
      </c>
      <c r="AQ949" s="6">
        <f t="shared" si="321"/>
        <v>10186</v>
      </c>
      <c r="AR949" s="6">
        <f t="shared" si="322"/>
        <v>23.544149318018665</v>
      </c>
    </row>
    <row r="950" spans="3:44" x14ac:dyDescent="0.25">
      <c r="C950" s="5" t="s">
        <v>1884</v>
      </c>
      <c r="D950" s="5">
        <v>49100</v>
      </c>
      <c r="E950" s="5" t="s">
        <v>1885</v>
      </c>
      <c r="F950" s="5">
        <v>26133</v>
      </c>
      <c r="G950" s="5">
        <v>2054</v>
      </c>
      <c r="H950" s="5">
        <v>6721</v>
      </c>
      <c r="I950" s="5">
        <v>5795</v>
      </c>
      <c r="J950" s="5">
        <v>3530</v>
      </c>
      <c r="K950" s="5">
        <v>2205</v>
      </c>
      <c r="L950" s="5">
        <v>1151</v>
      </c>
      <c r="M950" s="5">
        <v>1586</v>
      </c>
      <c r="N950" s="5">
        <v>523</v>
      </c>
      <c r="O950" s="5">
        <v>483</v>
      </c>
      <c r="P950" s="5">
        <v>1148</v>
      </c>
      <c r="Q950" s="5">
        <v>602</v>
      </c>
      <c r="R950" s="5">
        <v>335</v>
      </c>
      <c r="S950" s="6">
        <f t="shared" si="323"/>
        <v>13066.5</v>
      </c>
      <c r="T950" s="6" t="str">
        <f t="shared" si="324"/>
        <v>10 to 14 minutes</v>
      </c>
      <c r="U950" s="6">
        <f t="shared" si="325"/>
        <v>10</v>
      </c>
      <c r="V950" s="6">
        <f t="shared" si="326"/>
        <v>26133</v>
      </c>
      <c r="W950" s="6">
        <f t="shared" si="327"/>
        <v>8775</v>
      </c>
      <c r="X950" s="6">
        <f t="shared" si="328"/>
        <v>5795</v>
      </c>
      <c r="Y950" s="6">
        <f t="shared" si="329"/>
        <v>4</v>
      </c>
      <c r="Z950" s="6">
        <f t="shared" si="330"/>
        <v>12.96220880069025</v>
      </c>
      <c r="AC950" s="6">
        <f t="shared" si="309"/>
        <v>26133</v>
      </c>
      <c r="AD950" s="6">
        <f t="shared" si="310"/>
        <v>6534</v>
      </c>
      <c r="AE950" s="6">
        <f t="shared" si="311"/>
        <v>5</v>
      </c>
      <c r="AF950" s="6">
        <f t="shared" si="312"/>
        <v>6721</v>
      </c>
      <c r="AG950" s="6">
        <f t="shared" si="313"/>
        <v>4</v>
      </c>
      <c r="AH950" s="6">
        <f t="shared" si="314"/>
        <v>2054</v>
      </c>
      <c r="AI950" s="6">
        <f t="shared" si="315"/>
        <v>7.6658235381639637</v>
      </c>
      <c r="AL950" s="6">
        <f t="shared" si="316"/>
        <v>26133</v>
      </c>
      <c r="AM950" s="6">
        <f t="shared" si="317"/>
        <v>19600</v>
      </c>
      <c r="AN950" s="6">
        <f t="shared" si="318"/>
        <v>20</v>
      </c>
      <c r="AO950" s="6">
        <f t="shared" si="319"/>
        <v>2205</v>
      </c>
      <c r="AP950" s="6">
        <f t="shared" si="320"/>
        <v>4</v>
      </c>
      <c r="AQ950" s="6">
        <f t="shared" si="321"/>
        <v>18100</v>
      </c>
      <c r="AR950" s="6">
        <f t="shared" si="322"/>
        <v>22.720634920634922</v>
      </c>
    </row>
    <row r="951" spans="3:44" x14ac:dyDescent="0.25">
      <c r="C951" s="5" t="s">
        <v>1886</v>
      </c>
      <c r="D951" s="5">
        <v>49180</v>
      </c>
      <c r="E951" s="5" t="s">
        <v>1887</v>
      </c>
      <c r="F951" s="5">
        <v>202684</v>
      </c>
      <c r="G951" s="5">
        <v>5788</v>
      </c>
      <c r="H951" s="5">
        <v>20188</v>
      </c>
      <c r="I951" s="5">
        <v>33616</v>
      </c>
      <c r="J951" s="5">
        <v>39329</v>
      </c>
      <c r="K951" s="5">
        <v>36282</v>
      </c>
      <c r="L951" s="5">
        <v>15457</v>
      </c>
      <c r="M951" s="5">
        <v>24300</v>
      </c>
      <c r="N951" s="5">
        <v>4893</v>
      </c>
      <c r="O951" s="5">
        <v>5032</v>
      </c>
      <c r="P951" s="5">
        <v>9487</v>
      </c>
      <c r="Q951" s="5">
        <v>4977</v>
      </c>
      <c r="R951" s="5">
        <v>3335</v>
      </c>
      <c r="S951" s="6">
        <f t="shared" si="323"/>
        <v>101342</v>
      </c>
      <c r="T951" s="6" t="str">
        <f t="shared" si="324"/>
        <v>20 to 24 minutes</v>
      </c>
      <c r="U951" s="6">
        <f t="shared" si="325"/>
        <v>20</v>
      </c>
      <c r="V951" s="6">
        <f t="shared" si="326"/>
        <v>202684</v>
      </c>
      <c r="W951" s="6">
        <f t="shared" si="327"/>
        <v>98921</v>
      </c>
      <c r="X951" s="6">
        <f t="shared" si="328"/>
        <v>36282</v>
      </c>
      <c r="Y951" s="6">
        <f t="shared" si="329"/>
        <v>4</v>
      </c>
      <c r="Z951" s="6">
        <f t="shared" si="330"/>
        <v>20.266909211179097</v>
      </c>
      <c r="AC951" s="6">
        <f t="shared" si="309"/>
        <v>202684</v>
      </c>
      <c r="AD951" s="6">
        <f t="shared" si="310"/>
        <v>50672</v>
      </c>
      <c r="AE951" s="6">
        <f t="shared" si="311"/>
        <v>10</v>
      </c>
      <c r="AF951" s="6">
        <f t="shared" si="312"/>
        <v>33616</v>
      </c>
      <c r="AG951" s="6">
        <f t="shared" si="313"/>
        <v>4</v>
      </c>
      <c r="AH951" s="6">
        <f t="shared" si="314"/>
        <v>25976</v>
      </c>
      <c r="AI951" s="6">
        <f t="shared" si="315"/>
        <v>12.938481675392669</v>
      </c>
      <c r="AL951" s="6">
        <f t="shared" si="316"/>
        <v>202684</v>
      </c>
      <c r="AM951" s="6">
        <f t="shared" si="317"/>
        <v>152013</v>
      </c>
      <c r="AN951" s="6">
        <f t="shared" si="318"/>
        <v>30</v>
      </c>
      <c r="AO951" s="6">
        <f t="shared" si="319"/>
        <v>24300</v>
      </c>
      <c r="AP951" s="6">
        <f t="shared" si="320"/>
        <v>4</v>
      </c>
      <c r="AQ951" s="6">
        <f t="shared" si="321"/>
        <v>150660</v>
      </c>
      <c r="AR951" s="6">
        <f t="shared" si="322"/>
        <v>30.222716049382715</v>
      </c>
    </row>
    <row r="952" spans="3:44" x14ac:dyDescent="0.25">
      <c r="C952" s="5" t="s">
        <v>1888</v>
      </c>
      <c r="D952" s="5">
        <v>49260</v>
      </c>
      <c r="E952" s="5" t="s">
        <v>1889</v>
      </c>
      <c r="F952" s="5">
        <v>9062</v>
      </c>
      <c r="G952" s="5">
        <v>812</v>
      </c>
      <c r="H952" s="5">
        <v>2236</v>
      </c>
      <c r="I952" s="5">
        <v>2249</v>
      </c>
      <c r="J952" s="5">
        <v>1553</v>
      </c>
      <c r="K952" s="5">
        <v>693</v>
      </c>
      <c r="L952" s="5">
        <v>203</v>
      </c>
      <c r="M952" s="5">
        <v>421</v>
      </c>
      <c r="N952" s="5">
        <v>21</v>
      </c>
      <c r="O952" s="5">
        <v>75</v>
      </c>
      <c r="P952" s="5">
        <v>253</v>
      </c>
      <c r="Q952" s="5">
        <v>190</v>
      </c>
      <c r="R952" s="5">
        <v>356</v>
      </c>
      <c r="S952" s="6">
        <f t="shared" si="323"/>
        <v>4531</v>
      </c>
      <c r="T952" s="6" t="str">
        <f t="shared" si="324"/>
        <v>10 to 14 minutes</v>
      </c>
      <c r="U952" s="6">
        <f t="shared" si="325"/>
        <v>10</v>
      </c>
      <c r="V952" s="6">
        <f t="shared" si="326"/>
        <v>9062</v>
      </c>
      <c r="W952" s="6">
        <f t="shared" si="327"/>
        <v>3048</v>
      </c>
      <c r="X952" s="6">
        <f t="shared" si="328"/>
        <v>2249</v>
      </c>
      <c r="Y952" s="6">
        <f t="shared" si="329"/>
        <v>4</v>
      </c>
      <c r="Z952" s="6">
        <f t="shared" si="330"/>
        <v>12.637616718541574</v>
      </c>
      <c r="AC952" s="6">
        <f t="shared" si="309"/>
        <v>9062</v>
      </c>
      <c r="AD952" s="6">
        <f t="shared" si="310"/>
        <v>2266</v>
      </c>
      <c r="AE952" s="6">
        <f t="shared" si="311"/>
        <v>5</v>
      </c>
      <c r="AF952" s="6">
        <f t="shared" si="312"/>
        <v>2236</v>
      </c>
      <c r="AG952" s="6">
        <f t="shared" si="313"/>
        <v>4</v>
      </c>
      <c r="AH952" s="6">
        <f t="shared" si="314"/>
        <v>812</v>
      </c>
      <c r="AI952" s="6">
        <f t="shared" si="315"/>
        <v>7.6001788908765651</v>
      </c>
      <c r="AL952" s="6">
        <f t="shared" si="316"/>
        <v>9062</v>
      </c>
      <c r="AM952" s="6">
        <f t="shared" si="317"/>
        <v>6797</v>
      </c>
      <c r="AN952" s="6">
        <f t="shared" si="318"/>
        <v>15</v>
      </c>
      <c r="AO952" s="6">
        <f t="shared" si="319"/>
        <v>1553</v>
      </c>
      <c r="AP952" s="6">
        <f t="shared" si="320"/>
        <v>4</v>
      </c>
      <c r="AQ952" s="6">
        <f t="shared" si="321"/>
        <v>5297</v>
      </c>
      <c r="AR952" s="6">
        <f t="shared" si="322"/>
        <v>18.862202189311009</v>
      </c>
    </row>
    <row r="953" spans="3:44" x14ac:dyDescent="0.25">
      <c r="C953" s="5" t="s">
        <v>1890</v>
      </c>
      <c r="D953" s="5">
        <v>49300</v>
      </c>
      <c r="E953" s="5" t="s">
        <v>1891</v>
      </c>
      <c r="F953" s="5">
        <v>50908</v>
      </c>
      <c r="G953" s="5">
        <v>3436</v>
      </c>
      <c r="H953" s="5">
        <v>8675</v>
      </c>
      <c r="I953" s="5">
        <v>9122</v>
      </c>
      <c r="J953" s="5">
        <v>8059</v>
      </c>
      <c r="K953" s="5">
        <v>6310</v>
      </c>
      <c r="L953" s="5">
        <v>2984</v>
      </c>
      <c r="M953" s="5">
        <v>4356</v>
      </c>
      <c r="N953" s="5">
        <v>1230</v>
      </c>
      <c r="O953" s="5">
        <v>1321</v>
      </c>
      <c r="P953" s="5">
        <v>3107</v>
      </c>
      <c r="Q953" s="5">
        <v>1649</v>
      </c>
      <c r="R953" s="5">
        <v>659</v>
      </c>
      <c r="S953" s="6">
        <f t="shared" si="323"/>
        <v>25454</v>
      </c>
      <c r="T953" s="6" t="str">
        <f t="shared" si="324"/>
        <v>15 to 19 minutes</v>
      </c>
      <c r="U953" s="6">
        <f t="shared" si="325"/>
        <v>15</v>
      </c>
      <c r="V953" s="6">
        <f t="shared" si="326"/>
        <v>50908</v>
      </c>
      <c r="W953" s="6">
        <f t="shared" si="327"/>
        <v>21233</v>
      </c>
      <c r="X953" s="6">
        <f t="shared" si="328"/>
        <v>8059</v>
      </c>
      <c r="Y953" s="6">
        <f t="shared" si="329"/>
        <v>4</v>
      </c>
      <c r="Z953" s="6">
        <f t="shared" si="330"/>
        <v>17.095049013525252</v>
      </c>
      <c r="AC953" s="6">
        <f t="shared" si="309"/>
        <v>50908</v>
      </c>
      <c r="AD953" s="6">
        <f t="shared" si="310"/>
        <v>12728</v>
      </c>
      <c r="AE953" s="6">
        <f t="shared" si="311"/>
        <v>10</v>
      </c>
      <c r="AF953" s="6">
        <f t="shared" si="312"/>
        <v>9122</v>
      </c>
      <c r="AG953" s="6">
        <f t="shared" si="313"/>
        <v>4</v>
      </c>
      <c r="AH953" s="6">
        <f t="shared" si="314"/>
        <v>12111</v>
      </c>
      <c r="AI953" s="6">
        <f t="shared" si="315"/>
        <v>10.270116202587152</v>
      </c>
      <c r="AL953" s="6">
        <f t="shared" si="316"/>
        <v>50908</v>
      </c>
      <c r="AM953" s="6">
        <f t="shared" si="317"/>
        <v>38181</v>
      </c>
      <c r="AN953" s="6">
        <f t="shared" si="318"/>
        <v>25</v>
      </c>
      <c r="AO953" s="6">
        <f t="shared" si="319"/>
        <v>2984</v>
      </c>
      <c r="AP953" s="6">
        <f t="shared" si="320"/>
        <v>4</v>
      </c>
      <c r="AQ953" s="6">
        <f t="shared" si="321"/>
        <v>35602</v>
      </c>
      <c r="AR953" s="6">
        <f t="shared" si="322"/>
        <v>28.457104557640751</v>
      </c>
    </row>
    <row r="954" spans="3:44" x14ac:dyDescent="0.25">
      <c r="C954" s="5" t="s">
        <v>1892</v>
      </c>
      <c r="D954" s="5">
        <v>49340</v>
      </c>
      <c r="E954" s="5" t="s">
        <v>1893</v>
      </c>
      <c r="F954" s="5">
        <v>372003</v>
      </c>
      <c r="G954" s="5">
        <v>11574</v>
      </c>
      <c r="H954" s="5">
        <v>36988</v>
      </c>
      <c r="I954" s="5">
        <v>51630</v>
      </c>
      <c r="J954" s="5">
        <v>50187</v>
      </c>
      <c r="K954" s="5">
        <v>51323</v>
      </c>
      <c r="L954" s="5">
        <v>21499</v>
      </c>
      <c r="M954" s="5">
        <v>45892</v>
      </c>
      <c r="N954" s="5">
        <v>12094</v>
      </c>
      <c r="O954" s="5">
        <v>16439</v>
      </c>
      <c r="P954" s="5">
        <v>34018</v>
      </c>
      <c r="Q954" s="5">
        <v>30061</v>
      </c>
      <c r="R954" s="5">
        <v>10298</v>
      </c>
      <c r="S954" s="6">
        <f t="shared" si="323"/>
        <v>186001.5</v>
      </c>
      <c r="T954" s="6" t="str">
        <f t="shared" si="324"/>
        <v>20 to 24 minutes</v>
      </c>
      <c r="U954" s="6">
        <f t="shared" si="325"/>
        <v>20</v>
      </c>
      <c r="V954" s="6">
        <f t="shared" si="326"/>
        <v>372003</v>
      </c>
      <c r="W954" s="6">
        <f t="shared" si="327"/>
        <v>150379</v>
      </c>
      <c r="X954" s="6">
        <f t="shared" si="328"/>
        <v>51323</v>
      </c>
      <c r="Y954" s="6">
        <f t="shared" si="329"/>
        <v>4</v>
      </c>
      <c r="Z954" s="6">
        <f t="shared" si="330"/>
        <v>22.776338094031914</v>
      </c>
      <c r="AC954" s="6">
        <f t="shared" si="309"/>
        <v>372003</v>
      </c>
      <c r="AD954" s="6">
        <f t="shared" si="310"/>
        <v>93001</v>
      </c>
      <c r="AE954" s="6">
        <f t="shared" si="311"/>
        <v>10</v>
      </c>
      <c r="AF954" s="6">
        <f t="shared" si="312"/>
        <v>51630</v>
      </c>
      <c r="AG954" s="6">
        <f t="shared" si="313"/>
        <v>4</v>
      </c>
      <c r="AH954" s="6">
        <f t="shared" si="314"/>
        <v>48562</v>
      </c>
      <c r="AI954" s="6">
        <f t="shared" si="315"/>
        <v>13.442862676738331</v>
      </c>
      <c r="AL954" s="6">
        <f t="shared" si="316"/>
        <v>372003</v>
      </c>
      <c r="AM954" s="6">
        <f t="shared" si="317"/>
        <v>279003</v>
      </c>
      <c r="AN954" s="6">
        <f t="shared" si="318"/>
        <v>35</v>
      </c>
      <c r="AO954" s="6">
        <f t="shared" si="319"/>
        <v>12094</v>
      </c>
      <c r="AP954" s="6">
        <f t="shared" si="320"/>
        <v>4</v>
      </c>
      <c r="AQ954" s="6">
        <f t="shared" si="321"/>
        <v>269093</v>
      </c>
      <c r="AR954" s="6">
        <f t="shared" si="322"/>
        <v>38.277410286092277</v>
      </c>
    </row>
    <row r="955" spans="3:44" x14ac:dyDescent="0.25">
      <c r="C955" s="5" t="s">
        <v>1894</v>
      </c>
      <c r="D955" s="5">
        <v>49380</v>
      </c>
      <c r="E955" s="5" t="s">
        <v>1895</v>
      </c>
      <c r="F955" s="5">
        <v>10015</v>
      </c>
      <c r="G955" s="5">
        <v>892</v>
      </c>
      <c r="H955" s="5">
        <v>2940</v>
      </c>
      <c r="I955" s="5">
        <v>2118</v>
      </c>
      <c r="J955" s="5">
        <v>1239</v>
      </c>
      <c r="K955" s="5">
        <v>1008</v>
      </c>
      <c r="L955" s="5">
        <v>298</v>
      </c>
      <c r="M955" s="5">
        <v>697</v>
      </c>
      <c r="N955" s="5">
        <v>58</v>
      </c>
      <c r="O955" s="5">
        <v>115</v>
      </c>
      <c r="P955" s="5">
        <v>344</v>
      </c>
      <c r="Q955" s="5">
        <v>228</v>
      </c>
      <c r="R955" s="5">
        <v>78</v>
      </c>
      <c r="S955" s="6">
        <f t="shared" si="323"/>
        <v>5007.5</v>
      </c>
      <c r="T955" s="6" t="str">
        <f t="shared" si="324"/>
        <v>10 to 14 minutes</v>
      </c>
      <c r="U955" s="6">
        <f t="shared" si="325"/>
        <v>10</v>
      </c>
      <c r="V955" s="6">
        <f t="shared" si="326"/>
        <v>10015</v>
      </c>
      <c r="W955" s="6">
        <f t="shared" si="327"/>
        <v>3832</v>
      </c>
      <c r="X955" s="6">
        <f t="shared" si="328"/>
        <v>2118</v>
      </c>
      <c r="Y955" s="6">
        <f t="shared" si="329"/>
        <v>4</v>
      </c>
      <c r="Z955" s="6">
        <f t="shared" si="330"/>
        <v>12.220018885741265</v>
      </c>
      <c r="AC955" s="6">
        <f t="shared" si="309"/>
        <v>10015</v>
      </c>
      <c r="AD955" s="6">
        <f t="shared" si="310"/>
        <v>2504</v>
      </c>
      <c r="AE955" s="6">
        <f t="shared" si="311"/>
        <v>5</v>
      </c>
      <c r="AF955" s="6">
        <f t="shared" si="312"/>
        <v>2940</v>
      </c>
      <c r="AG955" s="6">
        <f t="shared" si="313"/>
        <v>4</v>
      </c>
      <c r="AH955" s="6">
        <f t="shared" si="314"/>
        <v>892</v>
      </c>
      <c r="AI955" s="6">
        <f t="shared" si="315"/>
        <v>7.1928571428571431</v>
      </c>
      <c r="AL955" s="6">
        <f t="shared" si="316"/>
        <v>10015</v>
      </c>
      <c r="AM955" s="6">
        <f t="shared" si="317"/>
        <v>7512</v>
      </c>
      <c r="AN955" s="6">
        <f t="shared" si="318"/>
        <v>20</v>
      </c>
      <c r="AO955" s="6">
        <f t="shared" si="319"/>
        <v>1008</v>
      </c>
      <c r="AP955" s="6">
        <f t="shared" si="320"/>
        <v>4</v>
      </c>
      <c r="AQ955" s="6">
        <f t="shared" si="321"/>
        <v>7189</v>
      </c>
      <c r="AR955" s="6">
        <f t="shared" si="322"/>
        <v>21.278769841269842</v>
      </c>
    </row>
    <row r="956" spans="3:44" x14ac:dyDescent="0.25">
      <c r="C956" s="5" t="s">
        <v>1896</v>
      </c>
      <c r="D956" s="5">
        <v>49420</v>
      </c>
      <c r="E956" s="5" t="s">
        <v>1897</v>
      </c>
      <c r="F956" s="5">
        <v>92362</v>
      </c>
      <c r="G956" s="5">
        <v>3291</v>
      </c>
      <c r="H956" s="5">
        <v>14109</v>
      </c>
      <c r="I956" s="5">
        <v>17399</v>
      </c>
      <c r="J956" s="5">
        <v>19391</v>
      </c>
      <c r="K956" s="5">
        <v>15308</v>
      </c>
      <c r="L956" s="5">
        <v>4282</v>
      </c>
      <c r="M956" s="5">
        <v>9191</v>
      </c>
      <c r="N956" s="5">
        <v>1398</v>
      </c>
      <c r="O956" s="5">
        <v>1609</v>
      </c>
      <c r="P956" s="5">
        <v>2983</v>
      </c>
      <c r="Q956" s="5">
        <v>1808</v>
      </c>
      <c r="R956" s="5">
        <v>1593</v>
      </c>
      <c r="S956" s="6">
        <f t="shared" si="323"/>
        <v>46181</v>
      </c>
      <c r="T956" s="6" t="str">
        <f t="shared" si="324"/>
        <v>15 to 19 minutes</v>
      </c>
      <c r="U956" s="6">
        <f t="shared" si="325"/>
        <v>15</v>
      </c>
      <c r="V956" s="6">
        <f t="shared" si="326"/>
        <v>92362</v>
      </c>
      <c r="W956" s="6">
        <f t="shared" si="327"/>
        <v>34799</v>
      </c>
      <c r="X956" s="6">
        <f t="shared" si="328"/>
        <v>19391</v>
      </c>
      <c r="Y956" s="6">
        <f t="shared" si="329"/>
        <v>4</v>
      </c>
      <c r="Z956" s="6">
        <f t="shared" si="330"/>
        <v>17.347893352586251</v>
      </c>
      <c r="AC956" s="6">
        <f t="shared" si="309"/>
        <v>92362</v>
      </c>
      <c r="AD956" s="6">
        <f t="shared" si="310"/>
        <v>23091</v>
      </c>
      <c r="AE956" s="6">
        <f t="shared" si="311"/>
        <v>10</v>
      </c>
      <c r="AF956" s="6">
        <f t="shared" si="312"/>
        <v>17399</v>
      </c>
      <c r="AG956" s="6">
        <f t="shared" si="313"/>
        <v>4</v>
      </c>
      <c r="AH956" s="6">
        <f t="shared" si="314"/>
        <v>17400</v>
      </c>
      <c r="AI956" s="6">
        <f t="shared" si="315"/>
        <v>11.308236105523306</v>
      </c>
      <c r="AL956" s="6">
        <f t="shared" si="316"/>
        <v>92362</v>
      </c>
      <c r="AM956" s="6">
        <f t="shared" si="317"/>
        <v>69272</v>
      </c>
      <c r="AN956" s="6">
        <f t="shared" si="318"/>
        <v>20</v>
      </c>
      <c r="AO956" s="6">
        <f t="shared" si="319"/>
        <v>15308</v>
      </c>
      <c r="AP956" s="6">
        <f t="shared" si="320"/>
        <v>4</v>
      </c>
      <c r="AQ956" s="6">
        <f t="shared" si="321"/>
        <v>54190</v>
      </c>
      <c r="AR956" s="6">
        <f t="shared" si="322"/>
        <v>23.940815259994775</v>
      </c>
    </row>
    <row r="957" spans="3:44" x14ac:dyDescent="0.25">
      <c r="C957" s="5" t="s">
        <v>1898</v>
      </c>
      <c r="D957" s="5">
        <v>49460</v>
      </c>
      <c r="E957" s="5" t="s">
        <v>1899</v>
      </c>
      <c r="F957" s="5">
        <v>10729</v>
      </c>
      <c r="G957" s="5">
        <v>851</v>
      </c>
      <c r="H957" s="5">
        <v>3177</v>
      </c>
      <c r="I957" s="5">
        <v>2978</v>
      </c>
      <c r="J957" s="5">
        <v>1447</v>
      </c>
      <c r="K957" s="5">
        <v>787</v>
      </c>
      <c r="L957" s="5">
        <v>255</v>
      </c>
      <c r="M957" s="5">
        <v>447</v>
      </c>
      <c r="N957" s="5">
        <v>127</v>
      </c>
      <c r="O957" s="5">
        <v>145</v>
      </c>
      <c r="P957" s="5">
        <v>129</v>
      </c>
      <c r="Q957" s="5">
        <v>210</v>
      </c>
      <c r="R957" s="5">
        <v>176</v>
      </c>
      <c r="S957" s="6">
        <f t="shared" si="323"/>
        <v>5364.5</v>
      </c>
      <c r="T957" s="6" t="str">
        <f t="shared" si="324"/>
        <v>10 to 14 minutes</v>
      </c>
      <c r="U957" s="6">
        <f t="shared" si="325"/>
        <v>10</v>
      </c>
      <c r="V957" s="6">
        <f t="shared" si="326"/>
        <v>10729</v>
      </c>
      <c r="W957" s="6">
        <f t="shared" si="327"/>
        <v>4028</v>
      </c>
      <c r="X957" s="6">
        <f t="shared" si="328"/>
        <v>2978</v>
      </c>
      <c r="Y957" s="6">
        <f t="shared" si="329"/>
        <v>4</v>
      </c>
      <c r="Z957" s="6">
        <f t="shared" si="330"/>
        <v>11.795164539959705</v>
      </c>
      <c r="AC957" s="6">
        <f t="shared" si="309"/>
        <v>10729</v>
      </c>
      <c r="AD957" s="6">
        <f t="shared" si="310"/>
        <v>2683</v>
      </c>
      <c r="AE957" s="6">
        <f t="shared" si="311"/>
        <v>5</v>
      </c>
      <c r="AF957" s="6">
        <f t="shared" si="312"/>
        <v>3177</v>
      </c>
      <c r="AG957" s="6">
        <f t="shared" si="313"/>
        <v>4</v>
      </c>
      <c r="AH957" s="6">
        <f t="shared" si="314"/>
        <v>851</v>
      </c>
      <c r="AI957" s="6">
        <f t="shared" si="315"/>
        <v>7.3056342461441606</v>
      </c>
      <c r="AL957" s="6">
        <f t="shared" si="316"/>
        <v>10729</v>
      </c>
      <c r="AM957" s="6">
        <f t="shared" si="317"/>
        <v>8047</v>
      </c>
      <c r="AN957" s="6">
        <f t="shared" si="318"/>
        <v>15</v>
      </c>
      <c r="AO957" s="6">
        <f t="shared" si="319"/>
        <v>1447</v>
      </c>
      <c r="AP957" s="6">
        <f t="shared" si="320"/>
        <v>4</v>
      </c>
      <c r="AQ957" s="6">
        <f t="shared" si="321"/>
        <v>7006</v>
      </c>
      <c r="AR957" s="6">
        <f t="shared" si="322"/>
        <v>17.876986869384936</v>
      </c>
    </row>
    <row r="958" spans="3:44" x14ac:dyDescent="0.25">
      <c r="C958" s="5" t="s">
        <v>1900</v>
      </c>
      <c r="D958" s="5">
        <v>49500</v>
      </c>
      <c r="E958" s="5" t="s">
        <v>1901</v>
      </c>
      <c r="F958" s="5">
        <v>23127</v>
      </c>
      <c r="G958" s="5">
        <v>622</v>
      </c>
      <c r="H958" s="5">
        <v>2080</v>
      </c>
      <c r="I958" s="5">
        <v>4144</v>
      </c>
      <c r="J958" s="5">
        <v>3716</v>
      </c>
      <c r="K958" s="5">
        <v>2697</v>
      </c>
      <c r="L958" s="5">
        <v>1057</v>
      </c>
      <c r="M958" s="5">
        <v>3955</v>
      </c>
      <c r="N958" s="5">
        <v>457</v>
      </c>
      <c r="O958" s="5">
        <v>823</v>
      </c>
      <c r="P958" s="5">
        <v>1881</v>
      </c>
      <c r="Q958" s="5">
        <v>1070</v>
      </c>
      <c r="R958" s="5">
        <v>625</v>
      </c>
      <c r="S958" s="6">
        <f t="shared" si="323"/>
        <v>11563.5</v>
      </c>
      <c r="T958" s="6" t="str">
        <f t="shared" si="324"/>
        <v>20 to 24 minutes</v>
      </c>
      <c r="U958" s="6">
        <f t="shared" si="325"/>
        <v>20</v>
      </c>
      <c r="V958" s="6">
        <f t="shared" si="326"/>
        <v>23127</v>
      </c>
      <c r="W958" s="6">
        <f t="shared" si="327"/>
        <v>10562</v>
      </c>
      <c r="X958" s="6">
        <f t="shared" si="328"/>
        <v>2697</v>
      </c>
      <c r="Y958" s="6">
        <f t="shared" si="329"/>
        <v>4</v>
      </c>
      <c r="Z958" s="6">
        <f t="shared" si="330"/>
        <v>21.485354097144977</v>
      </c>
      <c r="AC958" s="6">
        <f t="shared" si="309"/>
        <v>23127</v>
      </c>
      <c r="AD958" s="6">
        <f t="shared" si="310"/>
        <v>5782</v>
      </c>
      <c r="AE958" s="6">
        <f t="shared" si="311"/>
        <v>10</v>
      </c>
      <c r="AF958" s="6">
        <f t="shared" si="312"/>
        <v>4144</v>
      </c>
      <c r="AG958" s="6">
        <f t="shared" si="313"/>
        <v>4</v>
      </c>
      <c r="AH958" s="6">
        <f t="shared" si="314"/>
        <v>2702</v>
      </c>
      <c r="AI958" s="6">
        <f t="shared" si="315"/>
        <v>12.972731660231659</v>
      </c>
      <c r="AL958" s="6">
        <f t="shared" si="316"/>
        <v>23127</v>
      </c>
      <c r="AM958" s="6">
        <f t="shared" si="317"/>
        <v>17346</v>
      </c>
      <c r="AN958" s="6">
        <f t="shared" si="318"/>
        <v>30</v>
      </c>
      <c r="AO958" s="6">
        <f t="shared" si="319"/>
        <v>3955</v>
      </c>
      <c r="AP958" s="6">
        <f t="shared" si="320"/>
        <v>4</v>
      </c>
      <c r="AQ958" s="6">
        <f t="shared" si="321"/>
        <v>14316</v>
      </c>
      <c r="AR958" s="6">
        <f t="shared" si="322"/>
        <v>33.063716814159292</v>
      </c>
    </row>
    <row r="959" spans="3:44" x14ac:dyDescent="0.25">
      <c r="C959" s="5" t="s">
        <v>1902</v>
      </c>
      <c r="D959" s="5">
        <v>49540</v>
      </c>
      <c r="E959" s="5" t="s">
        <v>1903</v>
      </c>
      <c r="F959" s="5">
        <v>8505</v>
      </c>
      <c r="G959" s="5">
        <v>379</v>
      </c>
      <c r="H959" s="5">
        <v>1506</v>
      </c>
      <c r="I959" s="5">
        <v>1168</v>
      </c>
      <c r="J959" s="5">
        <v>994</v>
      </c>
      <c r="K959" s="5">
        <v>601</v>
      </c>
      <c r="L959" s="5">
        <v>457</v>
      </c>
      <c r="M959" s="5">
        <v>812</v>
      </c>
      <c r="N959" s="5">
        <v>267</v>
      </c>
      <c r="O959" s="5">
        <v>347</v>
      </c>
      <c r="P959" s="5">
        <v>1062</v>
      </c>
      <c r="Q959" s="5">
        <v>714</v>
      </c>
      <c r="R959" s="5">
        <v>198</v>
      </c>
      <c r="S959" s="6">
        <f t="shared" si="323"/>
        <v>4252.5</v>
      </c>
      <c r="T959" s="6" t="str">
        <f t="shared" si="324"/>
        <v>20 to 24 minutes</v>
      </c>
      <c r="U959" s="6">
        <f t="shared" si="325"/>
        <v>20</v>
      </c>
      <c r="V959" s="6">
        <f t="shared" si="326"/>
        <v>8505</v>
      </c>
      <c r="W959" s="6">
        <f t="shared" si="327"/>
        <v>4047</v>
      </c>
      <c r="X959" s="6">
        <f t="shared" si="328"/>
        <v>601</v>
      </c>
      <c r="Y959" s="6">
        <f t="shared" si="329"/>
        <v>4</v>
      </c>
      <c r="Z959" s="6">
        <f t="shared" si="330"/>
        <v>21.367720465890184</v>
      </c>
      <c r="AC959" s="6">
        <f t="shared" si="309"/>
        <v>8505</v>
      </c>
      <c r="AD959" s="6">
        <f t="shared" si="310"/>
        <v>2127</v>
      </c>
      <c r="AE959" s="6">
        <f t="shared" si="311"/>
        <v>10</v>
      </c>
      <c r="AF959" s="6">
        <f t="shared" si="312"/>
        <v>1168</v>
      </c>
      <c r="AG959" s="6">
        <f t="shared" si="313"/>
        <v>4</v>
      </c>
      <c r="AH959" s="6">
        <f t="shared" si="314"/>
        <v>1885</v>
      </c>
      <c r="AI959" s="6">
        <f t="shared" si="315"/>
        <v>10.826198630136986</v>
      </c>
      <c r="AL959" s="6">
        <f t="shared" si="316"/>
        <v>8505</v>
      </c>
      <c r="AM959" s="6">
        <f t="shared" si="317"/>
        <v>6379</v>
      </c>
      <c r="AN959" s="6">
        <f t="shared" si="318"/>
        <v>40</v>
      </c>
      <c r="AO959" s="6">
        <f t="shared" si="319"/>
        <v>347</v>
      </c>
      <c r="AP959" s="6">
        <f t="shared" si="320"/>
        <v>4</v>
      </c>
      <c r="AQ959" s="6">
        <f t="shared" si="321"/>
        <v>6184</v>
      </c>
      <c r="AR959" s="6">
        <f t="shared" si="322"/>
        <v>42.244956772334291</v>
      </c>
    </row>
    <row r="960" spans="3:44" x14ac:dyDescent="0.25">
      <c r="C960" s="5" t="s">
        <v>1904</v>
      </c>
      <c r="D960" s="5">
        <v>49620</v>
      </c>
      <c r="E960" s="5" t="s">
        <v>1905</v>
      </c>
      <c r="F960" s="5">
        <v>204500</v>
      </c>
      <c r="G960" s="5">
        <v>6565</v>
      </c>
      <c r="H960" s="5">
        <v>19067</v>
      </c>
      <c r="I960" s="5">
        <v>29182</v>
      </c>
      <c r="J960" s="5">
        <v>32432</v>
      </c>
      <c r="K960" s="5">
        <v>32241</v>
      </c>
      <c r="L960" s="5">
        <v>12773</v>
      </c>
      <c r="M960" s="5">
        <v>23248</v>
      </c>
      <c r="N960" s="5">
        <v>5706</v>
      </c>
      <c r="O960" s="5">
        <v>7477</v>
      </c>
      <c r="P960" s="5">
        <v>16227</v>
      </c>
      <c r="Q960" s="5">
        <v>13532</v>
      </c>
      <c r="R960" s="5">
        <v>6050</v>
      </c>
      <c r="S960" s="6">
        <f t="shared" si="323"/>
        <v>102250</v>
      </c>
      <c r="T960" s="6" t="str">
        <f t="shared" si="324"/>
        <v>20 to 24 minutes</v>
      </c>
      <c r="U960" s="6">
        <f t="shared" si="325"/>
        <v>20</v>
      </c>
      <c r="V960" s="6">
        <f t="shared" si="326"/>
        <v>204500</v>
      </c>
      <c r="W960" s="6">
        <f t="shared" si="327"/>
        <v>87246</v>
      </c>
      <c r="X960" s="6">
        <f t="shared" si="328"/>
        <v>32241</v>
      </c>
      <c r="Y960" s="6">
        <f t="shared" si="329"/>
        <v>4</v>
      </c>
      <c r="Z960" s="6">
        <f t="shared" si="330"/>
        <v>21.861480723302627</v>
      </c>
      <c r="AC960" s="6">
        <f t="shared" si="309"/>
        <v>204500</v>
      </c>
      <c r="AD960" s="6">
        <f t="shared" si="310"/>
        <v>51126</v>
      </c>
      <c r="AE960" s="6">
        <f t="shared" si="311"/>
        <v>10</v>
      </c>
      <c r="AF960" s="6">
        <f t="shared" si="312"/>
        <v>29182</v>
      </c>
      <c r="AG960" s="6">
        <f t="shared" si="313"/>
        <v>4</v>
      </c>
      <c r="AH960" s="6">
        <f t="shared" si="314"/>
        <v>25632</v>
      </c>
      <c r="AI960" s="6">
        <f t="shared" si="315"/>
        <v>13.494345829620999</v>
      </c>
      <c r="AL960" s="6">
        <f t="shared" si="316"/>
        <v>204500</v>
      </c>
      <c r="AM960" s="6">
        <f t="shared" si="317"/>
        <v>153375</v>
      </c>
      <c r="AN960" s="6">
        <f t="shared" si="318"/>
        <v>30</v>
      </c>
      <c r="AO960" s="6">
        <f t="shared" si="319"/>
        <v>23248</v>
      </c>
      <c r="AP960" s="6">
        <f t="shared" si="320"/>
        <v>4</v>
      </c>
      <c r="AQ960" s="6">
        <f t="shared" si="321"/>
        <v>132260</v>
      </c>
      <c r="AR960" s="6">
        <f t="shared" si="322"/>
        <v>33.633000688231249</v>
      </c>
    </row>
    <row r="961" spans="3:44" x14ac:dyDescent="0.25">
      <c r="C961" s="5" t="s">
        <v>1906</v>
      </c>
      <c r="D961" s="5">
        <v>49660</v>
      </c>
      <c r="E961" s="5" t="s">
        <v>1907</v>
      </c>
      <c r="F961" s="5">
        <v>227002</v>
      </c>
      <c r="G961" s="5">
        <v>9733</v>
      </c>
      <c r="H961" s="5">
        <v>31168</v>
      </c>
      <c r="I961" s="5">
        <v>40688</v>
      </c>
      <c r="J961" s="5">
        <v>41006</v>
      </c>
      <c r="K961" s="5">
        <v>35026</v>
      </c>
      <c r="L961" s="5">
        <v>15264</v>
      </c>
      <c r="M961" s="5">
        <v>20591</v>
      </c>
      <c r="N961" s="5">
        <v>4541</v>
      </c>
      <c r="O961" s="5">
        <v>5157</v>
      </c>
      <c r="P961" s="5">
        <v>10139</v>
      </c>
      <c r="Q961" s="5">
        <v>8975</v>
      </c>
      <c r="R961" s="5">
        <v>4714</v>
      </c>
      <c r="S961" s="6">
        <f t="shared" si="323"/>
        <v>113501</v>
      </c>
      <c r="T961" s="6" t="str">
        <f t="shared" si="324"/>
        <v>15 to 19 minutes</v>
      </c>
      <c r="U961" s="6">
        <f t="shared" si="325"/>
        <v>15</v>
      </c>
      <c r="V961" s="6">
        <f t="shared" si="326"/>
        <v>227002</v>
      </c>
      <c r="W961" s="6">
        <f t="shared" si="327"/>
        <v>81589</v>
      </c>
      <c r="X961" s="6">
        <f t="shared" si="328"/>
        <v>41006</v>
      </c>
      <c r="Y961" s="6">
        <f t="shared" si="329"/>
        <v>4</v>
      </c>
      <c r="Z961" s="6">
        <f t="shared" si="330"/>
        <v>18.112910305808906</v>
      </c>
      <c r="AC961" s="6">
        <f t="shared" si="309"/>
        <v>227002</v>
      </c>
      <c r="AD961" s="6">
        <f t="shared" si="310"/>
        <v>56751</v>
      </c>
      <c r="AE961" s="6">
        <f t="shared" si="311"/>
        <v>10</v>
      </c>
      <c r="AF961" s="6">
        <f t="shared" si="312"/>
        <v>40688</v>
      </c>
      <c r="AG961" s="6">
        <f t="shared" si="313"/>
        <v>4</v>
      </c>
      <c r="AH961" s="6">
        <f t="shared" si="314"/>
        <v>40901</v>
      </c>
      <c r="AI961" s="6">
        <f t="shared" si="315"/>
        <v>11.558149823043649</v>
      </c>
      <c r="AL961" s="6">
        <f t="shared" si="316"/>
        <v>227002</v>
      </c>
      <c r="AM961" s="6">
        <f t="shared" si="317"/>
        <v>170252</v>
      </c>
      <c r="AN961" s="6">
        <f t="shared" si="318"/>
        <v>25</v>
      </c>
      <c r="AO961" s="6">
        <f t="shared" si="319"/>
        <v>15264</v>
      </c>
      <c r="AP961" s="6">
        <f t="shared" si="320"/>
        <v>4</v>
      </c>
      <c r="AQ961" s="6">
        <f t="shared" si="321"/>
        <v>157621</v>
      </c>
      <c r="AR961" s="6">
        <f t="shared" si="322"/>
        <v>28.309879454926623</v>
      </c>
    </row>
    <row r="962" spans="3:44" x14ac:dyDescent="0.25">
      <c r="C962" s="5" t="s">
        <v>1908</v>
      </c>
      <c r="D962" s="5">
        <v>49700</v>
      </c>
      <c r="E962" s="5" t="s">
        <v>1909</v>
      </c>
      <c r="F962" s="5">
        <v>59828</v>
      </c>
      <c r="G962" s="5">
        <v>1950</v>
      </c>
      <c r="H962" s="5">
        <v>7453</v>
      </c>
      <c r="I962" s="5">
        <v>9007</v>
      </c>
      <c r="J962" s="5">
        <v>8885</v>
      </c>
      <c r="K962" s="5">
        <v>6414</v>
      </c>
      <c r="L962" s="5">
        <v>2300</v>
      </c>
      <c r="M962" s="5">
        <v>5348</v>
      </c>
      <c r="N962" s="5">
        <v>1663</v>
      </c>
      <c r="O962" s="5">
        <v>2127</v>
      </c>
      <c r="P962" s="5">
        <v>7063</v>
      </c>
      <c r="Q962" s="5">
        <v>5394</v>
      </c>
      <c r="R962" s="5">
        <v>2224</v>
      </c>
      <c r="S962" s="6">
        <f t="shared" si="323"/>
        <v>29914</v>
      </c>
      <c r="T962" s="6" t="str">
        <f t="shared" si="324"/>
        <v>20 to 24 minutes</v>
      </c>
      <c r="U962" s="6">
        <f t="shared" si="325"/>
        <v>20</v>
      </c>
      <c r="V962" s="6">
        <f t="shared" si="326"/>
        <v>59828</v>
      </c>
      <c r="W962" s="6">
        <f t="shared" si="327"/>
        <v>27295</v>
      </c>
      <c r="X962" s="6">
        <f t="shared" si="328"/>
        <v>6414</v>
      </c>
      <c r="Y962" s="6">
        <f t="shared" si="329"/>
        <v>4</v>
      </c>
      <c r="Z962" s="6">
        <f t="shared" si="330"/>
        <v>21.6333021515435</v>
      </c>
      <c r="AC962" s="6">
        <f t="shared" si="309"/>
        <v>59828</v>
      </c>
      <c r="AD962" s="6">
        <f t="shared" si="310"/>
        <v>14958</v>
      </c>
      <c r="AE962" s="6">
        <f t="shared" si="311"/>
        <v>10</v>
      </c>
      <c r="AF962" s="6">
        <f t="shared" si="312"/>
        <v>9007</v>
      </c>
      <c r="AG962" s="6">
        <f t="shared" si="313"/>
        <v>4</v>
      </c>
      <c r="AH962" s="6">
        <f t="shared" si="314"/>
        <v>9403</v>
      </c>
      <c r="AI962" s="6">
        <f t="shared" si="315"/>
        <v>12.466526035305874</v>
      </c>
      <c r="AL962" s="6">
        <f t="shared" si="316"/>
        <v>59828</v>
      </c>
      <c r="AM962" s="6">
        <f t="shared" si="317"/>
        <v>44871</v>
      </c>
      <c r="AN962" s="6">
        <f t="shared" si="318"/>
        <v>40</v>
      </c>
      <c r="AO962" s="6">
        <f t="shared" si="319"/>
        <v>2127</v>
      </c>
      <c r="AP962" s="6">
        <f t="shared" si="320"/>
        <v>4</v>
      </c>
      <c r="AQ962" s="6">
        <f t="shared" si="321"/>
        <v>43020</v>
      </c>
      <c r="AR962" s="6">
        <f t="shared" si="322"/>
        <v>43.480959097320167</v>
      </c>
    </row>
    <row r="963" spans="3:44" x14ac:dyDescent="0.25">
      <c r="C963" s="5" t="s">
        <v>1910</v>
      </c>
      <c r="D963" s="5">
        <v>49740</v>
      </c>
      <c r="E963" s="5" t="s">
        <v>1911</v>
      </c>
      <c r="F963" s="5">
        <v>67211</v>
      </c>
      <c r="G963" s="5">
        <v>2753</v>
      </c>
      <c r="H963" s="5">
        <v>11277</v>
      </c>
      <c r="I963" s="5">
        <v>13302</v>
      </c>
      <c r="J963" s="5">
        <v>12844</v>
      </c>
      <c r="K963" s="5">
        <v>9928</v>
      </c>
      <c r="L963" s="5">
        <v>3248</v>
      </c>
      <c r="M963" s="5">
        <v>7151</v>
      </c>
      <c r="N963" s="5">
        <v>689</v>
      </c>
      <c r="O963" s="5">
        <v>1430</v>
      </c>
      <c r="P963" s="5">
        <v>2019</v>
      </c>
      <c r="Q963" s="5">
        <v>1672</v>
      </c>
      <c r="R963" s="5">
        <v>898</v>
      </c>
      <c r="S963" s="6">
        <f t="shared" si="323"/>
        <v>33605.5</v>
      </c>
      <c r="T963" s="6" t="str">
        <f t="shared" si="324"/>
        <v>15 to 19 minutes</v>
      </c>
      <c r="U963" s="6">
        <f t="shared" si="325"/>
        <v>15</v>
      </c>
      <c r="V963" s="6">
        <f t="shared" si="326"/>
        <v>67211</v>
      </c>
      <c r="W963" s="6">
        <f t="shared" si="327"/>
        <v>27332</v>
      </c>
      <c r="X963" s="6">
        <f t="shared" si="328"/>
        <v>12844</v>
      </c>
      <c r="Y963" s="6">
        <f t="shared" si="329"/>
        <v>4</v>
      </c>
      <c r="Z963" s="6">
        <f t="shared" si="330"/>
        <v>16.953752725007785</v>
      </c>
      <c r="AC963" s="6">
        <f t="shared" si="309"/>
        <v>67211</v>
      </c>
      <c r="AD963" s="6">
        <f t="shared" si="310"/>
        <v>16803</v>
      </c>
      <c r="AE963" s="6">
        <f t="shared" si="311"/>
        <v>10</v>
      </c>
      <c r="AF963" s="6">
        <f t="shared" si="312"/>
        <v>13302</v>
      </c>
      <c r="AG963" s="6">
        <f t="shared" si="313"/>
        <v>4</v>
      </c>
      <c r="AH963" s="6">
        <f t="shared" si="314"/>
        <v>14030</v>
      </c>
      <c r="AI963" s="6">
        <f t="shared" si="315"/>
        <v>10.833784393324311</v>
      </c>
      <c r="AL963" s="6">
        <f t="shared" si="316"/>
        <v>67211</v>
      </c>
      <c r="AM963" s="6">
        <f t="shared" si="317"/>
        <v>50409</v>
      </c>
      <c r="AN963" s="6">
        <f t="shared" si="318"/>
        <v>25</v>
      </c>
      <c r="AO963" s="6">
        <f t="shared" si="319"/>
        <v>3248</v>
      </c>
      <c r="AP963" s="6">
        <f t="shared" si="320"/>
        <v>4</v>
      </c>
      <c r="AQ963" s="6">
        <f t="shared" si="321"/>
        <v>50104</v>
      </c>
      <c r="AR963" s="6">
        <f t="shared" si="322"/>
        <v>25.374692118226601</v>
      </c>
    </row>
    <row r="964" spans="3:44" x14ac:dyDescent="0.25">
      <c r="C964" s="5" t="s">
        <v>1912</v>
      </c>
      <c r="D964" s="5">
        <v>49780</v>
      </c>
      <c r="E964" s="5" t="s">
        <v>1913</v>
      </c>
      <c r="F964" s="5">
        <v>34984</v>
      </c>
      <c r="G964" s="5">
        <v>1393</v>
      </c>
      <c r="H964" s="5">
        <v>4552</v>
      </c>
      <c r="I964" s="5">
        <v>5891</v>
      </c>
      <c r="J964" s="5">
        <v>5971</v>
      </c>
      <c r="K964" s="5">
        <v>5027</v>
      </c>
      <c r="L964" s="5">
        <v>2011</v>
      </c>
      <c r="M964" s="5">
        <v>3071</v>
      </c>
      <c r="N964" s="5">
        <v>633</v>
      </c>
      <c r="O964" s="5">
        <v>923</v>
      </c>
      <c r="P964" s="5">
        <v>2138</v>
      </c>
      <c r="Q964" s="5">
        <v>2319</v>
      </c>
      <c r="R964" s="5">
        <v>1055</v>
      </c>
      <c r="S964" s="6">
        <f t="shared" si="323"/>
        <v>17492</v>
      </c>
      <c r="T964" s="6" t="str">
        <f t="shared" si="324"/>
        <v>15 to 19 minutes</v>
      </c>
      <c r="U964" s="6">
        <f t="shared" si="325"/>
        <v>15</v>
      </c>
      <c r="V964" s="6">
        <f t="shared" si="326"/>
        <v>34984</v>
      </c>
      <c r="W964" s="6">
        <f t="shared" si="327"/>
        <v>11836</v>
      </c>
      <c r="X964" s="6">
        <f t="shared" si="328"/>
        <v>5971</v>
      </c>
      <c r="Y964" s="6">
        <f t="shared" si="329"/>
        <v>4</v>
      </c>
      <c r="Z964" s="6">
        <f t="shared" si="330"/>
        <v>18.788980070339978</v>
      </c>
      <c r="AC964" s="6">
        <f t="shared" si="309"/>
        <v>34984</v>
      </c>
      <c r="AD964" s="6">
        <f t="shared" si="310"/>
        <v>8747</v>
      </c>
      <c r="AE964" s="6">
        <f t="shared" si="311"/>
        <v>10</v>
      </c>
      <c r="AF964" s="6">
        <f t="shared" si="312"/>
        <v>5891</v>
      </c>
      <c r="AG964" s="6">
        <f t="shared" si="313"/>
        <v>4</v>
      </c>
      <c r="AH964" s="6">
        <f t="shared" si="314"/>
        <v>5945</v>
      </c>
      <c r="AI964" s="6">
        <f t="shared" si="315"/>
        <v>11.901884230181633</v>
      </c>
      <c r="AL964" s="6">
        <f t="shared" si="316"/>
        <v>34984</v>
      </c>
      <c r="AM964" s="6">
        <f t="shared" si="317"/>
        <v>26238</v>
      </c>
      <c r="AN964" s="6">
        <f t="shared" si="318"/>
        <v>30</v>
      </c>
      <c r="AO964" s="6">
        <f t="shared" si="319"/>
        <v>3071</v>
      </c>
      <c r="AP964" s="6">
        <f t="shared" si="320"/>
        <v>4</v>
      </c>
      <c r="AQ964" s="6">
        <f t="shared" si="321"/>
        <v>24845</v>
      </c>
      <c r="AR964" s="6">
        <f t="shared" si="322"/>
        <v>31.814392705958973</v>
      </c>
    </row>
  </sheetData>
  <mergeCells count="2">
    <mergeCell ref="AC6:AJ6"/>
    <mergeCell ref="AL6:AS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6"/>
  <sheetViews>
    <sheetView workbookViewId="0">
      <selection activeCell="C1" sqref="C1"/>
    </sheetView>
  </sheetViews>
  <sheetFormatPr defaultRowHeight="15" x14ac:dyDescent="0.25"/>
  <cols>
    <col min="1" max="1" width="16.140625" bestFit="1" customWidth="1"/>
    <col min="2" max="2" width="6" bestFit="1" customWidth="1"/>
    <col min="3" max="3" width="61" bestFit="1" customWidth="1"/>
    <col min="4" max="4" width="4.5703125" style="8" bestFit="1" customWidth="1"/>
    <col min="5" max="5" width="11.7109375" style="8" bestFit="1" customWidth="1"/>
    <col min="6" max="6" width="5.5703125" style="8" bestFit="1" customWidth="1"/>
  </cols>
  <sheetData>
    <row r="1" spans="1:6" x14ac:dyDescent="0.25">
      <c r="A1" t="s">
        <v>0</v>
      </c>
      <c r="B1" t="s">
        <v>1</v>
      </c>
      <c r="C1" t="s">
        <v>2</v>
      </c>
      <c r="D1" s="8" t="s">
        <v>3125</v>
      </c>
      <c r="E1" s="8" t="s">
        <v>3134</v>
      </c>
      <c r="F1" s="8" t="s">
        <v>3131</v>
      </c>
    </row>
    <row r="2" spans="1:6" x14ac:dyDescent="0.25">
      <c r="A2" t="s">
        <v>1370</v>
      </c>
      <c r="B2">
        <v>38200</v>
      </c>
      <c r="C2" t="s">
        <v>1371</v>
      </c>
      <c r="D2" s="12">
        <f>VLOOKUP($C2,'time leaving home_302'!$C$10:$AS$964,34,FALSE)</f>
        <v>0.2076388888888889</v>
      </c>
      <c r="E2" s="12">
        <f>VLOOKUP($C2,'time leaving home_302'!$C$10:$AS$964,25,FALSE)</f>
        <v>0.27708333333333335</v>
      </c>
      <c r="F2" s="12">
        <f>VLOOKUP($C2,'time leaving home_302'!$C$10:$AS$964,43,FALSE)</f>
        <v>0.32361111111111113</v>
      </c>
    </row>
    <row r="3" spans="1:6" x14ac:dyDescent="0.25">
      <c r="A3" t="s">
        <v>618</v>
      </c>
      <c r="B3">
        <v>22780</v>
      </c>
      <c r="C3" t="s">
        <v>619</v>
      </c>
      <c r="D3" s="12">
        <f>VLOOKUP($C3,'time leaving home_302'!$C$10:$AS$964,34,FALSE)</f>
        <v>0.21527777777777779</v>
      </c>
      <c r="E3" s="12">
        <f>VLOOKUP($C3,'time leaving home_302'!$C$10:$AS$964,25,FALSE)</f>
        <v>0.28472222222222221</v>
      </c>
      <c r="F3" s="12">
        <f>VLOOKUP($C3,'time leaving home_302'!$C$10:$AS$964,43,FALSE)</f>
        <v>0.3354166666666667</v>
      </c>
    </row>
    <row r="4" spans="1:6" x14ac:dyDescent="0.25">
      <c r="A4" t="s">
        <v>772</v>
      </c>
      <c r="B4">
        <v>25980</v>
      </c>
      <c r="C4" t="s">
        <v>773</v>
      </c>
      <c r="D4" s="12">
        <f>VLOOKUP($C4,'time leaving home_302'!$C$10:$AS$964,34,FALSE)</f>
        <v>0.22500000000000001</v>
      </c>
      <c r="E4" s="12">
        <f>VLOOKUP($C4,'time leaving home_302'!$C$10:$AS$964,25,FALSE)</f>
        <v>0.28541666666666665</v>
      </c>
      <c r="F4" s="12">
        <f>VLOOKUP($C4,'time leaving home_302'!$C$10:$AS$964,43,FALSE)</f>
        <v>0.33402777777777781</v>
      </c>
    </row>
    <row r="5" spans="1:6" x14ac:dyDescent="0.25">
      <c r="A5" t="s">
        <v>626</v>
      </c>
      <c r="B5">
        <v>22860</v>
      </c>
      <c r="C5" t="s">
        <v>627</v>
      </c>
      <c r="D5" s="12">
        <f>VLOOKUP($C5,'time leaving home_302'!$C$10:$AS$964,34,FALSE)</f>
        <v>0.22916666666666666</v>
      </c>
      <c r="E5" s="12">
        <f>VLOOKUP($C5,'time leaving home_302'!$C$10:$AS$964,25,FALSE)</f>
        <v>0.28541666666666665</v>
      </c>
      <c r="F5" s="12">
        <f>VLOOKUP($C5,'time leaving home_302'!$C$10:$AS$964,43,FALSE)</f>
        <v>0.33124999999999999</v>
      </c>
    </row>
    <row r="6" spans="1:6" x14ac:dyDescent="0.25">
      <c r="A6" t="s">
        <v>280</v>
      </c>
      <c r="B6">
        <v>15780</v>
      </c>
      <c r="C6" t="s">
        <v>281</v>
      </c>
      <c r="D6" s="12">
        <f>VLOOKUP($C6,'time leaving home_302'!$C$10:$AS$964,34,FALSE)</f>
        <v>0.23333333333333331</v>
      </c>
      <c r="E6" s="12">
        <f>VLOOKUP($C6,'time leaving home_302'!$C$10:$AS$964,25,FALSE)</f>
        <v>0.28680555555555559</v>
      </c>
      <c r="F6" s="12">
        <f>VLOOKUP($C6,'time leaving home_302'!$C$10:$AS$964,43,FALSE)</f>
        <v>0.32569444444444445</v>
      </c>
    </row>
    <row r="7" spans="1:6" x14ac:dyDescent="0.25">
      <c r="A7" t="s">
        <v>360</v>
      </c>
      <c r="B7">
        <v>17500</v>
      </c>
      <c r="C7" t="s">
        <v>361</v>
      </c>
      <c r="D7" s="12">
        <f>VLOOKUP($C7,'time leaving home_302'!$C$10:$AS$964,34,FALSE)</f>
        <v>0.25694444444444448</v>
      </c>
      <c r="E7" s="12">
        <f>VLOOKUP($C7,'time leaving home_302'!$C$10:$AS$964,25,FALSE)</f>
        <v>0.28819444444444448</v>
      </c>
      <c r="F7" s="12">
        <f>VLOOKUP($C7,'time leaving home_302'!$C$10:$AS$964,43,FALSE)</f>
        <v>0.32222222222222224</v>
      </c>
    </row>
    <row r="8" spans="1:6" x14ac:dyDescent="0.25">
      <c r="A8" t="s">
        <v>840</v>
      </c>
      <c r="B8">
        <v>27340</v>
      </c>
      <c r="C8" t="s">
        <v>841</v>
      </c>
      <c r="D8" s="12">
        <f>VLOOKUP($C8,'time leaving home_302'!$C$10:$AS$964,34,FALSE)</f>
        <v>0.25138888888888888</v>
      </c>
      <c r="E8" s="12">
        <f>VLOOKUP($C8,'time leaving home_302'!$C$10:$AS$964,25,FALSE)</f>
        <v>0.28819444444444448</v>
      </c>
      <c r="F8" s="12">
        <f>VLOOKUP($C8,'time leaving home_302'!$C$10:$AS$964,43,FALSE)</f>
        <v>0.33888888888888885</v>
      </c>
    </row>
    <row r="9" spans="1:6" x14ac:dyDescent="0.25">
      <c r="A9" t="s">
        <v>1844</v>
      </c>
      <c r="B9">
        <v>48100</v>
      </c>
      <c r="C9" t="s">
        <v>1845</v>
      </c>
      <c r="D9" s="12">
        <f>VLOOKUP($C9,'time leaving home_302'!$C$10:$AS$964,34,FALSE)</f>
        <v>0.25972222222222224</v>
      </c>
      <c r="E9" s="12">
        <f>VLOOKUP($C9,'time leaving home_302'!$C$10:$AS$964,25,FALSE)</f>
        <v>0.29236111111111113</v>
      </c>
      <c r="F9" s="12">
        <f>VLOOKUP($C9,'time leaving home_302'!$C$10:$AS$964,43,FALSE)</f>
        <v>0.32708333333333334</v>
      </c>
    </row>
    <row r="10" spans="1:6" x14ac:dyDescent="0.25">
      <c r="A10" t="s">
        <v>670</v>
      </c>
      <c r="B10">
        <v>23940</v>
      </c>
      <c r="C10" t="s">
        <v>671</v>
      </c>
      <c r="D10" s="12">
        <f>VLOOKUP($C10,'time leaving home_302'!$C$10:$AS$964,34,FALSE)</f>
        <v>0.22916666666666666</v>
      </c>
      <c r="E10" s="12">
        <f>VLOOKUP($C10,'time leaving home_302'!$C$10:$AS$964,25,FALSE)</f>
        <v>0.29236111111111113</v>
      </c>
      <c r="F10" s="12">
        <f>VLOOKUP($C10,'time leaving home_302'!$C$10:$AS$964,43,FALSE)</f>
        <v>0.3354166666666667</v>
      </c>
    </row>
    <row r="11" spans="1:6" x14ac:dyDescent="0.25">
      <c r="A11" t="s">
        <v>1570</v>
      </c>
      <c r="B11">
        <v>42460</v>
      </c>
      <c r="C11" t="s">
        <v>1571</v>
      </c>
      <c r="D11" s="12">
        <f>VLOOKUP($C11,'time leaving home_302'!$C$10:$AS$964,34,FALSE)</f>
        <v>0.23680555555555557</v>
      </c>
      <c r="E11" s="12">
        <f>VLOOKUP($C11,'time leaving home_302'!$C$10:$AS$964,25,FALSE)</f>
        <v>0.29305555555555557</v>
      </c>
      <c r="F11" s="12">
        <f>VLOOKUP($C11,'time leaving home_302'!$C$10:$AS$964,43,FALSE)</f>
        <v>0.3430555555555555</v>
      </c>
    </row>
    <row r="12" spans="1:6" x14ac:dyDescent="0.25">
      <c r="A12" t="s">
        <v>14</v>
      </c>
      <c r="B12">
        <v>10260</v>
      </c>
      <c r="C12" t="s">
        <v>15</v>
      </c>
      <c r="D12" s="12">
        <f>VLOOKUP($C12,'time leaving home_302'!$C$10:$AS$964,34,FALSE)</f>
        <v>0.26458333333333334</v>
      </c>
      <c r="E12" s="12">
        <f>VLOOKUP($C12,'time leaving home_302'!$C$10:$AS$964,25,FALSE)</f>
        <v>0.29305555555555557</v>
      </c>
      <c r="F12" s="12">
        <f>VLOOKUP($C12,'time leaving home_302'!$C$10:$AS$964,43,FALSE)</f>
        <v>0.31944444444444448</v>
      </c>
    </row>
    <row r="13" spans="1:6" x14ac:dyDescent="0.25">
      <c r="A13" t="s">
        <v>38</v>
      </c>
      <c r="B13">
        <v>10760</v>
      </c>
      <c r="C13" t="s">
        <v>39</v>
      </c>
      <c r="D13" s="12">
        <f>VLOOKUP($C13,'time leaving home_302'!$C$10:$AS$964,34,FALSE)</f>
        <v>0.25416666666666665</v>
      </c>
      <c r="E13" s="12">
        <f>VLOOKUP($C13,'time leaving home_302'!$C$10:$AS$964,25,FALSE)</f>
        <v>0.29305555555555557</v>
      </c>
      <c r="F13" s="12">
        <f>VLOOKUP($C13,'time leaving home_302'!$C$10:$AS$964,43,FALSE)</f>
        <v>0.33819444444444446</v>
      </c>
    </row>
    <row r="14" spans="1:6" x14ac:dyDescent="0.25">
      <c r="A14" t="s">
        <v>366</v>
      </c>
      <c r="B14">
        <v>17620</v>
      </c>
      <c r="C14" t="s">
        <v>367</v>
      </c>
      <c r="D14" s="12">
        <f>VLOOKUP($C14,'time leaving home_302'!$C$10:$AS$964,34,FALSE)</f>
        <v>0.25138888888888888</v>
      </c>
      <c r="E14" s="12">
        <f>VLOOKUP($C14,'time leaving home_302'!$C$10:$AS$964,25,FALSE)</f>
        <v>0.29375000000000001</v>
      </c>
      <c r="F14" s="12">
        <f>VLOOKUP($C14,'time leaving home_302'!$C$10:$AS$964,43,FALSE)</f>
        <v>0.3347222222222222</v>
      </c>
    </row>
    <row r="15" spans="1:6" x14ac:dyDescent="0.25">
      <c r="A15" t="s">
        <v>966</v>
      </c>
      <c r="B15">
        <v>29980</v>
      </c>
      <c r="C15" t="s">
        <v>967</v>
      </c>
      <c r="D15" s="12">
        <f>VLOOKUP($C15,'time leaving home_302'!$C$10:$AS$964,34,FALSE)</f>
        <v>0.25833333333333336</v>
      </c>
      <c r="E15" s="12">
        <f>VLOOKUP($C15,'time leaving home_302'!$C$10:$AS$964,25,FALSE)</f>
        <v>0.29375000000000001</v>
      </c>
      <c r="F15" s="12">
        <f>VLOOKUP($C15,'time leaving home_302'!$C$10:$AS$964,43,FALSE)</f>
        <v>0.3347222222222222</v>
      </c>
    </row>
    <row r="16" spans="1:6" x14ac:dyDescent="0.25">
      <c r="A16" t="s">
        <v>1344</v>
      </c>
      <c r="B16">
        <v>37700</v>
      </c>
      <c r="C16" t="s">
        <v>1345</v>
      </c>
      <c r="D16" s="12">
        <f>VLOOKUP($C16,'time leaving home_302'!$C$10:$AS$964,34,FALSE)</f>
        <v>0.20625000000000002</v>
      </c>
      <c r="E16" s="12">
        <f>VLOOKUP($C16,'time leaving home_302'!$C$10:$AS$964,25,FALSE)</f>
        <v>0.29375000000000001</v>
      </c>
      <c r="F16" s="12">
        <f>VLOOKUP($C16,'time leaving home_302'!$C$10:$AS$964,43,FALSE)</f>
        <v>0.34513888888888888</v>
      </c>
    </row>
    <row r="17" spans="1:6" x14ac:dyDescent="0.25">
      <c r="A17" t="s">
        <v>470</v>
      </c>
      <c r="B17">
        <v>19760</v>
      </c>
      <c r="C17" t="s">
        <v>471</v>
      </c>
      <c r="D17" s="12">
        <f>VLOOKUP($C17,'time leaving home_302'!$C$10:$AS$964,34,FALSE)</f>
        <v>0.22291666666666665</v>
      </c>
      <c r="E17" s="12">
        <f>VLOOKUP($C17,'time leaving home_302'!$C$10:$AS$964,25,FALSE)</f>
        <v>0.29444444444444445</v>
      </c>
      <c r="F17" s="12">
        <f>VLOOKUP($C17,'time leaving home_302'!$C$10:$AS$964,43,FALSE)</f>
        <v>0.33194444444444443</v>
      </c>
    </row>
    <row r="18" spans="1:6" x14ac:dyDescent="0.25">
      <c r="A18" t="s">
        <v>82</v>
      </c>
      <c r="B18">
        <v>11580</v>
      </c>
      <c r="C18" t="s">
        <v>83</v>
      </c>
      <c r="D18" s="12">
        <f>VLOOKUP($C18,'time leaving home_302'!$C$10:$AS$964,34,FALSE)</f>
        <v>0.25972222222222224</v>
      </c>
      <c r="E18" s="12">
        <f>VLOOKUP($C18,'time leaving home_302'!$C$10:$AS$964,25,FALSE)</f>
        <v>0.29444444444444445</v>
      </c>
      <c r="F18" s="12">
        <f>VLOOKUP($C18,'time leaving home_302'!$C$10:$AS$964,43,FALSE)</f>
        <v>0.33611111111111108</v>
      </c>
    </row>
    <row r="19" spans="1:6" x14ac:dyDescent="0.25">
      <c r="A19" t="s">
        <v>672</v>
      </c>
      <c r="B19">
        <v>23980</v>
      </c>
      <c r="C19" t="s">
        <v>673</v>
      </c>
      <c r="D19" s="12">
        <f>VLOOKUP($C19,'time leaving home_302'!$C$10:$AS$964,34,FALSE)</f>
        <v>0.25972222222222224</v>
      </c>
      <c r="E19" s="12">
        <f>VLOOKUP($C19,'time leaving home_302'!$C$10:$AS$964,25,FALSE)</f>
        <v>0.29444444444444445</v>
      </c>
      <c r="F19" s="12">
        <f>VLOOKUP($C19,'time leaving home_302'!$C$10:$AS$964,43,FALSE)</f>
        <v>0.34375</v>
      </c>
    </row>
    <row r="20" spans="1:6" x14ac:dyDescent="0.25">
      <c r="A20" t="s">
        <v>1558</v>
      </c>
      <c r="B20">
        <v>42180</v>
      </c>
      <c r="C20" t="s">
        <v>1559</v>
      </c>
      <c r="D20" s="12">
        <f>VLOOKUP($C20,'time leaving home_302'!$C$10:$AS$964,34,FALSE)</f>
        <v>0.26041666666666669</v>
      </c>
      <c r="E20" s="12">
        <f>VLOOKUP($C20,'time leaving home_302'!$C$10:$AS$964,25,FALSE)</f>
        <v>0.2951388888888889</v>
      </c>
      <c r="F20" s="12">
        <f>VLOOKUP($C20,'time leaving home_302'!$C$10:$AS$964,43,FALSE)</f>
        <v>0.3347222222222222</v>
      </c>
    </row>
    <row r="21" spans="1:6" x14ac:dyDescent="0.25">
      <c r="A21" t="s">
        <v>350</v>
      </c>
      <c r="B21">
        <v>17300</v>
      </c>
      <c r="C21" t="s">
        <v>351</v>
      </c>
      <c r="D21" s="12">
        <f>VLOOKUP($C21,'time leaving home_302'!$C$10:$AS$964,34,FALSE)</f>
        <v>0.25069444444444444</v>
      </c>
      <c r="E21" s="12">
        <f>VLOOKUP($C21,'time leaving home_302'!$C$10:$AS$964,25,FALSE)</f>
        <v>0.2951388888888889</v>
      </c>
      <c r="F21" s="12">
        <f>VLOOKUP($C21,'time leaving home_302'!$C$10:$AS$964,43,FALSE)</f>
        <v>0.34791666666666665</v>
      </c>
    </row>
    <row r="22" spans="1:6" x14ac:dyDescent="0.25">
      <c r="A22" t="s">
        <v>208</v>
      </c>
      <c r="B22">
        <v>14220</v>
      </c>
      <c r="C22" t="s">
        <v>209</v>
      </c>
      <c r="D22" s="12">
        <f>VLOOKUP($C22,'time leaving home_302'!$C$10:$AS$964,34,FALSE)</f>
        <v>0.25069444444444444</v>
      </c>
      <c r="E22" s="12">
        <f>VLOOKUP($C22,'time leaving home_302'!$C$10:$AS$964,25,FALSE)</f>
        <v>0.2951388888888889</v>
      </c>
      <c r="F22" s="12">
        <f>VLOOKUP($C22,'time leaving home_302'!$C$10:$AS$964,43,FALSE)</f>
        <v>0.34236111111111112</v>
      </c>
    </row>
    <row r="23" spans="1:6" x14ac:dyDescent="0.25">
      <c r="A23" t="s">
        <v>1100</v>
      </c>
      <c r="B23">
        <v>32660</v>
      </c>
      <c r="C23" t="s">
        <v>1101</v>
      </c>
      <c r="D23" s="12">
        <f>VLOOKUP($C23,'time leaving home_302'!$C$10:$AS$964,34,FALSE)</f>
        <v>0.25694444444444448</v>
      </c>
      <c r="E23" s="12">
        <f>VLOOKUP($C23,'time leaving home_302'!$C$10:$AS$964,25,FALSE)</f>
        <v>0.29583333333333334</v>
      </c>
      <c r="F23" s="12">
        <f>VLOOKUP($C23,'time leaving home_302'!$C$10:$AS$964,43,FALSE)</f>
        <v>0.34513888888888888</v>
      </c>
    </row>
    <row r="24" spans="1:6" x14ac:dyDescent="0.25">
      <c r="A24" t="s">
        <v>1606</v>
      </c>
      <c r="B24">
        <v>43180</v>
      </c>
      <c r="C24" t="s">
        <v>1607</v>
      </c>
      <c r="D24" s="12">
        <f>VLOOKUP($C24,'time leaving home_302'!$C$10:$AS$964,34,FALSE)</f>
        <v>0.25416666666666665</v>
      </c>
      <c r="E24" s="12">
        <f>VLOOKUP($C24,'time leaving home_302'!$C$10:$AS$964,25,FALSE)</f>
        <v>0.29583333333333334</v>
      </c>
      <c r="F24" s="12">
        <f>VLOOKUP($C24,'time leaving home_302'!$C$10:$AS$964,43,FALSE)</f>
        <v>0.34097222222222223</v>
      </c>
    </row>
    <row r="25" spans="1:6" x14ac:dyDescent="0.25">
      <c r="A25" t="s">
        <v>774</v>
      </c>
      <c r="B25">
        <v>26020</v>
      </c>
      <c r="C25" t="s">
        <v>775</v>
      </c>
      <c r="D25" s="12">
        <f>VLOOKUP($C25,'time leaving home_302'!$C$10:$AS$964,34,FALSE)</f>
        <v>0.25</v>
      </c>
      <c r="E25" s="12">
        <f>VLOOKUP($C25,'time leaving home_302'!$C$10:$AS$964,25,FALSE)</f>
        <v>0.29583333333333334</v>
      </c>
      <c r="F25" s="12">
        <f>VLOOKUP($C25,'time leaving home_302'!$C$10:$AS$964,43,FALSE)</f>
        <v>0.33819444444444446</v>
      </c>
    </row>
    <row r="26" spans="1:6" x14ac:dyDescent="0.25">
      <c r="A26" t="s">
        <v>624</v>
      </c>
      <c r="B26">
        <v>22840</v>
      </c>
      <c r="C26" t="s">
        <v>625</v>
      </c>
      <c r="D26" s="12">
        <f>VLOOKUP($C26,'time leaving home_302'!$C$10:$AS$964,34,FALSE)</f>
        <v>0.25138888888888888</v>
      </c>
      <c r="E26" s="12">
        <f>VLOOKUP($C26,'time leaving home_302'!$C$10:$AS$964,25,FALSE)</f>
        <v>0.29583333333333334</v>
      </c>
      <c r="F26" s="12">
        <f>VLOOKUP($C26,'time leaving home_302'!$C$10:$AS$964,43,FALSE)</f>
        <v>0.34166666666666662</v>
      </c>
    </row>
    <row r="27" spans="1:6" x14ac:dyDescent="0.25">
      <c r="A27" t="s">
        <v>1828</v>
      </c>
      <c r="B27">
        <v>47780</v>
      </c>
      <c r="C27" t="s">
        <v>1829</v>
      </c>
      <c r="D27" s="12">
        <f>VLOOKUP($C27,'time leaving home_302'!$C$10:$AS$964,34,FALSE)</f>
        <v>0.25347222222222221</v>
      </c>
      <c r="E27" s="12">
        <f>VLOOKUP($C27,'time leaving home_302'!$C$10:$AS$964,25,FALSE)</f>
        <v>0.29652777777777778</v>
      </c>
      <c r="F27" s="12">
        <f>VLOOKUP($C27,'time leaving home_302'!$C$10:$AS$964,43,FALSE)</f>
        <v>0.34027777777777773</v>
      </c>
    </row>
    <row r="28" spans="1:6" x14ac:dyDescent="0.25">
      <c r="A28" t="s">
        <v>158</v>
      </c>
      <c r="B28">
        <v>13180</v>
      </c>
      <c r="C28" t="s">
        <v>159</v>
      </c>
      <c r="D28" s="12">
        <f>VLOOKUP($C28,'time leaving home_302'!$C$10:$AS$964,34,FALSE)</f>
        <v>0.22291666666666665</v>
      </c>
      <c r="E28" s="12">
        <f>VLOOKUP($C28,'time leaving home_302'!$C$10:$AS$964,25,FALSE)</f>
        <v>0.29652777777777778</v>
      </c>
      <c r="F28" s="12">
        <f>VLOOKUP($C28,'time leaving home_302'!$C$10:$AS$964,43,FALSE)</f>
        <v>0.3527777777777778</v>
      </c>
    </row>
    <row r="29" spans="1:6" x14ac:dyDescent="0.25">
      <c r="A29" t="s">
        <v>1366</v>
      </c>
      <c r="B29">
        <v>38100</v>
      </c>
      <c r="C29" t="s">
        <v>1367</v>
      </c>
      <c r="D29" s="12">
        <f>VLOOKUP($C29,'time leaving home_302'!$C$10:$AS$964,34,FALSE)</f>
        <v>0.22638888888888889</v>
      </c>
      <c r="E29" s="12">
        <f>VLOOKUP($C29,'time leaving home_302'!$C$10:$AS$964,25,FALSE)</f>
        <v>0.29652777777777778</v>
      </c>
      <c r="F29" s="12">
        <f>VLOOKUP($C29,'time leaving home_302'!$C$10:$AS$964,43,FALSE)</f>
        <v>0.3354166666666667</v>
      </c>
    </row>
    <row r="30" spans="1:6" x14ac:dyDescent="0.25">
      <c r="A30" t="s">
        <v>960</v>
      </c>
      <c r="B30">
        <v>29860</v>
      </c>
      <c r="C30" t="s">
        <v>961</v>
      </c>
      <c r="D30" s="12">
        <f>VLOOKUP($C30,'time leaving home_302'!$C$10:$AS$964,34,FALSE)</f>
        <v>0.25625000000000003</v>
      </c>
      <c r="E30" s="12">
        <f>VLOOKUP($C30,'time leaving home_302'!$C$10:$AS$964,25,FALSE)</f>
        <v>0.29652777777777778</v>
      </c>
      <c r="F30" s="12">
        <f>VLOOKUP($C30,'time leaving home_302'!$C$10:$AS$964,43,FALSE)</f>
        <v>0.33333333333333331</v>
      </c>
    </row>
    <row r="31" spans="1:6" x14ac:dyDescent="0.25">
      <c r="A31" t="s">
        <v>1294</v>
      </c>
      <c r="B31">
        <v>36660</v>
      </c>
      <c r="C31" t="s">
        <v>1295</v>
      </c>
      <c r="D31" s="12">
        <f>VLOOKUP($C31,'time leaving home_302'!$C$10:$AS$964,34,FALSE)</f>
        <v>0.25694444444444448</v>
      </c>
      <c r="E31" s="12">
        <f>VLOOKUP($C31,'time leaving home_302'!$C$10:$AS$964,25,FALSE)</f>
        <v>0.29652777777777778</v>
      </c>
      <c r="F31" s="12">
        <f>VLOOKUP($C31,'time leaving home_302'!$C$10:$AS$964,43,FALSE)</f>
        <v>0.3298611111111111</v>
      </c>
    </row>
    <row r="32" spans="1:6" x14ac:dyDescent="0.25">
      <c r="A32" t="s">
        <v>540</v>
      </c>
      <c r="B32">
        <v>21220</v>
      </c>
      <c r="C32" t="s">
        <v>541</v>
      </c>
      <c r="D32" s="12">
        <f>VLOOKUP($C32,'time leaving home_302'!$C$10:$AS$964,34,FALSE)</f>
        <v>0.18402777777777779</v>
      </c>
      <c r="E32" s="12">
        <f>VLOOKUP($C32,'time leaving home_302'!$C$10:$AS$964,25,FALSE)</f>
        <v>0.29652777777777778</v>
      </c>
      <c r="F32" s="12">
        <f>VLOOKUP($C32,'time leaving home_302'!$C$10:$AS$964,43,FALSE)</f>
        <v>0.3666666666666667</v>
      </c>
    </row>
    <row r="33" spans="1:6" x14ac:dyDescent="0.25">
      <c r="A33" t="s">
        <v>780</v>
      </c>
      <c r="B33">
        <v>26180</v>
      </c>
      <c r="C33" t="s">
        <v>781</v>
      </c>
      <c r="D33" s="12">
        <f>VLOOKUP($C33,'time leaving home_302'!$C$10:$AS$964,34,FALSE)</f>
        <v>0.25347222222222221</v>
      </c>
      <c r="E33" s="12">
        <f>VLOOKUP($C33,'time leaving home_302'!$C$10:$AS$964,25,FALSE)</f>
        <v>0.29722222222222222</v>
      </c>
      <c r="F33" s="12">
        <f>VLOOKUP($C33,'time leaving home_302'!$C$10:$AS$964,43,FALSE)</f>
        <v>0.35416666666666669</v>
      </c>
    </row>
    <row r="34" spans="1:6" x14ac:dyDescent="0.25">
      <c r="A34" t="s">
        <v>1116</v>
      </c>
      <c r="B34">
        <v>32980</v>
      </c>
      <c r="C34" t="s">
        <v>1117</v>
      </c>
      <c r="D34" s="12">
        <f>VLOOKUP($C34,'time leaving home_302'!$C$10:$AS$964,34,FALSE)</f>
        <v>0.25347222222222221</v>
      </c>
      <c r="E34" s="12">
        <f>VLOOKUP($C34,'time leaving home_302'!$C$10:$AS$964,25,FALSE)</f>
        <v>0.29722222222222222</v>
      </c>
      <c r="F34" s="12">
        <f>VLOOKUP($C34,'time leaving home_302'!$C$10:$AS$964,43,FALSE)</f>
        <v>0.34722222222222227</v>
      </c>
    </row>
    <row r="35" spans="1:6" x14ac:dyDescent="0.25">
      <c r="A35" t="s">
        <v>992</v>
      </c>
      <c r="B35">
        <v>30500</v>
      </c>
      <c r="C35" t="s">
        <v>993</v>
      </c>
      <c r="D35" s="12">
        <f>VLOOKUP($C35,'time leaving home_302'!$C$10:$AS$964,34,FALSE)</f>
        <v>0.26041666666666669</v>
      </c>
      <c r="E35" s="12">
        <f>VLOOKUP($C35,'time leaving home_302'!$C$10:$AS$964,25,FALSE)</f>
        <v>0.29722222222222222</v>
      </c>
      <c r="F35" s="12">
        <f>VLOOKUP($C35,'time leaving home_302'!$C$10:$AS$964,43,FALSE)</f>
        <v>0.33888888888888885</v>
      </c>
    </row>
    <row r="36" spans="1:6" x14ac:dyDescent="0.25">
      <c r="A36" t="s">
        <v>790</v>
      </c>
      <c r="B36">
        <v>26380</v>
      </c>
      <c r="C36" t="s">
        <v>791</v>
      </c>
      <c r="D36" s="12">
        <f>VLOOKUP($C36,'time leaving home_302'!$C$10:$AS$964,34,FALSE)</f>
        <v>0.25416666666666665</v>
      </c>
      <c r="E36" s="12">
        <f>VLOOKUP($C36,'time leaving home_302'!$C$10:$AS$964,25,FALSE)</f>
        <v>0.29722222222222222</v>
      </c>
      <c r="F36" s="12">
        <f>VLOOKUP($C36,'time leaving home_302'!$C$10:$AS$964,43,FALSE)</f>
        <v>0.33611111111111108</v>
      </c>
    </row>
    <row r="37" spans="1:6" x14ac:dyDescent="0.25">
      <c r="A37" t="s">
        <v>1322</v>
      </c>
      <c r="B37">
        <v>37260</v>
      </c>
      <c r="C37" t="s">
        <v>1323</v>
      </c>
      <c r="D37" s="12">
        <f>VLOOKUP($C37,'time leaving home_302'!$C$10:$AS$964,34,FALSE)</f>
        <v>0.25833333333333336</v>
      </c>
      <c r="E37" s="12">
        <f>VLOOKUP($C37,'time leaving home_302'!$C$10:$AS$964,25,FALSE)</f>
        <v>0.29791666666666666</v>
      </c>
      <c r="F37" s="12">
        <f>VLOOKUP($C37,'time leaving home_302'!$C$10:$AS$964,43,FALSE)</f>
        <v>0.34166666666666662</v>
      </c>
    </row>
    <row r="38" spans="1:6" x14ac:dyDescent="0.25">
      <c r="A38" t="s">
        <v>1842</v>
      </c>
      <c r="B38">
        <v>48060</v>
      </c>
      <c r="C38" t="s">
        <v>1843</v>
      </c>
      <c r="D38" s="12">
        <f>VLOOKUP($C38,'time leaving home_302'!$C$10:$AS$964,34,FALSE)</f>
        <v>0.26041666666666669</v>
      </c>
      <c r="E38" s="12">
        <f>VLOOKUP($C38,'time leaving home_302'!$C$10:$AS$964,25,FALSE)</f>
        <v>0.29791666666666666</v>
      </c>
      <c r="F38" s="12">
        <f>VLOOKUP($C38,'time leaving home_302'!$C$10:$AS$964,43,FALSE)</f>
        <v>0.34513888888888888</v>
      </c>
    </row>
    <row r="39" spans="1:6" x14ac:dyDescent="0.25">
      <c r="A39" t="s">
        <v>852</v>
      </c>
      <c r="B39">
        <v>27580</v>
      </c>
      <c r="C39" t="s">
        <v>853</v>
      </c>
      <c r="D39" s="12">
        <f>VLOOKUP($C39,'time leaving home_302'!$C$10:$AS$964,34,FALSE)</f>
        <v>0.26041666666666669</v>
      </c>
      <c r="E39" s="12">
        <f>VLOOKUP($C39,'time leaving home_302'!$C$10:$AS$964,25,FALSE)</f>
        <v>0.29791666666666666</v>
      </c>
      <c r="F39" s="12">
        <f>VLOOKUP($C39,'time leaving home_302'!$C$10:$AS$964,43,FALSE)</f>
        <v>0.34166666666666662</v>
      </c>
    </row>
    <row r="40" spans="1:6" x14ac:dyDescent="0.25">
      <c r="A40" t="s">
        <v>1504</v>
      </c>
      <c r="B40">
        <v>40940</v>
      </c>
      <c r="C40" t="s">
        <v>1505</v>
      </c>
      <c r="D40" s="12">
        <f>VLOOKUP($C40,'time leaving home_302'!$C$10:$AS$964,34,FALSE)</f>
        <v>0.21041666666666667</v>
      </c>
      <c r="E40" s="12">
        <f>VLOOKUP($C40,'time leaving home_302'!$C$10:$AS$964,25,FALSE)</f>
        <v>0.29791666666666666</v>
      </c>
      <c r="F40" s="12">
        <f>VLOOKUP($C40,'time leaving home_302'!$C$10:$AS$964,43,FALSE)</f>
        <v>0.34861111111111115</v>
      </c>
    </row>
    <row r="41" spans="1:6" x14ac:dyDescent="0.25">
      <c r="A41" t="s">
        <v>212</v>
      </c>
      <c r="B41">
        <v>14300</v>
      </c>
      <c r="C41" t="s">
        <v>213</v>
      </c>
      <c r="D41" s="12">
        <f>VLOOKUP($C41,'time leaving home_302'!$C$10:$AS$964,34,FALSE)</f>
        <v>0.25416666666666665</v>
      </c>
      <c r="E41" s="12">
        <f>VLOOKUP($C41,'time leaving home_302'!$C$10:$AS$964,25,FALSE)</f>
        <v>0.29791666666666666</v>
      </c>
      <c r="F41" s="12">
        <f>VLOOKUP($C41,'time leaving home_302'!$C$10:$AS$964,43,FALSE)</f>
        <v>0.33819444444444446</v>
      </c>
    </row>
    <row r="42" spans="1:6" x14ac:dyDescent="0.25">
      <c r="A42" t="s">
        <v>850</v>
      </c>
      <c r="B42">
        <v>27540</v>
      </c>
      <c r="C42" t="s">
        <v>851</v>
      </c>
      <c r="D42" s="12">
        <f>VLOOKUP($C42,'time leaving home_302'!$C$10:$AS$964,34,FALSE)</f>
        <v>0.25555555555555559</v>
      </c>
      <c r="E42" s="12">
        <f>VLOOKUP($C42,'time leaving home_302'!$C$10:$AS$964,25,FALSE)</f>
        <v>0.29791666666666666</v>
      </c>
      <c r="F42" s="12">
        <f>VLOOKUP($C42,'time leaving home_302'!$C$10:$AS$964,43,FALSE)</f>
        <v>0.34097222222222223</v>
      </c>
    </row>
    <row r="43" spans="1:6" x14ac:dyDescent="0.25">
      <c r="A43" t="s">
        <v>1280</v>
      </c>
      <c r="B43">
        <v>36380</v>
      </c>
      <c r="C43" t="s">
        <v>1281</v>
      </c>
      <c r="D43" s="12">
        <f>VLOOKUP($C43,'time leaving home_302'!$C$10:$AS$964,34,FALSE)</f>
        <v>0.25972222222222224</v>
      </c>
      <c r="E43" s="12">
        <f>VLOOKUP($C43,'time leaving home_302'!$C$10:$AS$964,25,FALSE)</f>
        <v>0.29791666666666666</v>
      </c>
      <c r="F43" s="12">
        <f>VLOOKUP($C43,'time leaving home_302'!$C$10:$AS$964,43,FALSE)</f>
        <v>0.3430555555555555</v>
      </c>
    </row>
    <row r="44" spans="1:6" x14ac:dyDescent="0.25">
      <c r="A44" t="s">
        <v>900</v>
      </c>
      <c r="B44">
        <v>28660</v>
      </c>
      <c r="C44" t="s">
        <v>901</v>
      </c>
      <c r="D44" s="12">
        <f>VLOOKUP($C44,'time leaving home_302'!$C$10:$AS$964,34,FALSE)</f>
        <v>0.25416666666666665</v>
      </c>
      <c r="E44" s="12">
        <f>VLOOKUP($C44,'time leaving home_302'!$C$10:$AS$964,25,FALSE)</f>
        <v>0.2986111111111111</v>
      </c>
      <c r="F44" s="12">
        <f>VLOOKUP($C44,'time leaving home_302'!$C$10:$AS$964,43,FALSE)</f>
        <v>0.34375</v>
      </c>
    </row>
    <row r="45" spans="1:6" x14ac:dyDescent="0.25">
      <c r="A45" t="s">
        <v>1516</v>
      </c>
      <c r="B45">
        <v>41220</v>
      </c>
      <c r="C45" t="s">
        <v>1517</v>
      </c>
      <c r="D45" s="12">
        <f>VLOOKUP($C45,'time leaving home_302'!$C$10:$AS$964,34,FALSE)</f>
        <v>0.26666666666666666</v>
      </c>
      <c r="E45" s="12">
        <f>VLOOKUP($C45,'time leaving home_302'!$C$10:$AS$964,25,FALSE)</f>
        <v>0.2986111111111111</v>
      </c>
      <c r="F45" s="12">
        <f>VLOOKUP($C45,'time leaving home_302'!$C$10:$AS$964,43,FALSE)</f>
        <v>0.3444444444444445</v>
      </c>
    </row>
    <row r="46" spans="1:6" x14ac:dyDescent="0.25">
      <c r="A46" t="s">
        <v>1704</v>
      </c>
      <c r="B46">
        <v>45180</v>
      </c>
      <c r="C46" t="s">
        <v>1705</v>
      </c>
      <c r="D46" s="12">
        <f>VLOOKUP($C46,'time leaving home_302'!$C$10:$AS$964,34,FALSE)</f>
        <v>0.25069444444444444</v>
      </c>
      <c r="E46" s="12">
        <f>VLOOKUP($C46,'time leaving home_302'!$C$10:$AS$964,25,FALSE)</f>
        <v>0.2986111111111111</v>
      </c>
      <c r="F46" s="12">
        <f>VLOOKUP($C46,'time leaving home_302'!$C$10:$AS$964,43,FALSE)</f>
        <v>0.3520833333333333</v>
      </c>
    </row>
    <row r="47" spans="1:6" x14ac:dyDescent="0.25">
      <c r="A47" t="s">
        <v>34</v>
      </c>
      <c r="B47">
        <v>10700</v>
      </c>
      <c r="C47" t="s">
        <v>35</v>
      </c>
      <c r="D47" s="12">
        <f>VLOOKUP($C47,'time leaving home_302'!$C$10:$AS$964,34,FALSE)</f>
        <v>0.25972222222222224</v>
      </c>
      <c r="E47" s="12">
        <f>VLOOKUP($C47,'time leaving home_302'!$C$10:$AS$964,25,FALSE)</f>
        <v>0.2986111111111111</v>
      </c>
      <c r="F47" s="12">
        <f>VLOOKUP($C47,'time leaving home_302'!$C$10:$AS$964,43,FALSE)</f>
        <v>0.34791666666666665</v>
      </c>
    </row>
    <row r="48" spans="1:6" x14ac:dyDescent="0.25">
      <c r="A48" t="s">
        <v>4</v>
      </c>
      <c r="B48">
        <v>10020</v>
      </c>
      <c r="C48" t="s">
        <v>5</v>
      </c>
      <c r="D48" s="12">
        <f>VLOOKUP($C48,'time leaving home_302'!$C$10:$AS$964,34,FALSE)</f>
        <v>0.25694444444444448</v>
      </c>
      <c r="E48" s="12">
        <f>VLOOKUP($C48,'time leaving home_302'!$C$10:$AS$964,25,FALSE)</f>
        <v>0.2986111111111111</v>
      </c>
      <c r="F48" s="12">
        <f>VLOOKUP($C48,'time leaving home_302'!$C$10:$AS$964,43,FALSE)</f>
        <v>0.3354166666666667</v>
      </c>
    </row>
    <row r="49" spans="1:6" x14ac:dyDescent="0.25">
      <c r="A49" t="s">
        <v>886</v>
      </c>
      <c r="B49">
        <v>28340</v>
      </c>
      <c r="C49" t="s">
        <v>887</v>
      </c>
      <c r="D49" s="12">
        <f>VLOOKUP($C49,'time leaving home_302'!$C$10:$AS$964,34,FALSE)</f>
        <v>0.22083333333333333</v>
      </c>
      <c r="E49" s="12">
        <f>VLOOKUP($C49,'time leaving home_302'!$C$10:$AS$964,25,FALSE)</f>
        <v>0.2986111111111111</v>
      </c>
      <c r="F49" s="12">
        <f>VLOOKUP($C49,'time leaving home_302'!$C$10:$AS$964,43,FALSE)</f>
        <v>0.36944444444444446</v>
      </c>
    </row>
    <row r="50" spans="1:6" x14ac:dyDescent="0.25">
      <c r="A50" t="s">
        <v>234</v>
      </c>
      <c r="B50">
        <v>14740</v>
      </c>
      <c r="C50" t="s">
        <v>235</v>
      </c>
      <c r="D50" s="12">
        <f>VLOOKUP($C50,'time leaving home_302'!$C$10:$AS$964,34,FALSE)</f>
        <v>0.25625000000000003</v>
      </c>
      <c r="E50" s="12">
        <f>VLOOKUP($C50,'time leaving home_302'!$C$10:$AS$964,25,FALSE)</f>
        <v>0.2986111111111111</v>
      </c>
      <c r="F50" s="12">
        <f>VLOOKUP($C50,'time leaving home_302'!$C$10:$AS$964,43,FALSE)</f>
        <v>0.35694444444444445</v>
      </c>
    </row>
    <row r="51" spans="1:6" x14ac:dyDescent="0.25">
      <c r="A51" t="s">
        <v>1254</v>
      </c>
      <c r="B51">
        <v>35860</v>
      </c>
      <c r="C51" t="s">
        <v>1255</v>
      </c>
      <c r="D51" s="12">
        <f>VLOOKUP($C51,'time leaving home_302'!$C$10:$AS$964,34,FALSE)</f>
        <v>0.25763888888888892</v>
      </c>
      <c r="E51" s="12">
        <f>VLOOKUP($C51,'time leaving home_302'!$C$10:$AS$964,25,FALSE)</f>
        <v>0.29930555555555555</v>
      </c>
      <c r="F51" s="12">
        <f>VLOOKUP($C51,'time leaving home_302'!$C$10:$AS$964,43,FALSE)</f>
        <v>0.36944444444444446</v>
      </c>
    </row>
    <row r="52" spans="1:6" x14ac:dyDescent="0.25">
      <c r="A52" t="s">
        <v>1136</v>
      </c>
      <c r="B52">
        <v>33380</v>
      </c>
      <c r="C52" t="s">
        <v>1137</v>
      </c>
      <c r="D52" s="12">
        <f>VLOOKUP($C52,'time leaving home_302'!$C$10:$AS$964,34,FALSE)</f>
        <v>0.2590277777777778</v>
      </c>
      <c r="E52" s="12">
        <f>VLOOKUP($C52,'time leaving home_302'!$C$10:$AS$964,25,FALSE)</f>
        <v>0.29930555555555555</v>
      </c>
      <c r="F52" s="12">
        <f>VLOOKUP($C52,'time leaving home_302'!$C$10:$AS$964,43,FALSE)</f>
        <v>0.34652777777777777</v>
      </c>
    </row>
    <row r="53" spans="1:6" x14ac:dyDescent="0.25">
      <c r="A53" t="s">
        <v>1900</v>
      </c>
      <c r="B53">
        <v>49500</v>
      </c>
      <c r="C53" t="s">
        <v>1901</v>
      </c>
      <c r="D53" s="12">
        <f>VLOOKUP($C53,'time leaving home_302'!$C$10:$AS$964,34,FALSE)</f>
        <v>0.26319444444444445</v>
      </c>
      <c r="E53" s="12">
        <f>VLOOKUP($C53,'time leaving home_302'!$C$10:$AS$964,25,FALSE)</f>
        <v>0.29930555555555555</v>
      </c>
      <c r="F53" s="12">
        <f>VLOOKUP($C53,'time leaving home_302'!$C$10:$AS$964,43,FALSE)</f>
        <v>0.33055555555555555</v>
      </c>
    </row>
    <row r="54" spans="1:6" x14ac:dyDescent="0.25">
      <c r="A54" t="s">
        <v>560</v>
      </c>
      <c r="B54">
        <v>21640</v>
      </c>
      <c r="C54" t="s">
        <v>561</v>
      </c>
      <c r="D54" s="12">
        <f>VLOOKUP($C54,'time leaving home_302'!$C$10:$AS$964,34,FALSE)</f>
        <v>0.26250000000000001</v>
      </c>
      <c r="E54" s="12">
        <f>VLOOKUP($C54,'time leaving home_302'!$C$10:$AS$964,25,FALSE)</f>
        <v>0.29930555555555555</v>
      </c>
      <c r="F54" s="12">
        <f>VLOOKUP($C54,'time leaving home_302'!$C$10:$AS$964,43,FALSE)</f>
        <v>0.3840277777777778</v>
      </c>
    </row>
    <row r="55" spans="1:6" x14ac:dyDescent="0.25">
      <c r="A55" t="s">
        <v>432</v>
      </c>
      <c r="B55">
        <v>18980</v>
      </c>
      <c r="C55" t="s">
        <v>433</v>
      </c>
      <c r="D55" s="12">
        <f>VLOOKUP($C55,'time leaving home_302'!$C$10:$AS$964,34,FALSE)</f>
        <v>0.25208333333333333</v>
      </c>
      <c r="E55" s="12">
        <f>VLOOKUP($C55,'time leaving home_302'!$C$10:$AS$964,25,FALSE)</f>
        <v>0.29930555555555555</v>
      </c>
      <c r="F55" s="12">
        <f>VLOOKUP($C55,'time leaving home_302'!$C$10:$AS$964,43,FALSE)</f>
        <v>0.34375</v>
      </c>
    </row>
    <row r="56" spans="1:6" x14ac:dyDescent="0.25">
      <c r="A56" t="s">
        <v>502</v>
      </c>
      <c r="B56">
        <v>20380</v>
      </c>
      <c r="C56" t="s">
        <v>503</v>
      </c>
      <c r="D56" s="12">
        <f>VLOOKUP($C56,'time leaving home_302'!$C$10:$AS$964,34,FALSE)</f>
        <v>0.26180555555555557</v>
      </c>
      <c r="E56" s="12">
        <f>VLOOKUP($C56,'time leaving home_302'!$C$10:$AS$964,25,FALSE)</f>
        <v>0.29930555555555555</v>
      </c>
      <c r="F56" s="12">
        <f>VLOOKUP($C56,'time leaving home_302'!$C$10:$AS$964,43,FALSE)</f>
        <v>0.3444444444444445</v>
      </c>
    </row>
    <row r="57" spans="1:6" x14ac:dyDescent="0.25">
      <c r="A57" t="s">
        <v>856</v>
      </c>
      <c r="B57">
        <v>27660</v>
      </c>
      <c r="C57" t="s">
        <v>857</v>
      </c>
      <c r="D57" s="12">
        <f>VLOOKUP($C57,'time leaving home_302'!$C$10:$AS$964,34,FALSE)</f>
        <v>0.25625000000000003</v>
      </c>
      <c r="E57" s="12">
        <f>VLOOKUP($C57,'time leaving home_302'!$C$10:$AS$964,25,FALSE)</f>
        <v>0.29930555555555555</v>
      </c>
      <c r="F57" s="12">
        <f>VLOOKUP($C57,'time leaving home_302'!$C$10:$AS$964,43,FALSE)</f>
        <v>0.34027777777777773</v>
      </c>
    </row>
    <row r="58" spans="1:6" x14ac:dyDescent="0.25">
      <c r="A58" t="s">
        <v>980</v>
      </c>
      <c r="B58">
        <v>30280</v>
      </c>
      <c r="C58" t="s">
        <v>981</v>
      </c>
      <c r="D58" s="12">
        <f>VLOOKUP($C58,'time leaving home_302'!$C$10:$AS$964,34,FALSE)</f>
        <v>0.26041666666666669</v>
      </c>
      <c r="E58" s="12">
        <f>VLOOKUP($C58,'time leaving home_302'!$C$10:$AS$964,25,FALSE)</f>
        <v>0.3</v>
      </c>
      <c r="F58" s="12">
        <f>VLOOKUP($C58,'time leaving home_302'!$C$10:$AS$964,43,FALSE)</f>
        <v>0.3527777777777778</v>
      </c>
    </row>
    <row r="59" spans="1:6" x14ac:dyDescent="0.25">
      <c r="A59" t="s">
        <v>1608</v>
      </c>
      <c r="B59">
        <v>43220</v>
      </c>
      <c r="C59" t="s">
        <v>1609</v>
      </c>
      <c r="D59" s="12">
        <f>VLOOKUP($C59,'time leaving home_302'!$C$10:$AS$964,34,FALSE)</f>
        <v>0.25138888888888888</v>
      </c>
      <c r="E59" s="12">
        <f>VLOOKUP($C59,'time leaving home_302'!$C$10:$AS$964,25,FALSE)</f>
        <v>0.3</v>
      </c>
      <c r="F59" s="12">
        <f>VLOOKUP($C59,'time leaving home_302'!$C$10:$AS$964,43,FALSE)</f>
        <v>0.3527777777777778</v>
      </c>
    </row>
    <row r="60" spans="1:6" x14ac:dyDescent="0.25">
      <c r="A60" t="s">
        <v>722</v>
      </c>
      <c r="B60">
        <v>25020</v>
      </c>
      <c r="C60" t="s">
        <v>723</v>
      </c>
      <c r="D60" s="12">
        <f>VLOOKUP($C60,'time leaving home_302'!$C$10:$AS$964,34,FALSE)</f>
        <v>0.26319444444444445</v>
      </c>
      <c r="E60" s="12">
        <f>VLOOKUP($C60,'time leaving home_302'!$C$10:$AS$964,25,FALSE)</f>
        <v>0.3</v>
      </c>
      <c r="F60" s="12">
        <f>VLOOKUP($C60,'time leaving home_302'!$C$10:$AS$964,43,FALSE)</f>
        <v>0.33680555555555558</v>
      </c>
    </row>
    <row r="61" spans="1:6" x14ac:dyDescent="0.25">
      <c r="A61" t="s">
        <v>1180</v>
      </c>
      <c r="B61">
        <v>34300</v>
      </c>
      <c r="C61" t="s">
        <v>1181</v>
      </c>
      <c r="D61" s="12">
        <f>VLOOKUP($C61,'time leaving home_302'!$C$10:$AS$964,34,FALSE)</f>
        <v>0.2638888888888889</v>
      </c>
      <c r="E61" s="12">
        <f>VLOOKUP($C61,'time leaving home_302'!$C$10:$AS$964,25,FALSE)</f>
        <v>0.3</v>
      </c>
      <c r="F61" s="12">
        <f>VLOOKUP($C61,'time leaving home_302'!$C$10:$AS$964,43,FALSE)</f>
        <v>0.34791666666666665</v>
      </c>
    </row>
    <row r="62" spans="1:6" x14ac:dyDescent="0.25">
      <c r="A62" t="s">
        <v>1548</v>
      </c>
      <c r="B62">
        <v>41980</v>
      </c>
      <c r="C62" t="s">
        <v>1549</v>
      </c>
      <c r="D62" s="12">
        <f>VLOOKUP($C62,'time leaving home_302'!$C$10:$AS$964,34,FALSE)</f>
        <v>0.26180555555555557</v>
      </c>
      <c r="E62" s="12">
        <f>VLOOKUP($C62,'time leaving home_302'!$C$10:$AS$964,25,FALSE)</f>
        <v>0.3</v>
      </c>
      <c r="F62" s="12">
        <f>VLOOKUP($C62,'time leaving home_302'!$C$10:$AS$964,43,FALSE)</f>
        <v>0.34583333333333338</v>
      </c>
    </row>
    <row r="63" spans="1:6" x14ac:dyDescent="0.25">
      <c r="A63" t="s">
        <v>732</v>
      </c>
      <c r="B63">
        <v>25260</v>
      </c>
      <c r="C63" t="s">
        <v>733</v>
      </c>
      <c r="D63" s="12">
        <f>VLOOKUP($C63,'time leaving home_302'!$C$10:$AS$964,34,FALSE)</f>
        <v>0.25347222222222221</v>
      </c>
      <c r="E63" s="12">
        <f>VLOOKUP($C63,'time leaving home_302'!$C$10:$AS$964,25,FALSE)</f>
        <v>0.3</v>
      </c>
      <c r="F63" s="12">
        <f>VLOOKUP($C63,'time leaving home_302'!$C$10:$AS$964,43,FALSE)</f>
        <v>0.35416666666666669</v>
      </c>
    </row>
    <row r="64" spans="1:6" x14ac:dyDescent="0.25">
      <c r="A64" t="s">
        <v>78</v>
      </c>
      <c r="B64">
        <v>11500</v>
      </c>
      <c r="C64" t="s">
        <v>79</v>
      </c>
      <c r="D64" s="12">
        <f>VLOOKUP($C64,'time leaving home_302'!$C$10:$AS$964,34,FALSE)</f>
        <v>0.25208333333333333</v>
      </c>
      <c r="E64" s="12">
        <f>VLOOKUP($C64,'time leaving home_302'!$C$10:$AS$964,25,FALSE)</f>
        <v>0.3</v>
      </c>
      <c r="F64" s="12">
        <f>VLOOKUP($C64,'time leaving home_302'!$C$10:$AS$964,43,FALSE)</f>
        <v>0.3611111111111111</v>
      </c>
    </row>
    <row r="65" spans="1:6" x14ac:dyDescent="0.25">
      <c r="A65" t="s">
        <v>1776</v>
      </c>
      <c r="B65">
        <v>46580</v>
      </c>
      <c r="C65" t="s">
        <v>1777</v>
      </c>
      <c r="D65" s="12">
        <f>VLOOKUP($C65,'time leaving home_302'!$C$10:$AS$964,34,FALSE)</f>
        <v>0.26458333333333334</v>
      </c>
      <c r="E65" s="12">
        <f>VLOOKUP($C65,'time leaving home_302'!$C$10:$AS$964,25,FALSE)</f>
        <v>0.3</v>
      </c>
      <c r="F65" s="12">
        <f>VLOOKUP($C65,'time leaving home_302'!$C$10:$AS$964,43,FALSE)</f>
        <v>0.32916666666666666</v>
      </c>
    </row>
    <row r="66" spans="1:6" x14ac:dyDescent="0.25">
      <c r="A66" t="s">
        <v>430</v>
      </c>
      <c r="B66">
        <v>18940</v>
      </c>
      <c r="C66" t="s">
        <v>431</v>
      </c>
      <c r="D66" s="12">
        <f>VLOOKUP($C66,'time leaving home_302'!$C$10:$AS$964,34,FALSE)</f>
        <v>0.25625000000000003</v>
      </c>
      <c r="E66" s="12">
        <f>VLOOKUP($C66,'time leaving home_302'!$C$10:$AS$964,25,FALSE)</f>
        <v>0.3</v>
      </c>
      <c r="F66" s="12">
        <f>VLOOKUP($C66,'time leaving home_302'!$C$10:$AS$964,43,FALSE)</f>
        <v>0.33958333333333335</v>
      </c>
    </row>
    <row r="67" spans="1:6" x14ac:dyDescent="0.25">
      <c r="A67" t="s">
        <v>970</v>
      </c>
      <c r="B67">
        <v>30060</v>
      </c>
      <c r="C67" t="s">
        <v>971</v>
      </c>
      <c r="D67" s="12">
        <f>VLOOKUP($C67,'time leaving home_302'!$C$10:$AS$964,34,FALSE)</f>
        <v>0.23124999999999998</v>
      </c>
      <c r="E67" s="12">
        <f>VLOOKUP($C67,'time leaving home_302'!$C$10:$AS$964,25,FALSE)</f>
        <v>0.30069444444444443</v>
      </c>
      <c r="F67" s="12">
        <f>VLOOKUP($C67,'time leaving home_302'!$C$10:$AS$964,43,FALSE)</f>
        <v>0.34652777777777777</v>
      </c>
    </row>
    <row r="68" spans="1:6" x14ac:dyDescent="0.25">
      <c r="A68" t="s">
        <v>538</v>
      </c>
      <c r="B68">
        <v>21140</v>
      </c>
      <c r="C68" t="s">
        <v>539</v>
      </c>
      <c r="D68" s="12">
        <f>VLOOKUP($C68,'time leaving home_302'!$C$10:$AS$964,34,FALSE)</f>
        <v>0.21180555555555555</v>
      </c>
      <c r="E68" s="12">
        <f>VLOOKUP($C68,'time leaving home_302'!$C$10:$AS$964,25,FALSE)</f>
        <v>0.30069444444444443</v>
      </c>
      <c r="F68" s="12">
        <f>VLOOKUP($C68,'time leaving home_302'!$C$10:$AS$964,43,FALSE)</f>
        <v>0.34930555555555554</v>
      </c>
    </row>
    <row r="69" spans="1:6" x14ac:dyDescent="0.25">
      <c r="A69" t="s">
        <v>1544</v>
      </c>
      <c r="B69">
        <v>41900</v>
      </c>
      <c r="C69" t="s">
        <v>1545</v>
      </c>
      <c r="D69" s="12">
        <f>VLOOKUP($C69,'time leaving home_302'!$C$10:$AS$964,34,FALSE)</f>
        <v>0.26805555555555555</v>
      </c>
      <c r="E69" s="12">
        <f>VLOOKUP($C69,'time leaving home_302'!$C$10:$AS$964,25,FALSE)</f>
        <v>0.30069444444444443</v>
      </c>
      <c r="F69" s="12">
        <f>VLOOKUP($C69,'time leaving home_302'!$C$10:$AS$964,43,FALSE)</f>
        <v>0.33680555555555558</v>
      </c>
    </row>
    <row r="70" spans="1:6" x14ac:dyDescent="0.25">
      <c r="A70" t="s">
        <v>244</v>
      </c>
      <c r="B70">
        <v>15020</v>
      </c>
      <c r="C70" t="s">
        <v>245</v>
      </c>
      <c r="D70" s="12">
        <f>VLOOKUP($C70,'time leaving home_302'!$C$10:$AS$964,34,FALSE)</f>
        <v>0.25763888888888892</v>
      </c>
      <c r="E70" s="12">
        <f>VLOOKUP($C70,'time leaving home_302'!$C$10:$AS$964,25,FALSE)</f>
        <v>0.30069444444444443</v>
      </c>
      <c r="F70" s="12">
        <f>VLOOKUP($C70,'time leaving home_302'!$C$10:$AS$964,43,FALSE)</f>
        <v>0.35069444444444442</v>
      </c>
    </row>
    <row r="71" spans="1:6" x14ac:dyDescent="0.25">
      <c r="A71" t="s">
        <v>428</v>
      </c>
      <c r="B71">
        <v>18900</v>
      </c>
      <c r="C71" t="s">
        <v>429</v>
      </c>
      <c r="D71" s="12">
        <f>VLOOKUP($C71,'time leaving home_302'!$C$10:$AS$964,34,FALSE)</f>
        <v>0.27291666666666664</v>
      </c>
      <c r="E71" s="12">
        <f>VLOOKUP($C71,'time leaving home_302'!$C$10:$AS$964,25,FALSE)</f>
        <v>0.30069444444444443</v>
      </c>
      <c r="F71" s="12">
        <f>VLOOKUP($C71,'time leaving home_302'!$C$10:$AS$964,43,FALSE)</f>
        <v>0.34583333333333338</v>
      </c>
    </row>
    <row r="72" spans="1:6" x14ac:dyDescent="0.25">
      <c r="A72" t="s">
        <v>1756</v>
      </c>
      <c r="B72">
        <v>46180</v>
      </c>
      <c r="C72" t="s">
        <v>1757</v>
      </c>
      <c r="D72" s="12">
        <f>VLOOKUP($C72,'time leaving home_302'!$C$10:$AS$964,34,FALSE)</f>
        <v>0.26597222222222222</v>
      </c>
      <c r="E72" s="12">
        <f>VLOOKUP($C72,'time leaving home_302'!$C$10:$AS$964,25,FALSE)</f>
        <v>0.30069444444444443</v>
      </c>
      <c r="F72" s="12">
        <f>VLOOKUP($C72,'time leaving home_302'!$C$10:$AS$964,43,FALSE)</f>
        <v>0.33611111111111108</v>
      </c>
    </row>
    <row r="73" spans="1:6" x14ac:dyDescent="0.25">
      <c r="A73" t="s">
        <v>706</v>
      </c>
      <c r="B73">
        <v>24700</v>
      </c>
      <c r="C73" t="s">
        <v>707</v>
      </c>
      <c r="D73" s="12">
        <f>VLOOKUP($C73,'time leaving home_302'!$C$10:$AS$964,34,FALSE)</f>
        <v>0.25763888888888892</v>
      </c>
      <c r="E73" s="12">
        <f>VLOOKUP($C73,'time leaving home_302'!$C$10:$AS$964,25,FALSE)</f>
        <v>0.30069444444444443</v>
      </c>
      <c r="F73" s="12">
        <f>VLOOKUP($C73,'time leaving home_302'!$C$10:$AS$964,43,FALSE)</f>
        <v>0.3888888888888889</v>
      </c>
    </row>
    <row r="74" spans="1:6" x14ac:dyDescent="0.25">
      <c r="A74" t="s">
        <v>1420</v>
      </c>
      <c r="B74">
        <v>39260</v>
      </c>
      <c r="C74" t="s">
        <v>1421</v>
      </c>
      <c r="D74" s="12">
        <f>VLOOKUP($C74,'time leaving home_302'!$C$10:$AS$964,34,FALSE)</f>
        <v>0.25069444444444444</v>
      </c>
      <c r="E74" s="12">
        <f>VLOOKUP($C74,'time leaving home_302'!$C$10:$AS$964,25,FALSE)</f>
        <v>0.30069444444444443</v>
      </c>
      <c r="F74" s="12">
        <f>VLOOKUP($C74,'time leaving home_302'!$C$10:$AS$964,43,FALSE)</f>
        <v>0.34583333333333338</v>
      </c>
    </row>
    <row r="75" spans="1:6" x14ac:dyDescent="0.25">
      <c r="A75" t="s">
        <v>178</v>
      </c>
      <c r="B75">
        <v>13620</v>
      </c>
      <c r="C75" t="s">
        <v>179</v>
      </c>
      <c r="D75" s="12">
        <f>VLOOKUP($C75,'time leaving home_302'!$C$10:$AS$964,34,FALSE)</f>
        <v>0.26319444444444445</v>
      </c>
      <c r="E75" s="12">
        <f>VLOOKUP($C75,'time leaving home_302'!$C$10:$AS$964,25,FALSE)</f>
        <v>0.30069444444444443</v>
      </c>
      <c r="F75" s="12">
        <f>VLOOKUP($C75,'time leaving home_302'!$C$10:$AS$964,43,FALSE)</f>
        <v>0.34513888888888888</v>
      </c>
    </row>
    <row r="76" spans="1:6" x14ac:dyDescent="0.25">
      <c r="A76" t="s">
        <v>310</v>
      </c>
      <c r="B76">
        <v>16420</v>
      </c>
      <c r="C76" t="s">
        <v>311</v>
      </c>
      <c r="D76" s="12">
        <f>VLOOKUP($C76,'time leaving home_302'!$C$10:$AS$964,34,FALSE)</f>
        <v>0.25972222222222224</v>
      </c>
      <c r="E76" s="12">
        <f>VLOOKUP($C76,'time leaving home_302'!$C$10:$AS$964,25,FALSE)</f>
        <v>0.30069444444444443</v>
      </c>
      <c r="F76" s="12">
        <f>VLOOKUP($C76,'time leaving home_302'!$C$10:$AS$964,43,FALSE)</f>
        <v>0.35000000000000003</v>
      </c>
    </row>
    <row r="77" spans="1:6" x14ac:dyDescent="0.25">
      <c r="A77" t="s">
        <v>730</v>
      </c>
      <c r="B77">
        <v>25220</v>
      </c>
      <c r="C77" t="s">
        <v>731</v>
      </c>
      <c r="D77" s="12">
        <f>VLOOKUP($C77,'time leaving home_302'!$C$10:$AS$964,34,FALSE)</f>
        <v>0.25277777777777777</v>
      </c>
      <c r="E77" s="12">
        <f>VLOOKUP($C77,'time leaving home_302'!$C$10:$AS$964,25,FALSE)</f>
        <v>0.30138888888888887</v>
      </c>
      <c r="F77" s="12">
        <f>VLOOKUP($C77,'time leaving home_302'!$C$10:$AS$964,43,FALSE)</f>
        <v>0.34861111111111115</v>
      </c>
    </row>
    <row r="78" spans="1:6" x14ac:dyDescent="0.25">
      <c r="A78" t="s">
        <v>1686</v>
      </c>
      <c r="B78">
        <v>44780</v>
      </c>
      <c r="C78" t="s">
        <v>1687</v>
      </c>
      <c r="D78" s="12">
        <f>VLOOKUP($C78,'time leaving home_302'!$C$10:$AS$964,34,FALSE)</f>
        <v>0.25972222222222224</v>
      </c>
      <c r="E78" s="12">
        <f>VLOOKUP($C78,'time leaving home_302'!$C$10:$AS$964,25,FALSE)</f>
        <v>0.30138888888888887</v>
      </c>
      <c r="F78" s="12">
        <f>VLOOKUP($C78,'time leaving home_302'!$C$10:$AS$964,43,FALSE)</f>
        <v>0.3520833333333333</v>
      </c>
    </row>
    <row r="79" spans="1:6" x14ac:dyDescent="0.25">
      <c r="A79" t="s">
        <v>668</v>
      </c>
      <c r="B79">
        <v>23900</v>
      </c>
      <c r="C79" t="s">
        <v>669</v>
      </c>
      <c r="D79" s="12">
        <f>VLOOKUP($C79,'time leaving home_302'!$C$10:$AS$964,34,FALSE)</f>
        <v>0.2590277777777778</v>
      </c>
      <c r="E79" s="12">
        <f>VLOOKUP($C79,'time leaving home_302'!$C$10:$AS$964,25,FALSE)</f>
        <v>0.30138888888888887</v>
      </c>
      <c r="F79" s="12">
        <f>VLOOKUP($C79,'time leaving home_302'!$C$10:$AS$964,43,FALSE)</f>
        <v>0.36319444444444443</v>
      </c>
    </row>
    <row r="80" spans="1:6" x14ac:dyDescent="0.25">
      <c r="A80" t="s">
        <v>1394</v>
      </c>
      <c r="B80">
        <v>38660</v>
      </c>
      <c r="C80" t="s">
        <v>1395</v>
      </c>
      <c r="D80" s="12">
        <f>VLOOKUP($C80,'time leaving home_302'!$C$10:$AS$964,34,FALSE)</f>
        <v>0.26250000000000001</v>
      </c>
      <c r="E80" s="12">
        <f>VLOOKUP($C80,'time leaving home_302'!$C$10:$AS$964,25,FALSE)</f>
        <v>0.30138888888888887</v>
      </c>
      <c r="F80" s="12">
        <f>VLOOKUP($C80,'time leaving home_302'!$C$10:$AS$964,43,FALSE)</f>
        <v>0.34513888888888888</v>
      </c>
    </row>
    <row r="81" spans="1:6" x14ac:dyDescent="0.25">
      <c r="A81" t="s">
        <v>126</v>
      </c>
      <c r="B81">
        <v>12540</v>
      </c>
      <c r="C81" t="s">
        <v>127</v>
      </c>
      <c r="D81" s="12">
        <f>VLOOKUP($C81,'time leaving home_302'!$C$10:$AS$964,34,FALSE)</f>
        <v>0.25138888888888888</v>
      </c>
      <c r="E81" s="12">
        <f>VLOOKUP($C81,'time leaving home_302'!$C$10:$AS$964,25,FALSE)</f>
        <v>0.30138888888888887</v>
      </c>
      <c r="F81" s="12">
        <f>VLOOKUP($C81,'time leaving home_302'!$C$10:$AS$964,43,FALSE)</f>
        <v>0.3527777777777778</v>
      </c>
    </row>
    <row r="82" spans="1:6" x14ac:dyDescent="0.25">
      <c r="A82" t="s">
        <v>454</v>
      </c>
      <c r="B82">
        <v>19460</v>
      </c>
      <c r="C82" t="s">
        <v>455</v>
      </c>
      <c r="D82" s="12">
        <f>VLOOKUP($C82,'time leaving home_302'!$C$10:$AS$964,34,FALSE)</f>
        <v>0.2590277777777778</v>
      </c>
      <c r="E82" s="12">
        <f>VLOOKUP($C82,'time leaving home_302'!$C$10:$AS$964,25,FALSE)</f>
        <v>0.30138888888888887</v>
      </c>
      <c r="F82" s="12">
        <f>VLOOKUP($C82,'time leaving home_302'!$C$10:$AS$964,43,FALSE)</f>
        <v>0.34861111111111115</v>
      </c>
    </row>
    <row r="83" spans="1:6" x14ac:dyDescent="0.25">
      <c r="A83" t="s">
        <v>1632</v>
      </c>
      <c r="B83">
        <v>43660</v>
      </c>
      <c r="C83" t="s">
        <v>1633</v>
      </c>
      <c r="D83" s="12">
        <f>VLOOKUP($C83,'time leaving home_302'!$C$10:$AS$964,34,FALSE)</f>
        <v>0.26319444444444445</v>
      </c>
      <c r="E83" s="12">
        <f>VLOOKUP($C83,'time leaving home_302'!$C$10:$AS$964,25,FALSE)</f>
        <v>0.30138888888888887</v>
      </c>
      <c r="F83" s="12">
        <f>VLOOKUP($C83,'time leaving home_302'!$C$10:$AS$964,43,FALSE)</f>
        <v>0.3430555555555555</v>
      </c>
    </row>
    <row r="84" spans="1:6" x14ac:dyDescent="0.25">
      <c r="A84" t="s">
        <v>1840</v>
      </c>
      <c r="B84">
        <v>48020</v>
      </c>
      <c r="C84" t="s">
        <v>1841</v>
      </c>
      <c r="D84" s="12">
        <f>VLOOKUP($C84,'time leaving home_302'!$C$10:$AS$964,34,FALSE)</f>
        <v>0.25763888888888892</v>
      </c>
      <c r="E84" s="12">
        <f>VLOOKUP($C84,'time leaving home_302'!$C$10:$AS$964,25,FALSE)</f>
        <v>0.30138888888888887</v>
      </c>
      <c r="F84" s="12">
        <f>VLOOKUP($C84,'time leaving home_302'!$C$10:$AS$964,43,FALSE)</f>
        <v>0.3576388888888889</v>
      </c>
    </row>
    <row r="85" spans="1:6" x14ac:dyDescent="0.25">
      <c r="A85" t="s">
        <v>858</v>
      </c>
      <c r="B85">
        <v>27700</v>
      </c>
      <c r="C85" t="s">
        <v>859</v>
      </c>
      <c r="D85" s="12">
        <f>VLOOKUP($C85,'time leaving home_302'!$C$10:$AS$964,34,FALSE)</f>
        <v>0.26944444444444443</v>
      </c>
      <c r="E85" s="12">
        <f>VLOOKUP($C85,'time leaving home_302'!$C$10:$AS$964,25,FALSE)</f>
        <v>0.30138888888888887</v>
      </c>
      <c r="F85" s="12">
        <f>VLOOKUP($C85,'time leaving home_302'!$C$10:$AS$964,43,FALSE)</f>
        <v>0.3354166666666667</v>
      </c>
    </row>
    <row r="86" spans="1:6" x14ac:dyDescent="0.25">
      <c r="A86" t="s">
        <v>552</v>
      </c>
      <c r="B86">
        <v>21460</v>
      </c>
      <c r="C86" t="s">
        <v>553</v>
      </c>
      <c r="D86" s="12">
        <f>VLOOKUP($C86,'time leaving home_302'!$C$10:$AS$964,34,FALSE)</f>
        <v>0.2590277777777778</v>
      </c>
      <c r="E86" s="12">
        <f>VLOOKUP($C86,'time leaving home_302'!$C$10:$AS$964,25,FALSE)</f>
        <v>0.30138888888888887</v>
      </c>
      <c r="F86" s="12">
        <f>VLOOKUP($C86,'time leaving home_302'!$C$10:$AS$964,43,FALSE)</f>
        <v>0.34861111111111115</v>
      </c>
    </row>
    <row r="87" spans="1:6" x14ac:dyDescent="0.25">
      <c r="A87" t="s">
        <v>1174</v>
      </c>
      <c r="B87">
        <v>34180</v>
      </c>
      <c r="C87" t="s">
        <v>1175</v>
      </c>
      <c r="D87" s="12">
        <f>VLOOKUP($C87,'time leaving home_302'!$C$10:$AS$964,34,FALSE)</f>
        <v>0.25972222222222224</v>
      </c>
      <c r="E87" s="12">
        <f>VLOOKUP($C87,'time leaving home_302'!$C$10:$AS$964,25,FALSE)</f>
        <v>0.30138888888888887</v>
      </c>
      <c r="F87" s="12">
        <f>VLOOKUP($C87,'time leaving home_302'!$C$10:$AS$964,43,FALSE)</f>
        <v>0.3430555555555555</v>
      </c>
    </row>
    <row r="88" spans="1:6" x14ac:dyDescent="0.25">
      <c r="A88" t="s">
        <v>720</v>
      </c>
      <c r="B88">
        <v>24980</v>
      </c>
      <c r="C88" t="s">
        <v>721</v>
      </c>
      <c r="D88" s="12">
        <f>VLOOKUP($C88,'time leaving home_302'!$C$10:$AS$964,34,FALSE)</f>
        <v>0.2638888888888889</v>
      </c>
      <c r="E88" s="12">
        <f>VLOOKUP($C88,'time leaving home_302'!$C$10:$AS$964,25,FALSE)</f>
        <v>0.30138888888888887</v>
      </c>
      <c r="F88" s="12">
        <f>VLOOKUP($C88,'time leaving home_302'!$C$10:$AS$964,43,FALSE)</f>
        <v>0.34652777777777777</v>
      </c>
    </row>
    <row r="89" spans="1:6" x14ac:dyDescent="0.25">
      <c r="A89" t="s">
        <v>152</v>
      </c>
      <c r="B89">
        <v>13060</v>
      </c>
      <c r="C89" t="s">
        <v>153</v>
      </c>
      <c r="D89" s="12">
        <f>VLOOKUP($C89,'time leaving home_302'!$C$10:$AS$964,34,FALSE)</f>
        <v>0.25833333333333336</v>
      </c>
      <c r="E89" s="12">
        <f>VLOOKUP($C89,'time leaving home_302'!$C$10:$AS$964,25,FALSE)</f>
        <v>0.30208333333333331</v>
      </c>
      <c r="F89" s="12">
        <f>VLOOKUP($C89,'time leaving home_302'!$C$10:$AS$964,43,FALSE)</f>
        <v>0.3430555555555555</v>
      </c>
    </row>
    <row r="90" spans="1:6" x14ac:dyDescent="0.25">
      <c r="A90" t="s">
        <v>1036</v>
      </c>
      <c r="B90">
        <v>31460</v>
      </c>
      <c r="C90" t="s">
        <v>1037</v>
      </c>
      <c r="D90" s="12">
        <f>VLOOKUP($C90,'time leaving home_302'!$C$10:$AS$964,34,FALSE)</f>
        <v>0.25555555555555559</v>
      </c>
      <c r="E90" s="12">
        <f>VLOOKUP($C90,'time leaving home_302'!$C$10:$AS$964,25,FALSE)</f>
        <v>0.30208333333333331</v>
      </c>
      <c r="F90" s="12">
        <f>VLOOKUP($C90,'time leaving home_302'!$C$10:$AS$964,43,FALSE)</f>
        <v>0.3430555555555555</v>
      </c>
    </row>
    <row r="91" spans="1:6" x14ac:dyDescent="0.25">
      <c r="A91" t="s">
        <v>434</v>
      </c>
      <c r="B91">
        <v>19020</v>
      </c>
      <c r="C91" t="s">
        <v>435</v>
      </c>
      <c r="D91" s="12">
        <f>VLOOKUP($C91,'time leaving home_302'!$C$10:$AS$964,34,FALSE)</f>
        <v>0.25763888888888892</v>
      </c>
      <c r="E91" s="12">
        <f>VLOOKUP($C91,'time leaving home_302'!$C$10:$AS$964,25,FALSE)</f>
        <v>0.30208333333333331</v>
      </c>
      <c r="F91" s="12">
        <f>VLOOKUP($C91,'time leaving home_302'!$C$10:$AS$964,43,FALSE)</f>
        <v>0.34513888888888888</v>
      </c>
    </row>
    <row r="92" spans="1:6" x14ac:dyDescent="0.25">
      <c r="A92" t="s">
        <v>648</v>
      </c>
      <c r="B92">
        <v>23460</v>
      </c>
      <c r="C92" t="s">
        <v>649</v>
      </c>
      <c r="D92" s="12">
        <f>VLOOKUP($C92,'time leaving home_302'!$C$10:$AS$964,34,FALSE)</f>
        <v>0.25972222222222224</v>
      </c>
      <c r="E92" s="12">
        <f>VLOOKUP($C92,'time leaving home_302'!$C$10:$AS$964,25,FALSE)</f>
        <v>0.30208333333333331</v>
      </c>
      <c r="F92" s="12">
        <f>VLOOKUP($C92,'time leaving home_302'!$C$10:$AS$964,43,FALSE)</f>
        <v>0.36249999999999999</v>
      </c>
    </row>
    <row r="93" spans="1:6" x14ac:dyDescent="0.25">
      <c r="A93" t="s">
        <v>1158</v>
      </c>
      <c r="B93">
        <v>33820</v>
      </c>
      <c r="C93" t="s">
        <v>1159</v>
      </c>
      <c r="D93" s="12">
        <f>VLOOKUP($C93,'time leaving home_302'!$C$10:$AS$964,34,FALSE)</f>
        <v>0.26180555555555557</v>
      </c>
      <c r="E93" s="12">
        <f>VLOOKUP($C93,'time leaving home_302'!$C$10:$AS$964,25,FALSE)</f>
        <v>0.30208333333333331</v>
      </c>
      <c r="F93" s="12">
        <f>VLOOKUP($C93,'time leaving home_302'!$C$10:$AS$964,43,FALSE)</f>
        <v>0.34722222222222227</v>
      </c>
    </row>
    <row r="94" spans="1:6" x14ac:dyDescent="0.25">
      <c r="A94" t="s">
        <v>724</v>
      </c>
      <c r="B94">
        <v>25060</v>
      </c>
      <c r="C94" t="s">
        <v>725</v>
      </c>
      <c r="D94" s="12">
        <f>VLOOKUP($C94,'time leaving home_302'!$C$10:$AS$964,34,FALSE)</f>
        <v>0.26111111111111113</v>
      </c>
      <c r="E94" s="12">
        <f>VLOOKUP($C94,'time leaving home_302'!$C$10:$AS$964,25,FALSE)</f>
        <v>0.30208333333333331</v>
      </c>
      <c r="F94" s="12">
        <f>VLOOKUP($C94,'time leaving home_302'!$C$10:$AS$964,43,FALSE)</f>
        <v>0.35833333333333334</v>
      </c>
    </row>
    <row r="95" spans="1:6" x14ac:dyDescent="0.25">
      <c r="A95" t="s">
        <v>1052</v>
      </c>
      <c r="B95">
        <v>31820</v>
      </c>
      <c r="C95" t="s">
        <v>1053</v>
      </c>
      <c r="D95" s="12">
        <f>VLOOKUP($C95,'time leaving home_302'!$C$10:$AS$964,34,FALSE)</f>
        <v>0.25138888888888888</v>
      </c>
      <c r="E95" s="12">
        <f>VLOOKUP($C95,'time leaving home_302'!$C$10:$AS$964,25,FALSE)</f>
        <v>0.30208333333333331</v>
      </c>
      <c r="F95" s="12">
        <f>VLOOKUP($C95,'time leaving home_302'!$C$10:$AS$964,43,FALSE)</f>
        <v>0.38472222222222219</v>
      </c>
    </row>
    <row r="96" spans="1:6" x14ac:dyDescent="0.25">
      <c r="A96" t="s">
        <v>1324</v>
      </c>
      <c r="B96">
        <v>37300</v>
      </c>
      <c r="C96" t="s">
        <v>1325</v>
      </c>
      <c r="D96" s="12">
        <f>VLOOKUP($C96,'time leaving home_302'!$C$10:$AS$964,34,FALSE)</f>
        <v>0.26180555555555557</v>
      </c>
      <c r="E96" s="12">
        <f>VLOOKUP($C96,'time leaving home_302'!$C$10:$AS$964,25,FALSE)</f>
        <v>0.30208333333333331</v>
      </c>
      <c r="F96" s="12">
        <f>VLOOKUP($C96,'time leaving home_302'!$C$10:$AS$964,43,FALSE)</f>
        <v>0.34027777777777773</v>
      </c>
    </row>
    <row r="97" spans="1:6" x14ac:dyDescent="0.25">
      <c r="A97" t="s">
        <v>1588</v>
      </c>
      <c r="B97">
        <v>42780</v>
      </c>
      <c r="C97" t="s">
        <v>1589</v>
      </c>
      <c r="D97" s="12">
        <f>VLOOKUP($C97,'time leaving home_302'!$C$10:$AS$964,34,FALSE)</f>
        <v>0.25972222222222224</v>
      </c>
      <c r="E97" s="12">
        <f>VLOOKUP($C97,'time leaving home_302'!$C$10:$AS$964,25,FALSE)</f>
        <v>0.30277777777777776</v>
      </c>
      <c r="F97" s="12">
        <f>VLOOKUP($C97,'time leaving home_302'!$C$10:$AS$964,43,FALSE)</f>
        <v>0.3520833333333333</v>
      </c>
    </row>
    <row r="98" spans="1:6" x14ac:dyDescent="0.25">
      <c r="A98" t="s">
        <v>612</v>
      </c>
      <c r="B98">
        <v>22620</v>
      </c>
      <c r="C98" t="s">
        <v>613</v>
      </c>
      <c r="D98" s="12">
        <f>VLOOKUP($C98,'time leaving home_302'!$C$10:$AS$964,34,FALSE)</f>
        <v>0.2638888888888889</v>
      </c>
      <c r="E98" s="12">
        <f>VLOOKUP($C98,'time leaving home_302'!$C$10:$AS$964,25,FALSE)</f>
        <v>0.30277777777777776</v>
      </c>
      <c r="F98" s="12">
        <f>VLOOKUP($C98,'time leaving home_302'!$C$10:$AS$964,43,FALSE)</f>
        <v>0.34791666666666665</v>
      </c>
    </row>
    <row r="99" spans="1:6" x14ac:dyDescent="0.25">
      <c r="A99" t="s">
        <v>768</v>
      </c>
      <c r="B99">
        <v>25900</v>
      </c>
      <c r="C99" t="s">
        <v>769</v>
      </c>
      <c r="D99" s="12">
        <f>VLOOKUP($C99,'time leaving home_302'!$C$10:$AS$964,34,FALSE)</f>
        <v>0.26527777777777778</v>
      </c>
      <c r="E99" s="12">
        <f>VLOOKUP($C99,'time leaving home_302'!$C$10:$AS$964,25,FALSE)</f>
        <v>0.30277777777777776</v>
      </c>
      <c r="F99" s="12">
        <f>VLOOKUP($C99,'time leaving home_302'!$C$10:$AS$964,43,FALSE)</f>
        <v>0.35138888888888892</v>
      </c>
    </row>
    <row r="100" spans="1:6" x14ac:dyDescent="0.25">
      <c r="A100" t="s">
        <v>250</v>
      </c>
      <c r="B100">
        <v>15140</v>
      </c>
      <c r="C100" t="s">
        <v>251</v>
      </c>
      <c r="D100" s="12">
        <f>VLOOKUP($C100,'time leaving home_302'!$C$10:$AS$964,34,FALSE)</f>
        <v>0.26527777777777778</v>
      </c>
      <c r="E100" s="12">
        <f>VLOOKUP($C100,'time leaving home_302'!$C$10:$AS$964,25,FALSE)</f>
        <v>0.30277777777777776</v>
      </c>
      <c r="F100" s="12">
        <f>VLOOKUP($C100,'time leaving home_302'!$C$10:$AS$964,43,FALSE)</f>
        <v>0.34652777777777777</v>
      </c>
    </row>
    <row r="101" spans="1:6" x14ac:dyDescent="0.25">
      <c r="A101" t="s">
        <v>1772</v>
      </c>
      <c r="B101">
        <v>46500</v>
      </c>
      <c r="C101" t="s">
        <v>1773</v>
      </c>
      <c r="D101" s="12">
        <f>VLOOKUP($C101,'time leaving home_302'!$C$10:$AS$964,34,FALSE)</f>
        <v>0.26111111111111113</v>
      </c>
      <c r="E101" s="12">
        <f>VLOOKUP($C101,'time leaving home_302'!$C$10:$AS$964,25,FALSE)</f>
        <v>0.30277777777777776</v>
      </c>
      <c r="F101" s="12">
        <f>VLOOKUP($C101,'time leaving home_302'!$C$10:$AS$964,43,FALSE)</f>
        <v>0.35486111111111113</v>
      </c>
    </row>
    <row r="102" spans="1:6" x14ac:dyDescent="0.25">
      <c r="A102" t="s">
        <v>1902</v>
      </c>
      <c r="B102">
        <v>49540</v>
      </c>
      <c r="C102" t="s">
        <v>1903</v>
      </c>
      <c r="D102" s="12">
        <f>VLOOKUP($C102,'time leaving home_302'!$C$10:$AS$964,34,FALSE)</f>
        <v>0.27291666666666664</v>
      </c>
      <c r="E102" s="12">
        <f>VLOOKUP($C102,'time leaving home_302'!$C$10:$AS$964,25,FALSE)</f>
        <v>0.30277777777777776</v>
      </c>
      <c r="F102" s="12">
        <f>VLOOKUP($C102,'time leaving home_302'!$C$10:$AS$964,43,FALSE)</f>
        <v>0.34652777777777777</v>
      </c>
    </row>
    <row r="103" spans="1:6" x14ac:dyDescent="0.25">
      <c r="A103" t="s">
        <v>398</v>
      </c>
      <c r="B103">
        <v>18260</v>
      </c>
      <c r="C103" t="s">
        <v>399</v>
      </c>
      <c r="D103" s="12">
        <f>VLOOKUP($C103,'time leaving home_302'!$C$10:$AS$964,34,FALSE)</f>
        <v>0.2722222222222222</v>
      </c>
      <c r="E103" s="12">
        <f>VLOOKUP($C103,'time leaving home_302'!$C$10:$AS$964,25,FALSE)</f>
        <v>0.30277777777777776</v>
      </c>
      <c r="F103" s="12">
        <f>VLOOKUP($C103,'time leaving home_302'!$C$10:$AS$964,43,FALSE)</f>
        <v>0.33749999999999997</v>
      </c>
    </row>
    <row r="104" spans="1:6" x14ac:dyDescent="0.25">
      <c r="A104" t="s">
        <v>1166</v>
      </c>
      <c r="B104">
        <v>34020</v>
      </c>
      <c r="C104" t="s">
        <v>1167</v>
      </c>
      <c r="D104" s="12">
        <f>VLOOKUP($C104,'time leaving home_302'!$C$10:$AS$964,34,FALSE)</f>
        <v>0.26111111111111113</v>
      </c>
      <c r="E104" s="12">
        <f>VLOOKUP($C104,'time leaving home_302'!$C$10:$AS$964,25,FALSE)</f>
        <v>0.30277777777777776</v>
      </c>
      <c r="F104" s="12">
        <f>VLOOKUP($C104,'time leaving home_302'!$C$10:$AS$964,43,FALSE)</f>
        <v>0.34097222222222223</v>
      </c>
    </row>
    <row r="105" spans="1:6" x14ac:dyDescent="0.25">
      <c r="A105" t="s">
        <v>890</v>
      </c>
      <c r="B105">
        <v>28420</v>
      </c>
      <c r="C105" t="s">
        <v>891</v>
      </c>
      <c r="D105" s="12">
        <f>VLOOKUP($C105,'time leaving home_302'!$C$10:$AS$964,34,FALSE)</f>
        <v>0.2590277777777778</v>
      </c>
      <c r="E105" s="12">
        <f>VLOOKUP($C105,'time leaving home_302'!$C$10:$AS$964,25,FALSE)</f>
        <v>0.30277777777777776</v>
      </c>
      <c r="F105" s="12">
        <f>VLOOKUP($C105,'time leaving home_302'!$C$10:$AS$964,43,FALSE)</f>
        <v>0.35416666666666669</v>
      </c>
    </row>
    <row r="106" spans="1:6" x14ac:dyDescent="0.25">
      <c r="A106" t="s">
        <v>576</v>
      </c>
      <c r="B106">
        <v>21940</v>
      </c>
      <c r="C106" t="s">
        <v>577</v>
      </c>
      <c r="D106" s="12">
        <f>VLOOKUP($C106,'time leaving home_302'!$C$10:$AS$964,34,FALSE)</f>
        <v>0.2590277777777778</v>
      </c>
      <c r="E106" s="12">
        <f>VLOOKUP($C106,'time leaving home_302'!$C$10:$AS$964,25,FALSE)</f>
        <v>0.30277777777777776</v>
      </c>
      <c r="F106" s="12">
        <f>VLOOKUP($C106,'time leaving home_302'!$C$10:$AS$964,43,FALSE)</f>
        <v>0.35486111111111113</v>
      </c>
    </row>
    <row r="107" spans="1:6" x14ac:dyDescent="0.25">
      <c r="A107" t="s">
        <v>1590</v>
      </c>
      <c r="B107">
        <v>42820</v>
      </c>
      <c r="C107" t="s">
        <v>1591</v>
      </c>
      <c r="D107" s="12">
        <f>VLOOKUP($C107,'time leaving home_302'!$C$10:$AS$964,34,FALSE)</f>
        <v>0.25833333333333336</v>
      </c>
      <c r="E107" s="12">
        <f>VLOOKUP($C107,'time leaving home_302'!$C$10:$AS$964,25,FALSE)</f>
        <v>0.30277777777777776</v>
      </c>
      <c r="F107" s="12">
        <f>VLOOKUP($C107,'time leaving home_302'!$C$10:$AS$964,43,FALSE)</f>
        <v>0.35069444444444442</v>
      </c>
    </row>
    <row r="108" spans="1:6" x14ac:dyDescent="0.25">
      <c r="A108" t="s">
        <v>1910</v>
      </c>
      <c r="B108">
        <v>49740</v>
      </c>
      <c r="C108" t="s">
        <v>1911</v>
      </c>
      <c r="D108" s="12">
        <f>VLOOKUP($C108,'time leaving home_302'!$C$10:$AS$964,34,FALSE)</f>
        <v>0.25486111111111109</v>
      </c>
      <c r="E108" s="12">
        <f>VLOOKUP($C108,'time leaving home_302'!$C$10:$AS$964,25,FALSE)</f>
        <v>0.30277777777777776</v>
      </c>
      <c r="F108" s="12">
        <f>VLOOKUP($C108,'time leaving home_302'!$C$10:$AS$964,43,FALSE)</f>
        <v>0.35694444444444445</v>
      </c>
    </row>
    <row r="109" spans="1:6" x14ac:dyDescent="0.25">
      <c r="A109" t="s">
        <v>1188</v>
      </c>
      <c r="B109">
        <v>34460</v>
      </c>
      <c r="C109" t="s">
        <v>1189</v>
      </c>
      <c r="D109" s="12">
        <f>VLOOKUP($C109,'time leaving home_302'!$C$10:$AS$964,34,FALSE)</f>
        <v>0.26041666666666669</v>
      </c>
      <c r="E109" s="12">
        <f>VLOOKUP($C109,'time leaving home_302'!$C$10:$AS$964,25,FALSE)</f>
        <v>0.30277777777777776</v>
      </c>
      <c r="F109" s="12">
        <f>VLOOKUP($C109,'time leaving home_302'!$C$10:$AS$964,43,FALSE)</f>
        <v>0.35069444444444442</v>
      </c>
    </row>
    <row r="110" spans="1:6" x14ac:dyDescent="0.25">
      <c r="A110" t="s">
        <v>586</v>
      </c>
      <c r="B110">
        <v>22140</v>
      </c>
      <c r="C110" t="s">
        <v>587</v>
      </c>
      <c r="D110" s="12">
        <f>VLOOKUP($C110,'time leaving home_302'!$C$10:$AS$964,34,FALSE)</f>
        <v>0.26041666666666669</v>
      </c>
      <c r="E110" s="12">
        <f>VLOOKUP($C110,'time leaving home_302'!$C$10:$AS$964,25,FALSE)</f>
        <v>0.3034722222222222</v>
      </c>
      <c r="F110" s="12">
        <f>VLOOKUP($C110,'time leaving home_302'!$C$10:$AS$964,43,FALSE)</f>
        <v>0.34652777777777777</v>
      </c>
    </row>
    <row r="111" spans="1:6" x14ac:dyDescent="0.25">
      <c r="A111" t="s">
        <v>526</v>
      </c>
      <c r="B111">
        <v>20900</v>
      </c>
      <c r="C111" t="s">
        <v>527</v>
      </c>
      <c r="D111" s="12">
        <f>VLOOKUP($C111,'time leaving home_302'!$C$10:$AS$964,34,FALSE)</f>
        <v>0.26666666666666666</v>
      </c>
      <c r="E111" s="12">
        <f>VLOOKUP($C111,'time leaving home_302'!$C$10:$AS$964,25,FALSE)</f>
        <v>0.3034722222222222</v>
      </c>
      <c r="F111" s="12">
        <f>VLOOKUP($C111,'time leaving home_302'!$C$10:$AS$964,43,FALSE)</f>
        <v>0.33402777777777781</v>
      </c>
    </row>
    <row r="112" spans="1:6" x14ac:dyDescent="0.25">
      <c r="A112" t="s">
        <v>594</v>
      </c>
      <c r="B112">
        <v>22280</v>
      </c>
      <c r="C112" t="s">
        <v>595</v>
      </c>
      <c r="D112" s="12">
        <f>VLOOKUP($C112,'time leaving home_302'!$C$10:$AS$964,34,FALSE)</f>
        <v>0.25972222222222224</v>
      </c>
      <c r="E112" s="12">
        <f>VLOOKUP($C112,'time leaving home_302'!$C$10:$AS$964,25,FALSE)</f>
        <v>0.3034722222222222</v>
      </c>
      <c r="F112" s="12">
        <f>VLOOKUP($C112,'time leaving home_302'!$C$10:$AS$964,43,FALSE)</f>
        <v>0.35486111111111113</v>
      </c>
    </row>
    <row r="113" spans="1:6" x14ac:dyDescent="0.25">
      <c r="A113" t="s">
        <v>1540</v>
      </c>
      <c r="B113">
        <v>41820</v>
      </c>
      <c r="C113" t="s">
        <v>1541</v>
      </c>
      <c r="D113" s="12">
        <f>VLOOKUP($C113,'time leaving home_302'!$C$10:$AS$964,34,FALSE)</f>
        <v>0.26666666666666666</v>
      </c>
      <c r="E113" s="12">
        <f>VLOOKUP($C113,'time leaving home_302'!$C$10:$AS$964,25,FALSE)</f>
        <v>0.3034722222222222</v>
      </c>
      <c r="F113" s="12">
        <f>VLOOKUP($C113,'time leaving home_302'!$C$10:$AS$964,43,FALSE)</f>
        <v>0.34513888888888888</v>
      </c>
    </row>
    <row r="114" spans="1:6" x14ac:dyDescent="0.25">
      <c r="A114" t="s">
        <v>1230</v>
      </c>
      <c r="B114">
        <v>35340</v>
      </c>
      <c r="C114" t="s">
        <v>1231</v>
      </c>
      <c r="D114" s="12">
        <f>VLOOKUP($C114,'time leaving home_302'!$C$10:$AS$964,34,FALSE)</f>
        <v>0.26527777777777778</v>
      </c>
      <c r="E114" s="12">
        <f>VLOOKUP($C114,'time leaving home_302'!$C$10:$AS$964,25,FALSE)</f>
        <v>0.3034722222222222</v>
      </c>
      <c r="F114" s="12">
        <f>VLOOKUP($C114,'time leaving home_302'!$C$10:$AS$964,43,FALSE)</f>
        <v>0.34166666666666662</v>
      </c>
    </row>
    <row r="115" spans="1:6" x14ac:dyDescent="0.25">
      <c r="A115" t="s">
        <v>796</v>
      </c>
      <c r="B115">
        <v>26480</v>
      </c>
      <c r="C115" t="s">
        <v>797</v>
      </c>
      <c r="D115" s="12">
        <f>VLOOKUP($C115,'time leaving home_302'!$C$10:$AS$964,34,FALSE)</f>
        <v>0.27152777777777776</v>
      </c>
      <c r="E115" s="12">
        <f>VLOOKUP($C115,'time leaving home_302'!$C$10:$AS$964,25,FALSE)</f>
        <v>0.3034722222222222</v>
      </c>
      <c r="F115" s="12">
        <f>VLOOKUP($C115,'time leaving home_302'!$C$10:$AS$964,43,FALSE)</f>
        <v>0.33819444444444446</v>
      </c>
    </row>
    <row r="116" spans="1:6" x14ac:dyDescent="0.25">
      <c r="A116" t="s">
        <v>1150</v>
      </c>
      <c r="B116">
        <v>33660</v>
      </c>
      <c r="C116" t="s">
        <v>1151</v>
      </c>
      <c r="D116" s="12">
        <f>VLOOKUP($C116,'time leaving home_302'!$C$10:$AS$964,34,FALSE)</f>
        <v>0.2638888888888889</v>
      </c>
      <c r="E116" s="12">
        <f>VLOOKUP($C116,'time leaving home_302'!$C$10:$AS$964,25,FALSE)</f>
        <v>0.3034722222222222</v>
      </c>
      <c r="F116" s="12">
        <f>VLOOKUP($C116,'time leaving home_302'!$C$10:$AS$964,43,FALSE)</f>
        <v>0.34930555555555554</v>
      </c>
    </row>
    <row r="117" spans="1:6" x14ac:dyDescent="0.25">
      <c r="A117" t="s">
        <v>140</v>
      </c>
      <c r="B117">
        <v>12820</v>
      </c>
      <c r="C117" t="s">
        <v>141</v>
      </c>
      <c r="D117" s="12">
        <f>VLOOKUP($C117,'time leaving home_302'!$C$10:$AS$964,34,FALSE)</f>
        <v>0.2673611111111111</v>
      </c>
      <c r="E117" s="12">
        <f>VLOOKUP($C117,'time leaving home_302'!$C$10:$AS$964,25,FALSE)</f>
        <v>0.3034722222222222</v>
      </c>
      <c r="F117" s="12">
        <f>VLOOKUP($C117,'time leaving home_302'!$C$10:$AS$964,43,FALSE)</f>
        <v>0.34513888888888888</v>
      </c>
    </row>
    <row r="118" spans="1:6" x14ac:dyDescent="0.25">
      <c r="A118" t="s">
        <v>1578</v>
      </c>
      <c r="B118">
        <v>42620</v>
      </c>
      <c r="C118" t="s">
        <v>1579</v>
      </c>
      <c r="D118" s="12">
        <f>VLOOKUP($C118,'time leaving home_302'!$C$10:$AS$964,34,FALSE)</f>
        <v>0.26250000000000001</v>
      </c>
      <c r="E118" s="12">
        <f>VLOOKUP($C118,'time leaving home_302'!$C$10:$AS$964,25,FALSE)</f>
        <v>0.3034722222222222</v>
      </c>
      <c r="F118" s="12">
        <f>VLOOKUP($C118,'time leaving home_302'!$C$10:$AS$964,43,FALSE)</f>
        <v>0.3430555555555555</v>
      </c>
    </row>
    <row r="119" spans="1:6" x14ac:dyDescent="0.25">
      <c r="A119" t="s">
        <v>146</v>
      </c>
      <c r="B119">
        <v>12940</v>
      </c>
      <c r="C119" t="s">
        <v>147</v>
      </c>
      <c r="D119" s="12">
        <f>VLOOKUP($C119,'time leaving home_302'!$C$10:$AS$964,34,FALSE)</f>
        <v>0.26250000000000001</v>
      </c>
      <c r="E119" s="12">
        <f>VLOOKUP($C119,'time leaving home_302'!$C$10:$AS$964,25,FALSE)</f>
        <v>0.3034722222222222</v>
      </c>
      <c r="F119" s="12">
        <f>VLOOKUP($C119,'time leaving home_302'!$C$10:$AS$964,43,FALSE)</f>
        <v>0.34791666666666665</v>
      </c>
    </row>
    <row r="120" spans="1:6" x14ac:dyDescent="0.25">
      <c r="A120" t="s">
        <v>492</v>
      </c>
      <c r="B120">
        <v>20180</v>
      </c>
      <c r="C120" t="s">
        <v>493</v>
      </c>
      <c r="D120" s="12">
        <f>VLOOKUP($C120,'time leaving home_302'!$C$10:$AS$964,34,FALSE)</f>
        <v>0.26180555555555557</v>
      </c>
      <c r="E120" s="12">
        <f>VLOOKUP($C120,'time leaving home_302'!$C$10:$AS$964,25,FALSE)</f>
        <v>0.3034722222222222</v>
      </c>
      <c r="F120" s="12">
        <f>VLOOKUP($C120,'time leaving home_302'!$C$10:$AS$964,43,FALSE)</f>
        <v>0.36180555555555555</v>
      </c>
    </row>
    <row r="121" spans="1:6" x14ac:dyDescent="0.25">
      <c r="A121" t="s">
        <v>1816</v>
      </c>
      <c r="B121">
        <v>47500</v>
      </c>
      <c r="C121" t="s">
        <v>1817</v>
      </c>
      <c r="D121" s="12">
        <f>VLOOKUP($C121,'time leaving home_302'!$C$10:$AS$964,34,FALSE)</f>
        <v>0.25694444444444448</v>
      </c>
      <c r="E121" s="12">
        <f>VLOOKUP($C121,'time leaving home_302'!$C$10:$AS$964,25,FALSE)</f>
        <v>0.3034722222222222</v>
      </c>
      <c r="F121" s="12">
        <f>VLOOKUP($C121,'time leaving home_302'!$C$10:$AS$964,43,FALSE)</f>
        <v>0.3430555555555555</v>
      </c>
    </row>
    <row r="122" spans="1:6" x14ac:dyDescent="0.25">
      <c r="A122" t="s">
        <v>156</v>
      </c>
      <c r="B122">
        <v>13140</v>
      </c>
      <c r="C122" t="s">
        <v>157</v>
      </c>
      <c r="D122" s="12">
        <f>VLOOKUP($C122,'time leaving home_302'!$C$10:$AS$964,34,FALSE)</f>
        <v>0.26041666666666669</v>
      </c>
      <c r="E122" s="12">
        <f>VLOOKUP($C122,'time leaving home_302'!$C$10:$AS$964,25,FALSE)</f>
        <v>0.3034722222222222</v>
      </c>
      <c r="F122" s="12">
        <f>VLOOKUP($C122,'time leaving home_302'!$C$10:$AS$964,43,FALSE)</f>
        <v>0.34791666666666665</v>
      </c>
    </row>
    <row r="123" spans="1:6" x14ac:dyDescent="0.25">
      <c r="A123" t="s">
        <v>1002</v>
      </c>
      <c r="B123">
        <v>30740</v>
      </c>
      <c r="C123" t="s">
        <v>1003</v>
      </c>
      <c r="D123" s="12">
        <f>VLOOKUP($C123,'time leaving home_302'!$C$10:$AS$964,34,FALSE)</f>
        <v>0.2673611111111111</v>
      </c>
      <c r="E123" s="12">
        <f>VLOOKUP($C123,'time leaving home_302'!$C$10:$AS$964,25,FALSE)</f>
        <v>0.3034722222222222</v>
      </c>
      <c r="F123" s="12">
        <f>VLOOKUP($C123,'time leaving home_302'!$C$10:$AS$964,43,FALSE)</f>
        <v>0.3520833333333333</v>
      </c>
    </row>
    <row r="124" spans="1:6" x14ac:dyDescent="0.25">
      <c r="A124" t="s">
        <v>206</v>
      </c>
      <c r="B124">
        <v>14180</v>
      </c>
      <c r="C124" t="s">
        <v>207</v>
      </c>
      <c r="D124" s="12">
        <f>VLOOKUP($C124,'time leaving home_302'!$C$10:$AS$964,34,FALSE)</f>
        <v>0.26180555555555557</v>
      </c>
      <c r="E124" s="12">
        <f>VLOOKUP($C124,'time leaving home_302'!$C$10:$AS$964,25,FALSE)</f>
        <v>0.30416666666666664</v>
      </c>
      <c r="F124" s="12">
        <f>VLOOKUP($C124,'time leaving home_302'!$C$10:$AS$964,43,FALSE)</f>
        <v>0.36527777777777781</v>
      </c>
    </row>
    <row r="125" spans="1:6" x14ac:dyDescent="0.25">
      <c r="A125" t="s">
        <v>934</v>
      </c>
      <c r="B125">
        <v>29340</v>
      </c>
      <c r="C125" t="s">
        <v>935</v>
      </c>
      <c r="D125" s="12">
        <f>VLOOKUP($C125,'time leaving home_302'!$C$10:$AS$964,34,FALSE)</f>
        <v>0.26250000000000001</v>
      </c>
      <c r="E125" s="12">
        <f>VLOOKUP($C125,'time leaving home_302'!$C$10:$AS$964,25,FALSE)</f>
        <v>0.30416666666666664</v>
      </c>
      <c r="F125" s="12">
        <f>VLOOKUP($C125,'time leaving home_302'!$C$10:$AS$964,43,FALSE)</f>
        <v>0.35069444444444442</v>
      </c>
    </row>
    <row r="126" spans="1:6" x14ac:dyDescent="0.25">
      <c r="A126" t="s">
        <v>1310</v>
      </c>
      <c r="B126">
        <v>36980</v>
      </c>
      <c r="C126" t="s">
        <v>1311</v>
      </c>
      <c r="D126" s="12">
        <f>VLOOKUP($C126,'time leaving home_302'!$C$10:$AS$964,34,FALSE)</f>
        <v>0.27152777777777776</v>
      </c>
      <c r="E126" s="12">
        <f>VLOOKUP($C126,'time leaving home_302'!$C$10:$AS$964,25,FALSE)</f>
        <v>0.30416666666666664</v>
      </c>
      <c r="F126" s="12">
        <f>VLOOKUP($C126,'time leaving home_302'!$C$10:$AS$964,43,FALSE)</f>
        <v>0.35833333333333334</v>
      </c>
    </row>
    <row r="127" spans="1:6" x14ac:dyDescent="0.25">
      <c r="A127" t="s">
        <v>1908</v>
      </c>
      <c r="B127">
        <v>49700</v>
      </c>
      <c r="C127" t="s">
        <v>1909</v>
      </c>
      <c r="D127" s="12">
        <f>VLOOKUP($C127,'time leaving home_302'!$C$10:$AS$964,34,FALSE)</f>
        <v>0.25694444444444448</v>
      </c>
      <c r="E127" s="12">
        <f>VLOOKUP($C127,'time leaving home_302'!$C$10:$AS$964,25,FALSE)</f>
        <v>0.30416666666666664</v>
      </c>
      <c r="F127" s="12">
        <f>VLOOKUP($C127,'time leaving home_302'!$C$10:$AS$964,43,FALSE)</f>
        <v>0.36458333333333331</v>
      </c>
    </row>
    <row r="128" spans="1:6" x14ac:dyDescent="0.25">
      <c r="A128" t="s">
        <v>72</v>
      </c>
      <c r="B128">
        <v>11380</v>
      </c>
      <c r="C128" t="s">
        <v>73</v>
      </c>
      <c r="D128" s="12">
        <f>VLOOKUP($C128,'time leaving home_302'!$C$10:$AS$964,34,FALSE)</f>
        <v>0.26805555555555555</v>
      </c>
      <c r="E128" s="12">
        <f>VLOOKUP($C128,'time leaving home_302'!$C$10:$AS$964,25,FALSE)</f>
        <v>0.30416666666666664</v>
      </c>
      <c r="F128" s="12">
        <f>VLOOKUP($C128,'time leaving home_302'!$C$10:$AS$964,43,FALSE)</f>
        <v>0.35000000000000003</v>
      </c>
    </row>
    <row r="129" spans="1:6" x14ac:dyDescent="0.25">
      <c r="A129" t="s">
        <v>760</v>
      </c>
      <c r="B129">
        <v>25760</v>
      </c>
      <c r="C129" t="s">
        <v>761</v>
      </c>
      <c r="D129" s="12">
        <f>VLOOKUP($C129,'time leaving home_302'!$C$10:$AS$964,34,FALSE)</f>
        <v>0.27083333333333331</v>
      </c>
      <c r="E129" s="12">
        <f>VLOOKUP($C129,'time leaving home_302'!$C$10:$AS$964,25,FALSE)</f>
        <v>0.30416666666666664</v>
      </c>
      <c r="F129" s="12">
        <f>VLOOKUP($C129,'time leaving home_302'!$C$10:$AS$964,43,FALSE)</f>
        <v>0.34583333333333338</v>
      </c>
    </row>
    <row r="130" spans="1:6" x14ac:dyDescent="0.25">
      <c r="A130" t="s">
        <v>1566</v>
      </c>
      <c r="B130">
        <v>42380</v>
      </c>
      <c r="C130" t="s">
        <v>1567</v>
      </c>
      <c r="D130" s="12">
        <f>VLOOKUP($C130,'time leaving home_302'!$C$10:$AS$964,34,FALSE)</f>
        <v>0.26041666666666669</v>
      </c>
      <c r="E130" s="12">
        <f>VLOOKUP($C130,'time leaving home_302'!$C$10:$AS$964,25,FALSE)</f>
        <v>0.30416666666666664</v>
      </c>
      <c r="F130" s="12">
        <f>VLOOKUP($C130,'time leaving home_302'!$C$10:$AS$964,43,FALSE)</f>
        <v>0.3527777777777778</v>
      </c>
    </row>
    <row r="131" spans="1:6" x14ac:dyDescent="0.25">
      <c r="A131" t="s">
        <v>588</v>
      </c>
      <c r="B131">
        <v>22180</v>
      </c>
      <c r="C131" t="s">
        <v>589</v>
      </c>
      <c r="D131" s="12">
        <f>VLOOKUP($C131,'time leaving home_302'!$C$10:$AS$964,34,FALSE)</f>
        <v>0.25763888888888892</v>
      </c>
      <c r="E131" s="12">
        <f>VLOOKUP($C131,'time leaving home_302'!$C$10:$AS$964,25,FALSE)</f>
        <v>0.30416666666666664</v>
      </c>
      <c r="F131" s="12">
        <f>VLOOKUP($C131,'time leaving home_302'!$C$10:$AS$964,43,FALSE)</f>
        <v>0.3520833333333333</v>
      </c>
    </row>
    <row r="132" spans="1:6" x14ac:dyDescent="0.25">
      <c r="A132" t="s">
        <v>484</v>
      </c>
      <c r="B132">
        <v>20020</v>
      </c>
      <c r="C132" t="s">
        <v>485</v>
      </c>
      <c r="D132" s="12">
        <f>VLOOKUP($C132,'time leaving home_302'!$C$10:$AS$964,34,FALSE)</f>
        <v>0.26944444444444443</v>
      </c>
      <c r="E132" s="12">
        <f>VLOOKUP($C132,'time leaving home_302'!$C$10:$AS$964,25,FALSE)</f>
        <v>0.30416666666666664</v>
      </c>
      <c r="F132" s="12">
        <f>VLOOKUP($C132,'time leaving home_302'!$C$10:$AS$964,43,FALSE)</f>
        <v>0.34861111111111115</v>
      </c>
    </row>
    <row r="133" spans="1:6" x14ac:dyDescent="0.25">
      <c r="A133" t="s">
        <v>1714</v>
      </c>
      <c r="B133">
        <v>45380</v>
      </c>
      <c r="C133" t="s">
        <v>1715</v>
      </c>
      <c r="D133" s="12">
        <f>VLOOKUP($C133,'time leaving home_302'!$C$10:$AS$964,34,FALSE)</f>
        <v>0.26597222222222222</v>
      </c>
      <c r="E133" s="12">
        <f>VLOOKUP($C133,'time leaving home_302'!$C$10:$AS$964,25,FALSE)</f>
        <v>0.30416666666666664</v>
      </c>
      <c r="F133" s="12">
        <f>VLOOKUP($C133,'time leaving home_302'!$C$10:$AS$964,43,FALSE)</f>
        <v>0.3444444444444445</v>
      </c>
    </row>
    <row r="134" spans="1:6" x14ac:dyDescent="0.25">
      <c r="A134" t="s">
        <v>680</v>
      </c>
      <c r="B134">
        <v>24180</v>
      </c>
      <c r="C134" t="s">
        <v>681</v>
      </c>
      <c r="D134" s="12">
        <f>VLOOKUP($C134,'time leaving home_302'!$C$10:$AS$964,34,FALSE)</f>
        <v>0.26250000000000001</v>
      </c>
      <c r="E134" s="12">
        <f>VLOOKUP($C134,'time leaving home_302'!$C$10:$AS$964,25,FALSE)</f>
        <v>0.30486111111111108</v>
      </c>
      <c r="F134" s="12">
        <f>VLOOKUP($C134,'time leaving home_302'!$C$10:$AS$964,43,FALSE)</f>
        <v>0.34861111111111115</v>
      </c>
    </row>
    <row r="135" spans="1:6" x14ac:dyDescent="0.25">
      <c r="A135" t="s">
        <v>332</v>
      </c>
      <c r="B135">
        <v>16900</v>
      </c>
      <c r="C135" t="s">
        <v>333</v>
      </c>
      <c r="D135" s="12">
        <f>VLOOKUP($C135,'time leaving home_302'!$C$10:$AS$964,34,FALSE)</f>
        <v>0.27083333333333331</v>
      </c>
      <c r="E135" s="12">
        <f>VLOOKUP($C135,'time leaving home_302'!$C$10:$AS$964,25,FALSE)</f>
        <v>0.30486111111111108</v>
      </c>
      <c r="F135" s="12">
        <f>VLOOKUP($C135,'time leaving home_302'!$C$10:$AS$964,43,FALSE)</f>
        <v>0.35138888888888892</v>
      </c>
    </row>
    <row r="136" spans="1:6" x14ac:dyDescent="0.25">
      <c r="A136" t="s">
        <v>458</v>
      </c>
      <c r="B136">
        <v>19540</v>
      </c>
      <c r="C136" t="s">
        <v>459</v>
      </c>
      <c r="D136" s="12">
        <f>VLOOKUP($C136,'time leaving home_302'!$C$10:$AS$964,34,FALSE)</f>
        <v>0.2590277777777778</v>
      </c>
      <c r="E136" s="12">
        <f>VLOOKUP($C136,'time leaving home_302'!$C$10:$AS$964,25,FALSE)</f>
        <v>0.30486111111111108</v>
      </c>
      <c r="F136" s="12">
        <f>VLOOKUP($C136,'time leaving home_302'!$C$10:$AS$964,43,FALSE)</f>
        <v>0.35000000000000003</v>
      </c>
    </row>
    <row r="137" spans="1:6" x14ac:dyDescent="0.25">
      <c r="A137" t="s">
        <v>1098</v>
      </c>
      <c r="B137">
        <v>32620</v>
      </c>
      <c r="C137" t="s">
        <v>1099</v>
      </c>
      <c r="D137" s="12">
        <f>VLOOKUP($C137,'time leaving home_302'!$C$10:$AS$964,34,FALSE)</f>
        <v>0.26944444444444443</v>
      </c>
      <c r="E137" s="12">
        <f>VLOOKUP($C137,'time leaving home_302'!$C$10:$AS$964,25,FALSE)</f>
        <v>0.30486111111111108</v>
      </c>
      <c r="F137" s="12">
        <f>VLOOKUP($C137,'time leaving home_302'!$C$10:$AS$964,43,FALSE)</f>
        <v>0.36458333333333331</v>
      </c>
    </row>
    <row r="138" spans="1:6" x14ac:dyDescent="0.25">
      <c r="A138" t="s">
        <v>1856</v>
      </c>
      <c r="B138">
        <v>48500</v>
      </c>
      <c r="C138" t="s">
        <v>1857</v>
      </c>
      <c r="D138" s="12">
        <f>VLOOKUP($C138,'time leaving home_302'!$C$10:$AS$964,34,FALSE)</f>
        <v>0.25694444444444448</v>
      </c>
      <c r="E138" s="12">
        <f>VLOOKUP($C138,'time leaving home_302'!$C$10:$AS$964,25,FALSE)</f>
        <v>0.30486111111111108</v>
      </c>
      <c r="F138" s="12">
        <f>VLOOKUP($C138,'time leaving home_302'!$C$10:$AS$964,43,FALSE)</f>
        <v>0.36736111111111108</v>
      </c>
    </row>
    <row r="139" spans="1:6" x14ac:dyDescent="0.25">
      <c r="A139" t="s">
        <v>1346</v>
      </c>
      <c r="B139">
        <v>37740</v>
      </c>
      <c r="C139" t="s">
        <v>1347</v>
      </c>
      <c r="D139" s="12">
        <f>VLOOKUP($C139,'time leaving home_302'!$C$10:$AS$964,34,FALSE)</f>
        <v>0.25208333333333333</v>
      </c>
      <c r="E139" s="12">
        <f>VLOOKUP($C139,'time leaving home_302'!$C$10:$AS$964,25,FALSE)</f>
        <v>0.30486111111111108</v>
      </c>
      <c r="F139" s="12">
        <f>VLOOKUP($C139,'time leaving home_302'!$C$10:$AS$964,43,FALSE)</f>
        <v>0.34722222222222227</v>
      </c>
    </row>
    <row r="140" spans="1:6" x14ac:dyDescent="0.25">
      <c r="A140" t="s">
        <v>1006</v>
      </c>
      <c r="B140">
        <v>30820</v>
      </c>
      <c r="C140" t="s">
        <v>1007</v>
      </c>
      <c r="D140" s="12">
        <f>VLOOKUP($C140,'time leaving home_302'!$C$10:$AS$964,34,FALSE)</f>
        <v>0.26111111111111113</v>
      </c>
      <c r="E140" s="12">
        <f>VLOOKUP($C140,'time leaving home_302'!$C$10:$AS$964,25,FALSE)</f>
        <v>0.30486111111111108</v>
      </c>
      <c r="F140" s="12">
        <f>VLOOKUP($C140,'time leaving home_302'!$C$10:$AS$964,43,FALSE)</f>
        <v>0.37083333333333335</v>
      </c>
    </row>
    <row r="141" spans="1:6" x14ac:dyDescent="0.25">
      <c r="A141" t="s">
        <v>118</v>
      </c>
      <c r="B141">
        <v>12300</v>
      </c>
      <c r="C141" t="s">
        <v>119</v>
      </c>
      <c r="D141" s="12">
        <f>VLOOKUP($C141,'time leaving home_302'!$C$10:$AS$964,34,FALSE)</f>
        <v>0.2673611111111111</v>
      </c>
      <c r="E141" s="12">
        <f>VLOOKUP($C141,'time leaving home_302'!$C$10:$AS$964,25,FALSE)</f>
        <v>0.30486111111111108</v>
      </c>
      <c r="F141" s="12">
        <f>VLOOKUP($C141,'time leaving home_302'!$C$10:$AS$964,43,FALSE)</f>
        <v>0.34722222222222227</v>
      </c>
    </row>
    <row r="142" spans="1:6" x14ac:dyDescent="0.25">
      <c r="A142" t="s">
        <v>1396</v>
      </c>
      <c r="B142">
        <v>38700</v>
      </c>
      <c r="C142" t="s">
        <v>1397</v>
      </c>
      <c r="D142" s="12">
        <f>VLOOKUP($C142,'time leaving home_302'!$C$10:$AS$964,34,FALSE)</f>
        <v>0.26458333333333334</v>
      </c>
      <c r="E142" s="12">
        <f>VLOOKUP($C142,'time leaving home_302'!$C$10:$AS$964,25,FALSE)</f>
        <v>0.30486111111111108</v>
      </c>
      <c r="F142" s="12">
        <f>VLOOKUP($C142,'time leaving home_302'!$C$10:$AS$964,43,FALSE)</f>
        <v>0.3527777777777778</v>
      </c>
    </row>
    <row r="143" spans="1:6" x14ac:dyDescent="0.25">
      <c r="A143" t="s">
        <v>1200</v>
      </c>
      <c r="B143">
        <v>34700</v>
      </c>
      <c r="C143" t="s">
        <v>1201</v>
      </c>
      <c r="D143" s="12">
        <f>VLOOKUP($C143,'time leaving home_302'!$C$10:$AS$964,34,FALSE)</f>
        <v>0.25833333333333336</v>
      </c>
      <c r="E143" s="12">
        <f>VLOOKUP($C143,'time leaving home_302'!$C$10:$AS$964,25,FALSE)</f>
        <v>0.30486111111111108</v>
      </c>
      <c r="F143" s="12">
        <f>VLOOKUP($C143,'time leaving home_302'!$C$10:$AS$964,43,FALSE)</f>
        <v>0.37152777777777773</v>
      </c>
    </row>
    <row r="144" spans="1:6" x14ac:dyDescent="0.25">
      <c r="A144" t="s">
        <v>622</v>
      </c>
      <c r="B144">
        <v>22820</v>
      </c>
      <c r="C144" t="s">
        <v>623</v>
      </c>
      <c r="D144" s="12">
        <f>VLOOKUP($C144,'time leaving home_302'!$C$10:$AS$964,34,FALSE)</f>
        <v>0.26180555555555557</v>
      </c>
      <c r="E144" s="12">
        <f>VLOOKUP($C144,'time leaving home_302'!$C$10:$AS$964,25,FALSE)</f>
        <v>0.30486111111111108</v>
      </c>
      <c r="F144" s="12">
        <f>VLOOKUP($C144,'time leaving home_302'!$C$10:$AS$964,43,FALSE)</f>
        <v>0.35069444444444442</v>
      </c>
    </row>
    <row r="145" spans="1:6" x14ac:dyDescent="0.25">
      <c r="A145" t="s">
        <v>842</v>
      </c>
      <c r="B145">
        <v>27380</v>
      </c>
      <c r="C145" t="s">
        <v>843</v>
      </c>
      <c r="D145" s="12">
        <f>VLOOKUP($C145,'time leaving home_302'!$C$10:$AS$964,34,FALSE)</f>
        <v>0.28055555555555556</v>
      </c>
      <c r="E145" s="12">
        <f>VLOOKUP($C145,'time leaving home_302'!$C$10:$AS$964,25,FALSE)</f>
        <v>0.30486111111111108</v>
      </c>
      <c r="F145" s="12">
        <f>VLOOKUP($C145,'time leaving home_302'!$C$10:$AS$964,43,FALSE)</f>
        <v>0.34166666666666662</v>
      </c>
    </row>
    <row r="146" spans="1:6" x14ac:dyDescent="0.25">
      <c r="A146" t="s">
        <v>286</v>
      </c>
      <c r="B146">
        <v>15900</v>
      </c>
      <c r="C146" t="s">
        <v>287</v>
      </c>
      <c r="D146" s="12">
        <f>VLOOKUP($C146,'time leaving home_302'!$C$10:$AS$964,34,FALSE)</f>
        <v>0.2590277777777778</v>
      </c>
      <c r="E146" s="12">
        <f>VLOOKUP($C146,'time leaving home_302'!$C$10:$AS$964,25,FALSE)</f>
        <v>0.30486111111111108</v>
      </c>
      <c r="F146" s="12">
        <f>VLOOKUP($C146,'time leaving home_302'!$C$10:$AS$964,43,FALSE)</f>
        <v>0.3520833333333333</v>
      </c>
    </row>
    <row r="147" spans="1:6" x14ac:dyDescent="0.25">
      <c r="A147" t="s">
        <v>1798</v>
      </c>
      <c r="B147">
        <v>47080</v>
      </c>
      <c r="C147" t="s">
        <v>1799</v>
      </c>
      <c r="D147" s="12">
        <f>VLOOKUP($C147,'time leaving home_302'!$C$10:$AS$964,34,FALSE)</f>
        <v>0.26597222222222222</v>
      </c>
      <c r="E147" s="12">
        <f>VLOOKUP($C147,'time leaving home_302'!$C$10:$AS$964,25,FALSE)</f>
        <v>0.30486111111111108</v>
      </c>
      <c r="F147" s="12">
        <f>VLOOKUP($C147,'time leaving home_302'!$C$10:$AS$964,43,FALSE)</f>
        <v>0.33819444444444446</v>
      </c>
    </row>
    <row r="148" spans="1:6" x14ac:dyDescent="0.25">
      <c r="A148" t="s">
        <v>1470</v>
      </c>
      <c r="B148">
        <v>40300</v>
      </c>
      <c r="C148" t="s">
        <v>1471</v>
      </c>
      <c r="D148" s="12">
        <f>VLOOKUP($C148,'time leaving home_302'!$C$10:$AS$964,34,FALSE)</f>
        <v>0.25763888888888892</v>
      </c>
      <c r="E148" s="12">
        <f>VLOOKUP($C148,'time leaving home_302'!$C$10:$AS$964,25,FALSE)</f>
        <v>0.30486111111111108</v>
      </c>
      <c r="F148" s="12">
        <f>VLOOKUP($C148,'time leaving home_302'!$C$10:$AS$964,43,FALSE)</f>
        <v>0.36180555555555555</v>
      </c>
    </row>
    <row r="149" spans="1:6" x14ac:dyDescent="0.25">
      <c r="A149" t="s">
        <v>1090</v>
      </c>
      <c r="B149">
        <v>32460</v>
      </c>
      <c r="C149" t="s">
        <v>1091</v>
      </c>
      <c r="D149" s="12">
        <f>VLOOKUP($C149,'time leaving home_302'!$C$10:$AS$964,34,FALSE)</f>
        <v>0.27430555555555552</v>
      </c>
      <c r="E149" s="12">
        <f>VLOOKUP($C149,'time leaving home_302'!$C$10:$AS$964,25,FALSE)</f>
        <v>0.30555555555555552</v>
      </c>
      <c r="F149" s="12">
        <f>VLOOKUP($C149,'time leaving home_302'!$C$10:$AS$964,43,FALSE)</f>
        <v>0.35833333333333334</v>
      </c>
    </row>
    <row r="150" spans="1:6" x14ac:dyDescent="0.25">
      <c r="A150" t="s">
        <v>18</v>
      </c>
      <c r="B150">
        <v>10380</v>
      </c>
      <c r="C150" t="s">
        <v>19</v>
      </c>
      <c r="D150" s="12">
        <f>VLOOKUP($C150,'time leaving home_302'!$C$10:$AS$964,34,FALSE)</f>
        <v>0.2722222222222222</v>
      </c>
      <c r="E150" s="12">
        <f>VLOOKUP($C150,'time leaving home_302'!$C$10:$AS$964,25,FALSE)</f>
        <v>0.30555555555555552</v>
      </c>
      <c r="F150" s="12">
        <f>VLOOKUP($C150,'time leaving home_302'!$C$10:$AS$964,43,FALSE)</f>
        <v>0.34652777777777777</v>
      </c>
    </row>
    <row r="151" spans="1:6" x14ac:dyDescent="0.25">
      <c r="A151" t="s">
        <v>608</v>
      </c>
      <c r="B151">
        <v>22540</v>
      </c>
      <c r="C151" t="s">
        <v>609</v>
      </c>
      <c r="D151" s="12">
        <f>VLOOKUP($C151,'time leaving home_302'!$C$10:$AS$964,34,FALSE)</f>
        <v>0.26111111111111113</v>
      </c>
      <c r="E151" s="12">
        <f>VLOOKUP($C151,'time leaving home_302'!$C$10:$AS$964,25,FALSE)</f>
        <v>0.30555555555555552</v>
      </c>
      <c r="F151" s="12">
        <f>VLOOKUP($C151,'time leaving home_302'!$C$10:$AS$964,43,FALSE)</f>
        <v>0.37777777777777777</v>
      </c>
    </row>
    <row r="152" spans="1:6" x14ac:dyDescent="0.25">
      <c r="A152" t="s">
        <v>1594</v>
      </c>
      <c r="B152">
        <v>42900</v>
      </c>
      <c r="C152" t="s">
        <v>1595</v>
      </c>
      <c r="D152" s="12">
        <f>VLOOKUP($C152,'time leaving home_302'!$C$10:$AS$964,34,FALSE)</f>
        <v>0.26458333333333334</v>
      </c>
      <c r="E152" s="12">
        <f>VLOOKUP($C152,'time leaving home_302'!$C$10:$AS$964,25,FALSE)</f>
        <v>0.30555555555555552</v>
      </c>
      <c r="F152" s="12">
        <f>VLOOKUP($C152,'time leaving home_302'!$C$10:$AS$964,43,FALSE)</f>
        <v>0.3520833333333333</v>
      </c>
    </row>
    <row r="153" spans="1:6" x14ac:dyDescent="0.25">
      <c r="A153" t="s">
        <v>1770</v>
      </c>
      <c r="B153">
        <v>46460</v>
      </c>
      <c r="C153" t="s">
        <v>1771</v>
      </c>
      <c r="D153" s="12">
        <f>VLOOKUP($C153,'time leaving home_302'!$C$10:$AS$964,34,FALSE)</f>
        <v>0.27638888888888891</v>
      </c>
      <c r="E153" s="12">
        <f>VLOOKUP($C153,'time leaving home_302'!$C$10:$AS$964,25,FALSE)</f>
        <v>0.30555555555555552</v>
      </c>
      <c r="F153" s="12">
        <f>VLOOKUP($C153,'time leaving home_302'!$C$10:$AS$964,43,FALSE)</f>
        <v>0.35416666666666669</v>
      </c>
    </row>
    <row r="154" spans="1:6" x14ac:dyDescent="0.25">
      <c r="A154" t="s">
        <v>1746</v>
      </c>
      <c r="B154">
        <v>45980</v>
      </c>
      <c r="C154" t="s">
        <v>1747</v>
      </c>
      <c r="D154" s="12">
        <f>VLOOKUP($C154,'time leaving home_302'!$C$10:$AS$964,34,FALSE)</f>
        <v>0.26111111111111113</v>
      </c>
      <c r="E154" s="12">
        <f>VLOOKUP($C154,'time leaving home_302'!$C$10:$AS$964,25,FALSE)</f>
        <v>0.30555555555555552</v>
      </c>
      <c r="F154" s="12">
        <f>VLOOKUP($C154,'time leaving home_302'!$C$10:$AS$964,43,FALSE)</f>
        <v>0.36041666666666666</v>
      </c>
    </row>
    <row r="155" spans="1:6" x14ac:dyDescent="0.25">
      <c r="A155" t="s">
        <v>1462</v>
      </c>
      <c r="B155">
        <v>40140</v>
      </c>
      <c r="C155" t="s">
        <v>1463</v>
      </c>
      <c r="D155" s="12">
        <f>VLOOKUP($C155,'time leaving home_302'!$C$10:$AS$964,34,FALSE)</f>
        <v>0.25486111111111109</v>
      </c>
      <c r="E155" s="12">
        <f>VLOOKUP($C155,'time leaving home_302'!$C$10:$AS$964,25,FALSE)</f>
        <v>0.30555555555555552</v>
      </c>
      <c r="F155" s="12">
        <f>VLOOKUP($C155,'time leaving home_302'!$C$10:$AS$964,43,FALSE)</f>
        <v>0.37361111111111112</v>
      </c>
    </row>
    <row r="156" spans="1:6" x14ac:dyDescent="0.25">
      <c r="A156" t="s">
        <v>1806</v>
      </c>
      <c r="B156">
        <v>47300</v>
      </c>
      <c r="C156" t="s">
        <v>1807</v>
      </c>
      <c r="D156" s="12">
        <f>VLOOKUP($C156,'time leaving home_302'!$C$10:$AS$964,34,FALSE)</f>
        <v>0.25416666666666665</v>
      </c>
      <c r="E156" s="12">
        <f>VLOOKUP($C156,'time leaving home_302'!$C$10:$AS$964,25,FALSE)</f>
        <v>0.30555555555555552</v>
      </c>
      <c r="F156" s="12">
        <f>VLOOKUP($C156,'time leaving home_302'!$C$10:$AS$964,43,FALSE)</f>
        <v>0.35625000000000001</v>
      </c>
    </row>
    <row r="157" spans="1:6" x14ac:dyDescent="0.25">
      <c r="A157" t="s">
        <v>1598</v>
      </c>
      <c r="B157">
        <v>42980</v>
      </c>
      <c r="C157" t="s">
        <v>1599</v>
      </c>
      <c r="D157" s="12">
        <f>VLOOKUP($C157,'time leaving home_302'!$C$10:$AS$964,34,FALSE)</f>
        <v>0.2590277777777778</v>
      </c>
      <c r="E157" s="12">
        <f>VLOOKUP($C157,'time leaving home_302'!$C$10:$AS$964,25,FALSE)</f>
        <v>0.30555555555555552</v>
      </c>
      <c r="F157" s="12">
        <f>VLOOKUP($C157,'time leaving home_302'!$C$10:$AS$964,43,FALSE)</f>
        <v>0.37291666666666662</v>
      </c>
    </row>
    <row r="158" spans="1:6" x14ac:dyDescent="0.25">
      <c r="A158" t="s">
        <v>1794</v>
      </c>
      <c r="B158">
        <v>46980</v>
      </c>
      <c r="C158" t="s">
        <v>1795</v>
      </c>
      <c r="D158" s="12">
        <f>VLOOKUP($C158,'time leaving home_302'!$C$10:$AS$964,34,FALSE)</f>
        <v>0.27291666666666664</v>
      </c>
      <c r="E158" s="12">
        <f>VLOOKUP($C158,'time leaving home_302'!$C$10:$AS$964,25,FALSE)</f>
        <v>0.30555555555555552</v>
      </c>
      <c r="F158" s="12">
        <f>VLOOKUP($C158,'time leaving home_302'!$C$10:$AS$964,43,FALSE)</f>
        <v>0.34583333333333338</v>
      </c>
    </row>
    <row r="159" spans="1:6" x14ac:dyDescent="0.25">
      <c r="A159" t="s">
        <v>480</v>
      </c>
      <c r="B159">
        <v>19940</v>
      </c>
      <c r="C159" t="s">
        <v>481</v>
      </c>
      <c r="D159" s="12">
        <f>VLOOKUP($C159,'time leaving home_302'!$C$10:$AS$964,34,FALSE)</f>
        <v>0.2638888888888889</v>
      </c>
      <c r="E159" s="12">
        <f>VLOOKUP($C159,'time leaving home_302'!$C$10:$AS$964,25,FALSE)</f>
        <v>0.30555555555555552</v>
      </c>
      <c r="F159" s="12">
        <f>VLOOKUP($C159,'time leaving home_302'!$C$10:$AS$964,43,FALSE)</f>
        <v>0.36041666666666666</v>
      </c>
    </row>
    <row r="160" spans="1:6" x14ac:dyDescent="0.25">
      <c r="A160" t="s">
        <v>426</v>
      </c>
      <c r="B160">
        <v>18880</v>
      </c>
      <c r="C160" t="s">
        <v>427</v>
      </c>
      <c r="D160" s="12">
        <f>VLOOKUP($C160,'time leaving home_302'!$C$10:$AS$964,34,FALSE)</f>
        <v>0.26597222222222222</v>
      </c>
      <c r="E160" s="12">
        <f>VLOOKUP($C160,'time leaving home_302'!$C$10:$AS$964,25,FALSE)</f>
        <v>0.30555555555555552</v>
      </c>
      <c r="F160" s="12">
        <f>VLOOKUP($C160,'time leaving home_302'!$C$10:$AS$964,43,FALSE)</f>
        <v>0.36388888888888887</v>
      </c>
    </row>
    <row r="161" spans="1:6" x14ac:dyDescent="0.25">
      <c r="A161" t="s">
        <v>1752</v>
      </c>
      <c r="B161">
        <v>46100</v>
      </c>
      <c r="C161" t="s">
        <v>1753</v>
      </c>
      <c r="D161" s="12">
        <f>VLOOKUP($C161,'time leaving home_302'!$C$10:$AS$964,34,FALSE)</f>
        <v>0.26666666666666666</v>
      </c>
      <c r="E161" s="12">
        <f>VLOOKUP($C161,'time leaving home_302'!$C$10:$AS$964,25,FALSE)</f>
        <v>0.30555555555555552</v>
      </c>
      <c r="F161" s="12">
        <f>VLOOKUP($C161,'time leaving home_302'!$C$10:$AS$964,43,FALSE)</f>
        <v>0.36319444444444443</v>
      </c>
    </row>
    <row r="162" spans="1:6" x14ac:dyDescent="0.25">
      <c r="A162" t="s">
        <v>1448</v>
      </c>
      <c r="B162">
        <v>39860</v>
      </c>
      <c r="C162" t="s">
        <v>1449</v>
      </c>
      <c r="D162" s="12">
        <f>VLOOKUP($C162,'time leaving home_302'!$C$10:$AS$964,34,FALSE)</f>
        <v>0.26180555555555557</v>
      </c>
      <c r="E162" s="12">
        <f>VLOOKUP($C162,'time leaving home_302'!$C$10:$AS$964,25,FALSE)</f>
        <v>0.30555555555555552</v>
      </c>
      <c r="F162" s="12">
        <f>VLOOKUP($C162,'time leaving home_302'!$C$10:$AS$964,43,FALSE)</f>
        <v>0.3576388888888889</v>
      </c>
    </row>
    <row r="163" spans="1:6" x14ac:dyDescent="0.25">
      <c r="A163" t="s">
        <v>1622</v>
      </c>
      <c r="B163">
        <v>43460</v>
      </c>
      <c r="C163" t="s">
        <v>1623</v>
      </c>
      <c r="D163" s="12">
        <f>VLOOKUP($C163,'time leaving home_302'!$C$10:$AS$964,34,FALSE)</f>
        <v>0.26805555555555555</v>
      </c>
      <c r="E163" s="12">
        <f>VLOOKUP($C163,'time leaving home_302'!$C$10:$AS$964,25,FALSE)</f>
        <v>0.30555555555555552</v>
      </c>
      <c r="F163" s="12">
        <f>VLOOKUP($C163,'time leaving home_302'!$C$10:$AS$964,43,FALSE)</f>
        <v>0.35416666666666669</v>
      </c>
    </row>
    <row r="164" spans="1:6" x14ac:dyDescent="0.25">
      <c r="A164" t="s">
        <v>762</v>
      </c>
      <c r="B164">
        <v>25780</v>
      </c>
      <c r="C164" t="s">
        <v>763</v>
      </c>
      <c r="D164" s="12">
        <f>VLOOKUP($C164,'time leaving home_302'!$C$10:$AS$964,34,FALSE)</f>
        <v>0.26805555555555555</v>
      </c>
      <c r="E164" s="12">
        <f>VLOOKUP($C164,'time leaving home_302'!$C$10:$AS$964,25,FALSE)</f>
        <v>0.30555555555555552</v>
      </c>
      <c r="F164" s="12">
        <f>VLOOKUP($C164,'time leaving home_302'!$C$10:$AS$964,43,FALSE)</f>
        <v>0.35138888888888892</v>
      </c>
    </row>
    <row r="165" spans="1:6" x14ac:dyDescent="0.25">
      <c r="A165" t="s">
        <v>382</v>
      </c>
      <c r="B165">
        <v>17940</v>
      </c>
      <c r="C165" t="s">
        <v>383</v>
      </c>
      <c r="D165" s="12">
        <f>VLOOKUP($C165,'time leaving home_302'!$C$10:$AS$964,34,FALSE)</f>
        <v>0.26458333333333334</v>
      </c>
      <c r="E165" s="12">
        <f>VLOOKUP($C165,'time leaving home_302'!$C$10:$AS$964,25,FALSE)</f>
        <v>0.30555555555555552</v>
      </c>
      <c r="F165" s="12">
        <f>VLOOKUP($C165,'time leaving home_302'!$C$10:$AS$964,43,FALSE)</f>
        <v>0.36180555555555555</v>
      </c>
    </row>
    <row r="166" spans="1:6" x14ac:dyDescent="0.25">
      <c r="A166" t="s">
        <v>40</v>
      </c>
      <c r="B166">
        <v>10780</v>
      </c>
      <c r="C166" t="s">
        <v>41</v>
      </c>
      <c r="D166" s="12">
        <f>VLOOKUP($C166,'time leaving home_302'!$C$10:$AS$964,34,FALSE)</f>
        <v>0.2673611111111111</v>
      </c>
      <c r="E166" s="12">
        <f>VLOOKUP($C166,'time leaving home_302'!$C$10:$AS$964,25,FALSE)</f>
        <v>0.30555555555555552</v>
      </c>
      <c r="F166" s="12">
        <f>VLOOKUP($C166,'time leaving home_302'!$C$10:$AS$964,43,FALSE)</f>
        <v>0.34930555555555554</v>
      </c>
    </row>
    <row r="167" spans="1:6" x14ac:dyDescent="0.25">
      <c r="A167" t="s">
        <v>1768</v>
      </c>
      <c r="B167">
        <v>46420</v>
      </c>
      <c r="C167" t="s">
        <v>1769</v>
      </c>
      <c r="D167" s="12">
        <f>VLOOKUP($C167,'time leaving home_302'!$C$10:$AS$964,34,FALSE)</f>
        <v>0.26597222222222222</v>
      </c>
      <c r="E167" s="12">
        <f>VLOOKUP($C167,'time leaving home_302'!$C$10:$AS$964,25,FALSE)</f>
        <v>0.30555555555555552</v>
      </c>
      <c r="F167" s="12">
        <f>VLOOKUP($C167,'time leaving home_302'!$C$10:$AS$964,43,FALSE)</f>
        <v>0.35069444444444442</v>
      </c>
    </row>
    <row r="168" spans="1:6" x14ac:dyDescent="0.25">
      <c r="A168" t="s">
        <v>1060</v>
      </c>
      <c r="B168">
        <v>31940</v>
      </c>
      <c r="C168" t="s">
        <v>1061</v>
      </c>
      <c r="D168" s="12">
        <f>VLOOKUP($C168,'time leaving home_302'!$C$10:$AS$964,34,FALSE)</f>
        <v>0.25208333333333333</v>
      </c>
      <c r="E168" s="12">
        <f>VLOOKUP($C168,'time leaving home_302'!$C$10:$AS$964,25,FALSE)</f>
        <v>0.30555555555555552</v>
      </c>
      <c r="F168" s="12">
        <f>VLOOKUP($C168,'time leaving home_302'!$C$10:$AS$964,43,FALSE)</f>
        <v>0.38750000000000001</v>
      </c>
    </row>
    <row r="169" spans="1:6" x14ac:dyDescent="0.25">
      <c r="A169" t="s">
        <v>1074</v>
      </c>
      <c r="B169">
        <v>32220</v>
      </c>
      <c r="C169" t="s">
        <v>1075</v>
      </c>
      <c r="D169" s="12">
        <f>VLOOKUP($C169,'time leaving home_302'!$C$10:$AS$964,34,FALSE)</f>
        <v>0.26597222222222222</v>
      </c>
      <c r="E169" s="12">
        <f>VLOOKUP($C169,'time leaving home_302'!$C$10:$AS$964,25,FALSE)</f>
        <v>0.30624999999999997</v>
      </c>
      <c r="F169" s="12">
        <f>VLOOKUP($C169,'time leaving home_302'!$C$10:$AS$964,43,FALSE)</f>
        <v>0.35694444444444445</v>
      </c>
    </row>
    <row r="170" spans="1:6" x14ac:dyDescent="0.25">
      <c r="A170" t="s">
        <v>728</v>
      </c>
      <c r="B170">
        <v>25180</v>
      </c>
      <c r="C170" t="s">
        <v>729</v>
      </c>
      <c r="D170" s="12">
        <f>VLOOKUP($C170,'time leaving home_302'!$C$10:$AS$964,34,FALSE)</f>
        <v>0.2590277777777778</v>
      </c>
      <c r="E170" s="12">
        <f>VLOOKUP($C170,'time leaving home_302'!$C$10:$AS$964,25,FALSE)</f>
        <v>0.30624999999999997</v>
      </c>
      <c r="F170" s="12">
        <f>VLOOKUP($C170,'time leaving home_302'!$C$10:$AS$964,43,FALSE)</f>
        <v>0.37083333333333335</v>
      </c>
    </row>
    <row r="171" spans="1:6" x14ac:dyDescent="0.25">
      <c r="A171" t="s">
        <v>1350</v>
      </c>
      <c r="B171">
        <v>37800</v>
      </c>
      <c r="C171" t="s">
        <v>1351</v>
      </c>
      <c r="D171" s="12">
        <f>VLOOKUP($C171,'time leaving home_302'!$C$10:$AS$964,34,FALSE)</f>
        <v>0.2673611111111111</v>
      </c>
      <c r="E171" s="12">
        <f>VLOOKUP($C171,'time leaving home_302'!$C$10:$AS$964,25,FALSE)</f>
        <v>0.30624999999999997</v>
      </c>
      <c r="F171" s="12">
        <f>VLOOKUP($C171,'time leaving home_302'!$C$10:$AS$964,43,FALSE)</f>
        <v>0.35069444444444442</v>
      </c>
    </row>
    <row r="172" spans="1:6" x14ac:dyDescent="0.25">
      <c r="A172" t="s">
        <v>1896</v>
      </c>
      <c r="B172">
        <v>49420</v>
      </c>
      <c r="C172" t="s">
        <v>1897</v>
      </c>
      <c r="D172" s="12">
        <f>VLOOKUP($C172,'time leaving home_302'!$C$10:$AS$964,34,FALSE)</f>
        <v>0.26458333333333334</v>
      </c>
      <c r="E172" s="12">
        <f>VLOOKUP($C172,'time leaving home_302'!$C$10:$AS$964,25,FALSE)</f>
        <v>0.30624999999999997</v>
      </c>
      <c r="F172" s="12">
        <f>VLOOKUP($C172,'time leaving home_302'!$C$10:$AS$964,43,FALSE)</f>
        <v>0.3527777777777778</v>
      </c>
    </row>
    <row r="173" spans="1:6" x14ac:dyDescent="0.25">
      <c r="A173" t="s">
        <v>534</v>
      </c>
      <c r="B173">
        <v>21060</v>
      </c>
      <c r="C173" t="s">
        <v>535</v>
      </c>
      <c r="D173" s="12">
        <f>VLOOKUP($C173,'time leaving home_302'!$C$10:$AS$964,34,FALSE)</f>
        <v>0.26666666666666666</v>
      </c>
      <c r="E173" s="12">
        <f>VLOOKUP($C173,'time leaving home_302'!$C$10:$AS$964,25,FALSE)</f>
        <v>0.30624999999999997</v>
      </c>
      <c r="F173" s="12">
        <f>VLOOKUP($C173,'time leaving home_302'!$C$10:$AS$964,43,FALSE)</f>
        <v>0.3527777777777778</v>
      </c>
    </row>
    <row r="174" spans="1:6" x14ac:dyDescent="0.25">
      <c r="A174" t="s">
        <v>284</v>
      </c>
      <c r="B174">
        <v>15860</v>
      </c>
      <c r="C174" t="s">
        <v>285</v>
      </c>
      <c r="D174" s="12">
        <f>VLOOKUP($C174,'time leaving home_302'!$C$10:$AS$964,34,FALSE)</f>
        <v>0.26666666666666666</v>
      </c>
      <c r="E174" s="12">
        <f>VLOOKUP($C174,'time leaving home_302'!$C$10:$AS$964,25,FALSE)</f>
        <v>0.30624999999999997</v>
      </c>
      <c r="F174" s="12">
        <f>VLOOKUP($C174,'time leaving home_302'!$C$10:$AS$964,43,FALSE)</f>
        <v>0.36249999999999999</v>
      </c>
    </row>
    <row r="175" spans="1:6" x14ac:dyDescent="0.25">
      <c r="A175" t="s">
        <v>188</v>
      </c>
      <c r="B175">
        <v>13820</v>
      </c>
      <c r="C175" t="s">
        <v>189</v>
      </c>
      <c r="D175" s="12">
        <f>VLOOKUP($C175,'time leaving home_302'!$C$10:$AS$964,34,FALSE)</f>
        <v>0.26944444444444443</v>
      </c>
      <c r="E175" s="12">
        <f>VLOOKUP($C175,'time leaving home_302'!$C$10:$AS$964,25,FALSE)</f>
        <v>0.30624999999999997</v>
      </c>
      <c r="F175" s="12">
        <f>VLOOKUP($C175,'time leaving home_302'!$C$10:$AS$964,43,FALSE)</f>
        <v>0.35138888888888892</v>
      </c>
    </row>
    <row r="176" spans="1:6" x14ac:dyDescent="0.25">
      <c r="A176" t="s">
        <v>1160</v>
      </c>
      <c r="B176">
        <v>33860</v>
      </c>
      <c r="C176" t="s">
        <v>1161</v>
      </c>
      <c r="D176" s="12">
        <f>VLOOKUP($C176,'time leaving home_302'!$C$10:$AS$964,34,FALSE)</f>
        <v>0.27430555555555552</v>
      </c>
      <c r="E176" s="12">
        <f>VLOOKUP($C176,'time leaving home_302'!$C$10:$AS$964,25,FALSE)</f>
        <v>0.30624999999999997</v>
      </c>
      <c r="F176" s="12">
        <f>VLOOKUP($C176,'time leaving home_302'!$C$10:$AS$964,43,FALSE)</f>
        <v>0.35069444444444442</v>
      </c>
    </row>
    <row r="177" spans="1:6" x14ac:dyDescent="0.25">
      <c r="A177" t="s">
        <v>1386</v>
      </c>
      <c r="B177">
        <v>38500</v>
      </c>
      <c r="C177" t="s">
        <v>1387</v>
      </c>
      <c r="D177" s="12">
        <f>VLOOKUP($C177,'time leaving home_302'!$C$10:$AS$964,34,FALSE)</f>
        <v>0.25763888888888892</v>
      </c>
      <c r="E177" s="12">
        <f>VLOOKUP($C177,'time leaving home_302'!$C$10:$AS$964,25,FALSE)</f>
        <v>0.30624999999999997</v>
      </c>
      <c r="F177" s="12">
        <f>VLOOKUP($C177,'time leaving home_302'!$C$10:$AS$964,43,FALSE)</f>
        <v>0.35902777777777778</v>
      </c>
    </row>
    <row r="178" spans="1:6" x14ac:dyDescent="0.25">
      <c r="A178" t="s">
        <v>698</v>
      </c>
      <c r="B178">
        <v>24540</v>
      </c>
      <c r="C178" t="s">
        <v>699</v>
      </c>
      <c r="D178" s="12">
        <f>VLOOKUP($C178,'time leaving home_302'!$C$10:$AS$964,34,FALSE)</f>
        <v>0.26527777777777778</v>
      </c>
      <c r="E178" s="12">
        <f>VLOOKUP($C178,'time leaving home_302'!$C$10:$AS$964,25,FALSE)</f>
        <v>0.30624999999999997</v>
      </c>
      <c r="F178" s="12">
        <f>VLOOKUP($C178,'time leaving home_302'!$C$10:$AS$964,43,FALSE)</f>
        <v>0.35833333333333334</v>
      </c>
    </row>
    <row r="179" spans="1:6" x14ac:dyDescent="0.25">
      <c r="A179" t="s">
        <v>316</v>
      </c>
      <c r="B179">
        <v>16540</v>
      </c>
      <c r="C179" t="s">
        <v>317</v>
      </c>
      <c r="D179" s="12">
        <f>VLOOKUP($C179,'time leaving home_302'!$C$10:$AS$964,34,FALSE)</f>
        <v>0.26111111111111113</v>
      </c>
      <c r="E179" s="12">
        <f>VLOOKUP($C179,'time leaving home_302'!$C$10:$AS$964,25,FALSE)</f>
        <v>0.30624999999999997</v>
      </c>
      <c r="F179" s="12">
        <f>VLOOKUP($C179,'time leaving home_302'!$C$10:$AS$964,43,FALSE)</f>
        <v>0.36180555555555555</v>
      </c>
    </row>
    <row r="180" spans="1:6" x14ac:dyDescent="0.25">
      <c r="A180" t="s">
        <v>1826</v>
      </c>
      <c r="B180">
        <v>47700</v>
      </c>
      <c r="C180" t="s">
        <v>1827</v>
      </c>
      <c r="D180" s="12">
        <f>VLOOKUP($C180,'time leaving home_302'!$C$10:$AS$964,34,FALSE)</f>
        <v>0.25625000000000003</v>
      </c>
      <c r="E180" s="12">
        <f>VLOOKUP($C180,'time leaving home_302'!$C$10:$AS$964,25,FALSE)</f>
        <v>0.30624999999999997</v>
      </c>
      <c r="F180" s="12">
        <f>VLOOKUP($C180,'time leaving home_302'!$C$10:$AS$964,43,FALSE)</f>
        <v>0.36527777777777781</v>
      </c>
    </row>
    <row r="181" spans="1:6" x14ac:dyDescent="0.25">
      <c r="A181" t="s">
        <v>296</v>
      </c>
      <c r="B181">
        <v>16100</v>
      </c>
      <c r="C181" t="s">
        <v>297</v>
      </c>
      <c r="D181" s="12">
        <f>VLOOKUP($C181,'time leaving home_302'!$C$10:$AS$964,34,FALSE)</f>
        <v>0.26319444444444445</v>
      </c>
      <c r="E181" s="12">
        <f>VLOOKUP($C181,'time leaving home_302'!$C$10:$AS$964,25,FALSE)</f>
        <v>0.30624999999999997</v>
      </c>
      <c r="F181" s="12">
        <f>VLOOKUP($C181,'time leaving home_302'!$C$10:$AS$964,43,FALSE)</f>
        <v>0.34236111111111112</v>
      </c>
    </row>
    <row r="182" spans="1:6" x14ac:dyDescent="0.25">
      <c r="A182" t="s">
        <v>490</v>
      </c>
      <c r="B182">
        <v>20140</v>
      </c>
      <c r="C182" t="s">
        <v>491</v>
      </c>
      <c r="D182" s="12">
        <f>VLOOKUP($C182,'time leaving home_302'!$C$10:$AS$964,34,FALSE)</f>
        <v>0.27708333333333335</v>
      </c>
      <c r="E182" s="12">
        <f>VLOOKUP($C182,'time leaving home_302'!$C$10:$AS$964,25,FALSE)</f>
        <v>0.30624999999999997</v>
      </c>
      <c r="F182" s="12">
        <f>VLOOKUP($C182,'time leaving home_302'!$C$10:$AS$964,43,FALSE)</f>
        <v>0.34583333333333338</v>
      </c>
    </row>
    <row r="183" spans="1:6" x14ac:dyDescent="0.25">
      <c r="A183" t="s">
        <v>448</v>
      </c>
      <c r="B183">
        <v>19300</v>
      </c>
      <c r="C183" t="s">
        <v>449</v>
      </c>
      <c r="D183" s="12">
        <f>VLOOKUP($C183,'time leaving home_302'!$C$10:$AS$964,34,FALSE)</f>
        <v>0.27083333333333331</v>
      </c>
      <c r="E183" s="12">
        <f>VLOOKUP($C183,'time leaving home_302'!$C$10:$AS$964,25,FALSE)</f>
        <v>0.30624999999999997</v>
      </c>
      <c r="F183" s="12">
        <f>VLOOKUP($C183,'time leaving home_302'!$C$10:$AS$964,43,FALSE)</f>
        <v>0.35000000000000003</v>
      </c>
    </row>
    <row r="184" spans="1:6" x14ac:dyDescent="0.25">
      <c r="A184" t="s">
        <v>1904</v>
      </c>
      <c r="B184">
        <v>49620</v>
      </c>
      <c r="C184" t="s">
        <v>1905</v>
      </c>
      <c r="D184" s="12">
        <f>VLOOKUP($C184,'time leaving home_302'!$C$10:$AS$964,34,FALSE)</f>
        <v>0.26527777777777778</v>
      </c>
      <c r="E184" s="12">
        <f>VLOOKUP($C184,'time leaving home_302'!$C$10:$AS$964,25,FALSE)</f>
        <v>0.30624999999999997</v>
      </c>
      <c r="F184" s="12">
        <f>VLOOKUP($C184,'time leaving home_302'!$C$10:$AS$964,43,FALSE)</f>
        <v>0.36527777777777781</v>
      </c>
    </row>
    <row r="185" spans="1:6" x14ac:dyDescent="0.25">
      <c r="A185" t="s">
        <v>1220</v>
      </c>
      <c r="B185">
        <v>35100</v>
      </c>
      <c r="C185" t="s">
        <v>1221</v>
      </c>
      <c r="D185" s="12">
        <f>VLOOKUP($C185,'time leaving home_302'!$C$10:$AS$964,34,FALSE)</f>
        <v>0.26597222222222222</v>
      </c>
      <c r="E185" s="12">
        <f>VLOOKUP($C185,'time leaving home_302'!$C$10:$AS$964,25,FALSE)</f>
        <v>0.30624999999999997</v>
      </c>
      <c r="F185" s="12">
        <f>VLOOKUP($C185,'time leaving home_302'!$C$10:$AS$964,43,FALSE)</f>
        <v>0.35486111111111113</v>
      </c>
    </row>
    <row r="186" spans="1:6" x14ac:dyDescent="0.25">
      <c r="A186" t="s">
        <v>1308</v>
      </c>
      <c r="B186">
        <v>36940</v>
      </c>
      <c r="C186" t="s">
        <v>1309</v>
      </c>
      <c r="D186" s="12">
        <f>VLOOKUP($C186,'time leaving home_302'!$C$10:$AS$964,34,FALSE)</f>
        <v>0.27152777777777776</v>
      </c>
      <c r="E186" s="12">
        <f>VLOOKUP($C186,'time leaving home_302'!$C$10:$AS$964,25,FALSE)</f>
        <v>0.30624999999999997</v>
      </c>
      <c r="F186" s="12">
        <f>VLOOKUP($C186,'time leaving home_302'!$C$10:$AS$964,43,FALSE)</f>
        <v>0.34930555555555554</v>
      </c>
    </row>
    <row r="187" spans="1:6" x14ac:dyDescent="0.25">
      <c r="A187" t="s">
        <v>854</v>
      </c>
      <c r="B187">
        <v>27620</v>
      </c>
      <c r="C187" t="s">
        <v>855</v>
      </c>
      <c r="D187" s="12">
        <f>VLOOKUP($C187,'time leaving home_302'!$C$10:$AS$964,34,FALSE)</f>
        <v>0.27569444444444441</v>
      </c>
      <c r="E187" s="12">
        <f>VLOOKUP($C187,'time leaving home_302'!$C$10:$AS$964,25,FALSE)</f>
        <v>0.30624999999999997</v>
      </c>
      <c r="F187" s="12">
        <f>VLOOKUP($C187,'time leaving home_302'!$C$10:$AS$964,43,FALSE)</f>
        <v>0.33888888888888885</v>
      </c>
    </row>
    <row r="188" spans="1:6" x14ac:dyDescent="0.25">
      <c r="A188" t="s">
        <v>1618</v>
      </c>
      <c r="B188">
        <v>43380</v>
      </c>
      <c r="C188" t="s">
        <v>1619</v>
      </c>
      <c r="D188" s="12">
        <f>VLOOKUP($C188,'time leaving home_302'!$C$10:$AS$964,34,FALSE)</f>
        <v>0.26111111111111113</v>
      </c>
      <c r="E188" s="12">
        <f>VLOOKUP($C188,'time leaving home_302'!$C$10:$AS$964,25,FALSE)</f>
        <v>0.30694444444444441</v>
      </c>
      <c r="F188" s="12">
        <f>VLOOKUP($C188,'time leaving home_302'!$C$10:$AS$964,43,FALSE)</f>
        <v>0.38541666666666669</v>
      </c>
    </row>
    <row r="189" spans="1:6" x14ac:dyDescent="0.25">
      <c r="A189" t="s">
        <v>700</v>
      </c>
      <c r="B189">
        <v>24580</v>
      </c>
      <c r="C189" t="s">
        <v>701</v>
      </c>
      <c r="D189" s="12">
        <f>VLOOKUP($C189,'time leaving home_302'!$C$10:$AS$964,34,FALSE)</f>
        <v>0.26527777777777778</v>
      </c>
      <c r="E189" s="12">
        <f>VLOOKUP($C189,'time leaving home_302'!$C$10:$AS$964,25,FALSE)</f>
        <v>0.30694444444444441</v>
      </c>
      <c r="F189" s="12">
        <f>VLOOKUP($C189,'time leaving home_302'!$C$10:$AS$964,43,FALSE)</f>
        <v>0.36388888888888887</v>
      </c>
    </row>
    <row r="190" spans="1:6" x14ac:dyDescent="0.25">
      <c r="A190" t="s">
        <v>102</v>
      </c>
      <c r="B190">
        <v>11980</v>
      </c>
      <c r="C190" t="s">
        <v>103</v>
      </c>
      <c r="D190" s="12">
        <f>VLOOKUP($C190,'time leaving home_302'!$C$10:$AS$964,34,FALSE)</f>
        <v>0.26319444444444445</v>
      </c>
      <c r="E190" s="12">
        <f>VLOOKUP($C190,'time leaving home_302'!$C$10:$AS$964,25,FALSE)</f>
        <v>0.30694444444444441</v>
      </c>
      <c r="F190" s="12">
        <f>VLOOKUP($C190,'time leaving home_302'!$C$10:$AS$964,43,FALSE)</f>
        <v>0.35069444444444442</v>
      </c>
    </row>
    <row r="191" spans="1:6" x14ac:dyDescent="0.25">
      <c r="A191" t="s">
        <v>414</v>
      </c>
      <c r="B191">
        <v>18620</v>
      </c>
      <c r="C191" t="s">
        <v>415</v>
      </c>
      <c r="D191" s="12">
        <f>VLOOKUP($C191,'time leaving home_302'!$C$10:$AS$964,34,FALSE)</f>
        <v>0.26597222222222222</v>
      </c>
      <c r="E191" s="12">
        <f>VLOOKUP($C191,'time leaving home_302'!$C$10:$AS$964,25,FALSE)</f>
        <v>0.30694444444444441</v>
      </c>
      <c r="F191" s="12">
        <f>VLOOKUP($C191,'time leaving home_302'!$C$10:$AS$964,43,FALSE)</f>
        <v>0.35902777777777778</v>
      </c>
    </row>
    <row r="192" spans="1:6" x14ac:dyDescent="0.25">
      <c r="A192" t="s">
        <v>1148</v>
      </c>
      <c r="B192">
        <v>33620</v>
      </c>
      <c r="C192" t="s">
        <v>1149</v>
      </c>
      <c r="D192" s="12">
        <f>VLOOKUP($C192,'time leaving home_302'!$C$10:$AS$964,34,FALSE)</f>
        <v>0.27291666666666664</v>
      </c>
      <c r="E192" s="12">
        <f>VLOOKUP($C192,'time leaving home_302'!$C$10:$AS$964,25,FALSE)</f>
        <v>0.30694444444444441</v>
      </c>
      <c r="F192" s="12">
        <f>VLOOKUP($C192,'time leaving home_302'!$C$10:$AS$964,43,FALSE)</f>
        <v>0.34722222222222227</v>
      </c>
    </row>
    <row r="193" spans="1:6" x14ac:dyDescent="0.25">
      <c r="A193" t="s">
        <v>1482</v>
      </c>
      <c r="B193">
        <v>40540</v>
      </c>
      <c r="C193" t="s">
        <v>1483</v>
      </c>
      <c r="D193" s="12">
        <f>VLOOKUP($C193,'time leaving home_302'!$C$10:$AS$964,34,FALSE)</f>
        <v>0.26319444444444445</v>
      </c>
      <c r="E193" s="12">
        <f>VLOOKUP($C193,'time leaving home_302'!$C$10:$AS$964,25,FALSE)</f>
        <v>0.30694444444444441</v>
      </c>
      <c r="F193" s="12">
        <f>VLOOKUP($C193,'time leaving home_302'!$C$10:$AS$964,43,FALSE)</f>
        <v>0.35972222222222222</v>
      </c>
    </row>
    <row r="194" spans="1:6" x14ac:dyDescent="0.25">
      <c r="A194" t="s">
        <v>986</v>
      </c>
      <c r="B194">
        <v>30380</v>
      </c>
      <c r="C194" t="s">
        <v>987</v>
      </c>
      <c r="D194" s="12">
        <f>VLOOKUP($C194,'time leaving home_302'!$C$10:$AS$964,34,FALSE)</f>
        <v>0.26319444444444445</v>
      </c>
      <c r="E194" s="12">
        <f>VLOOKUP($C194,'time leaving home_302'!$C$10:$AS$964,25,FALSE)</f>
        <v>0.30694444444444441</v>
      </c>
      <c r="F194" s="12">
        <f>VLOOKUP($C194,'time leaving home_302'!$C$10:$AS$964,43,FALSE)</f>
        <v>0.38541666666666669</v>
      </c>
    </row>
    <row r="195" spans="1:6" x14ac:dyDescent="0.25">
      <c r="A195" t="s">
        <v>1114</v>
      </c>
      <c r="B195">
        <v>32940</v>
      </c>
      <c r="C195" t="s">
        <v>1115</v>
      </c>
      <c r="D195" s="12">
        <f>VLOOKUP($C195,'time leaving home_302'!$C$10:$AS$964,34,FALSE)</f>
        <v>0.2722222222222222</v>
      </c>
      <c r="E195" s="12">
        <f>VLOOKUP($C195,'time leaving home_302'!$C$10:$AS$964,25,FALSE)</f>
        <v>0.30694444444444441</v>
      </c>
      <c r="F195" s="12">
        <f>VLOOKUP($C195,'time leaving home_302'!$C$10:$AS$964,43,FALSE)</f>
        <v>0.3527777777777778</v>
      </c>
    </row>
    <row r="196" spans="1:6" x14ac:dyDescent="0.25">
      <c r="A196" t="s">
        <v>792</v>
      </c>
      <c r="B196">
        <v>26420</v>
      </c>
      <c r="C196" t="s">
        <v>793</v>
      </c>
      <c r="D196" s="12">
        <f>VLOOKUP($C196,'time leaving home_302'!$C$10:$AS$964,34,FALSE)</f>
        <v>0.2673611111111111</v>
      </c>
      <c r="E196" s="12">
        <f>VLOOKUP($C196,'time leaving home_302'!$C$10:$AS$964,25,FALSE)</f>
        <v>0.30694444444444441</v>
      </c>
      <c r="F196" s="12">
        <f>VLOOKUP($C196,'time leaving home_302'!$C$10:$AS$964,43,FALSE)</f>
        <v>0.35416666666666669</v>
      </c>
    </row>
    <row r="197" spans="1:6" x14ac:dyDescent="0.25">
      <c r="A197" t="s">
        <v>1390</v>
      </c>
      <c r="B197">
        <v>38580</v>
      </c>
      <c r="C197" t="s">
        <v>1391</v>
      </c>
      <c r="D197" s="12">
        <f>VLOOKUP($C197,'time leaving home_302'!$C$10:$AS$964,34,FALSE)</f>
        <v>0.27152777777777776</v>
      </c>
      <c r="E197" s="12">
        <f>VLOOKUP($C197,'time leaving home_302'!$C$10:$AS$964,25,FALSE)</f>
        <v>0.30694444444444441</v>
      </c>
      <c r="F197" s="12">
        <f>VLOOKUP($C197,'time leaving home_302'!$C$10:$AS$964,43,FALSE)</f>
        <v>0.35069444444444442</v>
      </c>
    </row>
    <row r="198" spans="1:6" x14ac:dyDescent="0.25">
      <c r="A198" t="s">
        <v>30</v>
      </c>
      <c r="B198">
        <v>10620</v>
      </c>
      <c r="C198" t="s">
        <v>31</v>
      </c>
      <c r="D198" s="12">
        <f>VLOOKUP($C198,'time leaving home_302'!$C$10:$AS$964,34,FALSE)</f>
        <v>0.26597222222222222</v>
      </c>
      <c r="E198" s="12">
        <f>VLOOKUP($C198,'time leaving home_302'!$C$10:$AS$964,25,FALSE)</f>
        <v>0.30694444444444441</v>
      </c>
      <c r="F198" s="12">
        <f>VLOOKUP($C198,'time leaving home_302'!$C$10:$AS$964,43,FALSE)</f>
        <v>0.34930555555555554</v>
      </c>
    </row>
    <row r="199" spans="1:6" x14ac:dyDescent="0.25">
      <c r="A199" t="s">
        <v>584</v>
      </c>
      <c r="B199">
        <v>22100</v>
      </c>
      <c r="C199" t="s">
        <v>585</v>
      </c>
      <c r="D199" s="12">
        <f>VLOOKUP($C199,'time leaving home_302'!$C$10:$AS$964,34,FALSE)</f>
        <v>0.26111111111111113</v>
      </c>
      <c r="E199" s="12">
        <f>VLOOKUP($C199,'time leaving home_302'!$C$10:$AS$964,25,FALSE)</f>
        <v>0.30694444444444441</v>
      </c>
      <c r="F199" s="12">
        <f>VLOOKUP($C199,'time leaving home_302'!$C$10:$AS$964,43,FALSE)</f>
        <v>0.36805555555555558</v>
      </c>
    </row>
    <row r="200" spans="1:6" x14ac:dyDescent="0.25">
      <c r="A200" t="s">
        <v>1088</v>
      </c>
      <c r="B200">
        <v>32420</v>
      </c>
      <c r="C200" t="s">
        <v>1089</v>
      </c>
      <c r="D200" s="12">
        <f>VLOOKUP($C200,'time leaving home_302'!$C$10:$AS$964,34,FALSE)</f>
        <v>0.28402777777777777</v>
      </c>
      <c r="E200" s="12">
        <f>VLOOKUP($C200,'time leaving home_302'!$C$10:$AS$964,25,FALSE)</f>
        <v>0.30694444444444441</v>
      </c>
      <c r="F200" s="12">
        <f>VLOOKUP($C200,'time leaving home_302'!$C$10:$AS$964,43,FALSE)</f>
        <v>0.3527777777777778</v>
      </c>
    </row>
    <row r="201" spans="1:6" x14ac:dyDescent="0.25">
      <c r="A201" t="s">
        <v>578</v>
      </c>
      <c r="B201">
        <v>21980</v>
      </c>
      <c r="C201" t="s">
        <v>579</v>
      </c>
      <c r="D201" s="12">
        <f>VLOOKUP($C201,'time leaving home_302'!$C$10:$AS$964,34,FALSE)</f>
        <v>0.26874999999999999</v>
      </c>
      <c r="E201" s="12">
        <f>VLOOKUP($C201,'time leaving home_302'!$C$10:$AS$964,25,FALSE)</f>
        <v>0.30694444444444441</v>
      </c>
      <c r="F201" s="12">
        <f>VLOOKUP($C201,'time leaving home_302'!$C$10:$AS$964,43,FALSE)</f>
        <v>0.34166666666666662</v>
      </c>
    </row>
    <row r="202" spans="1:6" x14ac:dyDescent="0.25">
      <c r="A202" t="s">
        <v>96</v>
      </c>
      <c r="B202">
        <v>11860</v>
      </c>
      <c r="C202" t="s">
        <v>97</v>
      </c>
      <c r="D202" s="12">
        <f>VLOOKUP($C202,'time leaving home_302'!$C$10:$AS$964,34,FALSE)</f>
        <v>0.2673611111111111</v>
      </c>
      <c r="E202" s="12">
        <f>VLOOKUP($C202,'time leaving home_302'!$C$10:$AS$964,25,FALSE)</f>
        <v>0.30694444444444441</v>
      </c>
      <c r="F202" s="12">
        <f>VLOOKUP($C202,'time leaving home_302'!$C$10:$AS$964,43,FALSE)</f>
        <v>0.36249999999999999</v>
      </c>
    </row>
    <row r="203" spans="1:6" x14ac:dyDescent="0.25">
      <c r="A203" t="s">
        <v>712</v>
      </c>
      <c r="B203">
        <v>24820</v>
      </c>
      <c r="C203" t="s">
        <v>713</v>
      </c>
      <c r="D203" s="12">
        <f>VLOOKUP($C203,'time leaving home_302'!$C$10:$AS$964,34,FALSE)</f>
        <v>0.26319444444444445</v>
      </c>
      <c r="E203" s="12">
        <f>VLOOKUP($C203,'time leaving home_302'!$C$10:$AS$964,25,FALSE)</f>
        <v>0.30694444444444441</v>
      </c>
      <c r="F203" s="12">
        <f>VLOOKUP($C203,'time leaving home_302'!$C$10:$AS$964,43,FALSE)</f>
        <v>0.3666666666666667</v>
      </c>
    </row>
    <row r="204" spans="1:6" x14ac:dyDescent="0.25">
      <c r="A204" t="s">
        <v>274</v>
      </c>
      <c r="B204">
        <v>15660</v>
      </c>
      <c r="C204" t="s">
        <v>275</v>
      </c>
      <c r="D204" s="12">
        <f>VLOOKUP($C204,'time leaving home_302'!$C$10:$AS$964,34,FALSE)</f>
        <v>0.28611111111111109</v>
      </c>
      <c r="E204" s="12">
        <f>VLOOKUP($C204,'time leaving home_302'!$C$10:$AS$964,25,FALSE)</f>
        <v>0.30694444444444441</v>
      </c>
      <c r="F204" s="12">
        <f>VLOOKUP($C204,'time leaving home_302'!$C$10:$AS$964,43,FALSE)</f>
        <v>0.34930555555555554</v>
      </c>
    </row>
    <row r="205" spans="1:6" x14ac:dyDescent="0.25">
      <c r="A205" t="s">
        <v>420</v>
      </c>
      <c r="B205">
        <v>18740</v>
      </c>
      <c r="C205" t="s">
        <v>421</v>
      </c>
      <c r="D205" s="12">
        <f>VLOOKUP($C205,'time leaving home_302'!$C$10:$AS$964,34,FALSE)</f>
        <v>0.25555555555555559</v>
      </c>
      <c r="E205" s="12">
        <f>VLOOKUP($C205,'time leaving home_302'!$C$10:$AS$964,25,FALSE)</f>
        <v>0.30694444444444441</v>
      </c>
      <c r="F205" s="12">
        <f>VLOOKUP($C205,'time leaving home_302'!$C$10:$AS$964,43,FALSE)</f>
        <v>0.37013888888888885</v>
      </c>
    </row>
    <row r="206" spans="1:6" x14ac:dyDescent="0.25">
      <c r="A206" t="s">
        <v>1354</v>
      </c>
      <c r="B206">
        <v>37860</v>
      </c>
      <c r="C206" t="s">
        <v>1355</v>
      </c>
      <c r="D206" s="12">
        <f>VLOOKUP($C206,'time leaving home_302'!$C$10:$AS$964,34,FALSE)</f>
        <v>0.27152777777777776</v>
      </c>
      <c r="E206" s="12">
        <f>VLOOKUP($C206,'time leaving home_302'!$C$10:$AS$964,25,FALSE)</f>
        <v>0.30694444444444441</v>
      </c>
      <c r="F206" s="12">
        <f>VLOOKUP($C206,'time leaving home_302'!$C$10:$AS$964,43,FALSE)</f>
        <v>0.35486111111111113</v>
      </c>
    </row>
    <row r="207" spans="1:6" x14ac:dyDescent="0.25">
      <c r="A207" t="s">
        <v>388</v>
      </c>
      <c r="B207">
        <v>18060</v>
      </c>
      <c r="C207" t="s">
        <v>389</v>
      </c>
      <c r="D207" s="12">
        <f>VLOOKUP($C207,'time leaving home_302'!$C$10:$AS$964,34,FALSE)</f>
        <v>0.27361111111111108</v>
      </c>
      <c r="E207" s="12">
        <f>VLOOKUP($C207,'time leaving home_302'!$C$10:$AS$964,25,FALSE)</f>
        <v>0.30694444444444441</v>
      </c>
      <c r="F207" s="12">
        <f>VLOOKUP($C207,'time leaving home_302'!$C$10:$AS$964,43,FALSE)</f>
        <v>0.36180555555555555</v>
      </c>
    </row>
    <row r="208" spans="1:6" x14ac:dyDescent="0.25">
      <c r="A208" t="s">
        <v>242</v>
      </c>
      <c r="B208">
        <v>14940</v>
      </c>
      <c r="C208" t="s">
        <v>243</v>
      </c>
      <c r="D208" s="12">
        <f>VLOOKUP($C208,'time leaving home_302'!$C$10:$AS$964,34,FALSE)</f>
        <v>0.25555555555555559</v>
      </c>
      <c r="E208" s="12">
        <f>VLOOKUP($C208,'time leaving home_302'!$C$10:$AS$964,25,FALSE)</f>
        <v>0.30694444444444441</v>
      </c>
      <c r="F208" s="12">
        <f>VLOOKUP($C208,'time leaving home_302'!$C$10:$AS$964,43,FALSE)</f>
        <v>0.37638888888888888</v>
      </c>
    </row>
    <row r="209" spans="1:6" x14ac:dyDescent="0.25">
      <c r="A209" t="s">
        <v>120</v>
      </c>
      <c r="B209">
        <v>12380</v>
      </c>
      <c r="C209" t="s">
        <v>121</v>
      </c>
      <c r="D209" s="12">
        <f>VLOOKUP($C209,'time leaving home_302'!$C$10:$AS$964,34,FALSE)</f>
        <v>0.25972222222222224</v>
      </c>
      <c r="E209" s="12">
        <f>VLOOKUP($C209,'time leaving home_302'!$C$10:$AS$964,25,FALSE)</f>
        <v>0.30694444444444441</v>
      </c>
      <c r="F209" s="12">
        <f>VLOOKUP($C209,'time leaving home_302'!$C$10:$AS$964,43,FALSE)</f>
        <v>0.4145833333333333</v>
      </c>
    </row>
    <row r="210" spans="1:6" x14ac:dyDescent="0.25">
      <c r="A210" t="s">
        <v>1620</v>
      </c>
      <c r="B210">
        <v>43420</v>
      </c>
      <c r="C210" t="s">
        <v>1621</v>
      </c>
      <c r="D210" s="12">
        <f>VLOOKUP($C210,'time leaving home_302'!$C$10:$AS$964,34,FALSE)</f>
        <v>0.26597222222222222</v>
      </c>
      <c r="E210" s="12">
        <f>VLOOKUP($C210,'time leaving home_302'!$C$10:$AS$964,25,FALSE)</f>
        <v>0.30694444444444441</v>
      </c>
      <c r="F210" s="12">
        <f>VLOOKUP($C210,'time leaving home_302'!$C$10:$AS$964,43,FALSE)</f>
        <v>0.3527777777777778</v>
      </c>
    </row>
    <row r="211" spans="1:6" x14ac:dyDescent="0.25">
      <c r="A211" t="s">
        <v>820</v>
      </c>
      <c r="B211">
        <v>26940</v>
      </c>
      <c r="C211" t="s">
        <v>821</v>
      </c>
      <c r="D211" s="12">
        <f>VLOOKUP($C211,'time leaving home_302'!$C$10:$AS$964,34,FALSE)</f>
        <v>0.27499999999999997</v>
      </c>
      <c r="E211" s="12">
        <f>VLOOKUP($C211,'time leaving home_302'!$C$10:$AS$964,25,FALSE)</f>
        <v>0.30694444444444441</v>
      </c>
      <c r="F211" s="12">
        <f>VLOOKUP($C211,'time leaving home_302'!$C$10:$AS$964,43,FALSE)</f>
        <v>0.3430555555555555</v>
      </c>
    </row>
    <row r="212" spans="1:6" x14ac:dyDescent="0.25">
      <c r="A212" t="s">
        <v>1334</v>
      </c>
      <c r="B212">
        <v>37500</v>
      </c>
      <c r="C212" t="s">
        <v>1335</v>
      </c>
      <c r="D212" s="12">
        <f>VLOOKUP($C212,'time leaving home_302'!$C$10:$AS$964,34,FALSE)</f>
        <v>0.27291666666666664</v>
      </c>
      <c r="E212" s="12">
        <f>VLOOKUP($C212,'time leaving home_302'!$C$10:$AS$964,25,FALSE)</f>
        <v>0.30694444444444441</v>
      </c>
      <c r="F212" s="12">
        <f>VLOOKUP($C212,'time leaving home_302'!$C$10:$AS$964,43,FALSE)</f>
        <v>0.38750000000000001</v>
      </c>
    </row>
    <row r="213" spans="1:6" x14ac:dyDescent="0.25">
      <c r="A213" t="s">
        <v>1690</v>
      </c>
      <c r="B213">
        <v>44900</v>
      </c>
      <c r="C213" t="s">
        <v>1691</v>
      </c>
      <c r="D213" s="12">
        <f>VLOOKUP($C213,'time leaving home_302'!$C$10:$AS$964,34,FALSE)</f>
        <v>0.29236111111111113</v>
      </c>
      <c r="E213" s="12">
        <f>VLOOKUP($C213,'time leaving home_302'!$C$10:$AS$964,25,FALSE)</f>
        <v>0.30694444444444441</v>
      </c>
      <c r="F213" s="12">
        <f>VLOOKUP($C213,'time leaving home_302'!$C$10:$AS$964,43,FALSE)</f>
        <v>0.34652777777777777</v>
      </c>
    </row>
    <row r="214" spans="1:6" x14ac:dyDescent="0.25">
      <c r="A214" t="s">
        <v>1636</v>
      </c>
      <c r="B214">
        <v>43740</v>
      </c>
      <c r="C214" t="s">
        <v>1637</v>
      </c>
      <c r="D214" s="12">
        <f>VLOOKUP($C214,'time leaving home_302'!$C$10:$AS$964,34,FALSE)</f>
        <v>0.26250000000000001</v>
      </c>
      <c r="E214" s="12">
        <f>VLOOKUP($C214,'time leaving home_302'!$C$10:$AS$964,25,FALSE)</f>
        <v>0.30694444444444441</v>
      </c>
      <c r="F214" s="12">
        <f>VLOOKUP($C214,'time leaving home_302'!$C$10:$AS$964,43,FALSE)</f>
        <v>0.35694444444444445</v>
      </c>
    </row>
    <row r="215" spans="1:6" x14ac:dyDescent="0.25">
      <c r="A215" t="s">
        <v>908</v>
      </c>
      <c r="B215">
        <v>28820</v>
      </c>
      <c r="C215" t="s">
        <v>909</v>
      </c>
      <c r="D215" s="12">
        <f>VLOOKUP($C215,'time leaving home_302'!$C$10:$AS$964,34,FALSE)</f>
        <v>0.26944444444444443</v>
      </c>
      <c r="E215" s="12">
        <f>VLOOKUP($C215,'time leaving home_302'!$C$10:$AS$964,25,FALSE)</f>
        <v>0.30763888888888891</v>
      </c>
      <c r="F215" s="12">
        <f>VLOOKUP($C215,'time leaving home_302'!$C$10:$AS$964,43,FALSE)</f>
        <v>0.35555555555555557</v>
      </c>
    </row>
    <row r="216" spans="1:6" x14ac:dyDescent="0.25">
      <c r="A216" t="s">
        <v>716</v>
      </c>
      <c r="B216">
        <v>24900</v>
      </c>
      <c r="C216" t="s">
        <v>717</v>
      </c>
      <c r="D216" s="12">
        <f>VLOOKUP($C216,'time leaving home_302'!$C$10:$AS$964,34,FALSE)</f>
        <v>0.28055555555555556</v>
      </c>
      <c r="E216" s="12">
        <f>VLOOKUP($C216,'time leaving home_302'!$C$10:$AS$964,25,FALSE)</f>
        <v>0.30763888888888891</v>
      </c>
      <c r="F216" s="12">
        <f>VLOOKUP($C216,'time leaving home_302'!$C$10:$AS$964,43,FALSE)</f>
        <v>0.33124999999999999</v>
      </c>
    </row>
    <row r="217" spans="1:6" x14ac:dyDescent="0.25">
      <c r="A217" t="s">
        <v>1726</v>
      </c>
      <c r="B217">
        <v>45620</v>
      </c>
      <c r="C217" t="s">
        <v>1727</v>
      </c>
      <c r="D217" s="12">
        <f>VLOOKUP($C217,'time leaving home_302'!$C$10:$AS$964,34,FALSE)</f>
        <v>0.27777777777777779</v>
      </c>
      <c r="E217" s="12">
        <f>VLOOKUP($C217,'time leaving home_302'!$C$10:$AS$964,25,FALSE)</f>
        <v>0.30763888888888891</v>
      </c>
      <c r="F217" s="12">
        <f>VLOOKUP($C217,'time leaving home_302'!$C$10:$AS$964,43,FALSE)</f>
        <v>0.34513888888888888</v>
      </c>
    </row>
    <row r="218" spans="1:6" x14ac:dyDescent="0.25">
      <c r="A218" t="s">
        <v>532</v>
      </c>
      <c r="B218">
        <v>21020</v>
      </c>
      <c r="C218" t="s">
        <v>533</v>
      </c>
      <c r="D218" s="12">
        <f>VLOOKUP($C218,'time leaving home_302'!$C$10:$AS$964,34,FALSE)</f>
        <v>0.2673611111111111</v>
      </c>
      <c r="E218" s="12">
        <f>VLOOKUP($C218,'time leaving home_302'!$C$10:$AS$964,25,FALSE)</f>
        <v>0.30763888888888891</v>
      </c>
      <c r="F218" s="12">
        <f>VLOOKUP($C218,'time leaving home_302'!$C$10:$AS$964,43,FALSE)</f>
        <v>0.35069444444444442</v>
      </c>
    </row>
    <row r="219" spans="1:6" x14ac:dyDescent="0.25">
      <c r="A219" t="s">
        <v>1440</v>
      </c>
      <c r="B219">
        <v>39700</v>
      </c>
      <c r="C219" t="s">
        <v>1441</v>
      </c>
      <c r="D219" s="12">
        <f>VLOOKUP($C219,'time leaving home_302'!$C$10:$AS$964,34,FALSE)</f>
        <v>0.28263888888888888</v>
      </c>
      <c r="E219" s="12">
        <f>VLOOKUP($C219,'time leaving home_302'!$C$10:$AS$964,25,FALSE)</f>
        <v>0.30763888888888891</v>
      </c>
      <c r="F219" s="12">
        <f>VLOOKUP($C219,'time leaving home_302'!$C$10:$AS$964,43,FALSE)</f>
        <v>0.33888888888888885</v>
      </c>
    </row>
    <row r="220" spans="1:6" x14ac:dyDescent="0.25">
      <c r="A220" t="s">
        <v>1364</v>
      </c>
      <c r="B220">
        <v>38060</v>
      </c>
      <c r="C220" t="s">
        <v>1365</v>
      </c>
      <c r="D220" s="12">
        <f>VLOOKUP($C220,'time leaving home_302'!$C$10:$AS$964,34,FALSE)</f>
        <v>0.26180555555555557</v>
      </c>
      <c r="E220" s="12">
        <f>VLOOKUP($C220,'time leaving home_302'!$C$10:$AS$964,25,FALSE)</f>
        <v>0.30763888888888891</v>
      </c>
      <c r="F220" s="12">
        <f>VLOOKUP($C220,'time leaving home_302'!$C$10:$AS$964,43,FALSE)</f>
        <v>0.3659722222222222</v>
      </c>
    </row>
    <row r="221" spans="1:6" x14ac:dyDescent="0.25">
      <c r="A221" t="s">
        <v>1080</v>
      </c>
      <c r="B221">
        <v>32280</v>
      </c>
      <c r="C221" t="s">
        <v>1081</v>
      </c>
      <c r="D221" s="12">
        <f>VLOOKUP($C221,'time leaving home_302'!$C$10:$AS$964,34,FALSE)</f>
        <v>0.26874999999999999</v>
      </c>
      <c r="E221" s="12">
        <f>VLOOKUP($C221,'time leaving home_302'!$C$10:$AS$964,25,FALSE)</f>
        <v>0.30763888888888891</v>
      </c>
      <c r="F221" s="12">
        <f>VLOOKUP($C221,'time leaving home_302'!$C$10:$AS$964,43,FALSE)</f>
        <v>0.35069444444444442</v>
      </c>
    </row>
    <row r="222" spans="1:6" x14ac:dyDescent="0.25">
      <c r="A222" t="s">
        <v>1124</v>
      </c>
      <c r="B222">
        <v>33140</v>
      </c>
      <c r="C222" t="s">
        <v>1125</v>
      </c>
      <c r="D222" s="12">
        <f>VLOOKUP($C222,'time leaving home_302'!$C$10:$AS$964,34,FALSE)</f>
        <v>0.25972222222222224</v>
      </c>
      <c r="E222" s="12">
        <f>VLOOKUP($C222,'time leaving home_302'!$C$10:$AS$964,25,FALSE)</f>
        <v>0.30763888888888891</v>
      </c>
      <c r="F222" s="12">
        <f>VLOOKUP($C222,'time leaving home_302'!$C$10:$AS$964,43,FALSE)</f>
        <v>0.37361111111111112</v>
      </c>
    </row>
    <row r="223" spans="1:6" x14ac:dyDescent="0.25">
      <c r="A223" t="s">
        <v>870</v>
      </c>
      <c r="B223">
        <v>27980</v>
      </c>
      <c r="C223" t="s">
        <v>871</v>
      </c>
      <c r="D223" s="12">
        <f>VLOOKUP($C223,'time leaving home_302'!$C$10:$AS$964,34,FALSE)</f>
        <v>0.27152777777777776</v>
      </c>
      <c r="E223" s="12">
        <f>VLOOKUP($C223,'time leaving home_302'!$C$10:$AS$964,25,FALSE)</f>
        <v>0.30763888888888891</v>
      </c>
      <c r="F223" s="12">
        <f>VLOOKUP($C223,'time leaving home_302'!$C$10:$AS$964,43,FALSE)</f>
        <v>0.3756944444444445</v>
      </c>
    </row>
    <row r="224" spans="1:6" x14ac:dyDescent="0.25">
      <c r="A224" t="s">
        <v>1078</v>
      </c>
      <c r="B224">
        <v>32270</v>
      </c>
      <c r="C224" t="s">
        <v>1079</v>
      </c>
      <c r="D224" s="12">
        <f>VLOOKUP($C224,'time leaving home_302'!$C$10:$AS$964,34,FALSE)</f>
        <v>0.27083333333333331</v>
      </c>
      <c r="E224" s="12">
        <f>VLOOKUP($C224,'time leaving home_302'!$C$10:$AS$964,25,FALSE)</f>
        <v>0.30763888888888891</v>
      </c>
      <c r="F224" s="12">
        <f>VLOOKUP($C224,'time leaving home_302'!$C$10:$AS$964,43,FALSE)</f>
        <v>0.36388888888888887</v>
      </c>
    </row>
    <row r="225" spans="1:6" x14ac:dyDescent="0.25">
      <c r="A225" t="s">
        <v>1880</v>
      </c>
      <c r="B225">
        <v>49020</v>
      </c>
      <c r="C225" t="s">
        <v>1881</v>
      </c>
      <c r="D225" s="12">
        <f>VLOOKUP($C225,'time leaving home_302'!$C$10:$AS$964,34,FALSE)</f>
        <v>0.26180555555555557</v>
      </c>
      <c r="E225" s="12">
        <f>VLOOKUP($C225,'time leaving home_302'!$C$10:$AS$964,25,FALSE)</f>
        <v>0.30763888888888891</v>
      </c>
      <c r="F225" s="12">
        <f>VLOOKUP($C225,'time leaving home_302'!$C$10:$AS$964,43,FALSE)</f>
        <v>0.35833333333333334</v>
      </c>
    </row>
    <row r="226" spans="1:6" x14ac:dyDescent="0.25">
      <c r="A226" t="s">
        <v>344</v>
      </c>
      <c r="B226">
        <v>17200</v>
      </c>
      <c r="C226" t="s">
        <v>345</v>
      </c>
      <c r="D226" s="12">
        <f>VLOOKUP($C226,'time leaving home_302'!$C$10:$AS$964,34,FALSE)</f>
        <v>0.26805555555555555</v>
      </c>
      <c r="E226" s="12">
        <f>VLOOKUP($C226,'time leaving home_302'!$C$10:$AS$964,25,FALSE)</f>
        <v>0.30763888888888891</v>
      </c>
      <c r="F226" s="12">
        <f>VLOOKUP($C226,'time leaving home_302'!$C$10:$AS$964,43,FALSE)</f>
        <v>0.35138888888888892</v>
      </c>
    </row>
    <row r="227" spans="1:6" x14ac:dyDescent="0.25">
      <c r="A227" t="s">
        <v>306</v>
      </c>
      <c r="B227">
        <v>16340</v>
      </c>
      <c r="C227" t="s">
        <v>307</v>
      </c>
      <c r="D227" s="12">
        <f>VLOOKUP($C227,'time leaving home_302'!$C$10:$AS$964,34,FALSE)</f>
        <v>0.26319444444444445</v>
      </c>
      <c r="E227" s="12">
        <f>VLOOKUP($C227,'time leaving home_302'!$C$10:$AS$964,25,FALSE)</f>
        <v>0.30763888888888891</v>
      </c>
      <c r="F227" s="12">
        <f>VLOOKUP($C227,'time leaving home_302'!$C$10:$AS$964,43,FALSE)</f>
        <v>0.37013888888888885</v>
      </c>
    </row>
    <row r="228" spans="1:6" x14ac:dyDescent="0.25">
      <c r="A228" t="s">
        <v>1256</v>
      </c>
      <c r="B228">
        <v>35900</v>
      </c>
      <c r="C228" t="s">
        <v>1257</v>
      </c>
      <c r="D228" s="12">
        <f>VLOOKUP($C228,'time leaving home_302'!$C$10:$AS$964,34,FALSE)</f>
        <v>0.27361111111111108</v>
      </c>
      <c r="E228" s="12">
        <f>VLOOKUP($C228,'time leaving home_302'!$C$10:$AS$964,25,FALSE)</f>
        <v>0.30763888888888891</v>
      </c>
      <c r="F228" s="12">
        <f>VLOOKUP($C228,'time leaving home_302'!$C$10:$AS$964,43,FALSE)</f>
        <v>0.35138888888888892</v>
      </c>
    </row>
    <row r="229" spans="1:6" x14ac:dyDescent="0.25">
      <c r="A229" t="s">
        <v>1352</v>
      </c>
      <c r="B229">
        <v>37820</v>
      </c>
      <c r="C229" t="s">
        <v>1353</v>
      </c>
      <c r="D229" s="12">
        <f>VLOOKUP($C229,'time leaving home_302'!$C$10:$AS$964,34,FALSE)</f>
        <v>0.2638888888888889</v>
      </c>
      <c r="E229" s="12">
        <f>VLOOKUP($C229,'time leaving home_302'!$C$10:$AS$964,25,FALSE)</f>
        <v>0.30763888888888891</v>
      </c>
      <c r="F229" s="12">
        <f>VLOOKUP($C229,'time leaving home_302'!$C$10:$AS$964,43,FALSE)</f>
        <v>0.37291666666666662</v>
      </c>
    </row>
    <row r="230" spans="1:6" x14ac:dyDescent="0.25">
      <c r="A230" t="s">
        <v>1434</v>
      </c>
      <c r="B230">
        <v>39540</v>
      </c>
      <c r="C230" t="s">
        <v>1435</v>
      </c>
      <c r="D230" s="12">
        <f>VLOOKUP($C230,'time leaving home_302'!$C$10:$AS$964,34,FALSE)</f>
        <v>0.26944444444444443</v>
      </c>
      <c r="E230" s="12">
        <f>VLOOKUP($C230,'time leaving home_302'!$C$10:$AS$964,25,FALSE)</f>
        <v>0.30763888888888891</v>
      </c>
      <c r="F230" s="12">
        <f>VLOOKUP($C230,'time leaving home_302'!$C$10:$AS$964,43,FALSE)</f>
        <v>0.36527777777777781</v>
      </c>
    </row>
    <row r="231" spans="1:6" x14ac:dyDescent="0.25">
      <c r="A231" t="s">
        <v>968</v>
      </c>
      <c r="B231">
        <v>30020</v>
      </c>
      <c r="C231" t="s">
        <v>969</v>
      </c>
      <c r="D231" s="12">
        <f>VLOOKUP($C231,'time leaving home_302'!$C$10:$AS$964,34,FALSE)</f>
        <v>0.26180555555555557</v>
      </c>
      <c r="E231" s="12">
        <f>VLOOKUP($C231,'time leaving home_302'!$C$10:$AS$964,25,FALSE)</f>
        <v>0.30763888888888891</v>
      </c>
      <c r="F231" s="12">
        <f>VLOOKUP($C231,'time leaving home_302'!$C$10:$AS$964,43,FALSE)</f>
        <v>0.35833333333333334</v>
      </c>
    </row>
    <row r="232" spans="1:6" x14ac:dyDescent="0.25">
      <c r="A232" t="s">
        <v>1176</v>
      </c>
      <c r="B232">
        <v>34220</v>
      </c>
      <c r="C232" t="s">
        <v>1177</v>
      </c>
      <c r="D232" s="12">
        <f>VLOOKUP($C232,'time leaving home_302'!$C$10:$AS$964,34,FALSE)</f>
        <v>0.27708333333333335</v>
      </c>
      <c r="E232" s="12">
        <f>VLOOKUP($C232,'time leaving home_302'!$C$10:$AS$964,25,FALSE)</f>
        <v>0.30763888888888891</v>
      </c>
      <c r="F232" s="12">
        <f>VLOOKUP($C232,'time leaving home_302'!$C$10:$AS$964,43,FALSE)</f>
        <v>0.35000000000000003</v>
      </c>
    </row>
    <row r="233" spans="1:6" x14ac:dyDescent="0.25">
      <c r="A233" t="s">
        <v>1848</v>
      </c>
      <c r="B233">
        <v>48180</v>
      </c>
      <c r="C233" t="s">
        <v>1849</v>
      </c>
      <c r="D233" s="12">
        <f>VLOOKUP($C233,'time leaving home_302'!$C$10:$AS$964,34,FALSE)</f>
        <v>0.27152777777777776</v>
      </c>
      <c r="E233" s="12">
        <f>VLOOKUP($C233,'time leaving home_302'!$C$10:$AS$964,25,FALSE)</f>
        <v>0.30763888888888891</v>
      </c>
      <c r="F233" s="12">
        <f>VLOOKUP($C233,'time leaving home_302'!$C$10:$AS$964,43,FALSE)</f>
        <v>0.34930555555555554</v>
      </c>
    </row>
    <row r="234" spans="1:6" x14ac:dyDescent="0.25">
      <c r="A234" t="s">
        <v>1846</v>
      </c>
      <c r="B234">
        <v>48140</v>
      </c>
      <c r="C234" t="s">
        <v>1847</v>
      </c>
      <c r="D234" s="12">
        <f>VLOOKUP($C234,'time leaving home_302'!$C$10:$AS$964,34,FALSE)</f>
        <v>0.26805555555555555</v>
      </c>
      <c r="E234" s="12">
        <f>VLOOKUP($C234,'time leaving home_302'!$C$10:$AS$964,25,FALSE)</f>
        <v>0.30763888888888891</v>
      </c>
      <c r="F234" s="12">
        <f>VLOOKUP($C234,'time leaving home_302'!$C$10:$AS$964,43,FALSE)</f>
        <v>0.3611111111111111</v>
      </c>
    </row>
    <row r="235" spans="1:6" x14ac:dyDescent="0.25">
      <c r="A235" t="s">
        <v>1112</v>
      </c>
      <c r="B235">
        <v>32900</v>
      </c>
      <c r="C235" t="s">
        <v>1113</v>
      </c>
      <c r="D235" s="12">
        <f>VLOOKUP($C235,'time leaving home_302'!$C$10:$AS$964,34,FALSE)</f>
        <v>0.25486111111111109</v>
      </c>
      <c r="E235" s="12">
        <f>VLOOKUP($C235,'time leaving home_302'!$C$10:$AS$964,25,FALSE)</f>
        <v>0.30763888888888891</v>
      </c>
      <c r="F235" s="12">
        <f>VLOOKUP($C235,'time leaving home_302'!$C$10:$AS$964,43,FALSE)</f>
        <v>0.3659722222222222</v>
      </c>
    </row>
    <row r="236" spans="1:6" x14ac:dyDescent="0.25">
      <c r="A236" t="s">
        <v>80</v>
      </c>
      <c r="B236">
        <v>11540</v>
      </c>
      <c r="C236" t="s">
        <v>81</v>
      </c>
      <c r="D236" s="12">
        <f>VLOOKUP($C236,'time leaving home_302'!$C$10:$AS$964,34,FALSE)</f>
        <v>0.2673611111111111</v>
      </c>
      <c r="E236" s="12">
        <f>VLOOKUP($C236,'time leaving home_302'!$C$10:$AS$964,25,FALSE)</f>
        <v>0.30763888888888891</v>
      </c>
      <c r="F236" s="12">
        <f>VLOOKUP($C236,'time leaving home_302'!$C$10:$AS$964,43,FALSE)</f>
        <v>0.35555555555555557</v>
      </c>
    </row>
    <row r="237" spans="1:6" x14ac:dyDescent="0.25">
      <c r="A237" t="s">
        <v>1412</v>
      </c>
      <c r="B237">
        <v>39060</v>
      </c>
      <c r="C237" t="s">
        <v>1413</v>
      </c>
      <c r="D237" s="12">
        <f>VLOOKUP($C237,'time leaving home_302'!$C$10:$AS$964,34,FALSE)</f>
        <v>0.26041666666666669</v>
      </c>
      <c r="E237" s="12">
        <f>VLOOKUP($C237,'time leaving home_302'!$C$10:$AS$964,25,FALSE)</f>
        <v>0.30763888888888891</v>
      </c>
      <c r="F237" s="12">
        <f>VLOOKUP($C237,'time leaving home_302'!$C$10:$AS$964,43,FALSE)</f>
        <v>0.37291666666666662</v>
      </c>
    </row>
    <row r="238" spans="1:6" x14ac:dyDescent="0.25">
      <c r="A238" t="s">
        <v>510</v>
      </c>
      <c r="B238">
        <v>20540</v>
      </c>
      <c r="C238" t="s">
        <v>511</v>
      </c>
      <c r="D238" s="12">
        <f>VLOOKUP($C238,'time leaving home_302'!$C$10:$AS$964,34,FALSE)</f>
        <v>0.27291666666666664</v>
      </c>
      <c r="E238" s="12">
        <f>VLOOKUP($C238,'time leaving home_302'!$C$10:$AS$964,25,FALSE)</f>
        <v>0.30763888888888891</v>
      </c>
      <c r="F238" s="12">
        <f>VLOOKUP($C238,'time leaving home_302'!$C$10:$AS$964,43,FALSE)</f>
        <v>0.35138888888888892</v>
      </c>
    </row>
    <row r="239" spans="1:6" x14ac:dyDescent="0.25">
      <c r="A239" t="s">
        <v>926</v>
      </c>
      <c r="B239">
        <v>29180</v>
      </c>
      <c r="C239" t="s">
        <v>927</v>
      </c>
      <c r="D239" s="12">
        <f>VLOOKUP($C239,'time leaving home_302'!$C$10:$AS$964,34,FALSE)</f>
        <v>0.27569444444444441</v>
      </c>
      <c r="E239" s="12">
        <f>VLOOKUP($C239,'time leaving home_302'!$C$10:$AS$964,25,FALSE)</f>
        <v>0.30833333333333335</v>
      </c>
      <c r="F239" s="12">
        <f>VLOOKUP($C239,'time leaving home_302'!$C$10:$AS$964,43,FALSE)</f>
        <v>0.35069444444444442</v>
      </c>
    </row>
    <row r="240" spans="1:6" x14ac:dyDescent="0.25">
      <c r="A240" t="s">
        <v>1824</v>
      </c>
      <c r="B240">
        <v>47660</v>
      </c>
      <c r="C240" t="s">
        <v>1825</v>
      </c>
      <c r="D240" s="12">
        <f>VLOOKUP($C240,'time leaving home_302'!$C$10:$AS$964,34,FALSE)</f>
        <v>0.27083333333333331</v>
      </c>
      <c r="E240" s="12">
        <f>VLOOKUP($C240,'time leaving home_302'!$C$10:$AS$964,25,FALSE)</f>
        <v>0.30833333333333335</v>
      </c>
      <c r="F240" s="12">
        <f>VLOOKUP($C240,'time leaving home_302'!$C$10:$AS$964,43,FALSE)</f>
        <v>0.3972222222222222</v>
      </c>
    </row>
    <row r="241" spans="1:6" x14ac:dyDescent="0.25">
      <c r="A241" t="s">
        <v>1320</v>
      </c>
      <c r="B241">
        <v>37220</v>
      </c>
      <c r="C241" t="s">
        <v>1321</v>
      </c>
      <c r="D241" s="12">
        <f>VLOOKUP($C241,'time leaving home_302'!$C$10:$AS$964,34,FALSE)</f>
        <v>0.21875</v>
      </c>
      <c r="E241" s="12">
        <f>VLOOKUP($C241,'time leaving home_302'!$C$10:$AS$964,25,FALSE)</f>
        <v>0.30833333333333335</v>
      </c>
      <c r="F241" s="12">
        <f>VLOOKUP($C241,'time leaving home_302'!$C$10:$AS$964,43,FALSE)</f>
        <v>0.39444444444444443</v>
      </c>
    </row>
    <row r="242" spans="1:6" x14ac:dyDescent="0.25">
      <c r="A242" t="s">
        <v>22</v>
      </c>
      <c r="B242">
        <v>10460</v>
      </c>
      <c r="C242" t="s">
        <v>23</v>
      </c>
      <c r="D242" s="12">
        <f>VLOOKUP($C242,'time leaving home_302'!$C$10:$AS$964,34,FALSE)</f>
        <v>0.27152777777777776</v>
      </c>
      <c r="E242" s="12">
        <f>VLOOKUP($C242,'time leaving home_302'!$C$10:$AS$964,25,FALSE)</f>
        <v>0.30833333333333335</v>
      </c>
      <c r="F242" s="12">
        <f>VLOOKUP($C242,'time leaving home_302'!$C$10:$AS$964,43,FALSE)</f>
        <v>0.34861111111111115</v>
      </c>
    </row>
    <row r="243" spans="1:6" x14ac:dyDescent="0.25">
      <c r="A243" t="s">
        <v>1860</v>
      </c>
      <c r="B243">
        <v>48580</v>
      </c>
      <c r="C243" t="s">
        <v>1861</v>
      </c>
      <c r="D243" s="12">
        <f>VLOOKUP($C243,'time leaving home_302'!$C$10:$AS$964,34,FALSE)</f>
        <v>0.26805555555555555</v>
      </c>
      <c r="E243" s="12">
        <f>VLOOKUP($C243,'time leaving home_302'!$C$10:$AS$964,25,FALSE)</f>
        <v>0.30833333333333335</v>
      </c>
      <c r="F243" s="12">
        <f>VLOOKUP($C243,'time leaving home_302'!$C$10:$AS$964,43,FALSE)</f>
        <v>0.37708333333333338</v>
      </c>
    </row>
    <row r="244" spans="1:6" x14ac:dyDescent="0.25">
      <c r="A244" t="s">
        <v>984</v>
      </c>
      <c r="B244">
        <v>30340</v>
      </c>
      <c r="C244" t="s">
        <v>985</v>
      </c>
      <c r="D244" s="12">
        <f>VLOOKUP($C244,'time leaving home_302'!$C$10:$AS$964,34,FALSE)</f>
        <v>0.26805555555555555</v>
      </c>
      <c r="E244" s="12">
        <f>VLOOKUP($C244,'time leaving home_302'!$C$10:$AS$964,25,FALSE)</f>
        <v>0.30833333333333335</v>
      </c>
      <c r="F244" s="12">
        <f>VLOOKUP($C244,'time leaving home_302'!$C$10:$AS$964,43,FALSE)</f>
        <v>0.35833333333333334</v>
      </c>
    </row>
    <row r="245" spans="1:6" x14ac:dyDescent="0.25">
      <c r="A245" t="s">
        <v>804</v>
      </c>
      <c r="B245">
        <v>26620</v>
      </c>
      <c r="C245" t="s">
        <v>805</v>
      </c>
      <c r="D245" s="12">
        <f>VLOOKUP($C245,'time leaving home_302'!$C$10:$AS$964,34,FALSE)</f>
        <v>0.27499999999999997</v>
      </c>
      <c r="E245" s="12">
        <f>VLOOKUP($C245,'time leaving home_302'!$C$10:$AS$964,25,FALSE)</f>
        <v>0.30833333333333335</v>
      </c>
      <c r="F245" s="12">
        <f>VLOOKUP($C245,'time leaving home_302'!$C$10:$AS$964,43,FALSE)</f>
        <v>0.35000000000000003</v>
      </c>
    </row>
    <row r="246" spans="1:6" x14ac:dyDescent="0.25">
      <c r="A246" t="s">
        <v>1674</v>
      </c>
      <c r="B246">
        <v>44580</v>
      </c>
      <c r="C246" t="s">
        <v>1675</v>
      </c>
      <c r="D246" s="12">
        <f>VLOOKUP($C246,'time leaving home_302'!$C$10:$AS$964,34,FALSE)</f>
        <v>0.26041666666666669</v>
      </c>
      <c r="E246" s="12">
        <f>VLOOKUP($C246,'time leaving home_302'!$C$10:$AS$964,25,FALSE)</f>
        <v>0.30833333333333335</v>
      </c>
      <c r="F246" s="12">
        <f>VLOOKUP($C246,'time leaving home_302'!$C$10:$AS$964,43,FALSE)</f>
        <v>0.35138888888888892</v>
      </c>
    </row>
    <row r="247" spans="1:6" x14ac:dyDescent="0.25">
      <c r="A247" t="s">
        <v>1818</v>
      </c>
      <c r="B247">
        <v>47540</v>
      </c>
      <c r="C247" t="s">
        <v>1819</v>
      </c>
      <c r="D247" s="12">
        <f>VLOOKUP($C247,'time leaving home_302'!$C$10:$AS$964,34,FALSE)</f>
        <v>0.26458333333333334</v>
      </c>
      <c r="E247" s="12">
        <f>VLOOKUP($C247,'time leaving home_302'!$C$10:$AS$964,25,FALSE)</f>
        <v>0.30833333333333335</v>
      </c>
      <c r="F247" s="12">
        <f>VLOOKUP($C247,'time leaving home_302'!$C$10:$AS$964,43,FALSE)</f>
        <v>0.38263888888888892</v>
      </c>
    </row>
    <row r="248" spans="1:6" x14ac:dyDescent="0.25">
      <c r="A248" t="s">
        <v>1218</v>
      </c>
      <c r="B248">
        <v>35060</v>
      </c>
      <c r="C248" t="s">
        <v>1219</v>
      </c>
      <c r="D248" s="12">
        <f>VLOOKUP($C248,'time leaving home_302'!$C$10:$AS$964,34,FALSE)</f>
        <v>0.2673611111111111</v>
      </c>
      <c r="E248" s="12">
        <f>VLOOKUP($C248,'time leaving home_302'!$C$10:$AS$964,25,FALSE)</f>
        <v>0.30833333333333335</v>
      </c>
      <c r="F248" s="12">
        <f>VLOOKUP($C248,'time leaving home_302'!$C$10:$AS$964,43,FALSE)</f>
        <v>0.36041666666666666</v>
      </c>
    </row>
    <row r="249" spans="1:6" x14ac:dyDescent="0.25">
      <c r="A249" t="s">
        <v>928</v>
      </c>
      <c r="B249">
        <v>29220</v>
      </c>
      <c r="C249" t="s">
        <v>929</v>
      </c>
      <c r="D249" s="12">
        <f>VLOOKUP($C249,'time leaving home_302'!$C$10:$AS$964,34,FALSE)</f>
        <v>0.26527777777777778</v>
      </c>
      <c r="E249" s="12">
        <f>VLOOKUP($C249,'time leaving home_302'!$C$10:$AS$964,25,FALSE)</f>
        <v>0.30833333333333335</v>
      </c>
      <c r="F249" s="12">
        <f>VLOOKUP($C249,'time leaving home_302'!$C$10:$AS$964,43,FALSE)</f>
        <v>0.36944444444444446</v>
      </c>
    </row>
    <row r="250" spans="1:6" x14ac:dyDescent="0.25">
      <c r="A250" t="s">
        <v>1610</v>
      </c>
      <c r="B250">
        <v>43260</v>
      </c>
      <c r="C250" t="s">
        <v>1611</v>
      </c>
      <c r="D250" s="12">
        <f>VLOOKUP($C250,'time leaving home_302'!$C$10:$AS$964,34,FALSE)</f>
        <v>0.27430555555555552</v>
      </c>
      <c r="E250" s="12">
        <f>VLOOKUP($C250,'time leaving home_302'!$C$10:$AS$964,25,FALSE)</f>
        <v>0.30833333333333335</v>
      </c>
      <c r="F250" s="12">
        <f>VLOOKUP($C250,'time leaving home_302'!$C$10:$AS$964,43,FALSE)</f>
        <v>0.34583333333333338</v>
      </c>
    </row>
    <row r="251" spans="1:6" x14ac:dyDescent="0.25">
      <c r="A251" t="s">
        <v>1782</v>
      </c>
      <c r="B251">
        <v>46700</v>
      </c>
      <c r="C251" t="s">
        <v>1783</v>
      </c>
      <c r="D251" s="12">
        <f>VLOOKUP($C251,'time leaving home_302'!$C$10:$AS$964,34,FALSE)</f>
        <v>0.2638888888888889</v>
      </c>
      <c r="E251" s="12">
        <f>VLOOKUP($C251,'time leaving home_302'!$C$10:$AS$964,25,FALSE)</f>
        <v>0.30833333333333335</v>
      </c>
      <c r="F251" s="12">
        <f>VLOOKUP($C251,'time leaving home_302'!$C$10:$AS$964,43,FALSE)</f>
        <v>0.37222222222222223</v>
      </c>
    </row>
    <row r="252" spans="1:6" x14ac:dyDescent="0.25">
      <c r="A252" t="s">
        <v>830</v>
      </c>
      <c r="B252">
        <v>27140</v>
      </c>
      <c r="C252" t="s">
        <v>831</v>
      </c>
      <c r="D252" s="12">
        <f>VLOOKUP($C252,'time leaving home_302'!$C$10:$AS$964,34,FALSE)</f>
        <v>0.27847222222222223</v>
      </c>
      <c r="E252" s="12">
        <f>VLOOKUP($C252,'time leaving home_302'!$C$10:$AS$964,25,FALSE)</f>
        <v>0.30833333333333335</v>
      </c>
      <c r="F252" s="12">
        <f>VLOOKUP($C252,'time leaving home_302'!$C$10:$AS$964,43,FALSE)</f>
        <v>0.34652777777777777</v>
      </c>
    </row>
    <row r="253" spans="1:6" x14ac:dyDescent="0.25">
      <c r="A253" t="s">
        <v>634</v>
      </c>
      <c r="B253">
        <v>23140</v>
      </c>
      <c r="C253" t="s">
        <v>635</v>
      </c>
      <c r="D253" s="12">
        <f>VLOOKUP($C253,'time leaving home_302'!$C$10:$AS$964,34,FALSE)</f>
        <v>0.26041666666666669</v>
      </c>
      <c r="E253" s="12">
        <f>VLOOKUP($C253,'time leaving home_302'!$C$10:$AS$964,25,FALSE)</f>
        <v>0.30833333333333335</v>
      </c>
      <c r="F253" s="12">
        <f>VLOOKUP($C253,'time leaving home_302'!$C$10:$AS$964,43,FALSE)</f>
        <v>0.42152777777777778</v>
      </c>
    </row>
    <row r="254" spans="1:6" x14ac:dyDescent="0.25">
      <c r="A254" t="s">
        <v>1682</v>
      </c>
      <c r="B254">
        <v>44700</v>
      </c>
      <c r="C254" t="s">
        <v>1683</v>
      </c>
      <c r="D254" s="12">
        <f>VLOOKUP($C254,'time leaving home_302'!$C$10:$AS$964,34,FALSE)</f>
        <v>0.25694444444444448</v>
      </c>
      <c r="E254" s="12">
        <f>VLOOKUP($C254,'time leaving home_302'!$C$10:$AS$964,25,FALSE)</f>
        <v>0.30833333333333335</v>
      </c>
      <c r="F254" s="12">
        <f>VLOOKUP($C254,'time leaving home_302'!$C$10:$AS$964,43,FALSE)</f>
        <v>0.37291666666666662</v>
      </c>
    </row>
    <row r="255" spans="1:6" x14ac:dyDescent="0.25">
      <c r="A255" t="s">
        <v>346</v>
      </c>
      <c r="B255">
        <v>17220</v>
      </c>
      <c r="C255" t="s">
        <v>347</v>
      </c>
      <c r="D255" s="12">
        <f>VLOOKUP($C255,'time leaving home_302'!$C$10:$AS$964,34,FALSE)</f>
        <v>0.27152777777777776</v>
      </c>
      <c r="E255" s="12">
        <f>VLOOKUP($C255,'time leaving home_302'!$C$10:$AS$964,25,FALSE)</f>
        <v>0.30833333333333335</v>
      </c>
      <c r="F255" s="12">
        <f>VLOOKUP($C255,'time leaving home_302'!$C$10:$AS$964,43,FALSE)</f>
        <v>0.35902777777777778</v>
      </c>
    </row>
    <row r="256" spans="1:6" x14ac:dyDescent="0.25">
      <c r="A256" t="s">
        <v>1014</v>
      </c>
      <c r="B256">
        <v>30980</v>
      </c>
      <c r="C256" t="s">
        <v>1015</v>
      </c>
      <c r="D256" s="12">
        <f>VLOOKUP($C256,'time leaving home_302'!$C$10:$AS$964,34,FALSE)</f>
        <v>0.26805555555555555</v>
      </c>
      <c r="E256" s="12">
        <f>VLOOKUP($C256,'time leaving home_302'!$C$10:$AS$964,25,FALSE)</f>
        <v>0.30833333333333335</v>
      </c>
      <c r="F256" s="12">
        <f>VLOOKUP($C256,'time leaving home_302'!$C$10:$AS$964,43,FALSE)</f>
        <v>0.35069444444444442</v>
      </c>
    </row>
    <row r="257" spans="1:6" x14ac:dyDescent="0.25">
      <c r="A257" t="s">
        <v>1336</v>
      </c>
      <c r="B257">
        <v>37540</v>
      </c>
      <c r="C257" t="s">
        <v>1337</v>
      </c>
      <c r="D257" s="12">
        <f>VLOOKUP($C257,'time leaving home_302'!$C$10:$AS$964,34,FALSE)</f>
        <v>0.27708333333333335</v>
      </c>
      <c r="E257" s="12">
        <f>VLOOKUP($C257,'time leaving home_302'!$C$10:$AS$964,25,FALSE)</f>
        <v>0.30833333333333335</v>
      </c>
      <c r="F257" s="12">
        <f>VLOOKUP($C257,'time leaving home_302'!$C$10:$AS$964,43,FALSE)</f>
        <v>0.3430555555555555</v>
      </c>
    </row>
    <row r="258" spans="1:6" x14ac:dyDescent="0.25">
      <c r="A258" t="s">
        <v>734</v>
      </c>
      <c r="B258">
        <v>25300</v>
      </c>
      <c r="C258" t="s">
        <v>735</v>
      </c>
      <c r="D258" s="12">
        <f>VLOOKUP($C258,'time leaving home_302'!$C$10:$AS$964,34,FALSE)</f>
        <v>0.26944444444444443</v>
      </c>
      <c r="E258" s="12">
        <f>VLOOKUP($C258,'time leaving home_302'!$C$10:$AS$964,25,FALSE)</f>
        <v>0.30833333333333335</v>
      </c>
      <c r="F258" s="12">
        <f>VLOOKUP($C258,'time leaving home_302'!$C$10:$AS$964,43,FALSE)</f>
        <v>0.3520833333333333</v>
      </c>
    </row>
    <row r="259" spans="1:6" x14ac:dyDescent="0.25">
      <c r="A259" t="s">
        <v>1118</v>
      </c>
      <c r="B259">
        <v>33020</v>
      </c>
      <c r="C259" t="s">
        <v>1119</v>
      </c>
      <c r="D259" s="12">
        <f>VLOOKUP($C259,'time leaving home_302'!$C$10:$AS$964,34,FALSE)</f>
        <v>0.27499999999999997</v>
      </c>
      <c r="E259" s="12">
        <f>VLOOKUP($C259,'time leaving home_302'!$C$10:$AS$964,25,FALSE)</f>
        <v>0.30833333333333335</v>
      </c>
      <c r="F259" s="12">
        <f>VLOOKUP($C259,'time leaving home_302'!$C$10:$AS$964,43,FALSE)</f>
        <v>0.36041666666666666</v>
      </c>
    </row>
    <row r="260" spans="1:6" x14ac:dyDescent="0.25">
      <c r="A260" t="s">
        <v>276</v>
      </c>
      <c r="B260">
        <v>15700</v>
      </c>
      <c r="C260" t="s">
        <v>277</v>
      </c>
      <c r="D260" s="12">
        <f>VLOOKUP($C260,'time leaving home_302'!$C$10:$AS$964,34,FALSE)</f>
        <v>0.27083333333333331</v>
      </c>
      <c r="E260" s="12">
        <f>VLOOKUP($C260,'time leaving home_302'!$C$10:$AS$964,25,FALSE)</f>
        <v>0.30833333333333335</v>
      </c>
      <c r="F260" s="12">
        <f>VLOOKUP($C260,'time leaving home_302'!$C$10:$AS$964,43,FALSE)</f>
        <v>0.34930555555555554</v>
      </c>
    </row>
    <row r="261" spans="1:6" x14ac:dyDescent="0.25">
      <c r="A261" t="s">
        <v>798</v>
      </c>
      <c r="B261">
        <v>26500</v>
      </c>
      <c r="C261" t="s">
        <v>799</v>
      </c>
      <c r="D261" s="12">
        <f>VLOOKUP($C261,'time leaving home_302'!$C$10:$AS$964,34,FALSE)</f>
        <v>0.26111111111111113</v>
      </c>
      <c r="E261" s="12">
        <f>VLOOKUP($C261,'time leaving home_302'!$C$10:$AS$964,25,FALSE)</f>
        <v>0.30833333333333335</v>
      </c>
      <c r="F261" s="12">
        <f>VLOOKUP($C261,'time leaving home_302'!$C$10:$AS$964,43,FALSE)</f>
        <v>0.37708333333333338</v>
      </c>
    </row>
    <row r="262" spans="1:6" x14ac:dyDescent="0.25">
      <c r="A262" t="s">
        <v>334</v>
      </c>
      <c r="B262">
        <v>16940</v>
      </c>
      <c r="C262" t="s">
        <v>335</v>
      </c>
      <c r="D262" s="12">
        <f>VLOOKUP($C262,'time leaving home_302'!$C$10:$AS$964,34,FALSE)</f>
        <v>0.27569444444444441</v>
      </c>
      <c r="E262" s="12">
        <f>VLOOKUP($C262,'time leaving home_302'!$C$10:$AS$964,25,FALSE)</f>
        <v>0.30902777777777779</v>
      </c>
      <c r="F262" s="12">
        <f>VLOOKUP($C262,'time leaving home_302'!$C$10:$AS$964,43,FALSE)</f>
        <v>0.34652777777777777</v>
      </c>
    </row>
    <row r="263" spans="1:6" x14ac:dyDescent="0.25">
      <c r="A263" t="s">
        <v>1214</v>
      </c>
      <c r="B263">
        <v>34980</v>
      </c>
      <c r="C263" t="s">
        <v>1215</v>
      </c>
      <c r="D263" s="12">
        <f>VLOOKUP($C263,'time leaving home_302'!$C$10:$AS$964,34,FALSE)</f>
        <v>0.27291666666666664</v>
      </c>
      <c r="E263" s="12">
        <f>VLOOKUP($C263,'time leaving home_302'!$C$10:$AS$964,25,FALSE)</f>
        <v>0.30902777777777779</v>
      </c>
      <c r="F263" s="12">
        <f>VLOOKUP($C263,'time leaving home_302'!$C$10:$AS$964,43,FALSE)</f>
        <v>0.3611111111111111</v>
      </c>
    </row>
    <row r="264" spans="1:6" x14ac:dyDescent="0.25">
      <c r="A264" t="s">
        <v>26</v>
      </c>
      <c r="B264">
        <v>10540</v>
      </c>
      <c r="C264" t="s">
        <v>27</v>
      </c>
      <c r="D264" s="12">
        <f>VLOOKUP($C264,'time leaving home_302'!$C$10:$AS$964,34,FALSE)</f>
        <v>0.26458333333333334</v>
      </c>
      <c r="E264" s="12">
        <f>VLOOKUP($C264,'time leaving home_302'!$C$10:$AS$964,25,FALSE)</f>
        <v>0.30902777777777779</v>
      </c>
      <c r="F264" s="12">
        <f>VLOOKUP($C264,'time leaving home_302'!$C$10:$AS$964,43,FALSE)</f>
        <v>0.36249999999999999</v>
      </c>
    </row>
    <row r="265" spans="1:6" x14ac:dyDescent="0.25">
      <c r="A265" t="s">
        <v>530</v>
      </c>
      <c r="B265">
        <v>20980</v>
      </c>
      <c r="C265" t="s">
        <v>531</v>
      </c>
      <c r="D265" s="12">
        <f>VLOOKUP($C265,'time leaving home_302'!$C$10:$AS$964,34,FALSE)</f>
        <v>0.27152777777777776</v>
      </c>
      <c r="E265" s="12">
        <f>VLOOKUP($C265,'time leaving home_302'!$C$10:$AS$964,25,FALSE)</f>
        <v>0.30902777777777779</v>
      </c>
      <c r="F265" s="12">
        <f>VLOOKUP($C265,'time leaving home_302'!$C$10:$AS$964,43,FALSE)</f>
        <v>0.34722222222222227</v>
      </c>
    </row>
    <row r="266" spans="1:6" x14ac:dyDescent="0.25">
      <c r="A266" t="s">
        <v>606</v>
      </c>
      <c r="B266">
        <v>22520</v>
      </c>
      <c r="C266" t="s">
        <v>607</v>
      </c>
      <c r="D266" s="12">
        <f>VLOOKUP($C266,'time leaving home_302'!$C$10:$AS$964,34,FALSE)</f>
        <v>0.26666666666666666</v>
      </c>
      <c r="E266" s="12">
        <f>VLOOKUP($C266,'time leaving home_302'!$C$10:$AS$964,25,FALSE)</f>
        <v>0.30902777777777779</v>
      </c>
      <c r="F266" s="12">
        <f>VLOOKUP($C266,'time leaving home_302'!$C$10:$AS$964,43,FALSE)</f>
        <v>0.35833333333333334</v>
      </c>
    </row>
    <row r="267" spans="1:6" x14ac:dyDescent="0.25">
      <c r="A267" t="s">
        <v>1258</v>
      </c>
      <c r="B267">
        <v>35940</v>
      </c>
      <c r="C267" t="s">
        <v>1259</v>
      </c>
      <c r="D267" s="12">
        <f>VLOOKUP($C267,'time leaving home_302'!$C$10:$AS$964,34,FALSE)</f>
        <v>0.26458333333333334</v>
      </c>
      <c r="E267" s="12">
        <f>VLOOKUP($C267,'time leaving home_302'!$C$10:$AS$964,25,FALSE)</f>
        <v>0.30902777777777779</v>
      </c>
      <c r="F267" s="12">
        <f>VLOOKUP($C267,'time leaving home_302'!$C$10:$AS$964,43,FALSE)</f>
        <v>0.39513888888888887</v>
      </c>
    </row>
    <row r="268" spans="1:6" x14ac:dyDescent="0.25">
      <c r="A268" t="s">
        <v>1138</v>
      </c>
      <c r="B268">
        <v>33420</v>
      </c>
      <c r="C268" t="s">
        <v>1139</v>
      </c>
      <c r="D268" s="12">
        <f>VLOOKUP($C268,'time leaving home_302'!$C$10:$AS$964,34,FALSE)</f>
        <v>0.2673611111111111</v>
      </c>
      <c r="E268" s="12">
        <f>VLOOKUP($C268,'time leaving home_302'!$C$10:$AS$964,25,FALSE)</f>
        <v>0.30902777777777779</v>
      </c>
      <c r="F268" s="12">
        <f>VLOOKUP($C268,'time leaving home_302'!$C$10:$AS$964,43,FALSE)</f>
        <v>0.34791666666666665</v>
      </c>
    </row>
    <row r="269" spans="1:6" x14ac:dyDescent="0.25">
      <c r="A269" t="s">
        <v>1796</v>
      </c>
      <c r="B269">
        <v>47020</v>
      </c>
      <c r="C269" t="s">
        <v>1797</v>
      </c>
      <c r="D269" s="12">
        <f>VLOOKUP($C269,'time leaving home_302'!$C$10:$AS$964,34,FALSE)</f>
        <v>0.26944444444444443</v>
      </c>
      <c r="E269" s="12">
        <f>VLOOKUP($C269,'time leaving home_302'!$C$10:$AS$964,25,FALSE)</f>
        <v>0.30902777777777779</v>
      </c>
      <c r="F269" s="12">
        <f>VLOOKUP($C269,'time leaving home_302'!$C$10:$AS$964,43,FALSE)</f>
        <v>0.34930555555555554</v>
      </c>
    </row>
    <row r="270" spans="1:6" x14ac:dyDescent="0.25">
      <c r="A270" t="s">
        <v>568</v>
      </c>
      <c r="B270">
        <v>21780</v>
      </c>
      <c r="C270" t="s">
        <v>569</v>
      </c>
      <c r="D270" s="12">
        <f>VLOOKUP($C270,'time leaving home_302'!$C$10:$AS$964,34,FALSE)</f>
        <v>0.26874999999999999</v>
      </c>
      <c r="E270" s="12">
        <f>VLOOKUP($C270,'time leaving home_302'!$C$10:$AS$964,25,FALSE)</f>
        <v>0.30902777777777779</v>
      </c>
      <c r="F270" s="12">
        <f>VLOOKUP($C270,'time leaving home_302'!$C$10:$AS$964,43,FALSE)</f>
        <v>0.37777777777777777</v>
      </c>
    </row>
    <row r="271" spans="1:6" x14ac:dyDescent="0.25">
      <c r="A271" t="s">
        <v>46</v>
      </c>
      <c r="B271">
        <v>10880</v>
      </c>
      <c r="C271" t="s">
        <v>47</v>
      </c>
      <c r="D271" s="12">
        <f>VLOOKUP($C271,'time leaving home_302'!$C$10:$AS$964,34,FALSE)</f>
        <v>0.26874999999999999</v>
      </c>
      <c r="E271" s="12">
        <f>VLOOKUP($C271,'time leaving home_302'!$C$10:$AS$964,25,FALSE)</f>
        <v>0.30902777777777779</v>
      </c>
      <c r="F271" s="12">
        <f>VLOOKUP($C271,'time leaving home_302'!$C$10:$AS$964,43,FALSE)</f>
        <v>0.36527777777777781</v>
      </c>
    </row>
    <row r="272" spans="1:6" x14ac:dyDescent="0.25">
      <c r="A272" t="s">
        <v>406</v>
      </c>
      <c r="B272">
        <v>18420</v>
      </c>
      <c r="C272" t="s">
        <v>407</v>
      </c>
      <c r="D272" s="12">
        <f>VLOOKUP($C272,'time leaving home_302'!$C$10:$AS$964,34,FALSE)</f>
        <v>0.27430555555555552</v>
      </c>
      <c r="E272" s="12">
        <f>VLOOKUP($C272,'time leaving home_302'!$C$10:$AS$964,25,FALSE)</f>
        <v>0.30902777777777779</v>
      </c>
      <c r="F272" s="12">
        <f>VLOOKUP($C272,'time leaving home_302'!$C$10:$AS$964,43,FALSE)</f>
        <v>0.35416666666666669</v>
      </c>
    </row>
    <row r="273" spans="1:6" x14ac:dyDescent="0.25">
      <c r="A273" t="s">
        <v>558</v>
      </c>
      <c r="B273">
        <v>21580</v>
      </c>
      <c r="C273" t="s">
        <v>559</v>
      </c>
      <c r="D273" s="12">
        <f>VLOOKUP($C273,'time leaving home_302'!$C$10:$AS$964,34,FALSE)</f>
        <v>0.27638888888888891</v>
      </c>
      <c r="E273" s="12">
        <f>VLOOKUP($C273,'time leaving home_302'!$C$10:$AS$964,25,FALSE)</f>
        <v>0.30902777777777779</v>
      </c>
      <c r="F273" s="12">
        <f>VLOOKUP($C273,'time leaving home_302'!$C$10:$AS$964,43,FALSE)</f>
        <v>0.34375</v>
      </c>
    </row>
    <row r="274" spans="1:6" x14ac:dyDescent="0.25">
      <c r="A274" t="s">
        <v>110</v>
      </c>
      <c r="B274">
        <v>12140</v>
      </c>
      <c r="C274" t="s">
        <v>111</v>
      </c>
      <c r="D274" s="12">
        <f>VLOOKUP($C274,'time leaving home_302'!$C$10:$AS$964,34,FALSE)</f>
        <v>0.26111111111111113</v>
      </c>
      <c r="E274" s="12">
        <f>VLOOKUP($C274,'time leaving home_302'!$C$10:$AS$964,25,FALSE)</f>
        <v>0.30902777777777779</v>
      </c>
      <c r="F274" s="12">
        <f>VLOOKUP($C274,'time leaving home_302'!$C$10:$AS$964,43,FALSE)</f>
        <v>0.3756944444444445</v>
      </c>
    </row>
    <row r="275" spans="1:6" x14ac:dyDescent="0.25">
      <c r="A275" t="s">
        <v>1238</v>
      </c>
      <c r="B275">
        <v>35500</v>
      </c>
      <c r="C275" t="s">
        <v>1239</v>
      </c>
      <c r="D275" s="12">
        <f>VLOOKUP($C275,'time leaving home_302'!$C$10:$AS$964,34,FALSE)</f>
        <v>0.26944444444444443</v>
      </c>
      <c r="E275" s="12">
        <f>VLOOKUP($C275,'time leaving home_302'!$C$10:$AS$964,25,FALSE)</f>
        <v>0.30902777777777779</v>
      </c>
      <c r="F275" s="12">
        <f>VLOOKUP($C275,'time leaving home_302'!$C$10:$AS$964,43,FALSE)</f>
        <v>0.35347222222222219</v>
      </c>
    </row>
    <row r="276" spans="1:6" x14ac:dyDescent="0.25">
      <c r="A276" t="s">
        <v>1058</v>
      </c>
      <c r="B276">
        <v>31920</v>
      </c>
      <c r="C276" t="s">
        <v>1059</v>
      </c>
      <c r="D276" s="12">
        <f>VLOOKUP($C276,'time leaving home_302'!$C$10:$AS$964,34,FALSE)</f>
        <v>0.27361111111111108</v>
      </c>
      <c r="E276" s="12">
        <f>VLOOKUP($C276,'time leaving home_302'!$C$10:$AS$964,25,FALSE)</f>
        <v>0.30902777777777779</v>
      </c>
      <c r="F276" s="12">
        <f>VLOOKUP($C276,'time leaving home_302'!$C$10:$AS$964,43,FALSE)</f>
        <v>0.35625000000000001</v>
      </c>
    </row>
    <row r="277" spans="1:6" x14ac:dyDescent="0.25">
      <c r="A277" t="s">
        <v>1234</v>
      </c>
      <c r="B277">
        <v>35420</v>
      </c>
      <c r="C277" t="s">
        <v>1235</v>
      </c>
      <c r="D277" s="12">
        <f>VLOOKUP($C277,'time leaving home_302'!$C$10:$AS$964,34,FALSE)</f>
        <v>0.26250000000000001</v>
      </c>
      <c r="E277" s="12">
        <f>VLOOKUP($C277,'time leaving home_302'!$C$10:$AS$964,25,FALSE)</f>
        <v>0.30902777777777779</v>
      </c>
      <c r="F277" s="12">
        <f>VLOOKUP($C277,'time leaving home_302'!$C$10:$AS$964,43,FALSE)</f>
        <v>0.36805555555555558</v>
      </c>
    </row>
    <row r="278" spans="1:6" x14ac:dyDescent="0.25">
      <c r="A278" t="s">
        <v>1304</v>
      </c>
      <c r="B278">
        <v>36860</v>
      </c>
      <c r="C278" t="s">
        <v>1305</v>
      </c>
      <c r="D278" s="12">
        <f>VLOOKUP($C278,'time leaving home_302'!$C$10:$AS$964,34,FALSE)</f>
        <v>0.26180555555555557</v>
      </c>
      <c r="E278" s="12">
        <f>VLOOKUP($C278,'time leaving home_302'!$C$10:$AS$964,25,FALSE)</f>
        <v>0.30902777777777779</v>
      </c>
      <c r="F278" s="12">
        <f>VLOOKUP($C278,'time leaving home_302'!$C$10:$AS$964,43,FALSE)</f>
        <v>0.36805555555555558</v>
      </c>
    </row>
    <row r="279" spans="1:6" x14ac:dyDescent="0.25">
      <c r="A279" t="s">
        <v>678</v>
      </c>
      <c r="B279">
        <v>24140</v>
      </c>
      <c r="C279" t="s">
        <v>679</v>
      </c>
      <c r="D279" s="12">
        <f>VLOOKUP($C279,'time leaving home_302'!$C$10:$AS$964,34,FALSE)</f>
        <v>0.27430555555555552</v>
      </c>
      <c r="E279" s="12">
        <f>VLOOKUP($C279,'time leaving home_302'!$C$10:$AS$964,25,FALSE)</f>
        <v>0.30902777777777779</v>
      </c>
      <c r="F279" s="12">
        <f>VLOOKUP($C279,'time leaving home_302'!$C$10:$AS$964,43,FALSE)</f>
        <v>0.3666666666666667</v>
      </c>
    </row>
    <row r="280" spans="1:6" x14ac:dyDescent="0.25">
      <c r="A280" t="s">
        <v>486</v>
      </c>
      <c r="B280">
        <v>20060</v>
      </c>
      <c r="C280" t="s">
        <v>487</v>
      </c>
      <c r="D280" s="12">
        <f>VLOOKUP($C280,'time leaving home_302'!$C$10:$AS$964,34,FALSE)</f>
        <v>0.27152777777777776</v>
      </c>
      <c r="E280" s="12">
        <f>VLOOKUP($C280,'time leaving home_302'!$C$10:$AS$964,25,FALSE)</f>
        <v>0.30902777777777779</v>
      </c>
      <c r="F280" s="12">
        <f>VLOOKUP($C280,'time leaving home_302'!$C$10:$AS$964,43,FALSE)</f>
        <v>0.34861111111111115</v>
      </c>
    </row>
    <row r="281" spans="1:6" x14ac:dyDescent="0.25">
      <c r="A281" t="s">
        <v>1758</v>
      </c>
      <c r="B281">
        <v>46220</v>
      </c>
      <c r="C281" t="s">
        <v>1759</v>
      </c>
      <c r="D281" s="12">
        <f>VLOOKUP($C281,'time leaving home_302'!$C$10:$AS$964,34,FALSE)</f>
        <v>0.27152777777777776</v>
      </c>
      <c r="E281" s="12">
        <f>VLOOKUP($C281,'time leaving home_302'!$C$10:$AS$964,25,FALSE)</f>
        <v>0.30902777777777779</v>
      </c>
      <c r="F281" s="12">
        <f>VLOOKUP($C281,'time leaving home_302'!$C$10:$AS$964,43,FALSE)</f>
        <v>0.36180555555555555</v>
      </c>
    </row>
    <row r="282" spans="1:6" x14ac:dyDescent="0.25">
      <c r="A282" t="s">
        <v>1224</v>
      </c>
      <c r="B282">
        <v>35220</v>
      </c>
      <c r="C282" t="s">
        <v>1225</v>
      </c>
      <c r="D282" s="12">
        <f>VLOOKUP($C282,'time leaving home_302'!$C$10:$AS$964,34,FALSE)</f>
        <v>0.26180555555555557</v>
      </c>
      <c r="E282" s="12">
        <f>VLOOKUP($C282,'time leaving home_302'!$C$10:$AS$964,25,FALSE)</f>
        <v>0.30902777777777779</v>
      </c>
      <c r="F282" s="12">
        <f>VLOOKUP($C282,'time leaving home_302'!$C$10:$AS$964,43,FALSE)</f>
        <v>0.37152777777777773</v>
      </c>
    </row>
    <row r="283" spans="1:6" x14ac:dyDescent="0.25">
      <c r="A283" t="s">
        <v>736</v>
      </c>
      <c r="B283">
        <v>25340</v>
      </c>
      <c r="C283" t="s">
        <v>737</v>
      </c>
      <c r="D283" s="12">
        <f>VLOOKUP($C283,'time leaving home_302'!$C$10:$AS$964,34,FALSE)</f>
        <v>0.2638888888888889</v>
      </c>
      <c r="E283" s="12">
        <f>VLOOKUP($C283,'time leaving home_302'!$C$10:$AS$964,25,FALSE)</f>
        <v>0.30902777777777779</v>
      </c>
      <c r="F283" s="12">
        <f>VLOOKUP($C283,'time leaving home_302'!$C$10:$AS$964,43,FALSE)</f>
        <v>0.36180555555555555</v>
      </c>
    </row>
    <row r="284" spans="1:6" x14ac:dyDescent="0.25">
      <c r="A284" t="s">
        <v>1472</v>
      </c>
      <c r="B284">
        <v>40340</v>
      </c>
      <c r="C284" t="s">
        <v>1473</v>
      </c>
      <c r="D284" s="12">
        <f>VLOOKUP($C284,'time leaving home_302'!$C$10:$AS$964,34,FALSE)</f>
        <v>0.27708333333333335</v>
      </c>
      <c r="E284" s="12">
        <f>VLOOKUP($C284,'time leaving home_302'!$C$10:$AS$964,25,FALSE)</f>
        <v>0.30902777777777779</v>
      </c>
      <c r="F284" s="12">
        <f>VLOOKUP($C284,'time leaving home_302'!$C$10:$AS$964,43,FALSE)</f>
        <v>0.3527777777777778</v>
      </c>
    </row>
    <row r="285" spans="1:6" x14ac:dyDescent="0.25">
      <c r="A285" t="s">
        <v>944</v>
      </c>
      <c r="B285">
        <v>29540</v>
      </c>
      <c r="C285" t="s">
        <v>945</v>
      </c>
      <c r="D285" s="12">
        <f>VLOOKUP($C285,'time leaving home_302'!$C$10:$AS$964,34,FALSE)</f>
        <v>0.26874999999999999</v>
      </c>
      <c r="E285" s="12">
        <f>VLOOKUP($C285,'time leaving home_302'!$C$10:$AS$964,25,FALSE)</f>
        <v>0.30902777777777779</v>
      </c>
      <c r="F285" s="12">
        <f>VLOOKUP($C285,'time leaving home_302'!$C$10:$AS$964,43,FALSE)</f>
        <v>0.36388888888888887</v>
      </c>
    </row>
    <row r="286" spans="1:6" x14ac:dyDescent="0.25">
      <c r="A286" t="s">
        <v>1186</v>
      </c>
      <c r="B286">
        <v>34420</v>
      </c>
      <c r="C286" t="s">
        <v>1187</v>
      </c>
      <c r="D286" s="12">
        <f>VLOOKUP($C286,'time leaving home_302'!$C$10:$AS$964,34,FALSE)</f>
        <v>0.27083333333333331</v>
      </c>
      <c r="E286" s="12">
        <f>VLOOKUP($C286,'time leaving home_302'!$C$10:$AS$964,25,FALSE)</f>
        <v>0.30972222222222223</v>
      </c>
      <c r="F286" s="12">
        <f>VLOOKUP($C286,'time leaving home_302'!$C$10:$AS$964,43,FALSE)</f>
        <v>0.36388888888888887</v>
      </c>
    </row>
    <row r="287" spans="1:6" x14ac:dyDescent="0.25">
      <c r="A287" t="s">
        <v>1240</v>
      </c>
      <c r="B287">
        <v>35580</v>
      </c>
      <c r="C287" t="s">
        <v>1241</v>
      </c>
      <c r="D287" s="12">
        <f>VLOOKUP($C287,'time leaving home_302'!$C$10:$AS$964,34,FALSE)</f>
        <v>0.27152777777777776</v>
      </c>
      <c r="E287" s="12">
        <f>VLOOKUP($C287,'time leaving home_302'!$C$10:$AS$964,25,FALSE)</f>
        <v>0.30972222222222223</v>
      </c>
      <c r="F287" s="12">
        <f>VLOOKUP($C287,'time leaving home_302'!$C$10:$AS$964,43,FALSE)</f>
        <v>0.35625000000000001</v>
      </c>
    </row>
    <row r="288" spans="1:6" x14ac:dyDescent="0.25">
      <c r="A288" t="s">
        <v>764</v>
      </c>
      <c r="B288">
        <v>25820</v>
      </c>
      <c r="C288" t="s">
        <v>765</v>
      </c>
      <c r="D288" s="12">
        <f>VLOOKUP($C288,'time leaving home_302'!$C$10:$AS$964,34,FALSE)</f>
        <v>0.26805555555555555</v>
      </c>
      <c r="E288" s="12">
        <f>VLOOKUP($C288,'time leaving home_302'!$C$10:$AS$964,25,FALSE)</f>
        <v>0.30972222222222223</v>
      </c>
      <c r="F288" s="12">
        <f>VLOOKUP($C288,'time leaving home_302'!$C$10:$AS$964,43,FALSE)</f>
        <v>0.34027777777777773</v>
      </c>
    </row>
    <row r="289" spans="1:6" x14ac:dyDescent="0.25">
      <c r="A289" t="s">
        <v>590</v>
      </c>
      <c r="B289">
        <v>22220</v>
      </c>
      <c r="C289" t="s">
        <v>591</v>
      </c>
      <c r="D289" s="12">
        <f>VLOOKUP($C289,'time leaving home_302'!$C$10:$AS$964,34,FALSE)</f>
        <v>0.27777777777777779</v>
      </c>
      <c r="E289" s="12">
        <f>VLOOKUP($C289,'time leaving home_302'!$C$10:$AS$964,25,FALSE)</f>
        <v>0.30972222222222223</v>
      </c>
      <c r="F289" s="12">
        <f>VLOOKUP($C289,'time leaving home_302'!$C$10:$AS$964,43,FALSE)</f>
        <v>0.3527777777777778</v>
      </c>
    </row>
    <row r="290" spans="1:6" x14ac:dyDescent="0.25">
      <c r="A290" t="s">
        <v>812</v>
      </c>
      <c r="B290">
        <v>26780</v>
      </c>
      <c r="C290" t="s">
        <v>813</v>
      </c>
      <c r="D290" s="12">
        <f>VLOOKUP($C290,'time leaving home_302'!$C$10:$AS$964,34,FALSE)</f>
        <v>0.26666666666666666</v>
      </c>
      <c r="E290" s="12">
        <f>VLOOKUP($C290,'time leaving home_302'!$C$10:$AS$964,25,FALSE)</f>
        <v>0.30972222222222223</v>
      </c>
      <c r="F290" s="12">
        <f>VLOOKUP($C290,'time leaving home_302'!$C$10:$AS$964,43,FALSE)</f>
        <v>0.36319444444444443</v>
      </c>
    </row>
    <row r="291" spans="1:6" x14ac:dyDescent="0.25">
      <c r="A291" t="s">
        <v>1332</v>
      </c>
      <c r="B291">
        <v>37460</v>
      </c>
      <c r="C291" t="s">
        <v>1333</v>
      </c>
      <c r="D291" s="12">
        <f>VLOOKUP($C291,'time leaving home_302'!$C$10:$AS$964,34,FALSE)</f>
        <v>0.27361111111111108</v>
      </c>
      <c r="E291" s="12">
        <f>VLOOKUP($C291,'time leaving home_302'!$C$10:$AS$964,25,FALSE)</f>
        <v>0.30972222222222223</v>
      </c>
      <c r="F291" s="12">
        <f>VLOOKUP($C291,'time leaving home_302'!$C$10:$AS$964,43,FALSE)</f>
        <v>0.36805555555555558</v>
      </c>
    </row>
    <row r="292" spans="1:6" x14ac:dyDescent="0.25">
      <c r="A292" t="s">
        <v>1694</v>
      </c>
      <c r="B292">
        <v>44980</v>
      </c>
      <c r="C292" t="s">
        <v>1695</v>
      </c>
      <c r="D292" s="12">
        <f>VLOOKUP($C292,'time leaving home_302'!$C$10:$AS$964,34,FALSE)</f>
        <v>0.26666666666666666</v>
      </c>
      <c r="E292" s="12">
        <f>VLOOKUP($C292,'time leaving home_302'!$C$10:$AS$964,25,FALSE)</f>
        <v>0.30972222222222223</v>
      </c>
      <c r="F292" s="12">
        <f>VLOOKUP($C292,'time leaving home_302'!$C$10:$AS$964,43,FALSE)</f>
        <v>0.37986111111111115</v>
      </c>
    </row>
    <row r="293" spans="1:6" x14ac:dyDescent="0.25">
      <c r="A293" t="s">
        <v>500</v>
      </c>
      <c r="B293">
        <v>20340</v>
      </c>
      <c r="C293" t="s">
        <v>501</v>
      </c>
      <c r="D293" s="12">
        <f>VLOOKUP($C293,'time leaving home_302'!$C$10:$AS$964,34,FALSE)</f>
        <v>0.27152777777777776</v>
      </c>
      <c r="E293" s="12">
        <f>VLOOKUP($C293,'time leaving home_302'!$C$10:$AS$964,25,FALSE)</f>
        <v>0.30972222222222223</v>
      </c>
      <c r="F293" s="12">
        <f>VLOOKUP($C293,'time leaving home_302'!$C$10:$AS$964,43,FALSE)</f>
        <v>0.34791666666666665</v>
      </c>
    </row>
    <row r="294" spans="1:6" x14ac:dyDescent="0.25">
      <c r="A294" t="s">
        <v>1480</v>
      </c>
      <c r="B294">
        <v>40500</v>
      </c>
      <c r="C294" t="s">
        <v>1481</v>
      </c>
      <c r="D294" s="12">
        <f>VLOOKUP($C294,'time leaving home_302'!$C$10:$AS$964,34,FALSE)</f>
        <v>0.2722222222222222</v>
      </c>
      <c r="E294" s="12">
        <f>VLOOKUP($C294,'time leaving home_302'!$C$10:$AS$964,25,FALSE)</f>
        <v>0.30972222222222223</v>
      </c>
      <c r="F294" s="12">
        <f>VLOOKUP($C294,'time leaving home_302'!$C$10:$AS$964,43,FALSE)</f>
        <v>0.35069444444444442</v>
      </c>
    </row>
    <row r="295" spans="1:6" x14ac:dyDescent="0.25">
      <c r="A295" t="s">
        <v>784</v>
      </c>
      <c r="B295">
        <v>26260</v>
      </c>
      <c r="C295" t="s">
        <v>785</v>
      </c>
      <c r="D295" s="12">
        <f>VLOOKUP($C295,'time leaving home_302'!$C$10:$AS$964,34,FALSE)</f>
        <v>0.27083333333333331</v>
      </c>
      <c r="E295" s="12">
        <f>VLOOKUP($C295,'time leaving home_302'!$C$10:$AS$964,25,FALSE)</f>
        <v>0.30972222222222223</v>
      </c>
      <c r="F295" s="12">
        <f>VLOOKUP($C295,'time leaving home_302'!$C$10:$AS$964,43,FALSE)</f>
        <v>0.35138888888888892</v>
      </c>
    </row>
    <row r="296" spans="1:6" x14ac:dyDescent="0.25">
      <c r="A296" t="s">
        <v>656</v>
      </c>
      <c r="B296">
        <v>23620</v>
      </c>
      <c r="C296" t="s">
        <v>657</v>
      </c>
      <c r="D296" s="12">
        <f>VLOOKUP($C296,'time leaving home_302'!$C$10:$AS$964,34,FALSE)</f>
        <v>0.26458333333333334</v>
      </c>
      <c r="E296" s="12">
        <f>VLOOKUP($C296,'time leaving home_302'!$C$10:$AS$964,25,FALSE)</f>
        <v>0.30972222222222223</v>
      </c>
      <c r="F296" s="12">
        <f>VLOOKUP($C296,'time leaving home_302'!$C$10:$AS$964,43,FALSE)</f>
        <v>0.35972222222222222</v>
      </c>
    </row>
    <row r="297" spans="1:6" x14ac:dyDescent="0.25">
      <c r="A297" t="s">
        <v>598</v>
      </c>
      <c r="B297">
        <v>22340</v>
      </c>
      <c r="C297" t="s">
        <v>599</v>
      </c>
      <c r="D297" s="12">
        <f>VLOOKUP($C297,'time leaving home_302'!$C$10:$AS$964,34,FALSE)</f>
        <v>0.27638888888888891</v>
      </c>
      <c r="E297" s="12">
        <f>VLOOKUP($C297,'time leaving home_302'!$C$10:$AS$964,25,FALSE)</f>
        <v>0.30972222222222223</v>
      </c>
      <c r="F297" s="12">
        <f>VLOOKUP($C297,'time leaving home_302'!$C$10:$AS$964,43,FALSE)</f>
        <v>0.34652777777777777</v>
      </c>
    </row>
    <row r="298" spans="1:6" x14ac:dyDescent="0.25">
      <c r="A298" t="s">
        <v>1444</v>
      </c>
      <c r="B298">
        <v>39780</v>
      </c>
      <c r="C298" t="s">
        <v>1445</v>
      </c>
      <c r="D298" s="12">
        <f>VLOOKUP($C298,'time leaving home_302'!$C$10:$AS$964,34,FALSE)</f>
        <v>0.26319444444444445</v>
      </c>
      <c r="E298" s="12">
        <f>VLOOKUP($C298,'time leaving home_302'!$C$10:$AS$964,25,FALSE)</f>
        <v>0.30972222222222223</v>
      </c>
      <c r="F298" s="12">
        <f>VLOOKUP($C298,'time leaving home_302'!$C$10:$AS$964,43,FALSE)</f>
        <v>0.36458333333333331</v>
      </c>
    </row>
    <row r="299" spans="1:6" x14ac:dyDescent="0.25">
      <c r="A299" t="s">
        <v>974</v>
      </c>
      <c r="B299">
        <v>30140</v>
      </c>
      <c r="C299" t="s">
        <v>975</v>
      </c>
      <c r="D299" s="12">
        <f>VLOOKUP($C299,'time leaving home_302'!$C$10:$AS$964,34,FALSE)</f>
        <v>0.26944444444444443</v>
      </c>
      <c r="E299" s="12">
        <f>VLOOKUP($C299,'time leaving home_302'!$C$10:$AS$964,25,FALSE)</f>
        <v>0.30972222222222223</v>
      </c>
      <c r="F299" s="12">
        <f>VLOOKUP($C299,'time leaving home_302'!$C$10:$AS$964,43,FALSE)</f>
        <v>0.37152777777777773</v>
      </c>
    </row>
    <row r="300" spans="1:6" x14ac:dyDescent="0.25">
      <c r="A300" t="s">
        <v>166</v>
      </c>
      <c r="B300">
        <v>13340</v>
      </c>
      <c r="C300" t="s">
        <v>167</v>
      </c>
      <c r="D300" s="12">
        <f>VLOOKUP($C300,'time leaving home_302'!$C$10:$AS$964,34,FALSE)</f>
        <v>0.25972222222222224</v>
      </c>
      <c r="E300" s="12">
        <f>VLOOKUP($C300,'time leaving home_302'!$C$10:$AS$964,25,FALSE)</f>
        <v>0.30972222222222223</v>
      </c>
      <c r="F300" s="12">
        <f>VLOOKUP($C300,'time leaving home_302'!$C$10:$AS$964,43,FALSE)</f>
        <v>0.39513888888888887</v>
      </c>
    </row>
    <row r="301" spans="1:6" x14ac:dyDescent="0.25">
      <c r="A301" t="s">
        <v>750</v>
      </c>
      <c r="B301">
        <v>25620</v>
      </c>
      <c r="C301" t="s">
        <v>751</v>
      </c>
      <c r="D301" s="12">
        <f>VLOOKUP($C301,'time leaving home_302'!$C$10:$AS$964,34,FALSE)</f>
        <v>0.27361111111111108</v>
      </c>
      <c r="E301" s="12">
        <f>VLOOKUP($C301,'time leaving home_302'!$C$10:$AS$964,25,FALSE)</f>
        <v>0.30972222222222223</v>
      </c>
      <c r="F301" s="12">
        <f>VLOOKUP($C301,'time leaving home_302'!$C$10:$AS$964,43,FALSE)</f>
        <v>0.35902777777777778</v>
      </c>
    </row>
    <row r="302" spans="1:6" x14ac:dyDescent="0.25">
      <c r="A302" t="s">
        <v>1264</v>
      </c>
      <c r="B302">
        <v>36060</v>
      </c>
      <c r="C302" t="s">
        <v>1265</v>
      </c>
      <c r="D302" s="12">
        <f>VLOOKUP($C302,'time leaving home_302'!$C$10:$AS$964,34,FALSE)</f>
        <v>0.27361111111111108</v>
      </c>
      <c r="E302" s="12">
        <f>VLOOKUP($C302,'time leaving home_302'!$C$10:$AS$964,25,FALSE)</f>
        <v>0.30972222222222223</v>
      </c>
      <c r="F302" s="12">
        <f>VLOOKUP($C302,'time leaving home_302'!$C$10:$AS$964,43,FALSE)</f>
        <v>0.37777777777777777</v>
      </c>
    </row>
    <row r="303" spans="1:6" x14ac:dyDescent="0.25">
      <c r="A303" t="s">
        <v>702</v>
      </c>
      <c r="B303">
        <v>24620</v>
      </c>
      <c r="C303" t="s">
        <v>703</v>
      </c>
      <c r="D303" s="12">
        <f>VLOOKUP($C303,'time leaving home_302'!$C$10:$AS$964,34,FALSE)</f>
        <v>0.2673611111111111</v>
      </c>
      <c r="E303" s="12">
        <f>VLOOKUP($C303,'time leaving home_302'!$C$10:$AS$964,25,FALSE)</f>
        <v>0.30972222222222223</v>
      </c>
      <c r="F303" s="12">
        <f>VLOOKUP($C303,'time leaving home_302'!$C$10:$AS$964,43,FALSE)</f>
        <v>0.3666666666666667</v>
      </c>
    </row>
    <row r="304" spans="1:6" x14ac:dyDescent="0.25">
      <c r="A304" t="s">
        <v>630</v>
      </c>
      <c r="B304">
        <v>22980</v>
      </c>
      <c r="C304" t="s">
        <v>631</v>
      </c>
      <c r="D304" s="12">
        <f>VLOOKUP($C304,'time leaving home_302'!$C$10:$AS$964,34,FALSE)</f>
        <v>0.27083333333333331</v>
      </c>
      <c r="E304" s="12">
        <f>VLOOKUP($C304,'time leaving home_302'!$C$10:$AS$964,25,FALSE)</f>
        <v>0.30972222222222223</v>
      </c>
      <c r="F304" s="12">
        <f>VLOOKUP($C304,'time leaving home_302'!$C$10:$AS$964,43,FALSE)</f>
        <v>0.37847222222222227</v>
      </c>
    </row>
    <row r="305" spans="1:6" x14ac:dyDescent="0.25">
      <c r="A305" t="s">
        <v>1852</v>
      </c>
      <c r="B305">
        <v>48300</v>
      </c>
      <c r="C305" t="s">
        <v>1853</v>
      </c>
      <c r="D305" s="12">
        <f>VLOOKUP($C305,'time leaving home_302'!$C$10:$AS$964,34,FALSE)</f>
        <v>0.27291666666666664</v>
      </c>
      <c r="E305" s="12">
        <f>VLOOKUP($C305,'time leaving home_302'!$C$10:$AS$964,25,FALSE)</f>
        <v>0.30972222222222223</v>
      </c>
      <c r="F305" s="12">
        <f>VLOOKUP($C305,'time leaving home_302'!$C$10:$AS$964,43,FALSE)</f>
        <v>0.3527777777777778</v>
      </c>
    </row>
    <row r="306" spans="1:6" x14ac:dyDescent="0.25">
      <c r="A306" t="s">
        <v>1192</v>
      </c>
      <c r="B306">
        <v>34540</v>
      </c>
      <c r="C306" t="s">
        <v>1193</v>
      </c>
      <c r="D306" s="12">
        <f>VLOOKUP($C306,'time leaving home_302'!$C$10:$AS$964,34,FALSE)</f>
        <v>0.26874999999999999</v>
      </c>
      <c r="E306" s="12">
        <f>VLOOKUP($C306,'time leaving home_302'!$C$10:$AS$964,25,FALSE)</f>
        <v>0.30972222222222223</v>
      </c>
      <c r="F306" s="12">
        <f>VLOOKUP($C306,'time leaving home_302'!$C$10:$AS$964,43,FALSE)</f>
        <v>0.3666666666666667</v>
      </c>
    </row>
    <row r="307" spans="1:6" x14ac:dyDescent="0.25">
      <c r="A307" t="s">
        <v>1004</v>
      </c>
      <c r="B307">
        <v>30780</v>
      </c>
      <c r="C307" t="s">
        <v>1005</v>
      </c>
      <c r="D307" s="12">
        <f>VLOOKUP($C307,'time leaving home_302'!$C$10:$AS$964,34,FALSE)</f>
        <v>0.27777777777777779</v>
      </c>
      <c r="E307" s="12">
        <f>VLOOKUP($C307,'time leaving home_302'!$C$10:$AS$964,25,FALSE)</f>
        <v>0.30972222222222223</v>
      </c>
      <c r="F307" s="12">
        <f>VLOOKUP($C307,'time leaving home_302'!$C$10:$AS$964,43,FALSE)</f>
        <v>0.35138888888888892</v>
      </c>
    </row>
    <row r="308" spans="1:6" x14ac:dyDescent="0.25">
      <c r="A308" t="s">
        <v>64</v>
      </c>
      <c r="B308">
        <v>11220</v>
      </c>
      <c r="C308" t="s">
        <v>65</v>
      </c>
      <c r="D308" s="12">
        <f>VLOOKUP($C308,'time leaving home_302'!$C$10:$AS$964,34,FALSE)</f>
        <v>0.26597222222222222</v>
      </c>
      <c r="E308" s="12">
        <f>VLOOKUP($C308,'time leaving home_302'!$C$10:$AS$964,25,FALSE)</f>
        <v>0.30972222222222223</v>
      </c>
      <c r="F308" s="12">
        <f>VLOOKUP($C308,'time leaving home_302'!$C$10:$AS$964,43,FALSE)</f>
        <v>0.36249999999999999</v>
      </c>
    </row>
    <row r="309" spans="1:6" x14ac:dyDescent="0.25">
      <c r="A309" t="s">
        <v>1534</v>
      </c>
      <c r="B309">
        <v>41700</v>
      </c>
      <c r="C309" t="s">
        <v>1535</v>
      </c>
      <c r="D309" s="12">
        <f>VLOOKUP($C309,'time leaving home_302'!$C$10:$AS$964,34,FALSE)</f>
        <v>0.27430555555555552</v>
      </c>
      <c r="E309" s="12">
        <f>VLOOKUP($C309,'time leaving home_302'!$C$10:$AS$964,25,FALSE)</f>
        <v>0.30972222222222223</v>
      </c>
      <c r="F309" s="12">
        <f>VLOOKUP($C309,'time leaving home_302'!$C$10:$AS$964,43,FALSE)</f>
        <v>0.36388888888888887</v>
      </c>
    </row>
    <row r="310" spans="1:6" x14ac:dyDescent="0.25">
      <c r="A310" t="s">
        <v>1358</v>
      </c>
      <c r="B310">
        <v>37940</v>
      </c>
      <c r="C310" t="s">
        <v>1359</v>
      </c>
      <c r="D310" s="12">
        <f>VLOOKUP($C310,'time leaving home_302'!$C$10:$AS$964,34,FALSE)</f>
        <v>0.26944444444444443</v>
      </c>
      <c r="E310" s="12">
        <f>VLOOKUP($C310,'time leaving home_302'!$C$10:$AS$964,25,FALSE)</f>
        <v>0.30972222222222223</v>
      </c>
      <c r="F310" s="12">
        <f>VLOOKUP($C310,'time leaving home_302'!$C$10:$AS$964,43,FALSE)</f>
        <v>0.41250000000000003</v>
      </c>
    </row>
    <row r="311" spans="1:6" x14ac:dyDescent="0.25">
      <c r="A311" t="s">
        <v>1318</v>
      </c>
      <c r="B311">
        <v>37140</v>
      </c>
      <c r="C311" t="s">
        <v>1319</v>
      </c>
      <c r="D311" s="12">
        <f>VLOOKUP($C311,'time leaving home_302'!$C$10:$AS$964,34,FALSE)</f>
        <v>0.27083333333333331</v>
      </c>
      <c r="E311" s="12">
        <f>VLOOKUP($C311,'time leaving home_302'!$C$10:$AS$964,25,FALSE)</f>
        <v>0.30972222222222223</v>
      </c>
      <c r="F311" s="12">
        <f>VLOOKUP($C311,'time leaving home_302'!$C$10:$AS$964,43,FALSE)</f>
        <v>0.3611111111111111</v>
      </c>
    </row>
    <row r="312" spans="1:6" x14ac:dyDescent="0.25">
      <c r="A312" t="s">
        <v>162</v>
      </c>
      <c r="B312">
        <v>13260</v>
      </c>
      <c r="C312" t="s">
        <v>163</v>
      </c>
      <c r="D312" s="12">
        <f>VLOOKUP($C312,'time leaving home_302'!$C$10:$AS$964,34,FALSE)</f>
        <v>0.26041666666666669</v>
      </c>
      <c r="E312" s="12">
        <f>VLOOKUP($C312,'time leaving home_302'!$C$10:$AS$964,25,FALSE)</f>
        <v>0.30972222222222223</v>
      </c>
      <c r="F312" s="12">
        <f>VLOOKUP($C312,'time leaving home_302'!$C$10:$AS$964,43,FALSE)</f>
        <v>0.36041666666666666</v>
      </c>
    </row>
    <row r="313" spans="1:6" x14ac:dyDescent="0.25">
      <c r="A313" t="s">
        <v>1760</v>
      </c>
      <c r="B313">
        <v>46260</v>
      </c>
      <c r="C313" t="s">
        <v>1761</v>
      </c>
      <c r="D313" s="12">
        <f>VLOOKUP($C313,'time leaving home_302'!$C$10:$AS$964,34,FALSE)</f>
        <v>0.27638888888888891</v>
      </c>
      <c r="E313" s="12">
        <f>VLOOKUP($C313,'time leaving home_302'!$C$10:$AS$964,25,FALSE)</f>
        <v>0.30972222222222223</v>
      </c>
      <c r="F313" s="12">
        <f>VLOOKUP($C313,'time leaving home_302'!$C$10:$AS$964,43,FALSE)</f>
        <v>0.39444444444444443</v>
      </c>
    </row>
    <row r="314" spans="1:6" x14ac:dyDescent="0.25">
      <c r="A314" t="s">
        <v>1792</v>
      </c>
      <c r="B314">
        <v>46900</v>
      </c>
      <c r="C314" t="s">
        <v>1793</v>
      </c>
      <c r="D314" s="12">
        <f>VLOOKUP($C314,'time leaving home_302'!$C$10:$AS$964,34,FALSE)</f>
        <v>0.27499999999999997</v>
      </c>
      <c r="E314" s="12">
        <f>VLOOKUP($C314,'time leaving home_302'!$C$10:$AS$964,25,FALSE)</f>
        <v>0.31041666666666667</v>
      </c>
      <c r="F314" s="12">
        <f>VLOOKUP($C314,'time leaving home_302'!$C$10:$AS$964,43,FALSE)</f>
        <v>0.33194444444444443</v>
      </c>
    </row>
    <row r="315" spans="1:6" x14ac:dyDescent="0.25">
      <c r="A315" t="s">
        <v>528</v>
      </c>
      <c r="B315">
        <v>20940</v>
      </c>
      <c r="C315" t="s">
        <v>529</v>
      </c>
      <c r="D315" s="12">
        <f>VLOOKUP($C315,'time leaving home_302'!$C$10:$AS$964,34,FALSE)</f>
        <v>0.25069444444444444</v>
      </c>
      <c r="E315" s="12">
        <f>VLOOKUP($C315,'time leaving home_302'!$C$10:$AS$964,25,FALSE)</f>
        <v>0.31041666666666667</v>
      </c>
      <c r="F315" s="12">
        <f>VLOOKUP($C315,'time leaving home_302'!$C$10:$AS$964,43,FALSE)</f>
        <v>0.36041666666666666</v>
      </c>
    </row>
    <row r="316" spans="1:6" x14ac:dyDescent="0.25">
      <c r="A316" t="s">
        <v>676</v>
      </c>
      <c r="B316">
        <v>24100</v>
      </c>
      <c r="C316" t="s">
        <v>677</v>
      </c>
      <c r="D316" s="12">
        <f>VLOOKUP($C316,'time leaving home_302'!$C$10:$AS$964,34,FALSE)</f>
        <v>0.27152777777777776</v>
      </c>
      <c r="E316" s="12">
        <f>VLOOKUP($C316,'time leaving home_302'!$C$10:$AS$964,25,FALSE)</f>
        <v>0.31041666666666667</v>
      </c>
      <c r="F316" s="12">
        <f>VLOOKUP($C316,'time leaving home_302'!$C$10:$AS$964,43,FALSE)</f>
        <v>0.37777777777777777</v>
      </c>
    </row>
    <row r="317" spans="1:6" x14ac:dyDescent="0.25">
      <c r="A317" t="s">
        <v>1262</v>
      </c>
      <c r="B317">
        <v>36020</v>
      </c>
      <c r="C317" t="s">
        <v>1263</v>
      </c>
      <c r="D317" s="12">
        <f>VLOOKUP($C317,'time leaving home_302'!$C$10:$AS$964,34,FALSE)</f>
        <v>0.26666666666666666</v>
      </c>
      <c r="E317" s="12">
        <f>VLOOKUP($C317,'time leaving home_302'!$C$10:$AS$964,25,FALSE)</f>
        <v>0.31041666666666667</v>
      </c>
      <c r="F317" s="12">
        <f>VLOOKUP($C317,'time leaving home_302'!$C$10:$AS$964,43,FALSE)</f>
        <v>0.37986111111111115</v>
      </c>
    </row>
    <row r="318" spans="1:6" x14ac:dyDescent="0.25">
      <c r="A318" t="s">
        <v>654</v>
      </c>
      <c r="B318">
        <v>23580</v>
      </c>
      <c r="C318" t="s">
        <v>655</v>
      </c>
      <c r="D318" s="12">
        <f>VLOOKUP($C318,'time leaving home_302'!$C$10:$AS$964,34,FALSE)</f>
        <v>0.27916666666666667</v>
      </c>
      <c r="E318" s="12">
        <f>VLOOKUP($C318,'time leaving home_302'!$C$10:$AS$964,25,FALSE)</f>
        <v>0.31041666666666667</v>
      </c>
      <c r="F318" s="12">
        <f>VLOOKUP($C318,'time leaving home_302'!$C$10:$AS$964,43,FALSE)</f>
        <v>0.36527777777777781</v>
      </c>
    </row>
    <row r="319" spans="1:6" x14ac:dyDescent="0.25">
      <c r="A319" t="s">
        <v>376</v>
      </c>
      <c r="B319">
        <v>17820</v>
      </c>
      <c r="C319" t="s">
        <v>377</v>
      </c>
      <c r="D319" s="12">
        <f>VLOOKUP($C319,'time leaving home_302'!$C$10:$AS$964,34,FALSE)</f>
        <v>0.27361111111111108</v>
      </c>
      <c r="E319" s="12">
        <f>VLOOKUP($C319,'time leaving home_302'!$C$10:$AS$964,25,FALSE)</f>
        <v>0.31041666666666667</v>
      </c>
      <c r="F319" s="12">
        <f>VLOOKUP($C319,'time leaving home_302'!$C$10:$AS$964,43,FALSE)</f>
        <v>0.35833333333333334</v>
      </c>
    </row>
    <row r="320" spans="1:6" x14ac:dyDescent="0.25">
      <c r="A320" t="s">
        <v>410</v>
      </c>
      <c r="B320">
        <v>18500</v>
      </c>
      <c r="C320" t="s">
        <v>411</v>
      </c>
      <c r="D320" s="12">
        <f>VLOOKUP($C320,'time leaving home_302'!$C$10:$AS$964,34,FALSE)</f>
        <v>0.27291666666666664</v>
      </c>
      <c r="E320" s="12">
        <f>VLOOKUP($C320,'time leaving home_302'!$C$10:$AS$964,25,FALSE)</f>
        <v>0.31041666666666667</v>
      </c>
      <c r="F320" s="12">
        <f>VLOOKUP($C320,'time leaving home_302'!$C$10:$AS$964,43,FALSE)</f>
        <v>0.3527777777777778</v>
      </c>
    </row>
    <row r="321" spans="1:6" x14ac:dyDescent="0.25">
      <c r="A321" t="s">
        <v>1518</v>
      </c>
      <c r="B321">
        <v>41260</v>
      </c>
      <c r="C321" t="s">
        <v>1519</v>
      </c>
      <c r="D321" s="12">
        <f>VLOOKUP($C321,'time leaving home_302'!$C$10:$AS$964,34,FALSE)</f>
        <v>0.27430555555555552</v>
      </c>
      <c r="E321" s="12">
        <f>VLOOKUP($C321,'time leaving home_302'!$C$10:$AS$964,25,FALSE)</f>
        <v>0.31041666666666667</v>
      </c>
      <c r="F321" s="12">
        <f>VLOOKUP($C321,'time leaving home_302'!$C$10:$AS$964,43,FALSE)</f>
        <v>0.41111111111111115</v>
      </c>
    </row>
    <row r="322" spans="1:6" x14ac:dyDescent="0.25">
      <c r="A322" t="s">
        <v>408</v>
      </c>
      <c r="B322">
        <v>18460</v>
      </c>
      <c r="C322" t="s">
        <v>409</v>
      </c>
      <c r="D322" s="12">
        <f>VLOOKUP($C322,'time leaving home_302'!$C$10:$AS$964,34,FALSE)</f>
        <v>0.27777777777777779</v>
      </c>
      <c r="E322" s="12">
        <f>VLOOKUP($C322,'time leaving home_302'!$C$10:$AS$964,25,FALSE)</f>
        <v>0.31041666666666667</v>
      </c>
      <c r="F322" s="12">
        <f>VLOOKUP($C322,'time leaving home_302'!$C$10:$AS$964,43,FALSE)</f>
        <v>0.3527777777777778</v>
      </c>
    </row>
    <row r="323" spans="1:6" x14ac:dyDescent="0.25">
      <c r="A323" t="s">
        <v>1010</v>
      </c>
      <c r="B323">
        <v>30900</v>
      </c>
      <c r="C323" t="s">
        <v>1011</v>
      </c>
      <c r="D323" s="12">
        <f>VLOOKUP($C323,'time leaving home_302'!$C$10:$AS$964,34,FALSE)</f>
        <v>0.2638888888888889</v>
      </c>
      <c r="E323" s="12">
        <f>VLOOKUP($C323,'time leaving home_302'!$C$10:$AS$964,25,FALSE)</f>
        <v>0.31041666666666667</v>
      </c>
      <c r="F323" s="12">
        <f>VLOOKUP($C323,'time leaving home_302'!$C$10:$AS$964,43,FALSE)</f>
        <v>0.4145833333333333</v>
      </c>
    </row>
    <row r="324" spans="1:6" x14ac:dyDescent="0.25">
      <c r="A324" t="s">
        <v>888</v>
      </c>
      <c r="B324">
        <v>28380</v>
      </c>
      <c r="C324" t="s">
        <v>889</v>
      </c>
      <c r="D324" s="12">
        <f>VLOOKUP($C324,'time leaving home_302'!$C$10:$AS$964,34,FALSE)</f>
        <v>0.26944444444444443</v>
      </c>
      <c r="E324" s="12">
        <f>VLOOKUP($C324,'time leaving home_302'!$C$10:$AS$964,25,FALSE)</f>
        <v>0.31041666666666667</v>
      </c>
      <c r="F324" s="12">
        <f>VLOOKUP($C324,'time leaving home_302'!$C$10:$AS$964,43,FALSE)</f>
        <v>0.35138888888888892</v>
      </c>
    </row>
    <row r="325" spans="1:6" x14ac:dyDescent="0.25">
      <c r="A325" t="s">
        <v>876</v>
      </c>
      <c r="B325">
        <v>28100</v>
      </c>
      <c r="C325" t="s">
        <v>877</v>
      </c>
      <c r="D325" s="12">
        <f>VLOOKUP($C325,'time leaving home_302'!$C$10:$AS$964,34,FALSE)</f>
        <v>0.26527777777777778</v>
      </c>
      <c r="E325" s="12">
        <f>VLOOKUP($C325,'time leaving home_302'!$C$10:$AS$964,25,FALSE)</f>
        <v>0.31041666666666667</v>
      </c>
      <c r="F325" s="12">
        <f>VLOOKUP($C325,'time leaving home_302'!$C$10:$AS$964,43,FALSE)</f>
        <v>0.37361111111111112</v>
      </c>
    </row>
    <row r="326" spans="1:6" x14ac:dyDescent="0.25">
      <c r="A326" t="s">
        <v>340</v>
      </c>
      <c r="B326">
        <v>17060</v>
      </c>
      <c r="C326" t="s">
        <v>341</v>
      </c>
      <c r="D326" s="12">
        <f>VLOOKUP($C326,'time leaving home_302'!$C$10:$AS$964,34,FALSE)</f>
        <v>0.2673611111111111</v>
      </c>
      <c r="E326" s="12">
        <f>VLOOKUP($C326,'time leaving home_302'!$C$10:$AS$964,25,FALSE)</f>
        <v>0.31041666666666667</v>
      </c>
      <c r="F326" s="12">
        <f>VLOOKUP($C326,'time leaving home_302'!$C$10:$AS$964,43,FALSE)</f>
        <v>0.39444444444444443</v>
      </c>
    </row>
    <row r="327" spans="1:6" x14ac:dyDescent="0.25">
      <c r="A327" t="s">
        <v>1520</v>
      </c>
      <c r="B327">
        <v>41420</v>
      </c>
      <c r="C327" t="s">
        <v>1521</v>
      </c>
      <c r="D327" s="12">
        <f>VLOOKUP($C327,'time leaving home_302'!$C$10:$AS$964,34,FALSE)</f>
        <v>0.2722222222222222</v>
      </c>
      <c r="E327" s="12">
        <f>VLOOKUP($C327,'time leaving home_302'!$C$10:$AS$964,25,FALSE)</f>
        <v>0.31041666666666667</v>
      </c>
      <c r="F327" s="12">
        <f>VLOOKUP($C327,'time leaving home_302'!$C$10:$AS$964,43,FALSE)</f>
        <v>0.36319444444444443</v>
      </c>
    </row>
    <row r="328" spans="1:6" x14ac:dyDescent="0.25">
      <c r="A328" t="s">
        <v>1222</v>
      </c>
      <c r="B328">
        <v>35140</v>
      </c>
      <c r="C328" t="s">
        <v>1223</v>
      </c>
      <c r="D328" s="12">
        <f>VLOOKUP($C328,'time leaving home_302'!$C$10:$AS$964,34,FALSE)</f>
        <v>0.26944444444444443</v>
      </c>
      <c r="E328" s="12">
        <f>VLOOKUP($C328,'time leaving home_302'!$C$10:$AS$964,25,FALSE)</f>
        <v>0.31041666666666667</v>
      </c>
      <c r="F328" s="12">
        <f>VLOOKUP($C328,'time leaving home_302'!$C$10:$AS$964,43,FALSE)</f>
        <v>0.37638888888888888</v>
      </c>
    </row>
    <row r="329" spans="1:6" x14ac:dyDescent="0.25">
      <c r="A329" t="s">
        <v>1266</v>
      </c>
      <c r="B329">
        <v>36100</v>
      </c>
      <c r="C329" t="s">
        <v>1267</v>
      </c>
      <c r="D329" s="12">
        <f>VLOOKUP($C329,'time leaving home_302'!$C$10:$AS$964,34,FALSE)</f>
        <v>0.27291666666666664</v>
      </c>
      <c r="E329" s="12">
        <f>VLOOKUP($C329,'time leaving home_302'!$C$10:$AS$964,25,FALSE)</f>
        <v>0.31041666666666667</v>
      </c>
      <c r="F329" s="12">
        <f>VLOOKUP($C329,'time leaving home_302'!$C$10:$AS$964,43,FALSE)</f>
        <v>0.35972222222222222</v>
      </c>
    </row>
    <row r="330" spans="1:6" x14ac:dyDescent="0.25">
      <c r="A330" t="s">
        <v>514</v>
      </c>
      <c r="B330">
        <v>20620</v>
      </c>
      <c r="C330" t="s">
        <v>515</v>
      </c>
      <c r="D330" s="12">
        <f>VLOOKUP($C330,'time leaving home_302'!$C$10:$AS$964,34,FALSE)</f>
        <v>0.26250000000000001</v>
      </c>
      <c r="E330" s="12">
        <f>VLOOKUP($C330,'time leaving home_302'!$C$10:$AS$964,25,FALSE)</f>
        <v>0.31041666666666667</v>
      </c>
      <c r="F330" s="12">
        <f>VLOOKUP($C330,'time leaving home_302'!$C$10:$AS$964,43,FALSE)</f>
        <v>0.39166666666666666</v>
      </c>
    </row>
    <row r="331" spans="1:6" x14ac:dyDescent="0.25">
      <c r="A331" t="s">
        <v>1028</v>
      </c>
      <c r="B331">
        <v>31300</v>
      </c>
      <c r="C331" t="s">
        <v>1029</v>
      </c>
      <c r="D331" s="12">
        <f>VLOOKUP($C331,'time leaving home_302'!$C$10:$AS$964,34,FALSE)</f>
        <v>0.28125</v>
      </c>
      <c r="E331" s="12">
        <f>VLOOKUP($C331,'time leaving home_302'!$C$10:$AS$964,25,FALSE)</f>
        <v>0.31041666666666667</v>
      </c>
      <c r="F331" s="12">
        <f>VLOOKUP($C331,'time leaving home_302'!$C$10:$AS$964,43,FALSE)</f>
        <v>0.35555555555555557</v>
      </c>
    </row>
    <row r="332" spans="1:6" x14ac:dyDescent="0.25">
      <c r="A332" t="s">
        <v>1804</v>
      </c>
      <c r="B332">
        <v>47260</v>
      </c>
      <c r="C332" t="s">
        <v>1805</v>
      </c>
      <c r="D332" s="12">
        <f>VLOOKUP($C332,'time leaving home_302'!$C$10:$AS$964,34,FALSE)</f>
        <v>0.26944444444444443</v>
      </c>
      <c r="E332" s="12">
        <f>VLOOKUP($C332,'time leaving home_302'!$C$10:$AS$964,25,FALSE)</f>
        <v>0.31041666666666667</v>
      </c>
      <c r="F332" s="12">
        <f>VLOOKUP($C332,'time leaving home_302'!$C$10:$AS$964,43,FALSE)</f>
        <v>0.36319444444444443</v>
      </c>
    </row>
    <row r="333" spans="1:6" x14ac:dyDescent="0.25">
      <c r="A333" t="s">
        <v>1372</v>
      </c>
      <c r="B333">
        <v>38220</v>
      </c>
      <c r="C333" t="s">
        <v>1373</v>
      </c>
      <c r="D333" s="12">
        <f>VLOOKUP($C333,'time leaving home_302'!$C$10:$AS$964,34,FALSE)</f>
        <v>0.26874999999999999</v>
      </c>
      <c r="E333" s="12">
        <f>VLOOKUP($C333,'time leaving home_302'!$C$10:$AS$964,25,FALSE)</f>
        <v>0.31041666666666667</v>
      </c>
      <c r="F333" s="12">
        <f>VLOOKUP($C333,'time leaving home_302'!$C$10:$AS$964,43,FALSE)</f>
        <v>0.3527777777777778</v>
      </c>
    </row>
    <row r="334" spans="1:6" x14ac:dyDescent="0.25">
      <c r="A334" t="s">
        <v>1728</v>
      </c>
      <c r="B334">
        <v>45640</v>
      </c>
      <c r="C334" t="s">
        <v>1729</v>
      </c>
      <c r="D334" s="12">
        <f>VLOOKUP($C334,'time leaving home_302'!$C$10:$AS$964,34,FALSE)</f>
        <v>0.27708333333333335</v>
      </c>
      <c r="E334" s="12">
        <f>VLOOKUP($C334,'time leaving home_302'!$C$10:$AS$964,25,FALSE)</f>
        <v>0.31041666666666667</v>
      </c>
      <c r="F334" s="12">
        <f>VLOOKUP($C334,'time leaving home_302'!$C$10:$AS$964,43,FALSE)</f>
        <v>0.35625000000000001</v>
      </c>
    </row>
    <row r="335" spans="1:6" x14ac:dyDescent="0.25">
      <c r="A335" t="s">
        <v>1442</v>
      </c>
      <c r="B335">
        <v>39740</v>
      </c>
      <c r="C335" t="s">
        <v>1443</v>
      </c>
      <c r="D335" s="12">
        <f>VLOOKUP($C335,'time leaving home_302'!$C$10:$AS$964,34,FALSE)</f>
        <v>0.26874999999999999</v>
      </c>
      <c r="E335" s="12">
        <f>VLOOKUP($C335,'time leaving home_302'!$C$10:$AS$964,25,FALSE)</f>
        <v>0.31041666666666667</v>
      </c>
      <c r="F335" s="12">
        <f>VLOOKUP($C335,'time leaving home_302'!$C$10:$AS$964,43,FALSE)</f>
        <v>0.37291666666666662</v>
      </c>
    </row>
    <row r="336" spans="1:6" x14ac:dyDescent="0.25">
      <c r="A336" t="s">
        <v>1584</v>
      </c>
      <c r="B336">
        <v>42700</v>
      </c>
      <c r="C336" t="s">
        <v>1585</v>
      </c>
      <c r="D336" s="12">
        <f>VLOOKUP($C336,'time leaving home_302'!$C$10:$AS$964,34,FALSE)</f>
        <v>0.27708333333333335</v>
      </c>
      <c r="E336" s="12">
        <f>VLOOKUP($C336,'time leaving home_302'!$C$10:$AS$964,25,FALSE)</f>
        <v>0.31041666666666667</v>
      </c>
      <c r="F336" s="12">
        <f>VLOOKUP($C336,'time leaving home_302'!$C$10:$AS$964,43,FALSE)</f>
        <v>0.3611111111111111</v>
      </c>
    </row>
    <row r="337" spans="1:6" x14ac:dyDescent="0.25">
      <c r="A337" t="s">
        <v>738</v>
      </c>
      <c r="B337">
        <v>25380</v>
      </c>
      <c r="C337" t="s">
        <v>739</v>
      </c>
      <c r="D337" s="12">
        <f>VLOOKUP($C337,'time leaving home_302'!$C$10:$AS$964,34,FALSE)</f>
        <v>0.27152777777777776</v>
      </c>
      <c r="E337" s="12">
        <f>VLOOKUP($C337,'time leaving home_302'!$C$10:$AS$964,25,FALSE)</f>
        <v>0.31041666666666667</v>
      </c>
      <c r="F337" s="12">
        <f>VLOOKUP($C337,'time leaving home_302'!$C$10:$AS$964,43,FALSE)</f>
        <v>0.36180555555555555</v>
      </c>
    </row>
    <row r="338" spans="1:6" x14ac:dyDescent="0.25">
      <c r="A338" t="s">
        <v>92</v>
      </c>
      <c r="B338">
        <v>11780</v>
      </c>
      <c r="C338" t="s">
        <v>93</v>
      </c>
      <c r="D338" s="12">
        <f>VLOOKUP($C338,'time leaving home_302'!$C$10:$AS$964,34,FALSE)</f>
        <v>0.2673611111111111</v>
      </c>
      <c r="E338" s="12">
        <f>VLOOKUP($C338,'time leaving home_302'!$C$10:$AS$964,25,FALSE)</f>
        <v>0.31041666666666667</v>
      </c>
      <c r="F338" s="12">
        <f>VLOOKUP($C338,'time leaving home_302'!$C$10:$AS$964,43,FALSE)</f>
        <v>0.38611111111111113</v>
      </c>
    </row>
    <row r="339" spans="1:6" x14ac:dyDescent="0.25">
      <c r="A339" t="s">
        <v>880</v>
      </c>
      <c r="B339">
        <v>28180</v>
      </c>
      <c r="C339" t="s">
        <v>881</v>
      </c>
      <c r="D339" s="12">
        <f>VLOOKUP($C339,'time leaving home_302'!$C$10:$AS$964,34,FALSE)</f>
        <v>0.27569444444444441</v>
      </c>
      <c r="E339" s="12">
        <f>VLOOKUP($C339,'time leaving home_302'!$C$10:$AS$964,25,FALSE)</f>
        <v>0.31041666666666667</v>
      </c>
      <c r="F339" s="12">
        <f>VLOOKUP($C339,'time leaving home_302'!$C$10:$AS$964,43,FALSE)</f>
        <v>0.37083333333333335</v>
      </c>
    </row>
    <row r="340" spans="1:6" x14ac:dyDescent="0.25">
      <c r="A340" t="s">
        <v>1734</v>
      </c>
      <c r="B340">
        <v>45740</v>
      </c>
      <c r="C340" t="s">
        <v>1735</v>
      </c>
      <c r="D340" s="12">
        <f>VLOOKUP($C340,'time leaving home_302'!$C$10:$AS$964,34,FALSE)</f>
        <v>0.27986111111111112</v>
      </c>
      <c r="E340" s="12">
        <f>VLOOKUP($C340,'time leaving home_302'!$C$10:$AS$964,25,FALSE)</f>
        <v>0.31041666666666667</v>
      </c>
      <c r="F340" s="12">
        <f>VLOOKUP($C340,'time leaving home_302'!$C$10:$AS$964,43,FALSE)</f>
        <v>0.37013888888888885</v>
      </c>
    </row>
    <row r="341" spans="1:6" x14ac:dyDescent="0.25">
      <c r="A341" t="s">
        <v>1572</v>
      </c>
      <c r="B341">
        <v>42500</v>
      </c>
      <c r="C341" t="s">
        <v>1573</v>
      </c>
      <c r="D341" s="12">
        <f>VLOOKUP($C341,'time leaving home_302'!$C$10:$AS$964,34,FALSE)</f>
        <v>0.26041666666666669</v>
      </c>
      <c r="E341" s="12">
        <f>VLOOKUP($C341,'time leaving home_302'!$C$10:$AS$964,25,FALSE)</f>
        <v>0.31041666666666667</v>
      </c>
      <c r="F341" s="12">
        <f>VLOOKUP($C341,'time leaving home_302'!$C$10:$AS$964,43,FALSE)</f>
        <v>0.44930555555555557</v>
      </c>
    </row>
    <row r="342" spans="1:6" x14ac:dyDescent="0.25">
      <c r="A342" t="s">
        <v>44</v>
      </c>
      <c r="B342">
        <v>10860</v>
      </c>
      <c r="C342" t="s">
        <v>45</v>
      </c>
      <c r="D342" s="12">
        <f>VLOOKUP($C342,'time leaving home_302'!$C$10:$AS$964,34,FALSE)</f>
        <v>0.27847222222222223</v>
      </c>
      <c r="E342" s="12">
        <f>VLOOKUP($C342,'time leaving home_302'!$C$10:$AS$964,25,FALSE)</f>
        <v>0.31111111111111112</v>
      </c>
      <c r="F342" s="12">
        <f>VLOOKUP($C342,'time leaving home_302'!$C$10:$AS$964,43,FALSE)</f>
        <v>0.34375</v>
      </c>
    </row>
    <row r="343" spans="1:6" x14ac:dyDescent="0.25">
      <c r="A343" t="s">
        <v>1666</v>
      </c>
      <c r="B343">
        <v>44380</v>
      </c>
      <c r="C343" t="s">
        <v>1667</v>
      </c>
      <c r="D343" s="12">
        <f>VLOOKUP($C343,'time leaving home_302'!$C$10:$AS$964,34,FALSE)</f>
        <v>0.27291666666666664</v>
      </c>
      <c r="E343" s="12">
        <f>VLOOKUP($C343,'time leaving home_302'!$C$10:$AS$964,25,FALSE)</f>
        <v>0.31111111111111112</v>
      </c>
      <c r="F343" s="12">
        <f>VLOOKUP($C343,'time leaving home_302'!$C$10:$AS$964,43,FALSE)</f>
        <v>0.35555555555555557</v>
      </c>
    </row>
    <row r="344" spans="1:6" x14ac:dyDescent="0.25">
      <c r="A344" t="s">
        <v>848</v>
      </c>
      <c r="B344">
        <v>27500</v>
      </c>
      <c r="C344" t="s">
        <v>849</v>
      </c>
      <c r="D344" s="12">
        <f>VLOOKUP($C344,'time leaving home_302'!$C$10:$AS$964,34,FALSE)</f>
        <v>0.2673611111111111</v>
      </c>
      <c r="E344" s="12">
        <f>VLOOKUP($C344,'time leaving home_302'!$C$10:$AS$964,25,FALSE)</f>
        <v>0.31111111111111112</v>
      </c>
      <c r="F344" s="12">
        <f>VLOOKUP($C344,'time leaving home_302'!$C$10:$AS$964,43,FALSE)</f>
        <v>0.38611111111111113</v>
      </c>
    </row>
    <row r="345" spans="1:6" x14ac:dyDescent="0.25">
      <c r="A345" t="s">
        <v>214</v>
      </c>
      <c r="B345">
        <v>14340</v>
      </c>
      <c r="C345" t="s">
        <v>215</v>
      </c>
      <c r="D345" s="12">
        <f>VLOOKUP($C345,'time leaving home_302'!$C$10:$AS$964,34,FALSE)</f>
        <v>0.27569444444444441</v>
      </c>
      <c r="E345" s="12">
        <f>VLOOKUP($C345,'time leaving home_302'!$C$10:$AS$964,25,FALSE)</f>
        <v>0.31111111111111112</v>
      </c>
      <c r="F345" s="12">
        <f>VLOOKUP($C345,'time leaving home_302'!$C$10:$AS$964,43,FALSE)</f>
        <v>0.35000000000000003</v>
      </c>
    </row>
    <row r="346" spans="1:6" x14ac:dyDescent="0.25">
      <c r="A346" t="s">
        <v>1822</v>
      </c>
      <c r="B346">
        <v>47620</v>
      </c>
      <c r="C346" t="s">
        <v>1823</v>
      </c>
      <c r="D346" s="12">
        <f>VLOOKUP($C346,'time leaving home_302'!$C$10:$AS$964,34,FALSE)</f>
        <v>0.26944444444444443</v>
      </c>
      <c r="E346" s="12">
        <f>VLOOKUP($C346,'time leaving home_302'!$C$10:$AS$964,25,FALSE)</f>
        <v>0.31111111111111112</v>
      </c>
      <c r="F346" s="12">
        <f>VLOOKUP($C346,'time leaving home_302'!$C$10:$AS$964,43,FALSE)</f>
        <v>0.36805555555555558</v>
      </c>
    </row>
    <row r="347" spans="1:6" x14ac:dyDescent="0.25">
      <c r="A347" t="s">
        <v>1820</v>
      </c>
      <c r="B347">
        <v>47580</v>
      </c>
      <c r="C347" t="s">
        <v>1821</v>
      </c>
      <c r="D347" s="12">
        <f>VLOOKUP($C347,'time leaving home_302'!$C$10:$AS$964,34,FALSE)</f>
        <v>0.27638888888888891</v>
      </c>
      <c r="E347" s="12">
        <f>VLOOKUP($C347,'time leaving home_302'!$C$10:$AS$964,25,FALSE)</f>
        <v>0.31111111111111112</v>
      </c>
      <c r="F347" s="12">
        <f>VLOOKUP($C347,'time leaving home_302'!$C$10:$AS$964,43,FALSE)</f>
        <v>0.35972222222222222</v>
      </c>
    </row>
    <row r="348" spans="1:6" x14ac:dyDescent="0.25">
      <c r="A348" t="s">
        <v>1790</v>
      </c>
      <c r="B348">
        <v>46860</v>
      </c>
      <c r="C348" t="s">
        <v>1791</v>
      </c>
      <c r="D348" s="12">
        <f>VLOOKUP($C348,'time leaving home_302'!$C$10:$AS$964,34,FALSE)</f>
        <v>0.2638888888888889</v>
      </c>
      <c r="E348" s="12">
        <f>VLOOKUP($C348,'time leaving home_302'!$C$10:$AS$964,25,FALSE)</f>
        <v>0.31111111111111112</v>
      </c>
      <c r="F348" s="12">
        <f>VLOOKUP($C348,'time leaving home_302'!$C$10:$AS$964,43,FALSE)</f>
        <v>0.35416666666666669</v>
      </c>
    </row>
    <row r="349" spans="1:6" x14ac:dyDescent="0.25">
      <c r="A349" t="s">
        <v>368</v>
      </c>
      <c r="B349">
        <v>17660</v>
      </c>
      <c r="C349" t="s">
        <v>369</v>
      </c>
      <c r="D349" s="12">
        <f>VLOOKUP($C349,'time leaving home_302'!$C$10:$AS$964,34,FALSE)</f>
        <v>0.26805555555555555</v>
      </c>
      <c r="E349" s="12">
        <f>VLOOKUP($C349,'time leaving home_302'!$C$10:$AS$964,25,FALSE)</f>
        <v>0.31111111111111112</v>
      </c>
      <c r="F349" s="12">
        <f>VLOOKUP($C349,'time leaving home_302'!$C$10:$AS$964,43,FALSE)</f>
        <v>0.36944444444444446</v>
      </c>
    </row>
    <row r="350" spans="1:6" x14ac:dyDescent="0.25">
      <c r="A350" t="s">
        <v>442</v>
      </c>
      <c r="B350">
        <v>19180</v>
      </c>
      <c r="C350" t="s">
        <v>443</v>
      </c>
      <c r="D350" s="12">
        <f>VLOOKUP($C350,'time leaving home_302'!$C$10:$AS$964,34,FALSE)</f>
        <v>0.2722222222222222</v>
      </c>
      <c r="E350" s="12">
        <f>VLOOKUP($C350,'time leaving home_302'!$C$10:$AS$964,25,FALSE)</f>
        <v>0.31111111111111112</v>
      </c>
      <c r="F350" s="12">
        <f>VLOOKUP($C350,'time leaving home_302'!$C$10:$AS$964,43,FALSE)</f>
        <v>0.37708333333333338</v>
      </c>
    </row>
    <row r="351" spans="1:6" x14ac:dyDescent="0.25">
      <c r="A351" t="s">
        <v>264</v>
      </c>
      <c r="B351">
        <v>15460</v>
      </c>
      <c r="C351" t="s">
        <v>265</v>
      </c>
      <c r="D351" s="12">
        <f>VLOOKUP($C351,'time leaving home_302'!$C$10:$AS$964,34,FALSE)</f>
        <v>0.26319444444444445</v>
      </c>
      <c r="E351" s="12">
        <f>VLOOKUP($C351,'time leaving home_302'!$C$10:$AS$964,25,FALSE)</f>
        <v>0.31111111111111112</v>
      </c>
      <c r="F351" s="12">
        <f>VLOOKUP($C351,'time leaving home_302'!$C$10:$AS$964,43,FALSE)</f>
        <v>0.38680555555555557</v>
      </c>
    </row>
    <row r="352" spans="1:6" x14ac:dyDescent="0.25">
      <c r="A352" t="s">
        <v>218</v>
      </c>
      <c r="B352">
        <v>14420</v>
      </c>
      <c r="C352" t="s">
        <v>219</v>
      </c>
      <c r="D352" s="12">
        <f>VLOOKUP($C352,'time leaving home_302'!$C$10:$AS$964,34,FALSE)</f>
        <v>0.27569444444444441</v>
      </c>
      <c r="E352" s="12">
        <f>VLOOKUP($C352,'time leaving home_302'!$C$10:$AS$964,25,FALSE)</f>
        <v>0.31111111111111112</v>
      </c>
      <c r="F352" s="12">
        <f>VLOOKUP($C352,'time leaving home_302'!$C$10:$AS$964,43,FALSE)</f>
        <v>0.35833333333333334</v>
      </c>
    </row>
    <row r="353" spans="1:6" x14ac:dyDescent="0.25">
      <c r="A353" t="s">
        <v>1072</v>
      </c>
      <c r="B353">
        <v>32180</v>
      </c>
      <c r="C353" t="s">
        <v>1073</v>
      </c>
      <c r="D353" s="12">
        <f>VLOOKUP($C353,'time leaving home_302'!$C$10:$AS$964,34,FALSE)</f>
        <v>0.26805555555555555</v>
      </c>
      <c r="E353" s="12">
        <f>VLOOKUP($C353,'time leaving home_302'!$C$10:$AS$964,25,FALSE)</f>
        <v>0.31111111111111112</v>
      </c>
      <c r="F353" s="12">
        <f>VLOOKUP($C353,'time leaving home_302'!$C$10:$AS$964,43,FALSE)</f>
        <v>0.40138888888888885</v>
      </c>
    </row>
    <row r="354" spans="1:6" x14ac:dyDescent="0.25">
      <c r="A354" t="s">
        <v>202</v>
      </c>
      <c r="B354">
        <v>14100</v>
      </c>
      <c r="C354" t="s">
        <v>203</v>
      </c>
      <c r="D354" s="12">
        <f>VLOOKUP($C354,'time leaving home_302'!$C$10:$AS$964,34,FALSE)</f>
        <v>0.27777777777777779</v>
      </c>
      <c r="E354" s="12">
        <f>VLOOKUP($C354,'time leaving home_302'!$C$10:$AS$964,25,FALSE)</f>
        <v>0.31111111111111112</v>
      </c>
      <c r="F354" s="12">
        <f>VLOOKUP($C354,'time leaving home_302'!$C$10:$AS$964,43,FALSE)</f>
        <v>0.38958333333333334</v>
      </c>
    </row>
    <row r="355" spans="1:6" x14ac:dyDescent="0.25">
      <c r="A355" t="s">
        <v>1312</v>
      </c>
      <c r="B355">
        <v>37020</v>
      </c>
      <c r="C355" t="s">
        <v>1313</v>
      </c>
      <c r="D355" s="12">
        <f>VLOOKUP($C355,'time leaving home_302'!$C$10:$AS$964,34,FALSE)</f>
        <v>0.27152777777777776</v>
      </c>
      <c r="E355" s="12">
        <f>VLOOKUP($C355,'time leaving home_302'!$C$10:$AS$964,25,FALSE)</f>
        <v>0.31111111111111112</v>
      </c>
      <c r="F355" s="12">
        <f>VLOOKUP($C355,'time leaving home_302'!$C$10:$AS$964,43,FALSE)</f>
        <v>0.37916666666666665</v>
      </c>
    </row>
    <row r="356" spans="1:6" x14ac:dyDescent="0.25">
      <c r="A356" t="s">
        <v>1720</v>
      </c>
      <c r="B356">
        <v>45520</v>
      </c>
      <c r="C356" t="s">
        <v>1721</v>
      </c>
      <c r="D356" s="12">
        <f>VLOOKUP($C356,'time leaving home_302'!$C$10:$AS$964,34,FALSE)</f>
        <v>0.27777777777777779</v>
      </c>
      <c r="E356" s="12">
        <f>VLOOKUP($C356,'time leaving home_302'!$C$10:$AS$964,25,FALSE)</f>
        <v>0.31111111111111112</v>
      </c>
      <c r="F356" s="12">
        <f>VLOOKUP($C356,'time leaving home_302'!$C$10:$AS$964,43,FALSE)</f>
        <v>0.35069444444444442</v>
      </c>
    </row>
    <row r="357" spans="1:6" x14ac:dyDescent="0.25">
      <c r="A357" t="s">
        <v>920</v>
      </c>
      <c r="B357">
        <v>29060</v>
      </c>
      <c r="C357" t="s">
        <v>921</v>
      </c>
      <c r="D357" s="12">
        <f>VLOOKUP($C357,'time leaving home_302'!$C$10:$AS$964,34,FALSE)</f>
        <v>0.27708333333333335</v>
      </c>
      <c r="E357" s="12">
        <f>VLOOKUP($C357,'time leaving home_302'!$C$10:$AS$964,25,FALSE)</f>
        <v>0.31111111111111112</v>
      </c>
      <c r="F357" s="12">
        <f>VLOOKUP($C357,'time leaving home_302'!$C$10:$AS$964,43,FALSE)</f>
        <v>0.35555555555555557</v>
      </c>
    </row>
    <row r="358" spans="1:6" x14ac:dyDescent="0.25">
      <c r="A358" t="s">
        <v>642</v>
      </c>
      <c r="B358">
        <v>23340</v>
      </c>
      <c r="C358" t="s">
        <v>643</v>
      </c>
      <c r="D358" s="12">
        <f>VLOOKUP($C358,'time leaving home_302'!$C$10:$AS$964,34,FALSE)</f>
        <v>0.26874999999999999</v>
      </c>
      <c r="E358" s="12">
        <f>VLOOKUP($C358,'time leaving home_302'!$C$10:$AS$964,25,FALSE)</f>
        <v>0.31111111111111112</v>
      </c>
      <c r="F358" s="12">
        <f>VLOOKUP($C358,'time leaving home_302'!$C$10:$AS$964,43,FALSE)</f>
        <v>0.3576388888888889</v>
      </c>
    </row>
    <row r="359" spans="1:6" x14ac:dyDescent="0.25">
      <c r="A359" t="s">
        <v>1498</v>
      </c>
      <c r="B359">
        <v>40820</v>
      </c>
      <c r="C359" t="s">
        <v>1499</v>
      </c>
      <c r="D359" s="12">
        <f>VLOOKUP($C359,'time leaving home_302'!$C$10:$AS$964,34,FALSE)</f>
        <v>0.27986111111111112</v>
      </c>
      <c r="E359" s="12">
        <f>VLOOKUP($C359,'time leaving home_302'!$C$10:$AS$964,25,FALSE)</f>
        <v>0.31111111111111112</v>
      </c>
      <c r="F359" s="12">
        <f>VLOOKUP($C359,'time leaving home_302'!$C$10:$AS$964,43,FALSE)</f>
        <v>0.3923611111111111</v>
      </c>
    </row>
    <row r="360" spans="1:6" x14ac:dyDescent="0.25">
      <c r="A360" t="s">
        <v>1692</v>
      </c>
      <c r="B360">
        <v>44940</v>
      </c>
      <c r="C360" t="s">
        <v>1693</v>
      </c>
      <c r="D360" s="12">
        <f>VLOOKUP($C360,'time leaving home_302'!$C$10:$AS$964,34,FALSE)</f>
        <v>0.28055555555555556</v>
      </c>
      <c r="E360" s="12">
        <f>VLOOKUP($C360,'time leaving home_302'!$C$10:$AS$964,25,FALSE)</f>
        <v>0.31111111111111112</v>
      </c>
      <c r="F360" s="12">
        <f>VLOOKUP($C360,'time leaving home_302'!$C$10:$AS$964,43,FALSE)</f>
        <v>0.35416666666666669</v>
      </c>
    </row>
    <row r="361" spans="1:6" x14ac:dyDescent="0.25">
      <c r="A361" t="s">
        <v>518</v>
      </c>
      <c r="B361">
        <v>20700</v>
      </c>
      <c r="C361" t="s">
        <v>519</v>
      </c>
      <c r="D361" s="12">
        <f>VLOOKUP($C361,'time leaving home_302'!$C$10:$AS$964,34,FALSE)</f>
        <v>0.25694444444444448</v>
      </c>
      <c r="E361" s="12">
        <f>VLOOKUP($C361,'time leaving home_302'!$C$10:$AS$964,25,FALSE)</f>
        <v>0.31111111111111112</v>
      </c>
      <c r="F361" s="12">
        <f>VLOOKUP($C361,'time leaving home_302'!$C$10:$AS$964,43,FALSE)</f>
        <v>0.39930555555555558</v>
      </c>
    </row>
    <row r="362" spans="1:6" x14ac:dyDescent="0.25">
      <c r="A362" t="s">
        <v>394</v>
      </c>
      <c r="B362">
        <v>18180</v>
      </c>
      <c r="C362" t="s">
        <v>395</v>
      </c>
      <c r="D362" s="12">
        <f>VLOOKUP($C362,'time leaving home_302'!$C$10:$AS$964,34,FALSE)</f>
        <v>0.27638888888888891</v>
      </c>
      <c r="E362" s="12">
        <f>VLOOKUP($C362,'time leaving home_302'!$C$10:$AS$964,25,FALSE)</f>
        <v>0.31111111111111112</v>
      </c>
      <c r="F362" s="12">
        <f>VLOOKUP($C362,'time leaving home_302'!$C$10:$AS$964,43,FALSE)</f>
        <v>0.3527777777777778</v>
      </c>
    </row>
    <row r="363" spans="1:6" x14ac:dyDescent="0.25">
      <c r="A363" t="s">
        <v>962</v>
      </c>
      <c r="B363">
        <v>29900</v>
      </c>
      <c r="C363" t="s">
        <v>963</v>
      </c>
      <c r="D363" s="12">
        <f>VLOOKUP($C363,'time leaving home_302'!$C$10:$AS$964,34,FALSE)</f>
        <v>0.28125</v>
      </c>
      <c r="E363" s="12">
        <f>VLOOKUP($C363,'time leaving home_302'!$C$10:$AS$964,25,FALSE)</f>
        <v>0.31111111111111112</v>
      </c>
      <c r="F363" s="12">
        <f>VLOOKUP($C363,'time leaving home_302'!$C$10:$AS$964,43,FALSE)</f>
        <v>0.35069444444444442</v>
      </c>
    </row>
    <row r="364" spans="1:6" x14ac:dyDescent="0.25">
      <c r="A364" t="s">
        <v>1688</v>
      </c>
      <c r="B364">
        <v>44860</v>
      </c>
      <c r="C364" t="s">
        <v>1689</v>
      </c>
      <c r="D364" s="12">
        <f>VLOOKUP($C364,'time leaving home_302'!$C$10:$AS$964,34,FALSE)</f>
        <v>0.2722222222222222</v>
      </c>
      <c r="E364" s="12">
        <f>VLOOKUP($C364,'time leaving home_302'!$C$10:$AS$964,25,FALSE)</f>
        <v>0.3125</v>
      </c>
      <c r="F364" s="12">
        <f>VLOOKUP($C364,'time leaving home_302'!$C$10:$AS$964,43,FALSE)</f>
        <v>0.3444444444444445</v>
      </c>
    </row>
    <row r="365" spans="1:6" x14ac:dyDescent="0.25">
      <c r="A365" t="s">
        <v>940</v>
      </c>
      <c r="B365">
        <v>29460</v>
      </c>
      <c r="C365" t="s">
        <v>941</v>
      </c>
      <c r="D365" s="12">
        <f>VLOOKUP($C365,'time leaving home_302'!$C$10:$AS$964,34,FALSE)</f>
        <v>0.27430555555555552</v>
      </c>
      <c r="E365" s="12">
        <f>VLOOKUP($C365,'time leaving home_302'!$C$10:$AS$964,25,FALSE)</f>
        <v>0.3125</v>
      </c>
      <c r="F365" s="12">
        <f>VLOOKUP($C365,'time leaving home_302'!$C$10:$AS$964,43,FALSE)</f>
        <v>0.35902777777777778</v>
      </c>
    </row>
    <row r="366" spans="1:6" x14ac:dyDescent="0.25">
      <c r="A366" t="s">
        <v>646</v>
      </c>
      <c r="B366">
        <v>23420</v>
      </c>
      <c r="C366" t="s">
        <v>647</v>
      </c>
      <c r="D366" s="12">
        <f>VLOOKUP($C366,'time leaving home_302'!$C$10:$AS$964,34,FALSE)</f>
        <v>0.26944444444444443</v>
      </c>
      <c r="E366" s="12">
        <f>VLOOKUP($C366,'time leaving home_302'!$C$10:$AS$964,25,FALSE)</f>
        <v>0.3125</v>
      </c>
      <c r="F366" s="12">
        <f>VLOOKUP($C366,'time leaving home_302'!$C$10:$AS$964,43,FALSE)</f>
        <v>0.36458333333333331</v>
      </c>
    </row>
    <row r="367" spans="1:6" x14ac:dyDescent="0.25">
      <c r="A367" t="s">
        <v>936</v>
      </c>
      <c r="B367">
        <v>29380</v>
      </c>
      <c r="C367" t="s">
        <v>937</v>
      </c>
      <c r="D367" s="12">
        <f>VLOOKUP($C367,'time leaving home_302'!$C$10:$AS$964,34,FALSE)</f>
        <v>0.2722222222222222</v>
      </c>
      <c r="E367" s="12">
        <f>VLOOKUP($C367,'time leaving home_302'!$C$10:$AS$964,25,FALSE)</f>
        <v>0.3125</v>
      </c>
      <c r="F367" s="12">
        <f>VLOOKUP($C367,'time leaving home_302'!$C$10:$AS$964,43,FALSE)</f>
        <v>0.3611111111111111</v>
      </c>
    </row>
    <row r="368" spans="1:6" x14ac:dyDescent="0.25">
      <c r="A368" t="s">
        <v>130</v>
      </c>
      <c r="B368">
        <v>12620</v>
      </c>
      <c r="C368" t="s">
        <v>131</v>
      </c>
      <c r="D368" s="12">
        <f>VLOOKUP($C368,'time leaving home_302'!$C$10:$AS$964,34,FALSE)</f>
        <v>0.27361111111111108</v>
      </c>
      <c r="E368" s="12">
        <f>VLOOKUP($C368,'time leaving home_302'!$C$10:$AS$964,25,FALSE)</f>
        <v>0.3125</v>
      </c>
      <c r="F368" s="12">
        <f>VLOOKUP($C368,'time leaving home_302'!$C$10:$AS$964,43,FALSE)</f>
        <v>0.37013888888888885</v>
      </c>
    </row>
    <row r="369" spans="1:6" x14ac:dyDescent="0.25">
      <c r="A369" t="s">
        <v>112</v>
      </c>
      <c r="B369">
        <v>12180</v>
      </c>
      <c r="C369" t="s">
        <v>113</v>
      </c>
      <c r="D369" s="12">
        <f>VLOOKUP($C369,'time leaving home_302'!$C$10:$AS$964,34,FALSE)</f>
        <v>0.27152777777777776</v>
      </c>
      <c r="E369" s="12">
        <f>VLOOKUP($C369,'time leaving home_302'!$C$10:$AS$964,25,FALSE)</f>
        <v>0.3125</v>
      </c>
      <c r="F369" s="12">
        <f>VLOOKUP($C369,'time leaving home_302'!$C$10:$AS$964,43,FALSE)</f>
        <v>0.36805555555555558</v>
      </c>
    </row>
    <row r="370" spans="1:6" x14ac:dyDescent="0.25">
      <c r="A370" t="s">
        <v>628</v>
      </c>
      <c r="B370">
        <v>22900</v>
      </c>
      <c r="C370" t="s">
        <v>629</v>
      </c>
      <c r="D370" s="12">
        <f>VLOOKUP($C370,'time leaving home_302'!$C$10:$AS$964,34,FALSE)</f>
        <v>0.27291666666666664</v>
      </c>
      <c r="E370" s="12">
        <f>VLOOKUP($C370,'time leaving home_302'!$C$10:$AS$964,25,FALSE)</f>
        <v>0.3125</v>
      </c>
      <c r="F370" s="12">
        <f>VLOOKUP($C370,'time leaving home_302'!$C$10:$AS$964,43,FALSE)</f>
        <v>0.3659722222222222</v>
      </c>
    </row>
    <row r="371" spans="1:6" x14ac:dyDescent="0.25">
      <c r="A371" t="s">
        <v>1718</v>
      </c>
      <c r="B371">
        <v>45500</v>
      </c>
      <c r="C371" t="s">
        <v>1719</v>
      </c>
      <c r="D371" s="12">
        <f>VLOOKUP($C371,'time leaving home_302'!$C$10:$AS$964,34,FALSE)</f>
        <v>0.27083333333333331</v>
      </c>
      <c r="E371" s="12">
        <f>VLOOKUP($C371,'time leaving home_302'!$C$10:$AS$964,25,FALSE)</f>
        <v>0.3125</v>
      </c>
      <c r="F371" s="12">
        <f>VLOOKUP($C371,'time leaving home_302'!$C$10:$AS$964,43,FALSE)</f>
        <v>0.36041666666666666</v>
      </c>
    </row>
    <row r="372" spans="1:6" x14ac:dyDescent="0.25">
      <c r="A372" t="s">
        <v>1094</v>
      </c>
      <c r="B372">
        <v>32540</v>
      </c>
      <c r="C372" t="s">
        <v>1095</v>
      </c>
      <c r="D372" s="12">
        <f>VLOOKUP($C372,'time leaving home_302'!$C$10:$AS$964,34,FALSE)</f>
        <v>0.26180555555555557</v>
      </c>
      <c r="E372" s="12">
        <f>VLOOKUP($C372,'time leaving home_302'!$C$10:$AS$964,25,FALSE)</f>
        <v>0.3125</v>
      </c>
      <c r="F372" s="12">
        <f>VLOOKUP($C372,'time leaving home_302'!$C$10:$AS$964,43,FALSE)</f>
        <v>0.34791666666666665</v>
      </c>
    </row>
    <row r="373" spans="1:6" x14ac:dyDescent="0.25">
      <c r="A373" t="s">
        <v>236</v>
      </c>
      <c r="B373">
        <v>14780</v>
      </c>
      <c r="C373" t="s">
        <v>237</v>
      </c>
      <c r="D373" s="12">
        <f>VLOOKUP($C373,'time leaving home_302'!$C$10:$AS$964,34,FALSE)</f>
        <v>0.27708333333333335</v>
      </c>
      <c r="E373" s="12">
        <f>VLOOKUP($C373,'time leaving home_302'!$C$10:$AS$964,25,FALSE)</f>
        <v>0.3125</v>
      </c>
      <c r="F373" s="12">
        <f>VLOOKUP($C373,'time leaving home_302'!$C$10:$AS$964,43,FALSE)</f>
        <v>0.34791666666666665</v>
      </c>
    </row>
    <row r="374" spans="1:6" x14ac:dyDescent="0.25">
      <c r="A374" t="s">
        <v>362</v>
      </c>
      <c r="B374">
        <v>17540</v>
      </c>
      <c r="C374" t="s">
        <v>363</v>
      </c>
      <c r="D374" s="12">
        <f>VLOOKUP($C374,'time leaving home_302'!$C$10:$AS$964,34,FALSE)</f>
        <v>0.26874999999999999</v>
      </c>
      <c r="E374" s="12">
        <f>VLOOKUP($C374,'time leaving home_302'!$C$10:$AS$964,25,FALSE)</f>
        <v>0.3125</v>
      </c>
      <c r="F374" s="12">
        <f>VLOOKUP($C374,'time leaving home_302'!$C$10:$AS$964,43,FALSE)</f>
        <v>0.36736111111111108</v>
      </c>
    </row>
    <row r="375" spans="1:6" x14ac:dyDescent="0.25">
      <c r="A375" t="s">
        <v>1302</v>
      </c>
      <c r="B375">
        <v>36820</v>
      </c>
      <c r="C375" t="s">
        <v>1303</v>
      </c>
      <c r="D375" s="12">
        <f>VLOOKUP($C375,'time leaving home_302'!$C$10:$AS$964,34,FALSE)</f>
        <v>0.26527777777777778</v>
      </c>
      <c r="E375" s="12">
        <f>VLOOKUP($C375,'time leaving home_302'!$C$10:$AS$964,25,FALSE)</f>
        <v>0.3125</v>
      </c>
      <c r="F375" s="12">
        <f>VLOOKUP($C375,'time leaving home_302'!$C$10:$AS$964,43,FALSE)</f>
        <v>0.35902777777777778</v>
      </c>
    </row>
    <row r="376" spans="1:6" x14ac:dyDescent="0.25">
      <c r="A376" t="s">
        <v>1586</v>
      </c>
      <c r="B376">
        <v>42740</v>
      </c>
      <c r="C376" t="s">
        <v>1587</v>
      </c>
      <c r="D376" s="12">
        <f>VLOOKUP($C376,'time leaving home_302'!$C$10:$AS$964,34,FALSE)</f>
        <v>0.2722222222222222</v>
      </c>
      <c r="E376" s="12">
        <f>VLOOKUP($C376,'time leaving home_302'!$C$10:$AS$964,25,FALSE)</f>
        <v>0.3125</v>
      </c>
      <c r="F376" s="12">
        <f>VLOOKUP($C376,'time leaving home_302'!$C$10:$AS$964,43,FALSE)</f>
        <v>0.39583333333333331</v>
      </c>
    </row>
    <row r="377" spans="1:6" x14ac:dyDescent="0.25">
      <c r="A377" t="s">
        <v>308</v>
      </c>
      <c r="B377">
        <v>16380</v>
      </c>
      <c r="C377" t="s">
        <v>309</v>
      </c>
      <c r="D377" s="12">
        <f>VLOOKUP($C377,'time leaving home_302'!$C$10:$AS$964,34,FALSE)</f>
        <v>0.26597222222222222</v>
      </c>
      <c r="E377" s="12">
        <f>VLOOKUP($C377,'time leaving home_302'!$C$10:$AS$964,25,FALSE)</f>
        <v>0.3125</v>
      </c>
      <c r="F377" s="12">
        <f>VLOOKUP($C377,'time leaving home_302'!$C$10:$AS$964,43,FALSE)</f>
        <v>0.37222222222222223</v>
      </c>
    </row>
    <row r="378" spans="1:6" x14ac:dyDescent="0.25">
      <c r="A378" t="s">
        <v>136</v>
      </c>
      <c r="B378">
        <v>12740</v>
      </c>
      <c r="C378" t="s">
        <v>137</v>
      </c>
      <c r="D378" s="12">
        <f>VLOOKUP($C378,'time leaving home_302'!$C$10:$AS$964,34,FALSE)</f>
        <v>0.28263888888888888</v>
      </c>
      <c r="E378" s="12">
        <f>VLOOKUP($C378,'time leaving home_302'!$C$10:$AS$964,25,FALSE)</f>
        <v>0.3125</v>
      </c>
      <c r="F378" s="12">
        <f>VLOOKUP($C378,'time leaving home_302'!$C$10:$AS$964,43,FALSE)</f>
        <v>0.34930555555555554</v>
      </c>
    </row>
    <row r="379" spans="1:6" x14ac:dyDescent="0.25">
      <c r="A379" t="s">
        <v>524</v>
      </c>
      <c r="B379">
        <v>20820</v>
      </c>
      <c r="C379" t="s">
        <v>525</v>
      </c>
      <c r="D379" s="12">
        <f>VLOOKUP($C379,'time leaving home_302'!$C$10:$AS$964,34,FALSE)</f>
        <v>0.28194444444444444</v>
      </c>
      <c r="E379" s="12">
        <f>VLOOKUP($C379,'time leaving home_302'!$C$10:$AS$964,25,FALSE)</f>
        <v>0.3125</v>
      </c>
      <c r="F379" s="12">
        <f>VLOOKUP($C379,'time leaving home_302'!$C$10:$AS$964,43,FALSE)</f>
        <v>0.34722222222222227</v>
      </c>
    </row>
    <row r="380" spans="1:6" x14ac:dyDescent="0.25">
      <c r="A380" t="s">
        <v>60</v>
      </c>
      <c r="B380">
        <v>11140</v>
      </c>
      <c r="C380" t="s">
        <v>61</v>
      </c>
      <c r="D380" s="12">
        <f>VLOOKUP($C380,'time leaving home_302'!$C$10:$AS$964,34,FALSE)</f>
        <v>0.27708333333333335</v>
      </c>
      <c r="E380" s="12">
        <f>VLOOKUP($C380,'time leaving home_302'!$C$10:$AS$964,25,FALSE)</f>
        <v>0.3125</v>
      </c>
      <c r="F380" s="12">
        <f>VLOOKUP($C380,'time leaving home_302'!$C$10:$AS$964,43,FALSE)</f>
        <v>0.35000000000000003</v>
      </c>
    </row>
    <row r="381" spans="1:6" x14ac:dyDescent="0.25">
      <c r="A381" t="s">
        <v>1802</v>
      </c>
      <c r="B381">
        <v>47220</v>
      </c>
      <c r="C381" t="s">
        <v>1803</v>
      </c>
      <c r="D381" s="12">
        <f>VLOOKUP($C381,'time leaving home_302'!$C$10:$AS$964,34,FALSE)</f>
        <v>0.26944444444444443</v>
      </c>
      <c r="E381" s="12">
        <f>VLOOKUP($C381,'time leaving home_302'!$C$10:$AS$964,25,FALSE)</f>
        <v>0.3125</v>
      </c>
      <c r="F381" s="12">
        <f>VLOOKUP($C381,'time leaving home_302'!$C$10:$AS$964,43,FALSE)</f>
        <v>0.36527777777777781</v>
      </c>
    </row>
    <row r="382" spans="1:6" x14ac:dyDescent="0.25">
      <c r="A382" t="s">
        <v>142</v>
      </c>
      <c r="B382">
        <v>12860</v>
      </c>
      <c r="C382" t="s">
        <v>143</v>
      </c>
      <c r="D382" s="12">
        <f>VLOOKUP($C382,'time leaving home_302'!$C$10:$AS$964,34,FALSE)</f>
        <v>0.27430555555555552</v>
      </c>
      <c r="E382" s="12">
        <f>VLOOKUP($C382,'time leaving home_302'!$C$10:$AS$964,25,FALSE)</f>
        <v>0.3125</v>
      </c>
      <c r="F382" s="12">
        <f>VLOOKUP($C382,'time leaving home_302'!$C$10:$AS$964,43,FALSE)</f>
        <v>0.36180555555555555</v>
      </c>
    </row>
    <row r="383" spans="1:6" x14ac:dyDescent="0.25">
      <c r="A383" t="s">
        <v>582</v>
      </c>
      <c r="B383">
        <v>22060</v>
      </c>
      <c r="C383" t="s">
        <v>583</v>
      </c>
      <c r="D383" s="12">
        <f>VLOOKUP($C383,'time leaving home_302'!$C$10:$AS$964,34,FALSE)</f>
        <v>0.26666666666666666</v>
      </c>
      <c r="E383" s="12">
        <f>VLOOKUP($C383,'time leaving home_302'!$C$10:$AS$964,25,FALSE)</f>
        <v>0.3125</v>
      </c>
      <c r="F383" s="12">
        <f>VLOOKUP($C383,'time leaving home_302'!$C$10:$AS$964,43,FALSE)</f>
        <v>0.37708333333333338</v>
      </c>
    </row>
    <row r="384" spans="1:6" x14ac:dyDescent="0.25">
      <c r="A384" t="s">
        <v>1152</v>
      </c>
      <c r="B384">
        <v>33700</v>
      </c>
      <c r="C384" t="s">
        <v>1153</v>
      </c>
      <c r="D384" s="12">
        <f>VLOOKUP($C384,'time leaving home_302'!$C$10:$AS$964,34,FALSE)</f>
        <v>0.26041666666666669</v>
      </c>
      <c r="E384" s="12">
        <f>VLOOKUP($C384,'time leaving home_302'!$C$10:$AS$964,25,FALSE)</f>
        <v>0.3125</v>
      </c>
      <c r="F384" s="12">
        <f>VLOOKUP($C384,'time leaving home_302'!$C$10:$AS$964,43,FALSE)</f>
        <v>0.37847222222222227</v>
      </c>
    </row>
    <row r="385" spans="1:6" x14ac:dyDescent="0.25">
      <c r="A385" t="s">
        <v>1342</v>
      </c>
      <c r="B385">
        <v>37660</v>
      </c>
      <c r="C385" t="s">
        <v>1343</v>
      </c>
      <c r="D385" s="12">
        <f>VLOOKUP($C385,'time leaving home_302'!$C$10:$AS$964,34,FALSE)</f>
        <v>0.27083333333333331</v>
      </c>
      <c r="E385" s="12">
        <f>VLOOKUP($C385,'time leaving home_302'!$C$10:$AS$964,25,FALSE)</f>
        <v>0.3125</v>
      </c>
      <c r="F385" s="12">
        <f>VLOOKUP($C385,'time leaving home_302'!$C$10:$AS$964,43,FALSE)</f>
        <v>0.34930555555555554</v>
      </c>
    </row>
    <row r="386" spans="1:6" x14ac:dyDescent="0.25">
      <c r="A386" t="s">
        <v>1042</v>
      </c>
      <c r="B386">
        <v>31580</v>
      </c>
      <c r="C386" t="s">
        <v>1043</v>
      </c>
      <c r="D386" s="12">
        <f>VLOOKUP($C386,'time leaving home_302'!$C$10:$AS$964,34,FALSE)</f>
        <v>0.27083333333333331</v>
      </c>
      <c r="E386" s="12">
        <f>VLOOKUP($C386,'time leaving home_302'!$C$10:$AS$964,25,FALSE)</f>
        <v>0.3125</v>
      </c>
      <c r="F386" s="12">
        <f>VLOOKUP($C386,'time leaving home_302'!$C$10:$AS$964,43,FALSE)</f>
        <v>0.40972222222222227</v>
      </c>
    </row>
    <row r="387" spans="1:6" x14ac:dyDescent="0.25">
      <c r="A387" t="s">
        <v>1890</v>
      </c>
      <c r="B387">
        <v>49300</v>
      </c>
      <c r="C387" t="s">
        <v>1891</v>
      </c>
      <c r="D387" s="12">
        <f>VLOOKUP($C387,'time leaving home_302'!$C$10:$AS$964,34,FALSE)</f>
        <v>0.26874999999999999</v>
      </c>
      <c r="E387" s="12">
        <f>VLOOKUP($C387,'time leaving home_302'!$C$10:$AS$964,25,FALSE)</f>
        <v>0.3125</v>
      </c>
      <c r="F387" s="12">
        <f>VLOOKUP($C387,'time leaving home_302'!$C$10:$AS$964,43,FALSE)</f>
        <v>0.36944444444444446</v>
      </c>
    </row>
    <row r="388" spans="1:6" x14ac:dyDescent="0.25">
      <c r="A388" t="s">
        <v>1154</v>
      </c>
      <c r="B388">
        <v>33740</v>
      </c>
      <c r="C388" t="s">
        <v>1155</v>
      </c>
      <c r="D388" s="12">
        <f>VLOOKUP($C388,'time leaving home_302'!$C$10:$AS$964,34,FALSE)</f>
        <v>0.28194444444444444</v>
      </c>
      <c r="E388" s="12">
        <f>VLOOKUP($C388,'time leaving home_302'!$C$10:$AS$964,25,FALSE)</f>
        <v>0.3125</v>
      </c>
      <c r="F388" s="12">
        <f>VLOOKUP($C388,'time leaving home_302'!$C$10:$AS$964,43,FALSE)</f>
        <v>0.35000000000000003</v>
      </c>
    </row>
    <row r="389" spans="1:6" x14ac:dyDescent="0.25">
      <c r="A389" t="s">
        <v>1600</v>
      </c>
      <c r="B389">
        <v>43060</v>
      </c>
      <c r="C389" t="s">
        <v>1601</v>
      </c>
      <c r="D389" s="12">
        <f>VLOOKUP($C389,'time leaving home_302'!$C$10:$AS$964,34,FALSE)</f>
        <v>0.26944444444444443</v>
      </c>
      <c r="E389" s="12">
        <f>VLOOKUP($C389,'time leaving home_302'!$C$10:$AS$964,25,FALSE)</f>
        <v>0.3125</v>
      </c>
      <c r="F389" s="12">
        <f>VLOOKUP($C389,'time leaving home_302'!$C$10:$AS$964,43,FALSE)</f>
        <v>0.36319444444444443</v>
      </c>
    </row>
    <row r="390" spans="1:6" x14ac:dyDescent="0.25">
      <c r="A390" t="s">
        <v>1708</v>
      </c>
      <c r="B390">
        <v>45260</v>
      </c>
      <c r="C390" t="s">
        <v>1709</v>
      </c>
      <c r="D390" s="12">
        <f>VLOOKUP($C390,'time leaving home_302'!$C$10:$AS$964,34,FALSE)</f>
        <v>0.29236111111111113</v>
      </c>
      <c r="E390" s="12">
        <f>VLOOKUP($C390,'time leaving home_302'!$C$10:$AS$964,25,FALSE)</f>
        <v>0.3125</v>
      </c>
      <c r="F390" s="12">
        <f>VLOOKUP($C390,'time leaving home_302'!$C$10:$AS$964,43,FALSE)</f>
        <v>0.34722222222222227</v>
      </c>
    </row>
    <row r="391" spans="1:6" x14ac:dyDescent="0.25">
      <c r="A391" t="s">
        <v>972</v>
      </c>
      <c r="B391">
        <v>30100</v>
      </c>
      <c r="C391" t="s">
        <v>973</v>
      </c>
      <c r="D391" s="12">
        <f>VLOOKUP($C391,'time leaving home_302'!$C$10:$AS$964,34,FALSE)</f>
        <v>0.27847222222222223</v>
      </c>
      <c r="E391" s="12">
        <f>VLOOKUP($C391,'time leaving home_302'!$C$10:$AS$964,25,FALSE)</f>
        <v>0.3125</v>
      </c>
      <c r="F391" s="12">
        <f>VLOOKUP($C391,'time leaving home_302'!$C$10:$AS$964,43,FALSE)</f>
        <v>0.35555555555555557</v>
      </c>
    </row>
    <row r="392" spans="1:6" x14ac:dyDescent="0.25">
      <c r="A392" t="s">
        <v>1722</v>
      </c>
      <c r="B392">
        <v>45540</v>
      </c>
      <c r="C392" t="s">
        <v>1723</v>
      </c>
      <c r="D392" s="12">
        <f>VLOOKUP($C392,'time leaving home_302'!$C$10:$AS$964,34,FALSE)</f>
        <v>0.27708333333333335</v>
      </c>
      <c r="E392" s="12">
        <f>VLOOKUP($C392,'time leaving home_302'!$C$10:$AS$964,25,FALSE)</f>
        <v>0.3125</v>
      </c>
      <c r="F392" s="12">
        <f>VLOOKUP($C392,'time leaving home_302'!$C$10:$AS$964,43,FALSE)</f>
        <v>0.3527777777777778</v>
      </c>
    </row>
    <row r="393" spans="1:6" x14ac:dyDescent="0.25">
      <c r="A393" t="s">
        <v>74</v>
      </c>
      <c r="B393">
        <v>11420</v>
      </c>
      <c r="C393" t="s">
        <v>75</v>
      </c>
      <c r="D393" s="12">
        <f>VLOOKUP($C393,'time leaving home_302'!$C$10:$AS$964,34,FALSE)</f>
        <v>0.26805555555555555</v>
      </c>
      <c r="E393" s="12">
        <f>VLOOKUP($C393,'time leaving home_302'!$C$10:$AS$964,25,FALSE)</f>
        <v>0.3125</v>
      </c>
      <c r="F393" s="12">
        <f>VLOOKUP($C393,'time leaving home_302'!$C$10:$AS$964,43,FALSE)</f>
        <v>0.39374999999999999</v>
      </c>
    </row>
    <row r="394" spans="1:6" x14ac:dyDescent="0.25">
      <c r="A394" t="s">
        <v>1438</v>
      </c>
      <c r="B394">
        <v>39660</v>
      </c>
      <c r="C394" t="s">
        <v>1439</v>
      </c>
      <c r="D394" s="12">
        <f>VLOOKUP($C394,'time leaving home_302'!$C$10:$AS$964,34,FALSE)</f>
        <v>0.27847222222222223</v>
      </c>
      <c r="E394" s="12">
        <f>VLOOKUP($C394,'time leaving home_302'!$C$10:$AS$964,25,FALSE)</f>
        <v>0.3125</v>
      </c>
      <c r="F394" s="12">
        <f>VLOOKUP($C394,'time leaving home_302'!$C$10:$AS$964,43,FALSE)</f>
        <v>0.35625000000000001</v>
      </c>
    </row>
    <row r="395" spans="1:6" x14ac:dyDescent="0.25">
      <c r="A395" t="s">
        <v>620</v>
      </c>
      <c r="B395">
        <v>22800</v>
      </c>
      <c r="C395" t="s">
        <v>621</v>
      </c>
      <c r="D395" s="12">
        <f>VLOOKUP($C395,'time leaving home_302'!$C$10:$AS$964,34,FALSE)</f>
        <v>0.26666666666666666</v>
      </c>
      <c r="E395" s="12">
        <f>VLOOKUP($C395,'time leaving home_302'!$C$10:$AS$964,25,FALSE)</f>
        <v>0.3125</v>
      </c>
      <c r="F395" s="12">
        <f>VLOOKUP($C395,'time leaving home_302'!$C$10:$AS$964,43,FALSE)</f>
        <v>0.39027777777777778</v>
      </c>
    </row>
    <row r="396" spans="1:6" x14ac:dyDescent="0.25">
      <c r="A396" t="s">
        <v>1286</v>
      </c>
      <c r="B396">
        <v>36500</v>
      </c>
      <c r="C396" t="s">
        <v>1287</v>
      </c>
      <c r="D396" s="12">
        <f>VLOOKUP($C396,'time leaving home_302'!$C$10:$AS$964,34,FALSE)</f>
        <v>0.27291666666666664</v>
      </c>
      <c r="E396" s="12">
        <f>VLOOKUP($C396,'time leaving home_302'!$C$10:$AS$964,25,FALSE)</f>
        <v>0.31319444444444444</v>
      </c>
      <c r="F396" s="12">
        <f>VLOOKUP($C396,'time leaving home_302'!$C$10:$AS$964,43,FALSE)</f>
        <v>0.35902777777777778</v>
      </c>
    </row>
    <row r="397" spans="1:6" x14ac:dyDescent="0.25">
      <c r="A397" t="s">
        <v>488</v>
      </c>
      <c r="B397">
        <v>20100</v>
      </c>
      <c r="C397" t="s">
        <v>489</v>
      </c>
      <c r="D397" s="12">
        <f>VLOOKUP($C397,'time leaving home_302'!$C$10:$AS$964,34,FALSE)</f>
        <v>0.27361111111111108</v>
      </c>
      <c r="E397" s="12">
        <f>VLOOKUP($C397,'time leaving home_302'!$C$10:$AS$964,25,FALSE)</f>
        <v>0.31319444444444444</v>
      </c>
      <c r="F397" s="12">
        <f>VLOOKUP($C397,'time leaving home_302'!$C$10:$AS$964,43,FALSE)</f>
        <v>0.38263888888888892</v>
      </c>
    </row>
    <row r="398" spans="1:6" x14ac:dyDescent="0.25">
      <c r="A398" t="s">
        <v>1300</v>
      </c>
      <c r="B398">
        <v>36780</v>
      </c>
      <c r="C398" t="s">
        <v>1301</v>
      </c>
      <c r="D398" s="12">
        <f>VLOOKUP($C398,'time leaving home_302'!$C$10:$AS$964,34,FALSE)</f>
        <v>0.2722222222222222</v>
      </c>
      <c r="E398" s="12">
        <f>VLOOKUP($C398,'time leaving home_302'!$C$10:$AS$964,25,FALSE)</f>
        <v>0.31319444444444444</v>
      </c>
      <c r="F398" s="12">
        <f>VLOOKUP($C398,'time leaving home_302'!$C$10:$AS$964,43,FALSE)</f>
        <v>0.40138888888888885</v>
      </c>
    </row>
    <row r="399" spans="1:6" x14ac:dyDescent="0.25">
      <c r="A399" t="s">
        <v>1162</v>
      </c>
      <c r="B399">
        <v>33940</v>
      </c>
      <c r="C399" t="s">
        <v>1163</v>
      </c>
      <c r="D399" s="12">
        <f>VLOOKUP($C399,'time leaving home_302'!$C$10:$AS$964,34,FALSE)</f>
        <v>0.27638888888888891</v>
      </c>
      <c r="E399" s="12">
        <f>VLOOKUP($C399,'time leaving home_302'!$C$10:$AS$964,25,FALSE)</f>
        <v>0.31319444444444444</v>
      </c>
      <c r="F399" s="12">
        <f>VLOOKUP($C399,'time leaving home_302'!$C$10:$AS$964,43,FALSE)</f>
        <v>0.34583333333333338</v>
      </c>
    </row>
    <row r="400" spans="1:6" x14ac:dyDescent="0.25">
      <c r="A400" t="s">
        <v>1614</v>
      </c>
      <c r="B400">
        <v>43320</v>
      </c>
      <c r="C400" t="s">
        <v>1615</v>
      </c>
      <c r="D400" s="12">
        <f>VLOOKUP($C400,'time leaving home_302'!$C$10:$AS$964,34,FALSE)</f>
        <v>0.27152777777777776</v>
      </c>
      <c r="E400" s="12">
        <f>VLOOKUP($C400,'time leaving home_302'!$C$10:$AS$964,25,FALSE)</f>
        <v>0.31319444444444444</v>
      </c>
      <c r="F400" s="12">
        <f>VLOOKUP($C400,'time leaving home_302'!$C$10:$AS$964,43,FALSE)</f>
        <v>0.35625000000000001</v>
      </c>
    </row>
    <row r="401" spans="1:6" x14ac:dyDescent="0.25">
      <c r="A401" t="s">
        <v>256</v>
      </c>
      <c r="B401">
        <v>15260</v>
      </c>
      <c r="C401" t="s">
        <v>257</v>
      </c>
      <c r="D401" s="12">
        <f>VLOOKUP($C401,'time leaving home_302'!$C$10:$AS$964,34,FALSE)</f>
        <v>0.27638888888888891</v>
      </c>
      <c r="E401" s="12">
        <f>VLOOKUP($C401,'time leaving home_302'!$C$10:$AS$964,25,FALSE)</f>
        <v>0.31319444444444444</v>
      </c>
      <c r="F401" s="12">
        <f>VLOOKUP($C401,'time leaving home_302'!$C$10:$AS$964,43,FALSE)</f>
        <v>0.35555555555555557</v>
      </c>
    </row>
    <row r="402" spans="1:6" x14ac:dyDescent="0.25">
      <c r="A402" t="s">
        <v>1640</v>
      </c>
      <c r="B402">
        <v>43860</v>
      </c>
      <c r="C402" t="s">
        <v>1641</v>
      </c>
      <c r="D402" s="12">
        <f>VLOOKUP($C402,'time leaving home_302'!$C$10:$AS$964,34,FALSE)</f>
        <v>0.28263888888888888</v>
      </c>
      <c r="E402" s="12">
        <f>VLOOKUP($C402,'time leaving home_302'!$C$10:$AS$964,25,FALSE)</f>
        <v>0.31319444444444444</v>
      </c>
      <c r="F402" s="12">
        <f>VLOOKUP($C402,'time leaving home_302'!$C$10:$AS$964,43,FALSE)</f>
        <v>0.35486111111111113</v>
      </c>
    </row>
    <row r="403" spans="1:6" x14ac:dyDescent="0.25">
      <c r="A403" t="s">
        <v>370</v>
      </c>
      <c r="B403">
        <v>17700</v>
      </c>
      <c r="C403" t="s">
        <v>371</v>
      </c>
      <c r="D403" s="12">
        <f>VLOOKUP($C403,'time leaving home_302'!$C$10:$AS$964,34,FALSE)</f>
        <v>0.26805555555555555</v>
      </c>
      <c r="E403" s="12">
        <f>VLOOKUP($C403,'time leaving home_302'!$C$10:$AS$964,25,FALSE)</f>
        <v>0.31319444444444444</v>
      </c>
      <c r="F403" s="12">
        <f>VLOOKUP($C403,'time leaving home_302'!$C$10:$AS$964,43,FALSE)</f>
        <v>0.3611111111111111</v>
      </c>
    </row>
    <row r="404" spans="1:6" x14ac:dyDescent="0.25">
      <c r="A404" t="s">
        <v>1786</v>
      </c>
      <c r="B404">
        <v>46780</v>
      </c>
      <c r="C404" t="s">
        <v>1787</v>
      </c>
      <c r="D404" s="12">
        <f>VLOOKUP($C404,'time leaving home_302'!$C$10:$AS$964,34,FALSE)</f>
        <v>0.27152777777777776</v>
      </c>
      <c r="E404" s="12">
        <f>VLOOKUP($C404,'time leaving home_302'!$C$10:$AS$964,25,FALSE)</f>
        <v>0.31319444444444444</v>
      </c>
      <c r="F404" s="12">
        <f>VLOOKUP($C404,'time leaving home_302'!$C$10:$AS$964,43,FALSE)</f>
        <v>0.39583333333333331</v>
      </c>
    </row>
    <row r="405" spans="1:6" x14ac:dyDescent="0.25">
      <c r="A405" t="s">
        <v>1198</v>
      </c>
      <c r="B405">
        <v>34660</v>
      </c>
      <c r="C405" t="s">
        <v>1199</v>
      </c>
      <c r="D405" s="12">
        <f>VLOOKUP($C405,'time leaving home_302'!$C$10:$AS$964,34,FALSE)</f>
        <v>0.27847222222222223</v>
      </c>
      <c r="E405" s="12">
        <f>VLOOKUP($C405,'time leaving home_302'!$C$10:$AS$964,25,FALSE)</f>
        <v>0.31319444444444444</v>
      </c>
      <c r="F405" s="12">
        <f>VLOOKUP($C405,'time leaving home_302'!$C$10:$AS$964,43,FALSE)</f>
        <v>0.37986111111111115</v>
      </c>
    </row>
    <row r="406" spans="1:6" x14ac:dyDescent="0.25">
      <c r="A406" t="s">
        <v>894</v>
      </c>
      <c r="B406">
        <v>28540</v>
      </c>
      <c r="C406" t="s">
        <v>895</v>
      </c>
      <c r="D406" s="12">
        <f>VLOOKUP($C406,'time leaving home_302'!$C$10:$AS$964,34,FALSE)</f>
        <v>0.27708333333333335</v>
      </c>
      <c r="E406" s="12">
        <f>VLOOKUP($C406,'time leaving home_302'!$C$10:$AS$964,25,FALSE)</f>
        <v>0.31319444444444444</v>
      </c>
      <c r="F406" s="12">
        <f>VLOOKUP($C406,'time leaving home_302'!$C$10:$AS$964,43,FALSE)</f>
        <v>0.34791666666666665</v>
      </c>
    </row>
    <row r="407" spans="1:6" x14ac:dyDescent="0.25">
      <c r="A407" t="s">
        <v>1854</v>
      </c>
      <c r="B407">
        <v>48460</v>
      </c>
      <c r="C407" t="s">
        <v>1855</v>
      </c>
      <c r="D407" s="12">
        <f>VLOOKUP($C407,'time leaving home_302'!$C$10:$AS$964,34,FALSE)</f>
        <v>0.28055555555555556</v>
      </c>
      <c r="E407" s="12">
        <f>VLOOKUP($C407,'time leaving home_302'!$C$10:$AS$964,25,FALSE)</f>
        <v>0.31319444444444444</v>
      </c>
      <c r="F407" s="12">
        <f>VLOOKUP($C407,'time leaving home_302'!$C$10:$AS$964,43,FALSE)</f>
        <v>0.34791666666666665</v>
      </c>
    </row>
    <row r="408" spans="1:6" x14ac:dyDescent="0.25">
      <c r="A408" t="s">
        <v>1812</v>
      </c>
      <c r="B408">
        <v>47420</v>
      </c>
      <c r="C408" t="s">
        <v>1813</v>
      </c>
      <c r="D408" s="12">
        <f>VLOOKUP($C408,'time leaving home_302'!$C$10:$AS$964,34,FALSE)</f>
        <v>0.27777777777777779</v>
      </c>
      <c r="E408" s="12">
        <f>VLOOKUP($C408,'time leaving home_302'!$C$10:$AS$964,25,FALSE)</f>
        <v>0.31319444444444444</v>
      </c>
      <c r="F408" s="12">
        <f>VLOOKUP($C408,'time leaving home_302'!$C$10:$AS$964,43,FALSE)</f>
        <v>0.3520833333333333</v>
      </c>
    </row>
    <row r="409" spans="1:6" x14ac:dyDescent="0.25">
      <c r="A409" t="s">
        <v>1382</v>
      </c>
      <c r="B409">
        <v>38420</v>
      </c>
      <c r="C409" t="s">
        <v>1383</v>
      </c>
      <c r="D409" s="12">
        <f>VLOOKUP($C409,'time leaving home_302'!$C$10:$AS$964,34,FALSE)</f>
        <v>0.2722222222222222</v>
      </c>
      <c r="E409" s="12">
        <f>VLOOKUP($C409,'time leaving home_302'!$C$10:$AS$964,25,FALSE)</f>
        <v>0.31319444444444444</v>
      </c>
      <c r="F409" s="12">
        <f>VLOOKUP($C409,'time leaving home_302'!$C$10:$AS$964,43,FALSE)</f>
        <v>0.38958333333333334</v>
      </c>
    </row>
    <row r="410" spans="1:6" x14ac:dyDescent="0.25">
      <c r="A410" t="s">
        <v>116</v>
      </c>
      <c r="B410">
        <v>12260</v>
      </c>
      <c r="C410" t="s">
        <v>117</v>
      </c>
      <c r="D410" s="12">
        <f>VLOOKUP($C410,'time leaving home_302'!$C$10:$AS$964,34,FALSE)</f>
        <v>0.27361111111111108</v>
      </c>
      <c r="E410" s="12">
        <f>VLOOKUP($C410,'time leaving home_302'!$C$10:$AS$964,25,FALSE)</f>
        <v>0.31319444444444444</v>
      </c>
      <c r="F410" s="12">
        <f>VLOOKUP($C410,'time leaving home_302'!$C$10:$AS$964,43,FALSE)</f>
        <v>0.36319444444444443</v>
      </c>
    </row>
    <row r="411" spans="1:6" x14ac:dyDescent="0.25">
      <c r="A411" t="s">
        <v>766</v>
      </c>
      <c r="B411">
        <v>25860</v>
      </c>
      <c r="C411" t="s">
        <v>767</v>
      </c>
      <c r="D411" s="12">
        <f>VLOOKUP($C411,'time leaving home_302'!$C$10:$AS$964,34,FALSE)</f>
        <v>0.27291666666666664</v>
      </c>
      <c r="E411" s="12">
        <f>VLOOKUP($C411,'time leaving home_302'!$C$10:$AS$964,25,FALSE)</f>
        <v>0.31319444444444444</v>
      </c>
      <c r="F411" s="12">
        <f>VLOOKUP($C411,'time leaving home_302'!$C$10:$AS$964,43,FALSE)</f>
        <v>0.36319444444444443</v>
      </c>
    </row>
    <row r="412" spans="1:6" x14ac:dyDescent="0.25">
      <c r="A412" t="s">
        <v>324</v>
      </c>
      <c r="B412">
        <v>16700</v>
      </c>
      <c r="C412" t="s">
        <v>325</v>
      </c>
      <c r="D412" s="12">
        <f>VLOOKUP($C412,'time leaving home_302'!$C$10:$AS$964,34,FALSE)</f>
        <v>0.27638888888888891</v>
      </c>
      <c r="E412" s="12">
        <f>VLOOKUP($C412,'time leaving home_302'!$C$10:$AS$964,25,FALSE)</f>
        <v>0.31319444444444444</v>
      </c>
      <c r="F412" s="12">
        <f>VLOOKUP($C412,'time leaving home_302'!$C$10:$AS$964,43,FALSE)</f>
        <v>0.3659722222222222</v>
      </c>
    </row>
    <row r="413" spans="1:6" x14ac:dyDescent="0.25">
      <c r="A413" t="s">
        <v>800</v>
      </c>
      <c r="B413">
        <v>26540</v>
      </c>
      <c r="C413" t="s">
        <v>801</v>
      </c>
      <c r="D413" s="12">
        <f>VLOOKUP($C413,'time leaving home_302'!$C$10:$AS$964,34,FALSE)</f>
        <v>0.2673611111111111</v>
      </c>
      <c r="E413" s="12">
        <f>VLOOKUP($C413,'time leaving home_302'!$C$10:$AS$964,25,FALSE)</f>
        <v>0.31319444444444444</v>
      </c>
      <c r="F413" s="12">
        <f>VLOOKUP($C413,'time leaving home_302'!$C$10:$AS$964,43,FALSE)</f>
        <v>0.44861111111111113</v>
      </c>
    </row>
    <row r="414" spans="1:6" x14ac:dyDescent="0.25">
      <c r="A414" t="s">
        <v>1524</v>
      </c>
      <c r="B414">
        <v>41500</v>
      </c>
      <c r="C414" t="s">
        <v>1525</v>
      </c>
      <c r="D414" s="12">
        <f>VLOOKUP($C414,'time leaving home_302'!$C$10:$AS$964,34,FALSE)</f>
        <v>0.26874999999999999</v>
      </c>
      <c r="E414" s="12">
        <f>VLOOKUP($C414,'time leaving home_302'!$C$10:$AS$964,25,FALSE)</f>
        <v>0.31319444444444444</v>
      </c>
      <c r="F414" s="12">
        <f>VLOOKUP($C414,'time leaving home_302'!$C$10:$AS$964,43,FALSE)</f>
        <v>0.36527777777777781</v>
      </c>
    </row>
    <row r="415" spans="1:6" x14ac:dyDescent="0.25">
      <c r="A415" t="s">
        <v>124</v>
      </c>
      <c r="B415">
        <v>12460</v>
      </c>
      <c r="C415" t="s">
        <v>125</v>
      </c>
      <c r="D415" s="12">
        <f>VLOOKUP($C415,'time leaving home_302'!$C$10:$AS$964,34,FALSE)</f>
        <v>0.27777777777777779</v>
      </c>
      <c r="E415" s="12">
        <f>VLOOKUP($C415,'time leaving home_302'!$C$10:$AS$964,25,FALSE)</f>
        <v>0.31319444444444444</v>
      </c>
      <c r="F415" s="12">
        <f>VLOOKUP($C415,'time leaving home_302'!$C$10:$AS$964,43,FALSE)</f>
        <v>0.35069444444444442</v>
      </c>
    </row>
    <row r="416" spans="1:6" x14ac:dyDescent="0.25">
      <c r="A416" t="s">
        <v>1512</v>
      </c>
      <c r="B416">
        <v>41140</v>
      </c>
      <c r="C416" t="s">
        <v>1513</v>
      </c>
      <c r="D416" s="12">
        <f>VLOOKUP($C416,'time leaving home_302'!$C$10:$AS$964,34,FALSE)</f>
        <v>0.2722222222222222</v>
      </c>
      <c r="E416" s="12">
        <f>VLOOKUP($C416,'time leaving home_302'!$C$10:$AS$964,25,FALSE)</f>
        <v>0.31319444444444444</v>
      </c>
      <c r="F416" s="12">
        <f>VLOOKUP($C416,'time leaving home_302'!$C$10:$AS$964,43,FALSE)</f>
        <v>0.38750000000000001</v>
      </c>
    </row>
    <row r="417" spans="1:6" x14ac:dyDescent="0.25">
      <c r="A417" t="s">
        <v>1646</v>
      </c>
      <c r="B417">
        <v>43980</v>
      </c>
      <c r="C417" t="s">
        <v>1647</v>
      </c>
      <c r="D417" s="12">
        <f>VLOOKUP($C417,'time leaving home_302'!$C$10:$AS$964,34,FALSE)</f>
        <v>0.27847222222222223</v>
      </c>
      <c r="E417" s="12">
        <f>VLOOKUP($C417,'time leaving home_302'!$C$10:$AS$964,25,FALSE)</f>
        <v>0.31319444444444444</v>
      </c>
      <c r="F417" s="12">
        <f>VLOOKUP($C417,'time leaving home_302'!$C$10:$AS$964,43,FALSE)</f>
        <v>0.3527777777777778</v>
      </c>
    </row>
    <row r="418" spans="1:6" x14ac:dyDescent="0.25">
      <c r="A418" t="s">
        <v>1110</v>
      </c>
      <c r="B418">
        <v>32860</v>
      </c>
      <c r="C418" t="s">
        <v>1111</v>
      </c>
      <c r="D418" s="12">
        <f>VLOOKUP($C418,'time leaving home_302'!$C$10:$AS$964,34,FALSE)</f>
        <v>0.26458333333333334</v>
      </c>
      <c r="E418" s="12">
        <f>VLOOKUP($C418,'time leaving home_302'!$C$10:$AS$964,25,FALSE)</f>
        <v>0.31319444444444444</v>
      </c>
      <c r="F418" s="12">
        <f>VLOOKUP($C418,'time leaving home_302'!$C$10:$AS$964,43,FALSE)</f>
        <v>0.42152777777777778</v>
      </c>
    </row>
    <row r="419" spans="1:6" x14ac:dyDescent="0.25">
      <c r="A419" t="s">
        <v>572</v>
      </c>
      <c r="B419">
        <v>21860</v>
      </c>
      <c r="C419" t="s">
        <v>573</v>
      </c>
      <c r="D419" s="12">
        <f>VLOOKUP($C419,'time leaving home_302'!$C$10:$AS$964,34,FALSE)</f>
        <v>0.27777777777777779</v>
      </c>
      <c r="E419" s="12">
        <f>VLOOKUP($C419,'time leaving home_302'!$C$10:$AS$964,25,FALSE)</f>
        <v>0.31319444444444444</v>
      </c>
      <c r="F419" s="12">
        <f>VLOOKUP($C419,'time leaving home_302'!$C$10:$AS$964,43,FALSE)</f>
        <v>0.35486111111111113</v>
      </c>
    </row>
    <row r="420" spans="1:6" x14ac:dyDescent="0.25">
      <c r="A420" t="s">
        <v>132</v>
      </c>
      <c r="B420">
        <v>12660</v>
      </c>
      <c r="C420" t="s">
        <v>133</v>
      </c>
      <c r="D420" s="12">
        <f>VLOOKUP($C420,'time leaving home_302'!$C$10:$AS$964,34,FALSE)</f>
        <v>0.27152777777777776</v>
      </c>
      <c r="E420" s="12">
        <f>VLOOKUP($C420,'time leaving home_302'!$C$10:$AS$964,25,FALSE)</f>
        <v>0.31319444444444444</v>
      </c>
      <c r="F420" s="12">
        <f>VLOOKUP($C420,'time leaving home_302'!$C$10:$AS$964,43,FALSE)</f>
        <v>0.3756944444444445</v>
      </c>
    </row>
    <row r="421" spans="1:6" x14ac:dyDescent="0.25">
      <c r="A421" t="s">
        <v>1834</v>
      </c>
      <c r="B421">
        <v>47920</v>
      </c>
      <c r="C421" t="s">
        <v>1835</v>
      </c>
      <c r="D421" s="12">
        <f>VLOOKUP($C421,'time leaving home_302'!$C$10:$AS$964,34,FALSE)</f>
        <v>0.26319444444444445</v>
      </c>
      <c r="E421" s="12">
        <f>VLOOKUP($C421,'time leaving home_302'!$C$10:$AS$964,25,FALSE)</f>
        <v>0.31319444444444444</v>
      </c>
      <c r="F421" s="12">
        <f>VLOOKUP($C421,'time leaving home_302'!$C$10:$AS$964,43,FALSE)</f>
        <v>0.39097222222222222</v>
      </c>
    </row>
    <row r="422" spans="1:6" x14ac:dyDescent="0.25">
      <c r="A422" t="s">
        <v>1888</v>
      </c>
      <c r="B422">
        <v>49260</v>
      </c>
      <c r="C422" t="s">
        <v>1889</v>
      </c>
      <c r="D422" s="12">
        <f>VLOOKUP($C422,'time leaving home_302'!$C$10:$AS$964,34,FALSE)</f>
        <v>0.27291666666666664</v>
      </c>
      <c r="E422" s="12">
        <f>VLOOKUP($C422,'time leaving home_302'!$C$10:$AS$964,25,FALSE)</f>
        <v>0.31319444444444444</v>
      </c>
      <c r="F422" s="12">
        <f>VLOOKUP($C422,'time leaving home_302'!$C$10:$AS$964,43,FALSE)</f>
        <v>0.34722222222222227</v>
      </c>
    </row>
    <row r="423" spans="1:6" x14ac:dyDescent="0.25">
      <c r="A423" t="s">
        <v>1696</v>
      </c>
      <c r="B423">
        <v>45000</v>
      </c>
      <c r="C423" t="s">
        <v>1697</v>
      </c>
      <c r="D423" s="12">
        <f>VLOOKUP($C423,'time leaving home_302'!$C$10:$AS$964,34,FALSE)</f>
        <v>0.25625000000000003</v>
      </c>
      <c r="E423" s="12">
        <f>VLOOKUP($C423,'time leaving home_302'!$C$10:$AS$964,25,FALSE)</f>
        <v>0.31388888888888888</v>
      </c>
      <c r="F423" s="12">
        <f>VLOOKUP($C423,'time leaving home_302'!$C$10:$AS$964,43,FALSE)</f>
        <v>0.3659722222222222</v>
      </c>
    </row>
    <row r="424" spans="1:6" x14ac:dyDescent="0.25">
      <c r="A424" t="s">
        <v>292</v>
      </c>
      <c r="B424">
        <v>16020</v>
      </c>
      <c r="C424" t="s">
        <v>293</v>
      </c>
      <c r="D424" s="12">
        <f>VLOOKUP($C424,'time leaving home_302'!$C$10:$AS$964,34,FALSE)</f>
        <v>0.27430555555555552</v>
      </c>
      <c r="E424" s="12">
        <f>VLOOKUP($C424,'time leaving home_302'!$C$10:$AS$964,25,FALSE)</f>
        <v>0.31388888888888888</v>
      </c>
      <c r="F424" s="12">
        <f>VLOOKUP($C424,'time leaving home_302'!$C$10:$AS$964,43,FALSE)</f>
        <v>0.37083333333333335</v>
      </c>
    </row>
    <row r="425" spans="1:6" x14ac:dyDescent="0.25">
      <c r="A425" t="s">
        <v>462</v>
      </c>
      <c r="B425">
        <v>19620</v>
      </c>
      <c r="C425" t="s">
        <v>463</v>
      </c>
      <c r="D425" s="12">
        <f>VLOOKUP($C425,'time leaving home_302'!$C$10:$AS$964,34,FALSE)</f>
        <v>0.28055555555555556</v>
      </c>
      <c r="E425" s="12">
        <f>VLOOKUP($C425,'time leaving home_302'!$C$10:$AS$964,25,FALSE)</f>
        <v>0.31388888888888888</v>
      </c>
      <c r="F425" s="12">
        <f>VLOOKUP($C425,'time leaving home_302'!$C$10:$AS$964,43,FALSE)</f>
        <v>0.35972222222222222</v>
      </c>
    </row>
    <row r="426" spans="1:6" x14ac:dyDescent="0.25">
      <c r="A426" t="s">
        <v>1082</v>
      </c>
      <c r="B426">
        <v>32300</v>
      </c>
      <c r="C426" t="s">
        <v>1083</v>
      </c>
      <c r="D426" s="12">
        <f>VLOOKUP($C426,'time leaving home_302'!$C$10:$AS$964,34,FALSE)</f>
        <v>0.27430555555555552</v>
      </c>
      <c r="E426" s="12">
        <f>VLOOKUP($C426,'time leaving home_302'!$C$10:$AS$964,25,FALSE)</f>
        <v>0.31388888888888888</v>
      </c>
      <c r="F426" s="12">
        <f>VLOOKUP($C426,'time leaving home_302'!$C$10:$AS$964,43,FALSE)</f>
        <v>0.3666666666666667</v>
      </c>
    </row>
    <row r="427" spans="1:6" x14ac:dyDescent="0.25">
      <c r="A427" t="s">
        <v>1398</v>
      </c>
      <c r="B427">
        <v>38740</v>
      </c>
      <c r="C427" t="s">
        <v>1399</v>
      </c>
      <c r="D427" s="12">
        <f>VLOOKUP($C427,'time leaving home_302'!$C$10:$AS$964,34,FALSE)</f>
        <v>0.27708333333333335</v>
      </c>
      <c r="E427" s="12">
        <f>VLOOKUP($C427,'time leaving home_302'!$C$10:$AS$964,25,FALSE)</f>
        <v>0.31388888888888888</v>
      </c>
      <c r="F427" s="12">
        <f>VLOOKUP($C427,'time leaving home_302'!$C$10:$AS$964,43,FALSE)</f>
        <v>0.3520833333333333</v>
      </c>
    </row>
    <row r="428" spans="1:6" x14ac:dyDescent="0.25">
      <c r="A428" t="s">
        <v>1876</v>
      </c>
      <c r="B428">
        <v>48940</v>
      </c>
      <c r="C428" t="s">
        <v>1877</v>
      </c>
      <c r="D428" s="12">
        <f>VLOOKUP($C428,'time leaving home_302'!$C$10:$AS$964,34,FALSE)</f>
        <v>0.27083333333333331</v>
      </c>
      <c r="E428" s="12">
        <f>VLOOKUP($C428,'time leaving home_302'!$C$10:$AS$964,25,FALSE)</f>
        <v>0.31388888888888888</v>
      </c>
      <c r="F428" s="12">
        <f>VLOOKUP($C428,'time leaving home_302'!$C$10:$AS$964,43,FALSE)</f>
        <v>0.39652777777777781</v>
      </c>
    </row>
    <row r="429" spans="1:6" x14ac:dyDescent="0.25">
      <c r="A429" t="s">
        <v>838</v>
      </c>
      <c r="B429">
        <v>27300</v>
      </c>
      <c r="C429" t="s">
        <v>839</v>
      </c>
      <c r="D429" s="12">
        <f>VLOOKUP($C429,'time leaving home_302'!$C$10:$AS$964,34,FALSE)</f>
        <v>0.27986111111111112</v>
      </c>
      <c r="E429" s="12">
        <f>VLOOKUP($C429,'time leaving home_302'!$C$10:$AS$964,25,FALSE)</f>
        <v>0.31388888888888888</v>
      </c>
      <c r="F429" s="12">
        <f>VLOOKUP($C429,'time leaving home_302'!$C$10:$AS$964,43,FALSE)</f>
        <v>0.36180555555555555</v>
      </c>
    </row>
    <row r="430" spans="1:6" x14ac:dyDescent="0.25">
      <c r="A430" t="s">
        <v>1616</v>
      </c>
      <c r="B430">
        <v>43340</v>
      </c>
      <c r="C430" t="s">
        <v>1617</v>
      </c>
      <c r="D430" s="12">
        <f>VLOOKUP($C430,'time leaving home_302'!$C$10:$AS$964,34,FALSE)</f>
        <v>0.27638888888888891</v>
      </c>
      <c r="E430" s="12">
        <f>VLOOKUP($C430,'time leaving home_302'!$C$10:$AS$964,25,FALSE)</f>
        <v>0.31388888888888888</v>
      </c>
      <c r="F430" s="12">
        <f>VLOOKUP($C430,'time leaving home_302'!$C$10:$AS$964,43,FALSE)</f>
        <v>0.36736111111111108</v>
      </c>
    </row>
    <row r="431" spans="1:6" x14ac:dyDescent="0.25">
      <c r="A431" t="s">
        <v>1170</v>
      </c>
      <c r="B431">
        <v>34100</v>
      </c>
      <c r="C431" t="s">
        <v>1171</v>
      </c>
      <c r="D431" s="12">
        <f>VLOOKUP($C431,'time leaving home_302'!$C$10:$AS$964,34,FALSE)</f>
        <v>0.27430555555555552</v>
      </c>
      <c r="E431" s="12">
        <f>VLOOKUP($C431,'time leaving home_302'!$C$10:$AS$964,25,FALSE)</f>
        <v>0.31388888888888888</v>
      </c>
      <c r="F431" s="12">
        <f>VLOOKUP($C431,'time leaving home_302'!$C$10:$AS$964,43,FALSE)</f>
        <v>0.3756944444444445</v>
      </c>
    </row>
    <row r="432" spans="1:6" x14ac:dyDescent="0.25">
      <c r="A432" t="s">
        <v>476</v>
      </c>
      <c r="B432">
        <v>19860</v>
      </c>
      <c r="C432" t="s">
        <v>477</v>
      </c>
      <c r="D432" s="12">
        <f>VLOOKUP($C432,'time leaving home_302'!$C$10:$AS$964,34,FALSE)</f>
        <v>0.2722222222222222</v>
      </c>
      <c r="E432" s="12">
        <f>VLOOKUP($C432,'time leaving home_302'!$C$10:$AS$964,25,FALSE)</f>
        <v>0.31388888888888888</v>
      </c>
      <c r="F432" s="12">
        <f>VLOOKUP($C432,'time leaving home_302'!$C$10:$AS$964,43,FALSE)</f>
        <v>0.34722222222222227</v>
      </c>
    </row>
    <row r="433" spans="1:6" x14ac:dyDescent="0.25">
      <c r="A433" t="s">
        <v>1092</v>
      </c>
      <c r="B433">
        <v>32500</v>
      </c>
      <c r="C433" t="s">
        <v>1093</v>
      </c>
      <c r="D433" s="12">
        <f>VLOOKUP($C433,'time leaving home_302'!$C$10:$AS$964,34,FALSE)</f>
        <v>0.27361111111111108</v>
      </c>
      <c r="E433" s="12">
        <f>VLOOKUP($C433,'time leaving home_302'!$C$10:$AS$964,25,FALSE)</f>
        <v>0.31388888888888888</v>
      </c>
      <c r="F433" s="12">
        <f>VLOOKUP($C433,'time leaving home_302'!$C$10:$AS$964,43,FALSE)</f>
        <v>0.37222222222222223</v>
      </c>
    </row>
    <row r="434" spans="1:6" x14ac:dyDescent="0.25">
      <c r="A434" t="s">
        <v>1356</v>
      </c>
      <c r="B434">
        <v>37900</v>
      </c>
      <c r="C434" t="s">
        <v>1357</v>
      </c>
      <c r="D434" s="12">
        <f>VLOOKUP($C434,'time leaving home_302'!$C$10:$AS$964,34,FALSE)</f>
        <v>0.27569444444444441</v>
      </c>
      <c r="E434" s="12">
        <f>VLOOKUP($C434,'time leaving home_302'!$C$10:$AS$964,25,FALSE)</f>
        <v>0.31388888888888888</v>
      </c>
      <c r="F434" s="12">
        <f>VLOOKUP($C434,'time leaving home_302'!$C$10:$AS$964,43,FALSE)</f>
        <v>0.36180555555555555</v>
      </c>
    </row>
    <row r="435" spans="1:6" x14ac:dyDescent="0.25">
      <c r="A435" t="s">
        <v>1750</v>
      </c>
      <c r="B435">
        <v>46060</v>
      </c>
      <c r="C435" t="s">
        <v>1751</v>
      </c>
      <c r="D435" s="12">
        <f>VLOOKUP($C435,'time leaving home_302'!$C$10:$AS$964,34,FALSE)</f>
        <v>0.2722222222222222</v>
      </c>
      <c r="E435" s="12">
        <f>VLOOKUP($C435,'time leaving home_302'!$C$10:$AS$964,25,FALSE)</f>
        <v>0.31388888888888888</v>
      </c>
      <c r="F435" s="12">
        <f>VLOOKUP($C435,'time leaving home_302'!$C$10:$AS$964,43,FALSE)</f>
        <v>0.37152777777777773</v>
      </c>
    </row>
    <row r="436" spans="1:6" x14ac:dyDescent="0.25">
      <c r="A436" t="s">
        <v>228</v>
      </c>
      <c r="B436">
        <v>14620</v>
      </c>
      <c r="C436" t="s">
        <v>229</v>
      </c>
      <c r="D436" s="12">
        <f>VLOOKUP($C436,'time leaving home_302'!$C$10:$AS$964,34,FALSE)</f>
        <v>0.27291666666666664</v>
      </c>
      <c r="E436" s="12">
        <f>VLOOKUP($C436,'time leaving home_302'!$C$10:$AS$964,25,FALSE)</f>
        <v>0.31388888888888888</v>
      </c>
      <c r="F436" s="12">
        <f>VLOOKUP($C436,'time leaving home_302'!$C$10:$AS$964,43,FALSE)</f>
        <v>0.36944444444444446</v>
      </c>
    </row>
    <row r="437" spans="1:6" x14ac:dyDescent="0.25">
      <c r="A437" t="s">
        <v>1868</v>
      </c>
      <c r="B437">
        <v>48740</v>
      </c>
      <c r="C437" t="s">
        <v>1869</v>
      </c>
      <c r="D437" s="12">
        <f>VLOOKUP($C437,'time leaving home_302'!$C$10:$AS$964,34,FALSE)</f>
        <v>0.27361111111111108</v>
      </c>
      <c r="E437" s="12">
        <f>VLOOKUP($C437,'time leaving home_302'!$C$10:$AS$964,25,FALSE)</f>
        <v>0.31388888888888888</v>
      </c>
      <c r="F437" s="12">
        <f>VLOOKUP($C437,'time leaving home_302'!$C$10:$AS$964,43,FALSE)</f>
        <v>0.37083333333333335</v>
      </c>
    </row>
    <row r="438" spans="1:6" x14ac:dyDescent="0.25">
      <c r="A438" t="s">
        <v>68</v>
      </c>
      <c r="B438">
        <v>11300</v>
      </c>
      <c r="C438" t="s">
        <v>69</v>
      </c>
      <c r="D438" s="12">
        <f>VLOOKUP($C438,'time leaving home_302'!$C$10:$AS$964,34,FALSE)</f>
        <v>0.27430555555555552</v>
      </c>
      <c r="E438" s="12">
        <f>VLOOKUP($C438,'time leaving home_302'!$C$10:$AS$964,25,FALSE)</f>
        <v>0.31388888888888888</v>
      </c>
      <c r="F438" s="12">
        <f>VLOOKUP($C438,'time leaving home_302'!$C$10:$AS$964,43,FALSE)</f>
        <v>0.37847222222222227</v>
      </c>
    </row>
    <row r="439" spans="1:6" x14ac:dyDescent="0.25">
      <c r="A439" t="s">
        <v>50</v>
      </c>
      <c r="B439">
        <v>10940</v>
      </c>
      <c r="C439" t="s">
        <v>51</v>
      </c>
      <c r="D439" s="12">
        <f>VLOOKUP($C439,'time leaving home_302'!$C$10:$AS$964,34,FALSE)</f>
        <v>0.2722222222222222</v>
      </c>
      <c r="E439" s="12">
        <f>VLOOKUP($C439,'time leaving home_302'!$C$10:$AS$964,25,FALSE)</f>
        <v>0.31388888888888888</v>
      </c>
      <c r="F439" s="12">
        <f>VLOOKUP($C439,'time leaving home_302'!$C$10:$AS$964,43,FALSE)</f>
        <v>0.40625</v>
      </c>
    </row>
    <row r="440" spans="1:6" x14ac:dyDescent="0.25">
      <c r="A440" t="s">
        <v>1514</v>
      </c>
      <c r="B440">
        <v>41180</v>
      </c>
      <c r="C440" t="s">
        <v>1515</v>
      </c>
      <c r="D440" s="12">
        <f>VLOOKUP($C440,'time leaving home_302'!$C$10:$AS$964,34,FALSE)</f>
        <v>0.27361111111111108</v>
      </c>
      <c r="E440" s="12">
        <f>VLOOKUP($C440,'time leaving home_302'!$C$10:$AS$964,25,FALSE)</f>
        <v>0.31388888888888888</v>
      </c>
      <c r="F440" s="12">
        <f>VLOOKUP($C440,'time leaving home_302'!$C$10:$AS$964,43,FALSE)</f>
        <v>0.36805555555555558</v>
      </c>
    </row>
    <row r="441" spans="1:6" x14ac:dyDescent="0.25">
      <c r="A441" t="s">
        <v>1496</v>
      </c>
      <c r="B441">
        <v>40780</v>
      </c>
      <c r="C441" t="s">
        <v>1497</v>
      </c>
      <c r="D441" s="12">
        <f>VLOOKUP($C441,'time leaving home_302'!$C$10:$AS$964,34,FALSE)</f>
        <v>0.27083333333333331</v>
      </c>
      <c r="E441" s="12">
        <f>VLOOKUP($C441,'time leaving home_302'!$C$10:$AS$964,25,FALSE)</f>
        <v>0.31388888888888888</v>
      </c>
      <c r="F441" s="12">
        <f>VLOOKUP($C441,'time leaving home_302'!$C$10:$AS$964,43,FALSE)</f>
        <v>0.37222222222222223</v>
      </c>
    </row>
    <row r="442" spans="1:6" x14ac:dyDescent="0.25">
      <c r="A442" t="s">
        <v>472</v>
      </c>
      <c r="B442">
        <v>19780</v>
      </c>
      <c r="C442" t="s">
        <v>473</v>
      </c>
      <c r="D442" s="12">
        <f>VLOOKUP($C442,'time leaving home_302'!$C$10:$AS$964,34,FALSE)</f>
        <v>0.28263888888888888</v>
      </c>
      <c r="E442" s="12">
        <f>VLOOKUP($C442,'time leaving home_302'!$C$10:$AS$964,25,FALSE)</f>
        <v>0.31388888888888888</v>
      </c>
      <c r="F442" s="12">
        <f>VLOOKUP($C442,'time leaving home_302'!$C$10:$AS$964,43,FALSE)</f>
        <v>0.35555555555555557</v>
      </c>
    </row>
    <row r="443" spans="1:6" x14ac:dyDescent="0.25">
      <c r="A443" t="s">
        <v>1808</v>
      </c>
      <c r="B443">
        <v>47340</v>
      </c>
      <c r="C443" t="s">
        <v>1809</v>
      </c>
      <c r="D443" s="12">
        <f>VLOOKUP($C443,'time leaving home_302'!$C$10:$AS$964,34,FALSE)</f>
        <v>0.27083333333333331</v>
      </c>
      <c r="E443" s="12">
        <f>VLOOKUP($C443,'time leaving home_302'!$C$10:$AS$964,25,FALSE)</f>
        <v>0.31388888888888888</v>
      </c>
      <c r="F443" s="12">
        <f>VLOOKUP($C443,'time leaving home_302'!$C$10:$AS$964,43,FALSE)</f>
        <v>0.36944444444444446</v>
      </c>
    </row>
    <row r="444" spans="1:6" x14ac:dyDescent="0.25">
      <c r="A444" t="s">
        <v>864</v>
      </c>
      <c r="B444">
        <v>27860</v>
      </c>
      <c r="C444" t="s">
        <v>865</v>
      </c>
      <c r="D444" s="12">
        <f>VLOOKUP($C444,'time leaving home_302'!$C$10:$AS$964,34,FALSE)</f>
        <v>0.27916666666666667</v>
      </c>
      <c r="E444" s="12">
        <f>VLOOKUP($C444,'time leaving home_302'!$C$10:$AS$964,25,FALSE)</f>
        <v>0.31388888888888888</v>
      </c>
      <c r="F444" s="12">
        <f>VLOOKUP($C444,'time leaving home_302'!$C$10:$AS$964,43,FALSE)</f>
        <v>0.35902777777777778</v>
      </c>
    </row>
    <row r="445" spans="1:6" x14ac:dyDescent="0.25">
      <c r="A445" t="s">
        <v>144</v>
      </c>
      <c r="B445">
        <v>12900</v>
      </c>
      <c r="C445" t="s">
        <v>145</v>
      </c>
      <c r="D445" s="12">
        <f>VLOOKUP($C445,'time leaving home_302'!$C$10:$AS$964,34,FALSE)</f>
        <v>0.27291666666666664</v>
      </c>
      <c r="E445" s="12">
        <f>VLOOKUP($C445,'time leaving home_302'!$C$10:$AS$964,25,FALSE)</f>
        <v>0.31388888888888888</v>
      </c>
      <c r="F445" s="12">
        <f>VLOOKUP($C445,'time leaving home_302'!$C$10:$AS$964,43,FALSE)</f>
        <v>0.36180555555555555</v>
      </c>
    </row>
    <row r="446" spans="1:6" x14ac:dyDescent="0.25">
      <c r="A446" t="s">
        <v>1508</v>
      </c>
      <c r="B446">
        <v>41060</v>
      </c>
      <c r="C446" t="s">
        <v>1509</v>
      </c>
      <c r="D446" s="12">
        <f>VLOOKUP($C446,'time leaving home_302'!$C$10:$AS$964,34,FALSE)</f>
        <v>0.27569444444444441</v>
      </c>
      <c r="E446" s="12">
        <f>VLOOKUP($C446,'time leaving home_302'!$C$10:$AS$964,25,FALSE)</f>
        <v>0.31388888888888888</v>
      </c>
      <c r="F446" s="12">
        <f>VLOOKUP($C446,'time leaving home_302'!$C$10:$AS$964,43,FALSE)</f>
        <v>0.38125000000000003</v>
      </c>
    </row>
    <row r="447" spans="1:6" x14ac:dyDescent="0.25">
      <c r="A447" t="s">
        <v>354</v>
      </c>
      <c r="B447">
        <v>17380</v>
      </c>
      <c r="C447" t="s">
        <v>355</v>
      </c>
      <c r="D447" s="12">
        <f>VLOOKUP($C447,'time leaving home_302'!$C$10:$AS$964,34,FALSE)</f>
        <v>0.28125</v>
      </c>
      <c r="E447" s="12">
        <f>VLOOKUP($C447,'time leaving home_302'!$C$10:$AS$964,25,FALSE)</f>
        <v>0.31388888888888888</v>
      </c>
      <c r="F447" s="12">
        <f>VLOOKUP($C447,'time leaving home_302'!$C$10:$AS$964,43,FALSE)</f>
        <v>0.35902777777777778</v>
      </c>
    </row>
    <row r="448" spans="1:6" x14ac:dyDescent="0.25">
      <c r="A448" t="s">
        <v>114</v>
      </c>
      <c r="B448">
        <v>12220</v>
      </c>
      <c r="C448" t="s">
        <v>115</v>
      </c>
      <c r="D448" s="12">
        <f>VLOOKUP($C448,'time leaving home_302'!$C$10:$AS$964,34,FALSE)</f>
        <v>0.27847222222222223</v>
      </c>
      <c r="E448" s="12">
        <f>VLOOKUP($C448,'time leaving home_302'!$C$10:$AS$964,25,FALSE)</f>
        <v>0.31388888888888888</v>
      </c>
      <c r="F448" s="12">
        <f>VLOOKUP($C448,'time leaving home_302'!$C$10:$AS$964,43,FALSE)</f>
        <v>0.3659722222222222</v>
      </c>
    </row>
    <row r="449" spans="1:6" x14ac:dyDescent="0.25">
      <c r="A449" t="s">
        <v>1528</v>
      </c>
      <c r="B449">
        <v>41580</v>
      </c>
      <c r="C449" t="s">
        <v>1529</v>
      </c>
      <c r="D449" s="12">
        <f>VLOOKUP($C449,'time leaving home_302'!$C$10:$AS$964,34,FALSE)</f>
        <v>0.27291666666666664</v>
      </c>
      <c r="E449" s="12">
        <f>VLOOKUP($C449,'time leaving home_302'!$C$10:$AS$964,25,FALSE)</f>
        <v>0.31388888888888888</v>
      </c>
      <c r="F449" s="12">
        <f>VLOOKUP($C449,'time leaving home_302'!$C$10:$AS$964,43,FALSE)</f>
        <v>0.3659722222222222</v>
      </c>
    </row>
    <row r="450" spans="1:6" x14ac:dyDescent="0.25">
      <c r="A450" t="s">
        <v>1182</v>
      </c>
      <c r="B450">
        <v>34340</v>
      </c>
      <c r="C450" t="s">
        <v>1183</v>
      </c>
      <c r="D450" s="12">
        <f>VLOOKUP($C450,'time leaving home_302'!$C$10:$AS$964,34,FALSE)</f>
        <v>0.27638888888888891</v>
      </c>
      <c r="E450" s="12">
        <f>VLOOKUP($C450,'time leaving home_302'!$C$10:$AS$964,25,FALSE)</f>
        <v>0.31388888888888888</v>
      </c>
      <c r="F450" s="12">
        <f>VLOOKUP($C450,'time leaving home_302'!$C$10:$AS$964,43,FALSE)</f>
        <v>0.3520833333333333</v>
      </c>
    </row>
    <row r="451" spans="1:6" x14ac:dyDescent="0.25">
      <c r="A451" t="s">
        <v>1232</v>
      </c>
      <c r="B451">
        <v>35380</v>
      </c>
      <c r="C451" t="s">
        <v>1233</v>
      </c>
      <c r="D451" s="12">
        <f>VLOOKUP($C451,'time leaving home_302'!$C$10:$AS$964,34,FALSE)</f>
        <v>0.27291666666666664</v>
      </c>
      <c r="E451" s="12">
        <f>VLOOKUP($C451,'time leaving home_302'!$C$10:$AS$964,25,FALSE)</f>
        <v>0.31388888888888888</v>
      </c>
      <c r="F451" s="12">
        <f>VLOOKUP($C451,'time leaving home_302'!$C$10:$AS$964,43,FALSE)</f>
        <v>0.36249999999999999</v>
      </c>
    </row>
    <row r="452" spans="1:6" x14ac:dyDescent="0.25">
      <c r="A452" t="s">
        <v>1046</v>
      </c>
      <c r="B452">
        <v>31660</v>
      </c>
      <c r="C452" t="s">
        <v>1047</v>
      </c>
      <c r="D452" s="12">
        <f>VLOOKUP($C452,'time leaving home_302'!$C$10:$AS$964,34,FALSE)</f>
        <v>0.27777777777777779</v>
      </c>
      <c r="E452" s="12">
        <f>VLOOKUP($C452,'time leaving home_302'!$C$10:$AS$964,25,FALSE)</f>
        <v>0.31388888888888888</v>
      </c>
      <c r="F452" s="12">
        <f>VLOOKUP($C452,'time leaving home_302'!$C$10:$AS$964,43,FALSE)</f>
        <v>0.36527777777777781</v>
      </c>
    </row>
    <row r="453" spans="1:6" x14ac:dyDescent="0.25">
      <c r="A453" t="s">
        <v>1086</v>
      </c>
      <c r="B453">
        <v>32380</v>
      </c>
      <c r="C453" t="s">
        <v>1087</v>
      </c>
      <c r="D453" s="12">
        <f>VLOOKUP($C453,'time leaving home_302'!$C$10:$AS$964,34,FALSE)</f>
        <v>0.27361111111111108</v>
      </c>
      <c r="E453" s="12">
        <f>VLOOKUP($C453,'time leaving home_302'!$C$10:$AS$964,25,FALSE)</f>
        <v>0.31388888888888888</v>
      </c>
      <c r="F453" s="12">
        <f>VLOOKUP($C453,'time leaving home_302'!$C$10:$AS$964,43,FALSE)</f>
        <v>0.36458333333333331</v>
      </c>
    </row>
    <row r="454" spans="1:6" x14ac:dyDescent="0.25">
      <c r="A454" t="s">
        <v>300</v>
      </c>
      <c r="B454">
        <v>16220</v>
      </c>
      <c r="C454" t="s">
        <v>301</v>
      </c>
      <c r="D454" s="12">
        <f>VLOOKUP($C454,'time leaving home_302'!$C$10:$AS$964,34,FALSE)</f>
        <v>0.27847222222222223</v>
      </c>
      <c r="E454" s="12">
        <f>VLOOKUP($C454,'time leaving home_302'!$C$10:$AS$964,25,FALSE)</f>
        <v>0.31388888888888888</v>
      </c>
      <c r="F454" s="12">
        <f>VLOOKUP($C454,'time leaving home_302'!$C$10:$AS$964,43,FALSE)</f>
        <v>0.35000000000000003</v>
      </c>
    </row>
    <row r="455" spans="1:6" x14ac:dyDescent="0.25">
      <c r="A455" t="s">
        <v>372</v>
      </c>
      <c r="B455">
        <v>17740</v>
      </c>
      <c r="C455" t="s">
        <v>373</v>
      </c>
      <c r="D455" s="12">
        <f>VLOOKUP($C455,'time leaving home_302'!$C$10:$AS$964,34,FALSE)</f>
        <v>0.26597222222222222</v>
      </c>
      <c r="E455" s="12">
        <f>VLOOKUP($C455,'time leaving home_302'!$C$10:$AS$964,25,FALSE)</f>
        <v>0.31388888888888888</v>
      </c>
      <c r="F455" s="12">
        <f>VLOOKUP($C455,'time leaving home_302'!$C$10:$AS$964,43,FALSE)</f>
        <v>0.38263888888888892</v>
      </c>
    </row>
    <row r="456" spans="1:6" x14ac:dyDescent="0.25">
      <c r="A456" t="s">
        <v>1912</v>
      </c>
      <c r="B456">
        <v>49780</v>
      </c>
      <c r="C456" t="s">
        <v>1913</v>
      </c>
      <c r="D456" s="12">
        <f>VLOOKUP($C456,'time leaving home_302'!$C$10:$AS$964,34,FALSE)</f>
        <v>0.26597222222222222</v>
      </c>
      <c r="E456" s="12">
        <f>VLOOKUP($C456,'time leaving home_302'!$C$10:$AS$964,25,FALSE)</f>
        <v>0.31388888888888888</v>
      </c>
      <c r="F456" s="12">
        <f>VLOOKUP($C456,'time leaving home_302'!$C$10:$AS$964,43,FALSE)</f>
        <v>0.37847222222222227</v>
      </c>
    </row>
    <row r="457" spans="1:6" x14ac:dyDescent="0.25">
      <c r="A457" t="s">
        <v>1194</v>
      </c>
      <c r="B457">
        <v>34580</v>
      </c>
      <c r="C457" t="s">
        <v>1195</v>
      </c>
      <c r="D457" s="12">
        <f>VLOOKUP($C457,'time leaving home_302'!$C$10:$AS$964,34,FALSE)</f>
        <v>0.26944444444444443</v>
      </c>
      <c r="E457" s="12">
        <f>VLOOKUP($C457,'time leaving home_302'!$C$10:$AS$964,25,FALSE)</f>
        <v>0.31458333333333333</v>
      </c>
      <c r="F457" s="12">
        <f>VLOOKUP($C457,'time leaving home_302'!$C$10:$AS$964,43,FALSE)</f>
        <v>0.36944444444444446</v>
      </c>
    </row>
    <row r="458" spans="1:6" x14ac:dyDescent="0.25">
      <c r="A458" t="s">
        <v>1104</v>
      </c>
      <c r="B458">
        <v>32740</v>
      </c>
      <c r="C458" t="s">
        <v>1105</v>
      </c>
      <c r="D458" s="12">
        <f>VLOOKUP($C458,'time leaving home_302'!$C$10:$AS$964,34,FALSE)</f>
        <v>0.27361111111111108</v>
      </c>
      <c r="E458" s="12">
        <f>VLOOKUP($C458,'time leaving home_302'!$C$10:$AS$964,25,FALSE)</f>
        <v>0.31458333333333333</v>
      </c>
      <c r="F458" s="12">
        <f>VLOOKUP($C458,'time leaving home_302'!$C$10:$AS$964,43,FALSE)</f>
        <v>0.37083333333333335</v>
      </c>
    </row>
    <row r="459" spans="1:6" x14ac:dyDescent="0.25">
      <c r="A459" t="s">
        <v>660</v>
      </c>
      <c r="B459">
        <v>23700</v>
      </c>
      <c r="C459" t="s">
        <v>661</v>
      </c>
      <c r="D459" s="12">
        <f>VLOOKUP($C459,'time leaving home_302'!$C$10:$AS$964,34,FALSE)</f>
        <v>0.28819444444444448</v>
      </c>
      <c r="E459" s="12">
        <f>VLOOKUP($C459,'time leaving home_302'!$C$10:$AS$964,25,FALSE)</f>
        <v>0.31458333333333333</v>
      </c>
      <c r="F459" s="12">
        <f>VLOOKUP($C459,'time leaving home_302'!$C$10:$AS$964,43,FALSE)</f>
        <v>0.33749999999999997</v>
      </c>
    </row>
    <row r="460" spans="1:6" x14ac:dyDescent="0.25">
      <c r="A460" t="s">
        <v>154</v>
      </c>
      <c r="B460">
        <v>13100</v>
      </c>
      <c r="C460" t="s">
        <v>155</v>
      </c>
      <c r="D460" s="12">
        <f>VLOOKUP($C460,'time leaving home_302'!$C$10:$AS$964,34,FALSE)</f>
        <v>0.27152777777777776</v>
      </c>
      <c r="E460" s="12">
        <f>VLOOKUP($C460,'time leaving home_302'!$C$10:$AS$964,25,FALSE)</f>
        <v>0.31458333333333333</v>
      </c>
      <c r="F460" s="12">
        <f>VLOOKUP($C460,'time leaving home_302'!$C$10:$AS$964,43,FALSE)</f>
        <v>0.3520833333333333</v>
      </c>
    </row>
    <row r="461" spans="1:6" x14ac:dyDescent="0.25">
      <c r="A461" t="s">
        <v>1476</v>
      </c>
      <c r="B461">
        <v>40420</v>
      </c>
      <c r="C461" t="s">
        <v>1477</v>
      </c>
      <c r="D461" s="12">
        <f>VLOOKUP($C461,'time leaving home_302'!$C$10:$AS$964,34,FALSE)</f>
        <v>0.27083333333333331</v>
      </c>
      <c r="E461" s="12">
        <f>VLOOKUP($C461,'time leaving home_302'!$C$10:$AS$964,25,FALSE)</f>
        <v>0.31458333333333333</v>
      </c>
      <c r="F461" s="12">
        <f>VLOOKUP($C461,'time leaving home_302'!$C$10:$AS$964,43,FALSE)</f>
        <v>0.37916666666666665</v>
      </c>
    </row>
    <row r="462" spans="1:6" x14ac:dyDescent="0.25">
      <c r="A462" t="s">
        <v>1016</v>
      </c>
      <c r="B462">
        <v>31020</v>
      </c>
      <c r="C462" t="s">
        <v>1017</v>
      </c>
      <c r="D462" s="12">
        <f>VLOOKUP($C462,'time leaving home_302'!$C$10:$AS$964,34,FALSE)</f>
        <v>0.26458333333333334</v>
      </c>
      <c r="E462" s="12">
        <f>VLOOKUP($C462,'time leaving home_302'!$C$10:$AS$964,25,FALSE)</f>
        <v>0.31458333333333333</v>
      </c>
      <c r="F462" s="12">
        <f>VLOOKUP($C462,'time leaving home_302'!$C$10:$AS$964,43,FALSE)</f>
        <v>0.37222222222222223</v>
      </c>
    </row>
    <row r="463" spans="1:6" x14ac:dyDescent="0.25">
      <c r="A463" t="s">
        <v>1164</v>
      </c>
      <c r="B463">
        <v>33980</v>
      </c>
      <c r="C463" t="s">
        <v>1165</v>
      </c>
      <c r="D463" s="12">
        <f>VLOOKUP($C463,'time leaving home_302'!$C$10:$AS$964,34,FALSE)</f>
        <v>0.27847222222222223</v>
      </c>
      <c r="E463" s="12">
        <f>VLOOKUP($C463,'time leaving home_302'!$C$10:$AS$964,25,FALSE)</f>
        <v>0.31458333333333333</v>
      </c>
      <c r="F463" s="12">
        <f>VLOOKUP($C463,'time leaving home_302'!$C$10:$AS$964,43,FALSE)</f>
        <v>0.36388888888888887</v>
      </c>
    </row>
    <row r="464" spans="1:6" x14ac:dyDescent="0.25">
      <c r="A464" t="s">
        <v>824</v>
      </c>
      <c r="B464">
        <v>27020</v>
      </c>
      <c r="C464" t="s">
        <v>825</v>
      </c>
      <c r="D464" s="12">
        <f>VLOOKUP($C464,'time leaving home_302'!$C$10:$AS$964,34,FALSE)</f>
        <v>0.27430555555555552</v>
      </c>
      <c r="E464" s="12">
        <f>VLOOKUP($C464,'time leaving home_302'!$C$10:$AS$964,25,FALSE)</f>
        <v>0.31458333333333333</v>
      </c>
      <c r="F464" s="12">
        <f>VLOOKUP($C464,'time leaving home_302'!$C$10:$AS$964,43,FALSE)</f>
        <v>0.37708333333333338</v>
      </c>
    </row>
    <row r="465" spans="1:6" x14ac:dyDescent="0.25">
      <c r="A465" t="s">
        <v>364</v>
      </c>
      <c r="B465">
        <v>17580</v>
      </c>
      <c r="C465" t="s">
        <v>365</v>
      </c>
      <c r="D465" s="12">
        <f>VLOOKUP($C465,'time leaving home_302'!$C$10:$AS$964,34,FALSE)</f>
        <v>0.27708333333333335</v>
      </c>
      <c r="E465" s="12">
        <f>VLOOKUP($C465,'time leaving home_302'!$C$10:$AS$964,25,FALSE)</f>
        <v>0.31458333333333333</v>
      </c>
      <c r="F465" s="12">
        <f>VLOOKUP($C465,'time leaving home_302'!$C$10:$AS$964,43,FALSE)</f>
        <v>0.37291666666666662</v>
      </c>
    </row>
    <row r="466" spans="1:6" x14ac:dyDescent="0.25">
      <c r="A466" t="s">
        <v>1340</v>
      </c>
      <c r="B466">
        <v>37620</v>
      </c>
      <c r="C466" t="s">
        <v>1341</v>
      </c>
      <c r="D466" s="12">
        <f>VLOOKUP($C466,'time leaving home_302'!$C$10:$AS$964,34,FALSE)</f>
        <v>0.27430555555555552</v>
      </c>
      <c r="E466" s="12">
        <f>VLOOKUP($C466,'time leaving home_302'!$C$10:$AS$964,25,FALSE)</f>
        <v>0.31458333333333333</v>
      </c>
      <c r="F466" s="12">
        <f>VLOOKUP($C466,'time leaving home_302'!$C$10:$AS$964,43,FALSE)</f>
        <v>0.36527777777777781</v>
      </c>
    </row>
    <row r="467" spans="1:6" x14ac:dyDescent="0.25">
      <c r="A467" t="s">
        <v>1050</v>
      </c>
      <c r="B467">
        <v>31740</v>
      </c>
      <c r="C467" t="s">
        <v>1051</v>
      </c>
      <c r="D467" s="12">
        <f>VLOOKUP($C467,'time leaving home_302'!$C$10:$AS$964,34,FALSE)</f>
        <v>0.27638888888888891</v>
      </c>
      <c r="E467" s="12">
        <f>VLOOKUP($C467,'time leaving home_302'!$C$10:$AS$964,25,FALSE)</f>
        <v>0.31458333333333333</v>
      </c>
      <c r="F467" s="12">
        <f>VLOOKUP($C467,'time leaving home_302'!$C$10:$AS$964,43,FALSE)</f>
        <v>0.36319444444444443</v>
      </c>
    </row>
    <row r="468" spans="1:6" x14ac:dyDescent="0.25">
      <c r="A468" t="s">
        <v>1278</v>
      </c>
      <c r="B468">
        <v>36340</v>
      </c>
      <c r="C468" t="s">
        <v>1279</v>
      </c>
      <c r="D468" s="12">
        <f>VLOOKUP($C468,'time leaving home_302'!$C$10:$AS$964,34,FALSE)</f>
        <v>0.27152777777777776</v>
      </c>
      <c r="E468" s="12">
        <f>VLOOKUP($C468,'time leaving home_302'!$C$10:$AS$964,25,FALSE)</f>
        <v>0.31458333333333333</v>
      </c>
      <c r="F468" s="12">
        <f>VLOOKUP($C468,'time leaving home_302'!$C$10:$AS$964,43,FALSE)</f>
        <v>0.3840277777777778</v>
      </c>
    </row>
    <row r="469" spans="1:6" x14ac:dyDescent="0.25">
      <c r="A469" t="s">
        <v>1800</v>
      </c>
      <c r="B469">
        <v>47180</v>
      </c>
      <c r="C469" t="s">
        <v>1801</v>
      </c>
      <c r="D469" s="12">
        <f>VLOOKUP($C469,'time leaving home_302'!$C$10:$AS$964,34,FALSE)</f>
        <v>0.27569444444444441</v>
      </c>
      <c r="E469" s="12">
        <f>VLOOKUP($C469,'time leaving home_302'!$C$10:$AS$964,25,FALSE)</f>
        <v>0.31458333333333333</v>
      </c>
      <c r="F469" s="12">
        <f>VLOOKUP($C469,'time leaving home_302'!$C$10:$AS$964,43,FALSE)</f>
        <v>0.3756944444444445</v>
      </c>
    </row>
    <row r="470" spans="1:6" x14ac:dyDescent="0.25">
      <c r="A470" t="s">
        <v>946</v>
      </c>
      <c r="B470">
        <v>29580</v>
      </c>
      <c r="C470" t="s">
        <v>947</v>
      </c>
      <c r="D470" s="12">
        <f>VLOOKUP($C470,'time leaving home_302'!$C$10:$AS$964,34,FALSE)</f>
        <v>0.27499999999999997</v>
      </c>
      <c r="E470" s="12">
        <f>VLOOKUP($C470,'time leaving home_302'!$C$10:$AS$964,25,FALSE)</f>
        <v>0.31458333333333333</v>
      </c>
      <c r="F470" s="12">
        <f>VLOOKUP($C470,'time leaving home_302'!$C$10:$AS$964,43,FALSE)</f>
        <v>0.3666666666666667</v>
      </c>
    </row>
    <row r="471" spans="1:6" x14ac:dyDescent="0.25">
      <c r="A471" t="s">
        <v>422</v>
      </c>
      <c r="B471">
        <v>18820</v>
      </c>
      <c r="C471" t="s">
        <v>423</v>
      </c>
      <c r="D471" s="12">
        <f>VLOOKUP($C471,'time leaving home_302'!$C$10:$AS$964,34,FALSE)</f>
        <v>0.27361111111111108</v>
      </c>
      <c r="E471" s="12">
        <f>VLOOKUP($C471,'time leaving home_302'!$C$10:$AS$964,25,FALSE)</f>
        <v>0.31458333333333333</v>
      </c>
      <c r="F471" s="12">
        <f>VLOOKUP($C471,'time leaving home_302'!$C$10:$AS$964,43,FALSE)</f>
        <v>0.38819444444444445</v>
      </c>
    </row>
    <row r="472" spans="1:6" x14ac:dyDescent="0.25">
      <c r="A472" t="s">
        <v>1026</v>
      </c>
      <c r="B472">
        <v>31260</v>
      </c>
      <c r="C472" t="s">
        <v>1027</v>
      </c>
      <c r="D472" s="12">
        <f>VLOOKUP($C472,'time leaving home_302'!$C$10:$AS$964,34,FALSE)</f>
        <v>0.28055555555555556</v>
      </c>
      <c r="E472" s="12">
        <f>VLOOKUP($C472,'time leaving home_302'!$C$10:$AS$964,25,FALSE)</f>
        <v>0.31458333333333333</v>
      </c>
      <c r="F472" s="12">
        <f>VLOOKUP($C472,'time leaving home_302'!$C$10:$AS$964,43,FALSE)</f>
        <v>0.36736111111111108</v>
      </c>
    </row>
    <row r="473" spans="1:6" x14ac:dyDescent="0.25">
      <c r="A473" t="s">
        <v>1284</v>
      </c>
      <c r="B473">
        <v>36460</v>
      </c>
      <c r="C473" t="s">
        <v>1285</v>
      </c>
      <c r="D473" s="12">
        <f>VLOOKUP($C473,'time leaving home_302'!$C$10:$AS$964,34,FALSE)</f>
        <v>0.27291666666666664</v>
      </c>
      <c r="E473" s="12">
        <f>VLOOKUP($C473,'time leaving home_302'!$C$10:$AS$964,25,FALSE)</f>
        <v>0.31458333333333333</v>
      </c>
      <c r="F473" s="12">
        <f>VLOOKUP($C473,'time leaving home_302'!$C$10:$AS$964,43,FALSE)</f>
        <v>0.37152777777777773</v>
      </c>
    </row>
    <row r="474" spans="1:6" x14ac:dyDescent="0.25">
      <c r="A474" t="s">
        <v>32</v>
      </c>
      <c r="B474">
        <v>10660</v>
      </c>
      <c r="C474" t="s">
        <v>33</v>
      </c>
      <c r="D474" s="12">
        <f>VLOOKUP($C474,'time leaving home_302'!$C$10:$AS$964,34,FALSE)</f>
        <v>0.27291666666666664</v>
      </c>
      <c r="E474" s="12">
        <f>VLOOKUP($C474,'time leaving home_302'!$C$10:$AS$964,25,FALSE)</f>
        <v>0.31458333333333333</v>
      </c>
      <c r="F474" s="12">
        <f>VLOOKUP($C474,'time leaving home_302'!$C$10:$AS$964,43,FALSE)</f>
        <v>0.37708333333333338</v>
      </c>
    </row>
    <row r="475" spans="1:6" x14ac:dyDescent="0.25">
      <c r="A475" t="s">
        <v>742</v>
      </c>
      <c r="B475">
        <v>25460</v>
      </c>
      <c r="C475" t="s">
        <v>743</v>
      </c>
      <c r="D475" s="12">
        <f>VLOOKUP($C475,'time leaving home_302'!$C$10:$AS$964,34,FALSE)</f>
        <v>0.28055555555555556</v>
      </c>
      <c r="E475" s="12">
        <f>VLOOKUP($C475,'time leaving home_302'!$C$10:$AS$964,25,FALSE)</f>
        <v>0.31458333333333333</v>
      </c>
      <c r="F475" s="12">
        <f>VLOOKUP($C475,'time leaving home_302'!$C$10:$AS$964,43,FALSE)</f>
        <v>0.35902777777777778</v>
      </c>
    </row>
    <row r="476" spans="1:6" x14ac:dyDescent="0.25">
      <c r="A476" t="s">
        <v>604</v>
      </c>
      <c r="B476">
        <v>22500</v>
      </c>
      <c r="C476" t="s">
        <v>605</v>
      </c>
      <c r="D476" s="12">
        <f>VLOOKUP($C476,'time leaving home_302'!$C$10:$AS$964,34,FALSE)</f>
        <v>0.27916666666666667</v>
      </c>
      <c r="E476" s="12">
        <f>VLOOKUP($C476,'time leaving home_302'!$C$10:$AS$964,25,FALSE)</f>
        <v>0.31458333333333333</v>
      </c>
      <c r="F476" s="12">
        <f>VLOOKUP($C476,'time leaving home_302'!$C$10:$AS$964,43,FALSE)</f>
        <v>0.3576388888888889</v>
      </c>
    </row>
    <row r="477" spans="1:6" x14ac:dyDescent="0.25">
      <c r="A477" t="s">
        <v>832</v>
      </c>
      <c r="B477">
        <v>27180</v>
      </c>
      <c r="C477" t="s">
        <v>833</v>
      </c>
      <c r="D477" s="12">
        <f>VLOOKUP($C477,'time leaving home_302'!$C$10:$AS$964,34,FALSE)</f>
        <v>0.27777777777777779</v>
      </c>
      <c r="E477" s="12">
        <f>VLOOKUP($C477,'time leaving home_302'!$C$10:$AS$964,25,FALSE)</f>
        <v>0.31458333333333333</v>
      </c>
      <c r="F477" s="12">
        <f>VLOOKUP($C477,'time leaving home_302'!$C$10:$AS$964,43,FALSE)</f>
        <v>0.37222222222222223</v>
      </c>
    </row>
    <row r="478" spans="1:6" x14ac:dyDescent="0.25">
      <c r="A478" t="s">
        <v>8</v>
      </c>
      <c r="B478">
        <v>10140</v>
      </c>
      <c r="C478" t="s">
        <v>9</v>
      </c>
      <c r="D478" s="12">
        <f>VLOOKUP($C478,'time leaving home_302'!$C$10:$AS$964,34,FALSE)</f>
        <v>0.26597222222222222</v>
      </c>
      <c r="E478" s="12">
        <f>VLOOKUP($C478,'time leaving home_302'!$C$10:$AS$964,25,FALSE)</f>
        <v>0.31458333333333333</v>
      </c>
      <c r="F478" s="12">
        <f>VLOOKUP($C478,'time leaving home_302'!$C$10:$AS$964,43,FALSE)</f>
        <v>0.3756944444444445</v>
      </c>
    </row>
    <row r="479" spans="1:6" x14ac:dyDescent="0.25">
      <c r="A479" t="s">
        <v>546</v>
      </c>
      <c r="B479">
        <v>21340</v>
      </c>
      <c r="C479" t="s">
        <v>547</v>
      </c>
      <c r="D479" s="12">
        <f>VLOOKUP($C479,'time leaving home_302'!$C$10:$AS$964,34,FALSE)</f>
        <v>0.27638888888888891</v>
      </c>
      <c r="E479" s="12">
        <f>VLOOKUP($C479,'time leaving home_302'!$C$10:$AS$964,25,FALSE)</f>
        <v>0.31458333333333333</v>
      </c>
      <c r="F479" s="12">
        <f>VLOOKUP($C479,'time leaving home_302'!$C$10:$AS$964,43,FALSE)</f>
        <v>0.36874999999999997</v>
      </c>
    </row>
    <row r="480" spans="1:6" x14ac:dyDescent="0.25">
      <c r="A480" t="s">
        <v>506</v>
      </c>
      <c r="B480">
        <v>20460</v>
      </c>
      <c r="C480" t="s">
        <v>507</v>
      </c>
      <c r="D480" s="12">
        <f>VLOOKUP($C480,'time leaving home_302'!$C$10:$AS$964,34,FALSE)</f>
        <v>0.27291666666666664</v>
      </c>
      <c r="E480" s="12">
        <f>VLOOKUP($C480,'time leaving home_302'!$C$10:$AS$964,25,FALSE)</f>
        <v>0.31458333333333333</v>
      </c>
      <c r="F480" s="12">
        <f>VLOOKUP($C480,'time leaving home_302'!$C$10:$AS$964,43,FALSE)</f>
        <v>0.3576388888888889</v>
      </c>
    </row>
    <row r="481" spans="1:6" x14ac:dyDescent="0.25">
      <c r="A481" t="s">
        <v>440</v>
      </c>
      <c r="B481">
        <v>19140</v>
      </c>
      <c r="C481" t="s">
        <v>441</v>
      </c>
      <c r="D481" s="12">
        <f>VLOOKUP($C481,'time leaving home_302'!$C$10:$AS$964,34,FALSE)</f>
        <v>0.28263888888888888</v>
      </c>
      <c r="E481" s="12">
        <f>VLOOKUP($C481,'time leaving home_302'!$C$10:$AS$964,25,FALSE)</f>
        <v>0.31458333333333333</v>
      </c>
      <c r="F481" s="12">
        <f>VLOOKUP($C481,'time leaving home_302'!$C$10:$AS$964,43,FALSE)</f>
        <v>0.38541666666666669</v>
      </c>
    </row>
    <row r="482" spans="1:6" x14ac:dyDescent="0.25">
      <c r="A482" t="s">
        <v>304</v>
      </c>
      <c r="B482">
        <v>16300</v>
      </c>
      <c r="C482" t="s">
        <v>305</v>
      </c>
      <c r="D482" s="12">
        <f>VLOOKUP($C482,'time leaving home_302'!$C$10:$AS$964,34,FALSE)</f>
        <v>0.27986111111111112</v>
      </c>
      <c r="E482" s="12">
        <f>VLOOKUP($C482,'time leaving home_302'!$C$10:$AS$964,25,FALSE)</f>
        <v>0.31458333333333333</v>
      </c>
      <c r="F482" s="12">
        <f>VLOOKUP($C482,'time leaving home_302'!$C$10:$AS$964,43,FALSE)</f>
        <v>0.3666666666666667</v>
      </c>
    </row>
    <row r="483" spans="1:6" x14ac:dyDescent="0.25">
      <c r="A483" t="s">
        <v>1316</v>
      </c>
      <c r="B483">
        <v>37100</v>
      </c>
      <c r="C483" t="s">
        <v>1317</v>
      </c>
      <c r="D483" s="12">
        <f>VLOOKUP($C483,'time leaving home_302'!$C$10:$AS$964,34,FALSE)</f>
        <v>0.27152777777777776</v>
      </c>
      <c r="E483" s="12">
        <f>VLOOKUP($C483,'time leaving home_302'!$C$10:$AS$964,25,FALSE)</f>
        <v>0.31458333333333333</v>
      </c>
      <c r="F483" s="12">
        <f>VLOOKUP($C483,'time leaving home_302'!$C$10:$AS$964,43,FALSE)</f>
        <v>0.36249999999999999</v>
      </c>
    </row>
    <row r="484" spans="1:6" x14ac:dyDescent="0.25">
      <c r="A484" t="s">
        <v>1882</v>
      </c>
      <c r="B484">
        <v>49060</v>
      </c>
      <c r="C484" t="s">
        <v>1883</v>
      </c>
      <c r="D484" s="12">
        <f>VLOOKUP($C484,'time leaving home_302'!$C$10:$AS$964,34,FALSE)</f>
        <v>0.27777777777777779</v>
      </c>
      <c r="E484" s="12">
        <f>VLOOKUP($C484,'time leaving home_302'!$C$10:$AS$964,25,FALSE)</f>
        <v>0.31527777777777777</v>
      </c>
      <c r="F484" s="12">
        <f>VLOOKUP($C484,'time leaving home_302'!$C$10:$AS$964,43,FALSE)</f>
        <v>0.3979166666666667</v>
      </c>
    </row>
    <row r="485" spans="1:6" x14ac:dyDescent="0.25">
      <c r="A485" t="s">
        <v>1602</v>
      </c>
      <c r="B485">
        <v>43100</v>
      </c>
      <c r="C485" t="s">
        <v>1603</v>
      </c>
      <c r="D485" s="12">
        <f>VLOOKUP($C485,'time leaving home_302'!$C$10:$AS$964,34,FALSE)</f>
        <v>0.2673611111111111</v>
      </c>
      <c r="E485" s="12">
        <f>VLOOKUP($C485,'time leaving home_302'!$C$10:$AS$964,25,FALSE)</f>
        <v>0.31527777777777777</v>
      </c>
      <c r="F485" s="12">
        <f>VLOOKUP($C485,'time leaving home_302'!$C$10:$AS$964,43,FALSE)</f>
        <v>0.42291666666666666</v>
      </c>
    </row>
    <row r="486" spans="1:6" x14ac:dyDescent="0.25">
      <c r="A486" t="s">
        <v>466</v>
      </c>
      <c r="B486">
        <v>19700</v>
      </c>
      <c r="C486" t="s">
        <v>467</v>
      </c>
      <c r="D486" s="12">
        <f>VLOOKUP($C486,'time leaving home_302'!$C$10:$AS$964,34,FALSE)</f>
        <v>0.26666666666666666</v>
      </c>
      <c r="E486" s="12">
        <f>VLOOKUP($C486,'time leaving home_302'!$C$10:$AS$964,25,FALSE)</f>
        <v>0.31527777777777777</v>
      </c>
      <c r="F486" s="12">
        <f>VLOOKUP($C486,'time leaving home_302'!$C$10:$AS$964,43,FALSE)</f>
        <v>0.34861111111111115</v>
      </c>
    </row>
    <row r="487" spans="1:6" x14ac:dyDescent="0.25">
      <c r="A487" t="s">
        <v>690</v>
      </c>
      <c r="B487">
        <v>24380</v>
      </c>
      <c r="C487" t="s">
        <v>691</v>
      </c>
      <c r="D487" s="12">
        <f>VLOOKUP($C487,'time leaving home_302'!$C$10:$AS$964,34,FALSE)</f>
        <v>0.27499999999999997</v>
      </c>
      <c r="E487" s="12">
        <f>VLOOKUP($C487,'time leaving home_302'!$C$10:$AS$964,25,FALSE)</f>
        <v>0.31527777777777777</v>
      </c>
      <c r="F487" s="12">
        <f>VLOOKUP($C487,'time leaving home_302'!$C$10:$AS$964,43,FALSE)</f>
        <v>0.35138888888888892</v>
      </c>
    </row>
    <row r="488" spans="1:6" x14ac:dyDescent="0.25">
      <c r="A488" t="s">
        <v>1724</v>
      </c>
      <c r="B488">
        <v>45580</v>
      </c>
      <c r="C488" t="s">
        <v>1725</v>
      </c>
      <c r="D488" s="12">
        <f>VLOOKUP($C488,'time leaving home_302'!$C$10:$AS$964,34,FALSE)</f>
        <v>0.27638888888888891</v>
      </c>
      <c r="E488" s="12">
        <f>VLOOKUP($C488,'time leaving home_302'!$C$10:$AS$964,25,FALSE)</f>
        <v>0.31527777777777777</v>
      </c>
      <c r="F488" s="12">
        <f>VLOOKUP($C488,'time leaving home_302'!$C$10:$AS$964,43,FALSE)</f>
        <v>0.39166666666666666</v>
      </c>
    </row>
    <row r="489" spans="1:6" x14ac:dyDescent="0.25">
      <c r="A489" t="s">
        <v>278</v>
      </c>
      <c r="B489">
        <v>15740</v>
      </c>
      <c r="C489" t="s">
        <v>279</v>
      </c>
      <c r="D489" s="12">
        <f>VLOOKUP($C489,'time leaving home_302'!$C$10:$AS$964,34,FALSE)</f>
        <v>0.26944444444444443</v>
      </c>
      <c r="E489" s="12">
        <f>VLOOKUP($C489,'time leaving home_302'!$C$10:$AS$964,25,FALSE)</f>
        <v>0.31527777777777777</v>
      </c>
      <c r="F489" s="12">
        <f>VLOOKUP($C489,'time leaving home_302'!$C$10:$AS$964,43,FALSE)</f>
        <v>0.38750000000000001</v>
      </c>
    </row>
    <row r="490" spans="1:6" x14ac:dyDescent="0.25">
      <c r="A490" t="s">
        <v>1126</v>
      </c>
      <c r="B490">
        <v>33180</v>
      </c>
      <c r="C490" t="s">
        <v>1127</v>
      </c>
      <c r="D490" s="12">
        <f>VLOOKUP($C490,'time leaving home_302'!$C$10:$AS$964,34,FALSE)</f>
        <v>0.27430555555555552</v>
      </c>
      <c r="E490" s="12">
        <f>VLOOKUP($C490,'time leaving home_302'!$C$10:$AS$964,25,FALSE)</f>
        <v>0.31527777777777777</v>
      </c>
      <c r="F490" s="12">
        <f>VLOOKUP($C490,'time leaving home_302'!$C$10:$AS$964,43,FALSE)</f>
        <v>0.36249999999999999</v>
      </c>
    </row>
    <row r="491" spans="1:6" x14ac:dyDescent="0.25">
      <c r="A491" t="s">
        <v>1536</v>
      </c>
      <c r="B491">
        <v>41740</v>
      </c>
      <c r="C491" t="s">
        <v>1537</v>
      </c>
      <c r="D491" s="12">
        <f>VLOOKUP($C491,'time leaving home_302'!$C$10:$AS$964,34,FALSE)</f>
        <v>0.27361111111111108</v>
      </c>
      <c r="E491" s="12">
        <f>VLOOKUP($C491,'time leaving home_302'!$C$10:$AS$964,25,FALSE)</f>
        <v>0.31527777777777777</v>
      </c>
      <c r="F491" s="12">
        <f>VLOOKUP($C491,'time leaving home_302'!$C$10:$AS$964,43,FALSE)</f>
        <v>0.37013888888888885</v>
      </c>
    </row>
    <row r="492" spans="1:6" x14ac:dyDescent="0.25">
      <c r="A492" t="s">
        <v>782</v>
      </c>
      <c r="B492">
        <v>26220</v>
      </c>
      <c r="C492" t="s">
        <v>783</v>
      </c>
      <c r="D492" s="12">
        <f>VLOOKUP($C492,'time leaving home_302'!$C$10:$AS$964,34,FALSE)</f>
        <v>0.28402777777777777</v>
      </c>
      <c r="E492" s="12">
        <f>VLOOKUP($C492,'time leaving home_302'!$C$10:$AS$964,25,FALSE)</f>
        <v>0.31527777777777777</v>
      </c>
      <c r="F492" s="12">
        <f>VLOOKUP($C492,'time leaving home_302'!$C$10:$AS$964,43,FALSE)</f>
        <v>0.35694444444444445</v>
      </c>
    </row>
    <row r="493" spans="1:6" x14ac:dyDescent="0.25">
      <c r="A493" t="s">
        <v>1048</v>
      </c>
      <c r="B493">
        <v>31700</v>
      </c>
      <c r="C493" t="s">
        <v>1049</v>
      </c>
      <c r="D493" s="12">
        <f>VLOOKUP($C493,'time leaving home_302'!$C$10:$AS$964,34,FALSE)</f>
        <v>0.27708333333333335</v>
      </c>
      <c r="E493" s="12">
        <f>VLOOKUP($C493,'time leaving home_302'!$C$10:$AS$964,25,FALSE)</f>
        <v>0.31527777777777777</v>
      </c>
      <c r="F493" s="12">
        <f>VLOOKUP($C493,'time leaving home_302'!$C$10:$AS$964,43,FALSE)</f>
        <v>0.35972222222222222</v>
      </c>
    </row>
    <row r="494" spans="1:6" x14ac:dyDescent="0.25">
      <c r="A494" t="s">
        <v>164</v>
      </c>
      <c r="B494">
        <v>13300</v>
      </c>
      <c r="C494" t="s">
        <v>165</v>
      </c>
      <c r="D494" s="12">
        <f>VLOOKUP($C494,'time leaving home_302'!$C$10:$AS$964,34,FALSE)</f>
        <v>0.27152777777777776</v>
      </c>
      <c r="E494" s="12">
        <f>VLOOKUP($C494,'time leaving home_302'!$C$10:$AS$964,25,FALSE)</f>
        <v>0.31527777777777777</v>
      </c>
      <c r="F494" s="12">
        <f>VLOOKUP($C494,'time leaving home_302'!$C$10:$AS$964,43,FALSE)</f>
        <v>0.38263888888888892</v>
      </c>
    </row>
    <row r="495" spans="1:6" x14ac:dyDescent="0.25">
      <c r="A495" t="s">
        <v>1156</v>
      </c>
      <c r="B495">
        <v>33780</v>
      </c>
      <c r="C495" t="s">
        <v>1157</v>
      </c>
      <c r="D495" s="12">
        <f>VLOOKUP($C495,'time leaving home_302'!$C$10:$AS$964,34,FALSE)</f>
        <v>0.26944444444444443</v>
      </c>
      <c r="E495" s="12">
        <f>VLOOKUP($C495,'time leaving home_302'!$C$10:$AS$964,25,FALSE)</f>
        <v>0.31527777777777777</v>
      </c>
      <c r="F495" s="12">
        <f>VLOOKUP($C495,'time leaving home_302'!$C$10:$AS$964,43,FALSE)</f>
        <v>0.38472222222222219</v>
      </c>
    </row>
    <row r="496" spans="1:6" x14ac:dyDescent="0.25">
      <c r="A496" t="s">
        <v>932</v>
      </c>
      <c r="B496">
        <v>29300</v>
      </c>
      <c r="C496" t="s">
        <v>933</v>
      </c>
      <c r="D496" s="12">
        <f>VLOOKUP($C496,'time leaving home_302'!$C$10:$AS$964,34,FALSE)</f>
        <v>0.27777777777777779</v>
      </c>
      <c r="E496" s="12">
        <f>VLOOKUP($C496,'time leaving home_302'!$C$10:$AS$964,25,FALSE)</f>
        <v>0.31527777777777777</v>
      </c>
      <c r="F496" s="12">
        <f>VLOOKUP($C496,'time leaving home_302'!$C$10:$AS$964,43,FALSE)</f>
        <v>0.3756944444444445</v>
      </c>
    </row>
    <row r="497" spans="1:6" x14ac:dyDescent="0.25">
      <c r="A497" t="s">
        <v>1568</v>
      </c>
      <c r="B497">
        <v>42420</v>
      </c>
      <c r="C497" t="s">
        <v>1569</v>
      </c>
      <c r="D497" s="12">
        <f>VLOOKUP($C497,'time leaving home_302'!$C$10:$AS$964,34,FALSE)</f>
        <v>0.27847222222222223</v>
      </c>
      <c r="E497" s="12">
        <f>VLOOKUP($C497,'time leaving home_302'!$C$10:$AS$964,25,FALSE)</f>
        <v>0.31527777777777777</v>
      </c>
      <c r="F497" s="12">
        <f>VLOOKUP($C497,'time leaving home_302'!$C$10:$AS$964,43,FALSE)</f>
        <v>0.35000000000000003</v>
      </c>
    </row>
    <row r="498" spans="1:6" x14ac:dyDescent="0.25">
      <c r="A498" t="s">
        <v>1484</v>
      </c>
      <c r="B498">
        <v>40580</v>
      </c>
      <c r="C498" t="s">
        <v>1485</v>
      </c>
      <c r="D498" s="12">
        <f>VLOOKUP($C498,'time leaving home_302'!$C$10:$AS$964,34,FALSE)</f>
        <v>0.27777777777777779</v>
      </c>
      <c r="E498" s="12">
        <f>VLOOKUP($C498,'time leaving home_302'!$C$10:$AS$964,25,FALSE)</f>
        <v>0.31527777777777777</v>
      </c>
      <c r="F498" s="12">
        <f>VLOOKUP($C498,'time leaving home_302'!$C$10:$AS$964,43,FALSE)</f>
        <v>0.37013888888888885</v>
      </c>
    </row>
    <row r="499" spans="1:6" x14ac:dyDescent="0.25">
      <c r="A499" t="s">
        <v>1306</v>
      </c>
      <c r="B499">
        <v>36900</v>
      </c>
      <c r="C499" t="s">
        <v>1307</v>
      </c>
      <c r="D499" s="12">
        <f>VLOOKUP($C499,'time leaving home_302'!$C$10:$AS$964,34,FALSE)</f>
        <v>0.2638888888888889</v>
      </c>
      <c r="E499" s="12">
        <f>VLOOKUP($C499,'time leaving home_302'!$C$10:$AS$964,25,FALSE)</f>
        <v>0.31527777777777777</v>
      </c>
      <c r="F499" s="12">
        <f>VLOOKUP($C499,'time leaving home_302'!$C$10:$AS$964,43,FALSE)</f>
        <v>0.40763888888888888</v>
      </c>
    </row>
    <row r="500" spans="1:6" x14ac:dyDescent="0.25">
      <c r="A500" t="s">
        <v>1564</v>
      </c>
      <c r="B500">
        <v>42340</v>
      </c>
      <c r="C500" t="s">
        <v>1565</v>
      </c>
      <c r="D500" s="12">
        <f>VLOOKUP($C500,'time leaving home_302'!$C$10:$AS$964,34,FALSE)</f>
        <v>0.27847222222222223</v>
      </c>
      <c r="E500" s="12">
        <f>VLOOKUP($C500,'time leaving home_302'!$C$10:$AS$964,25,FALSE)</f>
        <v>0.31527777777777777</v>
      </c>
      <c r="F500" s="12">
        <f>VLOOKUP($C500,'time leaving home_302'!$C$10:$AS$964,43,FALSE)</f>
        <v>0.36527777777777781</v>
      </c>
    </row>
    <row r="501" spans="1:6" x14ac:dyDescent="0.25">
      <c r="A501" t="s">
        <v>1296</v>
      </c>
      <c r="B501">
        <v>36700</v>
      </c>
      <c r="C501" t="s">
        <v>1297</v>
      </c>
      <c r="D501" s="12">
        <f>VLOOKUP($C501,'time leaving home_302'!$C$10:$AS$964,34,FALSE)</f>
        <v>0.26944444444444443</v>
      </c>
      <c r="E501" s="12">
        <f>VLOOKUP($C501,'time leaving home_302'!$C$10:$AS$964,25,FALSE)</f>
        <v>0.31527777777777777</v>
      </c>
      <c r="F501" s="12">
        <f>VLOOKUP($C501,'time leaving home_302'!$C$10:$AS$964,43,FALSE)</f>
        <v>0.37291666666666662</v>
      </c>
    </row>
    <row r="502" spans="1:6" x14ac:dyDescent="0.25">
      <c r="A502" t="s">
        <v>1830</v>
      </c>
      <c r="B502">
        <v>47820</v>
      </c>
      <c r="C502" t="s">
        <v>1831</v>
      </c>
      <c r="D502" s="12">
        <f>VLOOKUP($C502,'time leaving home_302'!$C$10:$AS$964,34,FALSE)</f>
        <v>0.27916666666666667</v>
      </c>
      <c r="E502" s="12">
        <f>VLOOKUP($C502,'time leaving home_302'!$C$10:$AS$964,25,FALSE)</f>
        <v>0.31527777777777777</v>
      </c>
      <c r="F502" s="12">
        <f>VLOOKUP($C502,'time leaving home_302'!$C$10:$AS$964,43,FALSE)</f>
        <v>0.35138888888888892</v>
      </c>
    </row>
    <row r="503" spans="1:6" x14ac:dyDescent="0.25">
      <c r="A503" t="s">
        <v>194</v>
      </c>
      <c r="B503">
        <v>13940</v>
      </c>
      <c r="C503" t="s">
        <v>195</v>
      </c>
      <c r="D503" s="12">
        <f>VLOOKUP($C503,'time leaving home_302'!$C$10:$AS$964,34,FALSE)</f>
        <v>0.27499999999999997</v>
      </c>
      <c r="E503" s="12">
        <f>VLOOKUP($C503,'time leaving home_302'!$C$10:$AS$964,25,FALSE)</f>
        <v>0.31527777777777777</v>
      </c>
      <c r="F503" s="12">
        <f>VLOOKUP($C503,'time leaving home_302'!$C$10:$AS$964,43,FALSE)</f>
        <v>0.3527777777777778</v>
      </c>
    </row>
    <row r="504" spans="1:6" x14ac:dyDescent="0.25">
      <c r="A504" t="s">
        <v>1404</v>
      </c>
      <c r="B504">
        <v>38860</v>
      </c>
      <c r="C504" t="s">
        <v>1405</v>
      </c>
      <c r="D504" s="12">
        <f>VLOOKUP($C504,'time leaving home_302'!$C$10:$AS$964,34,FALSE)</f>
        <v>0.27708333333333335</v>
      </c>
      <c r="E504" s="12">
        <f>VLOOKUP($C504,'time leaving home_302'!$C$10:$AS$964,25,FALSE)</f>
        <v>0.31527777777777777</v>
      </c>
      <c r="F504" s="12">
        <f>VLOOKUP($C504,'time leaving home_302'!$C$10:$AS$964,43,FALSE)</f>
        <v>0.36180555555555555</v>
      </c>
    </row>
    <row r="505" spans="1:6" x14ac:dyDescent="0.25">
      <c r="A505" t="s">
        <v>1248</v>
      </c>
      <c r="B505">
        <v>35740</v>
      </c>
      <c r="C505" t="s">
        <v>1249</v>
      </c>
      <c r="D505" s="12">
        <f>VLOOKUP($C505,'time leaving home_302'!$C$10:$AS$964,34,FALSE)</f>
        <v>0.26874999999999999</v>
      </c>
      <c r="E505" s="12">
        <f>VLOOKUP($C505,'time leaving home_302'!$C$10:$AS$964,25,FALSE)</f>
        <v>0.31527777777777777</v>
      </c>
      <c r="F505" s="12">
        <f>VLOOKUP($C505,'time leaving home_302'!$C$10:$AS$964,43,FALSE)</f>
        <v>0.35486111111111113</v>
      </c>
    </row>
    <row r="506" spans="1:6" x14ac:dyDescent="0.25">
      <c r="A506" t="s">
        <v>478</v>
      </c>
      <c r="B506">
        <v>19900</v>
      </c>
      <c r="C506" t="s">
        <v>479</v>
      </c>
      <c r="D506" s="12">
        <f>VLOOKUP($C506,'time leaving home_302'!$C$10:$AS$964,34,FALSE)</f>
        <v>0.27708333333333335</v>
      </c>
      <c r="E506" s="12">
        <f>VLOOKUP($C506,'time leaving home_302'!$C$10:$AS$964,25,FALSE)</f>
        <v>0.31527777777777777</v>
      </c>
      <c r="F506" s="12">
        <f>VLOOKUP($C506,'time leaving home_302'!$C$10:$AS$964,43,FALSE)</f>
        <v>0.38680555555555557</v>
      </c>
    </row>
    <row r="507" spans="1:6" x14ac:dyDescent="0.25">
      <c r="A507" t="s">
        <v>1738</v>
      </c>
      <c r="B507">
        <v>45820</v>
      </c>
      <c r="C507" t="s">
        <v>1739</v>
      </c>
      <c r="D507" s="12">
        <f>VLOOKUP($C507,'time leaving home_302'!$C$10:$AS$964,34,FALSE)</f>
        <v>0.28055555555555556</v>
      </c>
      <c r="E507" s="12">
        <f>VLOOKUP($C507,'time leaving home_302'!$C$10:$AS$964,25,FALSE)</f>
        <v>0.31527777777777777</v>
      </c>
      <c r="F507" s="12">
        <f>VLOOKUP($C507,'time leaving home_302'!$C$10:$AS$964,43,FALSE)</f>
        <v>0.35555555555555557</v>
      </c>
    </row>
    <row r="508" spans="1:6" x14ac:dyDescent="0.25">
      <c r="A508" t="s">
        <v>978</v>
      </c>
      <c r="B508">
        <v>30260</v>
      </c>
      <c r="C508" t="s">
        <v>979</v>
      </c>
      <c r="D508" s="12">
        <f>VLOOKUP($C508,'time leaving home_302'!$C$10:$AS$964,34,FALSE)</f>
        <v>0.27430555555555552</v>
      </c>
      <c r="E508" s="12">
        <f>VLOOKUP($C508,'time leaving home_302'!$C$10:$AS$964,25,FALSE)</f>
        <v>0.31527777777777777</v>
      </c>
      <c r="F508" s="12">
        <f>VLOOKUP($C508,'time leaving home_302'!$C$10:$AS$964,43,FALSE)</f>
        <v>0.36944444444444446</v>
      </c>
    </row>
    <row r="509" spans="1:6" x14ac:dyDescent="0.25">
      <c r="A509" t="s">
        <v>352</v>
      </c>
      <c r="B509">
        <v>17340</v>
      </c>
      <c r="C509" t="s">
        <v>353</v>
      </c>
      <c r="D509" s="12">
        <f>VLOOKUP($C509,'time leaving home_302'!$C$10:$AS$964,34,FALSE)</f>
        <v>0.27361111111111108</v>
      </c>
      <c r="E509" s="12">
        <f>VLOOKUP($C509,'time leaving home_302'!$C$10:$AS$964,25,FALSE)</f>
        <v>0.31527777777777777</v>
      </c>
      <c r="F509" s="12">
        <f>VLOOKUP($C509,'time leaving home_302'!$C$10:$AS$964,43,FALSE)</f>
        <v>0.36458333333333331</v>
      </c>
    </row>
    <row r="510" spans="1:6" x14ac:dyDescent="0.25">
      <c r="A510" t="s">
        <v>1362</v>
      </c>
      <c r="B510">
        <v>38020</v>
      </c>
      <c r="C510" t="s">
        <v>1363</v>
      </c>
      <c r="D510" s="12">
        <f>VLOOKUP($C510,'time leaving home_302'!$C$10:$AS$964,34,FALSE)</f>
        <v>0.27708333333333335</v>
      </c>
      <c r="E510" s="12">
        <f>VLOOKUP($C510,'time leaving home_302'!$C$10:$AS$964,25,FALSE)</f>
        <v>0.31527777777777777</v>
      </c>
      <c r="F510" s="12">
        <f>VLOOKUP($C510,'time leaving home_302'!$C$10:$AS$964,43,FALSE)</f>
        <v>0.36249999999999999</v>
      </c>
    </row>
    <row r="511" spans="1:6" x14ac:dyDescent="0.25">
      <c r="A511" t="s">
        <v>806</v>
      </c>
      <c r="B511">
        <v>26660</v>
      </c>
      <c r="C511" t="s">
        <v>807</v>
      </c>
      <c r="D511" s="12">
        <f>VLOOKUP($C511,'time leaving home_302'!$C$10:$AS$964,34,FALSE)</f>
        <v>0.28055555555555556</v>
      </c>
      <c r="E511" s="12">
        <f>VLOOKUP($C511,'time leaving home_302'!$C$10:$AS$964,25,FALSE)</f>
        <v>0.31527777777777777</v>
      </c>
      <c r="F511" s="12">
        <f>VLOOKUP($C511,'time leaving home_302'!$C$10:$AS$964,43,FALSE)</f>
        <v>0.41041666666666665</v>
      </c>
    </row>
    <row r="512" spans="1:6" x14ac:dyDescent="0.25">
      <c r="A512" t="s">
        <v>312</v>
      </c>
      <c r="B512">
        <v>16460</v>
      </c>
      <c r="C512" t="s">
        <v>313</v>
      </c>
      <c r="D512" s="12">
        <f>VLOOKUP($C512,'time leaving home_302'!$C$10:$AS$964,34,FALSE)</f>
        <v>0.26944444444444443</v>
      </c>
      <c r="E512" s="12">
        <f>VLOOKUP($C512,'time leaving home_302'!$C$10:$AS$964,25,FALSE)</f>
        <v>0.31527777777777777</v>
      </c>
      <c r="F512" s="12">
        <f>VLOOKUP($C512,'time leaving home_302'!$C$10:$AS$964,43,FALSE)</f>
        <v>0.40069444444444446</v>
      </c>
    </row>
    <row r="513" spans="1:6" x14ac:dyDescent="0.25">
      <c r="A513" t="s">
        <v>686</v>
      </c>
      <c r="B513">
        <v>24300</v>
      </c>
      <c r="C513" t="s">
        <v>687</v>
      </c>
      <c r="D513" s="12">
        <f>VLOOKUP($C513,'time leaving home_302'!$C$10:$AS$964,34,FALSE)</f>
        <v>0.27777777777777779</v>
      </c>
      <c r="E513" s="12">
        <f>VLOOKUP($C513,'time leaving home_302'!$C$10:$AS$964,25,FALSE)</f>
        <v>0.31527777777777777</v>
      </c>
      <c r="F513" s="12">
        <f>VLOOKUP($C513,'time leaving home_302'!$C$10:$AS$964,43,FALSE)</f>
        <v>0.36180555555555555</v>
      </c>
    </row>
    <row r="514" spans="1:6" x14ac:dyDescent="0.25">
      <c r="A514" t="s">
        <v>1204</v>
      </c>
      <c r="B514">
        <v>34780</v>
      </c>
      <c r="C514" t="s">
        <v>1205</v>
      </c>
      <c r="D514" s="12">
        <f>VLOOKUP($C514,'time leaving home_302'!$C$10:$AS$964,34,FALSE)</f>
        <v>0.27499999999999997</v>
      </c>
      <c r="E514" s="12">
        <f>VLOOKUP($C514,'time leaving home_302'!$C$10:$AS$964,25,FALSE)</f>
        <v>0.31527777777777777</v>
      </c>
      <c r="F514" s="12">
        <f>VLOOKUP($C514,'time leaving home_302'!$C$10:$AS$964,43,FALSE)</f>
        <v>0.35694444444444445</v>
      </c>
    </row>
    <row r="515" spans="1:6" x14ac:dyDescent="0.25">
      <c r="A515" t="s">
        <v>902</v>
      </c>
      <c r="B515">
        <v>28700</v>
      </c>
      <c r="C515" t="s">
        <v>903</v>
      </c>
      <c r="D515" s="12">
        <f>VLOOKUP($C515,'time leaving home_302'!$C$10:$AS$964,34,FALSE)</f>
        <v>0.27569444444444441</v>
      </c>
      <c r="E515" s="12">
        <f>VLOOKUP($C515,'time leaving home_302'!$C$10:$AS$964,25,FALSE)</f>
        <v>0.31527777777777777</v>
      </c>
      <c r="F515" s="12">
        <f>VLOOKUP($C515,'time leaving home_302'!$C$10:$AS$964,43,FALSE)</f>
        <v>0.36805555555555558</v>
      </c>
    </row>
    <row r="516" spans="1:6" x14ac:dyDescent="0.25">
      <c r="A516" t="s">
        <v>1216</v>
      </c>
      <c r="B516">
        <v>35020</v>
      </c>
      <c r="C516" t="s">
        <v>1217</v>
      </c>
      <c r="D516" s="12">
        <f>VLOOKUP($C516,'time leaving home_302'!$C$10:$AS$964,34,FALSE)</f>
        <v>0.27777777777777779</v>
      </c>
      <c r="E516" s="12">
        <f>VLOOKUP($C516,'time leaving home_302'!$C$10:$AS$964,25,FALSE)</f>
        <v>0.31527777777777777</v>
      </c>
      <c r="F516" s="12">
        <f>VLOOKUP($C516,'time leaving home_302'!$C$10:$AS$964,43,FALSE)</f>
        <v>0.3520833333333333</v>
      </c>
    </row>
    <row r="517" spans="1:6" x14ac:dyDescent="0.25">
      <c r="A517" t="s">
        <v>386</v>
      </c>
      <c r="B517">
        <v>18020</v>
      </c>
      <c r="C517" t="s">
        <v>387</v>
      </c>
      <c r="D517" s="12">
        <f>VLOOKUP($C517,'time leaving home_302'!$C$10:$AS$964,34,FALSE)</f>
        <v>0.27708333333333335</v>
      </c>
      <c r="E517" s="12">
        <f>VLOOKUP($C517,'time leaving home_302'!$C$10:$AS$964,25,FALSE)</f>
        <v>0.31527777777777777</v>
      </c>
      <c r="F517" s="12">
        <f>VLOOKUP($C517,'time leaving home_302'!$C$10:$AS$964,43,FALSE)</f>
        <v>0.36874999999999997</v>
      </c>
    </row>
    <row r="518" spans="1:6" x14ac:dyDescent="0.25">
      <c r="A518" t="s">
        <v>1864</v>
      </c>
      <c r="B518">
        <v>48660</v>
      </c>
      <c r="C518" t="s">
        <v>1865</v>
      </c>
      <c r="D518" s="12">
        <f>VLOOKUP($C518,'time leaving home_302'!$C$10:$AS$964,34,FALSE)</f>
        <v>0.27986111111111112</v>
      </c>
      <c r="E518" s="12">
        <f>VLOOKUP($C518,'time leaving home_302'!$C$10:$AS$964,25,FALSE)</f>
        <v>0.31527777777777777</v>
      </c>
      <c r="F518" s="12">
        <f>VLOOKUP($C518,'time leaving home_302'!$C$10:$AS$964,43,FALSE)</f>
        <v>0.36388888888888887</v>
      </c>
    </row>
    <row r="519" spans="1:6" x14ac:dyDescent="0.25">
      <c r="A519" t="s">
        <v>1866</v>
      </c>
      <c r="B519">
        <v>48700</v>
      </c>
      <c r="C519" t="s">
        <v>1867</v>
      </c>
      <c r="D519" s="12">
        <f>VLOOKUP($C519,'time leaving home_302'!$C$10:$AS$964,34,FALSE)</f>
        <v>0.2722222222222222</v>
      </c>
      <c r="E519" s="12">
        <f>VLOOKUP($C519,'time leaving home_302'!$C$10:$AS$964,25,FALSE)</f>
        <v>0.31527777777777777</v>
      </c>
      <c r="F519" s="12">
        <f>VLOOKUP($C519,'time leaving home_302'!$C$10:$AS$964,43,FALSE)</f>
        <v>0.37361111111111112</v>
      </c>
    </row>
    <row r="520" spans="1:6" x14ac:dyDescent="0.25">
      <c r="A520" t="s">
        <v>1492</v>
      </c>
      <c r="B520">
        <v>40740</v>
      </c>
      <c r="C520" t="s">
        <v>1493</v>
      </c>
      <c r="D520" s="12">
        <f>VLOOKUP($C520,'time leaving home_302'!$C$10:$AS$964,34,FALSE)</f>
        <v>0.27708333333333335</v>
      </c>
      <c r="E520" s="12">
        <f>VLOOKUP($C520,'time leaving home_302'!$C$10:$AS$964,25,FALSE)</f>
        <v>0.31597222222222221</v>
      </c>
      <c r="F520" s="12">
        <f>VLOOKUP($C520,'time leaving home_302'!$C$10:$AS$964,43,FALSE)</f>
        <v>0.3527777777777778</v>
      </c>
    </row>
    <row r="521" spans="1:6" x14ac:dyDescent="0.25">
      <c r="A521" t="s">
        <v>468</v>
      </c>
      <c r="B521">
        <v>19740</v>
      </c>
      <c r="C521" t="s">
        <v>469</v>
      </c>
      <c r="D521" s="12">
        <f>VLOOKUP($C521,'time leaving home_302'!$C$10:$AS$964,34,FALSE)</f>
        <v>0.27708333333333335</v>
      </c>
      <c r="E521" s="12">
        <f>VLOOKUP($C521,'time leaving home_302'!$C$10:$AS$964,25,FALSE)</f>
        <v>0.31597222222222221</v>
      </c>
      <c r="F521" s="12">
        <f>VLOOKUP($C521,'time leaving home_302'!$C$10:$AS$964,43,FALSE)</f>
        <v>0.36874999999999997</v>
      </c>
    </row>
    <row r="522" spans="1:6" x14ac:dyDescent="0.25">
      <c r="A522" t="s">
        <v>1592</v>
      </c>
      <c r="B522">
        <v>42860</v>
      </c>
      <c r="C522" t="s">
        <v>1593</v>
      </c>
      <c r="D522" s="12">
        <f>VLOOKUP($C522,'time leaving home_302'!$C$10:$AS$964,34,FALSE)</f>
        <v>0.27708333333333335</v>
      </c>
      <c r="E522" s="12">
        <f>VLOOKUP($C522,'time leaving home_302'!$C$10:$AS$964,25,FALSE)</f>
        <v>0.31597222222222221</v>
      </c>
      <c r="F522" s="12">
        <f>VLOOKUP($C522,'time leaving home_302'!$C$10:$AS$964,43,FALSE)</f>
        <v>0.37222222222222223</v>
      </c>
    </row>
    <row r="523" spans="1:6" x14ac:dyDescent="0.25">
      <c r="A523" t="s">
        <v>494</v>
      </c>
      <c r="B523">
        <v>20220</v>
      </c>
      <c r="C523" t="s">
        <v>495</v>
      </c>
      <c r="D523" s="12">
        <f>VLOOKUP($C523,'time leaving home_302'!$C$10:$AS$964,34,FALSE)</f>
        <v>0.27708333333333335</v>
      </c>
      <c r="E523" s="12">
        <f>VLOOKUP($C523,'time leaving home_302'!$C$10:$AS$964,25,FALSE)</f>
        <v>0.31597222222222221</v>
      </c>
      <c r="F523" s="12">
        <f>VLOOKUP($C523,'time leaving home_302'!$C$10:$AS$964,43,FALSE)</f>
        <v>0.37291666666666662</v>
      </c>
    </row>
    <row r="524" spans="1:6" x14ac:dyDescent="0.25">
      <c r="A524" t="s">
        <v>1764</v>
      </c>
      <c r="B524">
        <v>46340</v>
      </c>
      <c r="C524" t="s">
        <v>1765</v>
      </c>
      <c r="D524" s="12">
        <f>VLOOKUP($C524,'time leaving home_302'!$C$10:$AS$964,34,FALSE)</f>
        <v>0.27986111111111112</v>
      </c>
      <c r="E524" s="12">
        <f>VLOOKUP($C524,'time leaving home_302'!$C$10:$AS$964,25,FALSE)</f>
        <v>0.31597222222222221</v>
      </c>
      <c r="F524" s="12">
        <f>VLOOKUP($C524,'time leaving home_302'!$C$10:$AS$964,43,FALSE)</f>
        <v>0.36458333333333331</v>
      </c>
    </row>
    <row r="525" spans="1:6" x14ac:dyDescent="0.25">
      <c r="A525" t="s">
        <v>1784</v>
      </c>
      <c r="B525">
        <v>46740</v>
      </c>
      <c r="C525" t="s">
        <v>1785</v>
      </c>
      <c r="D525" s="12">
        <f>VLOOKUP($C525,'time leaving home_302'!$C$10:$AS$964,34,FALSE)</f>
        <v>0.26944444444444443</v>
      </c>
      <c r="E525" s="12">
        <f>VLOOKUP($C525,'time leaving home_302'!$C$10:$AS$964,25,FALSE)</f>
        <v>0.31597222222222221</v>
      </c>
      <c r="F525" s="12">
        <f>VLOOKUP($C525,'time leaving home_302'!$C$10:$AS$964,43,FALSE)</f>
        <v>0.36874999999999997</v>
      </c>
    </row>
    <row r="526" spans="1:6" x14ac:dyDescent="0.25">
      <c r="A526" t="s">
        <v>1862</v>
      </c>
      <c r="B526">
        <v>48620</v>
      </c>
      <c r="C526" t="s">
        <v>1863</v>
      </c>
      <c r="D526" s="12">
        <f>VLOOKUP($C526,'time leaving home_302'!$C$10:$AS$964,34,FALSE)</f>
        <v>0.27847222222222223</v>
      </c>
      <c r="E526" s="12">
        <f>VLOOKUP($C526,'time leaving home_302'!$C$10:$AS$964,25,FALSE)</f>
        <v>0.31597222222222221</v>
      </c>
      <c r="F526" s="12">
        <f>VLOOKUP($C526,'time leaving home_302'!$C$10:$AS$964,43,FALSE)</f>
        <v>0.36874999999999997</v>
      </c>
    </row>
    <row r="527" spans="1:6" x14ac:dyDescent="0.25">
      <c r="A527" t="s">
        <v>1288</v>
      </c>
      <c r="B527">
        <v>36540</v>
      </c>
      <c r="C527" t="s">
        <v>1289</v>
      </c>
      <c r="D527" s="12">
        <f>VLOOKUP($C527,'time leaving home_302'!$C$10:$AS$964,34,FALSE)</f>
        <v>0.28125</v>
      </c>
      <c r="E527" s="12">
        <f>VLOOKUP($C527,'time leaving home_302'!$C$10:$AS$964,25,FALSE)</f>
        <v>0.31597222222222221</v>
      </c>
      <c r="F527" s="12">
        <f>VLOOKUP($C527,'time leaving home_302'!$C$10:$AS$964,43,FALSE)</f>
        <v>0.36527777777777781</v>
      </c>
    </row>
    <row r="528" spans="1:6" x14ac:dyDescent="0.25">
      <c r="A528" t="s">
        <v>998</v>
      </c>
      <c r="B528">
        <v>30660</v>
      </c>
      <c r="C528" t="s">
        <v>999</v>
      </c>
      <c r="D528" s="12">
        <f>VLOOKUP($C528,'time leaving home_302'!$C$10:$AS$964,34,FALSE)</f>
        <v>0.28055555555555556</v>
      </c>
      <c r="E528" s="12">
        <f>VLOOKUP($C528,'time leaving home_302'!$C$10:$AS$964,25,FALSE)</f>
        <v>0.31597222222222221</v>
      </c>
      <c r="F528" s="12">
        <f>VLOOKUP($C528,'time leaving home_302'!$C$10:$AS$964,43,FALSE)</f>
        <v>0.36874999999999997</v>
      </c>
    </row>
    <row r="529" spans="1:6" x14ac:dyDescent="0.25">
      <c r="A529" t="s">
        <v>644</v>
      </c>
      <c r="B529">
        <v>23380</v>
      </c>
      <c r="C529" t="s">
        <v>645</v>
      </c>
      <c r="D529" s="12">
        <f>VLOOKUP($C529,'time leaving home_302'!$C$10:$AS$964,34,FALSE)</f>
        <v>0.27083333333333331</v>
      </c>
      <c r="E529" s="12">
        <f>VLOOKUP($C529,'time leaving home_302'!$C$10:$AS$964,25,FALSE)</f>
        <v>0.31597222222222221</v>
      </c>
      <c r="F529" s="12">
        <f>VLOOKUP($C529,'time leaving home_302'!$C$10:$AS$964,43,FALSE)</f>
        <v>0.42291666666666666</v>
      </c>
    </row>
    <row r="530" spans="1:6" x14ac:dyDescent="0.25">
      <c r="A530" t="s">
        <v>828</v>
      </c>
      <c r="B530">
        <v>27100</v>
      </c>
      <c r="C530" t="s">
        <v>829</v>
      </c>
      <c r="D530" s="12">
        <f>VLOOKUP($C530,'time leaving home_302'!$C$10:$AS$964,34,FALSE)</f>
        <v>0.27361111111111108</v>
      </c>
      <c r="E530" s="12">
        <f>VLOOKUP($C530,'time leaving home_302'!$C$10:$AS$964,25,FALSE)</f>
        <v>0.31597222222222221</v>
      </c>
      <c r="F530" s="12">
        <f>VLOOKUP($C530,'time leaving home_302'!$C$10:$AS$964,43,FALSE)</f>
        <v>0.38819444444444445</v>
      </c>
    </row>
    <row r="531" spans="1:6" x14ac:dyDescent="0.25">
      <c r="A531" t="s">
        <v>1038</v>
      </c>
      <c r="B531">
        <v>31500</v>
      </c>
      <c r="C531" t="s">
        <v>1039</v>
      </c>
      <c r="D531" s="12">
        <f>VLOOKUP($C531,'time leaving home_302'!$C$10:$AS$964,34,FALSE)</f>
        <v>0.26874999999999999</v>
      </c>
      <c r="E531" s="12">
        <f>VLOOKUP($C531,'time leaving home_302'!$C$10:$AS$964,25,FALSE)</f>
        <v>0.31597222222222221</v>
      </c>
      <c r="F531" s="12">
        <f>VLOOKUP($C531,'time leaving home_302'!$C$10:$AS$964,43,FALSE)</f>
        <v>0.4236111111111111</v>
      </c>
    </row>
    <row r="532" spans="1:6" x14ac:dyDescent="0.25">
      <c r="A532" t="s">
        <v>438</v>
      </c>
      <c r="B532">
        <v>19100</v>
      </c>
      <c r="C532" t="s">
        <v>439</v>
      </c>
      <c r="D532" s="12">
        <f>VLOOKUP($C532,'time leaving home_302'!$C$10:$AS$964,34,FALSE)</f>
        <v>0.27777777777777779</v>
      </c>
      <c r="E532" s="12">
        <f>VLOOKUP($C532,'time leaving home_302'!$C$10:$AS$964,25,FALSE)</f>
        <v>0.31597222222222221</v>
      </c>
      <c r="F532" s="12">
        <f>VLOOKUP($C532,'time leaving home_302'!$C$10:$AS$964,43,FALSE)</f>
        <v>0.3666666666666667</v>
      </c>
    </row>
    <row r="533" spans="1:6" x14ac:dyDescent="0.25">
      <c r="A533" t="s">
        <v>740</v>
      </c>
      <c r="B533">
        <v>25420</v>
      </c>
      <c r="C533" t="s">
        <v>741</v>
      </c>
      <c r="D533" s="12">
        <f>VLOOKUP($C533,'time leaving home_302'!$C$10:$AS$964,34,FALSE)</f>
        <v>0.27847222222222223</v>
      </c>
      <c r="E533" s="12">
        <f>VLOOKUP($C533,'time leaving home_302'!$C$10:$AS$964,25,FALSE)</f>
        <v>0.31597222222222221</v>
      </c>
      <c r="F533" s="12">
        <f>VLOOKUP($C533,'time leaving home_302'!$C$10:$AS$964,43,FALSE)</f>
        <v>0.3666666666666667</v>
      </c>
    </row>
    <row r="534" spans="1:6" x14ac:dyDescent="0.25">
      <c r="A534" t="s">
        <v>1108</v>
      </c>
      <c r="B534">
        <v>32820</v>
      </c>
      <c r="C534" t="s">
        <v>1109</v>
      </c>
      <c r="D534" s="12">
        <f>VLOOKUP($C534,'time leaving home_302'!$C$10:$AS$964,34,FALSE)</f>
        <v>0.27847222222222223</v>
      </c>
      <c r="E534" s="12">
        <f>VLOOKUP($C534,'time leaving home_302'!$C$10:$AS$964,25,FALSE)</f>
        <v>0.31597222222222221</v>
      </c>
      <c r="F534" s="12">
        <f>VLOOKUP($C534,'time leaving home_302'!$C$10:$AS$964,43,FALSE)</f>
        <v>0.37638888888888888</v>
      </c>
    </row>
    <row r="535" spans="1:6" x14ac:dyDescent="0.25">
      <c r="A535" t="s">
        <v>988</v>
      </c>
      <c r="B535">
        <v>30420</v>
      </c>
      <c r="C535" t="s">
        <v>989</v>
      </c>
      <c r="D535" s="12">
        <f>VLOOKUP($C535,'time leaving home_302'!$C$10:$AS$964,34,FALSE)</f>
        <v>0.2722222222222222</v>
      </c>
      <c r="E535" s="12">
        <f>VLOOKUP($C535,'time leaving home_302'!$C$10:$AS$964,25,FALSE)</f>
        <v>0.31597222222222221</v>
      </c>
      <c r="F535" s="12">
        <f>VLOOKUP($C535,'time leaving home_302'!$C$10:$AS$964,43,FALSE)</f>
        <v>0.37013888888888885</v>
      </c>
    </row>
    <row r="536" spans="1:6" x14ac:dyDescent="0.25">
      <c r="A536" t="s">
        <v>1326</v>
      </c>
      <c r="B536">
        <v>37340</v>
      </c>
      <c r="C536" t="s">
        <v>1327</v>
      </c>
      <c r="D536" s="12">
        <f>VLOOKUP($C536,'time leaving home_302'!$C$10:$AS$964,34,FALSE)</f>
        <v>0.27986111111111112</v>
      </c>
      <c r="E536" s="12">
        <f>VLOOKUP($C536,'time leaving home_302'!$C$10:$AS$964,25,FALSE)</f>
        <v>0.31597222222222221</v>
      </c>
      <c r="F536" s="12">
        <f>VLOOKUP($C536,'time leaving home_302'!$C$10:$AS$964,43,FALSE)</f>
        <v>0.36527777777777781</v>
      </c>
    </row>
    <row r="537" spans="1:6" x14ac:dyDescent="0.25">
      <c r="A537" t="s">
        <v>1884</v>
      </c>
      <c r="B537">
        <v>49100</v>
      </c>
      <c r="C537" t="s">
        <v>1885</v>
      </c>
      <c r="D537" s="12">
        <f>VLOOKUP($C537,'time leaving home_302'!$C$10:$AS$964,34,FALSE)</f>
        <v>0.27569444444444441</v>
      </c>
      <c r="E537" s="12">
        <f>VLOOKUP($C537,'time leaving home_302'!$C$10:$AS$964,25,FALSE)</f>
        <v>0.31597222222222221</v>
      </c>
      <c r="F537" s="12">
        <f>VLOOKUP($C537,'time leaving home_302'!$C$10:$AS$964,43,FALSE)</f>
        <v>0.3888888888888889</v>
      </c>
    </row>
    <row r="538" spans="1:6" x14ac:dyDescent="0.25">
      <c r="A538" t="s">
        <v>592</v>
      </c>
      <c r="B538">
        <v>22260</v>
      </c>
      <c r="C538" t="s">
        <v>593</v>
      </c>
      <c r="D538" s="12">
        <f>VLOOKUP($C538,'time leaving home_302'!$C$10:$AS$964,34,FALSE)</f>
        <v>0.27708333333333335</v>
      </c>
      <c r="E538" s="12">
        <f>VLOOKUP($C538,'time leaving home_302'!$C$10:$AS$964,25,FALSE)</f>
        <v>0.31597222222222221</v>
      </c>
      <c r="F538" s="12">
        <f>VLOOKUP($C538,'time leaving home_302'!$C$10:$AS$964,43,FALSE)</f>
        <v>0.35833333333333334</v>
      </c>
    </row>
    <row r="539" spans="1:6" x14ac:dyDescent="0.25">
      <c r="A539" t="s">
        <v>1668</v>
      </c>
      <c r="B539">
        <v>44420</v>
      </c>
      <c r="C539" t="s">
        <v>1669</v>
      </c>
      <c r="D539" s="12">
        <f>VLOOKUP($C539,'time leaving home_302'!$C$10:$AS$964,34,FALSE)</f>
        <v>0.27499999999999997</v>
      </c>
      <c r="E539" s="12">
        <f>VLOOKUP($C539,'time leaving home_302'!$C$10:$AS$964,25,FALSE)</f>
        <v>0.31597222222222221</v>
      </c>
      <c r="F539" s="12">
        <f>VLOOKUP($C539,'time leaving home_302'!$C$10:$AS$964,43,FALSE)</f>
        <v>0.36180555555555555</v>
      </c>
    </row>
    <row r="540" spans="1:6" x14ac:dyDescent="0.25">
      <c r="A540" t="s">
        <v>1604</v>
      </c>
      <c r="B540">
        <v>43140</v>
      </c>
      <c r="C540" t="s">
        <v>1605</v>
      </c>
      <c r="D540" s="12">
        <f>VLOOKUP($C540,'time leaving home_302'!$C$10:$AS$964,34,FALSE)</f>
        <v>0.27847222222222223</v>
      </c>
      <c r="E540" s="12">
        <f>VLOOKUP($C540,'time leaving home_302'!$C$10:$AS$964,25,FALSE)</f>
        <v>0.31597222222222221</v>
      </c>
      <c r="F540" s="12">
        <f>VLOOKUP($C540,'time leaving home_302'!$C$10:$AS$964,43,FALSE)</f>
        <v>0.36180555555555555</v>
      </c>
    </row>
    <row r="541" spans="1:6" x14ac:dyDescent="0.25">
      <c r="A541" t="s">
        <v>1426</v>
      </c>
      <c r="B541">
        <v>39380</v>
      </c>
      <c r="C541" t="s">
        <v>1427</v>
      </c>
      <c r="D541" s="12">
        <f>VLOOKUP($C541,'time leaving home_302'!$C$10:$AS$964,34,FALSE)</f>
        <v>0.27361111111111108</v>
      </c>
      <c r="E541" s="12">
        <f>VLOOKUP($C541,'time leaving home_302'!$C$10:$AS$964,25,FALSE)</f>
        <v>0.31597222222222221</v>
      </c>
      <c r="F541" s="12">
        <f>VLOOKUP($C541,'time leaving home_302'!$C$10:$AS$964,43,FALSE)</f>
        <v>0.38055555555555554</v>
      </c>
    </row>
    <row r="542" spans="1:6" x14ac:dyDescent="0.25">
      <c r="A542" t="s">
        <v>708</v>
      </c>
      <c r="B542">
        <v>24740</v>
      </c>
      <c r="C542" t="s">
        <v>709</v>
      </c>
      <c r="D542" s="12">
        <f>VLOOKUP($C542,'time leaving home_302'!$C$10:$AS$964,34,FALSE)</f>
        <v>0.28125</v>
      </c>
      <c r="E542" s="12">
        <f>VLOOKUP($C542,'time leaving home_302'!$C$10:$AS$964,25,FALSE)</f>
        <v>0.31597222222222221</v>
      </c>
      <c r="F542" s="12">
        <f>VLOOKUP($C542,'time leaving home_302'!$C$10:$AS$964,43,FALSE)</f>
        <v>0.36805555555555558</v>
      </c>
    </row>
    <row r="543" spans="1:6" x14ac:dyDescent="0.25">
      <c r="A543" t="s">
        <v>912</v>
      </c>
      <c r="B543">
        <v>28900</v>
      </c>
      <c r="C543" t="s">
        <v>913</v>
      </c>
      <c r="D543" s="12">
        <f>VLOOKUP($C543,'time leaving home_302'!$C$10:$AS$964,34,FALSE)</f>
        <v>0.27430555555555552</v>
      </c>
      <c r="E543" s="12">
        <f>VLOOKUP($C543,'time leaving home_302'!$C$10:$AS$964,25,FALSE)</f>
        <v>0.31597222222222221</v>
      </c>
      <c r="F543" s="12">
        <f>VLOOKUP($C543,'time leaving home_302'!$C$10:$AS$964,43,FALSE)</f>
        <v>0.37013888888888885</v>
      </c>
    </row>
    <row r="544" spans="1:6" x14ac:dyDescent="0.25">
      <c r="A544" t="s">
        <v>1274</v>
      </c>
      <c r="B544">
        <v>36260</v>
      </c>
      <c r="C544" t="s">
        <v>1275</v>
      </c>
      <c r="D544" s="12">
        <f>VLOOKUP($C544,'time leaving home_302'!$C$10:$AS$964,34,FALSE)</f>
        <v>0.27152777777777776</v>
      </c>
      <c r="E544" s="12">
        <f>VLOOKUP($C544,'time leaving home_302'!$C$10:$AS$964,25,FALSE)</f>
        <v>0.31597222222222221</v>
      </c>
      <c r="F544" s="12">
        <f>VLOOKUP($C544,'time leaving home_302'!$C$10:$AS$964,43,FALSE)</f>
        <v>0.37361111111111112</v>
      </c>
    </row>
    <row r="545" spans="1:6" x14ac:dyDescent="0.25">
      <c r="A545" t="s">
        <v>1754</v>
      </c>
      <c r="B545">
        <v>46140</v>
      </c>
      <c r="C545" t="s">
        <v>1755</v>
      </c>
      <c r="D545" s="12">
        <f>VLOOKUP($C545,'time leaving home_302'!$C$10:$AS$964,34,FALSE)</f>
        <v>0.27916666666666667</v>
      </c>
      <c r="E545" s="12">
        <f>VLOOKUP($C545,'time leaving home_302'!$C$10:$AS$964,25,FALSE)</f>
        <v>0.31597222222222221</v>
      </c>
      <c r="F545" s="12">
        <f>VLOOKUP($C545,'time leaving home_302'!$C$10:$AS$964,43,FALSE)</f>
        <v>0.36319444444444443</v>
      </c>
    </row>
    <row r="546" spans="1:6" x14ac:dyDescent="0.25">
      <c r="A546" t="s">
        <v>610</v>
      </c>
      <c r="B546">
        <v>22580</v>
      </c>
      <c r="C546" t="s">
        <v>611</v>
      </c>
      <c r="D546" s="12">
        <f>VLOOKUP($C546,'time leaving home_302'!$C$10:$AS$964,34,FALSE)</f>
        <v>0.27638888888888891</v>
      </c>
      <c r="E546" s="12">
        <f>VLOOKUP($C546,'time leaving home_302'!$C$10:$AS$964,25,FALSE)</f>
        <v>0.31597222222222221</v>
      </c>
      <c r="F546" s="12">
        <f>VLOOKUP($C546,'time leaving home_302'!$C$10:$AS$964,43,FALSE)</f>
        <v>0.37013888888888885</v>
      </c>
    </row>
    <row r="547" spans="1:6" x14ac:dyDescent="0.25">
      <c r="A547" t="s">
        <v>190</v>
      </c>
      <c r="B547">
        <v>13860</v>
      </c>
      <c r="C547" t="s">
        <v>191</v>
      </c>
      <c r="D547" s="12">
        <f>VLOOKUP($C547,'time leaving home_302'!$C$10:$AS$964,34,FALSE)</f>
        <v>0.28125</v>
      </c>
      <c r="E547" s="12">
        <f>VLOOKUP($C547,'time leaving home_302'!$C$10:$AS$964,25,FALSE)</f>
        <v>0.31597222222222221</v>
      </c>
      <c r="F547" s="12">
        <f>VLOOKUP($C547,'time leaving home_302'!$C$10:$AS$964,43,FALSE)</f>
        <v>0.36319444444444443</v>
      </c>
    </row>
    <row r="548" spans="1:6" x14ac:dyDescent="0.25">
      <c r="A548" t="s">
        <v>636</v>
      </c>
      <c r="B548">
        <v>23180</v>
      </c>
      <c r="C548" t="s">
        <v>637</v>
      </c>
      <c r="D548" s="12">
        <f>VLOOKUP($C548,'time leaving home_302'!$C$10:$AS$964,34,FALSE)</f>
        <v>0.28541666666666665</v>
      </c>
      <c r="E548" s="12">
        <f>VLOOKUP($C548,'time leaving home_302'!$C$10:$AS$964,25,FALSE)</f>
        <v>0.31666666666666665</v>
      </c>
      <c r="F548" s="12">
        <f>VLOOKUP($C548,'time leaving home_302'!$C$10:$AS$964,43,FALSE)</f>
        <v>0.36041666666666666</v>
      </c>
    </row>
    <row r="549" spans="1:6" x14ac:dyDescent="0.25">
      <c r="A549" t="s">
        <v>1432</v>
      </c>
      <c r="B549">
        <v>39500</v>
      </c>
      <c r="C549" t="s">
        <v>1433</v>
      </c>
      <c r="D549" s="12">
        <f>VLOOKUP($C549,'time leaving home_302'!$C$10:$AS$964,34,FALSE)</f>
        <v>0.28055555555555556</v>
      </c>
      <c r="E549" s="12">
        <f>VLOOKUP($C549,'time leaving home_302'!$C$10:$AS$964,25,FALSE)</f>
        <v>0.31666666666666665</v>
      </c>
      <c r="F549" s="12">
        <f>VLOOKUP($C549,'time leaving home_302'!$C$10:$AS$964,43,FALSE)</f>
        <v>0.36527777777777781</v>
      </c>
    </row>
    <row r="550" spans="1:6" x14ac:dyDescent="0.25">
      <c r="A550" t="s">
        <v>460</v>
      </c>
      <c r="B550">
        <v>19580</v>
      </c>
      <c r="C550" t="s">
        <v>461</v>
      </c>
      <c r="D550" s="12">
        <f>VLOOKUP($C550,'time leaving home_302'!$C$10:$AS$964,34,FALSE)</f>
        <v>0.27152777777777776</v>
      </c>
      <c r="E550" s="12">
        <f>VLOOKUP($C550,'time leaving home_302'!$C$10:$AS$964,25,FALSE)</f>
        <v>0.31666666666666665</v>
      </c>
      <c r="F550" s="12">
        <f>VLOOKUP($C550,'time leaving home_302'!$C$10:$AS$964,43,FALSE)</f>
        <v>0.42222222222222222</v>
      </c>
    </row>
    <row r="551" spans="1:6" x14ac:dyDescent="0.25">
      <c r="A551" t="s">
        <v>348</v>
      </c>
      <c r="B551">
        <v>17260</v>
      </c>
      <c r="C551" t="s">
        <v>349</v>
      </c>
      <c r="D551" s="12">
        <f>VLOOKUP($C551,'time leaving home_302'!$C$10:$AS$964,34,FALSE)</f>
        <v>0.28472222222222221</v>
      </c>
      <c r="E551" s="12">
        <f>VLOOKUP($C551,'time leaving home_302'!$C$10:$AS$964,25,FALSE)</f>
        <v>0.31666666666666665</v>
      </c>
      <c r="F551" s="12">
        <f>VLOOKUP($C551,'time leaving home_302'!$C$10:$AS$964,43,FALSE)</f>
        <v>0.37986111111111115</v>
      </c>
    </row>
    <row r="552" spans="1:6" x14ac:dyDescent="0.25">
      <c r="A552" t="s">
        <v>1670</v>
      </c>
      <c r="B552">
        <v>44500</v>
      </c>
      <c r="C552" t="s">
        <v>1671</v>
      </c>
      <c r="D552" s="12">
        <f>VLOOKUP($C552,'time leaving home_302'!$C$10:$AS$964,34,FALSE)</f>
        <v>0.28680555555555559</v>
      </c>
      <c r="E552" s="12">
        <f>VLOOKUP($C552,'time leaving home_302'!$C$10:$AS$964,25,FALSE)</f>
        <v>0.31666666666666665</v>
      </c>
      <c r="F552" s="12">
        <f>VLOOKUP($C552,'time leaving home_302'!$C$10:$AS$964,43,FALSE)</f>
        <v>0.36944444444444446</v>
      </c>
    </row>
    <row r="553" spans="1:6" x14ac:dyDescent="0.25">
      <c r="A553" t="s">
        <v>282</v>
      </c>
      <c r="B553">
        <v>15820</v>
      </c>
      <c r="C553" t="s">
        <v>283</v>
      </c>
      <c r="D553" s="12">
        <f>VLOOKUP($C553,'time leaving home_302'!$C$10:$AS$964,34,FALSE)</f>
        <v>0.27361111111111108</v>
      </c>
      <c r="E553" s="12">
        <f>VLOOKUP($C553,'time leaving home_302'!$C$10:$AS$964,25,FALSE)</f>
        <v>0.31666666666666665</v>
      </c>
      <c r="F553" s="12">
        <f>VLOOKUP($C553,'time leaving home_302'!$C$10:$AS$964,43,FALSE)</f>
        <v>0.36319444444444443</v>
      </c>
    </row>
    <row r="554" spans="1:6" x14ac:dyDescent="0.25">
      <c r="A554" t="s">
        <v>1612</v>
      </c>
      <c r="B554">
        <v>43300</v>
      </c>
      <c r="C554" t="s">
        <v>1613</v>
      </c>
      <c r="D554" s="12">
        <f>VLOOKUP($C554,'time leaving home_302'!$C$10:$AS$964,34,FALSE)</f>
        <v>0.27291666666666664</v>
      </c>
      <c r="E554" s="12">
        <f>VLOOKUP($C554,'time leaving home_302'!$C$10:$AS$964,25,FALSE)</f>
        <v>0.31666666666666665</v>
      </c>
      <c r="F554" s="12">
        <f>VLOOKUP($C554,'time leaving home_302'!$C$10:$AS$964,43,FALSE)</f>
        <v>0.37708333333333338</v>
      </c>
    </row>
    <row r="555" spans="1:6" x14ac:dyDescent="0.25">
      <c r="A555" t="s">
        <v>816</v>
      </c>
      <c r="B555">
        <v>26860</v>
      </c>
      <c r="C555" t="s">
        <v>817</v>
      </c>
      <c r="D555" s="12">
        <f>VLOOKUP($C555,'time leaving home_302'!$C$10:$AS$964,34,FALSE)</f>
        <v>0.27152777777777776</v>
      </c>
      <c r="E555" s="12">
        <f>VLOOKUP($C555,'time leaving home_302'!$C$10:$AS$964,25,FALSE)</f>
        <v>0.31666666666666665</v>
      </c>
      <c r="F555" s="12">
        <f>VLOOKUP($C555,'time leaving home_302'!$C$10:$AS$964,43,FALSE)</f>
        <v>0.38055555555555554</v>
      </c>
    </row>
    <row r="556" spans="1:6" x14ac:dyDescent="0.25">
      <c r="A556" t="s">
        <v>320</v>
      </c>
      <c r="B556">
        <v>16620</v>
      </c>
      <c r="C556" t="s">
        <v>321</v>
      </c>
      <c r="D556" s="12">
        <f>VLOOKUP($C556,'time leaving home_302'!$C$10:$AS$964,34,FALSE)</f>
        <v>0.27916666666666667</v>
      </c>
      <c r="E556" s="12">
        <f>VLOOKUP($C556,'time leaving home_302'!$C$10:$AS$964,25,FALSE)</f>
        <v>0.31666666666666665</v>
      </c>
      <c r="F556" s="12">
        <f>VLOOKUP($C556,'time leaving home_302'!$C$10:$AS$964,43,FALSE)</f>
        <v>0.36319444444444443</v>
      </c>
    </row>
    <row r="557" spans="1:6" x14ac:dyDescent="0.25">
      <c r="A557" t="s">
        <v>878</v>
      </c>
      <c r="B557">
        <v>28140</v>
      </c>
      <c r="C557" t="s">
        <v>879</v>
      </c>
      <c r="D557" s="12">
        <f>VLOOKUP($C557,'time leaving home_302'!$C$10:$AS$964,34,FALSE)</f>
        <v>0.27986111111111112</v>
      </c>
      <c r="E557" s="12">
        <f>VLOOKUP($C557,'time leaving home_302'!$C$10:$AS$964,25,FALSE)</f>
        <v>0.31666666666666665</v>
      </c>
      <c r="F557" s="12">
        <f>VLOOKUP($C557,'time leaving home_302'!$C$10:$AS$964,43,FALSE)</f>
        <v>0.36458333333333331</v>
      </c>
    </row>
    <row r="558" spans="1:6" x14ac:dyDescent="0.25">
      <c r="A558" t="s">
        <v>150</v>
      </c>
      <c r="B558">
        <v>13020</v>
      </c>
      <c r="C558" t="s">
        <v>151</v>
      </c>
      <c r="D558" s="12">
        <f>VLOOKUP($C558,'time leaving home_302'!$C$10:$AS$964,34,FALSE)</f>
        <v>0.27777777777777779</v>
      </c>
      <c r="E558" s="12">
        <f>VLOOKUP($C558,'time leaving home_302'!$C$10:$AS$964,25,FALSE)</f>
        <v>0.31666666666666665</v>
      </c>
      <c r="F558" s="12">
        <f>VLOOKUP($C558,'time leaving home_302'!$C$10:$AS$964,43,FALSE)</f>
        <v>0.37986111111111115</v>
      </c>
    </row>
    <row r="559" spans="1:6" x14ac:dyDescent="0.25">
      <c r="A559" t="s">
        <v>1132</v>
      </c>
      <c r="B559">
        <v>33300</v>
      </c>
      <c r="C559" t="s">
        <v>1133</v>
      </c>
      <c r="D559" s="12">
        <f>VLOOKUP($C559,'time leaving home_302'!$C$10:$AS$964,34,FALSE)</f>
        <v>0.28055555555555556</v>
      </c>
      <c r="E559" s="12">
        <f>VLOOKUP($C559,'time leaving home_302'!$C$10:$AS$964,25,FALSE)</f>
        <v>0.31666666666666665</v>
      </c>
      <c r="F559" s="12">
        <f>VLOOKUP($C559,'time leaving home_302'!$C$10:$AS$964,43,FALSE)</f>
        <v>0.39999999999999997</v>
      </c>
    </row>
    <row r="560" spans="1:6" x14ac:dyDescent="0.25">
      <c r="A560" t="s">
        <v>224</v>
      </c>
      <c r="B560">
        <v>14540</v>
      </c>
      <c r="C560" t="s">
        <v>225</v>
      </c>
      <c r="D560" s="12">
        <f>VLOOKUP($C560,'time leaving home_302'!$C$10:$AS$964,34,FALSE)</f>
        <v>0.27847222222222223</v>
      </c>
      <c r="E560" s="12">
        <f>VLOOKUP($C560,'time leaving home_302'!$C$10:$AS$964,25,FALSE)</f>
        <v>0.31666666666666665</v>
      </c>
      <c r="F560" s="12">
        <f>VLOOKUP($C560,'time leaving home_302'!$C$10:$AS$964,43,FALSE)</f>
        <v>0.3979166666666667</v>
      </c>
    </row>
    <row r="561" spans="1:6" x14ac:dyDescent="0.25">
      <c r="A561" t="s">
        <v>1142</v>
      </c>
      <c r="B561">
        <v>33500</v>
      </c>
      <c r="C561" t="s">
        <v>1143</v>
      </c>
      <c r="D561" s="12">
        <f>VLOOKUP($C561,'time leaving home_302'!$C$10:$AS$964,34,FALSE)</f>
        <v>0.28194444444444444</v>
      </c>
      <c r="E561" s="12">
        <f>VLOOKUP($C561,'time leaving home_302'!$C$10:$AS$964,25,FALSE)</f>
        <v>0.31666666666666665</v>
      </c>
      <c r="F561" s="12">
        <f>VLOOKUP($C561,'time leaving home_302'!$C$10:$AS$964,43,FALSE)</f>
        <v>0.35625000000000001</v>
      </c>
    </row>
    <row r="562" spans="1:6" x14ac:dyDescent="0.25">
      <c r="A562" t="s">
        <v>818</v>
      </c>
      <c r="B562">
        <v>26900</v>
      </c>
      <c r="C562" t="s">
        <v>819</v>
      </c>
      <c r="D562" s="12">
        <f>VLOOKUP($C562,'time leaving home_302'!$C$10:$AS$964,34,FALSE)</f>
        <v>0.28125</v>
      </c>
      <c r="E562" s="12">
        <f>VLOOKUP($C562,'time leaving home_302'!$C$10:$AS$964,25,FALSE)</f>
        <v>0.31666666666666665</v>
      </c>
      <c r="F562" s="12">
        <f>VLOOKUP($C562,'time leaving home_302'!$C$10:$AS$964,43,FALSE)</f>
        <v>0.36944444444444446</v>
      </c>
    </row>
    <row r="563" spans="1:6" x14ac:dyDescent="0.25">
      <c r="A563" t="s">
        <v>336</v>
      </c>
      <c r="B563">
        <v>16980</v>
      </c>
      <c r="C563" t="s">
        <v>337</v>
      </c>
      <c r="D563" s="12">
        <f>VLOOKUP($C563,'time leaving home_302'!$C$10:$AS$964,34,FALSE)</f>
        <v>0.27361111111111108</v>
      </c>
      <c r="E563" s="12">
        <f>VLOOKUP($C563,'time leaving home_302'!$C$10:$AS$964,25,FALSE)</f>
        <v>0.31666666666666665</v>
      </c>
      <c r="F563" s="12">
        <f>VLOOKUP($C563,'time leaving home_302'!$C$10:$AS$964,43,FALSE)</f>
        <v>0.37291666666666662</v>
      </c>
    </row>
    <row r="564" spans="1:6" x14ac:dyDescent="0.25">
      <c r="A564" t="s">
        <v>90</v>
      </c>
      <c r="B564">
        <v>11740</v>
      </c>
      <c r="C564" t="s">
        <v>91</v>
      </c>
      <c r="D564" s="12">
        <f>VLOOKUP($C564,'time leaving home_302'!$C$10:$AS$964,34,FALSE)</f>
        <v>0.27430555555555552</v>
      </c>
      <c r="E564" s="12">
        <f>VLOOKUP($C564,'time leaving home_302'!$C$10:$AS$964,25,FALSE)</f>
        <v>0.31666666666666665</v>
      </c>
      <c r="F564" s="12">
        <f>VLOOKUP($C564,'time leaving home_302'!$C$10:$AS$964,43,FALSE)</f>
        <v>0.37847222222222227</v>
      </c>
    </row>
    <row r="565" spans="1:6" x14ac:dyDescent="0.25">
      <c r="A565" t="s">
        <v>314</v>
      </c>
      <c r="B565">
        <v>16500</v>
      </c>
      <c r="C565" t="s">
        <v>315</v>
      </c>
      <c r="D565" s="12">
        <f>VLOOKUP($C565,'time leaving home_302'!$C$10:$AS$964,34,FALSE)</f>
        <v>0.26458333333333334</v>
      </c>
      <c r="E565" s="12">
        <f>VLOOKUP($C565,'time leaving home_302'!$C$10:$AS$964,25,FALSE)</f>
        <v>0.31666666666666665</v>
      </c>
      <c r="F565" s="12">
        <f>VLOOKUP($C565,'time leaving home_302'!$C$10:$AS$964,43,FALSE)</f>
        <v>0.37708333333333338</v>
      </c>
    </row>
    <row r="566" spans="1:6" x14ac:dyDescent="0.25">
      <c r="A566" t="s">
        <v>1076</v>
      </c>
      <c r="B566">
        <v>32260</v>
      </c>
      <c r="C566" t="s">
        <v>1077</v>
      </c>
      <c r="D566" s="12">
        <f>VLOOKUP($C566,'time leaving home_302'!$C$10:$AS$964,34,FALSE)</f>
        <v>0.27569444444444441</v>
      </c>
      <c r="E566" s="12">
        <f>VLOOKUP($C566,'time leaving home_302'!$C$10:$AS$964,25,FALSE)</f>
        <v>0.31666666666666665</v>
      </c>
      <c r="F566" s="12">
        <f>VLOOKUP($C566,'time leaving home_302'!$C$10:$AS$964,43,FALSE)</f>
        <v>0.40833333333333338</v>
      </c>
    </row>
    <row r="567" spans="1:6" x14ac:dyDescent="0.25">
      <c r="A567" t="s">
        <v>456</v>
      </c>
      <c r="B567">
        <v>19500</v>
      </c>
      <c r="C567" t="s">
        <v>457</v>
      </c>
      <c r="D567" s="12">
        <f>VLOOKUP($C567,'time leaving home_302'!$C$10:$AS$964,34,FALSE)</f>
        <v>0.27638888888888891</v>
      </c>
      <c r="E567" s="12">
        <f>VLOOKUP($C567,'time leaving home_302'!$C$10:$AS$964,25,FALSE)</f>
        <v>0.31666666666666665</v>
      </c>
      <c r="F567" s="12">
        <f>VLOOKUP($C567,'time leaving home_302'!$C$10:$AS$964,43,FALSE)</f>
        <v>0.38125000000000003</v>
      </c>
    </row>
    <row r="568" spans="1:6" x14ac:dyDescent="0.25">
      <c r="A568" t="s">
        <v>674</v>
      </c>
      <c r="B568">
        <v>24020</v>
      </c>
      <c r="C568" t="s">
        <v>675</v>
      </c>
      <c r="D568" s="12">
        <f>VLOOKUP($C568,'time leaving home_302'!$C$10:$AS$964,34,FALSE)</f>
        <v>0.27569444444444441</v>
      </c>
      <c r="E568" s="12">
        <f>VLOOKUP($C568,'time leaving home_302'!$C$10:$AS$964,25,FALSE)</f>
        <v>0.31666666666666665</v>
      </c>
      <c r="F568" s="12">
        <f>VLOOKUP($C568,'time leaving home_302'!$C$10:$AS$964,43,FALSE)</f>
        <v>0.37291666666666662</v>
      </c>
    </row>
    <row r="569" spans="1:6" x14ac:dyDescent="0.25">
      <c r="A569" t="s">
        <v>786</v>
      </c>
      <c r="B569">
        <v>26300</v>
      </c>
      <c r="C569" t="s">
        <v>787</v>
      </c>
      <c r="D569" s="12">
        <f>VLOOKUP($C569,'time leaving home_302'!$C$10:$AS$964,34,FALSE)</f>
        <v>0.28263888888888888</v>
      </c>
      <c r="E569" s="12">
        <f>VLOOKUP($C569,'time leaving home_302'!$C$10:$AS$964,25,FALSE)</f>
        <v>0.31666666666666665</v>
      </c>
      <c r="F569" s="12">
        <f>VLOOKUP($C569,'time leaving home_302'!$C$10:$AS$964,43,FALSE)</f>
        <v>0.36805555555555558</v>
      </c>
    </row>
    <row r="570" spans="1:6" x14ac:dyDescent="0.25">
      <c r="A570" t="s">
        <v>616</v>
      </c>
      <c r="B570">
        <v>22700</v>
      </c>
      <c r="C570" t="s">
        <v>617</v>
      </c>
      <c r="D570" s="12">
        <f>VLOOKUP($C570,'time leaving home_302'!$C$10:$AS$964,34,FALSE)</f>
        <v>0.27499999999999997</v>
      </c>
      <c r="E570" s="12">
        <f>VLOOKUP($C570,'time leaving home_302'!$C$10:$AS$964,25,FALSE)</f>
        <v>0.31666666666666665</v>
      </c>
      <c r="F570" s="12">
        <f>VLOOKUP($C570,'time leaving home_302'!$C$10:$AS$964,43,FALSE)</f>
        <v>0.38194444444444442</v>
      </c>
    </row>
    <row r="571" spans="1:6" x14ac:dyDescent="0.25">
      <c r="A571" t="s">
        <v>1392</v>
      </c>
      <c r="B571">
        <v>38620</v>
      </c>
      <c r="C571" t="s">
        <v>1393</v>
      </c>
      <c r="D571" s="12">
        <f>VLOOKUP($C571,'time leaving home_302'!$C$10:$AS$964,34,FALSE)</f>
        <v>0.27638888888888891</v>
      </c>
      <c r="E571" s="12">
        <f>VLOOKUP($C571,'time leaving home_302'!$C$10:$AS$964,25,FALSE)</f>
        <v>0.31666666666666665</v>
      </c>
      <c r="F571" s="12">
        <f>VLOOKUP($C571,'time leaving home_302'!$C$10:$AS$964,43,FALSE)</f>
        <v>0.36180555555555555</v>
      </c>
    </row>
    <row r="572" spans="1:6" x14ac:dyDescent="0.25">
      <c r="A572" t="s">
        <v>1134</v>
      </c>
      <c r="B572">
        <v>33340</v>
      </c>
      <c r="C572" t="s">
        <v>1135</v>
      </c>
      <c r="D572" s="12">
        <f>VLOOKUP($C572,'time leaving home_302'!$C$10:$AS$964,34,FALSE)</f>
        <v>0.27847222222222223</v>
      </c>
      <c r="E572" s="12">
        <f>VLOOKUP($C572,'time leaving home_302'!$C$10:$AS$964,25,FALSE)</f>
        <v>0.31666666666666665</v>
      </c>
      <c r="F572" s="12">
        <f>VLOOKUP($C572,'time leaving home_302'!$C$10:$AS$964,43,FALSE)</f>
        <v>0.37777777777777777</v>
      </c>
    </row>
    <row r="573" spans="1:6" x14ac:dyDescent="0.25">
      <c r="A573" t="s">
        <v>1894</v>
      </c>
      <c r="B573">
        <v>49380</v>
      </c>
      <c r="C573" t="s">
        <v>1895</v>
      </c>
      <c r="D573" s="12">
        <f>VLOOKUP($C573,'time leaving home_302'!$C$10:$AS$964,34,FALSE)</f>
        <v>0.26805555555555555</v>
      </c>
      <c r="E573" s="12">
        <f>VLOOKUP($C573,'time leaving home_302'!$C$10:$AS$964,25,FALSE)</f>
        <v>0.31666666666666665</v>
      </c>
      <c r="F573" s="12">
        <f>VLOOKUP($C573,'time leaving home_302'!$C$10:$AS$964,43,FALSE)</f>
        <v>0.39652777777777781</v>
      </c>
    </row>
    <row r="574" spans="1:6" x14ac:dyDescent="0.25">
      <c r="A574" t="s">
        <v>692</v>
      </c>
      <c r="B574">
        <v>24420</v>
      </c>
      <c r="C574" t="s">
        <v>693</v>
      </c>
      <c r="D574" s="12">
        <f>VLOOKUP($C574,'time leaving home_302'!$C$10:$AS$964,34,FALSE)</f>
        <v>0.27986111111111112</v>
      </c>
      <c r="E574" s="12">
        <f>VLOOKUP($C574,'time leaving home_302'!$C$10:$AS$964,25,FALSE)</f>
        <v>0.31666666666666665</v>
      </c>
      <c r="F574" s="12">
        <f>VLOOKUP($C574,'time leaving home_302'!$C$10:$AS$964,43,FALSE)</f>
        <v>0.37291666666666662</v>
      </c>
    </row>
    <row r="575" spans="1:6" x14ac:dyDescent="0.25">
      <c r="A575" t="s">
        <v>994</v>
      </c>
      <c r="B575">
        <v>30580</v>
      </c>
      <c r="C575" t="s">
        <v>995</v>
      </c>
      <c r="D575" s="12">
        <f>VLOOKUP($C575,'time leaving home_302'!$C$10:$AS$964,34,FALSE)</f>
        <v>0.26874999999999999</v>
      </c>
      <c r="E575" s="12">
        <f>VLOOKUP($C575,'time leaving home_302'!$C$10:$AS$964,25,FALSE)</f>
        <v>0.31666666666666665</v>
      </c>
      <c r="F575" s="12">
        <f>VLOOKUP($C575,'time leaving home_302'!$C$10:$AS$964,43,FALSE)</f>
        <v>0.41180555555555554</v>
      </c>
    </row>
    <row r="576" spans="1:6" x14ac:dyDescent="0.25">
      <c r="A576" t="s">
        <v>1878</v>
      </c>
      <c r="B576">
        <v>48980</v>
      </c>
      <c r="C576" t="s">
        <v>1879</v>
      </c>
      <c r="D576" s="12">
        <f>VLOOKUP($C576,'time leaving home_302'!$C$10:$AS$964,34,FALSE)</f>
        <v>0.27916666666666667</v>
      </c>
      <c r="E576" s="12">
        <f>VLOOKUP($C576,'time leaving home_302'!$C$10:$AS$964,25,FALSE)</f>
        <v>0.31666666666666665</v>
      </c>
      <c r="F576" s="12">
        <f>VLOOKUP($C576,'time leaving home_302'!$C$10:$AS$964,43,FALSE)</f>
        <v>0.36527777777777781</v>
      </c>
    </row>
    <row r="577" spans="1:6" x14ac:dyDescent="0.25">
      <c r="A577" t="s">
        <v>632</v>
      </c>
      <c r="B577">
        <v>23060</v>
      </c>
      <c r="C577" t="s">
        <v>633</v>
      </c>
      <c r="D577" s="12">
        <f>VLOOKUP($C577,'time leaving home_302'!$C$10:$AS$964,34,FALSE)</f>
        <v>0.27847222222222223</v>
      </c>
      <c r="E577" s="12">
        <f>VLOOKUP($C577,'time leaving home_302'!$C$10:$AS$964,25,FALSE)</f>
        <v>0.31666666666666665</v>
      </c>
      <c r="F577" s="12">
        <f>VLOOKUP($C577,'time leaving home_302'!$C$10:$AS$964,43,FALSE)</f>
        <v>0.37638888888888888</v>
      </c>
    </row>
    <row r="578" spans="1:6" x14ac:dyDescent="0.25">
      <c r="A578" t="s">
        <v>258</v>
      </c>
      <c r="B578">
        <v>15340</v>
      </c>
      <c r="C578" t="s">
        <v>259</v>
      </c>
      <c r="D578" s="12">
        <f>VLOOKUP($C578,'time leaving home_302'!$C$10:$AS$964,34,FALSE)</f>
        <v>0.27361111111111108</v>
      </c>
      <c r="E578" s="12">
        <f>VLOOKUP($C578,'time leaving home_302'!$C$10:$AS$964,25,FALSE)</f>
        <v>0.31666666666666665</v>
      </c>
      <c r="F578" s="12">
        <f>VLOOKUP($C578,'time leaving home_302'!$C$10:$AS$964,43,FALSE)</f>
        <v>0.37361111111111112</v>
      </c>
    </row>
    <row r="579" spans="1:6" x14ac:dyDescent="0.25">
      <c r="A579" t="s">
        <v>1468</v>
      </c>
      <c r="B579">
        <v>40260</v>
      </c>
      <c r="C579" t="s">
        <v>1469</v>
      </c>
      <c r="D579" s="12">
        <f>VLOOKUP($C579,'time leaving home_302'!$C$10:$AS$964,34,FALSE)</f>
        <v>0.27499999999999997</v>
      </c>
      <c r="E579" s="12">
        <f>VLOOKUP($C579,'time leaving home_302'!$C$10:$AS$964,25,FALSE)</f>
        <v>0.31666666666666665</v>
      </c>
      <c r="F579" s="12">
        <f>VLOOKUP($C579,'time leaving home_302'!$C$10:$AS$964,43,FALSE)</f>
        <v>0.37152777777777773</v>
      </c>
    </row>
    <row r="580" spans="1:6" x14ac:dyDescent="0.25">
      <c r="A580" t="s">
        <v>1500</v>
      </c>
      <c r="B580">
        <v>40860</v>
      </c>
      <c r="C580" t="s">
        <v>1501</v>
      </c>
      <c r="D580" s="12">
        <f>VLOOKUP($C580,'time leaving home_302'!$C$10:$AS$964,34,FALSE)</f>
        <v>0.27847222222222223</v>
      </c>
      <c r="E580" s="12">
        <f>VLOOKUP($C580,'time leaving home_302'!$C$10:$AS$964,25,FALSE)</f>
        <v>0.31666666666666665</v>
      </c>
      <c r="F580" s="12">
        <f>VLOOKUP($C580,'time leaving home_302'!$C$10:$AS$964,43,FALSE)</f>
        <v>0.36319444444444443</v>
      </c>
    </row>
    <row r="581" spans="1:6" x14ac:dyDescent="0.25">
      <c r="A581" t="s">
        <v>748</v>
      </c>
      <c r="B581">
        <v>25580</v>
      </c>
      <c r="C581" t="s">
        <v>749</v>
      </c>
      <c r="D581" s="12">
        <f>VLOOKUP($C581,'time leaving home_302'!$C$10:$AS$964,34,FALSE)</f>
        <v>0.27847222222222223</v>
      </c>
      <c r="E581" s="12">
        <f>VLOOKUP($C581,'time leaving home_302'!$C$10:$AS$964,25,FALSE)</f>
        <v>0.31666666666666665</v>
      </c>
      <c r="F581" s="12">
        <f>VLOOKUP($C581,'time leaving home_302'!$C$10:$AS$964,43,FALSE)</f>
        <v>0.35416666666666669</v>
      </c>
    </row>
    <row r="582" spans="1:6" x14ac:dyDescent="0.25">
      <c r="A582" t="s">
        <v>1624</v>
      </c>
      <c r="B582">
        <v>43500</v>
      </c>
      <c r="C582" t="s">
        <v>1625</v>
      </c>
      <c r="D582" s="12">
        <f>VLOOKUP($C582,'time leaving home_302'!$C$10:$AS$964,34,FALSE)</f>
        <v>0.27638888888888891</v>
      </c>
      <c r="E582" s="12">
        <f>VLOOKUP($C582,'time leaving home_302'!$C$10:$AS$964,25,FALSE)</f>
        <v>0.31666666666666665</v>
      </c>
      <c r="F582" s="12">
        <f>VLOOKUP($C582,'time leaving home_302'!$C$10:$AS$964,43,FALSE)</f>
        <v>0.3659722222222222</v>
      </c>
    </row>
    <row r="583" spans="1:6" x14ac:dyDescent="0.25">
      <c r="A583" t="s">
        <v>1070</v>
      </c>
      <c r="B583">
        <v>32140</v>
      </c>
      <c r="C583" t="s">
        <v>1071</v>
      </c>
      <c r="D583" s="12">
        <f>VLOOKUP($C583,'time leaving home_302'!$C$10:$AS$964,34,FALSE)</f>
        <v>0.28541666666666665</v>
      </c>
      <c r="E583" s="12">
        <f>VLOOKUP($C583,'time leaving home_302'!$C$10:$AS$964,25,FALSE)</f>
        <v>0.31666666666666665</v>
      </c>
      <c r="F583" s="12">
        <f>VLOOKUP($C583,'time leaving home_302'!$C$10:$AS$964,43,FALSE)</f>
        <v>0.3520833333333333</v>
      </c>
    </row>
    <row r="584" spans="1:6" x14ac:dyDescent="0.25">
      <c r="A584" t="s">
        <v>520</v>
      </c>
      <c r="B584">
        <v>20740</v>
      </c>
      <c r="C584" t="s">
        <v>521</v>
      </c>
      <c r="D584" s="12">
        <f>VLOOKUP($C584,'time leaving home_302'!$C$10:$AS$964,34,FALSE)</f>
        <v>0.27569444444444441</v>
      </c>
      <c r="E584" s="12">
        <f>VLOOKUP($C584,'time leaving home_302'!$C$10:$AS$964,25,FALSE)</f>
        <v>0.31666666666666665</v>
      </c>
      <c r="F584" s="12">
        <f>VLOOKUP($C584,'time leaving home_302'!$C$10:$AS$964,43,FALSE)</f>
        <v>0.40277777777777773</v>
      </c>
    </row>
    <row r="585" spans="1:6" x14ac:dyDescent="0.25">
      <c r="A585" t="s">
        <v>36</v>
      </c>
      <c r="B585">
        <v>10740</v>
      </c>
      <c r="C585" t="s">
        <v>37</v>
      </c>
      <c r="D585" s="12">
        <f>VLOOKUP($C585,'time leaving home_302'!$C$10:$AS$964,34,FALSE)</f>
        <v>0.27986111111111112</v>
      </c>
      <c r="E585" s="12">
        <f>VLOOKUP($C585,'time leaving home_302'!$C$10:$AS$964,25,FALSE)</f>
        <v>0.31666666666666665</v>
      </c>
      <c r="F585" s="12">
        <f>VLOOKUP($C585,'time leaving home_302'!$C$10:$AS$964,43,FALSE)</f>
        <v>0.36874999999999997</v>
      </c>
    </row>
    <row r="586" spans="1:6" x14ac:dyDescent="0.25">
      <c r="A586" t="s">
        <v>1446</v>
      </c>
      <c r="B586">
        <v>39820</v>
      </c>
      <c r="C586" t="s">
        <v>1447</v>
      </c>
      <c r="D586" s="12">
        <f>VLOOKUP($C586,'time leaving home_302'!$C$10:$AS$964,34,FALSE)</f>
        <v>0.28055555555555556</v>
      </c>
      <c r="E586" s="12">
        <f>VLOOKUP($C586,'time leaving home_302'!$C$10:$AS$964,25,FALSE)</f>
        <v>0.31666666666666665</v>
      </c>
      <c r="F586" s="12">
        <f>VLOOKUP($C586,'time leaving home_302'!$C$10:$AS$964,43,FALSE)</f>
        <v>0.37013888888888885</v>
      </c>
    </row>
    <row r="587" spans="1:6" x14ac:dyDescent="0.25">
      <c r="A587" t="s">
        <v>922</v>
      </c>
      <c r="B587">
        <v>29100</v>
      </c>
      <c r="C587" t="s">
        <v>923</v>
      </c>
      <c r="D587" s="12">
        <f>VLOOKUP($C587,'time leaving home_302'!$C$10:$AS$964,34,FALSE)</f>
        <v>0.27916666666666667</v>
      </c>
      <c r="E587" s="12">
        <f>VLOOKUP($C587,'time leaving home_302'!$C$10:$AS$964,25,FALSE)</f>
        <v>0.31666666666666665</v>
      </c>
      <c r="F587" s="12">
        <f>VLOOKUP($C587,'time leaving home_302'!$C$10:$AS$964,43,FALSE)</f>
        <v>0.39305555555555555</v>
      </c>
    </row>
    <row r="588" spans="1:6" x14ac:dyDescent="0.25">
      <c r="A588" t="s">
        <v>1454</v>
      </c>
      <c r="B588">
        <v>39980</v>
      </c>
      <c r="C588" t="s">
        <v>1455</v>
      </c>
      <c r="D588" s="12">
        <f>VLOOKUP($C588,'time leaving home_302'!$C$10:$AS$964,34,FALSE)</f>
        <v>0.27569444444444441</v>
      </c>
      <c r="E588" s="12">
        <f>VLOOKUP($C588,'time leaving home_302'!$C$10:$AS$964,25,FALSE)</f>
        <v>0.31736111111111109</v>
      </c>
      <c r="F588" s="12">
        <f>VLOOKUP($C588,'time leaving home_302'!$C$10:$AS$964,43,FALSE)</f>
        <v>0.40277777777777773</v>
      </c>
    </row>
    <row r="589" spans="1:6" x14ac:dyDescent="0.25">
      <c r="A589" t="s">
        <v>1576</v>
      </c>
      <c r="B589">
        <v>42580</v>
      </c>
      <c r="C589" t="s">
        <v>1577</v>
      </c>
      <c r="D589" s="12">
        <f>VLOOKUP($C589,'time leaving home_302'!$C$10:$AS$964,34,FALSE)</f>
        <v>0.27986111111111112</v>
      </c>
      <c r="E589" s="12">
        <f>VLOOKUP($C589,'time leaving home_302'!$C$10:$AS$964,25,FALSE)</f>
        <v>0.31736111111111109</v>
      </c>
      <c r="F589" s="12">
        <f>VLOOKUP($C589,'time leaving home_302'!$C$10:$AS$964,43,FALSE)</f>
        <v>0.37013888888888885</v>
      </c>
    </row>
    <row r="590" spans="1:6" x14ac:dyDescent="0.25">
      <c r="A590" t="s">
        <v>892</v>
      </c>
      <c r="B590">
        <v>28500</v>
      </c>
      <c r="C590" t="s">
        <v>893</v>
      </c>
      <c r="D590" s="12">
        <f>VLOOKUP($C590,'time leaving home_302'!$C$10:$AS$964,34,FALSE)</f>
        <v>0.28611111111111109</v>
      </c>
      <c r="E590" s="12">
        <f>VLOOKUP($C590,'time leaving home_302'!$C$10:$AS$964,25,FALSE)</f>
        <v>0.31736111111111109</v>
      </c>
      <c r="F590" s="12">
        <f>VLOOKUP($C590,'time leaving home_302'!$C$10:$AS$964,43,FALSE)</f>
        <v>0.35972222222222222</v>
      </c>
    </row>
    <row r="591" spans="1:6" x14ac:dyDescent="0.25">
      <c r="A591" t="s">
        <v>1676</v>
      </c>
      <c r="B591">
        <v>44600</v>
      </c>
      <c r="C591" t="s">
        <v>1677</v>
      </c>
      <c r="D591" s="12">
        <f>VLOOKUP($C591,'time leaving home_302'!$C$10:$AS$964,34,FALSE)</f>
        <v>0.26597222222222222</v>
      </c>
      <c r="E591" s="12">
        <f>VLOOKUP($C591,'time leaving home_302'!$C$10:$AS$964,25,FALSE)</f>
        <v>0.31736111111111109</v>
      </c>
      <c r="F591" s="12">
        <f>VLOOKUP($C591,'time leaving home_302'!$C$10:$AS$964,43,FALSE)</f>
        <v>0.39305555555555555</v>
      </c>
    </row>
    <row r="592" spans="1:6" x14ac:dyDescent="0.25">
      <c r="A592" t="s">
        <v>1384</v>
      </c>
      <c r="B592">
        <v>38460</v>
      </c>
      <c r="C592" t="s">
        <v>1385</v>
      </c>
      <c r="D592" s="12">
        <f>VLOOKUP($C592,'time leaving home_302'!$C$10:$AS$964,34,FALSE)</f>
        <v>0.27777777777777779</v>
      </c>
      <c r="E592" s="12">
        <f>VLOOKUP($C592,'time leaving home_302'!$C$10:$AS$964,25,FALSE)</f>
        <v>0.31736111111111109</v>
      </c>
      <c r="F592" s="12">
        <f>VLOOKUP($C592,'time leaving home_302'!$C$10:$AS$964,43,FALSE)</f>
        <v>0.38472222222222219</v>
      </c>
    </row>
    <row r="593" spans="1:6" x14ac:dyDescent="0.25">
      <c r="A593" t="s">
        <v>1698</v>
      </c>
      <c r="B593">
        <v>45020</v>
      </c>
      <c r="C593" t="s">
        <v>1699</v>
      </c>
      <c r="D593" s="12">
        <f>VLOOKUP($C593,'time leaving home_302'!$C$10:$AS$964,34,FALSE)</f>
        <v>0.27916666666666667</v>
      </c>
      <c r="E593" s="12">
        <f>VLOOKUP($C593,'time leaving home_302'!$C$10:$AS$964,25,FALSE)</f>
        <v>0.31736111111111109</v>
      </c>
      <c r="F593" s="12">
        <f>VLOOKUP($C593,'time leaving home_302'!$C$10:$AS$964,43,FALSE)</f>
        <v>0.36388888888888887</v>
      </c>
    </row>
    <row r="594" spans="1:6" x14ac:dyDescent="0.25">
      <c r="A594" t="s">
        <v>128</v>
      </c>
      <c r="B594">
        <v>12580</v>
      </c>
      <c r="C594" t="s">
        <v>129</v>
      </c>
      <c r="D594" s="12">
        <f>VLOOKUP($C594,'time leaving home_302'!$C$10:$AS$964,34,FALSE)</f>
        <v>0.27638888888888891</v>
      </c>
      <c r="E594" s="12">
        <f>VLOOKUP($C594,'time leaving home_302'!$C$10:$AS$964,25,FALSE)</f>
        <v>0.31736111111111109</v>
      </c>
      <c r="F594" s="12">
        <f>VLOOKUP($C594,'time leaving home_302'!$C$10:$AS$964,43,FALSE)</f>
        <v>0.36527777777777781</v>
      </c>
    </row>
    <row r="595" spans="1:6" x14ac:dyDescent="0.25">
      <c r="A595" t="s">
        <v>1338</v>
      </c>
      <c r="B595">
        <v>37580</v>
      </c>
      <c r="C595" t="s">
        <v>1339</v>
      </c>
      <c r="D595" s="12">
        <f>VLOOKUP($C595,'time leaving home_302'!$C$10:$AS$964,34,FALSE)</f>
        <v>0.27638888888888891</v>
      </c>
      <c r="E595" s="12">
        <f>VLOOKUP($C595,'time leaving home_302'!$C$10:$AS$964,25,FALSE)</f>
        <v>0.31736111111111109</v>
      </c>
      <c r="F595" s="12">
        <f>VLOOKUP($C595,'time leaving home_302'!$C$10:$AS$964,43,FALSE)</f>
        <v>0.37291666666666662</v>
      </c>
    </row>
    <row r="596" spans="1:6" x14ac:dyDescent="0.25">
      <c r="A596" t="s">
        <v>1330</v>
      </c>
      <c r="B596">
        <v>37420</v>
      </c>
      <c r="C596" t="s">
        <v>1331</v>
      </c>
      <c r="D596" s="12">
        <f>VLOOKUP($C596,'time leaving home_302'!$C$10:$AS$964,34,FALSE)</f>
        <v>0.27291666666666664</v>
      </c>
      <c r="E596" s="12">
        <f>VLOOKUP($C596,'time leaving home_302'!$C$10:$AS$964,25,FALSE)</f>
        <v>0.31736111111111109</v>
      </c>
      <c r="F596" s="12">
        <f>VLOOKUP($C596,'time leaving home_302'!$C$10:$AS$964,43,FALSE)</f>
        <v>0.36180555555555555</v>
      </c>
    </row>
    <row r="597" spans="1:6" x14ac:dyDescent="0.25">
      <c r="A597" t="s">
        <v>404</v>
      </c>
      <c r="B597">
        <v>18380</v>
      </c>
      <c r="C597" t="s">
        <v>405</v>
      </c>
      <c r="D597" s="12">
        <f>VLOOKUP($C597,'time leaving home_302'!$C$10:$AS$964,34,FALSE)</f>
        <v>0.28472222222222221</v>
      </c>
      <c r="E597" s="12">
        <f>VLOOKUP($C597,'time leaving home_302'!$C$10:$AS$964,25,FALSE)</f>
        <v>0.31736111111111109</v>
      </c>
      <c r="F597" s="12">
        <f>VLOOKUP($C597,'time leaving home_302'!$C$10:$AS$964,43,FALSE)</f>
        <v>0.35416666666666669</v>
      </c>
    </row>
    <row r="598" spans="1:6" x14ac:dyDescent="0.25">
      <c r="A598" t="s">
        <v>1810</v>
      </c>
      <c r="B598">
        <v>47380</v>
      </c>
      <c r="C598" t="s">
        <v>1811</v>
      </c>
      <c r="D598" s="12">
        <f>VLOOKUP($C598,'time leaving home_302'!$C$10:$AS$964,34,FALSE)</f>
        <v>0.28194444444444444</v>
      </c>
      <c r="E598" s="12">
        <f>VLOOKUP($C598,'time leaving home_302'!$C$10:$AS$964,25,FALSE)</f>
        <v>0.31736111111111109</v>
      </c>
      <c r="F598" s="12">
        <f>VLOOKUP($C598,'time leaving home_302'!$C$10:$AS$964,43,FALSE)</f>
        <v>0.37291666666666662</v>
      </c>
    </row>
    <row r="599" spans="1:6" x14ac:dyDescent="0.25">
      <c r="A599" t="s">
        <v>1740</v>
      </c>
      <c r="B599">
        <v>45860</v>
      </c>
      <c r="C599" t="s">
        <v>1741</v>
      </c>
      <c r="D599" s="12">
        <f>VLOOKUP($C599,'time leaving home_302'!$C$10:$AS$964,34,FALSE)</f>
        <v>0.27916666666666667</v>
      </c>
      <c r="E599" s="12">
        <f>VLOOKUP($C599,'time leaving home_302'!$C$10:$AS$964,25,FALSE)</f>
        <v>0.31736111111111109</v>
      </c>
      <c r="F599" s="12">
        <f>VLOOKUP($C599,'time leaving home_302'!$C$10:$AS$964,43,FALSE)</f>
        <v>0.35972222222222222</v>
      </c>
    </row>
    <row r="600" spans="1:6" x14ac:dyDescent="0.25">
      <c r="A600" t="s">
        <v>544</v>
      </c>
      <c r="B600">
        <v>21300</v>
      </c>
      <c r="C600" t="s">
        <v>545</v>
      </c>
      <c r="D600" s="12">
        <f>VLOOKUP($C600,'time leaving home_302'!$C$10:$AS$964,34,FALSE)</f>
        <v>0.28333333333333333</v>
      </c>
      <c r="E600" s="12">
        <f>VLOOKUP($C600,'time leaving home_302'!$C$10:$AS$964,25,FALSE)</f>
        <v>0.31736111111111109</v>
      </c>
      <c r="F600" s="12">
        <f>VLOOKUP($C600,'time leaving home_302'!$C$10:$AS$964,43,FALSE)</f>
        <v>0.37083333333333335</v>
      </c>
    </row>
    <row r="601" spans="1:6" x14ac:dyDescent="0.25">
      <c r="A601" t="s">
        <v>1490</v>
      </c>
      <c r="B601">
        <v>40700</v>
      </c>
      <c r="C601" t="s">
        <v>1491</v>
      </c>
      <c r="D601" s="12">
        <f>VLOOKUP($C601,'time leaving home_302'!$C$10:$AS$964,34,FALSE)</f>
        <v>0.27083333333333331</v>
      </c>
      <c r="E601" s="12">
        <f>VLOOKUP($C601,'time leaving home_302'!$C$10:$AS$964,25,FALSE)</f>
        <v>0.31736111111111109</v>
      </c>
      <c r="F601" s="12">
        <f>VLOOKUP($C601,'time leaving home_302'!$C$10:$AS$964,43,FALSE)</f>
        <v>0.39027777777777778</v>
      </c>
    </row>
    <row r="602" spans="1:6" x14ac:dyDescent="0.25">
      <c r="A602" t="s">
        <v>100</v>
      </c>
      <c r="B602">
        <v>11940</v>
      </c>
      <c r="C602" t="s">
        <v>101</v>
      </c>
      <c r="D602" s="12">
        <f>VLOOKUP($C602,'time leaving home_302'!$C$10:$AS$964,34,FALSE)</f>
        <v>0.26666666666666666</v>
      </c>
      <c r="E602" s="12">
        <f>VLOOKUP($C602,'time leaving home_302'!$C$10:$AS$964,25,FALSE)</f>
        <v>0.31736111111111109</v>
      </c>
      <c r="F602" s="12">
        <f>VLOOKUP($C602,'time leaving home_302'!$C$10:$AS$964,43,FALSE)</f>
        <v>0.37013888888888885</v>
      </c>
    </row>
    <row r="603" spans="1:6" x14ac:dyDescent="0.25">
      <c r="A603" t="s">
        <v>1272</v>
      </c>
      <c r="B603">
        <v>36220</v>
      </c>
      <c r="C603" t="s">
        <v>1273</v>
      </c>
      <c r="D603" s="12">
        <f>VLOOKUP($C603,'time leaving home_302'!$C$10:$AS$964,34,FALSE)</f>
        <v>0.27916666666666667</v>
      </c>
      <c r="E603" s="12">
        <f>VLOOKUP($C603,'time leaving home_302'!$C$10:$AS$964,25,FALSE)</f>
        <v>0.31736111111111109</v>
      </c>
      <c r="F603" s="12">
        <f>VLOOKUP($C603,'time leaving home_302'!$C$10:$AS$964,43,FALSE)</f>
        <v>0.3520833333333333</v>
      </c>
    </row>
    <row r="604" spans="1:6" x14ac:dyDescent="0.25">
      <c r="A604" t="s">
        <v>1672</v>
      </c>
      <c r="B604">
        <v>44540</v>
      </c>
      <c r="C604" t="s">
        <v>1673</v>
      </c>
      <c r="D604" s="12">
        <f>VLOOKUP($C604,'time leaving home_302'!$C$10:$AS$964,34,FALSE)</f>
        <v>0.27291666666666664</v>
      </c>
      <c r="E604" s="12">
        <f>VLOOKUP($C604,'time leaving home_302'!$C$10:$AS$964,25,FALSE)</f>
        <v>0.31736111111111109</v>
      </c>
      <c r="F604" s="12">
        <f>VLOOKUP($C604,'time leaving home_302'!$C$10:$AS$964,43,FALSE)</f>
        <v>0.38958333333333334</v>
      </c>
    </row>
    <row r="605" spans="1:6" x14ac:dyDescent="0.25">
      <c r="A605" t="s">
        <v>836</v>
      </c>
      <c r="B605">
        <v>27260</v>
      </c>
      <c r="C605" t="s">
        <v>837</v>
      </c>
      <c r="D605" s="12">
        <f>VLOOKUP($C605,'time leaving home_302'!$C$10:$AS$964,34,FALSE)</f>
        <v>0.27916666666666667</v>
      </c>
      <c r="E605" s="12">
        <f>VLOOKUP($C605,'time leaving home_302'!$C$10:$AS$964,25,FALSE)</f>
        <v>0.31736111111111109</v>
      </c>
      <c r="F605" s="12">
        <f>VLOOKUP($C605,'time leaving home_302'!$C$10:$AS$964,43,FALSE)</f>
        <v>0.36805555555555558</v>
      </c>
    </row>
    <row r="606" spans="1:6" x14ac:dyDescent="0.25">
      <c r="A606" t="s">
        <v>906</v>
      </c>
      <c r="B606">
        <v>28780</v>
      </c>
      <c r="C606" t="s">
        <v>907</v>
      </c>
      <c r="D606" s="12">
        <f>VLOOKUP($C606,'time leaving home_302'!$C$10:$AS$964,34,FALSE)</f>
        <v>0.28333333333333333</v>
      </c>
      <c r="E606" s="12">
        <f>VLOOKUP($C606,'time leaving home_302'!$C$10:$AS$964,25,FALSE)</f>
        <v>0.31736111111111109</v>
      </c>
      <c r="F606" s="12">
        <f>VLOOKUP($C606,'time leaving home_302'!$C$10:$AS$964,43,FALSE)</f>
        <v>0.3527777777777778</v>
      </c>
    </row>
    <row r="607" spans="1:6" x14ac:dyDescent="0.25">
      <c r="A607" t="s">
        <v>976</v>
      </c>
      <c r="B607">
        <v>30220</v>
      </c>
      <c r="C607" t="s">
        <v>977</v>
      </c>
      <c r="D607" s="12">
        <f>VLOOKUP($C607,'time leaving home_302'!$C$10:$AS$964,34,FALSE)</f>
        <v>0.28333333333333333</v>
      </c>
      <c r="E607" s="12">
        <f>VLOOKUP($C607,'time leaving home_302'!$C$10:$AS$964,25,FALSE)</f>
        <v>0.31736111111111109</v>
      </c>
      <c r="F607" s="12">
        <f>VLOOKUP($C607,'time leaving home_302'!$C$10:$AS$964,43,FALSE)</f>
        <v>0.36041666666666666</v>
      </c>
    </row>
    <row r="608" spans="1:6" x14ac:dyDescent="0.25">
      <c r="A608" t="s">
        <v>1650</v>
      </c>
      <c r="B608">
        <v>44060</v>
      </c>
      <c r="C608" t="s">
        <v>1651</v>
      </c>
      <c r="D608" s="12">
        <f>VLOOKUP($C608,'time leaving home_302'!$C$10:$AS$964,34,FALSE)</f>
        <v>0.27708333333333335</v>
      </c>
      <c r="E608" s="12">
        <f>VLOOKUP($C608,'time leaving home_302'!$C$10:$AS$964,25,FALSE)</f>
        <v>0.31736111111111109</v>
      </c>
      <c r="F608" s="12">
        <f>VLOOKUP($C608,'time leaving home_302'!$C$10:$AS$964,43,FALSE)</f>
        <v>0.37986111111111115</v>
      </c>
    </row>
    <row r="609" spans="1:6" x14ac:dyDescent="0.25">
      <c r="A609" t="s">
        <v>566</v>
      </c>
      <c r="B609">
        <v>21740</v>
      </c>
      <c r="C609" t="s">
        <v>567</v>
      </c>
      <c r="D609" s="12">
        <f>VLOOKUP($C609,'time leaving home_302'!$C$10:$AS$964,34,FALSE)</f>
        <v>0.2722222222222222</v>
      </c>
      <c r="E609" s="12">
        <f>VLOOKUP($C609,'time leaving home_302'!$C$10:$AS$964,25,FALSE)</f>
        <v>0.31736111111111109</v>
      </c>
      <c r="F609" s="12">
        <f>VLOOKUP($C609,'time leaving home_302'!$C$10:$AS$964,43,FALSE)</f>
        <v>0.38958333333333334</v>
      </c>
    </row>
    <row r="610" spans="1:6" x14ac:dyDescent="0.25">
      <c r="A610" t="s">
        <v>570</v>
      </c>
      <c r="B610">
        <v>21820</v>
      </c>
      <c r="C610" t="s">
        <v>571</v>
      </c>
      <c r="D610" s="12">
        <f>VLOOKUP($C610,'time leaving home_302'!$C$10:$AS$964,34,FALSE)</f>
        <v>0.2722222222222222</v>
      </c>
      <c r="E610" s="12">
        <f>VLOOKUP($C610,'time leaving home_302'!$C$10:$AS$964,25,FALSE)</f>
        <v>0.31736111111111109</v>
      </c>
      <c r="F610" s="12">
        <f>VLOOKUP($C610,'time leaving home_302'!$C$10:$AS$964,43,FALSE)</f>
        <v>0.37013888888888885</v>
      </c>
    </row>
    <row r="611" spans="1:6" x14ac:dyDescent="0.25">
      <c r="A611" t="s">
        <v>1838</v>
      </c>
      <c r="B611">
        <v>47980</v>
      </c>
      <c r="C611" t="s">
        <v>1839</v>
      </c>
      <c r="D611" s="12">
        <f>VLOOKUP($C611,'time leaving home_302'!$C$10:$AS$964,34,FALSE)</f>
        <v>0.27777777777777779</v>
      </c>
      <c r="E611" s="12">
        <f>VLOOKUP($C611,'time leaving home_302'!$C$10:$AS$964,25,FALSE)</f>
        <v>0.31736111111111109</v>
      </c>
      <c r="F611" s="12">
        <f>VLOOKUP($C611,'time leaving home_302'!$C$10:$AS$964,43,FALSE)</f>
        <v>0.3520833333333333</v>
      </c>
    </row>
    <row r="612" spans="1:6" x14ac:dyDescent="0.25">
      <c r="A612" t="s">
        <v>290</v>
      </c>
      <c r="B612">
        <v>15980</v>
      </c>
      <c r="C612" t="s">
        <v>291</v>
      </c>
      <c r="D612" s="12">
        <f>VLOOKUP($C612,'time leaving home_302'!$C$10:$AS$964,34,FALSE)</f>
        <v>0.27638888888888891</v>
      </c>
      <c r="E612" s="12">
        <f>VLOOKUP($C612,'time leaving home_302'!$C$10:$AS$964,25,FALSE)</f>
        <v>0.31736111111111109</v>
      </c>
      <c r="F612" s="12">
        <f>VLOOKUP($C612,'time leaving home_302'!$C$10:$AS$964,43,FALSE)</f>
        <v>0.36874999999999997</v>
      </c>
    </row>
    <row r="613" spans="1:6" x14ac:dyDescent="0.25">
      <c r="A613" t="s">
        <v>956</v>
      </c>
      <c r="B613">
        <v>29780</v>
      </c>
      <c r="C613" t="s">
        <v>957</v>
      </c>
      <c r="D613" s="12">
        <f>VLOOKUP($C613,'time leaving home_302'!$C$10:$AS$964,34,FALSE)</f>
        <v>0.28750000000000003</v>
      </c>
      <c r="E613" s="12">
        <f>VLOOKUP($C613,'time leaving home_302'!$C$10:$AS$964,25,FALSE)</f>
        <v>0.31736111111111109</v>
      </c>
      <c r="F613" s="12">
        <f>VLOOKUP($C613,'time leaving home_302'!$C$10:$AS$964,43,FALSE)</f>
        <v>0.34722222222222227</v>
      </c>
    </row>
    <row r="614" spans="1:6" x14ac:dyDescent="0.25">
      <c r="A614" t="s">
        <v>384</v>
      </c>
      <c r="B614">
        <v>17980</v>
      </c>
      <c r="C614" t="s">
        <v>385</v>
      </c>
      <c r="D614" s="12">
        <f>VLOOKUP($C614,'time leaving home_302'!$C$10:$AS$964,34,FALSE)</f>
        <v>0.27430555555555552</v>
      </c>
      <c r="E614" s="12">
        <f>VLOOKUP($C614,'time leaving home_302'!$C$10:$AS$964,25,FALSE)</f>
        <v>0.31736111111111109</v>
      </c>
      <c r="F614" s="12">
        <f>VLOOKUP($C614,'time leaving home_302'!$C$10:$AS$964,43,FALSE)</f>
        <v>0.37083333333333335</v>
      </c>
    </row>
    <row r="615" spans="1:6" x14ac:dyDescent="0.25">
      <c r="A615" t="s">
        <v>1642</v>
      </c>
      <c r="B615">
        <v>43900</v>
      </c>
      <c r="C615" t="s">
        <v>1643</v>
      </c>
      <c r="D615" s="12">
        <f>VLOOKUP($C615,'time leaving home_302'!$C$10:$AS$964,34,FALSE)</f>
        <v>0.28194444444444444</v>
      </c>
      <c r="E615" s="12">
        <f>VLOOKUP($C615,'time leaving home_302'!$C$10:$AS$964,25,FALSE)</f>
        <v>0.31736111111111109</v>
      </c>
      <c r="F615" s="12">
        <f>VLOOKUP($C615,'time leaving home_302'!$C$10:$AS$964,43,FALSE)</f>
        <v>0.37291666666666662</v>
      </c>
    </row>
    <row r="616" spans="1:6" x14ac:dyDescent="0.25">
      <c r="A616" t="s">
        <v>1102</v>
      </c>
      <c r="B616">
        <v>32700</v>
      </c>
      <c r="C616" t="s">
        <v>1103</v>
      </c>
      <c r="D616" s="12">
        <f>VLOOKUP($C616,'time leaving home_302'!$C$10:$AS$964,34,FALSE)</f>
        <v>0.27986111111111112</v>
      </c>
      <c r="E616" s="12">
        <f>VLOOKUP($C616,'time leaving home_302'!$C$10:$AS$964,25,FALSE)</f>
        <v>0.31736111111111109</v>
      </c>
      <c r="F616" s="12">
        <f>VLOOKUP($C616,'time leaving home_302'!$C$10:$AS$964,43,FALSE)</f>
        <v>0.35902777777777778</v>
      </c>
    </row>
    <row r="617" spans="1:6" x14ac:dyDescent="0.25">
      <c r="A617" t="s">
        <v>1580</v>
      </c>
      <c r="B617">
        <v>42660</v>
      </c>
      <c r="C617" t="s">
        <v>1581</v>
      </c>
      <c r="D617" s="12">
        <f>VLOOKUP($C617,'time leaving home_302'!$C$10:$AS$964,34,FALSE)</f>
        <v>0.27152777777777776</v>
      </c>
      <c r="E617" s="12">
        <f>VLOOKUP($C617,'time leaving home_302'!$C$10:$AS$964,25,FALSE)</f>
        <v>0.31736111111111109</v>
      </c>
      <c r="F617" s="12">
        <f>VLOOKUP($C617,'time leaving home_302'!$C$10:$AS$964,43,FALSE)</f>
        <v>0.3756944444444445</v>
      </c>
    </row>
    <row r="618" spans="1:6" x14ac:dyDescent="0.25">
      <c r="A618" t="s">
        <v>770</v>
      </c>
      <c r="B618">
        <v>25940</v>
      </c>
      <c r="C618" t="s">
        <v>771</v>
      </c>
      <c r="D618" s="12">
        <f>VLOOKUP($C618,'time leaving home_302'!$C$10:$AS$964,34,FALSE)</f>
        <v>0.27847222222222223</v>
      </c>
      <c r="E618" s="12">
        <f>VLOOKUP($C618,'time leaving home_302'!$C$10:$AS$964,25,FALSE)</f>
        <v>0.31736111111111109</v>
      </c>
      <c r="F618" s="12">
        <f>VLOOKUP($C618,'time leaving home_302'!$C$10:$AS$964,43,FALSE)</f>
        <v>0.36527777777777781</v>
      </c>
    </row>
    <row r="619" spans="1:6" x14ac:dyDescent="0.25">
      <c r="A619" t="s">
        <v>1872</v>
      </c>
      <c r="B619">
        <v>48820</v>
      </c>
      <c r="C619" t="s">
        <v>1873</v>
      </c>
      <c r="D619" s="12">
        <f>VLOOKUP($C619,'time leaving home_302'!$C$10:$AS$964,34,FALSE)</f>
        <v>0.28194444444444444</v>
      </c>
      <c r="E619" s="12">
        <f>VLOOKUP($C619,'time leaving home_302'!$C$10:$AS$964,25,FALSE)</f>
        <v>0.31736111111111109</v>
      </c>
      <c r="F619" s="12">
        <f>VLOOKUP($C619,'time leaving home_302'!$C$10:$AS$964,43,FALSE)</f>
        <v>0.37152777777777773</v>
      </c>
    </row>
    <row r="620" spans="1:6" x14ac:dyDescent="0.25">
      <c r="A620" t="s">
        <v>694</v>
      </c>
      <c r="B620">
        <v>24460</v>
      </c>
      <c r="C620" t="s">
        <v>695</v>
      </c>
      <c r="D620" s="12">
        <f>VLOOKUP($C620,'time leaving home_302'!$C$10:$AS$964,34,FALSE)</f>
        <v>0.28402777777777777</v>
      </c>
      <c r="E620" s="12">
        <f>VLOOKUP($C620,'time leaving home_302'!$C$10:$AS$964,25,FALSE)</f>
        <v>0.31736111111111109</v>
      </c>
      <c r="F620" s="12">
        <f>VLOOKUP($C620,'time leaving home_302'!$C$10:$AS$964,43,FALSE)</f>
        <v>0.34652777777777777</v>
      </c>
    </row>
    <row r="621" spans="1:6" x14ac:dyDescent="0.25">
      <c r="A621" t="s">
        <v>52</v>
      </c>
      <c r="B621">
        <v>10980</v>
      </c>
      <c r="C621" t="s">
        <v>53</v>
      </c>
      <c r="D621" s="12">
        <f>VLOOKUP($C621,'time leaving home_302'!$C$10:$AS$964,34,FALSE)</f>
        <v>0.27847222222222223</v>
      </c>
      <c r="E621" s="12">
        <f>VLOOKUP($C621,'time leaving home_302'!$C$10:$AS$964,25,FALSE)</f>
        <v>0.31736111111111109</v>
      </c>
      <c r="F621" s="12">
        <f>VLOOKUP($C621,'time leaving home_302'!$C$10:$AS$964,43,FALSE)</f>
        <v>0.37291666666666662</v>
      </c>
    </row>
    <row r="622" spans="1:6" x14ac:dyDescent="0.25">
      <c r="A622" t="s">
        <v>1120</v>
      </c>
      <c r="B622">
        <v>33060</v>
      </c>
      <c r="C622" t="s">
        <v>1121</v>
      </c>
      <c r="D622" s="12">
        <f>VLOOKUP($C622,'time leaving home_302'!$C$10:$AS$964,34,FALSE)</f>
        <v>0.27847222222222223</v>
      </c>
      <c r="E622" s="12">
        <f>VLOOKUP($C622,'time leaving home_302'!$C$10:$AS$964,25,FALSE)</f>
        <v>0.31736111111111109</v>
      </c>
      <c r="F622" s="12">
        <f>VLOOKUP($C622,'time leaving home_302'!$C$10:$AS$964,43,FALSE)</f>
        <v>0.37361111111111112</v>
      </c>
    </row>
    <row r="623" spans="1:6" x14ac:dyDescent="0.25">
      <c r="A623" t="s">
        <v>48</v>
      </c>
      <c r="B623">
        <v>10900</v>
      </c>
      <c r="C623" t="s">
        <v>49</v>
      </c>
      <c r="D623" s="12">
        <f>VLOOKUP($C623,'time leaving home_302'!$C$10:$AS$964,34,FALSE)</f>
        <v>0.27569444444444441</v>
      </c>
      <c r="E623" s="12">
        <f>VLOOKUP($C623,'time leaving home_302'!$C$10:$AS$964,25,FALSE)</f>
        <v>0.31736111111111109</v>
      </c>
      <c r="F623" s="12">
        <f>VLOOKUP($C623,'time leaving home_302'!$C$10:$AS$964,43,FALSE)</f>
        <v>0.37291666666666662</v>
      </c>
    </row>
    <row r="624" spans="1:6" x14ac:dyDescent="0.25">
      <c r="A624" t="s">
        <v>982</v>
      </c>
      <c r="B624">
        <v>30300</v>
      </c>
      <c r="C624" t="s">
        <v>983</v>
      </c>
      <c r="D624" s="12">
        <f>VLOOKUP($C624,'time leaving home_302'!$C$10:$AS$964,34,FALSE)</f>
        <v>0.27291666666666664</v>
      </c>
      <c r="E624" s="12">
        <f>VLOOKUP($C624,'time leaving home_302'!$C$10:$AS$964,25,FALSE)</f>
        <v>0.31736111111111109</v>
      </c>
      <c r="F624" s="12">
        <f>VLOOKUP($C624,'time leaving home_302'!$C$10:$AS$964,43,FALSE)</f>
        <v>0.3666666666666667</v>
      </c>
    </row>
    <row r="625" spans="1:6" x14ac:dyDescent="0.25">
      <c r="A625" t="s">
        <v>1140</v>
      </c>
      <c r="B625">
        <v>33460</v>
      </c>
      <c r="C625" t="s">
        <v>1141</v>
      </c>
      <c r="D625" s="12">
        <f>VLOOKUP($C625,'time leaving home_302'!$C$10:$AS$964,34,FALSE)</f>
        <v>0.27916666666666667</v>
      </c>
      <c r="E625" s="12">
        <f>VLOOKUP($C625,'time leaving home_302'!$C$10:$AS$964,25,FALSE)</f>
        <v>0.31736111111111109</v>
      </c>
      <c r="F625" s="12">
        <f>VLOOKUP($C625,'time leaving home_302'!$C$10:$AS$964,43,FALSE)</f>
        <v>0.37083333333333335</v>
      </c>
    </row>
    <row r="626" spans="1:6" x14ac:dyDescent="0.25">
      <c r="A626" t="s">
        <v>266</v>
      </c>
      <c r="B626">
        <v>15500</v>
      </c>
      <c r="C626" t="s">
        <v>267</v>
      </c>
      <c r="D626" s="12">
        <f>VLOOKUP($C626,'time leaving home_302'!$C$10:$AS$964,34,FALSE)</f>
        <v>0.28263888888888888</v>
      </c>
      <c r="E626" s="12">
        <f>VLOOKUP($C626,'time leaving home_302'!$C$10:$AS$964,25,FALSE)</f>
        <v>0.31736111111111109</v>
      </c>
      <c r="F626" s="12">
        <f>VLOOKUP($C626,'time leaving home_302'!$C$10:$AS$964,43,FALSE)</f>
        <v>0.37361111111111112</v>
      </c>
    </row>
    <row r="627" spans="1:6" x14ac:dyDescent="0.25">
      <c r="A627" t="s">
        <v>942</v>
      </c>
      <c r="B627">
        <v>29500</v>
      </c>
      <c r="C627" t="s">
        <v>943</v>
      </c>
      <c r="D627" s="12">
        <f>VLOOKUP($C627,'time leaving home_302'!$C$10:$AS$964,34,FALSE)</f>
        <v>0.27569444444444441</v>
      </c>
      <c r="E627" s="12">
        <f>VLOOKUP($C627,'time leaving home_302'!$C$10:$AS$964,25,FALSE)</f>
        <v>0.31736111111111109</v>
      </c>
      <c r="F627" s="12">
        <f>VLOOKUP($C627,'time leaving home_302'!$C$10:$AS$964,43,FALSE)</f>
        <v>0.35000000000000003</v>
      </c>
    </row>
    <row r="628" spans="1:6" x14ac:dyDescent="0.25">
      <c r="A628" t="s">
        <v>170</v>
      </c>
      <c r="B628">
        <v>13420</v>
      </c>
      <c r="C628" t="s">
        <v>171</v>
      </c>
      <c r="D628" s="12">
        <f>VLOOKUP($C628,'time leaving home_302'!$C$10:$AS$964,34,FALSE)</f>
        <v>0.28472222222222221</v>
      </c>
      <c r="E628" s="12">
        <f>VLOOKUP($C628,'time leaving home_302'!$C$10:$AS$964,25,FALSE)</f>
        <v>0.31805555555555559</v>
      </c>
      <c r="F628" s="12">
        <f>VLOOKUP($C628,'time leaving home_302'!$C$10:$AS$964,43,FALSE)</f>
        <v>0.35486111111111113</v>
      </c>
    </row>
    <row r="629" spans="1:6" x14ac:dyDescent="0.25">
      <c r="A629" t="s">
        <v>230</v>
      </c>
      <c r="B629">
        <v>14660</v>
      </c>
      <c r="C629" t="s">
        <v>231</v>
      </c>
      <c r="D629" s="12">
        <f>VLOOKUP($C629,'time leaving home_302'!$C$10:$AS$964,34,FALSE)</f>
        <v>0.28125</v>
      </c>
      <c r="E629" s="12">
        <f>VLOOKUP($C629,'time leaving home_302'!$C$10:$AS$964,25,FALSE)</f>
        <v>0.31805555555555559</v>
      </c>
      <c r="F629" s="12">
        <f>VLOOKUP($C629,'time leaving home_302'!$C$10:$AS$964,43,FALSE)</f>
        <v>0.36388888888888887</v>
      </c>
    </row>
    <row r="630" spans="1:6" x14ac:dyDescent="0.25">
      <c r="A630" t="s">
        <v>574</v>
      </c>
      <c r="B630">
        <v>21900</v>
      </c>
      <c r="C630" t="s">
        <v>575</v>
      </c>
      <c r="D630" s="12">
        <f>VLOOKUP($C630,'time leaving home_302'!$C$10:$AS$964,34,FALSE)</f>
        <v>0.27638888888888891</v>
      </c>
      <c r="E630" s="12">
        <f>VLOOKUP($C630,'time leaving home_302'!$C$10:$AS$964,25,FALSE)</f>
        <v>0.31805555555555559</v>
      </c>
      <c r="F630" s="12">
        <f>VLOOKUP($C630,'time leaving home_302'!$C$10:$AS$964,43,FALSE)</f>
        <v>0.38750000000000001</v>
      </c>
    </row>
    <row r="631" spans="1:6" x14ac:dyDescent="0.25">
      <c r="A631" t="s">
        <v>726</v>
      </c>
      <c r="B631">
        <v>25100</v>
      </c>
      <c r="C631" t="s">
        <v>727</v>
      </c>
      <c r="D631" s="12">
        <f>VLOOKUP($C631,'time leaving home_302'!$C$10:$AS$964,34,FALSE)</f>
        <v>0.26805555555555555</v>
      </c>
      <c r="E631" s="12">
        <f>VLOOKUP($C631,'time leaving home_302'!$C$10:$AS$964,25,FALSE)</f>
        <v>0.31805555555555559</v>
      </c>
      <c r="F631" s="12">
        <f>VLOOKUP($C631,'time leaving home_302'!$C$10:$AS$964,43,FALSE)</f>
        <v>0.39444444444444443</v>
      </c>
    </row>
    <row r="632" spans="1:6" x14ac:dyDescent="0.25">
      <c r="A632" t="s">
        <v>866</v>
      </c>
      <c r="B632">
        <v>27900</v>
      </c>
      <c r="C632" t="s">
        <v>867</v>
      </c>
      <c r="D632" s="12">
        <f>VLOOKUP($C632,'time leaving home_302'!$C$10:$AS$964,34,FALSE)</f>
        <v>0.27916666666666667</v>
      </c>
      <c r="E632" s="12">
        <f>VLOOKUP($C632,'time leaving home_302'!$C$10:$AS$964,25,FALSE)</f>
        <v>0.31805555555555559</v>
      </c>
      <c r="F632" s="12">
        <f>VLOOKUP($C632,'time leaving home_302'!$C$10:$AS$964,43,FALSE)</f>
        <v>0.38750000000000001</v>
      </c>
    </row>
    <row r="633" spans="1:6" x14ac:dyDescent="0.25">
      <c r="A633" t="s">
        <v>1044</v>
      </c>
      <c r="B633">
        <v>31620</v>
      </c>
      <c r="C633" t="s">
        <v>1045</v>
      </c>
      <c r="D633" s="12">
        <f>VLOOKUP($C633,'time leaving home_302'!$C$10:$AS$964,34,FALSE)</f>
        <v>0.27777777777777779</v>
      </c>
      <c r="E633" s="12">
        <f>VLOOKUP($C633,'time leaving home_302'!$C$10:$AS$964,25,FALSE)</f>
        <v>0.31805555555555559</v>
      </c>
      <c r="F633" s="12">
        <f>VLOOKUP($C633,'time leaving home_302'!$C$10:$AS$964,43,FALSE)</f>
        <v>0.34791666666666665</v>
      </c>
    </row>
    <row r="634" spans="1:6" x14ac:dyDescent="0.25">
      <c r="A634" t="s">
        <v>1128</v>
      </c>
      <c r="B634">
        <v>33220</v>
      </c>
      <c r="C634" t="s">
        <v>1129</v>
      </c>
      <c r="D634" s="12">
        <f>VLOOKUP($C634,'time leaving home_302'!$C$10:$AS$964,34,FALSE)</f>
        <v>0.28402777777777777</v>
      </c>
      <c r="E634" s="12">
        <f>VLOOKUP($C634,'time leaving home_302'!$C$10:$AS$964,25,FALSE)</f>
        <v>0.31805555555555559</v>
      </c>
      <c r="F634" s="12">
        <f>VLOOKUP($C634,'time leaving home_302'!$C$10:$AS$964,43,FALSE)</f>
        <v>0.3611111111111111</v>
      </c>
    </row>
    <row r="635" spans="1:6" x14ac:dyDescent="0.25">
      <c r="A635" t="s">
        <v>444</v>
      </c>
      <c r="B635">
        <v>19220</v>
      </c>
      <c r="C635" t="s">
        <v>445</v>
      </c>
      <c r="D635" s="12">
        <f>VLOOKUP($C635,'time leaving home_302'!$C$10:$AS$964,34,FALSE)</f>
        <v>0.28125</v>
      </c>
      <c r="E635" s="12">
        <f>VLOOKUP($C635,'time leaving home_302'!$C$10:$AS$964,25,FALSE)</f>
        <v>0.31805555555555559</v>
      </c>
      <c r="F635" s="12">
        <f>VLOOKUP($C635,'time leaving home_302'!$C$10:$AS$964,43,FALSE)</f>
        <v>0.3923611111111111</v>
      </c>
    </row>
    <row r="636" spans="1:6" x14ac:dyDescent="0.25">
      <c r="A636" t="s">
        <v>664</v>
      </c>
      <c r="B636">
        <v>23820</v>
      </c>
      <c r="C636" t="s">
        <v>665</v>
      </c>
      <c r="D636" s="12">
        <f>VLOOKUP($C636,'time leaving home_302'!$C$10:$AS$964,34,FALSE)</f>
        <v>0.27916666666666667</v>
      </c>
      <c r="E636" s="12">
        <f>VLOOKUP($C636,'time leaving home_302'!$C$10:$AS$964,25,FALSE)</f>
        <v>0.31805555555555559</v>
      </c>
      <c r="F636" s="12">
        <f>VLOOKUP($C636,'time leaving home_302'!$C$10:$AS$964,43,FALSE)</f>
        <v>0.37013888888888885</v>
      </c>
    </row>
    <row r="637" spans="1:6" x14ac:dyDescent="0.25">
      <c r="A637" t="s">
        <v>718</v>
      </c>
      <c r="B637">
        <v>24940</v>
      </c>
      <c r="C637" t="s">
        <v>719</v>
      </c>
      <c r="D637" s="12">
        <f>VLOOKUP($C637,'time leaving home_302'!$C$10:$AS$964,34,FALSE)</f>
        <v>0.28263888888888888</v>
      </c>
      <c r="E637" s="12">
        <f>VLOOKUP($C637,'time leaving home_302'!$C$10:$AS$964,25,FALSE)</f>
        <v>0.31805555555555559</v>
      </c>
      <c r="F637" s="12">
        <f>VLOOKUP($C637,'time leaving home_302'!$C$10:$AS$964,43,FALSE)</f>
        <v>0.3576388888888889</v>
      </c>
    </row>
    <row r="638" spans="1:6" x14ac:dyDescent="0.25">
      <c r="A638" t="s">
        <v>498</v>
      </c>
      <c r="B638">
        <v>20300</v>
      </c>
      <c r="C638" t="s">
        <v>499</v>
      </c>
      <c r="D638" s="12">
        <f>VLOOKUP($C638,'time leaving home_302'!$C$10:$AS$964,34,FALSE)</f>
        <v>0.26597222222222222</v>
      </c>
      <c r="E638" s="12">
        <f>VLOOKUP($C638,'time leaving home_302'!$C$10:$AS$964,25,FALSE)</f>
        <v>0.31805555555555559</v>
      </c>
      <c r="F638" s="12">
        <f>VLOOKUP($C638,'time leaving home_302'!$C$10:$AS$964,43,FALSE)</f>
        <v>0.38958333333333334</v>
      </c>
    </row>
    <row r="639" spans="1:6" x14ac:dyDescent="0.25">
      <c r="A639" t="s">
        <v>54</v>
      </c>
      <c r="B639">
        <v>11020</v>
      </c>
      <c r="C639" t="s">
        <v>55</v>
      </c>
      <c r="D639" s="12">
        <f>VLOOKUP($C639,'time leaving home_302'!$C$10:$AS$964,34,FALSE)</f>
        <v>0.27638888888888891</v>
      </c>
      <c r="E639" s="12">
        <f>VLOOKUP($C639,'time leaving home_302'!$C$10:$AS$964,25,FALSE)</f>
        <v>0.31805555555555559</v>
      </c>
      <c r="F639" s="12">
        <f>VLOOKUP($C639,'time leaving home_302'!$C$10:$AS$964,43,FALSE)</f>
        <v>0.3923611111111111</v>
      </c>
    </row>
    <row r="640" spans="1:6" x14ac:dyDescent="0.25">
      <c r="A640" t="s">
        <v>1892</v>
      </c>
      <c r="B640">
        <v>49340</v>
      </c>
      <c r="C640" t="s">
        <v>1893</v>
      </c>
      <c r="D640" s="12">
        <f>VLOOKUP($C640,'time leaving home_302'!$C$10:$AS$964,34,FALSE)</f>
        <v>0.27916666666666667</v>
      </c>
      <c r="E640" s="12">
        <f>VLOOKUP($C640,'time leaving home_302'!$C$10:$AS$964,25,FALSE)</f>
        <v>0.31805555555555559</v>
      </c>
      <c r="F640" s="12">
        <f>VLOOKUP($C640,'time leaving home_302'!$C$10:$AS$964,43,FALSE)</f>
        <v>0.3659722222222222</v>
      </c>
    </row>
    <row r="641" spans="1:6" x14ac:dyDescent="0.25">
      <c r="A641" t="s">
        <v>756</v>
      </c>
      <c r="B641">
        <v>25720</v>
      </c>
      <c r="C641" t="s">
        <v>757</v>
      </c>
      <c r="D641" s="12">
        <f>VLOOKUP($C641,'time leaving home_302'!$C$10:$AS$964,34,FALSE)</f>
        <v>0.28055555555555556</v>
      </c>
      <c r="E641" s="12">
        <f>VLOOKUP($C641,'time leaving home_302'!$C$10:$AS$964,25,FALSE)</f>
        <v>0.31805555555555559</v>
      </c>
      <c r="F641" s="12">
        <f>VLOOKUP($C641,'time leaving home_302'!$C$10:$AS$964,43,FALSE)</f>
        <v>0.36458333333333331</v>
      </c>
    </row>
    <row r="642" spans="1:6" x14ac:dyDescent="0.25">
      <c r="A642" t="s">
        <v>640</v>
      </c>
      <c r="B642">
        <v>23300</v>
      </c>
      <c r="C642" t="s">
        <v>641</v>
      </c>
      <c r="D642" s="12">
        <f>VLOOKUP($C642,'time leaving home_302'!$C$10:$AS$964,34,FALSE)</f>
        <v>0.27777777777777779</v>
      </c>
      <c r="E642" s="12">
        <f>VLOOKUP($C642,'time leaving home_302'!$C$10:$AS$964,25,FALSE)</f>
        <v>0.31805555555555559</v>
      </c>
      <c r="F642" s="12">
        <f>VLOOKUP($C642,'time leaving home_302'!$C$10:$AS$964,43,FALSE)</f>
        <v>0.4145833333333333</v>
      </c>
    </row>
    <row r="643" spans="1:6" x14ac:dyDescent="0.25">
      <c r="A643" t="s">
        <v>776</v>
      </c>
      <c r="B643">
        <v>26100</v>
      </c>
      <c r="C643" t="s">
        <v>777</v>
      </c>
      <c r="D643" s="12">
        <f>VLOOKUP($C643,'time leaving home_302'!$C$10:$AS$964,34,FALSE)</f>
        <v>0.27916666666666667</v>
      </c>
      <c r="E643" s="12">
        <f>VLOOKUP($C643,'time leaving home_302'!$C$10:$AS$964,25,FALSE)</f>
        <v>0.31805555555555559</v>
      </c>
      <c r="F643" s="12">
        <f>VLOOKUP($C643,'time leaving home_302'!$C$10:$AS$964,43,FALSE)</f>
        <v>0.3833333333333333</v>
      </c>
    </row>
    <row r="644" spans="1:6" x14ac:dyDescent="0.25">
      <c r="A644" t="s">
        <v>1410</v>
      </c>
      <c r="B644">
        <v>39020</v>
      </c>
      <c r="C644" t="s">
        <v>1411</v>
      </c>
      <c r="D644" s="12">
        <f>VLOOKUP($C644,'time leaving home_302'!$C$10:$AS$964,34,FALSE)</f>
        <v>0.27291666666666664</v>
      </c>
      <c r="E644" s="12">
        <f>VLOOKUP($C644,'time leaving home_302'!$C$10:$AS$964,25,FALSE)</f>
        <v>0.31805555555555559</v>
      </c>
      <c r="F644" s="12">
        <f>VLOOKUP($C644,'time leaving home_302'!$C$10:$AS$964,43,FALSE)</f>
        <v>0.39166666666666666</v>
      </c>
    </row>
    <row r="645" spans="1:6" x14ac:dyDescent="0.25">
      <c r="A645" t="s">
        <v>1762</v>
      </c>
      <c r="B645">
        <v>46300</v>
      </c>
      <c r="C645" t="s">
        <v>1763</v>
      </c>
      <c r="D645" s="12">
        <f>VLOOKUP($C645,'time leaving home_302'!$C$10:$AS$964,34,FALSE)</f>
        <v>0.28125</v>
      </c>
      <c r="E645" s="12">
        <f>VLOOKUP($C645,'time leaving home_302'!$C$10:$AS$964,25,FALSE)</f>
        <v>0.31805555555555559</v>
      </c>
      <c r="F645" s="12">
        <f>VLOOKUP($C645,'time leaving home_302'!$C$10:$AS$964,43,FALSE)</f>
        <v>0.36527777777777781</v>
      </c>
    </row>
    <row r="646" spans="1:6" x14ac:dyDescent="0.25">
      <c r="A646" t="s">
        <v>262</v>
      </c>
      <c r="B646">
        <v>15420</v>
      </c>
      <c r="C646" t="s">
        <v>263</v>
      </c>
      <c r="D646" s="12">
        <f>VLOOKUP($C646,'time leaving home_302'!$C$10:$AS$964,34,FALSE)</f>
        <v>0.27777777777777779</v>
      </c>
      <c r="E646" s="12">
        <f>VLOOKUP($C646,'time leaving home_302'!$C$10:$AS$964,25,FALSE)</f>
        <v>0.31805555555555559</v>
      </c>
      <c r="F646" s="12">
        <f>VLOOKUP($C646,'time leaving home_302'!$C$10:$AS$964,43,FALSE)</f>
        <v>0.36041666666666666</v>
      </c>
    </row>
    <row r="647" spans="1:6" x14ac:dyDescent="0.25">
      <c r="A647" t="s">
        <v>138</v>
      </c>
      <c r="B647">
        <v>12780</v>
      </c>
      <c r="C647" t="s">
        <v>139</v>
      </c>
      <c r="D647" s="12">
        <f>VLOOKUP($C647,'time leaving home_302'!$C$10:$AS$964,34,FALSE)</f>
        <v>0.28402777777777777</v>
      </c>
      <c r="E647" s="12">
        <f>VLOOKUP($C647,'time leaving home_302'!$C$10:$AS$964,25,FALSE)</f>
        <v>0.31805555555555559</v>
      </c>
      <c r="F647" s="12">
        <f>VLOOKUP($C647,'time leaving home_302'!$C$10:$AS$964,43,FALSE)</f>
        <v>0.36249999999999999</v>
      </c>
    </row>
    <row r="648" spans="1:6" x14ac:dyDescent="0.25">
      <c r="A648" t="s">
        <v>684</v>
      </c>
      <c r="B648">
        <v>24260</v>
      </c>
      <c r="C648" t="s">
        <v>685</v>
      </c>
      <c r="D648" s="12">
        <f>VLOOKUP($C648,'time leaving home_302'!$C$10:$AS$964,34,FALSE)</f>
        <v>0.27361111111111108</v>
      </c>
      <c r="E648" s="12">
        <f>VLOOKUP($C648,'time leaving home_302'!$C$10:$AS$964,25,FALSE)</f>
        <v>0.31805555555555559</v>
      </c>
      <c r="F648" s="12">
        <f>VLOOKUP($C648,'time leaving home_302'!$C$10:$AS$964,43,FALSE)</f>
        <v>0.37083333333333335</v>
      </c>
    </row>
    <row r="649" spans="1:6" x14ac:dyDescent="0.25">
      <c r="A649" t="s">
        <v>1716</v>
      </c>
      <c r="B649">
        <v>45460</v>
      </c>
      <c r="C649" t="s">
        <v>1717</v>
      </c>
      <c r="D649" s="12">
        <f>VLOOKUP($C649,'time leaving home_302'!$C$10:$AS$964,34,FALSE)</f>
        <v>0.27569444444444441</v>
      </c>
      <c r="E649" s="12">
        <f>VLOOKUP($C649,'time leaving home_302'!$C$10:$AS$964,25,FALSE)</f>
        <v>0.31805555555555559</v>
      </c>
      <c r="F649" s="12">
        <f>VLOOKUP($C649,'time leaving home_302'!$C$10:$AS$964,43,FALSE)</f>
        <v>0.39861111111111108</v>
      </c>
    </row>
    <row r="650" spans="1:6" x14ac:dyDescent="0.25">
      <c r="A650" t="s">
        <v>1376</v>
      </c>
      <c r="B650">
        <v>38300</v>
      </c>
      <c r="C650" t="s">
        <v>1377</v>
      </c>
      <c r="D650" s="12">
        <f>VLOOKUP($C650,'time leaving home_302'!$C$10:$AS$964,34,FALSE)</f>
        <v>0.27708333333333335</v>
      </c>
      <c r="E650" s="12">
        <f>VLOOKUP($C650,'time leaving home_302'!$C$10:$AS$964,25,FALSE)</f>
        <v>0.31805555555555559</v>
      </c>
      <c r="F650" s="12">
        <f>VLOOKUP($C650,'time leaving home_302'!$C$10:$AS$964,43,FALSE)</f>
        <v>0.37361111111111112</v>
      </c>
    </row>
    <row r="651" spans="1:6" x14ac:dyDescent="0.25">
      <c r="A651" t="s">
        <v>450</v>
      </c>
      <c r="B651">
        <v>19340</v>
      </c>
      <c r="C651" t="s">
        <v>451</v>
      </c>
      <c r="D651" s="12">
        <f>VLOOKUP($C651,'time leaving home_302'!$C$10:$AS$964,34,FALSE)</f>
        <v>0.27430555555555552</v>
      </c>
      <c r="E651" s="12">
        <f>VLOOKUP($C651,'time leaving home_302'!$C$10:$AS$964,25,FALSE)</f>
        <v>0.31805555555555559</v>
      </c>
      <c r="F651" s="12">
        <f>VLOOKUP($C651,'time leaving home_302'!$C$10:$AS$964,43,FALSE)</f>
        <v>0.38125000000000003</v>
      </c>
    </row>
    <row r="652" spans="1:6" x14ac:dyDescent="0.25">
      <c r="A652" t="s">
        <v>862</v>
      </c>
      <c r="B652">
        <v>27780</v>
      </c>
      <c r="C652" t="s">
        <v>863</v>
      </c>
      <c r="D652" s="12">
        <f>VLOOKUP($C652,'time leaving home_302'!$C$10:$AS$964,34,FALSE)</f>
        <v>0.27361111111111108</v>
      </c>
      <c r="E652" s="12">
        <f>VLOOKUP($C652,'time leaving home_302'!$C$10:$AS$964,25,FALSE)</f>
        <v>0.31805555555555559</v>
      </c>
      <c r="F652" s="12">
        <f>VLOOKUP($C652,'time leaving home_302'!$C$10:$AS$964,43,FALSE)</f>
        <v>0.3840277777777778</v>
      </c>
    </row>
    <row r="653" spans="1:6" x14ac:dyDescent="0.25">
      <c r="A653" t="s">
        <v>930</v>
      </c>
      <c r="B653">
        <v>29260</v>
      </c>
      <c r="C653" t="s">
        <v>931</v>
      </c>
      <c r="D653" s="12">
        <f>VLOOKUP($C653,'time leaving home_302'!$C$10:$AS$964,34,FALSE)</f>
        <v>0.27708333333333335</v>
      </c>
      <c r="E653" s="12">
        <f>VLOOKUP($C653,'time leaving home_302'!$C$10:$AS$964,25,FALSE)</f>
        <v>0.31805555555555559</v>
      </c>
      <c r="F653" s="12">
        <f>VLOOKUP($C653,'time leaving home_302'!$C$10:$AS$964,43,FALSE)</f>
        <v>0.36527777777777781</v>
      </c>
    </row>
    <row r="654" spans="1:6" x14ac:dyDescent="0.25">
      <c r="A654" t="s">
        <v>42</v>
      </c>
      <c r="B654">
        <v>10820</v>
      </c>
      <c r="C654" t="s">
        <v>43</v>
      </c>
      <c r="D654" s="12">
        <f>VLOOKUP($C654,'time leaving home_302'!$C$10:$AS$964,34,FALSE)</f>
        <v>0.28333333333333333</v>
      </c>
      <c r="E654" s="12">
        <f>VLOOKUP($C654,'time leaving home_302'!$C$10:$AS$964,25,FALSE)</f>
        <v>0.31805555555555559</v>
      </c>
      <c r="F654" s="12">
        <f>VLOOKUP($C654,'time leaving home_302'!$C$10:$AS$964,43,FALSE)</f>
        <v>0.36458333333333331</v>
      </c>
    </row>
    <row r="655" spans="1:6" x14ac:dyDescent="0.25">
      <c r="A655" t="s">
        <v>390</v>
      </c>
      <c r="B655">
        <v>18100</v>
      </c>
      <c r="C655" t="s">
        <v>391</v>
      </c>
      <c r="D655" s="12">
        <f>VLOOKUP($C655,'time leaving home_302'!$C$10:$AS$964,34,FALSE)</f>
        <v>0.27569444444444441</v>
      </c>
      <c r="E655" s="12">
        <f>VLOOKUP($C655,'time leaving home_302'!$C$10:$AS$964,25,FALSE)</f>
        <v>0.31805555555555559</v>
      </c>
      <c r="F655" s="12">
        <f>VLOOKUP($C655,'time leaving home_302'!$C$10:$AS$964,43,FALSE)</f>
        <v>0.40833333333333338</v>
      </c>
    </row>
    <row r="656" spans="1:6" x14ac:dyDescent="0.25">
      <c r="A656" t="s">
        <v>356</v>
      </c>
      <c r="B656">
        <v>17420</v>
      </c>
      <c r="C656" t="s">
        <v>357</v>
      </c>
      <c r="D656" s="12">
        <f>VLOOKUP($C656,'time leaving home_302'!$C$10:$AS$964,34,FALSE)</f>
        <v>0.27916666666666667</v>
      </c>
      <c r="E656" s="12">
        <f>VLOOKUP($C656,'time leaving home_302'!$C$10:$AS$964,25,FALSE)</f>
        <v>0.31805555555555559</v>
      </c>
      <c r="F656" s="12">
        <f>VLOOKUP($C656,'time leaving home_302'!$C$10:$AS$964,43,FALSE)</f>
        <v>0.39513888888888887</v>
      </c>
    </row>
    <row r="657" spans="1:6" x14ac:dyDescent="0.25">
      <c r="A657" t="s">
        <v>1056</v>
      </c>
      <c r="B657">
        <v>31900</v>
      </c>
      <c r="C657" t="s">
        <v>1057</v>
      </c>
      <c r="D657" s="12">
        <f>VLOOKUP($C657,'time leaving home_302'!$C$10:$AS$964,34,FALSE)</f>
        <v>0.27569444444444441</v>
      </c>
      <c r="E657" s="12">
        <f>VLOOKUP($C657,'time leaving home_302'!$C$10:$AS$964,25,FALSE)</f>
        <v>0.31805555555555559</v>
      </c>
      <c r="F657" s="12">
        <f>VLOOKUP($C657,'time leaving home_302'!$C$10:$AS$964,43,FALSE)</f>
        <v>0.40277777777777773</v>
      </c>
    </row>
    <row r="658" spans="1:6" x14ac:dyDescent="0.25">
      <c r="A658" t="s">
        <v>272</v>
      </c>
      <c r="B658">
        <v>15620</v>
      </c>
      <c r="C658" t="s">
        <v>273</v>
      </c>
      <c r="D658" s="12">
        <f>VLOOKUP($C658,'time leaving home_302'!$C$10:$AS$964,34,FALSE)</f>
        <v>0.27361111111111108</v>
      </c>
      <c r="E658" s="12">
        <f>VLOOKUP($C658,'time leaving home_302'!$C$10:$AS$964,25,FALSE)</f>
        <v>0.31805555555555559</v>
      </c>
      <c r="F658" s="12">
        <f>VLOOKUP($C658,'time leaving home_302'!$C$10:$AS$964,43,FALSE)</f>
        <v>0.39444444444444443</v>
      </c>
    </row>
    <row r="659" spans="1:6" x14ac:dyDescent="0.25">
      <c r="A659" t="s">
        <v>24</v>
      </c>
      <c r="B659">
        <v>10500</v>
      </c>
      <c r="C659" t="s">
        <v>25</v>
      </c>
      <c r="D659" s="12">
        <f>VLOOKUP($C659,'time leaving home_302'!$C$10:$AS$964,34,FALSE)</f>
        <v>0.28333333333333333</v>
      </c>
      <c r="E659" s="12">
        <f>VLOOKUP($C659,'time leaving home_302'!$C$10:$AS$964,25,FALSE)</f>
        <v>0.31805555555555559</v>
      </c>
      <c r="F659" s="12">
        <f>VLOOKUP($C659,'time leaving home_302'!$C$10:$AS$964,43,FALSE)</f>
        <v>0.3666666666666667</v>
      </c>
    </row>
    <row r="660" spans="1:6" x14ac:dyDescent="0.25">
      <c r="A660" t="s">
        <v>412</v>
      </c>
      <c r="B660">
        <v>18580</v>
      </c>
      <c r="C660" t="s">
        <v>413</v>
      </c>
      <c r="D660" s="12">
        <f>VLOOKUP($C660,'time leaving home_302'!$C$10:$AS$964,34,FALSE)</f>
        <v>0.27986111111111112</v>
      </c>
      <c r="E660" s="12">
        <f>VLOOKUP($C660,'time leaving home_302'!$C$10:$AS$964,25,FALSE)</f>
        <v>0.31805555555555559</v>
      </c>
      <c r="F660" s="12">
        <f>VLOOKUP($C660,'time leaving home_302'!$C$10:$AS$964,43,FALSE)</f>
        <v>0.36736111111111108</v>
      </c>
    </row>
    <row r="661" spans="1:6" x14ac:dyDescent="0.25">
      <c r="A661" t="s">
        <v>884</v>
      </c>
      <c r="B661">
        <v>28300</v>
      </c>
      <c r="C661" t="s">
        <v>885</v>
      </c>
      <c r="D661" s="12">
        <f>VLOOKUP($C661,'time leaving home_302'!$C$10:$AS$964,34,FALSE)</f>
        <v>0.27777777777777779</v>
      </c>
      <c r="E661" s="12">
        <f>VLOOKUP($C661,'time leaving home_302'!$C$10:$AS$964,25,FALSE)</f>
        <v>0.31805555555555559</v>
      </c>
      <c r="F661" s="12">
        <f>VLOOKUP($C661,'time leaving home_302'!$C$10:$AS$964,43,FALSE)</f>
        <v>0.37361111111111112</v>
      </c>
    </row>
    <row r="662" spans="1:6" x14ac:dyDescent="0.25">
      <c r="A662" t="s">
        <v>778</v>
      </c>
      <c r="B662">
        <v>26140</v>
      </c>
      <c r="C662" t="s">
        <v>779</v>
      </c>
      <c r="D662" s="12">
        <f>VLOOKUP($C662,'time leaving home_302'!$C$10:$AS$964,34,FALSE)</f>
        <v>0.27777777777777779</v>
      </c>
      <c r="E662" s="12">
        <f>VLOOKUP($C662,'time leaving home_302'!$C$10:$AS$964,25,FALSE)</f>
        <v>0.31875000000000003</v>
      </c>
      <c r="F662" s="12">
        <f>VLOOKUP($C662,'time leaving home_302'!$C$10:$AS$964,43,FALSE)</f>
        <v>0.37083333333333335</v>
      </c>
    </row>
    <row r="663" spans="1:6" x14ac:dyDescent="0.25">
      <c r="A663" t="s">
        <v>650</v>
      </c>
      <c r="B663">
        <v>23500</v>
      </c>
      <c r="C663" t="s">
        <v>651</v>
      </c>
      <c r="D663" s="12">
        <f>VLOOKUP($C663,'time leaving home_302'!$C$10:$AS$964,34,FALSE)</f>
        <v>0.26944444444444443</v>
      </c>
      <c r="E663" s="12">
        <f>VLOOKUP($C663,'time leaving home_302'!$C$10:$AS$964,25,FALSE)</f>
        <v>0.31875000000000003</v>
      </c>
      <c r="F663" s="12">
        <f>VLOOKUP($C663,'time leaving home_302'!$C$10:$AS$964,43,FALSE)</f>
        <v>0.41875000000000001</v>
      </c>
    </row>
    <row r="664" spans="1:6" x14ac:dyDescent="0.25">
      <c r="A664" t="s">
        <v>1630</v>
      </c>
      <c r="B664">
        <v>43620</v>
      </c>
      <c r="C664" t="s">
        <v>1631</v>
      </c>
      <c r="D664" s="12">
        <f>VLOOKUP($C664,'time leaving home_302'!$C$10:$AS$964,34,FALSE)</f>
        <v>0.28611111111111109</v>
      </c>
      <c r="E664" s="12">
        <f>VLOOKUP($C664,'time leaving home_302'!$C$10:$AS$964,25,FALSE)</f>
        <v>0.31875000000000003</v>
      </c>
      <c r="F664" s="12">
        <f>VLOOKUP($C664,'time leaving home_302'!$C$10:$AS$964,43,FALSE)</f>
        <v>0.3576388888888889</v>
      </c>
    </row>
    <row r="665" spans="1:6" x14ac:dyDescent="0.25">
      <c r="A665" t="s">
        <v>298</v>
      </c>
      <c r="B665">
        <v>16180</v>
      </c>
      <c r="C665" t="s">
        <v>299</v>
      </c>
      <c r="D665" s="12">
        <f>VLOOKUP($C665,'time leaving home_302'!$C$10:$AS$964,34,FALSE)</f>
        <v>0.27847222222222223</v>
      </c>
      <c r="E665" s="12">
        <f>VLOOKUP($C665,'time leaving home_302'!$C$10:$AS$964,25,FALSE)</f>
        <v>0.31875000000000003</v>
      </c>
      <c r="F665" s="12">
        <f>VLOOKUP($C665,'time leaving home_302'!$C$10:$AS$964,43,FALSE)</f>
        <v>0.37013888888888885</v>
      </c>
    </row>
    <row r="666" spans="1:6" x14ac:dyDescent="0.25">
      <c r="A666" t="s">
        <v>1282</v>
      </c>
      <c r="B666">
        <v>36420</v>
      </c>
      <c r="C666" t="s">
        <v>1283</v>
      </c>
      <c r="D666" s="12">
        <f>VLOOKUP($C666,'time leaving home_302'!$C$10:$AS$964,34,FALSE)</f>
        <v>0.28263888888888888</v>
      </c>
      <c r="E666" s="12">
        <f>VLOOKUP($C666,'time leaving home_302'!$C$10:$AS$964,25,FALSE)</f>
        <v>0.31875000000000003</v>
      </c>
      <c r="F666" s="12">
        <f>VLOOKUP($C666,'time leaving home_302'!$C$10:$AS$964,43,FALSE)</f>
        <v>0.36944444444444446</v>
      </c>
    </row>
    <row r="667" spans="1:6" x14ac:dyDescent="0.25">
      <c r="A667" t="s">
        <v>380</v>
      </c>
      <c r="B667">
        <v>17900</v>
      </c>
      <c r="C667" t="s">
        <v>381</v>
      </c>
      <c r="D667" s="12">
        <f>VLOOKUP($C667,'time leaving home_302'!$C$10:$AS$964,34,FALSE)</f>
        <v>0.28472222222222221</v>
      </c>
      <c r="E667" s="12">
        <f>VLOOKUP($C667,'time leaving home_302'!$C$10:$AS$964,25,FALSE)</f>
        <v>0.31875000000000003</v>
      </c>
      <c r="F667" s="12">
        <f>VLOOKUP($C667,'time leaving home_302'!$C$10:$AS$964,43,FALSE)</f>
        <v>0.36249999999999999</v>
      </c>
    </row>
    <row r="668" spans="1:6" x14ac:dyDescent="0.25">
      <c r="A668" t="s">
        <v>938</v>
      </c>
      <c r="B668">
        <v>29420</v>
      </c>
      <c r="C668" t="s">
        <v>939</v>
      </c>
      <c r="D668" s="12">
        <f>VLOOKUP($C668,'time leaving home_302'!$C$10:$AS$964,34,FALSE)</f>
        <v>0.27083333333333331</v>
      </c>
      <c r="E668" s="12">
        <f>VLOOKUP($C668,'time leaving home_302'!$C$10:$AS$964,25,FALSE)</f>
        <v>0.31875000000000003</v>
      </c>
      <c r="F668" s="12">
        <f>VLOOKUP($C668,'time leaving home_302'!$C$10:$AS$964,43,FALSE)</f>
        <v>0.39583333333333331</v>
      </c>
    </row>
    <row r="669" spans="1:6" x14ac:dyDescent="0.25">
      <c r="A669" t="s">
        <v>662</v>
      </c>
      <c r="B669">
        <v>23780</v>
      </c>
      <c r="C669" t="s">
        <v>663</v>
      </c>
      <c r="D669" s="12">
        <f>VLOOKUP($C669,'time leaving home_302'!$C$10:$AS$964,34,FALSE)</f>
        <v>0.27569444444444441</v>
      </c>
      <c r="E669" s="12">
        <f>VLOOKUP($C669,'time leaving home_302'!$C$10:$AS$964,25,FALSE)</f>
        <v>0.31875000000000003</v>
      </c>
      <c r="F669" s="12">
        <f>VLOOKUP($C669,'time leaving home_302'!$C$10:$AS$964,43,FALSE)</f>
        <v>0.37291666666666662</v>
      </c>
    </row>
    <row r="670" spans="1:6" x14ac:dyDescent="0.25">
      <c r="A670" t="s">
        <v>288</v>
      </c>
      <c r="B670">
        <v>15940</v>
      </c>
      <c r="C670" t="s">
        <v>289</v>
      </c>
      <c r="D670" s="12">
        <f>VLOOKUP($C670,'time leaving home_302'!$C$10:$AS$964,34,FALSE)</f>
        <v>0.27777777777777779</v>
      </c>
      <c r="E670" s="12">
        <f>VLOOKUP($C670,'time leaving home_302'!$C$10:$AS$964,25,FALSE)</f>
        <v>0.31875000000000003</v>
      </c>
      <c r="F670" s="12">
        <f>VLOOKUP($C670,'time leaving home_302'!$C$10:$AS$964,43,FALSE)</f>
        <v>0.39583333333333331</v>
      </c>
    </row>
    <row r="671" spans="1:6" x14ac:dyDescent="0.25">
      <c r="A671" t="s">
        <v>330</v>
      </c>
      <c r="B671">
        <v>16860</v>
      </c>
      <c r="C671" t="s">
        <v>331</v>
      </c>
      <c r="D671" s="12">
        <f>VLOOKUP($C671,'time leaving home_302'!$C$10:$AS$964,34,FALSE)</f>
        <v>0.28125</v>
      </c>
      <c r="E671" s="12">
        <f>VLOOKUP($C671,'time leaving home_302'!$C$10:$AS$964,25,FALSE)</f>
        <v>0.31875000000000003</v>
      </c>
      <c r="F671" s="12">
        <f>VLOOKUP($C671,'time leaving home_302'!$C$10:$AS$964,43,FALSE)</f>
        <v>0.37291666666666662</v>
      </c>
    </row>
    <row r="672" spans="1:6" x14ac:dyDescent="0.25">
      <c r="A672" t="s">
        <v>550</v>
      </c>
      <c r="B672">
        <v>21420</v>
      </c>
      <c r="C672" t="s">
        <v>551</v>
      </c>
      <c r="D672" s="12">
        <f>VLOOKUP($C672,'time leaving home_302'!$C$10:$AS$964,34,FALSE)</f>
        <v>0.27986111111111112</v>
      </c>
      <c r="E672" s="12">
        <f>VLOOKUP($C672,'time leaving home_302'!$C$10:$AS$964,25,FALSE)</f>
        <v>0.31875000000000003</v>
      </c>
      <c r="F672" s="12">
        <f>VLOOKUP($C672,'time leaving home_302'!$C$10:$AS$964,43,FALSE)</f>
        <v>0.36527777777777781</v>
      </c>
    </row>
    <row r="673" spans="1:6" x14ac:dyDescent="0.25">
      <c r="A673" t="s">
        <v>416</v>
      </c>
      <c r="B673">
        <v>18660</v>
      </c>
      <c r="C673" t="s">
        <v>417</v>
      </c>
      <c r="D673" s="12">
        <f>VLOOKUP($C673,'time leaving home_302'!$C$10:$AS$964,34,FALSE)</f>
        <v>0.27777777777777779</v>
      </c>
      <c r="E673" s="12">
        <f>VLOOKUP($C673,'time leaving home_302'!$C$10:$AS$964,25,FALSE)</f>
        <v>0.31875000000000003</v>
      </c>
      <c r="F673" s="12">
        <f>VLOOKUP($C673,'time leaving home_302'!$C$10:$AS$964,43,FALSE)</f>
        <v>0.3659722222222222</v>
      </c>
    </row>
    <row r="674" spans="1:6" x14ac:dyDescent="0.25">
      <c r="A674" t="s">
        <v>1406</v>
      </c>
      <c r="B674">
        <v>38900</v>
      </c>
      <c r="C674" t="s">
        <v>1407</v>
      </c>
      <c r="D674" s="12">
        <f>VLOOKUP($C674,'time leaving home_302'!$C$10:$AS$964,34,FALSE)</f>
        <v>0.27777777777777779</v>
      </c>
      <c r="E674" s="12">
        <f>VLOOKUP($C674,'time leaving home_302'!$C$10:$AS$964,25,FALSE)</f>
        <v>0.31875000000000003</v>
      </c>
      <c r="F674" s="12">
        <f>VLOOKUP($C674,'time leaving home_302'!$C$10:$AS$964,43,FALSE)</f>
        <v>0.37361111111111112</v>
      </c>
    </row>
    <row r="675" spans="1:6" x14ac:dyDescent="0.25">
      <c r="A675" t="s">
        <v>1652</v>
      </c>
      <c r="B675">
        <v>44100</v>
      </c>
      <c r="C675" t="s">
        <v>1653</v>
      </c>
      <c r="D675" s="12">
        <f>VLOOKUP($C675,'time leaving home_302'!$C$10:$AS$964,34,FALSE)</f>
        <v>0.28750000000000003</v>
      </c>
      <c r="E675" s="12">
        <f>VLOOKUP($C675,'time leaving home_302'!$C$10:$AS$964,25,FALSE)</f>
        <v>0.31875000000000003</v>
      </c>
      <c r="F675" s="12">
        <f>VLOOKUP($C675,'time leaving home_302'!$C$10:$AS$964,43,FALSE)</f>
        <v>0.35138888888888892</v>
      </c>
    </row>
    <row r="676" spans="1:6" x14ac:dyDescent="0.25">
      <c r="A676" t="s">
        <v>658</v>
      </c>
      <c r="B676">
        <v>23660</v>
      </c>
      <c r="C676" t="s">
        <v>659</v>
      </c>
      <c r="D676" s="12">
        <f>VLOOKUP($C676,'time leaving home_302'!$C$10:$AS$964,34,FALSE)</f>
        <v>0.27569444444444441</v>
      </c>
      <c r="E676" s="12">
        <f>VLOOKUP($C676,'time leaving home_302'!$C$10:$AS$964,25,FALSE)</f>
        <v>0.31875000000000003</v>
      </c>
      <c r="F676" s="12">
        <f>VLOOKUP($C676,'time leaving home_302'!$C$10:$AS$964,43,FALSE)</f>
        <v>0.38472222222222219</v>
      </c>
    </row>
    <row r="677" spans="1:6" x14ac:dyDescent="0.25">
      <c r="A677" t="s">
        <v>326</v>
      </c>
      <c r="B677">
        <v>16740</v>
      </c>
      <c r="C677" t="s">
        <v>327</v>
      </c>
      <c r="D677" s="12">
        <f>VLOOKUP($C677,'time leaving home_302'!$C$10:$AS$964,34,FALSE)</f>
        <v>0.28263888888888888</v>
      </c>
      <c r="E677" s="12">
        <f>VLOOKUP($C677,'time leaving home_302'!$C$10:$AS$964,25,FALSE)</f>
        <v>0.31875000000000003</v>
      </c>
      <c r="F677" s="12">
        <f>VLOOKUP($C677,'time leaving home_302'!$C$10:$AS$964,43,FALSE)</f>
        <v>0.36805555555555558</v>
      </c>
    </row>
    <row r="678" spans="1:6" x14ac:dyDescent="0.25">
      <c r="A678" t="s">
        <v>1870</v>
      </c>
      <c r="B678">
        <v>48780</v>
      </c>
      <c r="C678" t="s">
        <v>1871</v>
      </c>
      <c r="D678" s="12">
        <f>VLOOKUP($C678,'time leaving home_302'!$C$10:$AS$964,34,FALSE)</f>
        <v>0.27708333333333335</v>
      </c>
      <c r="E678" s="12">
        <f>VLOOKUP($C678,'time leaving home_302'!$C$10:$AS$964,25,FALSE)</f>
        <v>0.31875000000000003</v>
      </c>
      <c r="F678" s="12">
        <f>VLOOKUP($C678,'time leaving home_302'!$C$10:$AS$964,43,FALSE)</f>
        <v>0.34861111111111115</v>
      </c>
    </row>
    <row r="679" spans="1:6" x14ac:dyDescent="0.25">
      <c r="A679" t="s">
        <v>1226</v>
      </c>
      <c r="B679">
        <v>35260</v>
      </c>
      <c r="C679" t="s">
        <v>1227</v>
      </c>
      <c r="D679" s="12">
        <f>VLOOKUP($C679,'time leaving home_302'!$C$10:$AS$964,34,FALSE)</f>
        <v>0.27638888888888891</v>
      </c>
      <c r="E679" s="12">
        <f>VLOOKUP($C679,'time leaving home_302'!$C$10:$AS$964,25,FALSE)</f>
        <v>0.31875000000000003</v>
      </c>
      <c r="F679" s="12">
        <f>VLOOKUP($C679,'time leaving home_302'!$C$10:$AS$964,43,FALSE)</f>
        <v>0.37847222222222227</v>
      </c>
    </row>
    <row r="680" spans="1:6" x14ac:dyDescent="0.25">
      <c r="A680" t="s">
        <v>84</v>
      </c>
      <c r="B680">
        <v>11620</v>
      </c>
      <c r="C680" t="s">
        <v>85</v>
      </c>
      <c r="D680" s="12">
        <f>VLOOKUP($C680,'time leaving home_302'!$C$10:$AS$964,34,FALSE)</f>
        <v>0.27361111111111108</v>
      </c>
      <c r="E680" s="12">
        <f>VLOOKUP($C680,'time leaving home_302'!$C$10:$AS$964,25,FALSE)</f>
        <v>0.31875000000000003</v>
      </c>
      <c r="F680" s="12">
        <f>VLOOKUP($C680,'time leaving home_302'!$C$10:$AS$964,43,FALSE)</f>
        <v>0.36319444444444443</v>
      </c>
    </row>
    <row r="681" spans="1:6" x14ac:dyDescent="0.25">
      <c r="A681" t="s">
        <v>482</v>
      </c>
      <c r="B681">
        <v>19980</v>
      </c>
      <c r="C681" t="s">
        <v>483</v>
      </c>
      <c r="D681" s="12">
        <f>VLOOKUP($C681,'time leaving home_302'!$C$10:$AS$964,34,FALSE)</f>
        <v>0.26597222222222222</v>
      </c>
      <c r="E681" s="12">
        <f>VLOOKUP($C681,'time leaving home_302'!$C$10:$AS$964,25,FALSE)</f>
        <v>0.31875000000000003</v>
      </c>
      <c r="F681" s="12">
        <f>VLOOKUP($C681,'time leaving home_302'!$C$10:$AS$964,43,FALSE)</f>
        <v>0.4375</v>
      </c>
    </row>
    <row r="682" spans="1:6" x14ac:dyDescent="0.25">
      <c r="A682" t="s">
        <v>1460</v>
      </c>
      <c r="B682">
        <v>40100</v>
      </c>
      <c r="C682" t="s">
        <v>1461</v>
      </c>
      <c r="D682" s="12">
        <f>VLOOKUP($C682,'time leaving home_302'!$C$10:$AS$964,34,FALSE)</f>
        <v>0.28541666666666665</v>
      </c>
      <c r="E682" s="12">
        <f>VLOOKUP($C682,'time leaving home_302'!$C$10:$AS$964,25,FALSE)</f>
        <v>0.31875000000000003</v>
      </c>
      <c r="F682" s="12">
        <f>VLOOKUP($C682,'time leaving home_302'!$C$10:$AS$964,43,FALSE)</f>
        <v>0.3527777777777778</v>
      </c>
    </row>
    <row r="683" spans="1:6" x14ac:dyDescent="0.25">
      <c r="A683" t="s">
        <v>1658</v>
      </c>
      <c r="B683">
        <v>44220</v>
      </c>
      <c r="C683" t="s">
        <v>1659</v>
      </c>
      <c r="D683" s="12">
        <f>VLOOKUP($C683,'time leaving home_302'!$C$10:$AS$964,34,FALSE)</f>
        <v>0.27499999999999997</v>
      </c>
      <c r="E683" s="12">
        <f>VLOOKUP($C683,'time leaving home_302'!$C$10:$AS$964,25,FALSE)</f>
        <v>0.31875000000000003</v>
      </c>
      <c r="F683" s="12">
        <f>VLOOKUP($C683,'time leaving home_302'!$C$10:$AS$964,43,FALSE)</f>
        <v>0.39930555555555558</v>
      </c>
    </row>
    <row r="684" spans="1:6" x14ac:dyDescent="0.25">
      <c r="A684" t="s">
        <v>1628</v>
      </c>
      <c r="B684">
        <v>43580</v>
      </c>
      <c r="C684" t="s">
        <v>1629</v>
      </c>
      <c r="D684" s="12">
        <f>VLOOKUP($C684,'time leaving home_302'!$C$10:$AS$964,34,FALSE)</f>
        <v>0.27847222222222223</v>
      </c>
      <c r="E684" s="12">
        <f>VLOOKUP($C684,'time leaving home_302'!$C$10:$AS$964,25,FALSE)</f>
        <v>0.31875000000000003</v>
      </c>
      <c r="F684" s="12">
        <f>VLOOKUP($C684,'time leaving home_302'!$C$10:$AS$964,43,FALSE)</f>
        <v>0.40277777777777773</v>
      </c>
    </row>
    <row r="685" spans="1:6" x14ac:dyDescent="0.25">
      <c r="A685" t="s">
        <v>1130</v>
      </c>
      <c r="B685">
        <v>33260</v>
      </c>
      <c r="C685" t="s">
        <v>1131</v>
      </c>
      <c r="D685" s="12">
        <f>VLOOKUP($C685,'time leaving home_302'!$C$10:$AS$964,34,FALSE)</f>
        <v>0.28611111111111109</v>
      </c>
      <c r="E685" s="12">
        <f>VLOOKUP($C685,'time leaving home_302'!$C$10:$AS$964,25,FALSE)</f>
        <v>0.31875000000000003</v>
      </c>
      <c r="F685" s="12">
        <f>VLOOKUP($C685,'time leaving home_302'!$C$10:$AS$964,43,FALSE)</f>
        <v>0.35416666666666669</v>
      </c>
    </row>
    <row r="686" spans="1:6" x14ac:dyDescent="0.25">
      <c r="A686" t="s">
        <v>192</v>
      </c>
      <c r="B686">
        <v>13900</v>
      </c>
      <c r="C686" t="s">
        <v>193</v>
      </c>
      <c r="D686" s="12">
        <f>VLOOKUP($C686,'time leaving home_302'!$C$10:$AS$964,34,FALSE)</f>
        <v>0.28680555555555559</v>
      </c>
      <c r="E686" s="12">
        <f>VLOOKUP($C686,'time leaving home_302'!$C$10:$AS$964,25,FALSE)</f>
        <v>0.31875000000000003</v>
      </c>
      <c r="F686" s="12">
        <f>VLOOKUP($C686,'time leaving home_302'!$C$10:$AS$964,43,FALSE)</f>
        <v>0.35486111111111113</v>
      </c>
    </row>
    <row r="687" spans="1:6" x14ac:dyDescent="0.25">
      <c r="A687" t="s">
        <v>496</v>
      </c>
      <c r="B687">
        <v>20260</v>
      </c>
      <c r="C687" t="s">
        <v>497</v>
      </c>
      <c r="D687" s="12">
        <f>VLOOKUP($C687,'time leaving home_302'!$C$10:$AS$964,34,FALSE)</f>
        <v>0.27916666666666667</v>
      </c>
      <c r="E687" s="12">
        <f>VLOOKUP($C687,'time leaving home_302'!$C$10:$AS$964,25,FALSE)</f>
        <v>0.31875000000000003</v>
      </c>
      <c r="F687" s="12">
        <f>VLOOKUP($C687,'time leaving home_302'!$C$10:$AS$964,43,FALSE)</f>
        <v>0.3833333333333333</v>
      </c>
    </row>
    <row r="688" spans="1:6" x14ac:dyDescent="0.25">
      <c r="A688" t="s">
        <v>254</v>
      </c>
      <c r="B688">
        <v>15220</v>
      </c>
      <c r="C688" t="s">
        <v>255</v>
      </c>
      <c r="D688" s="12">
        <f>VLOOKUP($C688,'time leaving home_302'!$C$10:$AS$964,34,FALSE)</f>
        <v>0.28055555555555556</v>
      </c>
      <c r="E688" s="12">
        <f>VLOOKUP($C688,'time leaving home_302'!$C$10:$AS$964,25,FALSE)</f>
        <v>0.31875000000000003</v>
      </c>
      <c r="F688" s="12">
        <f>VLOOKUP($C688,'time leaving home_302'!$C$10:$AS$964,43,FALSE)</f>
        <v>0.35000000000000003</v>
      </c>
    </row>
    <row r="689" spans="1:6" x14ac:dyDescent="0.25">
      <c r="A689" t="s">
        <v>1778</v>
      </c>
      <c r="B689">
        <v>46620</v>
      </c>
      <c r="C689" t="s">
        <v>1779</v>
      </c>
      <c r="D689" s="12">
        <f>VLOOKUP($C689,'time leaving home_302'!$C$10:$AS$964,34,FALSE)</f>
        <v>0.28611111111111109</v>
      </c>
      <c r="E689" s="12">
        <f>VLOOKUP($C689,'time leaving home_302'!$C$10:$AS$964,25,FALSE)</f>
        <v>0.31875000000000003</v>
      </c>
      <c r="F689" s="12">
        <f>VLOOKUP($C689,'time leaving home_302'!$C$10:$AS$964,43,FALSE)</f>
        <v>0.35069444444444442</v>
      </c>
    </row>
    <row r="690" spans="1:6" x14ac:dyDescent="0.25">
      <c r="A690" t="s">
        <v>402</v>
      </c>
      <c r="B690">
        <v>18340</v>
      </c>
      <c r="C690" t="s">
        <v>403</v>
      </c>
      <c r="D690" s="12">
        <f>VLOOKUP($C690,'time leaving home_302'!$C$10:$AS$964,34,FALSE)</f>
        <v>0.27777777777777779</v>
      </c>
      <c r="E690" s="12">
        <f>VLOOKUP($C690,'time leaving home_302'!$C$10:$AS$964,25,FALSE)</f>
        <v>0.31875000000000003</v>
      </c>
      <c r="F690" s="12">
        <f>VLOOKUP($C690,'time leaving home_302'!$C$10:$AS$964,43,FALSE)</f>
        <v>0.38125000000000003</v>
      </c>
    </row>
    <row r="691" spans="1:6" x14ac:dyDescent="0.25">
      <c r="A691" t="s">
        <v>1414</v>
      </c>
      <c r="B691">
        <v>39100</v>
      </c>
      <c r="C691" t="s">
        <v>1415</v>
      </c>
      <c r="D691" s="12">
        <f>VLOOKUP($C691,'time leaving home_302'!$C$10:$AS$964,34,FALSE)</f>
        <v>0.27638888888888891</v>
      </c>
      <c r="E691" s="12">
        <f>VLOOKUP($C691,'time leaving home_302'!$C$10:$AS$964,25,FALSE)</f>
        <v>0.31875000000000003</v>
      </c>
      <c r="F691" s="12">
        <f>VLOOKUP($C691,'time leaving home_302'!$C$10:$AS$964,43,FALSE)</f>
        <v>0.37152777777777773</v>
      </c>
    </row>
    <row r="692" spans="1:6" x14ac:dyDescent="0.25">
      <c r="A692" t="s">
        <v>1638</v>
      </c>
      <c r="B692">
        <v>43780</v>
      </c>
      <c r="C692" t="s">
        <v>1639</v>
      </c>
      <c r="D692" s="12">
        <f>VLOOKUP($C692,'time leaving home_302'!$C$10:$AS$964,34,FALSE)</f>
        <v>0.27847222222222223</v>
      </c>
      <c r="E692" s="12">
        <f>VLOOKUP($C692,'time leaving home_302'!$C$10:$AS$964,25,FALSE)</f>
        <v>0.31875000000000003</v>
      </c>
      <c r="F692" s="12">
        <f>VLOOKUP($C692,'time leaving home_302'!$C$10:$AS$964,43,FALSE)</f>
        <v>0.38194444444444442</v>
      </c>
    </row>
    <row r="693" spans="1:6" x14ac:dyDescent="0.25">
      <c r="A693" t="s">
        <v>1532</v>
      </c>
      <c r="B693">
        <v>41660</v>
      </c>
      <c r="C693" t="s">
        <v>1533</v>
      </c>
      <c r="D693" s="12">
        <f>VLOOKUP($C693,'time leaving home_302'!$C$10:$AS$964,34,FALSE)</f>
        <v>0.28263888888888888</v>
      </c>
      <c r="E693" s="12">
        <f>VLOOKUP($C693,'time leaving home_302'!$C$10:$AS$964,25,FALSE)</f>
        <v>0.31944444444444448</v>
      </c>
      <c r="F693" s="12">
        <f>VLOOKUP($C693,'time leaving home_302'!$C$10:$AS$964,43,FALSE)</f>
        <v>0.36874999999999997</v>
      </c>
    </row>
    <row r="694" spans="1:6" x14ac:dyDescent="0.25">
      <c r="A694" t="s">
        <v>106</v>
      </c>
      <c r="B694">
        <v>12060</v>
      </c>
      <c r="C694" t="s">
        <v>107</v>
      </c>
      <c r="D694" s="12">
        <f>VLOOKUP($C694,'time leaving home_302'!$C$10:$AS$964,34,FALSE)</f>
        <v>0.27986111111111112</v>
      </c>
      <c r="E694" s="12">
        <f>VLOOKUP($C694,'time leaving home_302'!$C$10:$AS$964,25,FALSE)</f>
        <v>0.31944444444444448</v>
      </c>
      <c r="F694" s="12">
        <f>VLOOKUP($C694,'time leaving home_302'!$C$10:$AS$964,43,FALSE)</f>
        <v>0.37222222222222223</v>
      </c>
    </row>
    <row r="695" spans="1:6" x14ac:dyDescent="0.25">
      <c r="A695" t="s">
        <v>696</v>
      </c>
      <c r="B695">
        <v>24500</v>
      </c>
      <c r="C695" t="s">
        <v>697</v>
      </c>
      <c r="D695" s="12">
        <f>VLOOKUP($C695,'time leaving home_302'!$C$10:$AS$964,34,FALSE)</f>
        <v>0.28750000000000003</v>
      </c>
      <c r="E695" s="12">
        <f>VLOOKUP($C695,'time leaving home_302'!$C$10:$AS$964,25,FALSE)</f>
        <v>0.31944444444444448</v>
      </c>
      <c r="F695" s="12">
        <f>VLOOKUP($C695,'time leaving home_302'!$C$10:$AS$964,43,FALSE)</f>
        <v>0.36180555555555555</v>
      </c>
    </row>
    <row r="696" spans="1:6" x14ac:dyDescent="0.25">
      <c r="A696" t="s">
        <v>1478</v>
      </c>
      <c r="B696">
        <v>40460</v>
      </c>
      <c r="C696" t="s">
        <v>1479</v>
      </c>
      <c r="D696" s="12">
        <f>VLOOKUP($C696,'time leaving home_302'!$C$10:$AS$964,34,FALSE)</f>
        <v>0.27847222222222223</v>
      </c>
      <c r="E696" s="12">
        <f>VLOOKUP($C696,'time leaving home_302'!$C$10:$AS$964,25,FALSE)</f>
        <v>0.31944444444444448</v>
      </c>
      <c r="F696" s="12">
        <f>VLOOKUP($C696,'time leaving home_302'!$C$10:$AS$964,43,FALSE)</f>
        <v>0.3659722222222222</v>
      </c>
    </row>
    <row r="697" spans="1:6" x14ac:dyDescent="0.25">
      <c r="A697" t="s">
        <v>400</v>
      </c>
      <c r="B697">
        <v>18300</v>
      </c>
      <c r="C697" t="s">
        <v>401</v>
      </c>
      <c r="D697" s="12">
        <f>VLOOKUP($C697,'time leaving home_302'!$C$10:$AS$964,34,FALSE)</f>
        <v>0.27638888888888891</v>
      </c>
      <c r="E697" s="12">
        <f>VLOOKUP($C697,'time leaving home_302'!$C$10:$AS$964,25,FALSE)</f>
        <v>0.31944444444444448</v>
      </c>
      <c r="F697" s="12">
        <f>VLOOKUP($C697,'time leaving home_302'!$C$10:$AS$964,43,FALSE)</f>
        <v>0.38472222222222219</v>
      </c>
    </row>
    <row r="698" spans="1:6" x14ac:dyDescent="0.25">
      <c r="A698" t="s">
        <v>204</v>
      </c>
      <c r="B698">
        <v>14140</v>
      </c>
      <c r="C698" t="s">
        <v>205</v>
      </c>
      <c r="D698" s="12">
        <f>VLOOKUP($C698,'time leaving home_302'!$C$10:$AS$964,34,FALSE)</f>
        <v>0.28055555555555556</v>
      </c>
      <c r="E698" s="12">
        <f>VLOOKUP($C698,'time leaving home_302'!$C$10:$AS$964,25,FALSE)</f>
        <v>0.31944444444444448</v>
      </c>
      <c r="F698" s="12">
        <f>VLOOKUP($C698,'time leaving home_302'!$C$10:$AS$964,43,FALSE)</f>
        <v>0.37152777777777773</v>
      </c>
    </row>
    <row r="699" spans="1:6" x14ac:dyDescent="0.25">
      <c r="A699" t="s">
        <v>1064</v>
      </c>
      <c r="B699">
        <v>32020</v>
      </c>
      <c r="C699" t="s">
        <v>1065</v>
      </c>
      <c r="D699" s="12">
        <f>VLOOKUP($C699,'time leaving home_302'!$C$10:$AS$964,34,FALSE)</f>
        <v>0.27152777777777776</v>
      </c>
      <c r="E699" s="12">
        <f>VLOOKUP($C699,'time leaving home_302'!$C$10:$AS$964,25,FALSE)</f>
        <v>0.31944444444444448</v>
      </c>
      <c r="F699" s="12">
        <f>VLOOKUP($C699,'time leaving home_302'!$C$10:$AS$964,43,FALSE)</f>
        <v>0.41805555555555557</v>
      </c>
    </row>
    <row r="700" spans="1:6" x14ac:dyDescent="0.25">
      <c r="A700" t="s">
        <v>1066</v>
      </c>
      <c r="B700">
        <v>32060</v>
      </c>
      <c r="C700" t="s">
        <v>1067</v>
      </c>
      <c r="D700" s="12">
        <f>VLOOKUP($C700,'time leaving home_302'!$C$10:$AS$964,34,FALSE)</f>
        <v>0.28333333333333333</v>
      </c>
      <c r="E700" s="12">
        <f>VLOOKUP($C700,'time leaving home_302'!$C$10:$AS$964,25,FALSE)</f>
        <v>0.31944444444444448</v>
      </c>
      <c r="F700" s="12">
        <f>VLOOKUP($C700,'time leaving home_302'!$C$10:$AS$964,43,FALSE)</f>
        <v>0.36319444444444443</v>
      </c>
    </row>
    <row r="701" spans="1:6" x14ac:dyDescent="0.25">
      <c r="A701" t="s">
        <v>56</v>
      </c>
      <c r="B701">
        <v>11060</v>
      </c>
      <c r="C701" t="s">
        <v>57</v>
      </c>
      <c r="D701" s="12">
        <f>VLOOKUP($C701,'time leaving home_302'!$C$10:$AS$964,34,FALSE)</f>
        <v>0.28541666666666665</v>
      </c>
      <c r="E701" s="12">
        <f>VLOOKUP($C701,'time leaving home_302'!$C$10:$AS$964,25,FALSE)</f>
        <v>0.31944444444444448</v>
      </c>
      <c r="F701" s="12">
        <f>VLOOKUP($C701,'time leaving home_302'!$C$10:$AS$964,43,FALSE)</f>
        <v>0.37013888888888885</v>
      </c>
    </row>
    <row r="702" spans="1:6" x14ac:dyDescent="0.25">
      <c r="A702" t="s">
        <v>1656</v>
      </c>
      <c r="B702">
        <v>44180</v>
      </c>
      <c r="C702" t="s">
        <v>1657</v>
      </c>
      <c r="D702" s="12">
        <f>VLOOKUP($C702,'time leaving home_302'!$C$10:$AS$964,34,FALSE)</f>
        <v>0.28402777777777777</v>
      </c>
      <c r="E702" s="12">
        <f>VLOOKUP($C702,'time leaving home_302'!$C$10:$AS$964,25,FALSE)</f>
        <v>0.31944444444444448</v>
      </c>
      <c r="F702" s="12">
        <f>VLOOKUP($C702,'time leaving home_302'!$C$10:$AS$964,43,FALSE)</f>
        <v>0.37638888888888888</v>
      </c>
    </row>
    <row r="703" spans="1:6" x14ac:dyDescent="0.25">
      <c r="A703" t="s">
        <v>1702</v>
      </c>
      <c r="B703">
        <v>45140</v>
      </c>
      <c r="C703" t="s">
        <v>1703</v>
      </c>
      <c r="D703" s="12">
        <f>VLOOKUP($C703,'time leaving home_302'!$C$10:$AS$964,34,FALSE)</f>
        <v>0.28541666666666665</v>
      </c>
      <c r="E703" s="12">
        <f>VLOOKUP($C703,'time leaving home_302'!$C$10:$AS$964,25,FALSE)</f>
        <v>0.31944444444444448</v>
      </c>
      <c r="F703" s="12">
        <f>VLOOKUP($C703,'time leaving home_302'!$C$10:$AS$964,43,FALSE)</f>
        <v>0.36736111111111108</v>
      </c>
    </row>
    <row r="704" spans="1:6" x14ac:dyDescent="0.25">
      <c r="A704" t="s">
        <v>1488</v>
      </c>
      <c r="B704">
        <v>40660</v>
      </c>
      <c r="C704" t="s">
        <v>1489</v>
      </c>
      <c r="D704" s="12">
        <f>VLOOKUP($C704,'time leaving home_302'!$C$10:$AS$964,34,FALSE)</f>
        <v>0.28263888888888888</v>
      </c>
      <c r="E704" s="12">
        <f>VLOOKUP($C704,'time leaving home_302'!$C$10:$AS$964,25,FALSE)</f>
        <v>0.31944444444444448</v>
      </c>
      <c r="F704" s="12">
        <f>VLOOKUP($C704,'time leaving home_302'!$C$10:$AS$964,43,FALSE)</f>
        <v>0.38750000000000001</v>
      </c>
    </row>
    <row r="705" spans="1:6" x14ac:dyDescent="0.25">
      <c r="A705" t="s">
        <v>1030</v>
      </c>
      <c r="B705">
        <v>31340</v>
      </c>
      <c r="C705" t="s">
        <v>1031</v>
      </c>
      <c r="D705" s="12">
        <f>VLOOKUP($C705,'time leaving home_302'!$C$10:$AS$964,34,FALSE)</f>
        <v>0.28055555555555556</v>
      </c>
      <c r="E705" s="12">
        <f>VLOOKUP($C705,'time leaving home_302'!$C$10:$AS$964,25,FALSE)</f>
        <v>0.31944444444444448</v>
      </c>
      <c r="F705" s="12">
        <f>VLOOKUP($C705,'time leaving home_302'!$C$10:$AS$964,43,FALSE)</f>
        <v>0.37916666666666665</v>
      </c>
    </row>
    <row r="706" spans="1:6" x14ac:dyDescent="0.25">
      <c r="A706" t="s">
        <v>1522</v>
      </c>
      <c r="B706">
        <v>41460</v>
      </c>
      <c r="C706" t="s">
        <v>1523</v>
      </c>
      <c r="D706" s="12">
        <f>VLOOKUP($C706,'time leaving home_302'!$C$10:$AS$964,34,FALSE)</f>
        <v>0.27847222222222223</v>
      </c>
      <c r="E706" s="12">
        <f>VLOOKUP($C706,'time leaving home_302'!$C$10:$AS$964,25,FALSE)</f>
        <v>0.31944444444444448</v>
      </c>
      <c r="F706" s="12">
        <f>VLOOKUP($C706,'time leaving home_302'!$C$10:$AS$964,43,FALSE)</f>
        <v>0.37847222222222227</v>
      </c>
    </row>
    <row r="707" spans="1:6" x14ac:dyDescent="0.25">
      <c r="A707" t="s">
        <v>1464</v>
      </c>
      <c r="B707">
        <v>40180</v>
      </c>
      <c r="C707" t="s">
        <v>1465</v>
      </c>
      <c r="D707" s="12">
        <f>VLOOKUP($C707,'time leaving home_302'!$C$10:$AS$964,34,FALSE)</f>
        <v>0.28611111111111109</v>
      </c>
      <c r="E707" s="12">
        <f>VLOOKUP($C707,'time leaving home_302'!$C$10:$AS$964,25,FALSE)</f>
        <v>0.31944444444444448</v>
      </c>
      <c r="F707" s="12">
        <f>VLOOKUP($C707,'time leaving home_302'!$C$10:$AS$964,43,FALSE)</f>
        <v>0.3527777777777778</v>
      </c>
    </row>
    <row r="708" spans="1:6" x14ac:dyDescent="0.25">
      <c r="A708" t="s">
        <v>342</v>
      </c>
      <c r="B708">
        <v>17140</v>
      </c>
      <c r="C708" t="s">
        <v>343</v>
      </c>
      <c r="D708" s="12">
        <f>VLOOKUP($C708,'time leaving home_302'!$C$10:$AS$964,34,FALSE)</f>
        <v>0.28125</v>
      </c>
      <c r="E708" s="12">
        <f>VLOOKUP($C708,'time leaving home_302'!$C$10:$AS$964,25,FALSE)</f>
        <v>0.31944444444444448</v>
      </c>
      <c r="F708" s="12">
        <f>VLOOKUP($C708,'time leaving home_302'!$C$10:$AS$964,43,FALSE)</f>
        <v>0.375</v>
      </c>
    </row>
    <row r="709" spans="1:6" x14ac:dyDescent="0.25">
      <c r="A709" t="s">
        <v>810</v>
      </c>
      <c r="B709">
        <v>26740</v>
      </c>
      <c r="C709" t="s">
        <v>811</v>
      </c>
      <c r="D709" s="12">
        <f>VLOOKUP($C709,'time leaving home_302'!$C$10:$AS$964,34,FALSE)</f>
        <v>0.28472222222222221</v>
      </c>
      <c r="E709" s="12">
        <f>VLOOKUP($C709,'time leaving home_302'!$C$10:$AS$964,25,FALSE)</f>
        <v>0.31944444444444448</v>
      </c>
      <c r="F709" s="12">
        <f>VLOOKUP($C709,'time leaving home_302'!$C$10:$AS$964,43,FALSE)</f>
        <v>0.37638888888888888</v>
      </c>
    </row>
    <row r="710" spans="1:6" x14ac:dyDescent="0.25">
      <c r="A710" t="s">
        <v>808</v>
      </c>
      <c r="B710">
        <v>26700</v>
      </c>
      <c r="C710" t="s">
        <v>809</v>
      </c>
      <c r="D710" s="12">
        <f>VLOOKUP($C710,'time leaving home_302'!$C$10:$AS$964,34,FALSE)</f>
        <v>0.2902777777777778</v>
      </c>
      <c r="E710" s="12">
        <f>VLOOKUP($C710,'time leaving home_302'!$C$10:$AS$964,25,FALSE)</f>
        <v>0.31944444444444448</v>
      </c>
      <c r="F710" s="12">
        <f>VLOOKUP($C710,'time leaving home_302'!$C$10:$AS$964,43,FALSE)</f>
        <v>0.36805555555555558</v>
      </c>
    </row>
    <row r="711" spans="1:6" x14ac:dyDescent="0.25">
      <c r="A711" t="s">
        <v>238</v>
      </c>
      <c r="B711">
        <v>14820</v>
      </c>
      <c r="C711" t="s">
        <v>239</v>
      </c>
      <c r="D711" s="12">
        <f>VLOOKUP($C711,'time leaving home_302'!$C$10:$AS$964,34,FALSE)</f>
        <v>0.29166666666666669</v>
      </c>
      <c r="E711" s="12">
        <f>VLOOKUP($C711,'time leaving home_302'!$C$10:$AS$964,25,FALSE)</f>
        <v>0.31944444444444448</v>
      </c>
      <c r="F711" s="12">
        <f>VLOOKUP($C711,'time leaving home_302'!$C$10:$AS$964,43,FALSE)</f>
        <v>0.375</v>
      </c>
    </row>
    <row r="712" spans="1:6" x14ac:dyDescent="0.25">
      <c r="A712" t="s">
        <v>182</v>
      </c>
      <c r="B712">
        <v>13700</v>
      </c>
      <c r="C712" t="s">
        <v>183</v>
      </c>
      <c r="D712" s="12">
        <f>VLOOKUP($C712,'time leaving home_302'!$C$10:$AS$964,34,FALSE)</f>
        <v>0.28263888888888888</v>
      </c>
      <c r="E712" s="12">
        <f>VLOOKUP($C712,'time leaving home_302'!$C$10:$AS$964,25,FALSE)</f>
        <v>0.31944444444444448</v>
      </c>
      <c r="F712" s="12">
        <f>VLOOKUP($C712,'time leaving home_302'!$C$10:$AS$964,43,FALSE)</f>
        <v>0.36805555555555558</v>
      </c>
    </row>
    <row r="713" spans="1:6" x14ac:dyDescent="0.25">
      <c r="A713" t="s">
        <v>174</v>
      </c>
      <c r="B713">
        <v>13500</v>
      </c>
      <c r="C713" t="s">
        <v>175</v>
      </c>
      <c r="D713" s="12">
        <f>VLOOKUP($C713,'time leaving home_302'!$C$10:$AS$964,34,FALSE)</f>
        <v>0.27916666666666667</v>
      </c>
      <c r="E713" s="12">
        <f>VLOOKUP($C713,'time leaving home_302'!$C$10:$AS$964,25,FALSE)</f>
        <v>0.31944444444444448</v>
      </c>
      <c r="F713" s="12">
        <f>VLOOKUP($C713,'time leaving home_302'!$C$10:$AS$964,43,FALSE)</f>
        <v>0.39583333333333331</v>
      </c>
    </row>
    <row r="714" spans="1:6" x14ac:dyDescent="0.25">
      <c r="A714" t="s">
        <v>1416</v>
      </c>
      <c r="B714">
        <v>39140</v>
      </c>
      <c r="C714" t="s">
        <v>1417</v>
      </c>
      <c r="D714" s="12">
        <f>VLOOKUP($C714,'time leaving home_302'!$C$10:$AS$964,34,FALSE)</f>
        <v>0.27638888888888891</v>
      </c>
      <c r="E714" s="12">
        <f>VLOOKUP($C714,'time leaving home_302'!$C$10:$AS$964,25,FALSE)</f>
        <v>0.31944444444444448</v>
      </c>
      <c r="F714" s="12">
        <f>VLOOKUP($C714,'time leaving home_302'!$C$10:$AS$964,43,FALSE)</f>
        <v>0.3840277777777778</v>
      </c>
    </row>
    <row r="715" spans="1:6" x14ac:dyDescent="0.25">
      <c r="A715" t="s">
        <v>1466</v>
      </c>
      <c r="B715">
        <v>40220</v>
      </c>
      <c r="C715" t="s">
        <v>1467</v>
      </c>
      <c r="D715" s="12">
        <f>VLOOKUP($C715,'time leaving home_302'!$C$10:$AS$964,34,FALSE)</f>
        <v>0.28333333333333333</v>
      </c>
      <c r="E715" s="12">
        <f>VLOOKUP($C715,'time leaving home_302'!$C$10:$AS$964,25,FALSE)</f>
        <v>0.31944444444444448</v>
      </c>
      <c r="F715" s="12">
        <f>VLOOKUP($C715,'time leaving home_302'!$C$10:$AS$964,43,FALSE)</f>
        <v>0.36944444444444446</v>
      </c>
    </row>
    <row r="716" spans="1:6" x14ac:dyDescent="0.25">
      <c r="A716" t="s">
        <v>1368</v>
      </c>
      <c r="B716">
        <v>38180</v>
      </c>
      <c r="C716" t="s">
        <v>1369</v>
      </c>
      <c r="D716" s="12">
        <f>VLOOKUP($C716,'time leaving home_302'!$C$10:$AS$964,34,FALSE)</f>
        <v>0.29444444444444445</v>
      </c>
      <c r="E716" s="12">
        <f>VLOOKUP($C716,'time leaving home_302'!$C$10:$AS$964,25,FALSE)</f>
        <v>0.31944444444444448</v>
      </c>
      <c r="F716" s="12">
        <f>VLOOKUP($C716,'time leaving home_302'!$C$10:$AS$964,43,FALSE)</f>
        <v>0.33611111111111108</v>
      </c>
    </row>
    <row r="717" spans="1:6" x14ac:dyDescent="0.25">
      <c r="A717" t="s">
        <v>638</v>
      </c>
      <c r="B717">
        <v>23240</v>
      </c>
      <c r="C717" t="s">
        <v>639</v>
      </c>
      <c r="D717" s="12">
        <f>VLOOKUP($C717,'time leaving home_302'!$C$10:$AS$964,34,FALSE)</f>
        <v>0.28888888888888892</v>
      </c>
      <c r="E717" s="12">
        <f>VLOOKUP($C717,'time leaving home_302'!$C$10:$AS$964,25,FALSE)</f>
        <v>0.31944444444444448</v>
      </c>
      <c r="F717" s="12">
        <f>VLOOKUP($C717,'time leaving home_302'!$C$10:$AS$964,43,FALSE)</f>
        <v>0.3659722222222222</v>
      </c>
    </row>
    <row r="718" spans="1:6" x14ac:dyDescent="0.25">
      <c r="A718" t="s">
        <v>844</v>
      </c>
      <c r="B718">
        <v>27420</v>
      </c>
      <c r="C718" t="s">
        <v>845</v>
      </c>
      <c r="D718" s="12">
        <f>VLOOKUP($C718,'time leaving home_302'!$C$10:$AS$964,34,FALSE)</f>
        <v>0.28194444444444444</v>
      </c>
      <c r="E718" s="12">
        <f>VLOOKUP($C718,'time leaving home_302'!$C$10:$AS$964,25,FALSE)</f>
        <v>0.31944444444444448</v>
      </c>
      <c r="F718" s="12">
        <f>VLOOKUP($C718,'time leaving home_302'!$C$10:$AS$964,43,FALSE)</f>
        <v>0.35416666666666669</v>
      </c>
    </row>
    <row r="719" spans="1:6" x14ac:dyDescent="0.25">
      <c r="A719" t="s">
        <v>1276</v>
      </c>
      <c r="B719">
        <v>36300</v>
      </c>
      <c r="C719" t="s">
        <v>1277</v>
      </c>
      <c r="D719" s="12">
        <f>VLOOKUP($C719,'time leaving home_302'!$C$10:$AS$964,34,FALSE)</f>
        <v>0.27847222222222223</v>
      </c>
      <c r="E719" s="12">
        <f>VLOOKUP($C719,'time leaving home_302'!$C$10:$AS$964,25,FALSE)</f>
        <v>0.31944444444444448</v>
      </c>
      <c r="F719" s="12">
        <f>VLOOKUP($C719,'time leaving home_302'!$C$10:$AS$964,43,FALSE)</f>
        <v>0.4055555555555555</v>
      </c>
    </row>
    <row r="720" spans="1:6" x14ac:dyDescent="0.25">
      <c r="A720" t="s">
        <v>148</v>
      </c>
      <c r="B720">
        <v>12980</v>
      </c>
      <c r="C720" t="s">
        <v>149</v>
      </c>
      <c r="D720" s="12">
        <f>VLOOKUP($C720,'time leaving home_302'!$C$10:$AS$964,34,FALSE)</f>
        <v>0.27569444444444441</v>
      </c>
      <c r="E720" s="12">
        <f>VLOOKUP($C720,'time leaving home_302'!$C$10:$AS$964,25,FALSE)</f>
        <v>0.31944444444444448</v>
      </c>
      <c r="F720" s="12">
        <f>VLOOKUP($C720,'time leaving home_302'!$C$10:$AS$964,43,FALSE)</f>
        <v>0.39861111111111108</v>
      </c>
    </row>
    <row r="721" spans="1:6" x14ac:dyDescent="0.25">
      <c r="A721" t="s">
        <v>396</v>
      </c>
      <c r="B721">
        <v>18220</v>
      </c>
      <c r="C721" t="s">
        <v>397</v>
      </c>
      <c r="D721" s="12">
        <f>VLOOKUP($C721,'time leaving home_302'!$C$10:$AS$964,34,FALSE)</f>
        <v>0.2638888888888889</v>
      </c>
      <c r="E721" s="12">
        <f>VLOOKUP($C721,'time leaving home_302'!$C$10:$AS$964,25,FALSE)</f>
        <v>0.31944444444444448</v>
      </c>
      <c r="F721" s="12">
        <f>VLOOKUP($C721,'time leaving home_302'!$C$10:$AS$964,43,FALSE)</f>
        <v>0.4291666666666667</v>
      </c>
    </row>
    <row r="722" spans="1:6" x14ac:dyDescent="0.25">
      <c r="A722" t="s">
        <v>1648</v>
      </c>
      <c r="B722">
        <v>44020</v>
      </c>
      <c r="C722" t="s">
        <v>1649</v>
      </c>
      <c r="D722" s="12">
        <f>VLOOKUP($C722,'time leaving home_302'!$C$10:$AS$964,34,FALSE)</f>
        <v>0.28680555555555559</v>
      </c>
      <c r="E722" s="12">
        <f>VLOOKUP($C722,'time leaving home_302'!$C$10:$AS$964,25,FALSE)</f>
        <v>0.31944444444444448</v>
      </c>
      <c r="F722" s="12">
        <f>VLOOKUP($C722,'time leaving home_302'!$C$10:$AS$964,43,FALSE)</f>
        <v>0.35416666666666669</v>
      </c>
    </row>
    <row r="723" spans="1:6" x14ac:dyDescent="0.25">
      <c r="A723" t="s">
        <v>1502</v>
      </c>
      <c r="B723">
        <v>40900</v>
      </c>
      <c r="C723" t="s">
        <v>1503</v>
      </c>
      <c r="D723" s="12">
        <f>VLOOKUP($C723,'time leaving home_302'!$C$10:$AS$964,34,FALSE)</f>
        <v>0.27916666666666667</v>
      </c>
      <c r="E723" s="12">
        <f>VLOOKUP($C723,'time leaving home_302'!$C$10:$AS$964,25,FALSE)</f>
        <v>0.31944444444444448</v>
      </c>
      <c r="F723" s="12">
        <f>VLOOKUP($C723,'time leaving home_302'!$C$10:$AS$964,43,FALSE)</f>
        <v>0.3756944444444445</v>
      </c>
    </row>
    <row r="724" spans="1:6" x14ac:dyDescent="0.25">
      <c r="A724" t="s">
        <v>1886</v>
      </c>
      <c r="B724">
        <v>49180</v>
      </c>
      <c r="C724" t="s">
        <v>1887</v>
      </c>
      <c r="D724" s="12">
        <f>VLOOKUP($C724,'time leaving home_302'!$C$10:$AS$964,34,FALSE)</f>
        <v>0.28472222222222221</v>
      </c>
      <c r="E724" s="12">
        <f>VLOOKUP($C724,'time leaving home_302'!$C$10:$AS$964,25,FALSE)</f>
        <v>0.31944444444444448</v>
      </c>
      <c r="F724" s="12">
        <f>VLOOKUP($C724,'time leaving home_302'!$C$10:$AS$964,43,FALSE)</f>
        <v>0.37222222222222223</v>
      </c>
    </row>
    <row r="725" spans="1:6" x14ac:dyDescent="0.25">
      <c r="A725" t="s">
        <v>794</v>
      </c>
      <c r="B725">
        <v>26460</v>
      </c>
      <c r="C725" t="s">
        <v>795</v>
      </c>
      <c r="D725" s="12">
        <f>VLOOKUP($C725,'time leaving home_302'!$C$10:$AS$964,34,FALSE)</f>
        <v>0.28333333333333333</v>
      </c>
      <c r="E725" s="12">
        <f>VLOOKUP($C725,'time leaving home_302'!$C$10:$AS$964,25,FALSE)</f>
        <v>0.31944444444444448</v>
      </c>
      <c r="F725" s="12">
        <f>VLOOKUP($C725,'time leaving home_302'!$C$10:$AS$964,43,FALSE)</f>
        <v>0.36180555555555555</v>
      </c>
    </row>
    <row r="726" spans="1:6" x14ac:dyDescent="0.25">
      <c r="A726" t="s">
        <v>914</v>
      </c>
      <c r="B726">
        <v>28940</v>
      </c>
      <c r="C726" t="s">
        <v>915</v>
      </c>
      <c r="D726" s="12">
        <f>VLOOKUP($C726,'time leaving home_302'!$C$10:$AS$964,34,FALSE)</f>
        <v>0.28611111111111109</v>
      </c>
      <c r="E726" s="12">
        <f>VLOOKUP($C726,'time leaving home_302'!$C$10:$AS$964,25,FALSE)</f>
        <v>0.31944444444444448</v>
      </c>
      <c r="F726" s="12">
        <f>VLOOKUP($C726,'time leaving home_302'!$C$10:$AS$964,43,FALSE)</f>
        <v>0.36805555555555558</v>
      </c>
    </row>
    <row r="727" spans="1:6" x14ac:dyDescent="0.25">
      <c r="A727" t="s">
        <v>536</v>
      </c>
      <c r="B727">
        <v>21120</v>
      </c>
      <c r="C727" t="s">
        <v>537</v>
      </c>
      <c r="D727" s="12">
        <f>VLOOKUP($C727,'time leaving home_302'!$C$10:$AS$964,34,FALSE)</f>
        <v>0.27847222222222223</v>
      </c>
      <c r="E727" s="12">
        <f>VLOOKUP($C727,'time leaving home_302'!$C$10:$AS$964,25,FALSE)</f>
        <v>0.31944444444444448</v>
      </c>
      <c r="F727" s="12">
        <f>VLOOKUP($C727,'time leaving home_302'!$C$10:$AS$964,43,FALSE)</f>
        <v>0.36180555555555555</v>
      </c>
    </row>
    <row r="728" spans="1:6" x14ac:dyDescent="0.25">
      <c r="A728" t="s">
        <v>1450</v>
      </c>
      <c r="B728">
        <v>39900</v>
      </c>
      <c r="C728" t="s">
        <v>1451</v>
      </c>
      <c r="D728" s="12">
        <f>VLOOKUP($C728,'time leaving home_302'!$C$10:$AS$964,34,FALSE)</f>
        <v>0.27708333333333335</v>
      </c>
      <c r="E728" s="12">
        <f>VLOOKUP($C728,'time leaving home_302'!$C$10:$AS$964,25,FALSE)</f>
        <v>0.31944444444444448</v>
      </c>
      <c r="F728" s="12">
        <f>VLOOKUP($C728,'time leaving home_302'!$C$10:$AS$964,43,FALSE)</f>
        <v>0.38472222222222219</v>
      </c>
    </row>
    <row r="729" spans="1:6" x14ac:dyDescent="0.25">
      <c r="A729" t="s">
        <v>1526</v>
      </c>
      <c r="B729">
        <v>41540</v>
      </c>
      <c r="C729" t="s">
        <v>1527</v>
      </c>
      <c r="D729" s="12">
        <f>VLOOKUP($C729,'time leaving home_302'!$C$10:$AS$964,34,FALSE)</f>
        <v>0.28402777777777777</v>
      </c>
      <c r="E729" s="12">
        <f>VLOOKUP($C729,'time leaving home_302'!$C$10:$AS$964,25,FALSE)</f>
        <v>0.32013888888888892</v>
      </c>
      <c r="F729" s="12">
        <f>VLOOKUP($C729,'time leaving home_302'!$C$10:$AS$964,43,FALSE)</f>
        <v>0.37222222222222223</v>
      </c>
    </row>
    <row r="730" spans="1:6" x14ac:dyDescent="0.25">
      <c r="A730" t="s">
        <v>1040</v>
      </c>
      <c r="B730">
        <v>31540</v>
      </c>
      <c r="C730" t="s">
        <v>1041</v>
      </c>
      <c r="D730" s="12">
        <f>VLOOKUP($C730,'time leaving home_302'!$C$10:$AS$964,34,FALSE)</f>
        <v>0.28472222222222221</v>
      </c>
      <c r="E730" s="12">
        <f>VLOOKUP($C730,'time leaving home_302'!$C$10:$AS$964,25,FALSE)</f>
        <v>0.32013888888888892</v>
      </c>
      <c r="F730" s="12">
        <f>VLOOKUP($C730,'time leaving home_302'!$C$10:$AS$964,43,FALSE)</f>
        <v>0.37013888888888885</v>
      </c>
    </row>
    <row r="731" spans="1:6" x14ac:dyDescent="0.25">
      <c r="A731" t="s">
        <v>1644</v>
      </c>
      <c r="B731">
        <v>43940</v>
      </c>
      <c r="C731" t="s">
        <v>1645</v>
      </c>
      <c r="D731" s="12">
        <f>VLOOKUP($C731,'time leaving home_302'!$C$10:$AS$964,34,FALSE)</f>
        <v>0.27777777777777779</v>
      </c>
      <c r="E731" s="12">
        <f>VLOOKUP($C731,'time leaving home_302'!$C$10:$AS$964,25,FALSE)</f>
        <v>0.32013888888888892</v>
      </c>
      <c r="F731" s="12">
        <f>VLOOKUP($C731,'time leaving home_302'!$C$10:$AS$964,43,FALSE)</f>
        <v>0.37291666666666662</v>
      </c>
    </row>
    <row r="732" spans="1:6" x14ac:dyDescent="0.25">
      <c r="A732" t="s">
        <v>1832</v>
      </c>
      <c r="B732">
        <v>47900</v>
      </c>
      <c r="C732" t="s">
        <v>1833</v>
      </c>
      <c r="D732" s="12">
        <f>VLOOKUP($C732,'time leaving home_302'!$C$10:$AS$964,34,FALSE)</f>
        <v>0.27638888888888891</v>
      </c>
      <c r="E732" s="12">
        <f>VLOOKUP($C732,'time leaving home_302'!$C$10:$AS$964,25,FALSE)</f>
        <v>0.32013888888888892</v>
      </c>
      <c r="F732" s="12">
        <f>VLOOKUP($C732,'time leaving home_302'!$C$10:$AS$964,43,FALSE)</f>
        <v>0.3659722222222222</v>
      </c>
    </row>
    <row r="733" spans="1:6" x14ac:dyDescent="0.25">
      <c r="A733" t="s">
        <v>16</v>
      </c>
      <c r="B733">
        <v>10300</v>
      </c>
      <c r="C733" t="s">
        <v>17</v>
      </c>
      <c r="D733" s="12">
        <f>VLOOKUP($C733,'time leaving home_302'!$C$10:$AS$964,34,FALSE)</f>
        <v>0.27430555555555552</v>
      </c>
      <c r="E733" s="12">
        <f>VLOOKUP($C733,'time leaving home_302'!$C$10:$AS$964,25,FALSE)</f>
        <v>0.32013888888888892</v>
      </c>
      <c r="F733" s="12">
        <f>VLOOKUP($C733,'time leaving home_302'!$C$10:$AS$964,43,FALSE)</f>
        <v>0.40902777777777777</v>
      </c>
    </row>
    <row r="734" spans="1:6" x14ac:dyDescent="0.25">
      <c r="A734" t="s">
        <v>1208</v>
      </c>
      <c r="B734">
        <v>34860</v>
      </c>
      <c r="C734" t="s">
        <v>1209</v>
      </c>
      <c r="D734" s="12">
        <f>VLOOKUP($C734,'time leaving home_302'!$C$10:$AS$964,34,FALSE)</f>
        <v>0.28263888888888888</v>
      </c>
      <c r="E734" s="12">
        <f>VLOOKUP($C734,'time leaving home_302'!$C$10:$AS$964,25,FALSE)</f>
        <v>0.32013888888888892</v>
      </c>
      <c r="F734" s="12">
        <f>VLOOKUP($C734,'time leaving home_302'!$C$10:$AS$964,43,FALSE)</f>
        <v>0.40208333333333335</v>
      </c>
    </row>
    <row r="735" spans="1:6" x14ac:dyDescent="0.25">
      <c r="A735" t="s">
        <v>70</v>
      </c>
      <c r="B735">
        <v>11340</v>
      </c>
      <c r="C735" t="s">
        <v>71</v>
      </c>
      <c r="D735" s="12">
        <f>VLOOKUP($C735,'time leaving home_302'!$C$10:$AS$964,34,FALSE)</f>
        <v>0.28263888888888888</v>
      </c>
      <c r="E735" s="12">
        <f>VLOOKUP($C735,'time leaving home_302'!$C$10:$AS$964,25,FALSE)</f>
        <v>0.32013888888888892</v>
      </c>
      <c r="F735" s="12">
        <f>VLOOKUP($C735,'time leaving home_302'!$C$10:$AS$964,43,FALSE)</f>
        <v>0.37152777777777773</v>
      </c>
    </row>
    <row r="736" spans="1:6" x14ac:dyDescent="0.25">
      <c r="A736" t="s">
        <v>1178</v>
      </c>
      <c r="B736">
        <v>34260</v>
      </c>
      <c r="C736" t="s">
        <v>1179</v>
      </c>
      <c r="D736" s="12">
        <f>VLOOKUP($C736,'time leaving home_302'!$C$10:$AS$964,34,FALSE)</f>
        <v>0.28263888888888888</v>
      </c>
      <c r="E736" s="12">
        <f>VLOOKUP($C736,'time leaving home_302'!$C$10:$AS$964,25,FALSE)</f>
        <v>0.32013888888888892</v>
      </c>
      <c r="F736" s="12">
        <f>VLOOKUP($C736,'time leaving home_302'!$C$10:$AS$964,43,FALSE)</f>
        <v>0.38611111111111113</v>
      </c>
    </row>
    <row r="737" spans="1:6" x14ac:dyDescent="0.25">
      <c r="A737" t="s">
        <v>1458</v>
      </c>
      <c r="B737">
        <v>40080</v>
      </c>
      <c r="C737" t="s">
        <v>1459</v>
      </c>
      <c r="D737" s="12">
        <f>VLOOKUP($C737,'time leaving home_302'!$C$10:$AS$964,34,FALSE)</f>
        <v>0.28055555555555556</v>
      </c>
      <c r="E737" s="12">
        <f>VLOOKUP($C737,'time leaving home_302'!$C$10:$AS$964,25,FALSE)</f>
        <v>0.32013888888888892</v>
      </c>
      <c r="F737" s="12">
        <f>VLOOKUP($C737,'time leaving home_302'!$C$10:$AS$964,43,FALSE)</f>
        <v>0.40763888888888888</v>
      </c>
    </row>
    <row r="738" spans="1:6" x14ac:dyDescent="0.25">
      <c r="A738" t="s">
        <v>1348</v>
      </c>
      <c r="B738">
        <v>37780</v>
      </c>
      <c r="C738" t="s">
        <v>1349</v>
      </c>
      <c r="D738" s="12">
        <f>VLOOKUP($C738,'time leaving home_302'!$C$10:$AS$964,34,FALSE)</f>
        <v>0.28680555555555559</v>
      </c>
      <c r="E738" s="12">
        <f>VLOOKUP($C738,'time leaving home_302'!$C$10:$AS$964,25,FALSE)</f>
        <v>0.32013888888888892</v>
      </c>
      <c r="F738" s="12">
        <f>VLOOKUP($C738,'time leaving home_302'!$C$10:$AS$964,43,FALSE)</f>
        <v>0.3520833333333333</v>
      </c>
    </row>
    <row r="739" spans="1:6" x14ac:dyDescent="0.25">
      <c r="A739" t="s">
        <v>1814</v>
      </c>
      <c r="B739">
        <v>47460</v>
      </c>
      <c r="C739" t="s">
        <v>1815</v>
      </c>
      <c r="D739" s="12">
        <f>VLOOKUP($C739,'time leaving home_302'!$C$10:$AS$964,34,FALSE)</f>
        <v>0.28263888888888888</v>
      </c>
      <c r="E739" s="12">
        <f>VLOOKUP($C739,'time leaving home_302'!$C$10:$AS$964,25,FALSE)</f>
        <v>0.32013888888888892</v>
      </c>
      <c r="F739" s="12">
        <f>VLOOKUP($C739,'time leaving home_302'!$C$10:$AS$964,43,FALSE)</f>
        <v>0.38125000000000003</v>
      </c>
    </row>
    <row r="740" spans="1:6" x14ac:dyDescent="0.25">
      <c r="A740" t="s">
        <v>596</v>
      </c>
      <c r="B740">
        <v>22300</v>
      </c>
      <c r="C740" t="s">
        <v>597</v>
      </c>
      <c r="D740" s="12">
        <f>VLOOKUP($C740,'time leaving home_302'!$C$10:$AS$964,34,FALSE)</f>
        <v>0.27708333333333335</v>
      </c>
      <c r="E740" s="12">
        <f>VLOOKUP($C740,'time leaving home_302'!$C$10:$AS$964,25,FALSE)</f>
        <v>0.32013888888888892</v>
      </c>
      <c r="F740" s="12">
        <f>VLOOKUP($C740,'time leaving home_302'!$C$10:$AS$964,43,FALSE)</f>
        <v>0.40833333333333338</v>
      </c>
    </row>
    <row r="741" spans="1:6" x14ac:dyDescent="0.25">
      <c r="A741" t="s">
        <v>996</v>
      </c>
      <c r="B741">
        <v>30620</v>
      </c>
      <c r="C741" t="s">
        <v>997</v>
      </c>
      <c r="D741" s="12">
        <f>VLOOKUP($C741,'time leaving home_302'!$C$10:$AS$964,34,FALSE)</f>
        <v>0.27777777777777779</v>
      </c>
      <c r="E741" s="12">
        <f>VLOOKUP($C741,'time leaving home_302'!$C$10:$AS$964,25,FALSE)</f>
        <v>0.32013888888888892</v>
      </c>
      <c r="F741" s="12">
        <f>VLOOKUP($C741,'time leaving home_302'!$C$10:$AS$964,43,FALSE)</f>
        <v>0.43055555555555558</v>
      </c>
    </row>
    <row r="742" spans="1:6" x14ac:dyDescent="0.25">
      <c r="A742" t="s">
        <v>160</v>
      </c>
      <c r="B742">
        <v>13220</v>
      </c>
      <c r="C742" t="s">
        <v>161</v>
      </c>
      <c r="D742" s="12">
        <f>VLOOKUP($C742,'time leaving home_302'!$C$10:$AS$964,34,FALSE)</f>
        <v>0.27847222222222223</v>
      </c>
      <c r="E742" s="12">
        <f>VLOOKUP($C742,'time leaving home_302'!$C$10:$AS$964,25,FALSE)</f>
        <v>0.32013888888888892</v>
      </c>
      <c r="F742" s="12">
        <f>VLOOKUP($C742,'time leaving home_302'!$C$10:$AS$964,43,FALSE)</f>
        <v>0.37083333333333335</v>
      </c>
    </row>
    <row r="743" spans="1:6" x14ac:dyDescent="0.25">
      <c r="A743" t="s">
        <v>814</v>
      </c>
      <c r="B743">
        <v>26820</v>
      </c>
      <c r="C743" t="s">
        <v>815</v>
      </c>
      <c r="D743" s="12">
        <f>VLOOKUP($C743,'time leaving home_302'!$C$10:$AS$964,34,FALSE)</f>
        <v>0.27916666666666667</v>
      </c>
      <c r="E743" s="12">
        <f>VLOOKUP($C743,'time leaving home_302'!$C$10:$AS$964,25,FALSE)</f>
        <v>0.32013888888888892</v>
      </c>
      <c r="F743" s="12">
        <f>VLOOKUP($C743,'time leaving home_302'!$C$10:$AS$964,43,FALSE)</f>
        <v>0.36319444444444443</v>
      </c>
    </row>
    <row r="744" spans="1:6" x14ac:dyDescent="0.25">
      <c r="A744" t="s">
        <v>710</v>
      </c>
      <c r="B744">
        <v>24780</v>
      </c>
      <c r="C744" t="s">
        <v>711</v>
      </c>
      <c r="D744" s="12">
        <f>VLOOKUP($C744,'time leaving home_302'!$C$10:$AS$964,34,FALSE)</f>
        <v>0.28680555555555559</v>
      </c>
      <c r="E744" s="12">
        <f>VLOOKUP($C744,'time leaving home_302'!$C$10:$AS$964,25,FALSE)</f>
        <v>0.32013888888888892</v>
      </c>
      <c r="F744" s="12">
        <f>VLOOKUP($C744,'time leaving home_302'!$C$10:$AS$964,43,FALSE)</f>
        <v>0.38263888888888892</v>
      </c>
    </row>
    <row r="745" spans="1:6" x14ac:dyDescent="0.25">
      <c r="A745" t="s">
        <v>744</v>
      </c>
      <c r="B745">
        <v>25500</v>
      </c>
      <c r="C745" t="s">
        <v>745</v>
      </c>
      <c r="D745" s="12">
        <f>VLOOKUP($C745,'time leaving home_302'!$C$10:$AS$964,34,FALSE)</f>
        <v>0.27916666666666667</v>
      </c>
      <c r="E745" s="12">
        <f>VLOOKUP($C745,'time leaving home_302'!$C$10:$AS$964,25,FALSE)</f>
        <v>0.32013888888888892</v>
      </c>
      <c r="F745" s="12">
        <f>VLOOKUP($C745,'time leaving home_302'!$C$10:$AS$964,43,FALSE)</f>
        <v>0.37847222222222227</v>
      </c>
    </row>
    <row r="746" spans="1:6" x14ac:dyDescent="0.25">
      <c r="A746" t="s">
        <v>184</v>
      </c>
      <c r="B746">
        <v>13740</v>
      </c>
      <c r="C746" t="s">
        <v>185</v>
      </c>
      <c r="D746" s="12">
        <f>VLOOKUP($C746,'time leaving home_302'!$C$10:$AS$964,34,FALSE)</f>
        <v>0.28611111111111109</v>
      </c>
      <c r="E746" s="12">
        <f>VLOOKUP($C746,'time leaving home_302'!$C$10:$AS$964,25,FALSE)</f>
        <v>0.32013888888888892</v>
      </c>
      <c r="F746" s="12">
        <f>VLOOKUP($C746,'time leaving home_302'!$C$10:$AS$964,43,FALSE)</f>
        <v>0.36319444444444443</v>
      </c>
    </row>
    <row r="747" spans="1:6" x14ac:dyDescent="0.25">
      <c r="A747" t="s">
        <v>1260</v>
      </c>
      <c r="B747">
        <v>35980</v>
      </c>
      <c r="C747" t="s">
        <v>1261</v>
      </c>
      <c r="D747" s="12">
        <f>VLOOKUP($C747,'time leaving home_302'!$C$10:$AS$964,34,FALSE)</f>
        <v>0.27708333333333335</v>
      </c>
      <c r="E747" s="12">
        <f>VLOOKUP($C747,'time leaving home_302'!$C$10:$AS$964,25,FALSE)</f>
        <v>0.32013888888888892</v>
      </c>
      <c r="F747" s="12">
        <f>VLOOKUP($C747,'time leaving home_302'!$C$10:$AS$964,43,FALSE)</f>
        <v>0.38680555555555557</v>
      </c>
    </row>
    <row r="748" spans="1:6" x14ac:dyDescent="0.25">
      <c r="A748" t="s">
        <v>210</v>
      </c>
      <c r="B748">
        <v>14260</v>
      </c>
      <c r="C748" t="s">
        <v>211</v>
      </c>
      <c r="D748" s="12">
        <f>VLOOKUP($C748,'time leaving home_302'!$C$10:$AS$964,34,FALSE)</f>
        <v>0.28472222222222221</v>
      </c>
      <c r="E748" s="12">
        <f>VLOOKUP($C748,'time leaving home_302'!$C$10:$AS$964,25,FALSE)</f>
        <v>0.32013888888888892</v>
      </c>
      <c r="F748" s="12">
        <f>VLOOKUP($C748,'time leaving home_302'!$C$10:$AS$964,43,FALSE)</f>
        <v>0.37291666666666662</v>
      </c>
    </row>
    <row r="749" spans="1:6" x14ac:dyDescent="0.25">
      <c r="A749" t="s">
        <v>1374</v>
      </c>
      <c r="B749">
        <v>38260</v>
      </c>
      <c r="C749" t="s">
        <v>1375</v>
      </c>
      <c r="D749" s="12">
        <f>VLOOKUP($C749,'time leaving home_302'!$C$10:$AS$964,34,FALSE)</f>
        <v>0.28472222222222221</v>
      </c>
      <c r="E749" s="12">
        <f>VLOOKUP($C749,'time leaving home_302'!$C$10:$AS$964,25,FALSE)</f>
        <v>0.32013888888888892</v>
      </c>
      <c r="F749" s="12">
        <f>VLOOKUP($C749,'time leaving home_302'!$C$10:$AS$964,43,FALSE)</f>
        <v>0.36736111111111108</v>
      </c>
    </row>
    <row r="750" spans="1:6" x14ac:dyDescent="0.25">
      <c r="A750" t="s">
        <v>1836</v>
      </c>
      <c r="B750">
        <v>47940</v>
      </c>
      <c r="C750" t="s">
        <v>1837</v>
      </c>
      <c r="D750" s="12">
        <f>VLOOKUP($C750,'time leaving home_302'!$C$10:$AS$964,34,FALSE)</f>
        <v>0.27847222222222223</v>
      </c>
      <c r="E750" s="12">
        <f>VLOOKUP($C750,'time leaving home_302'!$C$10:$AS$964,25,FALSE)</f>
        <v>0.32013888888888892</v>
      </c>
      <c r="F750" s="12">
        <f>VLOOKUP($C750,'time leaving home_302'!$C$10:$AS$964,43,FALSE)</f>
        <v>0.40486111111111112</v>
      </c>
    </row>
    <row r="751" spans="1:6" x14ac:dyDescent="0.25">
      <c r="A751" t="s">
        <v>918</v>
      </c>
      <c r="B751">
        <v>29020</v>
      </c>
      <c r="C751" t="s">
        <v>919</v>
      </c>
      <c r="D751" s="12">
        <f>VLOOKUP($C751,'time leaving home_302'!$C$10:$AS$964,34,FALSE)</f>
        <v>0.27708333333333335</v>
      </c>
      <c r="E751" s="12">
        <f>VLOOKUP($C751,'time leaving home_302'!$C$10:$AS$964,25,FALSE)</f>
        <v>0.32013888888888892</v>
      </c>
      <c r="F751" s="12">
        <f>VLOOKUP($C751,'time leaving home_302'!$C$10:$AS$964,43,FALSE)</f>
        <v>0.40972222222222227</v>
      </c>
    </row>
    <row r="752" spans="1:6" x14ac:dyDescent="0.25">
      <c r="A752" t="s">
        <v>252</v>
      </c>
      <c r="B752">
        <v>15180</v>
      </c>
      <c r="C752" t="s">
        <v>253</v>
      </c>
      <c r="D752" s="12">
        <f>VLOOKUP($C752,'time leaving home_302'!$C$10:$AS$964,34,FALSE)</f>
        <v>0.29305555555555557</v>
      </c>
      <c r="E752" s="12">
        <f>VLOOKUP($C752,'time leaving home_302'!$C$10:$AS$964,25,FALSE)</f>
        <v>0.32013888888888892</v>
      </c>
      <c r="F752" s="12">
        <f>VLOOKUP($C752,'time leaving home_302'!$C$10:$AS$964,43,FALSE)</f>
        <v>0.36527777777777781</v>
      </c>
    </row>
    <row r="753" spans="1:6" x14ac:dyDescent="0.25">
      <c r="A753" t="s">
        <v>446</v>
      </c>
      <c r="B753">
        <v>19260</v>
      </c>
      <c r="C753" t="s">
        <v>447</v>
      </c>
      <c r="D753" s="12">
        <f>VLOOKUP($C753,'time leaving home_302'!$C$10:$AS$964,34,FALSE)</f>
        <v>0.27708333333333335</v>
      </c>
      <c r="E753" s="12">
        <f>VLOOKUP($C753,'time leaving home_302'!$C$10:$AS$964,25,FALSE)</f>
        <v>0.32013888888888892</v>
      </c>
      <c r="F753" s="12">
        <f>VLOOKUP($C753,'time leaving home_302'!$C$10:$AS$964,43,FALSE)</f>
        <v>0.39374999999999999</v>
      </c>
    </row>
    <row r="754" spans="1:6" x14ac:dyDescent="0.25">
      <c r="A754" t="s">
        <v>1684</v>
      </c>
      <c r="B754">
        <v>44740</v>
      </c>
      <c r="C754" t="s">
        <v>1685</v>
      </c>
      <c r="D754" s="12">
        <f>VLOOKUP($C754,'time leaving home_302'!$C$10:$AS$964,34,FALSE)</f>
        <v>0.27430555555555552</v>
      </c>
      <c r="E754" s="12">
        <f>VLOOKUP($C754,'time leaving home_302'!$C$10:$AS$964,25,FALSE)</f>
        <v>0.32013888888888892</v>
      </c>
      <c r="F754" s="12">
        <f>VLOOKUP($C754,'time leaving home_302'!$C$10:$AS$964,43,FALSE)</f>
        <v>0.43194444444444446</v>
      </c>
    </row>
    <row r="755" spans="1:6" x14ac:dyDescent="0.25">
      <c r="A755" t="s">
        <v>1022</v>
      </c>
      <c r="B755">
        <v>31140</v>
      </c>
      <c r="C755" t="s">
        <v>1023</v>
      </c>
      <c r="D755" s="12">
        <f>VLOOKUP($C755,'time leaving home_302'!$C$10:$AS$964,34,FALSE)</f>
        <v>0.28055555555555556</v>
      </c>
      <c r="E755" s="12">
        <f>VLOOKUP($C755,'time leaving home_302'!$C$10:$AS$964,25,FALSE)</f>
        <v>0.32013888888888892</v>
      </c>
      <c r="F755" s="12">
        <f>VLOOKUP($C755,'time leaving home_302'!$C$10:$AS$964,43,FALSE)</f>
        <v>0.3833333333333333</v>
      </c>
    </row>
    <row r="756" spans="1:6" x14ac:dyDescent="0.25">
      <c r="A756" t="s">
        <v>1210</v>
      </c>
      <c r="B756">
        <v>34900</v>
      </c>
      <c r="C756" t="s">
        <v>1211</v>
      </c>
      <c r="D756" s="12">
        <f>VLOOKUP($C756,'time leaving home_302'!$C$10:$AS$964,34,FALSE)</f>
        <v>0.27569444444444441</v>
      </c>
      <c r="E756" s="12">
        <f>VLOOKUP($C756,'time leaving home_302'!$C$10:$AS$964,25,FALSE)</f>
        <v>0.32013888888888892</v>
      </c>
      <c r="F756" s="12">
        <f>VLOOKUP($C756,'time leaving home_302'!$C$10:$AS$964,43,FALSE)</f>
        <v>0.36736111111111108</v>
      </c>
    </row>
    <row r="757" spans="1:6" x14ac:dyDescent="0.25">
      <c r="A757" t="s">
        <v>504</v>
      </c>
      <c r="B757">
        <v>20420</v>
      </c>
      <c r="C757" t="s">
        <v>505</v>
      </c>
      <c r="D757" s="12">
        <f>VLOOKUP($C757,'time leaving home_302'!$C$10:$AS$964,34,FALSE)</f>
        <v>0.28750000000000003</v>
      </c>
      <c r="E757" s="12">
        <f>VLOOKUP($C757,'time leaving home_302'!$C$10:$AS$964,25,FALSE)</f>
        <v>0.32083333333333336</v>
      </c>
      <c r="F757" s="12">
        <f>VLOOKUP($C757,'time leaving home_302'!$C$10:$AS$964,43,FALSE)</f>
        <v>0.35972222222222222</v>
      </c>
    </row>
    <row r="758" spans="1:6" x14ac:dyDescent="0.25">
      <c r="A758" t="s">
        <v>200</v>
      </c>
      <c r="B758">
        <v>14060</v>
      </c>
      <c r="C758" t="s">
        <v>201</v>
      </c>
      <c r="D758" s="12">
        <f>VLOOKUP($C758,'time leaving home_302'!$C$10:$AS$964,34,FALSE)</f>
        <v>0.28611111111111109</v>
      </c>
      <c r="E758" s="12">
        <f>VLOOKUP($C758,'time leaving home_302'!$C$10:$AS$964,25,FALSE)</f>
        <v>0.32083333333333336</v>
      </c>
      <c r="F758" s="12">
        <f>VLOOKUP($C758,'time leaving home_302'!$C$10:$AS$964,43,FALSE)</f>
        <v>0.3666666666666667</v>
      </c>
    </row>
    <row r="759" spans="1:6" x14ac:dyDescent="0.25">
      <c r="A759" t="s">
        <v>1236</v>
      </c>
      <c r="B759">
        <v>35460</v>
      </c>
      <c r="C759" t="s">
        <v>1237</v>
      </c>
      <c r="D759" s="12">
        <f>VLOOKUP($C759,'time leaving home_302'!$C$10:$AS$964,34,FALSE)</f>
        <v>0.27916666666666667</v>
      </c>
      <c r="E759" s="12">
        <f>VLOOKUP($C759,'time leaving home_302'!$C$10:$AS$964,25,FALSE)</f>
        <v>0.32083333333333336</v>
      </c>
      <c r="F759" s="12">
        <f>VLOOKUP($C759,'time leaving home_302'!$C$10:$AS$964,43,FALSE)</f>
        <v>0.4145833333333333</v>
      </c>
    </row>
    <row r="760" spans="1:6" x14ac:dyDescent="0.25">
      <c r="A760" t="s">
        <v>666</v>
      </c>
      <c r="B760">
        <v>23860</v>
      </c>
      <c r="C760" t="s">
        <v>667</v>
      </c>
      <c r="D760" s="12">
        <f>VLOOKUP($C760,'time leaving home_302'!$C$10:$AS$964,34,FALSE)</f>
        <v>0.28263888888888888</v>
      </c>
      <c r="E760" s="12">
        <f>VLOOKUP($C760,'time leaving home_302'!$C$10:$AS$964,25,FALSE)</f>
        <v>0.32083333333333336</v>
      </c>
      <c r="F760" s="12">
        <f>VLOOKUP($C760,'time leaving home_302'!$C$10:$AS$964,43,FALSE)</f>
        <v>0.375</v>
      </c>
    </row>
    <row r="761" spans="1:6" x14ac:dyDescent="0.25">
      <c r="A761" t="s">
        <v>1774</v>
      </c>
      <c r="B761">
        <v>46540</v>
      </c>
      <c r="C761" t="s">
        <v>1775</v>
      </c>
      <c r="D761" s="12">
        <f>VLOOKUP($C761,'time leaving home_302'!$C$10:$AS$964,34,FALSE)</f>
        <v>0.28125</v>
      </c>
      <c r="E761" s="12">
        <f>VLOOKUP($C761,'time leaving home_302'!$C$10:$AS$964,25,FALSE)</f>
        <v>0.32083333333333336</v>
      </c>
      <c r="F761" s="12">
        <f>VLOOKUP($C761,'time leaving home_302'!$C$10:$AS$964,43,FALSE)</f>
        <v>0.37152777777777773</v>
      </c>
    </row>
    <row r="762" spans="1:6" x14ac:dyDescent="0.25">
      <c r="A762" t="s">
        <v>860</v>
      </c>
      <c r="B762">
        <v>27740</v>
      </c>
      <c r="C762" t="s">
        <v>861</v>
      </c>
      <c r="D762" s="12">
        <f>VLOOKUP($C762,'time leaving home_302'!$C$10:$AS$964,34,FALSE)</f>
        <v>0.28541666666666665</v>
      </c>
      <c r="E762" s="12">
        <f>VLOOKUP($C762,'time leaving home_302'!$C$10:$AS$964,25,FALSE)</f>
        <v>0.32083333333333336</v>
      </c>
      <c r="F762" s="12">
        <f>VLOOKUP($C762,'time leaving home_302'!$C$10:$AS$964,43,FALSE)</f>
        <v>0.38263888888888892</v>
      </c>
    </row>
    <row r="763" spans="1:6" x14ac:dyDescent="0.25">
      <c r="A763" t="s">
        <v>1246</v>
      </c>
      <c r="B763">
        <v>35700</v>
      </c>
      <c r="C763" t="s">
        <v>1247</v>
      </c>
      <c r="D763" s="12">
        <f>VLOOKUP($C763,'time leaving home_302'!$C$10:$AS$964,34,FALSE)</f>
        <v>0.27430555555555552</v>
      </c>
      <c r="E763" s="12">
        <f>VLOOKUP($C763,'time leaving home_302'!$C$10:$AS$964,25,FALSE)</f>
        <v>0.32083333333333336</v>
      </c>
      <c r="F763" s="12">
        <f>VLOOKUP($C763,'time leaving home_302'!$C$10:$AS$964,43,FALSE)</f>
        <v>0.37013888888888885</v>
      </c>
    </row>
    <row r="764" spans="1:6" x14ac:dyDescent="0.25">
      <c r="A764" t="s">
        <v>268</v>
      </c>
      <c r="B764">
        <v>15540</v>
      </c>
      <c r="C764" t="s">
        <v>269</v>
      </c>
      <c r="D764" s="12">
        <f>VLOOKUP($C764,'time leaving home_302'!$C$10:$AS$964,34,FALSE)</f>
        <v>0.28680555555555559</v>
      </c>
      <c r="E764" s="12">
        <f>VLOOKUP($C764,'time leaving home_302'!$C$10:$AS$964,25,FALSE)</f>
        <v>0.32083333333333336</v>
      </c>
      <c r="F764" s="12">
        <f>VLOOKUP($C764,'time leaving home_302'!$C$10:$AS$964,43,FALSE)</f>
        <v>0.37013888888888885</v>
      </c>
    </row>
    <row r="765" spans="1:6" x14ac:dyDescent="0.25">
      <c r="A765" t="s">
        <v>688</v>
      </c>
      <c r="B765">
        <v>24340</v>
      </c>
      <c r="C765" t="s">
        <v>689</v>
      </c>
      <c r="D765" s="12">
        <f>VLOOKUP($C765,'time leaving home_302'!$C$10:$AS$964,34,FALSE)</f>
        <v>0.28055555555555556</v>
      </c>
      <c r="E765" s="12">
        <f>VLOOKUP($C765,'time leaving home_302'!$C$10:$AS$964,25,FALSE)</f>
        <v>0.32083333333333336</v>
      </c>
      <c r="F765" s="12">
        <f>VLOOKUP($C765,'time leaving home_302'!$C$10:$AS$964,43,FALSE)</f>
        <v>0.38680555555555557</v>
      </c>
    </row>
    <row r="766" spans="1:6" x14ac:dyDescent="0.25">
      <c r="A766" t="s">
        <v>1380</v>
      </c>
      <c r="B766">
        <v>38380</v>
      </c>
      <c r="C766" t="s">
        <v>1381</v>
      </c>
      <c r="D766" s="12">
        <f>VLOOKUP($C766,'time leaving home_302'!$C$10:$AS$964,34,FALSE)</f>
        <v>0.28055555555555556</v>
      </c>
      <c r="E766" s="12">
        <f>VLOOKUP($C766,'time leaving home_302'!$C$10:$AS$964,25,FALSE)</f>
        <v>0.32083333333333336</v>
      </c>
      <c r="F766" s="12">
        <f>VLOOKUP($C766,'time leaving home_302'!$C$10:$AS$964,43,FALSE)</f>
        <v>0.3659722222222222</v>
      </c>
    </row>
    <row r="767" spans="1:6" x14ac:dyDescent="0.25">
      <c r="A767" t="s">
        <v>758</v>
      </c>
      <c r="B767">
        <v>25740</v>
      </c>
      <c r="C767" t="s">
        <v>759</v>
      </c>
      <c r="D767" s="12">
        <f>VLOOKUP($C767,'time leaving home_302'!$C$10:$AS$964,34,FALSE)</f>
        <v>0.29375000000000001</v>
      </c>
      <c r="E767" s="12">
        <f>VLOOKUP($C767,'time leaving home_302'!$C$10:$AS$964,25,FALSE)</f>
        <v>0.32083333333333336</v>
      </c>
      <c r="F767" s="12">
        <f>VLOOKUP($C767,'time leaving home_302'!$C$10:$AS$964,43,FALSE)</f>
        <v>0.35486111111111113</v>
      </c>
    </row>
    <row r="768" spans="1:6" x14ac:dyDescent="0.25">
      <c r="A768" t="s">
        <v>1780</v>
      </c>
      <c r="B768">
        <v>46660</v>
      </c>
      <c r="C768" t="s">
        <v>1781</v>
      </c>
      <c r="D768" s="12">
        <f>VLOOKUP($C768,'time leaving home_302'!$C$10:$AS$964,34,FALSE)</f>
        <v>0.28333333333333333</v>
      </c>
      <c r="E768" s="12">
        <f>VLOOKUP($C768,'time leaving home_302'!$C$10:$AS$964,25,FALSE)</f>
        <v>0.32083333333333336</v>
      </c>
      <c r="F768" s="12">
        <f>VLOOKUP($C768,'time leaving home_302'!$C$10:$AS$964,43,FALSE)</f>
        <v>0.3972222222222222</v>
      </c>
    </row>
    <row r="769" spans="1:6" x14ac:dyDescent="0.25">
      <c r="A769" t="s">
        <v>1018</v>
      </c>
      <c r="B769">
        <v>31060</v>
      </c>
      <c r="C769" t="s">
        <v>1019</v>
      </c>
      <c r="D769" s="12">
        <f>VLOOKUP($C769,'time leaving home_302'!$C$10:$AS$964,34,FALSE)</f>
        <v>0.29444444444444445</v>
      </c>
      <c r="E769" s="12">
        <f>VLOOKUP($C769,'time leaving home_302'!$C$10:$AS$964,25,FALSE)</f>
        <v>0.32083333333333336</v>
      </c>
      <c r="F769" s="12">
        <f>VLOOKUP($C769,'time leaving home_302'!$C$10:$AS$964,43,FALSE)</f>
        <v>0.34791666666666665</v>
      </c>
    </row>
    <row r="770" spans="1:6" x14ac:dyDescent="0.25">
      <c r="A770" t="s">
        <v>580</v>
      </c>
      <c r="B770">
        <v>22020</v>
      </c>
      <c r="C770" t="s">
        <v>581</v>
      </c>
      <c r="D770" s="12">
        <f>VLOOKUP($C770,'time leaving home_302'!$C$10:$AS$964,34,FALSE)</f>
        <v>0.28958333333333336</v>
      </c>
      <c r="E770" s="12">
        <f>VLOOKUP($C770,'time leaving home_302'!$C$10:$AS$964,25,FALSE)</f>
        <v>0.32083333333333336</v>
      </c>
      <c r="F770" s="12">
        <f>VLOOKUP($C770,'time leaving home_302'!$C$10:$AS$964,43,FALSE)</f>
        <v>0.37222222222222223</v>
      </c>
    </row>
    <row r="771" spans="1:6" x14ac:dyDescent="0.25">
      <c r="A771" t="s">
        <v>1494</v>
      </c>
      <c r="B771">
        <v>40760</v>
      </c>
      <c r="C771" t="s">
        <v>1495</v>
      </c>
      <c r="D771" s="12">
        <f>VLOOKUP($C771,'time leaving home_302'!$C$10:$AS$964,34,FALSE)</f>
        <v>0.29375000000000001</v>
      </c>
      <c r="E771" s="12">
        <f>VLOOKUP($C771,'time leaving home_302'!$C$10:$AS$964,25,FALSE)</f>
        <v>0.32083333333333336</v>
      </c>
      <c r="F771" s="12">
        <f>VLOOKUP($C771,'time leaving home_302'!$C$10:$AS$964,43,FALSE)</f>
        <v>0.36736111111111108</v>
      </c>
    </row>
    <row r="772" spans="1:6" x14ac:dyDescent="0.25">
      <c r="A772" t="s">
        <v>1474</v>
      </c>
      <c r="B772">
        <v>40380</v>
      </c>
      <c r="C772" t="s">
        <v>1475</v>
      </c>
      <c r="D772" s="12">
        <f>VLOOKUP($C772,'time leaving home_302'!$C$10:$AS$964,34,FALSE)</f>
        <v>0.28472222222222221</v>
      </c>
      <c r="E772" s="12">
        <f>VLOOKUP($C772,'time leaving home_302'!$C$10:$AS$964,25,FALSE)</f>
        <v>0.32083333333333336</v>
      </c>
      <c r="F772" s="12">
        <f>VLOOKUP($C772,'time leaving home_302'!$C$10:$AS$964,43,FALSE)</f>
        <v>0.37152777777777773</v>
      </c>
    </row>
    <row r="773" spans="1:6" x14ac:dyDescent="0.25">
      <c r="A773" t="s">
        <v>704</v>
      </c>
      <c r="B773">
        <v>24660</v>
      </c>
      <c r="C773" t="s">
        <v>705</v>
      </c>
      <c r="D773" s="12">
        <f>VLOOKUP($C773,'time leaving home_302'!$C$10:$AS$964,34,FALSE)</f>
        <v>0.28680555555555559</v>
      </c>
      <c r="E773" s="12">
        <f>VLOOKUP($C773,'time leaving home_302'!$C$10:$AS$964,25,FALSE)</f>
        <v>0.32083333333333336</v>
      </c>
      <c r="F773" s="12">
        <f>VLOOKUP($C773,'time leaving home_302'!$C$10:$AS$964,43,FALSE)</f>
        <v>0.37013888888888885</v>
      </c>
    </row>
    <row r="774" spans="1:6" x14ac:dyDescent="0.25">
      <c r="A774" t="s">
        <v>1408</v>
      </c>
      <c r="B774">
        <v>38940</v>
      </c>
      <c r="C774" t="s">
        <v>1409</v>
      </c>
      <c r="D774" s="12">
        <f>VLOOKUP($C774,'time leaving home_302'!$C$10:$AS$964,34,FALSE)</f>
        <v>0.28125</v>
      </c>
      <c r="E774" s="12">
        <f>VLOOKUP($C774,'time leaving home_302'!$C$10:$AS$964,25,FALSE)</f>
        <v>0.32083333333333336</v>
      </c>
      <c r="F774" s="12">
        <f>VLOOKUP($C774,'time leaving home_302'!$C$10:$AS$964,43,FALSE)</f>
        <v>0.3756944444444445</v>
      </c>
    </row>
    <row r="775" spans="1:6" x14ac:dyDescent="0.25">
      <c r="A775" t="s">
        <v>954</v>
      </c>
      <c r="B775">
        <v>29740</v>
      </c>
      <c r="C775" t="s">
        <v>955</v>
      </c>
      <c r="D775" s="12">
        <f>VLOOKUP($C775,'time leaving home_302'!$C$10:$AS$964,34,FALSE)</f>
        <v>0.28402777777777777</v>
      </c>
      <c r="E775" s="12">
        <f>VLOOKUP($C775,'time leaving home_302'!$C$10:$AS$964,25,FALSE)</f>
        <v>0.32083333333333336</v>
      </c>
      <c r="F775" s="12">
        <f>VLOOKUP($C775,'time leaving home_302'!$C$10:$AS$964,43,FALSE)</f>
        <v>0.36319444444444443</v>
      </c>
    </row>
    <row r="776" spans="1:6" x14ac:dyDescent="0.25">
      <c r="A776" t="s">
        <v>1402</v>
      </c>
      <c r="B776">
        <v>38820</v>
      </c>
      <c r="C776" t="s">
        <v>1403</v>
      </c>
      <c r="D776" s="12">
        <f>VLOOKUP($C776,'time leaving home_302'!$C$10:$AS$964,34,FALSE)</f>
        <v>0.28263888888888888</v>
      </c>
      <c r="E776" s="12">
        <f>VLOOKUP($C776,'time leaving home_302'!$C$10:$AS$964,25,FALSE)</f>
        <v>0.3215277777777778</v>
      </c>
      <c r="F776" s="12">
        <f>VLOOKUP($C776,'time leaving home_302'!$C$10:$AS$964,43,FALSE)</f>
        <v>0.37222222222222223</v>
      </c>
    </row>
    <row r="777" spans="1:6" x14ac:dyDescent="0.25">
      <c r="A777" t="s">
        <v>1730</v>
      </c>
      <c r="B777">
        <v>45660</v>
      </c>
      <c r="C777" t="s">
        <v>1731</v>
      </c>
      <c r="D777" s="12">
        <f>VLOOKUP($C777,'time leaving home_302'!$C$10:$AS$964,34,FALSE)</f>
        <v>0.27777777777777779</v>
      </c>
      <c r="E777" s="12">
        <f>VLOOKUP($C777,'time leaving home_302'!$C$10:$AS$964,25,FALSE)</f>
        <v>0.3215277777777778</v>
      </c>
      <c r="F777" s="12">
        <f>VLOOKUP($C777,'time leaving home_302'!$C$10:$AS$964,43,FALSE)</f>
        <v>0.4458333333333333</v>
      </c>
    </row>
    <row r="778" spans="1:6" x14ac:dyDescent="0.25">
      <c r="A778" t="s">
        <v>6</v>
      </c>
      <c r="B778">
        <v>10100</v>
      </c>
      <c r="C778" t="s">
        <v>7</v>
      </c>
      <c r="D778" s="12">
        <f>VLOOKUP($C778,'time leaving home_302'!$C$10:$AS$964,34,FALSE)</f>
        <v>0.29652777777777778</v>
      </c>
      <c r="E778" s="12">
        <f>VLOOKUP($C778,'time leaving home_302'!$C$10:$AS$964,25,FALSE)</f>
        <v>0.3215277777777778</v>
      </c>
      <c r="F778" s="12">
        <f>VLOOKUP($C778,'time leaving home_302'!$C$10:$AS$964,43,FALSE)</f>
        <v>0.3527777777777778</v>
      </c>
    </row>
    <row r="779" spans="1:6" x14ac:dyDescent="0.25">
      <c r="A779" t="s">
        <v>1634</v>
      </c>
      <c r="B779">
        <v>43700</v>
      </c>
      <c r="C779" t="s">
        <v>1635</v>
      </c>
      <c r="D779" s="12">
        <f>VLOOKUP($C779,'time leaving home_302'!$C$10:$AS$964,34,FALSE)</f>
        <v>0.28888888888888892</v>
      </c>
      <c r="E779" s="12">
        <f>VLOOKUP($C779,'time leaving home_302'!$C$10:$AS$964,25,FALSE)</f>
        <v>0.3215277777777778</v>
      </c>
      <c r="F779" s="12">
        <f>VLOOKUP($C779,'time leaving home_302'!$C$10:$AS$964,43,FALSE)</f>
        <v>0.38680555555555557</v>
      </c>
    </row>
    <row r="780" spans="1:6" x14ac:dyDescent="0.25">
      <c r="A780" t="s">
        <v>1678</v>
      </c>
      <c r="B780">
        <v>44620</v>
      </c>
      <c r="C780" t="s">
        <v>1679</v>
      </c>
      <c r="D780" s="12">
        <f>VLOOKUP($C780,'time leaving home_302'!$C$10:$AS$964,34,FALSE)</f>
        <v>0.28055555555555556</v>
      </c>
      <c r="E780" s="12">
        <f>VLOOKUP($C780,'time leaving home_302'!$C$10:$AS$964,25,FALSE)</f>
        <v>0.3215277777777778</v>
      </c>
      <c r="F780" s="12">
        <f>VLOOKUP($C780,'time leaving home_302'!$C$10:$AS$964,43,FALSE)</f>
        <v>0.40902777777777777</v>
      </c>
    </row>
    <row r="781" spans="1:6" x14ac:dyDescent="0.25">
      <c r="A781" t="s">
        <v>1422</v>
      </c>
      <c r="B781">
        <v>39300</v>
      </c>
      <c r="C781" t="s">
        <v>1423</v>
      </c>
      <c r="D781" s="12">
        <f>VLOOKUP($C781,'time leaving home_302'!$C$10:$AS$964,34,FALSE)</f>
        <v>0.28194444444444444</v>
      </c>
      <c r="E781" s="12">
        <f>VLOOKUP($C781,'time leaving home_302'!$C$10:$AS$964,25,FALSE)</f>
        <v>0.3215277777777778</v>
      </c>
      <c r="F781" s="12">
        <f>VLOOKUP($C781,'time leaving home_302'!$C$10:$AS$964,43,FALSE)</f>
        <v>0.37291666666666662</v>
      </c>
    </row>
    <row r="782" spans="1:6" x14ac:dyDescent="0.25">
      <c r="A782" t="s">
        <v>802</v>
      </c>
      <c r="B782">
        <v>26580</v>
      </c>
      <c r="C782" t="s">
        <v>803</v>
      </c>
      <c r="D782" s="12">
        <f>VLOOKUP($C782,'time leaving home_302'!$C$10:$AS$964,34,FALSE)</f>
        <v>0.28333333333333333</v>
      </c>
      <c r="E782" s="12">
        <f>VLOOKUP($C782,'time leaving home_302'!$C$10:$AS$964,25,FALSE)</f>
        <v>0.3215277777777778</v>
      </c>
      <c r="F782" s="12">
        <f>VLOOKUP($C782,'time leaving home_302'!$C$10:$AS$964,43,FALSE)</f>
        <v>0.38680555555555557</v>
      </c>
    </row>
    <row r="783" spans="1:6" x14ac:dyDescent="0.25">
      <c r="A783" t="s">
        <v>1700</v>
      </c>
      <c r="B783">
        <v>45060</v>
      </c>
      <c r="C783" t="s">
        <v>1701</v>
      </c>
      <c r="D783" s="12">
        <f>VLOOKUP($C783,'time leaving home_302'!$C$10:$AS$964,34,FALSE)</f>
        <v>0.28472222222222221</v>
      </c>
      <c r="E783" s="12">
        <f>VLOOKUP($C783,'time leaving home_302'!$C$10:$AS$964,25,FALSE)</f>
        <v>0.3215277777777778</v>
      </c>
      <c r="F783" s="12">
        <f>VLOOKUP($C783,'time leaving home_302'!$C$10:$AS$964,43,FALSE)</f>
        <v>0.37222222222222223</v>
      </c>
    </row>
    <row r="784" spans="1:6" x14ac:dyDescent="0.25">
      <c r="A784" t="s">
        <v>464</v>
      </c>
      <c r="B784">
        <v>19660</v>
      </c>
      <c r="C784" t="s">
        <v>465</v>
      </c>
      <c r="D784" s="12">
        <f>VLOOKUP($C784,'time leaving home_302'!$C$10:$AS$964,34,FALSE)</f>
        <v>0.28402777777777777</v>
      </c>
      <c r="E784" s="12">
        <f>VLOOKUP($C784,'time leaving home_302'!$C$10:$AS$964,25,FALSE)</f>
        <v>0.3215277777777778</v>
      </c>
      <c r="F784" s="12">
        <f>VLOOKUP($C784,'time leaving home_302'!$C$10:$AS$964,43,FALSE)</f>
        <v>0.37638888888888888</v>
      </c>
    </row>
    <row r="785" spans="1:6" x14ac:dyDescent="0.25">
      <c r="A785" t="s">
        <v>1858</v>
      </c>
      <c r="B785">
        <v>48540</v>
      </c>
      <c r="C785" t="s">
        <v>1859</v>
      </c>
      <c r="D785" s="12">
        <f>VLOOKUP($C785,'time leaving home_302'!$C$10:$AS$964,34,FALSE)</f>
        <v>0.27638888888888891</v>
      </c>
      <c r="E785" s="12">
        <f>VLOOKUP($C785,'time leaving home_302'!$C$10:$AS$964,25,FALSE)</f>
        <v>0.3215277777777778</v>
      </c>
      <c r="F785" s="12">
        <f>VLOOKUP($C785,'time leaving home_302'!$C$10:$AS$964,43,FALSE)</f>
        <v>0.38819444444444445</v>
      </c>
    </row>
    <row r="786" spans="1:6" x14ac:dyDescent="0.25">
      <c r="A786" t="s">
        <v>602</v>
      </c>
      <c r="B786">
        <v>22420</v>
      </c>
      <c r="C786" t="s">
        <v>603</v>
      </c>
      <c r="D786" s="12">
        <f>VLOOKUP($C786,'time leaving home_302'!$C$10:$AS$964,34,FALSE)</f>
        <v>0.27847222222222223</v>
      </c>
      <c r="E786" s="12">
        <f>VLOOKUP($C786,'time leaving home_302'!$C$10:$AS$964,25,FALSE)</f>
        <v>0.3215277777777778</v>
      </c>
      <c r="F786" s="12">
        <f>VLOOKUP($C786,'time leaving home_302'!$C$10:$AS$964,43,FALSE)</f>
        <v>0.3972222222222222</v>
      </c>
    </row>
    <row r="787" spans="1:6" x14ac:dyDescent="0.25">
      <c r="A787" t="s">
        <v>882</v>
      </c>
      <c r="B787">
        <v>28260</v>
      </c>
      <c r="C787" t="s">
        <v>883</v>
      </c>
      <c r="D787" s="12">
        <f>VLOOKUP($C787,'time leaving home_302'!$C$10:$AS$964,34,FALSE)</f>
        <v>0.28472222222222221</v>
      </c>
      <c r="E787" s="12">
        <f>VLOOKUP($C787,'time leaving home_302'!$C$10:$AS$964,25,FALSE)</f>
        <v>0.3215277777777778</v>
      </c>
      <c r="F787" s="12">
        <f>VLOOKUP($C787,'time leaving home_302'!$C$10:$AS$964,43,FALSE)</f>
        <v>0.37291666666666662</v>
      </c>
    </row>
    <row r="788" spans="1:6" x14ac:dyDescent="0.25">
      <c r="A788" t="s">
        <v>20</v>
      </c>
      <c r="B788">
        <v>10420</v>
      </c>
      <c r="C788" t="s">
        <v>21</v>
      </c>
      <c r="D788" s="12">
        <f>VLOOKUP($C788,'time leaving home_302'!$C$10:$AS$964,34,FALSE)</f>
        <v>0.28402777777777777</v>
      </c>
      <c r="E788" s="12">
        <f>VLOOKUP($C788,'time leaving home_302'!$C$10:$AS$964,25,FALSE)</f>
        <v>0.3215277777777778</v>
      </c>
      <c r="F788" s="12">
        <f>VLOOKUP($C788,'time leaving home_302'!$C$10:$AS$964,43,FALSE)</f>
        <v>0.3833333333333333</v>
      </c>
    </row>
    <row r="789" spans="1:6" x14ac:dyDescent="0.25">
      <c r="A789" t="s">
        <v>1292</v>
      </c>
      <c r="B789">
        <v>36620</v>
      </c>
      <c r="C789" t="s">
        <v>1293</v>
      </c>
      <c r="D789" s="12">
        <f>VLOOKUP($C789,'time leaving home_302'!$C$10:$AS$964,34,FALSE)</f>
        <v>0.28472222222222221</v>
      </c>
      <c r="E789" s="12">
        <f>VLOOKUP($C789,'time leaving home_302'!$C$10:$AS$964,25,FALSE)</f>
        <v>0.3215277777777778</v>
      </c>
      <c r="F789" s="12">
        <f>VLOOKUP($C789,'time leaving home_302'!$C$10:$AS$964,43,FALSE)</f>
        <v>0.3756944444444445</v>
      </c>
    </row>
    <row r="790" spans="1:6" x14ac:dyDescent="0.25">
      <c r="A790" t="s">
        <v>358</v>
      </c>
      <c r="B790">
        <v>17460</v>
      </c>
      <c r="C790" t="s">
        <v>359</v>
      </c>
      <c r="D790" s="12">
        <f>VLOOKUP($C790,'time leaving home_302'!$C$10:$AS$964,34,FALSE)</f>
        <v>0.28333333333333333</v>
      </c>
      <c r="E790" s="12">
        <f>VLOOKUP($C790,'time leaving home_302'!$C$10:$AS$964,25,FALSE)</f>
        <v>0.3215277777777778</v>
      </c>
      <c r="F790" s="12">
        <f>VLOOKUP($C790,'time leaving home_302'!$C$10:$AS$964,43,FALSE)</f>
        <v>0.37777777777777777</v>
      </c>
    </row>
    <row r="791" spans="1:6" x14ac:dyDescent="0.25">
      <c r="A791" t="s">
        <v>1360</v>
      </c>
      <c r="B791">
        <v>37980</v>
      </c>
      <c r="C791" t="s">
        <v>1361</v>
      </c>
      <c r="D791" s="12">
        <f>VLOOKUP($C791,'time leaving home_302'!$C$10:$AS$964,34,FALSE)</f>
        <v>0.28333333333333333</v>
      </c>
      <c r="E791" s="12">
        <f>VLOOKUP($C791,'time leaving home_302'!$C$10:$AS$964,25,FALSE)</f>
        <v>0.3215277777777778</v>
      </c>
      <c r="F791" s="12">
        <f>VLOOKUP($C791,'time leaving home_302'!$C$10:$AS$964,43,FALSE)</f>
        <v>0.36874999999999997</v>
      </c>
    </row>
    <row r="792" spans="1:6" x14ac:dyDescent="0.25">
      <c r="A792" t="s">
        <v>1000</v>
      </c>
      <c r="B792">
        <v>30700</v>
      </c>
      <c r="C792" t="s">
        <v>1001</v>
      </c>
      <c r="D792" s="12">
        <f>VLOOKUP($C792,'time leaving home_302'!$C$10:$AS$964,34,FALSE)</f>
        <v>0.28819444444444448</v>
      </c>
      <c r="E792" s="12">
        <f>VLOOKUP($C792,'time leaving home_302'!$C$10:$AS$964,25,FALSE)</f>
        <v>0.3215277777777778</v>
      </c>
      <c r="F792" s="12">
        <f>VLOOKUP($C792,'time leaving home_302'!$C$10:$AS$964,43,FALSE)</f>
        <v>0.38194444444444442</v>
      </c>
    </row>
    <row r="793" spans="1:6" x14ac:dyDescent="0.25">
      <c r="A793" t="s">
        <v>1456</v>
      </c>
      <c r="B793">
        <v>40060</v>
      </c>
      <c r="C793" t="s">
        <v>1457</v>
      </c>
      <c r="D793" s="12">
        <f>VLOOKUP($C793,'time leaving home_302'!$C$10:$AS$964,34,FALSE)</f>
        <v>0.28402777777777777</v>
      </c>
      <c r="E793" s="12">
        <f>VLOOKUP($C793,'time leaving home_302'!$C$10:$AS$964,25,FALSE)</f>
        <v>0.3215277777777778</v>
      </c>
      <c r="F793" s="12">
        <f>VLOOKUP($C793,'time leaving home_302'!$C$10:$AS$964,43,FALSE)</f>
        <v>0.36736111111111108</v>
      </c>
    </row>
    <row r="794" spans="1:6" x14ac:dyDescent="0.25">
      <c r="A794" t="s">
        <v>1290</v>
      </c>
      <c r="B794">
        <v>36580</v>
      </c>
      <c r="C794" t="s">
        <v>1291</v>
      </c>
      <c r="D794" s="12">
        <f>VLOOKUP($C794,'time leaving home_302'!$C$10:$AS$964,34,FALSE)</f>
        <v>0.28263888888888888</v>
      </c>
      <c r="E794" s="12">
        <f>VLOOKUP($C794,'time leaving home_302'!$C$10:$AS$964,25,FALSE)</f>
        <v>0.3215277777777778</v>
      </c>
      <c r="F794" s="12">
        <f>VLOOKUP($C794,'time leaving home_302'!$C$10:$AS$964,43,FALSE)</f>
        <v>0.39166666666666666</v>
      </c>
    </row>
    <row r="795" spans="1:6" x14ac:dyDescent="0.25">
      <c r="A795" t="s">
        <v>1012</v>
      </c>
      <c r="B795">
        <v>30940</v>
      </c>
      <c r="C795" t="s">
        <v>1013</v>
      </c>
      <c r="D795" s="12">
        <f>VLOOKUP($C795,'time leaving home_302'!$C$10:$AS$964,34,FALSE)</f>
        <v>0.28472222222222221</v>
      </c>
      <c r="E795" s="12">
        <f>VLOOKUP($C795,'time leaving home_302'!$C$10:$AS$964,25,FALSE)</f>
        <v>0.3215277777777778</v>
      </c>
      <c r="F795" s="12">
        <f>VLOOKUP($C795,'time leaving home_302'!$C$10:$AS$964,43,FALSE)</f>
        <v>0.38541666666666669</v>
      </c>
    </row>
    <row r="796" spans="1:6" x14ac:dyDescent="0.25">
      <c r="A796" t="s">
        <v>516</v>
      </c>
      <c r="B796">
        <v>20660</v>
      </c>
      <c r="C796" t="s">
        <v>517</v>
      </c>
      <c r="D796" s="12">
        <f>VLOOKUP($C796,'time leaving home_302'!$C$10:$AS$964,34,FALSE)</f>
        <v>0.28055555555555556</v>
      </c>
      <c r="E796" s="12">
        <f>VLOOKUP($C796,'time leaving home_302'!$C$10:$AS$964,25,FALSE)</f>
        <v>0.3215277777777778</v>
      </c>
      <c r="F796" s="12">
        <f>VLOOKUP($C796,'time leaving home_302'!$C$10:$AS$964,43,FALSE)</f>
        <v>0.36388888888888887</v>
      </c>
    </row>
    <row r="797" spans="1:6" x14ac:dyDescent="0.25">
      <c r="A797" t="s">
        <v>1430</v>
      </c>
      <c r="B797">
        <v>39460</v>
      </c>
      <c r="C797" t="s">
        <v>1431</v>
      </c>
      <c r="D797" s="12">
        <f>VLOOKUP($C797,'time leaving home_302'!$C$10:$AS$964,34,FALSE)</f>
        <v>0.28402777777777777</v>
      </c>
      <c r="E797" s="12">
        <f>VLOOKUP($C797,'time leaving home_302'!$C$10:$AS$964,25,FALSE)</f>
        <v>0.3215277777777778</v>
      </c>
      <c r="F797" s="12">
        <f>VLOOKUP($C797,'time leaving home_302'!$C$10:$AS$964,43,FALSE)</f>
        <v>0.38472222222222219</v>
      </c>
    </row>
    <row r="798" spans="1:6" x14ac:dyDescent="0.25">
      <c r="A798" t="s">
        <v>872</v>
      </c>
      <c r="B798">
        <v>28020</v>
      </c>
      <c r="C798" t="s">
        <v>873</v>
      </c>
      <c r="D798" s="12">
        <f>VLOOKUP($C798,'time leaving home_302'!$C$10:$AS$964,34,FALSE)</f>
        <v>0.28611111111111109</v>
      </c>
      <c r="E798" s="12">
        <f>VLOOKUP($C798,'time leaving home_302'!$C$10:$AS$964,25,FALSE)</f>
        <v>0.3215277777777778</v>
      </c>
      <c r="F798" s="12">
        <f>VLOOKUP($C798,'time leaving home_302'!$C$10:$AS$964,43,FALSE)</f>
        <v>0.39166666666666666</v>
      </c>
    </row>
    <row r="799" spans="1:6" x14ac:dyDescent="0.25">
      <c r="A799" t="s">
        <v>58</v>
      </c>
      <c r="B799">
        <v>11100</v>
      </c>
      <c r="C799" t="s">
        <v>59</v>
      </c>
      <c r="D799" s="12">
        <f>VLOOKUP($C799,'time leaving home_302'!$C$10:$AS$964,34,FALSE)</f>
        <v>0.28680555555555559</v>
      </c>
      <c r="E799" s="12">
        <f>VLOOKUP($C799,'time leaving home_302'!$C$10:$AS$964,25,FALSE)</f>
        <v>0.3215277777777778</v>
      </c>
      <c r="F799" s="12">
        <f>VLOOKUP($C799,'time leaving home_302'!$C$10:$AS$964,43,FALSE)</f>
        <v>0.37847222222222227</v>
      </c>
    </row>
    <row r="800" spans="1:6" x14ac:dyDescent="0.25">
      <c r="A800" t="s">
        <v>554</v>
      </c>
      <c r="B800">
        <v>21500</v>
      </c>
      <c r="C800" t="s">
        <v>555</v>
      </c>
      <c r="D800" s="12">
        <f>VLOOKUP($C800,'time leaving home_302'!$C$10:$AS$964,34,FALSE)</f>
        <v>0.28333333333333333</v>
      </c>
      <c r="E800" s="12">
        <f>VLOOKUP($C800,'time leaving home_302'!$C$10:$AS$964,25,FALSE)</f>
        <v>0.3215277777777778</v>
      </c>
      <c r="F800" s="12">
        <f>VLOOKUP($C800,'time leaving home_302'!$C$10:$AS$964,43,FALSE)</f>
        <v>0.39583333333333331</v>
      </c>
    </row>
    <row r="801" spans="1:6" x14ac:dyDescent="0.25">
      <c r="A801" t="s">
        <v>1062</v>
      </c>
      <c r="B801">
        <v>31980</v>
      </c>
      <c r="C801" t="s">
        <v>1063</v>
      </c>
      <c r="D801" s="12">
        <f>VLOOKUP($C801,'time leaving home_302'!$C$10:$AS$964,34,FALSE)</f>
        <v>0.27569444444444441</v>
      </c>
      <c r="E801" s="12">
        <f>VLOOKUP($C801,'time leaving home_302'!$C$10:$AS$964,25,FALSE)</f>
        <v>0.3215277777777778</v>
      </c>
      <c r="F801" s="12">
        <f>VLOOKUP($C801,'time leaving home_302'!$C$10:$AS$964,43,FALSE)</f>
        <v>0.4201388888888889</v>
      </c>
    </row>
    <row r="802" spans="1:6" x14ac:dyDescent="0.25">
      <c r="A802" t="s">
        <v>378</v>
      </c>
      <c r="B802">
        <v>17860</v>
      </c>
      <c r="C802" t="s">
        <v>379</v>
      </c>
      <c r="D802" s="12">
        <f>VLOOKUP($C802,'time leaving home_302'!$C$10:$AS$964,34,FALSE)</f>
        <v>0.2902777777777778</v>
      </c>
      <c r="E802" s="12">
        <f>VLOOKUP($C802,'time leaving home_302'!$C$10:$AS$964,25,FALSE)</f>
        <v>0.3215277777777778</v>
      </c>
      <c r="F802" s="12">
        <f>VLOOKUP($C802,'time leaving home_302'!$C$10:$AS$964,43,FALSE)</f>
        <v>0.3840277777777778</v>
      </c>
    </row>
    <row r="803" spans="1:6" x14ac:dyDescent="0.25">
      <c r="A803" t="s">
        <v>186</v>
      </c>
      <c r="B803">
        <v>13780</v>
      </c>
      <c r="C803" t="s">
        <v>187</v>
      </c>
      <c r="D803" s="12">
        <f>VLOOKUP($C803,'time leaving home_302'!$C$10:$AS$964,34,FALSE)</f>
        <v>0.28402777777777777</v>
      </c>
      <c r="E803" s="12">
        <f>VLOOKUP($C803,'time leaving home_302'!$C$10:$AS$964,25,FALSE)</f>
        <v>0.3215277777777778</v>
      </c>
      <c r="F803" s="12">
        <f>VLOOKUP($C803,'time leaving home_302'!$C$10:$AS$964,43,FALSE)</f>
        <v>0.37777777777777777</v>
      </c>
    </row>
    <row r="804" spans="1:6" x14ac:dyDescent="0.25">
      <c r="A804" t="s">
        <v>1096</v>
      </c>
      <c r="B804">
        <v>32580</v>
      </c>
      <c r="C804" t="s">
        <v>1097</v>
      </c>
      <c r="D804" s="12">
        <f>VLOOKUP($C804,'time leaving home_302'!$C$10:$AS$964,34,FALSE)</f>
        <v>0.29236111111111113</v>
      </c>
      <c r="E804" s="12">
        <f>VLOOKUP($C804,'time leaving home_302'!$C$10:$AS$964,25,FALSE)</f>
        <v>0.3215277777777778</v>
      </c>
      <c r="F804" s="12">
        <f>VLOOKUP($C804,'time leaving home_302'!$C$10:$AS$964,43,FALSE)</f>
        <v>0.37083333333333335</v>
      </c>
    </row>
    <row r="805" spans="1:6" x14ac:dyDescent="0.25">
      <c r="A805" t="s">
        <v>1034</v>
      </c>
      <c r="B805">
        <v>31420</v>
      </c>
      <c r="C805" t="s">
        <v>1035</v>
      </c>
      <c r="D805" s="12">
        <f>VLOOKUP($C805,'time leaving home_302'!$C$10:$AS$964,34,FALSE)</f>
        <v>0.28472222222222221</v>
      </c>
      <c r="E805" s="12">
        <f>VLOOKUP($C805,'time leaving home_302'!$C$10:$AS$964,25,FALSE)</f>
        <v>0.3215277777777778</v>
      </c>
      <c r="F805" s="12">
        <f>VLOOKUP($C805,'time leaving home_302'!$C$10:$AS$964,43,FALSE)</f>
        <v>0.37291666666666662</v>
      </c>
    </row>
    <row r="806" spans="1:6" x14ac:dyDescent="0.25">
      <c r="A806" t="s">
        <v>104</v>
      </c>
      <c r="B806">
        <v>12020</v>
      </c>
      <c r="C806" t="s">
        <v>105</v>
      </c>
      <c r="D806" s="12">
        <f>VLOOKUP($C806,'time leaving home_302'!$C$10:$AS$964,34,FALSE)</f>
        <v>0.2951388888888889</v>
      </c>
      <c r="E806" s="12">
        <f>VLOOKUP($C806,'time leaving home_302'!$C$10:$AS$964,25,FALSE)</f>
        <v>0.32222222222222224</v>
      </c>
      <c r="F806" s="12">
        <f>VLOOKUP($C806,'time leaving home_302'!$C$10:$AS$964,43,FALSE)</f>
        <v>0.38263888888888892</v>
      </c>
    </row>
    <row r="807" spans="1:6" x14ac:dyDescent="0.25">
      <c r="A807" t="s">
        <v>1732</v>
      </c>
      <c r="B807">
        <v>45700</v>
      </c>
      <c r="C807" t="s">
        <v>1733</v>
      </c>
      <c r="D807" s="12">
        <f>VLOOKUP($C807,'time leaving home_302'!$C$10:$AS$964,34,FALSE)</f>
        <v>0.29166666666666669</v>
      </c>
      <c r="E807" s="12">
        <f>VLOOKUP($C807,'time leaving home_302'!$C$10:$AS$964,25,FALSE)</f>
        <v>0.32222222222222224</v>
      </c>
      <c r="F807" s="12">
        <f>VLOOKUP($C807,'time leaving home_302'!$C$10:$AS$964,43,FALSE)</f>
        <v>0.35416666666666669</v>
      </c>
    </row>
    <row r="808" spans="1:6" x14ac:dyDescent="0.25">
      <c r="A808" t="s">
        <v>1400</v>
      </c>
      <c r="B808">
        <v>38780</v>
      </c>
      <c r="C808" t="s">
        <v>1401</v>
      </c>
      <c r="D808" s="12">
        <f>VLOOKUP($C808,'time leaving home_302'!$C$10:$AS$964,34,FALSE)</f>
        <v>0.28680555555555559</v>
      </c>
      <c r="E808" s="12">
        <f>VLOOKUP($C808,'time leaving home_302'!$C$10:$AS$964,25,FALSE)</f>
        <v>0.32222222222222224</v>
      </c>
      <c r="F808" s="12">
        <f>VLOOKUP($C808,'time leaving home_302'!$C$10:$AS$964,43,FALSE)</f>
        <v>0.40069444444444446</v>
      </c>
    </row>
    <row r="809" spans="1:6" x14ac:dyDescent="0.25">
      <c r="A809" t="s">
        <v>1436</v>
      </c>
      <c r="B809">
        <v>39580</v>
      </c>
      <c r="C809" t="s">
        <v>1437</v>
      </c>
      <c r="D809" s="12">
        <f>VLOOKUP($C809,'time leaving home_302'!$C$10:$AS$964,34,FALSE)</f>
        <v>0.28750000000000003</v>
      </c>
      <c r="E809" s="12">
        <f>VLOOKUP($C809,'time leaving home_302'!$C$10:$AS$964,25,FALSE)</f>
        <v>0.32222222222222224</v>
      </c>
      <c r="F809" s="12">
        <f>VLOOKUP($C809,'time leaving home_302'!$C$10:$AS$964,43,FALSE)</f>
        <v>0.3666666666666667</v>
      </c>
    </row>
    <row r="810" spans="1:6" x14ac:dyDescent="0.25">
      <c r="A810" t="s">
        <v>556</v>
      </c>
      <c r="B810">
        <v>21540</v>
      </c>
      <c r="C810" t="s">
        <v>557</v>
      </c>
      <c r="D810" s="12">
        <f>VLOOKUP($C810,'time leaving home_302'!$C$10:$AS$964,34,FALSE)</f>
        <v>0.28402777777777777</v>
      </c>
      <c r="E810" s="12">
        <f>VLOOKUP($C810,'time leaving home_302'!$C$10:$AS$964,25,FALSE)</f>
        <v>0.32222222222222224</v>
      </c>
      <c r="F810" s="12">
        <f>VLOOKUP($C810,'time leaving home_302'!$C$10:$AS$964,43,FALSE)</f>
        <v>0.40138888888888885</v>
      </c>
    </row>
    <row r="811" spans="1:6" x14ac:dyDescent="0.25">
      <c r="A811" t="s">
        <v>10</v>
      </c>
      <c r="B811">
        <v>10180</v>
      </c>
      <c r="C811" t="s">
        <v>11</v>
      </c>
      <c r="D811" s="12">
        <f>VLOOKUP($C811,'time leaving home_302'!$C$10:$AS$964,34,FALSE)</f>
        <v>0.28680555555555559</v>
      </c>
      <c r="E811" s="12">
        <f>VLOOKUP($C811,'time leaving home_302'!$C$10:$AS$964,25,FALSE)</f>
        <v>0.32222222222222224</v>
      </c>
      <c r="F811" s="12">
        <f>VLOOKUP($C811,'time leaving home_302'!$C$10:$AS$964,43,FALSE)</f>
        <v>0.37083333333333335</v>
      </c>
    </row>
    <row r="812" spans="1:6" x14ac:dyDescent="0.25">
      <c r="A812" t="s">
        <v>452</v>
      </c>
      <c r="B812">
        <v>19380</v>
      </c>
      <c r="C812" t="s">
        <v>453</v>
      </c>
      <c r="D812" s="12">
        <f>VLOOKUP($C812,'time leaving home_302'!$C$10:$AS$964,34,FALSE)</f>
        <v>0.28263888888888888</v>
      </c>
      <c r="E812" s="12">
        <f>VLOOKUP($C812,'time leaving home_302'!$C$10:$AS$964,25,FALSE)</f>
        <v>0.32222222222222224</v>
      </c>
      <c r="F812" s="12">
        <f>VLOOKUP($C812,'time leaving home_302'!$C$10:$AS$964,43,FALSE)</f>
        <v>0.39097222222222222</v>
      </c>
    </row>
    <row r="813" spans="1:6" x14ac:dyDescent="0.25">
      <c r="A813" t="s">
        <v>1146</v>
      </c>
      <c r="B813">
        <v>33580</v>
      </c>
      <c r="C813" t="s">
        <v>1147</v>
      </c>
      <c r="D813" s="12">
        <f>VLOOKUP($C813,'time leaving home_302'!$C$10:$AS$964,34,FALSE)</f>
        <v>0.28680555555555559</v>
      </c>
      <c r="E813" s="12">
        <f>VLOOKUP($C813,'time leaving home_302'!$C$10:$AS$964,25,FALSE)</f>
        <v>0.32222222222222224</v>
      </c>
      <c r="F813" s="12">
        <f>VLOOKUP($C813,'time leaving home_302'!$C$10:$AS$964,43,FALSE)</f>
        <v>0.36319444444444443</v>
      </c>
    </row>
    <row r="814" spans="1:6" x14ac:dyDescent="0.25">
      <c r="A814" t="s">
        <v>86</v>
      </c>
      <c r="B814">
        <v>11660</v>
      </c>
      <c r="C814" t="s">
        <v>87</v>
      </c>
      <c r="D814" s="12">
        <f>VLOOKUP($C814,'time leaving home_302'!$C$10:$AS$964,34,FALSE)</f>
        <v>0.28680555555555559</v>
      </c>
      <c r="E814" s="12">
        <f>VLOOKUP($C814,'time leaving home_302'!$C$10:$AS$964,25,FALSE)</f>
        <v>0.32222222222222224</v>
      </c>
      <c r="F814" s="12">
        <f>VLOOKUP($C814,'time leaving home_302'!$C$10:$AS$964,43,FALSE)</f>
        <v>0.42291666666666666</v>
      </c>
    </row>
    <row r="815" spans="1:6" x14ac:dyDescent="0.25">
      <c r="A815" t="s">
        <v>746</v>
      </c>
      <c r="B815">
        <v>25540</v>
      </c>
      <c r="C815" t="s">
        <v>747</v>
      </c>
      <c r="D815" s="12">
        <f>VLOOKUP($C815,'time leaving home_302'!$C$10:$AS$964,34,FALSE)</f>
        <v>0.28541666666666665</v>
      </c>
      <c r="E815" s="12">
        <f>VLOOKUP($C815,'time leaving home_302'!$C$10:$AS$964,25,FALSE)</f>
        <v>0.32222222222222224</v>
      </c>
      <c r="F815" s="12">
        <f>VLOOKUP($C815,'time leaving home_302'!$C$10:$AS$964,43,FALSE)</f>
        <v>0.36944444444444446</v>
      </c>
    </row>
    <row r="816" spans="1:6" x14ac:dyDescent="0.25">
      <c r="A816" t="s">
        <v>868</v>
      </c>
      <c r="B816">
        <v>27940</v>
      </c>
      <c r="C816" t="s">
        <v>869</v>
      </c>
      <c r="D816" s="12">
        <f>VLOOKUP($C816,'time leaving home_302'!$C$10:$AS$964,34,FALSE)</f>
        <v>0.2951388888888889</v>
      </c>
      <c r="E816" s="12">
        <f>VLOOKUP($C816,'time leaving home_302'!$C$10:$AS$964,25,FALSE)</f>
        <v>0.32222222222222224</v>
      </c>
      <c r="F816" s="12">
        <f>VLOOKUP($C816,'time leaving home_302'!$C$10:$AS$964,43,FALSE)</f>
        <v>0.3527777777777778</v>
      </c>
    </row>
    <row r="817" spans="1:6" x14ac:dyDescent="0.25">
      <c r="A817" t="s">
        <v>1244</v>
      </c>
      <c r="B817">
        <v>35660</v>
      </c>
      <c r="C817" t="s">
        <v>1245</v>
      </c>
      <c r="D817" s="12">
        <f>VLOOKUP($C817,'time leaving home_302'!$C$10:$AS$964,34,FALSE)</f>
        <v>0.28472222222222221</v>
      </c>
      <c r="E817" s="12">
        <f>VLOOKUP($C817,'time leaving home_302'!$C$10:$AS$964,25,FALSE)</f>
        <v>0.32222222222222224</v>
      </c>
      <c r="F817" s="12">
        <f>VLOOKUP($C817,'time leaving home_302'!$C$10:$AS$964,43,FALSE)</f>
        <v>0.38611111111111113</v>
      </c>
    </row>
    <row r="818" spans="1:6" x14ac:dyDescent="0.25">
      <c r="A818" t="s">
        <v>1314</v>
      </c>
      <c r="B818">
        <v>37060</v>
      </c>
      <c r="C818" t="s">
        <v>1315</v>
      </c>
      <c r="D818" s="12">
        <f>VLOOKUP($C818,'time leaving home_302'!$C$10:$AS$964,34,FALSE)</f>
        <v>0.2902777777777778</v>
      </c>
      <c r="E818" s="12">
        <f>VLOOKUP($C818,'time leaving home_302'!$C$10:$AS$964,25,FALSE)</f>
        <v>0.32222222222222224</v>
      </c>
      <c r="F818" s="12">
        <f>VLOOKUP($C818,'time leaving home_302'!$C$10:$AS$964,43,FALSE)</f>
        <v>0.37916666666666665</v>
      </c>
    </row>
    <row r="819" spans="1:6" x14ac:dyDescent="0.25">
      <c r="A819" t="s">
        <v>1664</v>
      </c>
      <c r="B819">
        <v>44340</v>
      </c>
      <c r="C819" t="s">
        <v>1665</v>
      </c>
      <c r="D819" s="12">
        <f>VLOOKUP($C819,'time leaving home_302'!$C$10:$AS$964,34,FALSE)</f>
        <v>0.28194444444444444</v>
      </c>
      <c r="E819" s="12">
        <f>VLOOKUP($C819,'time leaving home_302'!$C$10:$AS$964,25,FALSE)</f>
        <v>0.32222222222222224</v>
      </c>
      <c r="F819" s="12">
        <f>VLOOKUP($C819,'time leaving home_302'!$C$10:$AS$964,43,FALSE)</f>
        <v>0.39930555555555558</v>
      </c>
    </row>
    <row r="820" spans="1:6" x14ac:dyDescent="0.25">
      <c r="A820" t="s">
        <v>122</v>
      </c>
      <c r="B820">
        <v>12420</v>
      </c>
      <c r="C820" t="s">
        <v>123</v>
      </c>
      <c r="D820" s="12">
        <f>VLOOKUP($C820,'time leaving home_302'!$C$10:$AS$964,34,FALSE)</f>
        <v>0.28680555555555559</v>
      </c>
      <c r="E820" s="12">
        <f>VLOOKUP($C820,'time leaving home_302'!$C$10:$AS$964,25,FALSE)</f>
        <v>0.32222222222222224</v>
      </c>
      <c r="F820" s="12">
        <f>VLOOKUP($C820,'time leaving home_302'!$C$10:$AS$964,43,FALSE)</f>
        <v>0.3756944444444445</v>
      </c>
    </row>
    <row r="821" spans="1:6" x14ac:dyDescent="0.25">
      <c r="A821" t="s">
        <v>66</v>
      </c>
      <c r="B821">
        <v>11260</v>
      </c>
      <c r="C821" t="s">
        <v>67</v>
      </c>
      <c r="D821" s="12">
        <f>VLOOKUP($C821,'time leaving home_302'!$C$10:$AS$964,34,FALSE)</f>
        <v>0.28125</v>
      </c>
      <c r="E821" s="12">
        <f>VLOOKUP($C821,'time leaving home_302'!$C$10:$AS$964,25,FALSE)</f>
        <v>0.32222222222222224</v>
      </c>
      <c r="F821" s="12">
        <f>VLOOKUP($C821,'time leaving home_302'!$C$10:$AS$964,43,FALSE)</f>
        <v>0.37986111111111115</v>
      </c>
    </row>
    <row r="822" spans="1:6" x14ac:dyDescent="0.25">
      <c r="A822" t="s">
        <v>1106</v>
      </c>
      <c r="B822">
        <v>32780</v>
      </c>
      <c r="C822" t="s">
        <v>1107</v>
      </c>
      <c r="D822" s="12">
        <f>VLOOKUP($C822,'time leaving home_302'!$C$10:$AS$964,34,FALSE)</f>
        <v>0.28263888888888888</v>
      </c>
      <c r="E822" s="12">
        <f>VLOOKUP($C822,'time leaving home_302'!$C$10:$AS$964,25,FALSE)</f>
        <v>0.32222222222222224</v>
      </c>
      <c r="F822" s="12">
        <f>VLOOKUP($C822,'time leaving home_302'!$C$10:$AS$964,43,FALSE)</f>
        <v>0.38750000000000001</v>
      </c>
    </row>
    <row r="823" spans="1:6" x14ac:dyDescent="0.25">
      <c r="A823" t="s">
        <v>436</v>
      </c>
      <c r="B823">
        <v>19060</v>
      </c>
      <c r="C823" t="s">
        <v>437</v>
      </c>
      <c r="D823" s="12">
        <f>VLOOKUP($C823,'time leaving home_302'!$C$10:$AS$964,34,FALSE)</f>
        <v>0.27569444444444441</v>
      </c>
      <c r="E823" s="12">
        <f>VLOOKUP($C823,'time leaving home_302'!$C$10:$AS$964,25,FALSE)</f>
        <v>0.32222222222222224</v>
      </c>
      <c r="F823" s="12">
        <f>VLOOKUP($C823,'time leaving home_302'!$C$10:$AS$964,43,FALSE)</f>
        <v>0.42777777777777781</v>
      </c>
    </row>
    <row r="824" spans="1:6" x14ac:dyDescent="0.25">
      <c r="A824" t="s">
        <v>1906</v>
      </c>
      <c r="B824">
        <v>49660</v>
      </c>
      <c r="C824" t="s">
        <v>1907</v>
      </c>
      <c r="D824" s="12">
        <f>VLOOKUP($C824,'time leaving home_302'!$C$10:$AS$964,34,FALSE)</f>
        <v>0.27916666666666667</v>
      </c>
      <c r="E824" s="12">
        <f>VLOOKUP($C824,'time leaving home_302'!$C$10:$AS$964,25,FALSE)</f>
        <v>0.32222222222222224</v>
      </c>
      <c r="F824" s="12">
        <f>VLOOKUP($C824,'time leaving home_302'!$C$10:$AS$964,43,FALSE)</f>
        <v>0.39930555555555558</v>
      </c>
    </row>
    <row r="825" spans="1:6" x14ac:dyDescent="0.25">
      <c r="A825" t="s">
        <v>1530</v>
      </c>
      <c r="B825">
        <v>41620</v>
      </c>
      <c r="C825" t="s">
        <v>1531</v>
      </c>
      <c r="D825" s="12">
        <f>VLOOKUP($C825,'time leaving home_302'!$C$10:$AS$964,34,FALSE)</f>
        <v>0.28055555555555556</v>
      </c>
      <c r="E825" s="12">
        <f>VLOOKUP($C825,'time leaving home_302'!$C$10:$AS$964,25,FALSE)</f>
        <v>0.32222222222222224</v>
      </c>
      <c r="F825" s="12">
        <f>VLOOKUP($C825,'time leaving home_302'!$C$10:$AS$964,43,FALSE)</f>
        <v>0.3756944444444445</v>
      </c>
    </row>
    <row r="826" spans="1:6" x14ac:dyDescent="0.25">
      <c r="A826" t="s">
        <v>1084</v>
      </c>
      <c r="B826">
        <v>32340</v>
      </c>
      <c r="C826" t="s">
        <v>1085</v>
      </c>
      <c r="D826" s="12">
        <f>VLOOKUP($C826,'time leaving home_302'!$C$10:$AS$964,34,FALSE)</f>
        <v>0.28125</v>
      </c>
      <c r="E826" s="12">
        <f>VLOOKUP($C826,'time leaving home_302'!$C$10:$AS$964,25,FALSE)</f>
        <v>0.32222222222222224</v>
      </c>
      <c r="F826" s="12">
        <f>VLOOKUP($C826,'time leaving home_302'!$C$10:$AS$964,43,FALSE)</f>
        <v>0.47430555555555554</v>
      </c>
    </row>
    <row r="827" spans="1:6" x14ac:dyDescent="0.25">
      <c r="A827" t="s">
        <v>1486</v>
      </c>
      <c r="B827">
        <v>40620</v>
      </c>
      <c r="C827" t="s">
        <v>1487</v>
      </c>
      <c r="D827" s="12">
        <f>VLOOKUP($C827,'time leaving home_302'!$C$10:$AS$964,34,FALSE)</f>
        <v>0.28263888888888888</v>
      </c>
      <c r="E827" s="12">
        <f>VLOOKUP($C827,'time leaving home_302'!$C$10:$AS$964,25,FALSE)</f>
        <v>0.32222222222222224</v>
      </c>
      <c r="F827" s="12">
        <f>VLOOKUP($C827,'time leaving home_302'!$C$10:$AS$964,43,FALSE)</f>
        <v>0.38055555555555554</v>
      </c>
    </row>
    <row r="828" spans="1:6" x14ac:dyDescent="0.25">
      <c r="A828" t="s">
        <v>846</v>
      </c>
      <c r="B828">
        <v>27460</v>
      </c>
      <c r="C828" t="s">
        <v>847</v>
      </c>
      <c r="D828" s="12">
        <f>VLOOKUP($C828,'time leaving home_302'!$C$10:$AS$964,34,FALSE)</f>
        <v>0.27986111111111112</v>
      </c>
      <c r="E828" s="12">
        <f>VLOOKUP($C828,'time leaving home_302'!$C$10:$AS$964,25,FALSE)</f>
        <v>0.32222222222222224</v>
      </c>
      <c r="F828" s="12">
        <f>VLOOKUP($C828,'time leaving home_302'!$C$10:$AS$964,43,FALSE)</f>
        <v>0.40069444444444446</v>
      </c>
    </row>
    <row r="829" spans="1:6" x14ac:dyDescent="0.25">
      <c r="A829" t="s">
        <v>714</v>
      </c>
      <c r="B829">
        <v>24860</v>
      </c>
      <c r="C829" t="s">
        <v>715</v>
      </c>
      <c r="D829" s="12">
        <f>VLOOKUP($C829,'time leaving home_302'!$C$10:$AS$964,34,FALSE)</f>
        <v>0.28958333333333336</v>
      </c>
      <c r="E829" s="12">
        <f>VLOOKUP($C829,'time leaving home_302'!$C$10:$AS$964,25,FALSE)</f>
        <v>0.32222222222222224</v>
      </c>
      <c r="F829" s="12">
        <f>VLOOKUP($C829,'time leaving home_302'!$C$10:$AS$964,43,FALSE)</f>
        <v>0.375</v>
      </c>
    </row>
    <row r="830" spans="1:6" x14ac:dyDescent="0.25">
      <c r="A830" t="s">
        <v>1020</v>
      </c>
      <c r="B830">
        <v>31100</v>
      </c>
      <c r="C830" t="s">
        <v>1021</v>
      </c>
      <c r="D830" s="12">
        <f>VLOOKUP($C830,'time leaving home_302'!$C$10:$AS$964,34,FALSE)</f>
        <v>0.27777777777777779</v>
      </c>
      <c r="E830" s="12">
        <f>VLOOKUP($C830,'time leaving home_302'!$C$10:$AS$964,25,FALSE)</f>
        <v>0.32291666666666669</v>
      </c>
      <c r="F830" s="12">
        <f>VLOOKUP($C830,'time leaving home_302'!$C$10:$AS$964,43,FALSE)</f>
        <v>0.38125000000000003</v>
      </c>
    </row>
    <row r="831" spans="1:6" x14ac:dyDescent="0.25">
      <c r="A831" t="s">
        <v>176</v>
      </c>
      <c r="B831">
        <v>13540</v>
      </c>
      <c r="C831" t="s">
        <v>177</v>
      </c>
      <c r="D831" s="12">
        <f>VLOOKUP($C831,'time leaving home_302'!$C$10:$AS$964,34,FALSE)</f>
        <v>0.28680555555555559</v>
      </c>
      <c r="E831" s="12">
        <f>VLOOKUP($C831,'time leaving home_302'!$C$10:$AS$964,25,FALSE)</f>
        <v>0.32291666666666669</v>
      </c>
      <c r="F831" s="12">
        <f>VLOOKUP($C831,'time leaving home_302'!$C$10:$AS$964,43,FALSE)</f>
        <v>0.36736111111111108</v>
      </c>
    </row>
    <row r="832" spans="1:6" x14ac:dyDescent="0.25">
      <c r="A832" t="s">
        <v>12</v>
      </c>
      <c r="B832">
        <v>10220</v>
      </c>
      <c r="C832" t="s">
        <v>13</v>
      </c>
      <c r="D832" s="12">
        <f>VLOOKUP($C832,'time leaving home_302'!$C$10:$AS$964,34,FALSE)</f>
        <v>0.29375000000000001</v>
      </c>
      <c r="E832" s="12">
        <f>VLOOKUP($C832,'time leaving home_302'!$C$10:$AS$964,25,FALSE)</f>
        <v>0.32291666666666669</v>
      </c>
      <c r="F832" s="12">
        <f>VLOOKUP($C832,'time leaving home_302'!$C$10:$AS$964,43,FALSE)</f>
        <v>0.36249999999999999</v>
      </c>
    </row>
    <row r="833" spans="1:6" x14ac:dyDescent="0.25">
      <c r="A833" t="s">
        <v>88</v>
      </c>
      <c r="B833">
        <v>11700</v>
      </c>
      <c r="C833" t="s">
        <v>89</v>
      </c>
      <c r="D833" s="12">
        <f>VLOOKUP($C833,'time leaving home_302'!$C$10:$AS$964,34,FALSE)</f>
        <v>0.28888888888888892</v>
      </c>
      <c r="E833" s="12">
        <f>VLOOKUP($C833,'time leaving home_302'!$C$10:$AS$964,25,FALSE)</f>
        <v>0.32291666666666669</v>
      </c>
      <c r="F833" s="12">
        <f>VLOOKUP($C833,'time leaving home_302'!$C$10:$AS$964,43,FALSE)</f>
        <v>0.37222222222222223</v>
      </c>
    </row>
    <row r="834" spans="1:6" x14ac:dyDescent="0.25">
      <c r="A834" t="s">
        <v>1202</v>
      </c>
      <c r="B834">
        <v>34740</v>
      </c>
      <c r="C834" t="s">
        <v>1203</v>
      </c>
      <c r="D834" s="12">
        <f>VLOOKUP($C834,'time leaving home_302'!$C$10:$AS$964,34,FALSE)</f>
        <v>0.27638888888888891</v>
      </c>
      <c r="E834" s="12">
        <f>VLOOKUP($C834,'time leaving home_302'!$C$10:$AS$964,25,FALSE)</f>
        <v>0.32291666666666669</v>
      </c>
      <c r="F834" s="12">
        <f>VLOOKUP($C834,'time leaving home_302'!$C$10:$AS$964,43,FALSE)</f>
        <v>0.4152777777777778</v>
      </c>
    </row>
    <row r="835" spans="1:6" x14ac:dyDescent="0.25">
      <c r="A835" t="s">
        <v>1710</v>
      </c>
      <c r="B835">
        <v>45300</v>
      </c>
      <c r="C835" t="s">
        <v>1711</v>
      </c>
      <c r="D835" s="12">
        <f>VLOOKUP($C835,'time leaving home_302'!$C$10:$AS$964,34,FALSE)</f>
        <v>0.28402777777777777</v>
      </c>
      <c r="E835" s="12">
        <f>VLOOKUP($C835,'time leaving home_302'!$C$10:$AS$964,25,FALSE)</f>
        <v>0.32291666666666669</v>
      </c>
      <c r="F835" s="12">
        <f>VLOOKUP($C835,'time leaving home_302'!$C$10:$AS$964,43,FALSE)</f>
        <v>0.37152777777777773</v>
      </c>
    </row>
    <row r="836" spans="1:6" x14ac:dyDescent="0.25">
      <c r="A836" t="s">
        <v>682</v>
      </c>
      <c r="B836">
        <v>24220</v>
      </c>
      <c r="C836" t="s">
        <v>683</v>
      </c>
      <c r="D836" s="12">
        <f>VLOOKUP($C836,'time leaving home_302'!$C$10:$AS$964,34,FALSE)</f>
        <v>0.29166666666666669</v>
      </c>
      <c r="E836" s="12">
        <f>VLOOKUP($C836,'time leaving home_302'!$C$10:$AS$964,25,FALSE)</f>
        <v>0.32291666666666669</v>
      </c>
      <c r="F836" s="12">
        <f>VLOOKUP($C836,'time leaving home_302'!$C$10:$AS$964,43,FALSE)</f>
        <v>0.3756944444444445</v>
      </c>
    </row>
    <row r="837" spans="1:6" x14ac:dyDescent="0.25">
      <c r="A837" t="s">
        <v>1898</v>
      </c>
      <c r="B837">
        <v>49460</v>
      </c>
      <c r="C837" t="s">
        <v>1899</v>
      </c>
      <c r="D837" s="12">
        <f>VLOOKUP($C837,'time leaving home_302'!$C$10:$AS$964,34,FALSE)</f>
        <v>0.28263888888888888</v>
      </c>
      <c r="E837" s="12">
        <f>VLOOKUP($C837,'time leaving home_302'!$C$10:$AS$964,25,FALSE)</f>
        <v>0.32291666666666669</v>
      </c>
      <c r="F837" s="12">
        <f>VLOOKUP($C837,'time leaving home_302'!$C$10:$AS$964,43,FALSE)</f>
        <v>0.37986111111111115</v>
      </c>
    </row>
    <row r="838" spans="1:6" x14ac:dyDescent="0.25">
      <c r="A838" t="s">
        <v>1506</v>
      </c>
      <c r="B838">
        <v>40980</v>
      </c>
      <c r="C838" t="s">
        <v>1507</v>
      </c>
      <c r="D838" s="12">
        <f>VLOOKUP($C838,'time leaving home_302'!$C$10:$AS$964,34,FALSE)</f>
        <v>0.28194444444444444</v>
      </c>
      <c r="E838" s="12">
        <f>VLOOKUP($C838,'time leaving home_302'!$C$10:$AS$964,25,FALSE)</f>
        <v>0.32291666666666669</v>
      </c>
      <c r="F838" s="12">
        <f>VLOOKUP($C838,'time leaving home_302'!$C$10:$AS$964,43,FALSE)</f>
        <v>0.3972222222222222</v>
      </c>
    </row>
    <row r="839" spans="1:6" x14ac:dyDescent="0.25">
      <c r="A839" t="s">
        <v>1562</v>
      </c>
      <c r="B839">
        <v>42300</v>
      </c>
      <c r="C839" t="s">
        <v>1563</v>
      </c>
      <c r="D839" s="12">
        <f>VLOOKUP($C839,'time leaving home_302'!$C$10:$AS$964,34,FALSE)</f>
        <v>0.28680555555555559</v>
      </c>
      <c r="E839" s="12">
        <f>VLOOKUP($C839,'time leaving home_302'!$C$10:$AS$964,25,FALSE)</f>
        <v>0.32291666666666669</v>
      </c>
      <c r="F839" s="12">
        <f>VLOOKUP($C839,'time leaving home_302'!$C$10:$AS$964,43,FALSE)</f>
        <v>0.40347222222222223</v>
      </c>
    </row>
    <row r="840" spans="1:6" x14ac:dyDescent="0.25">
      <c r="A840" t="s">
        <v>1328</v>
      </c>
      <c r="B840">
        <v>37380</v>
      </c>
      <c r="C840" t="s">
        <v>1329</v>
      </c>
      <c r="D840" s="12">
        <f>VLOOKUP($C840,'time leaving home_302'!$C$10:$AS$964,34,FALSE)</f>
        <v>0.28541666666666665</v>
      </c>
      <c r="E840" s="12">
        <f>VLOOKUP($C840,'time leaving home_302'!$C$10:$AS$964,25,FALSE)</f>
        <v>0.32291666666666669</v>
      </c>
      <c r="F840" s="12">
        <f>VLOOKUP($C840,'time leaving home_302'!$C$10:$AS$964,43,FALSE)</f>
        <v>0.37708333333333338</v>
      </c>
    </row>
    <row r="841" spans="1:6" x14ac:dyDescent="0.25">
      <c r="A841" t="s">
        <v>1190</v>
      </c>
      <c r="B841">
        <v>34500</v>
      </c>
      <c r="C841" t="s">
        <v>1191</v>
      </c>
      <c r="D841" s="12">
        <f>VLOOKUP($C841,'time leaving home_302'!$C$10:$AS$964,34,FALSE)</f>
        <v>0.27847222222222223</v>
      </c>
      <c r="E841" s="12">
        <f>VLOOKUP($C841,'time leaving home_302'!$C$10:$AS$964,25,FALSE)</f>
        <v>0.32291666666666669</v>
      </c>
      <c r="F841" s="12">
        <f>VLOOKUP($C841,'time leaving home_302'!$C$10:$AS$964,43,FALSE)</f>
        <v>0.41180555555555554</v>
      </c>
    </row>
    <row r="842" spans="1:6" x14ac:dyDescent="0.25">
      <c r="A842" t="s">
        <v>1574</v>
      </c>
      <c r="B842">
        <v>42540</v>
      </c>
      <c r="C842" t="s">
        <v>1575</v>
      </c>
      <c r="D842" s="12">
        <f>VLOOKUP($C842,'time leaving home_302'!$C$10:$AS$964,34,FALSE)</f>
        <v>0.27986111111111112</v>
      </c>
      <c r="E842" s="12">
        <f>VLOOKUP($C842,'time leaving home_302'!$C$10:$AS$964,25,FALSE)</f>
        <v>0.32291666666666669</v>
      </c>
      <c r="F842" s="12">
        <f>VLOOKUP($C842,'time leaving home_302'!$C$10:$AS$964,43,FALSE)</f>
        <v>0.38194444444444442</v>
      </c>
    </row>
    <row r="843" spans="1:6" x14ac:dyDescent="0.25">
      <c r="A843" t="s">
        <v>1874</v>
      </c>
      <c r="B843">
        <v>48900</v>
      </c>
      <c r="C843" t="s">
        <v>1875</v>
      </c>
      <c r="D843" s="12">
        <f>VLOOKUP($C843,'time leaving home_302'!$C$10:$AS$964,34,FALSE)</f>
        <v>0.28819444444444448</v>
      </c>
      <c r="E843" s="12">
        <f>VLOOKUP($C843,'time leaving home_302'!$C$10:$AS$964,25,FALSE)</f>
        <v>0.32291666666666669</v>
      </c>
      <c r="F843" s="12">
        <f>VLOOKUP($C843,'time leaving home_302'!$C$10:$AS$964,43,FALSE)</f>
        <v>0.38194444444444442</v>
      </c>
    </row>
    <row r="844" spans="1:6" x14ac:dyDescent="0.25">
      <c r="A844" t="s">
        <v>322</v>
      </c>
      <c r="B844">
        <v>16660</v>
      </c>
      <c r="C844" t="s">
        <v>323</v>
      </c>
      <c r="D844" s="12">
        <f>VLOOKUP($C844,'time leaving home_302'!$C$10:$AS$964,34,FALSE)</f>
        <v>0.28194444444444444</v>
      </c>
      <c r="E844" s="12">
        <f>VLOOKUP($C844,'time leaving home_302'!$C$10:$AS$964,25,FALSE)</f>
        <v>0.32291666666666669</v>
      </c>
      <c r="F844" s="12">
        <f>VLOOKUP($C844,'time leaving home_302'!$C$10:$AS$964,43,FALSE)</f>
        <v>0.42152777777777778</v>
      </c>
    </row>
    <row r="845" spans="1:6" x14ac:dyDescent="0.25">
      <c r="A845" t="s">
        <v>614</v>
      </c>
      <c r="B845">
        <v>22660</v>
      </c>
      <c r="C845" t="s">
        <v>615</v>
      </c>
      <c r="D845" s="12">
        <f>VLOOKUP($C845,'time leaving home_302'!$C$10:$AS$964,34,FALSE)</f>
        <v>0.28541666666666665</v>
      </c>
      <c r="E845" s="12">
        <f>VLOOKUP($C845,'time leaving home_302'!$C$10:$AS$964,25,FALSE)</f>
        <v>0.32291666666666669</v>
      </c>
      <c r="F845" s="12">
        <f>VLOOKUP($C845,'time leaving home_302'!$C$10:$AS$964,43,FALSE)</f>
        <v>0.37777777777777777</v>
      </c>
    </row>
    <row r="846" spans="1:6" x14ac:dyDescent="0.25">
      <c r="A846" t="s">
        <v>338</v>
      </c>
      <c r="B846">
        <v>17020</v>
      </c>
      <c r="C846" t="s">
        <v>339</v>
      </c>
      <c r="D846" s="12">
        <f>VLOOKUP($C846,'time leaving home_302'!$C$10:$AS$964,34,FALSE)</f>
        <v>0.28263888888888888</v>
      </c>
      <c r="E846" s="12">
        <f>VLOOKUP($C846,'time leaving home_302'!$C$10:$AS$964,25,FALSE)</f>
        <v>0.32291666666666669</v>
      </c>
      <c r="F846" s="12">
        <f>VLOOKUP($C846,'time leaving home_302'!$C$10:$AS$964,43,FALSE)</f>
        <v>0.39652777777777781</v>
      </c>
    </row>
    <row r="847" spans="1:6" x14ac:dyDescent="0.25">
      <c r="A847" t="s">
        <v>752</v>
      </c>
      <c r="B847">
        <v>25660</v>
      </c>
      <c r="C847" t="s">
        <v>753</v>
      </c>
      <c r="D847" s="12">
        <f>VLOOKUP($C847,'time leaving home_302'!$C$10:$AS$964,34,FALSE)</f>
        <v>0.29652777777777778</v>
      </c>
      <c r="E847" s="12">
        <f>VLOOKUP($C847,'time leaving home_302'!$C$10:$AS$964,25,FALSE)</f>
        <v>0.32291666666666669</v>
      </c>
      <c r="F847" s="12">
        <f>VLOOKUP($C847,'time leaving home_302'!$C$10:$AS$964,43,FALSE)</f>
        <v>0.36180555555555555</v>
      </c>
    </row>
    <row r="848" spans="1:6" x14ac:dyDescent="0.25">
      <c r="A848" t="s">
        <v>1556</v>
      </c>
      <c r="B848">
        <v>42140</v>
      </c>
      <c r="C848" t="s">
        <v>1557</v>
      </c>
      <c r="D848" s="12">
        <f>VLOOKUP($C848,'time leaving home_302'!$C$10:$AS$964,34,FALSE)</f>
        <v>0.29444444444444445</v>
      </c>
      <c r="E848" s="12">
        <f>VLOOKUP($C848,'time leaving home_302'!$C$10:$AS$964,25,FALSE)</f>
        <v>0.32291666666666669</v>
      </c>
      <c r="F848" s="12">
        <f>VLOOKUP($C848,'time leaving home_302'!$C$10:$AS$964,43,FALSE)</f>
        <v>0.36736111111111108</v>
      </c>
    </row>
    <row r="849" spans="1:6" x14ac:dyDescent="0.25">
      <c r="A849" t="s">
        <v>392</v>
      </c>
      <c r="B849">
        <v>18140</v>
      </c>
      <c r="C849" t="s">
        <v>393</v>
      </c>
      <c r="D849" s="12">
        <f>VLOOKUP($C849,'time leaving home_302'!$C$10:$AS$964,34,FALSE)</f>
        <v>0.28541666666666665</v>
      </c>
      <c r="E849" s="12">
        <f>VLOOKUP($C849,'time leaving home_302'!$C$10:$AS$964,25,FALSE)</f>
        <v>0.32291666666666669</v>
      </c>
      <c r="F849" s="12">
        <f>VLOOKUP($C849,'time leaving home_302'!$C$10:$AS$964,43,FALSE)</f>
        <v>0.38055555555555554</v>
      </c>
    </row>
    <row r="850" spans="1:6" x14ac:dyDescent="0.25">
      <c r="A850" t="s">
        <v>374</v>
      </c>
      <c r="B850">
        <v>17780</v>
      </c>
      <c r="C850" t="s">
        <v>375</v>
      </c>
      <c r="D850" s="12">
        <f>VLOOKUP($C850,'time leaving home_302'!$C$10:$AS$964,34,FALSE)</f>
        <v>0.29305555555555557</v>
      </c>
      <c r="E850" s="12">
        <f>VLOOKUP($C850,'time leaving home_302'!$C$10:$AS$964,25,FALSE)</f>
        <v>0.32361111111111113</v>
      </c>
      <c r="F850" s="12">
        <f>VLOOKUP($C850,'time leaving home_302'!$C$10:$AS$964,43,FALSE)</f>
        <v>0.38055555555555554</v>
      </c>
    </row>
    <row r="851" spans="1:6" x14ac:dyDescent="0.25">
      <c r="A851" t="s">
        <v>1212</v>
      </c>
      <c r="B851">
        <v>34940</v>
      </c>
      <c r="C851" t="s">
        <v>1213</v>
      </c>
      <c r="D851" s="12">
        <f>VLOOKUP($C851,'time leaving home_302'!$C$10:$AS$964,34,FALSE)</f>
        <v>0.28263888888888888</v>
      </c>
      <c r="E851" s="12">
        <f>VLOOKUP($C851,'time leaving home_302'!$C$10:$AS$964,25,FALSE)</f>
        <v>0.32361111111111113</v>
      </c>
      <c r="F851" s="12">
        <f>VLOOKUP($C851,'time leaving home_302'!$C$10:$AS$964,43,FALSE)</f>
        <v>0.37222222222222223</v>
      </c>
    </row>
    <row r="852" spans="1:6" x14ac:dyDescent="0.25">
      <c r="A852" t="s">
        <v>1054</v>
      </c>
      <c r="B852">
        <v>31860</v>
      </c>
      <c r="C852" t="s">
        <v>1055</v>
      </c>
      <c r="D852" s="12">
        <f>VLOOKUP($C852,'time leaving home_302'!$C$10:$AS$964,34,FALSE)</f>
        <v>0.28750000000000003</v>
      </c>
      <c r="E852" s="12">
        <f>VLOOKUP($C852,'time leaving home_302'!$C$10:$AS$964,25,FALSE)</f>
        <v>0.32361111111111113</v>
      </c>
      <c r="F852" s="12">
        <f>VLOOKUP($C852,'time leaving home_302'!$C$10:$AS$964,43,FALSE)</f>
        <v>0.41180555555555554</v>
      </c>
    </row>
    <row r="853" spans="1:6" x14ac:dyDescent="0.25">
      <c r="A853" t="s">
        <v>1552</v>
      </c>
      <c r="B853">
        <v>42060</v>
      </c>
      <c r="C853" t="s">
        <v>1553</v>
      </c>
      <c r="D853" s="12">
        <f>VLOOKUP($C853,'time leaving home_302'!$C$10:$AS$964,34,FALSE)</f>
        <v>0.28125</v>
      </c>
      <c r="E853" s="12">
        <f>VLOOKUP($C853,'time leaving home_302'!$C$10:$AS$964,25,FALSE)</f>
        <v>0.32361111111111113</v>
      </c>
      <c r="F853" s="12">
        <f>VLOOKUP($C853,'time leaving home_302'!$C$10:$AS$964,43,FALSE)</f>
        <v>0.38194444444444442</v>
      </c>
    </row>
    <row r="854" spans="1:6" x14ac:dyDescent="0.25">
      <c r="A854" t="s">
        <v>474</v>
      </c>
      <c r="B854">
        <v>19820</v>
      </c>
      <c r="C854" t="s">
        <v>475</v>
      </c>
      <c r="D854" s="12">
        <f>VLOOKUP($C854,'time leaving home_302'!$C$10:$AS$964,34,FALSE)</f>
        <v>0.28194444444444444</v>
      </c>
      <c r="E854" s="12">
        <f>VLOOKUP($C854,'time leaving home_302'!$C$10:$AS$964,25,FALSE)</f>
        <v>0.32361111111111113</v>
      </c>
      <c r="F854" s="12">
        <f>VLOOKUP($C854,'time leaving home_302'!$C$10:$AS$964,43,FALSE)</f>
        <v>0.38680555555555557</v>
      </c>
    </row>
    <row r="855" spans="1:6" x14ac:dyDescent="0.25">
      <c r="A855" t="s">
        <v>1418</v>
      </c>
      <c r="B855">
        <v>39220</v>
      </c>
      <c r="C855" t="s">
        <v>1419</v>
      </c>
      <c r="D855" s="12">
        <f>VLOOKUP($C855,'time leaving home_302'!$C$10:$AS$964,34,FALSE)</f>
        <v>0.2722222222222222</v>
      </c>
      <c r="E855" s="12">
        <f>VLOOKUP($C855,'time leaving home_302'!$C$10:$AS$964,25,FALSE)</f>
        <v>0.32361111111111113</v>
      </c>
      <c r="F855" s="12">
        <f>VLOOKUP($C855,'time leaving home_302'!$C$10:$AS$964,43,FALSE)</f>
        <v>0.41875000000000001</v>
      </c>
    </row>
    <row r="856" spans="1:6" x14ac:dyDescent="0.25">
      <c r="A856" t="s">
        <v>1538</v>
      </c>
      <c r="B856">
        <v>41780</v>
      </c>
      <c r="C856" t="s">
        <v>1539</v>
      </c>
      <c r="D856" s="12">
        <f>VLOOKUP($C856,'time leaving home_302'!$C$10:$AS$964,34,FALSE)</f>
        <v>0.28333333333333333</v>
      </c>
      <c r="E856" s="12">
        <f>VLOOKUP($C856,'time leaving home_302'!$C$10:$AS$964,25,FALSE)</f>
        <v>0.32430555555555557</v>
      </c>
      <c r="F856" s="12">
        <f>VLOOKUP($C856,'time leaving home_302'!$C$10:$AS$964,43,FALSE)</f>
        <v>0.41041666666666665</v>
      </c>
    </row>
    <row r="857" spans="1:6" x14ac:dyDescent="0.25">
      <c r="A857" t="s">
        <v>542</v>
      </c>
      <c r="B857">
        <v>21260</v>
      </c>
      <c r="C857" t="s">
        <v>543</v>
      </c>
      <c r="D857" s="12">
        <f>VLOOKUP($C857,'time leaving home_302'!$C$10:$AS$964,34,FALSE)</f>
        <v>0.28055555555555556</v>
      </c>
      <c r="E857" s="12">
        <f>VLOOKUP($C857,'time leaving home_302'!$C$10:$AS$964,25,FALSE)</f>
        <v>0.32430555555555557</v>
      </c>
      <c r="F857" s="12">
        <f>VLOOKUP($C857,'time leaving home_302'!$C$10:$AS$964,43,FALSE)</f>
        <v>0.38819444444444445</v>
      </c>
    </row>
    <row r="858" spans="1:6" x14ac:dyDescent="0.25">
      <c r="A858" t="s">
        <v>1742</v>
      </c>
      <c r="B858">
        <v>45900</v>
      </c>
      <c r="C858" t="s">
        <v>1743</v>
      </c>
      <c r="D858" s="12">
        <f>VLOOKUP($C858,'time leaving home_302'!$C$10:$AS$964,34,FALSE)</f>
        <v>0.2902777777777778</v>
      </c>
      <c r="E858" s="12">
        <f>VLOOKUP($C858,'time leaving home_302'!$C$10:$AS$964,25,FALSE)</f>
        <v>0.32430555555555557</v>
      </c>
      <c r="F858" s="12">
        <f>VLOOKUP($C858,'time leaving home_302'!$C$10:$AS$964,43,FALSE)</f>
        <v>0.38125000000000003</v>
      </c>
    </row>
    <row r="859" spans="1:6" x14ac:dyDescent="0.25">
      <c r="A859" t="s">
        <v>916</v>
      </c>
      <c r="B859">
        <v>28980</v>
      </c>
      <c r="C859" t="s">
        <v>917</v>
      </c>
      <c r="D859" s="12">
        <f>VLOOKUP($C859,'time leaving home_302'!$C$10:$AS$964,34,FALSE)</f>
        <v>0.29236111111111113</v>
      </c>
      <c r="E859" s="12">
        <f>VLOOKUP($C859,'time leaving home_302'!$C$10:$AS$964,25,FALSE)</f>
        <v>0.32430555555555557</v>
      </c>
      <c r="F859" s="12">
        <f>VLOOKUP($C859,'time leaving home_302'!$C$10:$AS$964,43,FALSE)</f>
        <v>0.38541666666666669</v>
      </c>
    </row>
    <row r="860" spans="1:6" x14ac:dyDescent="0.25">
      <c r="A860" t="s">
        <v>1654</v>
      </c>
      <c r="B860">
        <v>44140</v>
      </c>
      <c r="C860" t="s">
        <v>1655</v>
      </c>
      <c r="D860" s="12">
        <f>VLOOKUP($C860,'time leaving home_302'!$C$10:$AS$964,34,FALSE)</f>
        <v>0.28333333333333333</v>
      </c>
      <c r="E860" s="12">
        <f>VLOOKUP($C860,'time leaving home_302'!$C$10:$AS$964,25,FALSE)</f>
        <v>0.32430555555555557</v>
      </c>
      <c r="F860" s="12">
        <f>VLOOKUP($C860,'time leaving home_302'!$C$10:$AS$964,43,FALSE)</f>
        <v>0.3840277777777778</v>
      </c>
    </row>
    <row r="861" spans="1:6" x14ac:dyDescent="0.25">
      <c r="A861" t="s">
        <v>1168</v>
      </c>
      <c r="B861">
        <v>34060</v>
      </c>
      <c r="C861" t="s">
        <v>1169</v>
      </c>
      <c r="D861" s="12">
        <f>VLOOKUP($C861,'time leaving home_302'!$C$10:$AS$964,34,FALSE)</f>
        <v>0.28055555555555556</v>
      </c>
      <c r="E861" s="12">
        <f>VLOOKUP($C861,'time leaving home_302'!$C$10:$AS$964,25,FALSE)</f>
        <v>0.32430555555555557</v>
      </c>
      <c r="F861" s="12">
        <f>VLOOKUP($C861,'time leaving home_302'!$C$10:$AS$964,43,FALSE)</f>
        <v>0.39999999999999997</v>
      </c>
    </row>
    <row r="862" spans="1:6" x14ac:dyDescent="0.25">
      <c r="A862" t="s">
        <v>1748</v>
      </c>
      <c r="B862">
        <v>46020</v>
      </c>
      <c r="C862" t="s">
        <v>1749</v>
      </c>
      <c r="D862" s="12">
        <f>VLOOKUP($C862,'time leaving home_302'!$C$10:$AS$964,34,FALSE)</f>
        <v>0.28611111111111109</v>
      </c>
      <c r="E862" s="12">
        <f>VLOOKUP($C862,'time leaving home_302'!$C$10:$AS$964,25,FALSE)</f>
        <v>0.32430555555555557</v>
      </c>
      <c r="F862" s="12">
        <f>VLOOKUP($C862,'time leaving home_302'!$C$10:$AS$964,43,FALSE)</f>
        <v>0.37291666666666662</v>
      </c>
    </row>
    <row r="863" spans="1:6" x14ac:dyDescent="0.25">
      <c r="A863" t="s">
        <v>248</v>
      </c>
      <c r="B863">
        <v>15100</v>
      </c>
      <c r="C863" t="s">
        <v>249</v>
      </c>
      <c r="D863" s="12">
        <f>VLOOKUP($C863,'time leaving home_302'!$C$10:$AS$964,34,FALSE)</f>
        <v>0.29305555555555557</v>
      </c>
      <c r="E863" s="12">
        <f>VLOOKUP($C863,'time leaving home_302'!$C$10:$AS$964,25,FALSE)</f>
        <v>0.32430555555555557</v>
      </c>
      <c r="F863" s="12">
        <f>VLOOKUP($C863,'time leaving home_302'!$C$10:$AS$964,43,FALSE)</f>
        <v>0.38055555555555554</v>
      </c>
    </row>
    <row r="864" spans="1:6" x14ac:dyDescent="0.25">
      <c r="A864" t="s">
        <v>958</v>
      </c>
      <c r="B864">
        <v>29820</v>
      </c>
      <c r="C864" t="s">
        <v>959</v>
      </c>
      <c r="D864" s="12">
        <f>VLOOKUP($C864,'time leaving home_302'!$C$10:$AS$964,34,FALSE)</f>
        <v>0.27152777777777776</v>
      </c>
      <c r="E864" s="12">
        <f>VLOOKUP($C864,'time leaving home_302'!$C$10:$AS$964,25,FALSE)</f>
        <v>0.32430555555555557</v>
      </c>
      <c r="F864" s="12">
        <f>VLOOKUP($C864,'time leaving home_302'!$C$10:$AS$964,43,FALSE)</f>
        <v>0.43541666666666662</v>
      </c>
    </row>
    <row r="865" spans="1:6" x14ac:dyDescent="0.25">
      <c r="A865" t="s">
        <v>1582</v>
      </c>
      <c r="B865">
        <v>42680</v>
      </c>
      <c r="C865" t="s">
        <v>1583</v>
      </c>
      <c r="D865" s="12">
        <f>VLOOKUP($C865,'time leaving home_302'!$C$10:$AS$964,34,FALSE)</f>
        <v>0.29236111111111113</v>
      </c>
      <c r="E865" s="12">
        <f>VLOOKUP($C865,'time leaving home_302'!$C$10:$AS$964,25,FALSE)</f>
        <v>0.32500000000000001</v>
      </c>
      <c r="F865" s="12">
        <f>VLOOKUP($C865,'time leaving home_302'!$C$10:$AS$964,43,FALSE)</f>
        <v>0.36458333333333331</v>
      </c>
    </row>
    <row r="866" spans="1:6" x14ac:dyDescent="0.25">
      <c r="A866" t="s">
        <v>1550</v>
      </c>
      <c r="B866">
        <v>42020</v>
      </c>
      <c r="C866" t="s">
        <v>1551</v>
      </c>
      <c r="D866" s="12">
        <f>VLOOKUP($C866,'time leaving home_302'!$C$10:$AS$964,34,FALSE)</f>
        <v>0.28541666666666665</v>
      </c>
      <c r="E866" s="12">
        <f>VLOOKUP($C866,'time leaving home_302'!$C$10:$AS$964,25,FALSE)</f>
        <v>0.32500000000000001</v>
      </c>
      <c r="F866" s="12">
        <f>VLOOKUP($C866,'time leaving home_302'!$C$10:$AS$964,43,FALSE)</f>
        <v>0.37708333333333338</v>
      </c>
    </row>
    <row r="867" spans="1:6" x14ac:dyDescent="0.25">
      <c r="A867" t="s">
        <v>990</v>
      </c>
      <c r="B867">
        <v>30460</v>
      </c>
      <c r="C867" t="s">
        <v>991</v>
      </c>
      <c r="D867" s="12">
        <f>VLOOKUP($C867,'time leaving home_302'!$C$10:$AS$964,34,FALSE)</f>
        <v>0.29166666666666669</v>
      </c>
      <c r="E867" s="12">
        <f>VLOOKUP($C867,'time leaving home_302'!$C$10:$AS$964,25,FALSE)</f>
        <v>0.32500000000000001</v>
      </c>
      <c r="F867" s="12">
        <f>VLOOKUP($C867,'time leaving home_302'!$C$10:$AS$964,43,FALSE)</f>
        <v>0.39097222222222222</v>
      </c>
    </row>
    <row r="868" spans="1:6" x14ac:dyDescent="0.25">
      <c r="A868" t="s">
        <v>28</v>
      </c>
      <c r="B868">
        <v>10580</v>
      </c>
      <c r="C868" t="s">
        <v>29</v>
      </c>
      <c r="D868" s="12">
        <f>VLOOKUP($C868,'time leaving home_302'!$C$10:$AS$964,34,FALSE)</f>
        <v>0.28958333333333336</v>
      </c>
      <c r="E868" s="12">
        <f>VLOOKUP($C868,'time leaving home_302'!$C$10:$AS$964,25,FALSE)</f>
        <v>0.32500000000000001</v>
      </c>
      <c r="F868" s="12">
        <f>VLOOKUP($C868,'time leaving home_302'!$C$10:$AS$964,43,FALSE)</f>
        <v>0.37013888888888885</v>
      </c>
    </row>
    <row r="869" spans="1:6" x14ac:dyDescent="0.25">
      <c r="A869" t="s">
        <v>1228</v>
      </c>
      <c r="B869">
        <v>35300</v>
      </c>
      <c r="C869" t="s">
        <v>1229</v>
      </c>
      <c r="D869" s="12">
        <f>VLOOKUP($C869,'time leaving home_302'!$C$10:$AS$964,34,FALSE)</f>
        <v>0.28541666666666665</v>
      </c>
      <c r="E869" s="12">
        <f>VLOOKUP($C869,'time leaving home_302'!$C$10:$AS$964,25,FALSE)</f>
        <v>0.32500000000000001</v>
      </c>
      <c r="F869" s="12">
        <f>VLOOKUP($C869,'time leaving home_302'!$C$10:$AS$964,43,FALSE)</f>
        <v>0.37291666666666662</v>
      </c>
    </row>
    <row r="870" spans="1:6" x14ac:dyDescent="0.25">
      <c r="A870" t="s">
        <v>172</v>
      </c>
      <c r="B870">
        <v>13460</v>
      </c>
      <c r="C870" t="s">
        <v>173</v>
      </c>
      <c r="D870" s="12">
        <f>VLOOKUP($C870,'time leaving home_302'!$C$10:$AS$964,34,FALSE)</f>
        <v>0.28888888888888892</v>
      </c>
      <c r="E870" s="12">
        <f>VLOOKUP($C870,'time leaving home_302'!$C$10:$AS$964,25,FALSE)</f>
        <v>0.32500000000000001</v>
      </c>
      <c r="F870" s="12">
        <f>VLOOKUP($C870,'time leaving home_302'!$C$10:$AS$964,43,FALSE)</f>
        <v>0.375</v>
      </c>
    </row>
    <row r="871" spans="1:6" x14ac:dyDescent="0.25">
      <c r="A871" t="s">
        <v>1736</v>
      </c>
      <c r="B871">
        <v>45780</v>
      </c>
      <c r="C871" t="s">
        <v>1737</v>
      </c>
      <c r="D871" s="12">
        <f>VLOOKUP($C871,'time leaving home_302'!$C$10:$AS$964,34,FALSE)</f>
        <v>0.28541666666666665</v>
      </c>
      <c r="E871" s="12">
        <f>VLOOKUP($C871,'time leaving home_302'!$C$10:$AS$964,25,FALSE)</f>
        <v>0.32500000000000001</v>
      </c>
      <c r="F871" s="12">
        <f>VLOOKUP($C871,'time leaving home_302'!$C$10:$AS$964,43,FALSE)</f>
        <v>0.40416666666666662</v>
      </c>
    </row>
    <row r="872" spans="1:6" x14ac:dyDescent="0.25">
      <c r="A872" t="s">
        <v>822</v>
      </c>
      <c r="B872">
        <v>26980</v>
      </c>
      <c r="C872" t="s">
        <v>823</v>
      </c>
      <c r="D872" s="12">
        <f>VLOOKUP($C872,'time leaving home_302'!$C$10:$AS$964,34,FALSE)</f>
        <v>0.29166666666666669</v>
      </c>
      <c r="E872" s="12">
        <f>VLOOKUP($C872,'time leaving home_302'!$C$10:$AS$964,25,FALSE)</f>
        <v>0.32500000000000001</v>
      </c>
      <c r="F872" s="12">
        <f>VLOOKUP($C872,'time leaving home_302'!$C$10:$AS$964,43,FALSE)</f>
        <v>0.40069444444444446</v>
      </c>
    </row>
    <row r="873" spans="1:6" x14ac:dyDescent="0.25">
      <c r="A873" t="s">
        <v>168</v>
      </c>
      <c r="B873">
        <v>13380</v>
      </c>
      <c r="C873" t="s">
        <v>169</v>
      </c>
      <c r="D873" s="12">
        <f>VLOOKUP($C873,'time leaving home_302'!$C$10:$AS$964,34,FALSE)</f>
        <v>0.28333333333333333</v>
      </c>
      <c r="E873" s="12">
        <f>VLOOKUP($C873,'time leaving home_302'!$C$10:$AS$964,25,FALSE)</f>
        <v>0.32500000000000001</v>
      </c>
      <c r="F873" s="12">
        <f>VLOOKUP($C873,'time leaving home_302'!$C$10:$AS$964,43,FALSE)</f>
        <v>0.3888888888888889</v>
      </c>
    </row>
    <row r="874" spans="1:6" x14ac:dyDescent="0.25">
      <c r="A874" t="s">
        <v>1706</v>
      </c>
      <c r="B874">
        <v>45220</v>
      </c>
      <c r="C874" t="s">
        <v>1707</v>
      </c>
      <c r="D874" s="12">
        <f>VLOOKUP($C874,'time leaving home_302'!$C$10:$AS$964,34,FALSE)</f>
        <v>0.2951388888888889</v>
      </c>
      <c r="E874" s="12">
        <f>VLOOKUP($C874,'time leaving home_302'!$C$10:$AS$964,25,FALSE)</f>
        <v>0.32500000000000001</v>
      </c>
      <c r="F874" s="12">
        <f>VLOOKUP($C874,'time leaving home_302'!$C$10:$AS$964,43,FALSE)</f>
        <v>0.37222222222222223</v>
      </c>
    </row>
    <row r="875" spans="1:6" x14ac:dyDescent="0.25">
      <c r="A875" t="s">
        <v>1252</v>
      </c>
      <c r="B875">
        <v>35840</v>
      </c>
      <c r="C875" t="s">
        <v>1253</v>
      </c>
      <c r="D875" s="12">
        <f>VLOOKUP($C875,'time leaving home_302'!$C$10:$AS$964,34,FALSE)</f>
        <v>0.29236111111111113</v>
      </c>
      <c r="E875" s="12">
        <f>VLOOKUP($C875,'time leaving home_302'!$C$10:$AS$964,25,FALSE)</f>
        <v>0.32500000000000001</v>
      </c>
      <c r="F875" s="12">
        <f>VLOOKUP($C875,'time leaving home_302'!$C$10:$AS$964,43,FALSE)</f>
        <v>0.375</v>
      </c>
    </row>
    <row r="876" spans="1:6" x14ac:dyDescent="0.25">
      <c r="A876" t="s">
        <v>260</v>
      </c>
      <c r="B876">
        <v>15380</v>
      </c>
      <c r="C876" t="s">
        <v>261</v>
      </c>
      <c r="D876" s="12">
        <f>VLOOKUP($C876,'time leaving home_302'!$C$10:$AS$964,34,FALSE)</f>
        <v>0.28819444444444448</v>
      </c>
      <c r="E876" s="12">
        <f>VLOOKUP($C876,'time leaving home_302'!$C$10:$AS$964,25,FALSE)</f>
        <v>0.32569444444444445</v>
      </c>
      <c r="F876" s="12">
        <f>VLOOKUP($C876,'time leaving home_302'!$C$10:$AS$964,43,FALSE)</f>
        <v>0.3833333333333333</v>
      </c>
    </row>
    <row r="877" spans="1:6" x14ac:dyDescent="0.25">
      <c r="A877" t="s">
        <v>1068</v>
      </c>
      <c r="B877">
        <v>32100</v>
      </c>
      <c r="C877" t="s">
        <v>1069</v>
      </c>
      <c r="D877" s="12">
        <f>VLOOKUP($C877,'time leaving home_302'!$C$10:$AS$964,34,FALSE)</f>
        <v>0.28263888888888888</v>
      </c>
      <c r="E877" s="12">
        <f>VLOOKUP($C877,'time leaving home_302'!$C$10:$AS$964,25,FALSE)</f>
        <v>0.32569444444444445</v>
      </c>
      <c r="F877" s="12">
        <f>VLOOKUP($C877,'time leaving home_302'!$C$10:$AS$964,43,FALSE)</f>
        <v>0.40625</v>
      </c>
    </row>
    <row r="878" spans="1:6" x14ac:dyDescent="0.25">
      <c r="A878" t="s">
        <v>1560</v>
      </c>
      <c r="B878">
        <v>42220</v>
      </c>
      <c r="C878" t="s">
        <v>1561</v>
      </c>
      <c r="D878" s="12">
        <f>VLOOKUP($C878,'time leaving home_302'!$C$10:$AS$964,34,FALSE)</f>
        <v>0.28194444444444444</v>
      </c>
      <c r="E878" s="12">
        <f>VLOOKUP($C878,'time leaving home_302'!$C$10:$AS$964,25,FALSE)</f>
        <v>0.32569444444444445</v>
      </c>
      <c r="F878" s="12">
        <f>VLOOKUP($C878,'time leaving home_302'!$C$10:$AS$964,43,FALSE)</f>
        <v>0.37777777777777777</v>
      </c>
    </row>
    <row r="879" spans="1:6" x14ac:dyDescent="0.25">
      <c r="A879" t="s">
        <v>1378</v>
      </c>
      <c r="B879">
        <v>38340</v>
      </c>
      <c r="C879" t="s">
        <v>1379</v>
      </c>
      <c r="D879" s="12">
        <f>VLOOKUP($C879,'time leaving home_302'!$C$10:$AS$964,34,FALSE)</f>
        <v>0.28680555555555559</v>
      </c>
      <c r="E879" s="12">
        <f>VLOOKUP($C879,'time leaving home_302'!$C$10:$AS$964,25,FALSE)</f>
        <v>0.32569444444444445</v>
      </c>
      <c r="F879" s="12">
        <f>VLOOKUP($C879,'time leaving home_302'!$C$10:$AS$964,43,FALSE)</f>
        <v>0.38680555555555557</v>
      </c>
    </row>
    <row r="880" spans="1:6" x14ac:dyDescent="0.25">
      <c r="A880" t="s">
        <v>232</v>
      </c>
      <c r="B880">
        <v>14700</v>
      </c>
      <c r="C880" t="s">
        <v>233</v>
      </c>
      <c r="D880" s="12">
        <f>VLOOKUP($C880,'time leaving home_302'!$C$10:$AS$964,34,FALSE)</f>
        <v>0.2902777777777778</v>
      </c>
      <c r="E880" s="12">
        <f>VLOOKUP($C880,'time leaving home_302'!$C$10:$AS$964,25,FALSE)</f>
        <v>0.32569444444444445</v>
      </c>
      <c r="F880" s="12">
        <f>VLOOKUP($C880,'time leaving home_302'!$C$10:$AS$964,43,FALSE)</f>
        <v>0.40277777777777773</v>
      </c>
    </row>
    <row r="881" spans="1:6" x14ac:dyDescent="0.25">
      <c r="A881" t="s">
        <v>950</v>
      </c>
      <c r="B881">
        <v>29660</v>
      </c>
      <c r="C881" t="s">
        <v>951</v>
      </c>
      <c r="D881" s="12">
        <f>VLOOKUP($C881,'time leaving home_302'!$C$10:$AS$964,34,FALSE)</f>
        <v>0.29444444444444445</v>
      </c>
      <c r="E881" s="12">
        <f>VLOOKUP($C881,'time leaving home_302'!$C$10:$AS$964,25,FALSE)</f>
        <v>0.32569444444444445</v>
      </c>
      <c r="F881" s="12">
        <f>VLOOKUP($C881,'time leaving home_302'!$C$10:$AS$964,43,FALSE)</f>
        <v>0.39166666666666666</v>
      </c>
    </row>
    <row r="882" spans="1:6" x14ac:dyDescent="0.25">
      <c r="A882" t="s">
        <v>220</v>
      </c>
      <c r="B882">
        <v>14460</v>
      </c>
      <c r="C882" t="s">
        <v>221</v>
      </c>
      <c r="D882" s="12">
        <f>VLOOKUP($C882,'time leaving home_302'!$C$10:$AS$964,34,FALSE)</f>
        <v>0.28680555555555559</v>
      </c>
      <c r="E882" s="12">
        <f>VLOOKUP($C882,'time leaving home_302'!$C$10:$AS$964,25,FALSE)</f>
        <v>0.32569444444444445</v>
      </c>
      <c r="F882" s="12">
        <f>VLOOKUP($C882,'time leaving home_302'!$C$10:$AS$964,43,FALSE)</f>
        <v>0.37083333333333335</v>
      </c>
    </row>
    <row r="883" spans="1:6" x14ac:dyDescent="0.25">
      <c r="A883" t="s">
        <v>1172</v>
      </c>
      <c r="B883">
        <v>34140</v>
      </c>
      <c r="C883" t="s">
        <v>1173</v>
      </c>
      <c r="D883" s="12">
        <f>VLOOKUP($C883,'time leaving home_302'!$C$10:$AS$964,34,FALSE)</f>
        <v>0.2902777777777778</v>
      </c>
      <c r="E883" s="12">
        <f>VLOOKUP($C883,'time leaving home_302'!$C$10:$AS$964,25,FALSE)</f>
        <v>0.32569444444444445</v>
      </c>
      <c r="F883" s="12">
        <f>VLOOKUP($C883,'time leaving home_302'!$C$10:$AS$964,43,FALSE)</f>
        <v>0.39374999999999999</v>
      </c>
    </row>
    <row r="884" spans="1:6" x14ac:dyDescent="0.25">
      <c r="A884" t="s">
        <v>754</v>
      </c>
      <c r="B884">
        <v>25700</v>
      </c>
      <c r="C884" t="s">
        <v>755</v>
      </c>
      <c r="D884" s="12">
        <f>VLOOKUP($C884,'time leaving home_302'!$C$10:$AS$964,34,FALSE)</f>
        <v>0.29583333333333334</v>
      </c>
      <c r="E884" s="12">
        <f>VLOOKUP($C884,'time leaving home_302'!$C$10:$AS$964,25,FALSE)</f>
        <v>0.32569444444444445</v>
      </c>
      <c r="F884" s="12">
        <f>VLOOKUP($C884,'time leaving home_302'!$C$10:$AS$964,43,FALSE)</f>
        <v>0.4145833333333333</v>
      </c>
    </row>
    <row r="885" spans="1:6" x14ac:dyDescent="0.25">
      <c r="A885" t="s">
        <v>910</v>
      </c>
      <c r="B885">
        <v>28860</v>
      </c>
      <c r="C885" t="s">
        <v>911</v>
      </c>
      <c r="D885" s="12">
        <f>VLOOKUP($C885,'time leaving home_302'!$C$10:$AS$964,34,FALSE)</f>
        <v>0.29236111111111113</v>
      </c>
      <c r="E885" s="12">
        <f>VLOOKUP($C885,'time leaving home_302'!$C$10:$AS$964,25,FALSE)</f>
        <v>0.32569444444444445</v>
      </c>
      <c r="F885" s="12">
        <f>VLOOKUP($C885,'time leaving home_302'!$C$10:$AS$964,43,FALSE)</f>
        <v>0.41041666666666665</v>
      </c>
    </row>
    <row r="886" spans="1:6" x14ac:dyDescent="0.25">
      <c r="A886" t="s">
        <v>1032</v>
      </c>
      <c r="B886">
        <v>31380</v>
      </c>
      <c r="C886" t="s">
        <v>1033</v>
      </c>
      <c r="D886" s="12">
        <f>VLOOKUP($C886,'time leaving home_302'!$C$10:$AS$964,34,FALSE)</f>
        <v>0.28611111111111109</v>
      </c>
      <c r="E886" s="12">
        <f>VLOOKUP($C886,'time leaving home_302'!$C$10:$AS$964,25,FALSE)</f>
        <v>0.32569444444444445</v>
      </c>
      <c r="F886" s="12">
        <f>VLOOKUP($C886,'time leaving home_302'!$C$10:$AS$964,43,FALSE)</f>
        <v>0.41250000000000003</v>
      </c>
    </row>
    <row r="887" spans="1:6" x14ac:dyDescent="0.25">
      <c r="A887" t="s">
        <v>522</v>
      </c>
      <c r="B887">
        <v>20780</v>
      </c>
      <c r="C887" t="s">
        <v>523</v>
      </c>
      <c r="D887" s="12">
        <f>VLOOKUP($C887,'time leaving home_302'!$C$10:$AS$964,34,FALSE)</f>
        <v>0.28680555555555559</v>
      </c>
      <c r="E887" s="12">
        <f>VLOOKUP($C887,'time leaving home_302'!$C$10:$AS$964,25,FALSE)</f>
        <v>0.32569444444444445</v>
      </c>
      <c r="F887" s="12">
        <f>VLOOKUP($C887,'time leaving home_302'!$C$10:$AS$964,43,FALSE)</f>
        <v>0.37916666666666665</v>
      </c>
    </row>
    <row r="888" spans="1:6" x14ac:dyDescent="0.25">
      <c r="A888" t="s">
        <v>548</v>
      </c>
      <c r="B888">
        <v>21380</v>
      </c>
      <c r="C888" t="s">
        <v>549</v>
      </c>
      <c r="D888" s="12">
        <f>VLOOKUP($C888,'time leaving home_302'!$C$10:$AS$964,34,FALSE)</f>
        <v>0.27777777777777779</v>
      </c>
      <c r="E888" s="12">
        <f>VLOOKUP($C888,'time leaving home_302'!$C$10:$AS$964,25,FALSE)</f>
        <v>0.32569444444444445</v>
      </c>
      <c r="F888" s="12">
        <f>VLOOKUP($C888,'time leaving home_302'!$C$10:$AS$964,43,FALSE)</f>
        <v>0.44166666666666665</v>
      </c>
    </row>
    <row r="889" spans="1:6" x14ac:dyDescent="0.25">
      <c r="A889" t="s">
        <v>600</v>
      </c>
      <c r="B889">
        <v>22380</v>
      </c>
      <c r="C889" t="s">
        <v>601</v>
      </c>
      <c r="D889" s="12">
        <f>VLOOKUP($C889,'time leaving home_302'!$C$10:$AS$964,34,FALSE)</f>
        <v>0.28541666666666665</v>
      </c>
      <c r="E889" s="12">
        <f>VLOOKUP($C889,'time leaving home_302'!$C$10:$AS$964,25,FALSE)</f>
        <v>0.32569444444444445</v>
      </c>
      <c r="F889" s="12">
        <f>VLOOKUP($C889,'time leaving home_302'!$C$10:$AS$964,43,FALSE)</f>
        <v>0.40208333333333335</v>
      </c>
    </row>
    <row r="890" spans="1:6" x14ac:dyDescent="0.25">
      <c r="A890" t="s">
        <v>180</v>
      </c>
      <c r="B890">
        <v>13660</v>
      </c>
      <c r="C890" t="s">
        <v>181</v>
      </c>
      <c r="D890" s="12">
        <f>VLOOKUP($C890,'time leaving home_302'!$C$10:$AS$964,34,FALSE)</f>
        <v>0.27777777777777779</v>
      </c>
      <c r="E890" s="12">
        <f>VLOOKUP($C890,'time leaving home_302'!$C$10:$AS$964,25,FALSE)</f>
        <v>0.32569444444444445</v>
      </c>
      <c r="F890" s="12">
        <f>VLOOKUP($C890,'time leaving home_302'!$C$10:$AS$964,43,FALSE)</f>
        <v>0.44791666666666669</v>
      </c>
    </row>
    <row r="891" spans="1:6" x14ac:dyDescent="0.25">
      <c r="A891" t="s">
        <v>1298</v>
      </c>
      <c r="B891">
        <v>36740</v>
      </c>
      <c r="C891" t="s">
        <v>1299</v>
      </c>
      <c r="D891" s="12">
        <f>VLOOKUP($C891,'time leaving home_302'!$C$10:$AS$964,34,FALSE)</f>
        <v>0.28611111111111109</v>
      </c>
      <c r="E891" s="12">
        <f>VLOOKUP($C891,'time leaving home_302'!$C$10:$AS$964,25,FALSE)</f>
        <v>0.3263888888888889</v>
      </c>
      <c r="F891" s="12">
        <f>VLOOKUP($C891,'time leaving home_302'!$C$10:$AS$964,43,FALSE)</f>
        <v>0.38541666666666669</v>
      </c>
    </row>
    <row r="892" spans="1:6" x14ac:dyDescent="0.25">
      <c r="A892" t="s">
        <v>1596</v>
      </c>
      <c r="B892">
        <v>42940</v>
      </c>
      <c r="C892" t="s">
        <v>1597</v>
      </c>
      <c r="D892" s="12">
        <f>VLOOKUP($C892,'time leaving home_302'!$C$10:$AS$964,34,FALSE)</f>
        <v>0.29166666666666669</v>
      </c>
      <c r="E892" s="12">
        <f>VLOOKUP($C892,'time leaving home_302'!$C$10:$AS$964,25,FALSE)</f>
        <v>0.3263888888888889</v>
      </c>
      <c r="F892" s="12">
        <f>VLOOKUP($C892,'time leaving home_302'!$C$10:$AS$964,43,FALSE)</f>
        <v>0.39930555555555558</v>
      </c>
    </row>
    <row r="893" spans="1:6" x14ac:dyDescent="0.25">
      <c r="A893" t="s">
        <v>240</v>
      </c>
      <c r="B893">
        <v>14860</v>
      </c>
      <c r="C893" t="s">
        <v>241</v>
      </c>
      <c r="D893" s="12">
        <f>VLOOKUP($C893,'time leaving home_302'!$C$10:$AS$964,34,FALSE)</f>
        <v>0.29166666666666669</v>
      </c>
      <c r="E893" s="12">
        <f>VLOOKUP($C893,'time leaving home_302'!$C$10:$AS$964,25,FALSE)</f>
        <v>0.3263888888888889</v>
      </c>
      <c r="F893" s="12">
        <f>VLOOKUP($C893,'time leaving home_302'!$C$10:$AS$964,43,FALSE)</f>
        <v>0.3659722222222222</v>
      </c>
    </row>
    <row r="894" spans="1:6" x14ac:dyDescent="0.25">
      <c r="A894" t="s">
        <v>1024</v>
      </c>
      <c r="B894">
        <v>31180</v>
      </c>
      <c r="C894" t="s">
        <v>1025</v>
      </c>
      <c r="D894" s="12">
        <f>VLOOKUP($C894,'time leaving home_302'!$C$10:$AS$964,34,FALSE)</f>
        <v>0.29722222222222222</v>
      </c>
      <c r="E894" s="12">
        <f>VLOOKUP($C894,'time leaving home_302'!$C$10:$AS$964,25,FALSE)</f>
        <v>0.3263888888888889</v>
      </c>
      <c r="F894" s="12">
        <f>VLOOKUP($C894,'time leaving home_302'!$C$10:$AS$964,43,FALSE)</f>
        <v>0.38611111111111113</v>
      </c>
    </row>
    <row r="895" spans="1:6" x14ac:dyDescent="0.25">
      <c r="A895" t="s">
        <v>948</v>
      </c>
      <c r="B895">
        <v>29620</v>
      </c>
      <c r="C895" t="s">
        <v>949</v>
      </c>
      <c r="D895" s="12">
        <f>VLOOKUP($C895,'time leaving home_302'!$C$10:$AS$964,34,FALSE)</f>
        <v>0.2902777777777778</v>
      </c>
      <c r="E895" s="12">
        <f>VLOOKUP($C895,'time leaving home_302'!$C$10:$AS$964,25,FALSE)</f>
        <v>0.3263888888888889</v>
      </c>
      <c r="F895" s="12">
        <f>VLOOKUP($C895,'time leaving home_302'!$C$10:$AS$964,43,FALSE)</f>
        <v>0.3979166666666667</v>
      </c>
    </row>
    <row r="896" spans="1:6" x14ac:dyDescent="0.25">
      <c r="A896" t="s">
        <v>874</v>
      </c>
      <c r="B896">
        <v>28060</v>
      </c>
      <c r="C896" t="s">
        <v>875</v>
      </c>
      <c r="D896" s="12">
        <f>VLOOKUP($C896,'time leaving home_302'!$C$10:$AS$964,34,FALSE)</f>
        <v>0.29652777777777778</v>
      </c>
      <c r="E896" s="12">
        <f>VLOOKUP($C896,'time leaving home_302'!$C$10:$AS$964,25,FALSE)</f>
        <v>0.3263888888888889</v>
      </c>
      <c r="F896" s="12">
        <f>VLOOKUP($C896,'time leaving home_302'!$C$10:$AS$964,43,FALSE)</f>
        <v>0.36874999999999997</v>
      </c>
    </row>
    <row r="897" spans="1:6" x14ac:dyDescent="0.25">
      <c r="A897" t="s">
        <v>904</v>
      </c>
      <c r="B897">
        <v>28740</v>
      </c>
      <c r="C897" t="s">
        <v>905</v>
      </c>
      <c r="D897" s="12">
        <f>VLOOKUP($C897,'time leaving home_302'!$C$10:$AS$964,34,FALSE)</f>
        <v>0.28611111111111109</v>
      </c>
      <c r="E897" s="12">
        <f>VLOOKUP($C897,'time leaving home_302'!$C$10:$AS$964,25,FALSE)</f>
        <v>0.3263888888888889</v>
      </c>
      <c r="F897" s="12">
        <f>VLOOKUP($C897,'time leaving home_302'!$C$10:$AS$964,43,FALSE)</f>
        <v>0.37361111111111112</v>
      </c>
    </row>
    <row r="898" spans="1:6" x14ac:dyDescent="0.25">
      <c r="A898" t="s">
        <v>1766</v>
      </c>
      <c r="B898">
        <v>46380</v>
      </c>
      <c r="C898" t="s">
        <v>1767</v>
      </c>
      <c r="D898" s="12">
        <f>VLOOKUP($C898,'time leaving home_302'!$C$10:$AS$964,34,FALSE)</f>
        <v>0.28750000000000003</v>
      </c>
      <c r="E898" s="12">
        <f>VLOOKUP($C898,'time leaving home_302'!$C$10:$AS$964,25,FALSE)</f>
        <v>0.32708333333333334</v>
      </c>
      <c r="F898" s="12">
        <f>VLOOKUP($C898,'time leaving home_302'!$C$10:$AS$964,43,FALSE)</f>
        <v>0.3756944444444445</v>
      </c>
    </row>
    <row r="899" spans="1:6" x14ac:dyDescent="0.25">
      <c r="A899" t="s">
        <v>1250</v>
      </c>
      <c r="B899">
        <v>35820</v>
      </c>
      <c r="C899" t="s">
        <v>1251</v>
      </c>
      <c r="D899" s="12">
        <f>VLOOKUP($C899,'time leaving home_302'!$C$10:$AS$964,34,FALSE)</f>
        <v>0.2902777777777778</v>
      </c>
      <c r="E899" s="12">
        <f>VLOOKUP($C899,'time leaving home_302'!$C$10:$AS$964,25,FALSE)</f>
        <v>0.32708333333333334</v>
      </c>
      <c r="F899" s="12">
        <f>VLOOKUP($C899,'time leaving home_302'!$C$10:$AS$964,43,FALSE)</f>
        <v>0.40416666666666662</v>
      </c>
    </row>
    <row r="900" spans="1:6" x14ac:dyDescent="0.25">
      <c r="A900" t="s">
        <v>1660</v>
      </c>
      <c r="B900">
        <v>44260</v>
      </c>
      <c r="C900" t="s">
        <v>1661</v>
      </c>
      <c r="D900" s="12">
        <f>VLOOKUP($C900,'time leaving home_302'!$C$10:$AS$964,34,FALSE)</f>
        <v>0.29166666666666669</v>
      </c>
      <c r="E900" s="12">
        <f>VLOOKUP($C900,'time leaving home_302'!$C$10:$AS$964,25,FALSE)</f>
        <v>0.32708333333333334</v>
      </c>
      <c r="F900" s="12">
        <f>VLOOKUP($C900,'time leaving home_302'!$C$10:$AS$964,43,FALSE)</f>
        <v>0.40763888888888888</v>
      </c>
    </row>
    <row r="901" spans="1:6" x14ac:dyDescent="0.25">
      <c r="A901" t="s">
        <v>1712</v>
      </c>
      <c r="B901">
        <v>45340</v>
      </c>
      <c r="C901" t="s">
        <v>1713</v>
      </c>
      <c r="D901" s="12">
        <f>VLOOKUP($C901,'time leaving home_302'!$C$10:$AS$964,34,FALSE)</f>
        <v>0.29583333333333334</v>
      </c>
      <c r="E901" s="12">
        <f>VLOOKUP($C901,'time leaving home_302'!$C$10:$AS$964,25,FALSE)</f>
        <v>0.32708333333333334</v>
      </c>
      <c r="F901" s="12">
        <f>VLOOKUP($C901,'time leaving home_302'!$C$10:$AS$964,43,FALSE)</f>
        <v>0.37291666666666662</v>
      </c>
    </row>
    <row r="902" spans="1:6" x14ac:dyDescent="0.25">
      <c r="A902" t="s">
        <v>328</v>
      </c>
      <c r="B902">
        <v>16820</v>
      </c>
      <c r="C902" t="s">
        <v>329</v>
      </c>
      <c r="D902" s="12">
        <f>VLOOKUP($C902,'time leaving home_302'!$C$10:$AS$964,34,FALSE)</f>
        <v>0.29583333333333334</v>
      </c>
      <c r="E902" s="12">
        <f>VLOOKUP($C902,'time leaving home_302'!$C$10:$AS$964,25,FALSE)</f>
        <v>0.32708333333333334</v>
      </c>
      <c r="F902" s="12">
        <f>VLOOKUP($C902,'time leaving home_302'!$C$10:$AS$964,43,FALSE)</f>
        <v>0.36805555555555558</v>
      </c>
    </row>
    <row r="903" spans="1:6" x14ac:dyDescent="0.25">
      <c r="A903" t="s">
        <v>1388</v>
      </c>
      <c r="B903">
        <v>38540</v>
      </c>
      <c r="C903" t="s">
        <v>1389</v>
      </c>
      <c r="D903" s="12">
        <f>VLOOKUP($C903,'time leaving home_302'!$C$10:$AS$964,34,FALSE)</f>
        <v>0.29166666666666669</v>
      </c>
      <c r="E903" s="12">
        <f>VLOOKUP($C903,'time leaving home_302'!$C$10:$AS$964,25,FALSE)</f>
        <v>0.32777777777777778</v>
      </c>
      <c r="F903" s="12">
        <f>VLOOKUP($C903,'time leaving home_302'!$C$10:$AS$964,43,FALSE)</f>
        <v>0.39583333333333331</v>
      </c>
    </row>
    <row r="904" spans="1:6" x14ac:dyDescent="0.25">
      <c r="A904" t="s">
        <v>924</v>
      </c>
      <c r="B904">
        <v>29140</v>
      </c>
      <c r="C904" t="s">
        <v>925</v>
      </c>
      <c r="D904" s="12">
        <f>VLOOKUP($C904,'time leaving home_302'!$C$10:$AS$964,34,FALSE)</f>
        <v>0.28819444444444448</v>
      </c>
      <c r="E904" s="12">
        <f>VLOOKUP($C904,'time leaving home_302'!$C$10:$AS$964,25,FALSE)</f>
        <v>0.32777777777777778</v>
      </c>
      <c r="F904" s="12">
        <f>VLOOKUP($C904,'time leaving home_302'!$C$10:$AS$964,43,FALSE)</f>
        <v>0.41180555555555554</v>
      </c>
    </row>
    <row r="905" spans="1:6" x14ac:dyDescent="0.25">
      <c r="A905" t="s">
        <v>226</v>
      </c>
      <c r="B905">
        <v>14580</v>
      </c>
      <c r="C905" t="s">
        <v>227</v>
      </c>
      <c r="D905" s="12">
        <f>VLOOKUP($C905,'time leaving home_302'!$C$10:$AS$964,34,FALSE)</f>
        <v>0.29791666666666666</v>
      </c>
      <c r="E905" s="12">
        <f>VLOOKUP($C905,'time leaving home_302'!$C$10:$AS$964,25,FALSE)</f>
        <v>0.32777777777777778</v>
      </c>
      <c r="F905" s="12">
        <f>VLOOKUP($C905,'time leaving home_302'!$C$10:$AS$964,43,FALSE)</f>
        <v>0.37708333333333338</v>
      </c>
    </row>
    <row r="906" spans="1:6" x14ac:dyDescent="0.25">
      <c r="A906" t="s">
        <v>562</v>
      </c>
      <c r="B906">
        <v>21660</v>
      </c>
      <c r="C906" t="s">
        <v>563</v>
      </c>
      <c r="D906" s="12">
        <f>VLOOKUP($C906,'time leaving home_302'!$C$10:$AS$964,34,FALSE)</f>
        <v>0.28888888888888892</v>
      </c>
      <c r="E906" s="12">
        <f>VLOOKUP($C906,'time leaving home_302'!$C$10:$AS$964,25,FALSE)</f>
        <v>0.32777777777777778</v>
      </c>
      <c r="F906" s="12">
        <f>VLOOKUP($C906,'time leaving home_302'!$C$10:$AS$964,43,FALSE)</f>
        <v>0.39166666666666666</v>
      </c>
    </row>
    <row r="907" spans="1:6" x14ac:dyDescent="0.25">
      <c r="A907" t="s">
        <v>834</v>
      </c>
      <c r="B907">
        <v>27220</v>
      </c>
      <c r="C907" t="s">
        <v>835</v>
      </c>
      <c r="D907" s="12">
        <f>VLOOKUP($C907,'time leaving home_302'!$C$10:$AS$964,34,FALSE)</f>
        <v>0.29652777777777778</v>
      </c>
      <c r="E907" s="12">
        <f>VLOOKUP($C907,'time leaving home_302'!$C$10:$AS$964,25,FALSE)</f>
        <v>0.32777777777777778</v>
      </c>
      <c r="F907" s="12">
        <f>VLOOKUP($C907,'time leaving home_302'!$C$10:$AS$964,43,FALSE)</f>
        <v>0.37152777777777773</v>
      </c>
    </row>
    <row r="908" spans="1:6" x14ac:dyDescent="0.25">
      <c r="A908" t="s">
        <v>62</v>
      </c>
      <c r="B908">
        <v>11180</v>
      </c>
      <c r="C908" t="s">
        <v>63</v>
      </c>
      <c r="D908" s="12">
        <f>VLOOKUP($C908,'time leaving home_302'!$C$10:$AS$964,34,FALSE)</f>
        <v>0.29444444444444445</v>
      </c>
      <c r="E908" s="12">
        <f>VLOOKUP($C908,'time leaving home_302'!$C$10:$AS$964,25,FALSE)</f>
        <v>0.32777777777777778</v>
      </c>
      <c r="F908" s="12">
        <f>VLOOKUP($C908,'time leaving home_302'!$C$10:$AS$964,43,FALSE)</f>
        <v>0.40277777777777773</v>
      </c>
    </row>
    <row r="909" spans="1:6" x14ac:dyDescent="0.25">
      <c r="A909" t="s">
        <v>1850</v>
      </c>
      <c r="B909">
        <v>48220</v>
      </c>
      <c r="C909" t="s">
        <v>1851</v>
      </c>
      <c r="D909" s="12">
        <f>VLOOKUP($C909,'time leaving home_302'!$C$10:$AS$964,34,FALSE)</f>
        <v>0.29583333333333334</v>
      </c>
      <c r="E909" s="12">
        <f>VLOOKUP($C909,'time leaving home_302'!$C$10:$AS$964,25,FALSE)</f>
        <v>0.32777777777777778</v>
      </c>
      <c r="F909" s="12">
        <f>VLOOKUP($C909,'time leaving home_302'!$C$10:$AS$964,43,FALSE)</f>
        <v>0.4069444444444445</v>
      </c>
    </row>
    <row r="910" spans="1:6" x14ac:dyDescent="0.25">
      <c r="A910" t="s">
        <v>1744</v>
      </c>
      <c r="B910">
        <v>45940</v>
      </c>
      <c r="C910" t="s">
        <v>1745</v>
      </c>
      <c r="D910" s="12">
        <f>VLOOKUP($C910,'time leaving home_302'!$C$10:$AS$964,34,FALSE)</f>
        <v>0.29166666666666669</v>
      </c>
      <c r="E910" s="12">
        <f>VLOOKUP($C910,'time leaving home_302'!$C$10:$AS$964,25,FALSE)</f>
        <v>0.32777777777777778</v>
      </c>
      <c r="F910" s="12">
        <f>VLOOKUP($C910,'time leaving home_302'!$C$10:$AS$964,43,FALSE)</f>
        <v>0.37083333333333335</v>
      </c>
    </row>
    <row r="911" spans="1:6" x14ac:dyDescent="0.25">
      <c r="A911" t="s">
        <v>1680</v>
      </c>
      <c r="B911">
        <v>44660</v>
      </c>
      <c r="C911" t="s">
        <v>1681</v>
      </c>
      <c r="D911" s="12">
        <f>VLOOKUP($C911,'time leaving home_302'!$C$10:$AS$964,34,FALSE)</f>
        <v>0.29305555555555557</v>
      </c>
      <c r="E911" s="12">
        <f>VLOOKUP($C911,'time leaving home_302'!$C$10:$AS$964,25,FALSE)</f>
        <v>0.32847222222222222</v>
      </c>
      <c r="F911" s="12">
        <f>VLOOKUP($C911,'time leaving home_302'!$C$10:$AS$964,43,FALSE)</f>
        <v>0.4069444444444445</v>
      </c>
    </row>
    <row r="912" spans="1:6" x14ac:dyDescent="0.25">
      <c r="A912" t="s">
        <v>1196</v>
      </c>
      <c r="B912">
        <v>34620</v>
      </c>
      <c r="C912" t="s">
        <v>1197</v>
      </c>
      <c r="D912" s="12">
        <f>VLOOKUP($C912,'time leaving home_302'!$C$10:$AS$964,34,FALSE)</f>
        <v>0.28611111111111109</v>
      </c>
      <c r="E912" s="12">
        <f>VLOOKUP($C912,'time leaving home_302'!$C$10:$AS$964,25,FALSE)</f>
        <v>0.32847222222222222</v>
      </c>
      <c r="F912" s="12">
        <f>VLOOKUP($C912,'time leaving home_302'!$C$10:$AS$964,43,FALSE)</f>
        <v>0.4513888888888889</v>
      </c>
    </row>
    <row r="913" spans="1:6" x14ac:dyDescent="0.25">
      <c r="A913" t="s">
        <v>198</v>
      </c>
      <c r="B913">
        <v>14020</v>
      </c>
      <c r="C913" t="s">
        <v>199</v>
      </c>
      <c r="D913" s="12">
        <f>VLOOKUP($C913,'time leaving home_302'!$C$10:$AS$964,34,FALSE)</f>
        <v>0.28472222222222221</v>
      </c>
      <c r="E913" s="12">
        <f>VLOOKUP($C913,'time leaving home_302'!$C$10:$AS$964,25,FALSE)</f>
        <v>0.32847222222222222</v>
      </c>
      <c r="F913" s="12">
        <f>VLOOKUP($C913,'time leaving home_302'!$C$10:$AS$964,43,FALSE)</f>
        <v>0.40902777777777777</v>
      </c>
    </row>
    <row r="914" spans="1:6" x14ac:dyDescent="0.25">
      <c r="A914" t="s">
        <v>1268</v>
      </c>
      <c r="B914">
        <v>36140</v>
      </c>
      <c r="C914" t="s">
        <v>1269</v>
      </c>
      <c r="D914" s="12">
        <f>VLOOKUP($C914,'time leaving home_302'!$C$10:$AS$964,34,FALSE)</f>
        <v>0.29166666666666669</v>
      </c>
      <c r="E914" s="12">
        <f>VLOOKUP($C914,'time leaving home_302'!$C$10:$AS$964,25,FALSE)</f>
        <v>0.32847222222222222</v>
      </c>
      <c r="F914" s="12">
        <f>VLOOKUP($C914,'time leaving home_302'!$C$10:$AS$964,43,FALSE)</f>
        <v>0.37291666666666662</v>
      </c>
    </row>
    <row r="915" spans="1:6" x14ac:dyDescent="0.25">
      <c r="A915" t="s">
        <v>134</v>
      </c>
      <c r="B915">
        <v>12700</v>
      </c>
      <c r="C915" t="s">
        <v>135</v>
      </c>
      <c r="D915" s="12">
        <f>VLOOKUP($C915,'time leaving home_302'!$C$10:$AS$964,34,FALSE)</f>
        <v>0.29305555555555557</v>
      </c>
      <c r="E915" s="12">
        <f>VLOOKUP($C915,'time leaving home_302'!$C$10:$AS$964,25,FALSE)</f>
        <v>0.32847222222222222</v>
      </c>
      <c r="F915" s="12">
        <f>VLOOKUP($C915,'time leaving home_302'!$C$10:$AS$964,43,FALSE)</f>
        <v>0.37222222222222223</v>
      </c>
    </row>
    <row r="916" spans="1:6" x14ac:dyDescent="0.25">
      <c r="A916" t="s">
        <v>1206</v>
      </c>
      <c r="B916">
        <v>34820</v>
      </c>
      <c r="C916" t="s">
        <v>1207</v>
      </c>
      <c r="D916" s="12">
        <f>VLOOKUP($C916,'time leaving home_302'!$C$10:$AS$964,34,FALSE)</f>
        <v>0.29305555555555557</v>
      </c>
      <c r="E916" s="12">
        <f>VLOOKUP($C916,'time leaving home_302'!$C$10:$AS$964,25,FALSE)</f>
        <v>0.32847222222222222</v>
      </c>
      <c r="F916" s="12">
        <f>VLOOKUP($C916,'time leaving home_302'!$C$10:$AS$964,43,FALSE)</f>
        <v>0.40277777777777773</v>
      </c>
    </row>
    <row r="917" spans="1:6" x14ac:dyDescent="0.25">
      <c r="A917" t="s">
        <v>508</v>
      </c>
      <c r="B917">
        <v>20500</v>
      </c>
      <c r="C917" t="s">
        <v>509</v>
      </c>
      <c r="D917" s="12">
        <f>VLOOKUP($C917,'time leaving home_302'!$C$10:$AS$964,34,FALSE)</f>
        <v>0.29236111111111113</v>
      </c>
      <c r="E917" s="12">
        <f>VLOOKUP($C917,'time leaving home_302'!$C$10:$AS$964,25,FALSE)</f>
        <v>0.32847222222222222</v>
      </c>
      <c r="F917" s="12">
        <f>VLOOKUP($C917,'time leaving home_302'!$C$10:$AS$964,43,FALSE)</f>
        <v>0.3756944444444445</v>
      </c>
    </row>
    <row r="918" spans="1:6" x14ac:dyDescent="0.25">
      <c r="A918" t="s">
        <v>1452</v>
      </c>
      <c r="B918">
        <v>39940</v>
      </c>
      <c r="C918" t="s">
        <v>1453</v>
      </c>
      <c r="D918" s="12">
        <f>VLOOKUP($C918,'time leaving home_302'!$C$10:$AS$964,34,FALSE)</f>
        <v>0.29791666666666666</v>
      </c>
      <c r="E918" s="12">
        <f>VLOOKUP($C918,'time leaving home_302'!$C$10:$AS$964,25,FALSE)</f>
        <v>0.32916666666666666</v>
      </c>
      <c r="F918" s="12">
        <f>VLOOKUP($C918,'time leaving home_302'!$C$10:$AS$964,43,FALSE)</f>
        <v>0.40902777777777777</v>
      </c>
    </row>
    <row r="919" spans="1:6" x14ac:dyDescent="0.25">
      <c r="A919" t="s">
        <v>652</v>
      </c>
      <c r="B919">
        <v>23540</v>
      </c>
      <c r="C919" t="s">
        <v>653</v>
      </c>
      <c r="D919" s="12">
        <f>VLOOKUP($C919,'time leaving home_302'!$C$10:$AS$964,34,FALSE)</f>
        <v>0.29444444444444445</v>
      </c>
      <c r="E919" s="12">
        <f>VLOOKUP($C919,'time leaving home_302'!$C$10:$AS$964,25,FALSE)</f>
        <v>0.32916666666666666</v>
      </c>
      <c r="F919" s="12">
        <f>VLOOKUP($C919,'time leaving home_302'!$C$10:$AS$964,43,FALSE)</f>
        <v>0.40069444444444446</v>
      </c>
    </row>
    <row r="920" spans="1:6" x14ac:dyDescent="0.25">
      <c r="A920" t="s">
        <v>424</v>
      </c>
      <c r="B920">
        <v>18860</v>
      </c>
      <c r="C920" t="s">
        <v>425</v>
      </c>
      <c r="D920" s="12">
        <f>VLOOKUP($C920,'time leaving home_302'!$C$10:$AS$964,34,FALSE)</f>
        <v>0.29166666666666669</v>
      </c>
      <c r="E920" s="12">
        <f>VLOOKUP($C920,'time leaving home_302'!$C$10:$AS$964,25,FALSE)</f>
        <v>0.32916666666666666</v>
      </c>
      <c r="F920" s="12">
        <f>VLOOKUP($C920,'time leaving home_302'!$C$10:$AS$964,43,FALSE)</f>
        <v>0.40763888888888888</v>
      </c>
    </row>
    <row r="921" spans="1:6" x14ac:dyDescent="0.25">
      <c r="A921" t="s">
        <v>246</v>
      </c>
      <c r="B921">
        <v>15060</v>
      </c>
      <c r="C921" t="s">
        <v>247</v>
      </c>
      <c r="D921" s="12">
        <f>VLOOKUP($C921,'time leaving home_302'!$C$10:$AS$964,34,FALSE)</f>
        <v>0.28611111111111109</v>
      </c>
      <c r="E921" s="12">
        <f>VLOOKUP($C921,'time leaving home_302'!$C$10:$AS$964,25,FALSE)</f>
        <v>0.32916666666666666</v>
      </c>
      <c r="F921" s="12">
        <f>VLOOKUP($C921,'time leaving home_302'!$C$10:$AS$964,43,FALSE)</f>
        <v>0.3756944444444445</v>
      </c>
    </row>
    <row r="922" spans="1:6" x14ac:dyDescent="0.25">
      <c r="A922" t="s">
        <v>196</v>
      </c>
      <c r="B922">
        <v>13980</v>
      </c>
      <c r="C922" t="s">
        <v>197</v>
      </c>
      <c r="D922" s="12">
        <f>VLOOKUP($C922,'time leaving home_302'!$C$10:$AS$964,34,FALSE)</f>
        <v>0.28888888888888892</v>
      </c>
      <c r="E922" s="12">
        <f>VLOOKUP($C922,'time leaving home_302'!$C$10:$AS$964,25,FALSE)</f>
        <v>0.32916666666666666</v>
      </c>
      <c r="F922" s="12">
        <f>VLOOKUP($C922,'time leaving home_302'!$C$10:$AS$964,43,FALSE)</f>
        <v>0.40486111111111112</v>
      </c>
    </row>
    <row r="923" spans="1:6" x14ac:dyDescent="0.25">
      <c r="A923" t="s">
        <v>1144</v>
      </c>
      <c r="B923">
        <v>33540</v>
      </c>
      <c r="C923" t="s">
        <v>1145</v>
      </c>
      <c r="D923" s="12">
        <f>VLOOKUP($C923,'time leaving home_302'!$C$10:$AS$964,34,FALSE)</f>
        <v>0.29652777777777778</v>
      </c>
      <c r="E923" s="12">
        <f>VLOOKUP($C923,'time leaving home_302'!$C$10:$AS$964,25,FALSE)</f>
        <v>0.32916666666666666</v>
      </c>
      <c r="F923" s="12">
        <f>VLOOKUP($C923,'time leaving home_302'!$C$10:$AS$964,43,FALSE)</f>
        <v>0.39652777777777781</v>
      </c>
    </row>
    <row r="924" spans="1:6" x14ac:dyDescent="0.25">
      <c r="A924" t="s">
        <v>302</v>
      </c>
      <c r="B924">
        <v>16260</v>
      </c>
      <c r="C924" t="s">
        <v>303</v>
      </c>
      <c r="D924" s="12">
        <f>VLOOKUP($C924,'time leaving home_302'!$C$10:$AS$964,34,FALSE)</f>
        <v>0.29305555555555557</v>
      </c>
      <c r="E924" s="12">
        <f>VLOOKUP($C924,'time leaving home_302'!$C$10:$AS$964,25,FALSE)</f>
        <v>0.3298611111111111</v>
      </c>
      <c r="F924" s="12">
        <f>VLOOKUP($C924,'time leaving home_302'!$C$10:$AS$964,43,FALSE)</f>
        <v>0.3979166666666667</v>
      </c>
    </row>
    <row r="925" spans="1:6" x14ac:dyDescent="0.25">
      <c r="A925" t="s">
        <v>1122</v>
      </c>
      <c r="B925">
        <v>33100</v>
      </c>
      <c r="C925" t="s">
        <v>1123</v>
      </c>
      <c r="D925" s="12">
        <f>VLOOKUP($C925,'time leaving home_302'!$C$10:$AS$964,34,FALSE)</f>
        <v>0.29236111111111113</v>
      </c>
      <c r="E925" s="12">
        <f>VLOOKUP($C925,'time leaving home_302'!$C$10:$AS$964,25,FALSE)</f>
        <v>0.3298611111111111</v>
      </c>
      <c r="F925" s="12">
        <f>VLOOKUP($C925,'time leaving home_302'!$C$10:$AS$964,43,FALSE)</f>
        <v>0.38125000000000003</v>
      </c>
    </row>
    <row r="926" spans="1:6" x14ac:dyDescent="0.25">
      <c r="A926" t="s">
        <v>952</v>
      </c>
      <c r="B926">
        <v>29700</v>
      </c>
      <c r="C926" t="s">
        <v>953</v>
      </c>
      <c r="D926" s="12">
        <f>VLOOKUP($C926,'time leaving home_302'!$C$10:$AS$964,34,FALSE)</f>
        <v>0.2986111111111111</v>
      </c>
      <c r="E926" s="12">
        <f>VLOOKUP($C926,'time leaving home_302'!$C$10:$AS$964,25,FALSE)</f>
        <v>0.3298611111111111</v>
      </c>
      <c r="F926" s="12">
        <f>VLOOKUP($C926,'time leaving home_302'!$C$10:$AS$964,43,FALSE)</f>
        <v>0.3833333333333333</v>
      </c>
    </row>
    <row r="927" spans="1:6" x14ac:dyDescent="0.25">
      <c r="A927" t="s">
        <v>788</v>
      </c>
      <c r="B927">
        <v>26340</v>
      </c>
      <c r="C927" t="s">
        <v>789</v>
      </c>
      <c r="D927" s="12">
        <f>VLOOKUP($C927,'time leaving home_302'!$C$10:$AS$964,34,FALSE)</f>
        <v>0.29652777777777778</v>
      </c>
      <c r="E927" s="12">
        <f>VLOOKUP($C927,'time leaving home_302'!$C$10:$AS$964,25,FALSE)</f>
        <v>0.3298611111111111</v>
      </c>
      <c r="F927" s="12">
        <f>VLOOKUP($C927,'time leaving home_302'!$C$10:$AS$964,43,FALSE)</f>
        <v>0.40763888888888888</v>
      </c>
    </row>
    <row r="928" spans="1:6" x14ac:dyDescent="0.25">
      <c r="A928" t="s">
        <v>1270</v>
      </c>
      <c r="B928">
        <v>36180</v>
      </c>
      <c r="C928" t="s">
        <v>1271</v>
      </c>
      <c r="D928" s="12">
        <f>VLOOKUP($C928,'time leaving home_302'!$C$10:$AS$964,34,FALSE)</f>
        <v>0.29722222222222222</v>
      </c>
      <c r="E928" s="12">
        <f>VLOOKUP($C928,'time leaving home_302'!$C$10:$AS$964,25,FALSE)</f>
        <v>0.33055555555555555</v>
      </c>
      <c r="F928" s="12">
        <f>VLOOKUP($C928,'time leaving home_302'!$C$10:$AS$964,43,FALSE)</f>
        <v>0.3833333333333333</v>
      </c>
    </row>
    <row r="929" spans="1:6" x14ac:dyDescent="0.25">
      <c r="A929" t="s">
        <v>270</v>
      </c>
      <c r="B929">
        <v>15580</v>
      </c>
      <c r="C929" t="s">
        <v>271</v>
      </c>
      <c r="D929" s="12">
        <f>VLOOKUP($C929,'time leaving home_302'!$C$10:$AS$964,34,FALSE)</f>
        <v>0.29375000000000001</v>
      </c>
      <c r="E929" s="12">
        <f>VLOOKUP($C929,'time leaving home_302'!$C$10:$AS$964,25,FALSE)</f>
        <v>0.33055555555555555</v>
      </c>
      <c r="F929" s="12">
        <f>VLOOKUP($C929,'time leaving home_302'!$C$10:$AS$964,43,FALSE)</f>
        <v>0.40625</v>
      </c>
    </row>
    <row r="930" spans="1:6" x14ac:dyDescent="0.25">
      <c r="A930" t="s">
        <v>94</v>
      </c>
      <c r="B930">
        <v>11820</v>
      </c>
      <c r="C930" t="s">
        <v>95</v>
      </c>
      <c r="D930" s="12">
        <f>VLOOKUP($C930,'time leaving home_302'!$C$10:$AS$964,34,FALSE)</f>
        <v>0.29375000000000001</v>
      </c>
      <c r="E930" s="12">
        <f>VLOOKUP($C930,'time leaving home_302'!$C$10:$AS$964,25,FALSE)</f>
        <v>0.33055555555555555</v>
      </c>
      <c r="F930" s="12">
        <f>VLOOKUP($C930,'time leaving home_302'!$C$10:$AS$964,43,FALSE)</f>
        <v>0.40833333333333338</v>
      </c>
    </row>
    <row r="931" spans="1:6" x14ac:dyDescent="0.25">
      <c r="A931" t="s">
        <v>512</v>
      </c>
      <c r="B931">
        <v>20580</v>
      </c>
      <c r="C931" t="s">
        <v>513</v>
      </c>
      <c r="D931" s="12">
        <f>VLOOKUP($C931,'time leaving home_302'!$C$10:$AS$964,34,FALSE)</f>
        <v>0.29583333333333334</v>
      </c>
      <c r="E931" s="12">
        <f>VLOOKUP($C931,'time leaving home_302'!$C$10:$AS$964,25,FALSE)</f>
        <v>0.33055555555555555</v>
      </c>
      <c r="F931" s="12">
        <f>VLOOKUP($C931,'time leaving home_302'!$C$10:$AS$964,43,FALSE)</f>
        <v>0.39305555555555555</v>
      </c>
    </row>
    <row r="932" spans="1:6" x14ac:dyDescent="0.25">
      <c r="A932" t="s">
        <v>1554</v>
      </c>
      <c r="B932">
        <v>42100</v>
      </c>
      <c r="C932" t="s">
        <v>1555</v>
      </c>
      <c r="D932" s="12">
        <f>VLOOKUP($C932,'time leaving home_302'!$C$10:$AS$964,34,FALSE)</f>
        <v>0.28680555555555559</v>
      </c>
      <c r="E932" s="12">
        <f>VLOOKUP($C932,'time leaving home_302'!$C$10:$AS$964,25,FALSE)</f>
        <v>0.33055555555555555</v>
      </c>
      <c r="F932" s="12">
        <f>VLOOKUP($C932,'time leaving home_302'!$C$10:$AS$964,43,FALSE)</f>
        <v>0.39444444444444443</v>
      </c>
    </row>
    <row r="933" spans="1:6" x14ac:dyDescent="0.25">
      <c r="A933" t="s">
        <v>1662</v>
      </c>
      <c r="B933">
        <v>44300</v>
      </c>
      <c r="C933" t="s">
        <v>1663</v>
      </c>
      <c r="D933" s="12">
        <f>VLOOKUP($C933,'time leaving home_302'!$C$10:$AS$964,34,FALSE)</f>
        <v>0.2951388888888889</v>
      </c>
      <c r="E933" s="12">
        <f>VLOOKUP($C933,'time leaving home_302'!$C$10:$AS$964,25,FALSE)</f>
        <v>0.33124999999999999</v>
      </c>
      <c r="F933" s="12">
        <f>VLOOKUP($C933,'time leaving home_302'!$C$10:$AS$964,43,FALSE)</f>
        <v>0.39583333333333331</v>
      </c>
    </row>
    <row r="934" spans="1:6" x14ac:dyDescent="0.25">
      <c r="A934" t="s">
        <v>1242</v>
      </c>
      <c r="B934">
        <v>35620</v>
      </c>
      <c r="C934" t="s">
        <v>1243</v>
      </c>
      <c r="D934" s="12">
        <f>VLOOKUP($C934,'time leaving home_302'!$C$10:$AS$964,34,FALSE)</f>
        <v>0.29305555555555557</v>
      </c>
      <c r="E934" s="12">
        <f>VLOOKUP($C934,'time leaving home_302'!$C$10:$AS$964,25,FALSE)</f>
        <v>0.33124999999999999</v>
      </c>
      <c r="F934" s="12">
        <f>VLOOKUP($C934,'time leaving home_302'!$C$10:$AS$964,43,FALSE)</f>
        <v>0.375</v>
      </c>
    </row>
    <row r="935" spans="1:6" x14ac:dyDescent="0.25">
      <c r="A935" t="s">
        <v>1008</v>
      </c>
      <c r="B935">
        <v>30860</v>
      </c>
      <c r="C935" t="s">
        <v>1009</v>
      </c>
      <c r="D935" s="12">
        <f>VLOOKUP($C935,'time leaving home_302'!$C$10:$AS$964,34,FALSE)</f>
        <v>0.28541666666666665</v>
      </c>
      <c r="E935" s="12">
        <f>VLOOKUP($C935,'time leaving home_302'!$C$10:$AS$964,25,FALSE)</f>
        <v>0.33124999999999999</v>
      </c>
      <c r="F935" s="12">
        <f>VLOOKUP($C935,'time leaving home_302'!$C$10:$AS$964,43,FALSE)</f>
        <v>0.40833333333333338</v>
      </c>
    </row>
    <row r="936" spans="1:6" x14ac:dyDescent="0.25">
      <c r="A936" t="s">
        <v>318</v>
      </c>
      <c r="B936">
        <v>16580</v>
      </c>
      <c r="C936" t="s">
        <v>319</v>
      </c>
      <c r="D936" s="12">
        <f>VLOOKUP($C936,'time leaving home_302'!$C$10:$AS$964,34,FALSE)</f>
        <v>0.29722222222222222</v>
      </c>
      <c r="E936" s="12">
        <f>VLOOKUP($C936,'time leaving home_302'!$C$10:$AS$964,25,FALSE)</f>
        <v>0.33124999999999999</v>
      </c>
      <c r="F936" s="12">
        <f>VLOOKUP($C936,'time leaving home_302'!$C$10:$AS$964,43,FALSE)</f>
        <v>0.40416666666666662</v>
      </c>
    </row>
    <row r="937" spans="1:6" x14ac:dyDescent="0.25">
      <c r="A937" t="s">
        <v>898</v>
      </c>
      <c r="B937">
        <v>28620</v>
      </c>
      <c r="C937" t="s">
        <v>899</v>
      </c>
      <c r="D937" s="12">
        <f>VLOOKUP($C937,'time leaving home_302'!$C$10:$AS$964,34,FALSE)</f>
        <v>0.29375000000000001</v>
      </c>
      <c r="E937" s="12">
        <f>VLOOKUP($C937,'time leaving home_302'!$C$10:$AS$964,25,FALSE)</f>
        <v>0.33124999999999999</v>
      </c>
      <c r="F937" s="12">
        <f>VLOOKUP($C937,'time leaving home_302'!$C$10:$AS$964,43,FALSE)</f>
        <v>0.37638888888888888</v>
      </c>
    </row>
    <row r="938" spans="1:6" x14ac:dyDescent="0.25">
      <c r="A938" t="s">
        <v>1424</v>
      </c>
      <c r="B938">
        <v>39340</v>
      </c>
      <c r="C938" t="s">
        <v>1425</v>
      </c>
      <c r="D938" s="12">
        <f>VLOOKUP($C938,'time leaving home_302'!$C$10:$AS$964,34,FALSE)</f>
        <v>0.28958333333333336</v>
      </c>
      <c r="E938" s="12">
        <f>VLOOKUP($C938,'time leaving home_302'!$C$10:$AS$964,25,FALSE)</f>
        <v>0.33194444444444443</v>
      </c>
      <c r="F938" s="12">
        <f>VLOOKUP($C938,'time leaving home_302'!$C$10:$AS$964,43,FALSE)</f>
        <v>0.40138888888888885</v>
      </c>
    </row>
    <row r="939" spans="1:6" x14ac:dyDescent="0.25">
      <c r="A939" t="s">
        <v>1510</v>
      </c>
      <c r="B939">
        <v>41100</v>
      </c>
      <c r="C939" t="s">
        <v>1511</v>
      </c>
      <c r="D939" s="12">
        <f>VLOOKUP($C939,'time leaving home_302'!$C$10:$AS$964,34,FALSE)</f>
        <v>0.28888888888888892</v>
      </c>
      <c r="E939" s="12">
        <f>VLOOKUP($C939,'time leaving home_302'!$C$10:$AS$964,25,FALSE)</f>
        <v>0.33194444444444443</v>
      </c>
      <c r="F939" s="12">
        <f>VLOOKUP($C939,'time leaving home_302'!$C$10:$AS$964,43,FALSE)</f>
        <v>0.39652777777777781</v>
      </c>
    </row>
    <row r="940" spans="1:6" x14ac:dyDescent="0.25">
      <c r="A940" t="s">
        <v>1542</v>
      </c>
      <c r="B940">
        <v>41860</v>
      </c>
      <c r="C940" t="s">
        <v>1543</v>
      </c>
      <c r="D940" s="12">
        <f>VLOOKUP($C940,'time leaving home_302'!$C$10:$AS$964,34,FALSE)</f>
        <v>0.29375000000000001</v>
      </c>
      <c r="E940" s="12">
        <f>VLOOKUP($C940,'time leaving home_302'!$C$10:$AS$964,25,FALSE)</f>
        <v>0.33194444444444443</v>
      </c>
      <c r="F940" s="12">
        <f>VLOOKUP($C940,'time leaving home_302'!$C$10:$AS$964,43,FALSE)</f>
        <v>0.38055555555555554</v>
      </c>
    </row>
    <row r="941" spans="1:6" x14ac:dyDescent="0.25">
      <c r="A941" t="s">
        <v>418</v>
      </c>
      <c r="B941">
        <v>18700</v>
      </c>
      <c r="C941" t="s">
        <v>419</v>
      </c>
      <c r="D941" s="12">
        <f>VLOOKUP($C941,'time leaving home_302'!$C$10:$AS$964,34,FALSE)</f>
        <v>0.29791666666666666</v>
      </c>
      <c r="E941" s="12">
        <f>VLOOKUP($C941,'time leaving home_302'!$C$10:$AS$964,25,FALSE)</f>
        <v>0.33333333333333331</v>
      </c>
      <c r="F941" s="12">
        <f>VLOOKUP($C941,'time leaving home_302'!$C$10:$AS$964,43,FALSE)</f>
        <v>0.39097222222222222</v>
      </c>
    </row>
    <row r="942" spans="1:6" x14ac:dyDescent="0.25">
      <c r="A942" t="s">
        <v>1626</v>
      </c>
      <c r="B942">
        <v>43540</v>
      </c>
      <c r="C942" t="s">
        <v>1627</v>
      </c>
      <c r="D942" s="12">
        <f>VLOOKUP($C942,'time leaving home_302'!$C$10:$AS$964,34,FALSE)</f>
        <v>0.30138888888888887</v>
      </c>
      <c r="E942" s="12">
        <f>VLOOKUP($C942,'time leaving home_302'!$C$10:$AS$964,25,FALSE)</f>
        <v>0.33333333333333331</v>
      </c>
      <c r="F942" s="12">
        <f>VLOOKUP($C942,'time leaving home_302'!$C$10:$AS$964,43,FALSE)</f>
        <v>0.37847222222222227</v>
      </c>
    </row>
    <row r="943" spans="1:6" x14ac:dyDescent="0.25">
      <c r="A943" t="s">
        <v>564</v>
      </c>
      <c r="B943">
        <v>21700</v>
      </c>
      <c r="C943" t="s">
        <v>565</v>
      </c>
      <c r="D943" s="12">
        <f>VLOOKUP($C943,'time leaving home_302'!$C$10:$AS$964,34,FALSE)</f>
        <v>0.2986111111111111</v>
      </c>
      <c r="E943" s="12">
        <f>VLOOKUP($C943,'time leaving home_302'!$C$10:$AS$964,25,FALSE)</f>
        <v>0.33402777777777781</v>
      </c>
      <c r="F943" s="12">
        <f>VLOOKUP($C943,'time leaving home_302'!$C$10:$AS$964,43,FALSE)</f>
        <v>0.3923611111111111</v>
      </c>
    </row>
    <row r="944" spans="1:6" x14ac:dyDescent="0.25">
      <c r="A944" t="s">
        <v>964</v>
      </c>
      <c r="B944">
        <v>29940</v>
      </c>
      <c r="C944" t="s">
        <v>965</v>
      </c>
      <c r="D944" s="12">
        <f>VLOOKUP($C944,'time leaving home_302'!$C$10:$AS$964,34,FALSE)</f>
        <v>0.29791666666666666</v>
      </c>
      <c r="E944" s="12">
        <f>VLOOKUP($C944,'time leaving home_302'!$C$10:$AS$964,25,FALSE)</f>
        <v>0.33402777777777781</v>
      </c>
      <c r="F944" s="12">
        <f>VLOOKUP($C944,'time leaving home_302'!$C$10:$AS$964,43,FALSE)</f>
        <v>0.43541666666666662</v>
      </c>
    </row>
    <row r="945" spans="1:6" x14ac:dyDescent="0.25">
      <c r="A945" t="s">
        <v>896</v>
      </c>
      <c r="B945">
        <v>28580</v>
      </c>
      <c r="C945" t="s">
        <v>897</v>
      </c>
      <c r="D945" s="12">
        <f>VLOOKUP($C945,'time leaving home_302'!$C$10:$AS$964,34,FALSE)</f>
        <v>0.29652777777777778</v>
      </c>
      <c r="E945" s="12">
        <f>VLOOKUP($C945,'time leaving home_302'!$C$10:$AS$964,25,FALSE)</f>
        <v>0.33402777777777781</v>
      </c>
      <c r="F945" s="12">
        <f>VLOOKUP($C945,'time leaving home_302'!$C$10:$AS$964,43,FALSE)</f>
        <v>0.3888888888888889</v>
      </c>
    </row>
    <row r="946" spans="1:6" x14ac:dyDescent="0.25">
      <c r="A946" t="s">
        <v>294</v>
      </c>
      <c r="B946">
        <v>16060</v>
      </c>
      <c r="C946" t="s">
        <v>295</v>
      </c>
      <c r="D946" s="12">
        <f>VLOOKUP($C946,'time leaving home_302'!$C$10:$AS$964,34,FALSE)</f>
        <v>0.30138888888888887</v>
      </c>
      <c r="E946" s="12">
        <f>VLOOKUP($C946,'time leaving home_302'!$C$10:$AS$964,25,FALSE)</f>
        <v>0.33402777777777781</v>
      </c>
      <c r="F946" s="12">
        <f>VLOOKUP($C946,'time leaving home_302'!$C$10:$AS$964,43,FALSE)</f>
        <v>0.4291666666666667</v>
      </c>
    </row>
    <row r="947" spans="1:6" x14ac:dyDescent="0.25">
      <c r="A947" t="s">
        <v>98</v>
      </c>
      <c r="B947">
        <v>11900</v>
      </c>
      <c r="C947" t="s">
        <v>99</v>
      </c>
      <c r="D947" s="12">
        <f>VLOOKUP($C947,'time leaving home_302'!$C$10:$AS$964,34,FALSE)</f>
        <v>0.29722222222222222</v>
      </c>
      <c r="E947" s="12">
        <f>VLOOKUP($C947,'time leaving home_302'!$C$10:$AS$964,25,FALSE)</f>
        <v>0.33402777777777781</v>
      </c>
      <c r="F947" s="12">
        <f>VLOOKUP($C947,'time leaving home_302'!$C$10:$AS$964,43,FALSE)</f>
        <v>0.42777777777777781</v>
      </c>
    </row>
    <row r="948" spans="1:6" x14ac:dyDescent="0.25">
      <c r="A948" t="s">
        <v>222</v>
      </c>
      <c r="B948">
        <v>14500</v>
      </c>
      <c r="C948" t="s">
        <v>223</v>
      </c>
      <c r="D948" s="12">
        <f>VLOOKUP($C948,'time leaving home_302'!$C$10:$AS$964,34,FALSE)</f>
        <v>0.2986111111111111</v>
      </c>
      <c r="E948" s="12">
        <f>VLOOKUP($C948,'time leaving home_302'!$C$10:$AS$964,25,FALSE)</f>
        <v>0.3354166666666667</v>
      </c>
      <c r="F948" s="12">
        <f>VLOOKUP($C948,'time leaving home_302'!$C$10:$AS$964,43,FALSE)</f>
        <v>0.3888888888888889</v>
      </c>
    </row>
    <row r="949" spans="1:6" x14ac:dyDescent="0.25">
      <c r="A949" t="s">
        <v>1184</v>
      </c>
      <c r="B949">
        <v>34380</v>
      </c>
      <c r="C949" t="s">
        <v>1185</v>
      </c>
      <c r="D949" s="12">
        <f>VLOOKUP($C949,'time leaving home_302'!$C$10:$AS$964,34,FALSE)</f>
        <v>0.29583333333333334</v>
      </c>
      <c r="E949" s="12">
        <f>VLOOKUP($C949,'time leaving home_302'!$C$10:$AS$964,25,FALSE)</f>
        <v>0.3354166666666667</v>
      </c>
      <c r="F949" s="12">
        <f>VLOOKUP($C949,'time leaving home_302'!$C$10:$AS$964,43,FALSE)</f>
        <v>0.51250000000000007</v>
      </c>
    </row>
    <row r="950" spans="1:6" x14ac:dyDescent="0.25">
      <c r="A950" t="s">
        <v>76</v>
      </c>
      <c r="B950">
        <v>11460</v>
      </c>
      <c r="C950" t="s">
        <v>77</v>
      </c>
      <c r="D950" s="12">
        <f>VLOOKUP($C950,'time leaving home_302'!$C$10:$AS$964,34,FALSE)</f>
        <v>0.29791666666666666</v>
      </c>
      <c r="E950" s="12">
        <f>VLOOKUP($C950,'time leaving home_302'!$C$10:$AS$964,25,FALSE)</f>
        <v>0.33680555555555558</v>
      </c>
      <c r="F950" s="12">
        <f>VLOOKUP($C950,'time leaving home_302'!$C$10:$AS$964,43,FALSE)</f>
        <v>0.40208333333333335</v>
      </c>
    </row>
    <row r="951" spans="1:6" x14ac:dyDescent="0.25">
      <c r="A951" t="s">
        <v>1546</v>
      </c>
      <c r="B951">
        <v>41940</v>
      </c>
      <c r="C951" t="s">
        <v>1547</v>
      </c>
      <c r="D951" s="12">
        <f>VLOOKUP($C951,'time leaving home_302'!$C$10:$AS$964,34,FALSE)</f>
        <v>0.29652777777777778</v>
      </c>
      <c r="E951" s="12">
        <f>VLOOKUP($C951,'time leaving home_302'!$C$10:$AS$964,25,FALSE)</f>
        <v>0.33749999999999997</v>
      </c>
      <c r="F951" s="12">
        <f>VLOOKUP($C951,'time leaving home_302'!$C$10:$AS$964,43,FALSE)</f>
        <v>0.38819444444444445</v>
      </c>
    </row>
    <row r="952" spans="1:6" x14ac:dyDescent="0.25">
      <c r="A952" t="s">
        <v>1428</v>
      </c>
      <c r="B952">
        <v>39420</v>
      </c>
      <c r="C952" t="s">
        <v>1429</v>
      </c>
      <c r="D952" s="12">
        <f>VLOOKUP($C952,'time leaving home_302'!$C$10:$AS$964,34,FALSE)</f>
        <v>0.30555555555555552</v>
      </c>
      <c r="E952" s="12">
        <f>VLOOKUP($C952,'time leaving home_302'!$C$10:$AS$964,25,FALSE)</f>
        <v>0.34027777777777773</v>
      </c>
      <c r="F952" s="12">
        <f>VLOOKUP($C952,'time leaving home_302'!$C$10:$AS$964,43,FALSE)</f>
        <v>0.4201388888888889</v>
      </c>
    </row>
    <row r="953" spans="1:6" x14ac:dyDescent="0.25">
      <c r="A953" t="s">
        <v>108</v>
      </c>
      <c r="B953">
        <v>12100</v>
      </c>
      <c r="C953" t="s">
        <v>109</v>
      </c>
      <c r="D953" s="12">
        <f>VLOOKUP($C953,'time leaving home_302'!$C$10:$AS$964,34,FALSE)</f>
        <v>0.29444444444444445</v>
      </c>
      <c r="E953" s="12">
        <f>VLOOKUP($C953,'time leaving home_302'!$C$10:$AS$964,25,FALSE)</f>
        <v>0.34027777777777773</v>
      </c>
      <c r="F953" s="12">
        <f>VLOOKUP($C953,'time leaving home_302'!$C$10:$AS$964,43,FALSE)</f>
        <v>0.47083333333333338</v>
      </c>
    </row>
    <row r="954" spans="1:6" x14ac:dyDescent="0.25">
      <c r="A954" t="s">
        <v>1788</v>
      </c>
      <c r="B954">
        <v>46820</v>
      </c>
      <c r="C954" t="s">
        <v>1789</v>
      </c>
      <c r="D954" s="12">
        <f>VLOOKUP($C954,'time leaving home_302'!$C$10:$AS$964,34,FALSE)</f>
        <v>0.30972222222222223</v>
      </c>
      <c r="E954" s="12">
        <f>VLOOKUP($C954,'time leaving home_302'!$C$10:$AS$964,25,FALSE)</f>
        <v>0.3430555555555555</v>
      </c>
      <c r="F954" s="12">
        <f>VLOOKUP($C954,'time leaving home_302'!$C$10:$AS$964,43,FALSE)</f>
        <v>0.50486111111111109</v>
      </c>
    </row>
    <row r="955" spans="1:6" x14ac:dyDescent="0.25">
      <c r="A955" t="s">
        <v>216</v>
      </c>
      <c r="B955">
        <v>14380</v>
      </c>
      <c r="C955" t="s">
        <v>217</v>
      </c>
      <c r="D955" s="12">
        <f>VLOOKUP($C955,'time leaving home_302'!$C$10:$AS$964,34,FALSE)</f>
        <v>0.30624999999999997</v>
      </c>
      <c r="E955" s="12">
        <f>VLOOKUP($C955,'time leaving home_302'!$C$10:$AS$964,25,FALSE)</f>
        <v>0.34375</v>
      </c>
      <c r="F955" s="12">
        <f>VLOOKUP($C955,'time leaving home_302'!$C$10:$AS$964,43,FALSE)</f>
        <v>0.4458333333333333</v>
      </c>
    </row>
    <row r="956" spans="1:6" x14ac:dyDescent="0.25">
      <c r="A956" t="s">
        <v>826</v>
      </c>
      <c r="B956">
        <v>27060</v>
      </c>
      <c r="C956" t="s">
        <v>827</v>
      </c>
      <c r="D956" s="12">
        <f>VLOOKUP($C956,'time leaving home_302'!$C$10:$AS$964,34,FALSE)</f>
        <v>0.30555555555555552</v>
      </c>
      <c r="E956" s="12">
        <f>VLOOKUP($C956,'time leaving home_302'!$C$10:$AS$964,25,FALSE)</f>
        <v>0.34722222222222227</v>
      </c>
      <c r="F956" s="12">
        <f>VLOOKUP($C956,'time leaving home_302'!$C$10:$AS$964,43,FALSE)</f>
        <v>0.4145833333333333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7"/>
  <sheetViews>
    <sheetView topLeftCell="A2" workbookViewId="0">
      <selection activeCell="E3" sqref="E3"/>
    </sheetView>
  </sheetViews>
  <sheetFormatPr defaultRowHeight="15" x14ac:dyDescent="0.25"/>
  <cols>
    <col min="1" max="1" width="16.140625" bestFit="1" customWidth="1"/>
    <col min="2" max="2" width="6" bestFit="1" customWidth="1"/>
    <col min="3" max="3" width="61" bestFit="1" customWidth="1"/>
    <col min="4" max="4" width="3.42578125" style="8" bestFit="1" customWidth="1"/>
    <col min="5" max="5" width="11.7109375" style="8" bestFit="1" customWidth="1"/>
    <col min="6" max="6" width="3.42578125" style="8" bestFit="1" customWidth="1"/>
  </cols>
  <sheetData>
    <row r="1" spans="1:6" x14ac:dyDescent="0.25">
      <c r="E1" s="8" t="s">
        <v>1960</v>
      </c>
    </row>
    <row r="2" spans="1:6" x14ac:dyDescent="0.25">
      <c r="A2" t="s">
        <v>0</v>
      </c>
      <c r="B2" t="s">
        <v>1</v>
      </c>
      <c r="C2" t="s">
        <v>2</v>
      </c>
      <c r="D2" s="8" t="s">
        <v>3125</v>
      </c>
      <c r="E2" s="8" t="s">
        <v>3134</v>
      </c>
      <c r="F2" s="8" t="s">
        <v>3131</v>
      </c>
    </row>
    <row r="3" spans="1:6" x14ac:dyDescent="0.25">
      <c r="A3" t="s">
        <v>4</v>
      </c>
      <c r="B3">
        <v>10020</v>
      </c>
      <c r="C3" t="s">
        <v>5</v>
      </c>
      <c r="D3" s="13">
        <f>VLOOKUP($C3,'commute time_303'!$E$10:$AR$964,31,FALSE)</f>
        <v>12.523472668810289</v>
      </c>
      <c r="E3" s="13">
        <f>VLOOKUP($C3,'commute time_303'!$E$10:$AR$964,22,FALSE)</f>
        <v>22.8</v>
      </c>
      <c r="F3" s="13">
        <f>VLOOKUP($C3,'commute time_303'!$E$10:$AR$964,40,FALSE)</f>
        <v>33.857178777973346</v>
      </c>
    </row>
    <row r="4" spans="1:6" x14ac:dyDescent="0.25">
      <c r="A4" t="s">
        <v>6</v>
      </c>
      <c r="B4">
        <v>10100</v>
      </c>
      <c r="C4" t="s">
        <v>7</v>
      </c>
      <c r="D4" s="13">
        <f>VLOOKUP($C4,'commute time_303'!$E$10:$AR$964,31,FALSE)</f>
        <v>7.4388746803069052</v>
      </c>
      <c r="E4" s="13">
        <f>VLOOKUP($C4,'commute time_303'!$E$10:$AR$964,22,FALSE)</f>
        <v>11.956011245245577</v>
      </c>
      <c r="F4" s="13">
        <f>VLOOKUP($C4,'commute time_303'!$E$10:$AR$964,40,FALSE)</f>
        <v>17.603864734299517</v>
      </c>
    </row>
    <row r="5" spans="1:6" x14ac:dyDescent="0.25">
      <c r="A5" t="s">
        <v>8</v>
      </c>
      <c r="B5">
        <v>10140</v>
      </c>
      <c r="C5" t="s">
        <v>9</v>
      </c>
      <c r="D5" s="13">
        <f>VLOOKUP($C5,'commute time_303'!$E$10:$AR$964,31,FALSE)</f>
        <v>10.496041563582384</v>
      </c>
      <c r="E5" s="13">
        <f>VLOOKUP($C5,'commute time_303'!$E$10:$AR$964,22,FALSE)</f>
        <v>18.205541419281879</v>
      </c>
      <c r="F5" s="13">
        <f>VLOOKUP($C5,'commute time_303'!$E$10:$AR$964,40,FALSE)</f>
        <v>32.534980744544285</v>
      </c>
    </row>
    <row r="6" spans="1:6" x14ac:dyDescent="0.25">
      <c r="A6" t="s">
        <v>10</v>
      </c>
      <c r="B6">
        <v>10180</v>
      </c>
      <c r="C6" t="s">
        <v>11</v>
      </c>
      <c r="D6" s="13">
        <f>VLOOKUP($C6,'commute time_303'!$E$10:$AR$964,31,FALSE)</f>
        <v>8.8659293027426944</v>
      </c>
      <c r="E6" s="13">
        <f>VLOOKUP($C6,'commute time_303'!$E$10:$AR$964,22,FALSE)</f>
        <v>13.963108454312554</v>
      </c>
      <c r="F6" s="13">
        <f>VLOOKUP($C6,'commute time_303'!$E$10:$AR$964,40,FALSE)</f>
        <v>21.28765490943756</v>
      </c>
    </row>
    <row r="7" spans="1:6" x14ac:dyDescent="0.25">
      <c r="A7" t="s">
        <v>12</v>
      </c>
      <c r="B7">
        <v>10220</v>
      </c>
      <c r="C7" t="s">
        <v>13</v>
      </c>
      <c r="D7" s="13">
        <f>VLOOKUP($C7,'commute time_303'!$E$10:$AR$964,31,FALSE)</f>
        <v>8.7355886332882271</v>
      </c>
      <c r="E7" s="13">
        <f>VLOOKUP($C7,'commute time_303'!$E$10:$AR$964,22,FALSE)</f>
        <v>13.837541686517389</v>
      </c>
      <c r="F7" s="13">
        <f>VLOOKUP($C7,'commute time_303'!$E$10:$AR$964,40,FALSE)</f>
        <v>21.349392361111111</v>
      </c>
    </row>
    <row r="8" spans="1:6" x14ac:dyDescent="0.25">
      <c r="A8" t="s">
        <v>14</v>
      </c>
      <c r="B8">
        <v>10260</v>
      </c>
      <c r="C8" t="s">
        <v>15</v>
      </c>
      <c r="D8" s="13">
        <f>VLOOKUP($C8,'commute time_303'!$E$10:$AR$964,31,FALSE)</f>
        <v>12.141479099678456</v>
      </c>
      <c r="E8" s="13">
        <f>VLOOKUP($C8,'commute time_303'!$E$10:$AR$964,22,FALSE)</f>
        <v>23.597765363128492</v>
      </c>
      <c r="F8" s="13">
        <f>VLOOKUP($C8,'commute time_303'!$E$10:$AR$964,40,FALSE)</f>
        <v>37.322580645161288</v>
      </c>
    </row>
    <row r="9" spans="1:6" x14ac:dyDescent="0.25">
      <c r="A9" t="s">
        <v>16</v>
      </c>
      <c r="B9">
        <v>10300</v>
      </c>
      <c r="C9" t="s">
        <v>17</v>
      </c>
      <c r="D9" s="13">
        <f>VLOOKUP($C9,'commute time_303'!$E$10:$AR$964,31,FALSE)</f>
        <v>11.418142280211246</v>
      </c>
      <c r="E9" s="13">
        <f>VLOOKUP($C9,'commute time_303'!$E$10:$AR$964,22,FALSE)</f>
        <v>21.248766041461007</v>
      </c>
      <c r="F9" s="13">
        <f>VLOOKUP($C9,'commute time_303'!$E$10:$AR$964,40,FALSE)</f>
        <v>40.167099117799687</v>
      </c>
    </row>
    <row r="10" spans="1:6" x14ac:dyDescent="0.25">
      <c r="A10" t="s">
        <v>18</v>
      </c>
      <c r="B10">
        <v>10380</v>
      </c>
      <c r="C10" t="s">
        <v>19</v>
      </c>
      <c r="D10" s="13">
        <f>VLOOKUP($C10,'commute time_303'!$E$10:$AR$964,31,FALSE)</f>
        <v>11.85918130741104</v>
      </c>
      <c r="E10" s="13">
        <f>VLOOKUP($C10,'commute time_303'!$E$10:$AR$964,22,FALSE)</f>
        <v>20.420506021434097</v>
      </c>
      <c r="F10" s="13">
        <f>VLOOKUP($C10,'commute time_303'!$E$10:$AR$964,40,FALSE)</f>
        <v>32.779404404404403</v>
      </c>
    </row>
    <row r="11" spans="1:6" x14ac:dyDescent="0.25">
      <c r="A11" t="s">
        <v>20</v>
      </c>
      <c r="B11">
        <v>10420</v>
      </c>
      <c r="C11" t="s">
        <v>21</v>
      </c>
      <c r="D11" s="13">
        <f>VLOOKUP($C11,'commute time_303'!$E$10:$AR$964,31,FALSE)</f>
        <v>12.751616262846587</v>
      </c>
      <c r="E11" s="13">
        <f>VLOOKUP($C11,'commute time_303'!$E$10:$AR$964,22,FALSE)</f>
        <v>20.788815391519833</v>
      </c>
      <c r="F11" s="13">
        <f>VLOOKUP($C11,'commute time_303'!$E$10:$AR$964,40,FALSE)</f>
        <v>31.680297912398249</v>
      </c>
    </row>
    <row r="12" spans="1:6" x14ac:dyDescent="0.25">
      <c r="A12" t="s">
        <v>22</v>
      </c>
      <c r="B12">
        <v>10460</v>
      </c>
      <c r="C12" t="s">
        <v>23</v>
      </c>
      <c r="D12" s="13">
        <f>VLOOKUP($C12,'commute time_303'!$E$10:$AR$964,31,FALSE)</f>
        <v>10.470491803278689</v>
      </c>
      <c r="E12" s="13">
        <f>VLOOKUP($C12,'commute time_303'!$E$10:$AR$964,22,FALSE)</f>
        <v>17.120398240333412</v>
      </c>
      <c r="F12" s="13">
        <f>VLOOKUP($C12,'commute time_303'!$E$10:$AR$964,40,FALSE)</f>
        <v>25.526359143327841</v>
      </c>
    </row>
    <row r="13" spans="1:6" x14ac:dyDescent="0.25">
      <c r="A13" t="s">
        <v>24</v>
      </c>
      <c r="B13">
        <v>10500</v>
      </c>
      <c r="C13" t="s">
        <v>25</v>
      </c>
      <c r="D13" s="13">
        <f>VLOOKUP($C13,'commute time_303'!$E$10:$AR$964,31,FALSE)</f>
        <v>11.953008453505719</v>
      </c>
      <c r="E13" s="13">
        <f>VLOOKUP($C13,'commute time_303'!$E$10:$AR$964,22,FALSE)</f>
        <v>17.759578012215435</v>
      </c>
      <c r="F13" s="13">
        <f>VLOOKUP($C13,'commute time_303'!$E$10:$AR$964,40,FALSE)</f>
        <v>26.088645690834472</v>
      </c>
    </row>
    <row r="14" spans="1:6" x14ac:dyDescent="0.25">
      <c r="A14" t="s">
        <v>26</v>
      </c>
      <c r="B14">
        <v>10540</v>
      </c>
      <c r="C14" t="s">
        <v>27</v>
      </c>
      <c r="D14" s="13">
        <f>VLOOKUP($C14,'commute time_303'!$E$10:$AR$964,31,FALSE)</f>
        <v>11.124774178007948</v>
      </c>
      <c r="E14" s="13">
        <f>VLOOKUP($C14,'commute time_303'!$E$10:$AR$964,22,FALSE)</f>
        <v>20.253910149750418</v>
      </c>
      <c r="F14" s="13">
        <f>VLOOKUP($C14,'commute time_303'!$E$10:$AR$964,40,FALSE)</f>
        <v>31.453244097415876</v>
      </c>
    </row>
    <row r="15" spans="1:6" x14ac:dyDescent="0.25">
      <c r="A15" t="s">
        <v>28</v>
      </c>
      <c r="B15">
        <v>10580</v>
      </c>
      <c r="C15" t="s">
        <v>29</v>
      </c>
      <c r="D15" s="13">
        <f>VLOOKUP($C15,'commute time_303'!$E$10:$AR$964,31,FALSE)</f>
        <v>12.84163508391987</v>
      </c>
      <c r="E15" s="13">
        <f>VLOOKUP($C15,'commute time_303'!$E$10:$AR$964,22,FALSE)</f>
        <v>20.716819322093226</v>
      </c>
      <c r="F15" s="13">
        <f>VLOOKUP($C15,'commute time_303'!$E$10:$AR$964,40,FALSE)</f>
        <v>31.250656913571479</v>
      </c>
    </row>
    <row r="16" spans="1:6" x14ac:dyDescent="0.25">
      <c r="A16" t="s">
        <v>30</v>
      </c>
      <c r="B16">
        <v>10620</v>
      </c>
      <c r="C16" t="s">
        <v>31</v>
      </c>
      <c r="D16" s="13">
        <f>VLOOKUP($C16,'commute time_303'!$E$10:$AR$964,31,FALSE)</f>
        <v>11.888647342995169</v>
      </c>
      <c r="E16" s="13">
        <f>VLOOKUP($C16,'commute time_303'!$E$10:$AR$964,22,FALSE)</f>
        <v>20.626656848306332</v>
      </c>
      <c r="F16" s="13">
        <f>VLOOKUP($C16,'commute time_303'!$E$10:$AR$964,40,FALSE)</f>
        <v>38.460113960113958</v>
      </c>
    </row>
    <row r="17" spans="1:6" x14ac:dyDescent="0.25">
      <c r="A17" t="s">
        <v>32</v>
      </c>
      <c r="B17">
        <v>10660</v>
      </c>
      <c r="C17" t="s">
        <v>33</v>
      </c>
      <c r="D17" s="13">
        <f>VLOOKUP($C17,'commute time_303'!$E$10:$AR$964,31,FALSE)</f>
        <v>8.5557980049875315</v>
      </c>
      <c r="E17" s="13">
        <f>VLOOKUP($C17,'commute time_303'!$E$10:$AR$964,22,FALSE)</f>
        <v>13.799126637554586</v>
      </c>
      <c r="F17" s="13">
        <f>VLOOKUP($C17,'commute time_303'!$E$10:$AR$964,40,FALSE)</f>
        <v>23.269830949284785</v>
      </c>
    </row>
    <row r="18" spans="1:6" x14ac:dyDescent="0.25">
      <c r="A18" t="s">
        <v>34</v>
      </c>
      <c r="B18">
        <v>10700</v>
      </c>
      <c r="C18" t="s">
        <v>35</v>
      </c>
      <c r="D18" s="13">
        <f>VLOOKUP($C18,'commute time_303'!$E$10:$AR$964,31,FALSE)</f>
        <v>11.420103092783505</v>
      </c>
      <c r="E18" s="13">
        <f>VLOOKUP($C18,'commute time_303'!$E$10:$AR$964,22,FALSE)</f>
        <v>18.210275603946922</v>
      </c>
      <c r="F18" s="13">
        <f>VLOOKUP($C18,'commute time_303'!$E$10:$AR$964,40,FALSE)</f>
        <v>33.41424418604651</v>
      </c>
    </row>
    <row r="19" spans="1:6" x14ac:dyDescent="0.25">
      <c r="A19" t="s">
        <v>36</v>
      </c>
      <c r="B19">
        <v>10740</v>
      </c>
      <c r="C19" t="s">
        <v>37</v>
      </c>
      <c r="D19" s="13">
        <f>VLOOKUP($C19,'commute time_303'!$E$10:$AR$964,31,FALSE)</f>
        <v>13.896096387339837</v>
      </c>
      <c r="E19" s="13">
        <f>VLOOKUP($C19,'commute time_303'!$E$10:$AR$964,22,FALSE)</f>
        <v>21.300888895271193</v>
      </c>
      <c r="F19" s="13">
        <f>VLOOKUP($C19,'commute time_303'!$E$10:$AR$964,40,FALSE)</f>
        <v>31.626565003785945</v>
      </c>
    </row>
    <row r="20" spans="1:6" x14ac:dyDescent="0.25">
      <c r="A20" t="s">
        <v>38</v>
      </c>
      <c r="B20">
        <v>10760</v>
      </c>
      <c r="C20" t="s">
        <v>39</v>
      </c>
      <c r="D20" s="13">
        <f>VLOOKUP($C20,'commute time_303'!$E$10:$AR$964,31,FALSE)</f>
        <v>12.413389372560793</v>
      </c>
      <c r="E20" s="13">
        <f>VLOOKUP($C20,'commute time_303'!$E$10:$AR$964,22,FALSE)</f>
        <v>20.108736059479554</v>
      </c>
      <c r="F20" s="13">
        <f>VLOOKUP($C20,'commute time_303'!$E$10:$AR$964,40,FALSE)</f>
        <v>32.804160125588695</v>
      </c>
    </row>
    <row r="21" spans="1:6" x14ac:dyDescent="0.25">
      <c r="A21" t="s">
        <v>40</v>
      </c>
      <c r="B21">
        <v>10780</v>
      </c>
      <c r="C21" t="s">
        <v>41</v>
      </c>
      <c r="D21" s="13">
        <f>VLOOKUP($C21,'commute time_303'!$E$10:$AR$964,31,FALSE)</f>
        <v>11.632065117980611</v>
      </c>
      <c r="E21" s="13">
        <f>VLOOKUP($C21,'commute time_303'!$E$10:$AR$964,22,FALSE)</f>
        <v>18.098750578435908</v>
      </c>
      <c r="F21" s="13">
        <f>VLOOKUP($C21,'commute time_303'!$E$10:$AR$964,40,FALSE)</f>
        <v>30.051515151515151</v>
      </c>
    </row>
    <row r="22" spans="1:6" x14ac:dyDescent="0.25">
      <c r="A22" t="s">
        <v>42</v>
      </c>
      <c r="B22">
        <v>10820</v>
      </c>
      <c r="C22" t="s">
        <v>43</v>
      </c>
      <c r="D22" s="13">
        <f>VLOOKUP($C22,'commute time_303'!$E$10:$AR$964,31,FALSE)</f>
        <v>8.4613767735155019</v>
      </c>
      <c r="E22" s="13">
        <f>VLOOKUP($C22,'commute time_303'!$E$10:$AR$964,22,FALSE)</f>
        <v>13.8199291856348</v>
      </c>
      <c r="F22" s="13">
        <f>VLOOKUP($C22,'commute time_303'!$E$10:$AR$964,40,FALSE)</f>
        <v>22.246937775600195</v>
      </c>
    </row>
    <row r="23" spans="1:6" x14ac:dyDescent="0.25">
      <c r="A23" t="s">
        <v>44</v>
      </c>
      <c r="B23">
        <v>10860</v>
      </c>
      <c r="C23" t="s">
        <v>45</v>
      </c>
      <c r="D23" s="13">
        <f>VLOOKUP($C23,'commute time_303'!$E$10:$AR$964,31,FALSE)</f>
        <v>8.8322774258086021</v>
      </c>
      <c r="E23" s="13">
        <f>VLOOKUP($C23,'commute time_303'!$E$10:$AR$964,22,FALSE)</f>
        <v>16.729240456513185</v>
      </c>
      <c r="F23" s="13">
        <f>VLOOKUP($C23,'commute time_303'!$E$10:$AR$964,40,FALSE)</f>
        <v>32.171843687374746</v>
      </c>
    </row>
    <row r="24" spans="1:6" x14ac:dyDescent="0.25">
      <c r="A24" t="s">
        <v>46</v>
      </c>
      <c r="B24">
        <v>10880</v>
      </c>
      <c r="C24" t="s">
        <v>47</v>
      </c>
      <c r="D24" s="13">
        <f>VLOOKUP($C24,'commute time_303'!$E$10:$AR$964,31,FALSE)</f>
        <v>12.337438812569083</v>
      </c>
      <c r="E24" s="13">
        <f>VLOOKUP($C24,'commute time_303'!$E$10:$AR$964,22,FALSE)</f>
        <v>21.442698455703063</v>
      </c>
      <c r="F24" s="13">
        <f>VLOOKUP($C24,'commute time_303'!$E$10:$AR$964,40,FALSE)</f>
        <v>31.923834039975773</v>
      </c>
    </row>
    <row r="25" spans="1:6" x14ac:dyDescent="0.25">
      <c r="A25" t="s">
        <v>48</v>
      </c>
      <c r="B25">
        <v>10900</v>
      </c>
      <c r="C25" t="s">
        <v>49</v>
      </c>
      <c r="D25" s="13">
        <f>VLOOKUP($C25,'commute time_303'!$E$10:$AR$964,31,FALSE)</f>
        <v>13.177489590893465</v>
      </c>
      <c r="E25" s="13">
        <f>VLOOKUP($C25,'commute time_303'!$E$10:$AR$964,22,FALSE)</f>
        <v>21.724695033401105</v>
      </c>
      <c r="F25" s="13">
        <f>VLOOKUP($C25,'commute time_303'!$E$10:$AR$964,40,FALSE)</f>
        <v>33.720091599979867</v>
      </c>
    </row>
    <row r="26" spans="1:6" x14ac:dyDescent="0.25">
      <c r="A26" t="s">
        <v>50</v>
      </c>
      <c r="B26">
        <v>10940</v>
      </c>
      <c r="C26" t="s">
        <v>51</v>
      </c>
      <c r="D26" s="13">
        <f>VLOOKUP($C26,'commute time_303'!$E$10:$AR$964,31,FALSE)</f>
        <v>8.8589796764827877</v>
      </c>
      <c r="E26" s="13">
        <f>VLOOKUP($C26,'commute time_303'!$E$10:$AR$964,22,FALSE)</f>
        <v>17.484000000000002</v>
      </c>
      <c r="F26" s="13">
        <f>VLOOKUP($C26,'commute time_303'!$E$10:$AR$964,40,FALSE)</f>
        <v>30.358814352574104</v>
      </c>
    </row>
    <row r="27" spans="1:6" x14ac:dyDescent="0.25">
      <c r="A27" t="s">
        <v>52</v>
      </c>
      <c r="B27">
        <v>10980</v>
      </c>
      <c r="C27" t="s">
        <v>53</v>
      </c>
      <c r="D27" s="13">
        <f>VLOOKUP($C27,'commute time_303'!$E$10:$AR$964,31,FALSE)</f>
        <v>8.2487331081081088</v>
      </c>
      <c r="E27" s="13">
        <f>VLOOKUP($C27,'commute time_303'!$E$10:$AR$964,22,FALSE)</f>
        <v>13.354727398205659</v>
      </c>
      <c r="F27" s="13">
        <f>VLOOKUP($C27,'commute time_303'!$E$10:$AR$964,40,FALSE)</f>
        <v>21.791397849462367</v>
      </c>
    </row>
    <row r="28" spans="1:6" x14ac:dyDescent="0.25">
      <c r="A28" t="s">
        <v>54</v>
      </c>
      <c r="B28">
        <v>11020</v>
      </c>
      <c r="C28" t="s">
        <v>55</v>
      </c>
      <c r="D28" s="13">
        <f>VLOOKUP($C28,'commute time_303'!$E$10:$AR$964,31,FALSE)</f>
        <v>10.38008556329167</v>
      </c>
      <c r="E28" s="13">
        <f>VLOOKUP($C28,'commute time_303'!$E$10:$AR$964,22,FALSE)</f>
        <v>16.309578293559987</v>
      </c>
      <c r="F28" s="13">
        <f>VLOOKUP($C28,'commute time_303'!$E$10:$AR$964,40,FALSE)</f>
        <v>25.17604574179958</v>
      </c>
    </row>
    <row r="29" spans="1:6" x14ac:dyDescent="0.25">
      <c r="A29" t="s">
        <v>56</v>
      </c>
      <c r="B29">
        <v>11060</v>
      </c>
      <c r="C29" t="s">
        <v>57</v>
      </c>
      <c r="D29" s="13">
        <f>VLOOKUP($C29,'commute time_303'!$E$10:$AR$964,31,FALSE)</f>
        <v>7.2693086491177326</v>
      </c>
      <c r="E29" s="13">
        <f>VLOOKUP($C29,'commute time_303'!$E$10:$AR$964,22,FALSE)</f>
        <v>11.656336299478367</v>
      </c>
      <c r="F29" s="13">
        <f>VLOOKUP($C29,'commute time_303'!$E$10:$AR$964,40,FALSE)</f>
        <v>17.158592848904267</v>
      </c>
    </row>
    <row r="30" spans="1:6" x14ac:dyDescent="0.25">
      <c r="A30" t="s">
        <v>58</v>
      </c>
      <c r="B30">
        <v>11100</v>
      </c>
      <c r="C30" t="s">
        <v>59</v>
      </c>
      <c r="D30" s="13">
        <f>VLOOKUP($C30,'commute time_303'!$E$10:$AR$964,31,FALSE)</f>
        <v>10.941738229197513</v>
      </c>
      <c r="E30" s="13">
        <f>VLOOKUP($C30,'commute time_303'!$E$10:$AR$964,22,FALSE)</f>
        <v>16.364804003336115</v>
      </c>
      <c r="F30" s="13">
        <f>VLOOKUP($C30,'commute time_303'!$E$10:$AR$964,40,FALSE)</f>
        <v>22.809328880749757</v>
      </c>
    </row>
    <row r="31" spans="1:6" x14ac:dyDescent="0.25">
      <c r="A31" t="s">
        <v>60</v>
      </c>
      <c r="B31">
        <v>11140</v>
      </c>
      <c r="C31" t="s">
        <v>61</v>
      </c>
      <c r="D31" s="13">
        <f>VLOOKUP($C31,'commute time_303'!$E$10:$AR$964,31,FALSE)</f>
        <v>10.594585561497325</v>
      </c>
      <c r="E31" s="13">
        <f>VLOOKUP($C31,'commute time_303'!$E$10:$AR$964,22,FALSE)</f>
        <v>16.717765644687105</v>
      </c>
      <c r="F31" s="13">
        <f>VLOOKUP($C31,'commute time_303'!$E$10:$AR$964,40,FALSE)</f>
        <v>26.604823747680889</v>
      </c>
    </row>
    <row r="32" spans="1:6" x14ac:dyDescent="0.25">
      <c r="A32" t="s">
        <v>62</v>
      </c>
      <c r="B32">
        <v>11180</v>
      </c>
      <c r="C32" t="s">
        <v>63</v>
      </c>
      <c r="D32" s="13">
        <f>VLOOKUP($C32,'commute time_303'!$E$10:$AR$964,31,FALSE)</f>
        <v>10.155812991311544</v>
      </c>
      <c r="E32" s="13">
        <f>VLOOKUP($C32,'commute time_303'!$E$10:$AR$964,22,FALSE)</f>
        <v>15.081538274309359</v>
      </c>
      <c r="F32" s="13">
        <f>VLOOKUP($C32,'commute time_303'!$E$10:$AR$964,40,FALSE)</f>
        <v>22.803568075117372</v>
      </c>
    </row>
    <row r="33" spans="1:6" x14ac:dyDescent="0.25">
      <c r="A33" t="s">
        <v>64</v>
      </c>
      <c r="B33">
        <v>11220</v>
      </c>
      <c r="C33" t="s">
        <v>65</v>
      </c>
      <c r="D33" s="13">
        <f>VLOOKUP($C33,'commute time_303'!$E$10:$AR$964,31,FALSE)</f>
        <v>10.479574322004806</v>
      </c>
      <c r="E33" s="13">
        <f>VLOOKUP($C33,'commute time_303'!$E$10:$AR$964,22,FALSE)</f>
        <v>20.708516242317824</v>
      </c>
      <c r="F33" s="13">
        <f>VLOOKUP($C33,'commute time_303'!$E$10:$AR$964,40,FALSE)</f>
        <v>33.668877099911583</v>
      </c>
    </row>
    <row r="34" spans="1:6" x14ac:dyDescent="0.25">
      <c r="A34" t="s">
        <v>66</v>
      </c>
      <c r="B34">
        <v>11260</v>
      </c>
      <c r="C34" t="s">
        <v>67</v>
      </c>
      <c r="D34" s="13">
        <f>VLOOKUP($C34,'commute time_303'!$E$10:$AR$964,31,FALSE)</f>
        <v>11.825732521032782</v>
      </c>
      <c r="E34" s="13">
        <f>VLOOKUP($C34,'commute time_303'!$E$10:$AR$964,22,FALSE)</f>
        <v>17.756350979271652</v>
      </c>
      <c r="F34" s="13">
        <f>VLOOKUP($C34,'commute time_303'!$E$10:$AR$964,40,FALSE)</f>
        <v>27.338778327389853</v>
      </c>
    </row>
    <row r="35" spans="1:6" x14ac:dyDescent="0.25">
      <c r="A35" t="s">
        <v>68</v>
      </c>
      <c r="B35">
        <v>11300</v>
      </c>
      <c r="C35" t="s">
        <v>69</v>
      </c>
      <c r="D35" s="13">
        <f>VLOOKUP($C35,'commute time_303'!$E$10:$AR$964,31,FALSE)</f>
        <v>11.968982473836842</v>
      </c>
      <c r="E35" s="13">
        <f>VLOOKUP($C35,'commute time_303'!$E$10:$AR$964,22,FALSE)</f>
        <v>21.089688249400481</v>
      </c>
      <c r="F35" s="13">
        <f>VLOOKUP($C35,'commute time_303'!$E$10:$AR$964,40,FALSE)</f>
        <v>35.850944716585026</v>
      </c>
    </row>
    <row r="36" spans="1:6" x14ac:dyDescent="0.25">
      <c r="A36" t="s">
        <v>70</v>
      </c>
      <c r="B36">
        <v>11340</v>
      </c>
      <c r="C36" t="s">
        <v>71</v>
      </c>
      <c r="D36" s="13">
        <f>VLOOKUP($C36,'commute time_303'!$E$10:$AR$964,31,FALSE)</f>
        <v>12.870499513460915</v>
      </c>
      <c r="E36" s="13">
        <f>VLOOKUP($C36,'commute time_303'!$E$10:$AR$964,22,FALSE)</f>
        <v>20.886437584318706</v>
      </c>
      <c r="F36" s="13">
        <f>VLOOKUP($C36,'commute time_303'!$E$10:$AR$964,40,FALSE)</f>
        <v>31.59941772697865</v>
      </c>
    </row>
    <row r="37" spans="1:6" x14ac:dyDescent="0.25">
      <c r="A37" t="s">
        <v>72</v>
      </c>
      <c r="B37">
        <v>11380</v>
      </c>
      <c r="C37" t="s">
        <v>73</v>
      </c>
      <c r="D37" s="13">
        <f>VLOOKUP($C37,'commute time_303'!$E$10:$AR$964,31,FALSE)</f>
        <v>7.2790084388185647</v>
      </c>
      <c r="E37" s="13">
        <f>VLOOKUP($C37,'commute time_303'!$E$10:$AR$964,22,FALSE)</f>
        <v>12.9004329004329</v>
      </c>
      <c r="F37" s="13">
        <f>VLOOKUP($C37,'commute time_303'!$E$10:$AR$964,40,FALSE)</f>
        <v>33.397119341563787</v>
      </c>
    </row>
    <row r="38" spans="1:6" x14ac:dyDescent="0.25">
      <c r="A38" t="s">
        <v>74</v>
      </c>
      <c r="B38">
        <v>11420</v>
      </c>
      <c r="C38" t="s">
        <v>75</v>
      </c>
      <c r="D38" s="13">
        <f>VLOOKUP($C38,'commute time_303'!$E$10:$AR$964,31,FALSE)</f>
        <v>10.025388404698749</v>
      </c>
      <c r="E38" s="13">
        <f>VLOOKUP($C38,'commute time_303'!$E$10:$AR$964,22,FALSE)</f>
        <v>17.080098079280752</v>
      </c>
      <c r="F38" s="13">
        <f>VLOOKUP($C38,'commute time_303'!$E$10:$AR$964,40,FALSE)</f>
        <v>30.579273008507347</v>
      </c>
    </row>
    <row r="39" spans="1:6" x14ac:dyDescent="0.25">
      <c r="A39" t="s">
        <v>76</v>
      </c>
      <c r="B39">
        <v>11460</v>
      </c>
      <c r="C39" t="s">
        <v>77</v>
      </c>
      <c r="D39" s="13">
        <f>VLOOKUP($C39,'commute time_303'!$E$10:$AR$964,31,FALSE)</f>
        <v>12.833447985935948</v>
      </c>
      <c r="E39" s="13">
        <f>VLOOKUP($C39,'commute time_303'!$E$10:$AR$964,22,FALSE)</f>
        <v>20.595718274899163</v>
      </c>
      <c r="F39" s="13">
        <f>VLOOKUP($C39,'commute time_303'!$E$10:$AR$964,40,FALSE)</f>
        <v>31.568134171907758</v>
      </c>
    </row>
    <row r="40" spans="1:6" x14ac:dyDescent="0.25">
      <c r="A40" t="s">
        <v>78</v>
      </c>
      <c r="B40">
        <v>11500</v>
      </c>
      <c r="C40" t="s">
        <v>79</v>
      </c>
      <c r="D40" s="13">
        <f>VLOOKUP($C40,'commute time_303'!$E$10:$AR$964,31,FALSE)</f>
        <v>12.335375409602507</v>
      </c>
      <c r="E40" s="13">
        <f>VLOOKUP($C40,'commute time_303'!$E$10:$AR$964,22,FALSE)</f>
        <v>20.011837821840782</v>
      </c>
      <c r="F40" s="13">
        <f>VLOOKUP($C40,'commute time_303'!$E$10:$AR$964,40,FALSE)</f>
        <v>30.739666424945614</v>
      </c>
    </row>
    <row r="41" spans="1:6" x14ac:dyDescent="0.25">
      <c r="A41" t="s">
        <v>80</v>
      </c>
      <c r="B41">
        <v>11540</v>
      </c>
      <c r="C41" t="s">
        <v>81</v>
      </c>
      <c r="D41" s="13">
        <f>VLOOKUP($C41,'commute time_303'!$E$10:$AR$964,31,FALSE)</f>
        <v>11.439554069119286</v>
      </c>
      <c r="E41" s="13">
        <f>VLOOKUP($C41,'commute time_303'!$E$10:$AR$964,22,FALSE)</f>
        <v>17.560578993174843</v>
      </c>
      <c r="F41" s="13">
        <f>VLOOKUP($C41,'commute time_303'!$E$10:$AR$964,40,FALSE)</f>
        <v>25.893138959475724</v>
      </c>
    </row>
    <row r="42" spans="1:6" x14ac:dyDescent="0.25">
      <c r="A42" t="s">
        <v>82</v>
      </c>
      <c r="B42">
        <v>11580</v>
      </c>
      <c r="C42" t="s">
        <v>83</v>
      </c>
      <c r="D42" s="13">
        <f>VLOOKUP($C42,'commute time_303'!$E$10:$AR$964,31,FALSE)</f>
        <v>11.831568330811901</v>
      </c>
      <c r="E42" s="13">
        <f>VLOOKUP($C42,'commute time_303'!$E$10:$AR$964,22,FALSE)</f>
        <v>20.692513368983956</v>
      </c>
      <c r="F42" s="13">
        <f>VLOOKUP($C42,'commute time_303'!$E$10:$AR$964,40,FALSE)</f>
        <v>32.545632015617372</v>
      </c>
    </row>
    <row r="43" spans="1:6" x14ac:dyDescent="0.25">
      <c r="A43" t="s">
        <v>84</v>
      </c>
      <c r="B43">
        <v>11620</v>
      </c>
      <c r="C43" t="s">
        <v>85</v>
      </c>
      <c r="D43" s="13">
        <f>VLOOKUP($C43,'commute time_303'!$E$10:$AR$964,31,FALSE)</f>
        <v>10.212054903520986</v>
      </c>
      <c r="E43" s="13">
        <f>VLOOKUP($C43,'commute time_303'!$E$10:$AR$964,22,FALSE)</f>
        <v>16.107755310980291</v>
      </c>
      <c r="F43" s="13">
        <f>VLOOKUP($C43,'commute time_303'!$E$10:$AR$964,40,FALSE)</f>
        <v>23.604060913705585</v>
      </c>
    </row>
    <row r="44" spans="1:6" x14ac:dyDescent="0.25">
      <c r="A44" t="s">
        <v>86</v>
      </c>
      <c r="B44">
        <v>11660</v>
      </c>
      <c r="C44" t="s">
        <v>87</v>
      </c>
      <c r="D44" s="13">
        <f>VLOOKUP($C44,'commute time_303'!$E$10:$AR$964,31,FALSE)</f>
        <v>7.82</v>
      </c>
      <c r="E44" s="13">
        <f>VLOOKUP($C44,'commute time_303'!$E$10:$AR$964,22,FALSE)</f>
        <v>13.893382352941178</v>
      </c>
      <c r="F44" s="13">
        <f>VLOOKUP($C44,'commute time_303'!$E$10:$AR$964,40,FALSE)</f>
        <v>23.723763570566948</v>
      </c>
    </row>
    <row r="45" spans="1:6" x14ac:dyDescent="0.25">
      <c r="A45" t="s">
        <v>88</v>
      </c>
      <c r="B45">
        <v>11700</v>
      </c>
      <c r="C45" t="s">
        <v>89</v>
      </c>
      <c r="D45" s="13">
        <f>VLOOKUP($C45,'commute time_303'!$E$10:$AR$964,31,FALSE)</f>
        <v>12.522271487039564</v>
      </c>
      <c r="E45" s="13">
        <f>VLOOKUP($C45,'commute time_303'!$E$10:$AR$964,22,FALSE)</f>
        <v>20.192329037429857</v>
      </c>
      <c r="F45" s="13">
        <f>VLOOKUP($C45,'commute time_303'!$E$10:$AR$964,40,FALSE)</f>
        <v>30.016580262481902</v>
      </c>
    </row>
    <row r="46" spans="1:6" x14ac:dyDescent="0.25">
      <c r="A46" t="s">
        <v>90</v>
      </c>
      <c r="B46">
        <v>11740</v>
      </c>
      <c r="C46" t="s">
        <v>91</v>
      </c>
      <c r="D46" s="13">
        <f>VLOOKUP($C46,'commute time_303'!$E$10:$AR$964,31,FALSE)</f>
        <v>10.014631550944401</v>
      </c>
      <c r="E46" s="13">
        <f>VLOOKUP($C46,'commute time_303'!$E$10:$AR$964,22,FALSE)</f>
        <v>18.179465056082829</v>
      </c>
      <c r="F46" s="13">
        <f>VLOOKUP($C46,'commute time_303'!$E$10:$AR$964,40,FALSE)</f>
        <v>31.431335356600911</v>
      </c>
    </row>
    <row r="47" spans="1:6" x14ac:dyDescent="0.25">
      <c r="A47" t="s">
        <v>92</v>
      </c>
      <c r="B47">
        <v>11780</v>
      </c>
      <c r="C47" t="s">
        <v>93</v>
      </c>
      <c r="D47" s="13">
        <f>VLOOKUP($C47,'commute time_303'!$E$10:$AR$964,31,FALSE)</f>
        <v>11.635715417524956</v>
      </c>
      <c r="E47" s="13">
        <f>VLOOKUP($C47,'commute time_303'!$E$10:$AR$964,22,FALSE)</f>
        <v>20.033290099437959</v>
      </c>
      <c r="F47" s="13">
        <f>VLOOKUP($C47,'commute time_303'!$E$10:$AR$964,40,FALSE)</f>
        <v>33.076222684703431</v>
      </c>
    </row>
    <row r="48" spans="1:6" x14ac:dyDescent="0.25">
      <c r="A48" t="s">
        <v>94</v>
      </c>
      <c r="B48">
        <v>11820</v>
      </c>
      <c r="C48" t="s">
        <v>95</v>
      </c>
      <c r="D48" s="13">
        <f>VLOOKUP($C48,'commute time_303'!$E$10:$AR$964,31,FALSE)</f>
        <v>8.1605839416058394</v>
      </c>
      <c r="E48" s="13">
        <f>VLOOKUP($C48,'commute time_303'!$E$10:$AR$964,22,FALSE)</f>
        <v>13.913277511961724</v>
      </c>
      <c r="F48" s="13">
        <f>VLOOKUP($C48,'commute time_303'!$E$10:$AR$964,40,FALSE)</f>
        <v>22.952506596306069</v>
      </c>
    </row>
    <row r="49" spans="1:6" x14ac:dyDescent="0.25">
      <c r="A49" t="s">
        <v>96</v>
      </c>
      <c r="B49">
        <v>11860</v>
      </c>
      <c r="C49" t="s">
        <v>97</v>
      </c>
      <c r="D49" s="13">
        <f>VLOOKUP($C49,'commute time_303'!$E$10:$AR$964,31,FALSE)</f>
        <v>7.2310160427807482</v>
      </c>
      <c r="E49" s="13">
        <f>VLOOKUP($C49,'commute time_303'!$E$10:$AR$964,22,FALSE)</f>
        <v>12.88262910798122</v>
      </c>
      <c r="F49" s="13">
        <f>VLOOKUP($C49,'commute time_303'!$E$10:$AR$964,40,FALSE)</f>
        <v>28.079245283018867</v>
      </c>
    </row>
    <row r="50" spans="1:6" x14ac:dyDescent="0.25">
      <c r="A50" t="s">
        <v>98</v>
      </c>
      <c r="B50">
        <v>11900</v>
      </c>
      <c r="C50" t="s">
        <v>99</v>
      </c>
      <c r="D50" s="13">
        <f>VLOOKUP($C50,'commute time_303'!$E$10:$AR$964,31,FALSE)</f>
        <v>10.237848222862633</v>
      </c>
      <c r="E50" s="13">
        <f>VLOOKUP($C50,'commute time_303'!$E$10:$AR$964,22,FALSE)</f>
        <v>16.208582834331338</v>
      </c>
      <c r="F50" s="13">
        <f>VLOOKUP($C50,'commute time_303'!$E$10:$AR$964,40,FALSE)</f>
        <v>23.719584152851926</v>
      </c>
    </row>
    <row r="51" spans="1:6" x14ac:dyDescent="0.25">
      <c r="A51" t="s">
        <v>100</v>
      </c>
      <c r="B51">
        <v>11940</v>
      </c>
      <c r="C51" t="s">
        <v>101</v>
      </c>
      <c r="D51" s="13">
        <f>VLOOKUP($C51,'commute time_303'!$E$10:$AR$964,31,FALSE)</f>
        <v>11.039221838719799</v>
      </c>
      <c r="E51" s="13">
        <f>VLOOKUP($C51,'commute time_303'!$E$10:$AR$964,22,FALSE)</f>
        <v>18.265256056424409</v>
      </c>
      <c r="F51" s="13">
        <f>VLOOKUP($C51,'commute time_303'!$E$10:$AR$964,40,FALSE)</f>
        <v>30.546099290780141</v>
      </c>
    </row>
    <row r="52" spans="1:6" x14ac:dyDescent="0.25">
      <c r="A52" t="s">
        <v>102</v>
      </c>
      <c r="B52">
        <v>11980</v>
      </c>
      <c r="C52" t="s">
        <v>103</v>
      </c>
      <c r="D52" s="13">
        <f>VLOOKUP($C52,'commute time_303'!$E$10:$AR$964,31,FALSE)</f>
        <v>12.196355353075171</v>
      </c>
      <c r="E52" s="13">
        <f>VLOOKUP($C52,'commute time_303'!$E$10:$AR$964,22,FALSE)</f>
        <v>22.022393282015397</v>
      </c>
      <c r="F52" s="13">
        <f>VLOOKUP($C52,'commute time_303'!$E$10:$AR$964,40,FALSE)</f>
        <v>41.224191866527633</v>
      </c>
    </row>
    <row r="53" spans="1:6" x14ac:dyDescent="0.25">
      <c r="A53" t="s">
        <v>104</v>
      </c>
      <c r="B53">
        <v>12020</v>
      </c>
      <c r="C53" t="s">
        <v>105</v>
      </c>
      <c r="D53" s="13">
        <f>VLOOKUP($C53,'commute time_303'!$E$10:$AR$964,31,FALSE)</f>
        <v>11.899299883313885</v>
      </c>
      <c r="E53" s="13">
        <f>VLOOKUP($C53,'commute time_303'!$E$10:$AR$964,22,FALSE)</f>
        <v>17.46294134000556</v>
      </c>
      <c r="F53" s="13">
        <f>VLOOKUP($C53,'commute time_303'!$E$10:$AR$964,40,FALSE)</f>
        <v>26.566623876765085</v>
      </c>
    </row>
    <row r="54" spans="1:6" x14ac:dyDescent="0.25">
      <c r="A54" t="s">
        <v>106</v>
      </c>
      <c r="B54">
        <v>12060</v>
      </c>
      <c r="C54" t="s">
        <v>107</v>
      </c>
      <c r="D54" s="13">
        <f>VLOOKUP($C54,'commute time_303'!$E$10:$AR$964,31,FALSE)</f>
        <v>16.999856328559879</v>
      </c>
      <c r="E54" s="13">
        <f>VLOOKUP($C54,'commute time_303'!$E$10:$AR$964,22,FALSE)</f>
        <v>27.927332246747149</v>
      </c>
      <c r="F54" s="13">
        <f>VLOOKUP($C54,'commute time_303'!$E$10:$AR$964,40,FALSE)</f>
        <v>42.653570446262805</v>
      </c>
    </row>
    <row r="55" spans="1:6" x14ac:dyDescent="0.25">
      <c r="A55" t="s">
        <v>108</v>
      </c>
      <c r="B55">
        <v>12100</v>
      </c>
      <c r="C55" t="s">
        <v>109</v>
      </c>
      <c r="D55" s="13">
        <f>VLOOKUP($C55,'commute time_303'!$E$10:$AR$964,31,FALSE)</f>
        <v>12.772847168347557</v>
      </c>
      <c r="E55" s="13">
        <f>VLOOKUP($C55,'commute time_303'!$E$10:$AR$964,22,FALSE)</f>
        <v>20.750214592274677</v>
      </c>
      <c r="F55" s="13">
        <f>VLOOKUP($C55,'commute time_303'!$E$10:$AR$964,40,FALSE)</f>
        <v>31.221185354039036</v>
      </c>
    </row>
    <row r="56" spans="1:6" x14ac:dyDescent="0.25">
      <c r="A56" t="s">
        <v>110</v>
      </c>
      <c r="B56">
        <v>12140</v>
      </c>
      <c r="C56" t="s">
        <v>111</v>
      </c>
      <c r="D56" s="13">
        <f>VLOOKUP($C56,'commute time_303'!$E$10:$AR$964,31,FALSE)</f>
        <v>10.287911301859801</v>
      </c>
      <c r="E56" s="13">
        <f>VLOOKUP($C56,'commute time_303'!$E$10:$AR$964,22,FALSE)</f>
        <v>17.914734774066797</v>
      </c>
      <c r="F56" s="13">
        <f>VLOOKUP($C56,'commute time_303'!$E$10:$AR$964,40,FALSE)</f>
        <v>30.206719817767652</v>
      </c>
    </row>
    <row r="57" spans="1:6" x14ac:dyDescent="0.25">
      <c r="A57" t="s">
        <v>112</v>
      </c>
      <c r="B57">
        <v>12180</v>
      </c>
      <c r="C57" t="s">
        <v>113</v>
      </c>
      <c r="D57" s="13">
        <f>VLOOKUP($C57,'commute time_303'!$E$10:$AR$964,31,FALSE)</f>
        <v>8.9577870163095614</v>
      </c>
      <c r="E57" s="13">
        <f>VLOOKUP($C57,'commute time_303'!$E$10:$AR$964,22,FALSE)</f>
        <v>17.31042406517652</v>
      </c>
      <c r="F57" s="13">
        <f>VLOOKUP($C57,'commute time_303'!$E$10:$AR$964,40,FALSE)</f>
        <v>31.510825043885312</v>
      </c>
    </row>
    <row r="58" spans="1:6" x14ac:dyDescent="0.25">
      <c r="A58" t="s">
        <v>114</v>
      </c>
      <c r="B58">
        <v>12220</v>
      </c>
      <c r="C58" t="s">
        <v>115</v>
      </c>
      <c r="D58" s="13">
        <f>VLOOKUP($C58,'commute time_303'!$E$10:$AR$964,31,FALSE)</f>
        <v>11.986223030933195</v>
      </c>
      <c r="E58" s="13">
        <f>VLOOKUP($C58,'commute time_303'!$E$10:$AR$964,22,FALSE)</f>
        <v>18.077261255393633</v>
      </c>
      <c r="F58" s="13">
        <f>VLOOKUP($C58,'commute time_303'!$E$10:$AR$964,40,FALSE)</f>
        <v>28.405864958107443</v>
      </c>
    </row>
    <row r="59" spans="1:6" x14ac:dyDescent="0.25">
      <c r="A59" t="s">
        <v>116</v>
      </c>
      <c r="B59">
        <v>12260</v>
      </c>
      <c r="C59" t="s">
        <v>117</v>
      </c>
      <c r="D59" s="13">
        <f>VLOOKUP($C59,'commute time_303'!$E$10:$AR$964,31,FALSE)</f>
        <v>13.876808646638388</v>
      </c>
      <c r="E59" s="13">
        <f>VLOOKUP($C59,'commute time_303'!$E$10:$AR$964,22,FALSE)</f>
        <v>21.099474474474473</v>
      </c>
      <c r="F59" s="13">
        <f>VLOOKUP($C59,'commute time_303'!$E$10:$AR$964,40,FALSE)</f>
        <v>31.500348476208579</v>
      </c>
    </row>
    <row r="60" spans="1:6" x14ac:dyDescent="0.25">
      <c r="A60" t="s">
        <v>118</v>
      </c>
      <c r="B60">
        <v>12300</v>
      </c>
      <c r="C60" t="s">
        <v>119</v>
      </c>
      <c r="D60" s="13">
        <f>VLOOKUP($C60,'commute time_303'!$E$10:$AR$964,31,FALSE)</f>
        <v>11.737362769936059</v>
      </c>
      <c r="E60" s="13">
        <f>VLOOKUP($C60,'commute time_303'!$E$10:$AR$964,22,FALSE)</f>
        <v>20.343152064451157</v>
      </c>
      <c r="F60" s="13">
        <f>VLOOKUP($C60,'commute time_303'!$E$10:$AR$964,40,FALSE)</f>
        <v>31.624426780800977</v>
      </c>
    </row>
    <row r="61" spans="1:6" x14ac:dyDescent="0.25">
      <c r="A61" t="s">
        <v>120</v>
      </c>
      <c r="B61">
        <v>12380</v>
      </c>
      <c r="C61" t="s">
        <v>121</v>
      </c>
      <c r="D61" s="13">
        <f>VLOOKUP($C61,'commute time_303'!$E$10:$AR$964,31,FALSE)</f>
        <v>7.5384277558190602</v>
      </c>
      <c r="E61" s="13">
        <f>VLOOKUP($C61,'commute time_303'!$E$10:$AR$964,22,FALSE)</f>
        <v>12.620431115276476</v>
      </c>
      <c r="F61" s="13">
        <f>VLOOKUP($C61,'commute time_303'!$E$10:$AR$964,40,FALSE)</f>
        <v>25.261562998405104</v>
      </c>
    </row>
    <row r="62" spans="1:6" x14ac:dyDescent="0.25">
      <c r="A62" t="s">
        <v>122</v>
      </c>
      <c r="B62">
        <v>12420</v>
      </c>
      <c r="C62" t="s">
        <v>123</v>
      </c>
      <c r="D62" s="13">
        <f>VLOOKUP($C62,'commute time_303'!$E$10:$AR$964,31,FALSE)</f>
        <v>15.176677096276778</v>
      </c>
      <c r="E62" s="13">
        <f>VLOOKUP($C62,'commute time_303'!$E$10:$AR$964,22,FALSE)</f>
        <v>22.273423231462317</v>
      </c>
      <c r="F62" s="13">
        <f>VLOOKUP($C62,'commute time_303'!$E$10:$AR$964,40,FALSE)</f>
        <v>32.974744442513391</v>
      </c>
    </row>
    <row r="63" spans="1:6" x14ac:dyDescent="0.25">
      <c r="A63" t="s">
        <v>124</v>
      </c>
      <c r="B63">
        <v>12460</v>
      </c>
      <c r="C63" t="s">
        <v>125</v>
      </c>
      <c r="D63" s="13">
        <f>VLOOKUP($C63,'commute time_303'!$E$10:$AR$964,31,FALSE)</f>
        <v>11.363374880153403</v>
      </c>
      <c r="E63" s="13">
        <f>VLOOKUP($C63,'commute time_303'!$E$10:$AR$964,22,FALSE)</f>
        <v>17.039484978540774</v>
      </c>
      <c r="F63" s="13">
        <f>VLOOKUP($C63,'commute time_303'!$E$10:$AR$964,40,FALSE)</f>
        <v>30.781362007168457</v>
      </c>
    </row>
    <row r="64" spans="1:6" x14ac:dyDescent="0.25">
      <c r="A64" t="s">
        <v>126</v>
      </c>
      <c r="B64">
        <v>12540</v>
      </c>
      <c r="C64" t="s">
        <v>127</v>
      </c>
      <c r="D64" s="13">
        <f>VLOOKUP($C64,'commute time_303'!$E$10:$AR$964,31,FALSE)</f>
        <v>12.173627046045587</v>
      </c>
      <c r="E64" s="13">
        <f>VLOOKUP($C64,'commute time_303'!$E$10:$AR$964,22,FALSE)</f>
        <v>18.671451066987636</v>
      </c>
      <c r="F64" s="13">
        <f>VLOOKUP($C64,'commute time_303'!$E$10:$AR$964,40,FALSE)</f>
        <v>31.008303746955782</v>
      </c>
    </row>
    <row r="65" spans="1:6" x14ac:dyDescent="0.25">
      <c r="A65" t="s">
        <v>128</v>
      </c>
      <c r="B65">
        <v>12580</v>
      </c>
      <c r="C65" t="s">
        <v>129</v>
      </c>
      <c r="D65" s="13">
        <f>VLOOKUP($C65,'commute time_303'!$E$10:$AR$964,31,FALSE)</f>
        <v>16.804721355900526</v>
      </c>
      <c r="E65" s="13">
        <f>VLOOKUP($C65,'commute time_303'!$E$10:$AR$964,22,FALSE)</f>
        <v>26.665902742146969</v>
      </c>
      <c r="F65" s="13">
        <f>VLOOKUP($C65,'commute time_303'!$E$10:$AR$964,40,FALSE)</f>
        <v>41.305032679738559</v>
      </c>
    </row>
    <row r="66" spans="1:6" x14ac:dyDescent="0.25">
      <c r="A66" t="s">
        <v>130</v>
      </c>
      <c r="B66">
        <v>12620</v>
      </c>
      <c r="C66" t="s">
        <v>131</v>
      </c>
      <c r="D66" s="13">
        <f>VLOOKUP($C66,'commute time_303'!$E$10:$AR$964,31,FALSE)</f>
        <v>10.981328331486059</v>
      </c>
      <c r="E66" s="13">
        <f>VLOOKUP($C66,'commute time_303'!$E$10:$AR$964,22,FALSE)</f>
        <v>17.916737324063082</v>
      </c>
      <c r="F66" s="13">
        <f>VLOOKUP($C66,'commute time_303'!$E$10:$AR$964,40,FALSE)</f>
        <v>30.145830535786224</v>
      </c>
    </row>
    <row r="67" spans="1:6" x14ac:dyDescent="0.25">
      <c r="A67" t="s">
        <v>132</v>
      </c>
      <c r="B67">
        <v>12660</v>
      </c>
      <c r="C67" t="s">
        <v>133</v>
      </c>
      <c r="D67" s="13">
        <f>VLOOKUP($C67,'commute time_303'!$E$10:$AR$964,31,FALSE)</f>
        <v>8.9912250516173433</v>
      </c>
      <c r="E67" s="13">
        <f>VLOOKUP($C67,'commute time_303'!$E$10:$AR$964,22,FALSE)</f>
        <v>17.000825593395252</v>
      </c>
      <c r="F67" s="13">
        <f>VLOOKUP($C67,'commute time_303'!$E$10:$AR$964,40,FALSE)</f>
        <v>30.241640127388536</v>
      </c>
    </row>
    <row r="68" spans="1:6" x14ac:dyDescent="0.25">
      <c r="A68" t="s">
        <v>134</v>
      </c>
      <c r="B68">
        <v>12700</v>
      </c>
      <c r="C68" t="s">
        <v>135</v>
      </c>
      <c r="D68" s="13">
        <f>VLOOKUP($C68,'commute time_303'!$E$10:$AR$964,31,FALSE)</f>
        <v>11.444297994269341</v>
      </c>
      <c r="E68" s="13">
        <f>VLOOKUP($C68,'commute time_303'!$E$10:$AR$964,22,FALSE)</f>
        <v>18.424616020387077</v>
      </c>
      <c r="F68" s="13">
        <f>VLOOKUP($C68,'commute time_303'!$E$10:$AR$964,40,FALSE)</f>
        <v>31.495941375422774</v>
      </c>
    </row>
    <row r="69" spans="1:6" x14ac:dyDescent="0.25">
      <c r="A69" t="s">
        <v>136</v>
      </c>
      <c r="B69">
        <v>12740</v>
      </c>
      <c r="C69" t="s">
        <v>137</v>
      </c>
      <c r="D69" s="13">
        <f>VLOOKUP($C69,'commute time_303'!$E$10:$AR$964,31,FALSE)</f>
        <v>10.806042296072508</v>
      </c>
      <c r="E69" s="13">
        <f>VLOOKUP($C69,'commute time_303'!$E$10:$AR$964,22,FALSE)</f>
        <v>18.101420872121508</v>
      </c>
      <c r="F69" s="13">
        <f>VLOOKUP($C69,'commute time_303'!$E$10:$AR$964,40,FALSE)</f>
        <v>31.388170055452864</v>
      </c>
    </row>
    <row r="70" spans="1:6" x14ac:dyDescent="0.25">
      <c r="A70" t="s">
        <v>138</v>
      </c>
      <c r="B70">
        <v>12780</v>
      </c>
      <c r="C70" t="s">
        <v>139</v>
      </c>
      <c r="D70" s="13">
        <f>VLOOKUP($C70,'commute time_303'!$E$10:$AR$964,31,FALSE)</f>
        <v>8.8349493168796833</v>
      </c>
      <c r="E70" s="13">
        <f>VLOOKUP($C70,'commute time_303'!$E$10:$AR$964,22,FALSE)</f>
        <v>13.748838871025367</v>
      </c>
      <c r="F70" s="13">
        <f>VLOOKUP($C70,'commute time_303'!$E$10:$AR$964,40,FALSE)</f>
        <v>22.355311355311354</v>
      </c>
    </row>
    <row r="71" spans="1:6" x14ac:dyDescent="0.25">
      <c r="A71" t="s">
        <v>140</v>
      </c>
      <c r="B71">
        <v>12820</v>
      </c>
      <c r="C71" t="s">
        <v>141</v>
      </c>
      <c r="D71" s="13">
        <f>VLOOKUP($C71,'commute time_303'!$E$10:$AR$964,31,FALSE)</f>
        <v>10.721254355400697</v>
      </c>
      <c r="E71" s="13">
        <f>VLOOKUP($C71,'commute time_303'!$E$10:$AR$964,22,FALSE)</f>
        <v>18.263073209975865</v>
      </c>
      <c r="F71" s="13">
        <f>VLOOKUP($C71,'commute time_303'!$E$10:$AR$964,40,FALSE)</f>
        <v>33.357545397620541</v>
      </c>
    </row>
    <row r="72" spans="1:6" x14ac:dyDescent="0.25">
      <c r="A72" t="s">
        <v>142</v>
      </c>
      <c r="B72">
        <v>12860</v>
      </c>
      <c r="C72" t="s">
        <v>143</v>
      </c>
      <c r="D72" s="13">
        <f>VLOOKUP($C72,'commute time_303'!$E$10:$AR$964,31,FALSE)</f>
        <v>10.138716356107661</v>
      </c>
      <c r="E72" s="13">
        <f>VLOOKUP($C72,'commute time_303'!$E$10:$AR$964,22,FALSE)</f>
        <v>18.265249792989234</v>
      </c>
      <c r="F72" s="13">
        <f>VLOOKUP($C72,'commute time_303'!$E$10:$AR$964,40,FALSE)</f>
        <v>32.176408450704223</v>
      </c>
    </row>
    <row r="73" spans="1:6" x14ac:dyDescent="0.25">
      <c r="A73" t="s">
        <v>144</v>
      </c>
      <c r="B73">
        <v>12900</v>
      </c>
      <c r="C73" t="s">
        <v>145</v>
      </c>
      <c r="D73" s="13">
        <f>VLOOKUP($C73,'commute time_303'!$E$10:$AR$964,31,FALSE)</f>
        <v>10.969774217042971</v>
      </c>
      <c r="E73" s="13">
        <f>VLOOKUP($C73,'commute time_303'!$E$10:$AR$964,22,FALSE)</f>
        <v>17.120394736842105</v>
      </c>
      <c r="F73" s="13">
        <f>VLOOKUP($C73,'commute time_303'!$E$10:$AR$964,40,FALSE)</f>
        <v>25.425742574257427</v>
      </c>
    </row>
    <row r="74" spans="1:6" x14ac:dyDescent="0.25">
      <c r="A74" t="s">
        <v>146</v>
      </c>
      <c r="B74">
        <v>12940</v>
      </c>
      <c r="C74" t="s">
        <v>147</v>
      </c>
      <c r="D74" s="13">
        <f>VLOOKUP($C74,'commute time_303'!$E$10:$AR$964,31,FALSE)</f>
        <v>15.271054445210201</v>
      </c>
      <c r="E74" s="13">
        <f>VLOOKUP($C74,'commute time_303'!$E$10:$AR$964,22,FALSE)</f>
        <v>22.377162458564904</v>
      </c>
      <c r="F74" s="13">
        <f>VLOOKUP($C74,'commute time_303'!$E$10:$AR$964,40,FALSE)</f>
        <v>33.313413625080443</v>
      </c>
    </row>
    <row r="75" spans="1:6" x14ac:dyDescent="0.25">
      <c r="A75" t="s">
        <v>148</v>
      </c>
      <c r="B75">
        <v>12980</v>
      </c>
      <c r="C75" t="s">
        <v>149</v>
      </c>
      <c r="D75" s="13">
        <f>VLOOKUP($C75,'commute time_303'!$E$10:$AR$964,31,FALSE)</f>
        <v>11.117121027956243</v>
      </c>
      <c r="E75" s="13">
        <f>VLOOKUP($C75,'commute time_303'!$E$10:$AR$964,22,FALSE)</f>
        <v>17.185480572597136</v>
      </c>
      <c r="F75" s="13">
        <f>VLOOKUP($C75,'commute time_303'!$E$10:$AR$964,40,FALSE)</f>
        <v>25.903059678885185</v>
      </c>
    </row>
    <row r="76" spans="1:6" x14ac:dyDescent="0.25">
      <c r="A76" t="s">
        <v>150</v>
      </c>
      <c r="B76">
        <v>13020</v>
      </c>
      <c r="C76" t="s">
        <v>151</v>
      </c>
      <c r="D76" s="13">
        <f>VLOOKUP($C76,'commute time_303'!$E$10:$AR$964,31,FALSE)</f>
        <v>11.71040218470705</v>
      </c>
      <c r="E76" s="13">
        <f>VLOOKUP($C76,'commute time_303'!$E$10:$AR$964,22,FALSE)</f>
        <v>18.392714635088172</v>
      </c>
      <c r="F76" s="13">
        <f>VLOOKUP($C76,'commute time_303'!$E$10:$AR$964,40,FALSE)</f>
        <v>28.429355677549843</v>
      </c>
    </row>
    <row r="77" spans="1:6" x14ac:dyDescent="0.25">
      <c r="A77" t="s">
        <v>152</v>
      </c>
      <c r="B77">
        <v>13060</v>
      </c>
      <c r="C77" t="s">
        <v>153</v>
      </c>
      <c r="D77" s="13">
        <f>VLOOKUP($C77,'commute time_303'!$E$10:$AR$964,31,FALSE)</f>
        <v>8.2731333758774728</v>
      </c>
      <c r="E77" s="13">
        <f>VLOOKUP($C77,'commute time_303'!$E$10:$AR$964,22,FALSE)</f>
        <v>17.041128646580582</v>
      </c>
      <c r="F77" s="13">
        <f>VLOOKUP($C77,'commute time_303'!$E$10:$AR$964,40,FALSE)</f>
        <v>30.98057680988817</v>
      </c>
    </row>
    <row r="78" spans="1:6" x14ac:dyDescent="0.25">
      <c r="A78" t="s">
        <v>154</v>
      </c>
      <c r="B78">
        <v>13100</v>
      </c>
      <c r="C78" t="s">
        <v>155</v>
      </c>
      <c r="D78" s="13">
        <f>VLOOKUP($C78,'commute time_303'!$E$10:$AR$964,31,FALSE)</f>
        <v>8.0501866445458319</v>
      </c>
      <c r="E78" s="13">
        <f>VLOOKUP($C78,'commute time_303'!$E$10:$AR$964,22,FALSE)</f>
        <v>15.46112600536193</v>
      </c>
      <c r="F78" s="13">
        <f>VLOOKUP($C78,'commute time_303'!$E$10:$AR$964,40,FALSE)</f>
        <v>31.029374201787995</v>
      </c>
    </row>
    <row r="79" spans="1:6" x14ac:dyDescent="0.25">
      <c r="A79" t="s">
        <v>156</v>
      </c>
      <c r="B79">
        <v>13140</v>
      </c>
      <c r="C79" t="s">
        <v>157</v>
      </c>
      <c r="D79" s="13">
        <f>VLOOKUP($C79,'commute time_303'!$E$10:$AR$964,31,FALSE)</f>
        <v>11.834781359948302</v>
      </c>
      <c r="E79" s="13">
        <f>VLOOKUP($C79,'commute time_303'!$E$10:$AR$964,22,FALSE)</f>
        <v>18.085260209730997</v>
      </c>
      <c r="F79" s="13">
        <f>VLOOKUP($C79,'commute time_303'!$E$10:$AR$964,40,FALSE)</f>
        <v>30.151183507253755</v>
      </c>
    </row>
    <row r="80" spans="1:6" x14ac:dyDescent="0.25">
      <c r="A80" t="s">
        <v>158</v>
      </c>
      <c r="B80">
        <v>13180</v>
      </c>
      <c r="C80" t="s">
        <v>159</v>
      </c>
      <c r="D80" s="13">
        <f>VLOOKUP($C80,'commute time_303'!$E$10:$AR$964,31,FALSE)</f>
        <v>10.016388225934765</v>
      </c>
      <c r="E80" s="13">
        <f>VLOOKUP($C80,'commute time_303'!$E$10:$AR$964,22,FALSE)</f>
        <v>18.058585858585857</v>
      </c>
      <c r="F80" s="13">
        <f>VLOOKUP($C80,'commute time_303'!$E$10:$AR$964,40,FALSE)</f>
        <v>31.712570056044836</v>
      </c>
    </row>
    <row r="81" spans="1:6" x14ac:dyDescent="0.25">
      <c r="A81" t="s">
        <v>160</v>
      </c>
      <c r="B81">
        <v>13220</v>
      </c>
      <c r="C81" t="s">
        <v>161</v>
      </c>
      <c r="D81" s="13">
        <f>VLOOKUP($C81,'commute time_303'!$E$10:$AR$964,31,FALSE)</f>
        <v>11.831738580971294</v>
      </c>
      <c r="E81" s="13">
        <f>VLOOKUP($C81,'commute time_303'!$E$10:$AR$964,22,FALSE)</f>
        <v>18.036065573770493</v>
      </c>
      <c r="F81" s="13">
        <f>VLOOKUP($C81,'commute time_303'!$E$10:$AR$964,40,FALSE)</f>
        <v>31.158505622052957</v>
      </c>
    </row>
    <row r="82" spans="1:6" x14ac:dyDescent="0.25">
      <c r="A82" t="s">
        <v>162</v>
      </c>
      <c r="B82">
        <v>13260</v>
      </c>
      <c r="C82" t="s">
        <v>163</v>
      </c>
      <c r="D82" s="13">
        <f>VLOOKUP($C82,'commute time_303'!$E$10:$AR$964,31,FALSE)</f>
        <v>11.53017388339584</v>
      </c>
      <c r="E82" s="13">
        <f>VLOOKUP($C82,'commute time_303'!$E$10:$AR$964,22,FALSE)</f>
        <v>20.969521044992742</v>
      </c>
      <c r="F82" s="13">
        <f>VLOOKUP($C82,'commute time_303'!$E$10:$AR$964,40,FALSE)</f>
        <v>33.52220039292731</v>
      </c>
    </row>
    <row r="83" spans="1:6" x14ac:dyDescent="0.25">
      <c r="A83" t="s">
        <v>164</v>
      </c>
      <c r="B83">
        <v>13300</v>
      </c>
      <c r="C83" t="s">
        <v>165</v>
      </c>
      <c r="D83" s="13">
        <f>VLOOKUP($C83,'commute time_303'!$E$10:$AR$964,31,FALSE)</f>
        <v>7.8894095595126519</v>
      </c>
      <c r="E83" s="13">
        <f>VLOOKUP($C83,'commute time_303'!$E$10:$AR$964,22,FALSE)</f>
        <v>13.355982274741507</v>
      </c>
      <c r="F83" s="13">
        <f>VLOOKUP($C83,'commute time_303'!$E$10:$AR$964,40,FALSE)</f>
        <v>31.605113636363637</v>
      </c>
    </row>
    <row r="84" spans="1:6" x14ac:dyDescent="0.25">
      <c r="A84" t="s">
        <v>166</v>
      </c>
      <c r="B84">
        <v>13340</v>
      </c>
      <c r="C84" t="s">
        <v>167</v>
      </c>
      <c r="D84" s="13">
        <f>VLOOKUP($C84,'commute time_303'!$E$10:$AR$964,31,FALSE)</f>
        <v>11.655332856120257</v>
      </c>
      <c r="E84" s="13">
        <f>VLOOKUP($C84,'commute time_303'!$E$10:$AR$964,22,FALSE)</f>
        <v>18.789311090515909</v>
      </c>
      <c r="F84" s="13">
        <f>VLOOKUP($C84,'commute time_303'!$E$10:$AR$964,40,FALSE)</f>
        <v>30.225559481743229</v>
      </c>
    </row>
    <row r="85" spans="1:6" x14ac:dyDescent="0.25">
      <c r="A85" t="s">
        <v>168</v>
      </c>
      <c r="B85">
        <v>13380</v>
      </c>
      <c r="C85" t="s">
        <v>169</v>
      </c>
      <c r="D85" s="13">
        <f>VLOOKUP($C85,'commute time_303'!$E$10:$AR$964,31,FALSE)</f>
        <v>11.316706072314169</v>
      </c>
      <c r="E85" s="13">
        <f>VLOOKUP($C85,'commute time_303'!$E$10:$AR$964,22,FALSE)</f>
        <v>17.406858835593027</v>
      </c>
      <c r="F85" s="13">
        <f>VLOOKUP($C85,'commute time_303'!$E$10:$AR$964,40,FALSE)</f>
        <v>27.472681704260651</v>
      </c>
    </row>
    <row r="86" spans="1:6" x14ac:dyDescent="0.25">
      <c r="A86" t="s">
        <v>170</v>
      </c>
      <c r="B86">
        <v>13420</v>
      </c>
      <c r="C86" t="s">
        <v>171</v>
      </c>
      <c r="D86" s="13">
        <f>VLOOKUP($C86,'commute time_303'!$E$10:$AR$964,31,FALSE)</f>
        <v>10.321242397914856</v>
      </c>
      <c r="E86" s="13">
        <f>VLOOKUP($C86,'commute time_303'!$E$10:$AR$964,22,FALSE)</f>
        <v>15.645645645645645</v>
      </c>
      <c r="F86" s="13">
        <f>VLOOKUP($C86,'commute time_303'!$E$10:$AR$964,40,FALSE)</f>
        <v>23.629986244841817</v>
      </c>
    </row>
    <row r="87" spans="1:6" x14ac:dyDescent="0.25">
      <c r="A87" t="s">
        <v>172</v>
      </c>
      <c r="B87">
        <v>13460</v>
      </c>
      <c r="C87" t="s">
        <v>173</v>
      </c>
      <c r="D87" s="13">
        <f>VLOOKUP($C87,'commute time_303'!$E$10:$AR$964,31,FALSE)</f>
        <v>10.463229920945992</v>
      </c>
      <c r="E87" s="13">
        <f>VLOOKUP($C87,'commute time_303'!$E$10:$AR$964,22,FALSE)</f>
        <v>15.888116040376623</v>
      </c>
      <c r="F87" s="13">
        <f>VLOOKUP($C87,'commute time_303'!$E$10:$AR$964,40,FALSE)</f>
        <v>23.474733187604475</v>
      </c>
    </row>
    <row r="88" spans="1:6" x14ac:dyDescent="0.25">
      <c r="A88" t="s">
        <v>174</v>
      </c>
      <c r="B88">
        <v>13500</v>
      </c>
      <c r="C88" t="s">
        <v>175</v>
      </c>
      <c r="D88" s="13">
        <f>VLOOKUP($C88,'commute time_303'!$E$10:$AR$964,31,FALSE)</f>
        <v>11.78989574979952</v>
      </c>
      <c r="E88" s="13">
        <f>VLOOKUP($C88,'commute time_303'!$E$10:$AR$964,22,FALSE)</f>
        <v>18.815306767868439</v>
      </c>
      <c r="F88" s="13">
        <f>VLOOKUP($C88,'commute time_303'!$E$10:$AR$964,40,FALSE)</f>
        <v>30.530805687203792</v>
      </c>
    </row>
    <row r="89" spans="1:6" x14ac:dyDescent="0.25">
      <c r="A89" t="s">
        <v>176</v>
      </c>
      <c r="B89">
        <v>13540</v>
      </c>
      <c r="C89" t="s">
        <v>177</v>
      </c>
      <c r="D89" s="13">
        <f>VLOOKUP($C89,'commute time_303'!$E$10:$AR$964,31,FALSE)</f>
        <v>8.1081926203877419</v>
      </c>
      <c r="E89" s="13">
        <f>VLOOKUP($C89,'commute time_303'!$E$10:$AR$964,22,FALSE)</f>
        <v>15.499435878149681</v>
      </c>
      <c r="F89" s="13">
        <f>VLOOKUP($C89,'commute time_303'!$E$10:$AR$964,40,FALSE)</f>
        <v>23.721163490471415</v>
      </c>
    </row>
    <row r="90" spans="1:6" x14ac:dyDescent="0.25">
      <c r="A90" t="s">
        <v>178</v>
      </c>
      <c r="B90">
        <v>13620</v>
      </c>
      <c r="C90" t="s">
        <v>179</v>
      </c>
      <c r="D90" s="13">
        <f>VLOOKUP($C90,'commute time_303'!$E$10:$AR$964,31,FALSE)</f>
        <v>10.072217837411207</v>
      </c>
      <c r="E90" s="13">
        <f>VLOOKUP($C90,'commute time_303'!$E$10:$AR$964,22,FALSE)</f>
        <v>17.721338229294165</v>
      </c>
      <c r="F90" s="13">
        <f>VLOOKUP($C90,'commute time_303'!$E$10:$AR$964,40,FALSE)</f>
        <v>30.906976744186046</v>
      </c>
    </row>
    <row r="91" spans="1:6" x14ac:dyDescent="0.25">
      <c r="A91" t="s">
        <v>180</v>
      </c>
      <c r="B91">
        <v>13660</v>
      </c>
      <c r="C91" t="s">
        <v>181</v>
      </c>
      <c r="D91" s="13">
        <f>VLOOKUP($C91,'commute time_303'!$E$10:$AR$964,31,FALSE)</f>
        <v>8.5036311967161353</v>
      </c>
      <c r="E91" s="13">
        <f>VLOOKUP($C91,'commute time_303'!$E$10:$AR$964,22,FALSE)</f>
        <v>16.781603987313094</v>
      </c>
      <c r="F91" s="13">
        <f>VLOOKUP($C91,'commute time_303'!$E$10:$AR$964,40,FALSE)</f>
        <v>31.340860973888496</v>
      </c>
    </row>
    <row r="92" spans="1:6" x14ac:dyDescent="0.25">
      <c r="A92" t="s">
        <v>182</v>
      </c>
      <c r="B92">
        <v>13700</v>
      </c>
      <c r="C92" t="s">
        <v>183</v>
      </c>
      <c r="D92" s="13">
        <f>VLOOKUP($C92,'commute time_303'!$E$10:$AR$964,31,FALSE)</f>
        <v>7.5028571428571427</v>
      </c>
      <c r="E92" s="13">
        <f>VLOOKUP($C92,'commute time_303'!$E$10:$AR$964,22,FALSE)</f>
        <v>12.321543408360128</v>
      </c>
      <c r="F92" s="13">
        <f>VLOOKUP($C92,'commute time_303'!$E$10:$AR$964,40,FALSE)</f>
        <v>18.527310924369747</v>
      </c>
    </row>
    <row r="93" spans="1:6" x14ac:dyDescent="0.25">
      <c r="A93" t="s">
        <v>184</v>
      </c>
      <c r="B93">
        <v>13740</v>
      </c>
      <c r="C93" t="s">
        <v>185</v>
      </c>
      <c r="D93" s="13">
        <f>VLOOKUP($C93,'commute time_303'!$E$10:$AR$964,31,FALSE)</f>
        <v>11.073982881932231</v>
      </c>
      <c r="E93" s="13">
        <f>VLOOKUP($C93,'commute time_303'!$E$10:$AR$964,22,FALSE)</f>
        <v>16.640398916239118</v>
      </c>
      <c r="F93" s="13">
        <f>VLOOKUP($C93,'commute time_303'!$E$10:$AR$964,40,FALSE)</f>
        <v>22.689174628259465</v>
      </c>
    </row>
    <row r="94" spans="1:6" x14ac:dyDescent="0.25">
      <c r="A94" t="s">
        <v>186</v>
      </c>
      <c r="B94">
        <v>13780</v>
      </c>
      <c r="C94" t="s">
        <v>187</v>
      </c>
      <c r="D94" s="13">
        <f>VLOOKUP($C94,'commute time_303'!$E$10:$AR$964,31,FALSE)</f>
        <v>11.242261982499674</v>
      </c>
      <c r="E94" s="13">
        <f>VLOOKUP($C94,'commute time_303'!$E$10:$AR$964,22,FALSE)</f>
        <v>17.202448664802855</v>
      </c>
      <c r="F94" s="13">
        <f>VLOOKUP($C94,'commute time_303'!$E$10:$AR$964,40,FALSE)</f>
        <v>25.034003091190108</v>
      </c>
    </row>
    <row r="95" spans="1:6" x14ac:dyDescent="0.25">
      <c r="A95" t="s">
        <v>188</v>
      </c>
      <c r="B95">
        <v>13820</v>
      </c>
      <c r="C95" t="s">
        <v>189</v>
      </c>
      <c r="D95" s="13">
        <f>VLOOKUP($C95,'commute time_303'!$E$10:$AR$964,31,FALSE)</f>
        <v>15.861076312071861</v>
      </c>
      <c r="E95" s="13">
        <f>VLOOKUP($C95,'commute time_303'!$E$10:$AR$964,22,FALSE)</f>
        <v>23.090973829446323</v>
      </c>
      <c r="F95" s="13">
        <f>VLOOKUP($C95,'commute time_303'!$E$10:$AR$964,40,FALSE)</f>
        <v>33.382577020435882</v>
      </c>
    </row>
    <row r="96" spans="1:6" x14ac:dyDescent="0.25">
      <c r="A96" t="s">
        <v>190</v>
      </c>
      <c r="B96">
        <v>13860</v>
      </c>
      <c r="C96" t="s">
        <v>191</v>
      </c>
      <c r="D96" s="13">
        <f>VLOOKUP($C96,'commute time_303'!$E$10:$AR$964,31,FALSE)</f>
        <v>6.5956641431520993</v>
      </c>
      <c r="E96" s="13">
        <f>VLOOKUP($C96,'commute time_303'!$E$10:$AR$964,22,FALSE)</f>
        <v>10.847619047619048</v>
      </c>
      <c r="F96" s="13">
        <f>VLOOKUP($C96,'commute time_303'!$E$10:$AR$964,40,FALSE)</f>
        <v>18.998888888888889</v>
      </c>
    </row>
    <row r="97" spans="1:6" x14ac:dyDescent="0.25">
      <c r="A97" t="s">
        <v>192</v>
      </c>
      <c r="B97">
        <v>13900</v>
      </c>
      <c r="C97" t="s">
        <v>193</v>
      </c>
      <c r="D97" s="13">
        <f>VLOOKUP($C97,'commute time_303'!$E$10:$AR$964,31,FALSE)</f>
        <v>10.392841105908012</v>
      </c>
      <c r="E97" s="13">
        <f>VLOOKUP($C97,'commute time_303'!$E$10:$AR$964,22,FALSE)</f>
        <v>15.135483870967741</v>
      </c>
      <c r="F97" s="13">
        <f>VLOOKUP($C97,'commute time_303'!$E$10:$AR$964,40,FALSE)</f>
        <v>21.14031180400891</v>
      </c>
    </row>
    <row r="98" spans="1:6" x14ac:dyDescent="0.25">
      <c r="A98" t="s">
        <v>194</v>
      </c>
      <c r="B98">
        <v>13940</v>
      </c>
      <c r="C98" t="s">
        <v>195</v>
      </c>
      <c r="D98" s="13">
        <f>VLOOKUP($C98,'commute time_303'!$E$10:$AR$964,31,FALSE)</f>
        <v>8.7939863054480494</v>
      </c>
      <c r="E98" s="13">
        <f>VLOOKUP($C98,'commute time_303'!$E$10:$AR$964,22,FALSE)</f>
        <v>16.34472447671935</v>
      </c>
      <c r="F98" s="13">
        <f>VLOOKUP($C98,'commute time_303'!$E$10:$AR$964,40,FALSE)</f>
        <v>30.330076004343105</v>
      </c>
    </row>
    <row r="99" spans="1:6" x14ac:dyDescent="0.25">
      <c r="A99" t="s">
        <v>196</v>
      </c>
      <c r="B99">
        <v>13980</v>
      </c>
      <c r="C99" t="s">
        <v>197</v>
      </c>
      <c r="D99" s="13">
        <f>VLOOKUP($C99,'commute time_303'!$E$10:$AR$964,31,FALSE)</f>
        <v>10.985406346231088</v>
      </c>
      <c r="E99" s="13">
        <f>VLOOKUP($C99,'commute time_303'!$E$10:$AR$964,22,FALSE)</f>
        <v>16.997348798674398</v>
      </c>
      <c r="F99" s="13">
        <f>VLOOKUP($C99,'commute time_303'!$E$10:$AR$964,40,FALSE)</f>
        <v>26.668476855443497</v>
      </c>
    </row>
    <row r="100" spans="1:6" x14ac:dyDescent="0.25">
      <c r="A100" t="s">
        <v>198</v>
      </c>
      <c r="B100">
        <v>14020</v>
      </c>
      <c r="C100" t="s">
        <v>199</v>
      </c>
      <c r="D100" s="13">
        <f>VLOOKUP($C100,'commute time_303'!$E$10:$AR$964,31,FALSE)</f>
        <v>11.236466252015665</v>
      </c>
      <c r="E100" s="13">
        <f>VLOOKUP($C100,'commute time_303'!$E$10:$AR$964,22,FALSE)</f>
        <v>17.243370690183109</v>
      </c>
      <c r="F100" s="13">
        <f>VLOOKUP($C100,'commute time_303'!$E$10:$AR$964,40,FALSE)</f>
        <v>27.968787805468182</v>
      </c>
    </row>
    <row r="101" spans="1:6" x14ac:dyDescent="0.25">
      <c r="A101" t="s">
        <v>200</v>
      </c>
      <c r="B101">
        <v>14060</v>
      </c>
      <c r="C101" t="s">
        <v>201</v>
      </c>
      <c r="D101" s="13">
        <f>VLOOKUP($C101,'commute time_303'!$E$10:$AR$964,31,FALSE)</f>
        <v>10.465648854961833</v>
      </c>
      <c r="E101" s="13">
        <f>VLOOKUP($C101,'commute time_303'!$E$10:$AR$964,22,FALSE)</f>
        <v>15.529681327363708</v>
      </c>
      <c r="F101" s="13">
        <f>VLOOKUP($C101,'commute time_303'!$E$10:$AR$964,40,FALSE)</f>
        <v>21.904026705612353</v>
      </c>
    </row>
    <row r="102" spans="1:6" x14ac:dyDescent="0.25">
      <c r="A102" t="s">
        <v>202</v>
      </c>
      <c r="B102">
        <v>14100</v>
      </c>
      <c r="C102" t="s">
        <v>203</v>
      </c>
      <c r="D102" s="13">
        <f>VLOOKUP($C102,'commute time_303'!$E$10:$AR$964,31,FALSE)</f>
        <v>10.877281662454367</v>
      </c>
      <c r="E102" s="13">
        <f>VLOOKUP($C102,'commute time_303'!$E$10:$AR$964,22,FALSE)</f>
        <v>17.94354215003867</v>
      </c>
      <c r="F102" s="13">
        <f>VLOOKUP($C102,'commute time_303'!$E$10:$AR$964,40,FALSE)</f>
        <v>28.259187620889747</v>
      </c>
    </row>
    <row r="103" spans="1:6" x14ac:dyDescent="0.25">
      <c r="A103" t="s">
        <v>204</v>
      </c>
      <c r="B103">
        <v>14140</v>
      </c>
      <c r="C103" t="s">
        <v>205</v>
      </c>
      <c r="D103" s="13">
        <f>VLOOKUP($C103,'commute time_303'!$E$10:$AR$964,31,FALSE)</f>
        <v>10.96723709229194</v>
      </c>
      <c r="E103" s="13">
        <f>VLOOKUP($C103,'commute time_303'!$E$10:$AR$964,22,FALSE)</f>
        <v>17.761994651565203</v>
      </c>
      <c r="F103" s="13">
        <f>VLOOKUP($C103,'commute time_303'!$E$10:$AR$964,40,FALSE)</f>
        <v>31.436847339632024</v>
      </c>
    </row>
    <row r="104" spans="1:6" x14ac:dyDescent="0.25">
      <c r="A104" t="s">
        <v>206</v>
      </c>
      <c r="B104">
        <v>14180</v>
      </c>
      <c r="C104" t="s">
        <v>207</v>
      </c>
      <c r="D104" s="13">
        <f>VLOOKUP($C104,'commute time_303'!$E$10:$AR$964,31,FALSE)</f>
        <v>8.1915983606557372</v>
      </c>
      <c r="E104" s="13">
        <f>VLOOKUP($C104,'commute time_303'!$E$10:$AR$964,22,FALSE)</f>
        <v>15.682268940896469</v>
      </c>
      <c r="F104" s="13">
        <f>VLOOKUP($C104,'commute time_303'!$E$10:$AR$964,40,FALSE)</f>
        <v>27.310483870967744</v>
      </c>
    </row>
    <row r="105" spans="1:6" x14ac:dyDescent="0.25">
      <c r="A105" t="s">
        <v>208</v>
      </c>
      <c r="B105">
        <v>14220</v>
      </c>
      <c r="C105" t="s">
        <v>209</v>
      </c>
      <c r="D105" s="13">
        <f>VLOOKUP($C105,'commute time_303'!$E$10:$AR$964,31,FALSE)</f>
        <v>11.959796437659033</v>
      </c>
      <c r="E105" s="13">
        <f>VLOOKUP($C105,'commute time_303'!$E$10:$AR$964,22,FALSE)</f>
        <v>22.468178493050477</v>
      </c>
      <c r="F105" s="13">
        <f>VLOOKUP($C105,'commute time_303'!$E$10:$AR$964,40,FALSE)</f>
        <v>46.350446428571431</v>
      </c>
    </row>
    <row r="106" spans="1:6" x14ac:dyDescent="0.25">
      <c r="A106" t="s">
        <v>210</v>
      </c>
      <c r="B106">
        <v>14260</v>
      </c>
      <c r="C106" t="s">
        <v>211</v>
      </c>
      <c r="D106" s="13">
        <f>VLOOKUP($C106,'commute time_303'!$E$10:$AR$964,31,FALSE)</f>
        <v>12.46321563565963</v>
      </c>
      <c r="E106" s="13">
        <f>VLOOKUP($C106,'commute time_303'!$E$10:$AR$964,22,FALSE)</f>
        <v>18.933076671035387</v>
      </c>
      <c r="F106" s="13">
        <f>VLOOKUP($C106,'commute time_303'!$E$10:$AR$964,40,FALSE)</f>
        <v>30.038416021847976</v>
      </c>
    </row>
    <row r="107" spans="1:6" x14ac:dyDescent="0.25">
      <c r="A107" t="s">
        <v>212</v>
      </c>
      <c r="B107">
        <v>14300</v>
      </c>
      <c r="C107" t="s">
        <v>213</v>
      </c>
      <c r="D107" s="13">
        <f>VLOOKUP($C107,'commute time_303'!$E$10:$AR$964,31,FALSE)</f>
        <v>11.694254445964432</v>
      </c>
      <c r="E107" s="13">
        <f>VLOOKUP($C107,'commute time_303'!$E$10:$AR$964,22,FALSE)</f>
        <v>23.389121338912133</v>
      </c>
      <c r="F107" s="13">
        <f>VLOOKUP($C107,'commute time_303'!$E$10:$AR$964,40,FALSE)</f>
        <v>42.541922290388548</v>
      </c>
    </row>
    <row r="108" spans="1:6" x14ac:dyDescent="0.25">
      <c r="A108" t="s">
        <v>214</v>
      </c>
      <c r="B108">
        <v>14340</v>
      </c>
      <c r="C108" t="s">
        <v>215</v>
      </c>
      <c r="D108" s="13">
        <f>VLOOKUP($C108,'commute time_303'!$E$10:$AR$964,31,FALSE)</f>
        <v>8.3674581549240941</v>
      </c>
      <c r="E108" s="13">
        <f>VLOOKUP($C108,'commute time_303'!$E$10:$AR$964,22,FALSE)</f>
        <v>18.491319444444443</v>
      </c>
      <c r="F108" s="13">
        <f>VLOOKUP($C108,'commute time_303'!$E$10:$AR$964,40,FALSE)</f>
        <v>31.389886892880906</v>
      </c>
    </row>
    <row r="109" spans="1:6" x14ac:dyDescent="0.25">
      <c r="A109" t="s">
        <v>216</v>
      </c>
      <c r="B109">
        <v>14380</v>
      </c>
      <c r="C109" t="s">
        <v>217</v>
      </c>
      <c r="D109" s="13">
        <f>VLOOKUP($C109,'commute time_303'!$E$10:$AR$964,31,FALSE)</f>
        <v>10.456728688879274</v>
      </c>
      <c r="E109" s="13">
        <f>VLOOKUP($C109,'commute time_303'!$E$10:$AR$964,22,FALSE)</f>
        <v>16.650442477876105</v>
      </c>
      <c r="F109" s="13">
        <f>VLOOKUP($C109,'commute time_303'!$E$10:$AR$964,40,FALSE)</f>
        <v>23.90675519630485</v>
      </c>
    </row>
    <row r="110" spans="1:6" x14ac:dyDescent="0.25">
      <c r="A110" t="s">
        <v>218</v>
      </c>
      <c r="B110">
        <v>14420</v>
      </c>
      <c r="C110" t="s">
        <v>219</v>
      </c>
      <c r="D110" s="13">
        <f>VLOOKUP($C110,'commute time_303'!$E$10:$AR$964,31,FALSE)</f>
        <v>7.1897933361450868</v>
      </c>
      <c r="E110" s="13">
        <f>VLOOKUP($C110,'commute time_303'!$E$10:$AR$964,22,FALSE)</f>
        <v>13.010723860589813</v>
      </c>
      <c r="F110" s="13">
        <f>VLOOKUP($C110,'commute time_303'!$E$10:$AR$964,40,FALSE)</f>
        <v>23.568677792041079</v>
      </c>
    </row>
    <row r="111" spans="1:6" x14ac:dyDescent="0.25">
      <c r="A111" t="s">
        <v>220</v>
      </c>
      <c r="B111">
        <v>14460</v>
      </c>
      <c r="C111" t="s">
        <v>221</v>
      </c>
      <c r="D111" s="13">
        <f>VLOOKUP($C111,'commute time_303'!$E$10:$AR$964,31,FALSE)</f>
        <v>15.805768935039067</v>
      </c>
      <c r="E111" s="13">
        <f>VLOOKUP($C111,'commute time_303'!$E$10:$AR$964,22,FALSE)</f>
        <v>26.383645860618479</v>
      </c>
      <c r="F111" s="13">
        <f>VLOOKUP($C111,'commute time_303'!$E$10:$AR$964,40,FALSE)</f>
        <v>41.754161265232042</v>
      </c>
    </row>
    <row r="112" spans="1:6" x14ac:dyDescent="0.25">
      <c r="A112" t="s">
        <v>222</v>
      </c>
      <c r="B112">
        <v>14500</v>
      </c>
      <c r="C112" t="s">
        <v>223</v>
      </c>
      <c r="D112" s="13">
        <f>VLOOKUP($C112,'commute time_303'!$E$10:$AR$964,31,FALSE)</f>
        <v>11.876287033019054</v>
      </c>
      <c r="E112" s="13">
        <f>VLOOKUP($C112,'commute time_303'!$E$10:$AR$964,22,FALSE)</f>
        <v>18.645871084649237</v>
      </c>
      <c r="F112" s="13">
        <f>VLOOKUP($C112,'commute time_303'!$E$10:$AR$964,40,FALSE)</f>
        <v>31.019556354087484</v>
      </c>
    </row>
    <row r="113" spans="1:6" x14ac:dyDescent="0.25">
      <c r="A113" t="s">
        <v>224</v>
      </c>
      <c r="B113">
        <v>14540</v>
      </c>
      <c r="C113" t="s">
        <v>225</v>
      </c>
      <c r="D113" s="13">
        <f>VLOOKUP($C113,'commute time_303'!$E$10:$AR$964,31,FALSE)</f>
        <v>11.49812734082397</v>
      </c>
      <c r="E113" s="13">
        <f>VLOOKUP($C113,'commute time_303'!$E$10:$AR$964,22,FALSE)</f>
        <v>17.198344526003435</v>
      </c>
      <c r="F113" s="13">
        <f>VLOOKUP($C113,'commute time_303'!$E$10:$AR$964,40,FALSE)</f>
        <v>23.818831393338712</v>
      </c>
    </row>
    <row r="114" spans="1:6" x14ac:dyDescent="0.25">
      <c r="A114" t="s">
        <v>226</v>
      </c>
      <c r="B114">
        <v>14580</v>
      </c>
      <c r="C114" t="s">
        <v>227</v>
      </c>
      <c r="D114" s="13">
        <f>VLOOKUP($C114,'commute time_303'!$E$10:$AR$964,31,FALSE)</f>
        <v>8.7076530045540377</v>
      </c>
      <c r="E114" s="13">
        <f>VLOOKUP($C114,'commute time_303'!$E$10:$AR$964,22,FALSE)</f>
        <v>15.304525786457724</v>
      </c>
      <c r="F114" s="13">
        <f>VLOOKUP($C114,'commute time_303'!$E$10:$AR$964,40,FALSE)</f>
        <v>22.106713667681461</v>
      </c>
    </row>
    <row r="115" spans="1:6" x14ac:dyDescent="0.25">
      <c r="A115" t="s">
        <v>228</v>
      </c>
      <c r="B115">
        <v>14620</v>
      </c>
      <c r="C115" t="s">
        <v>229</v>
      </c>
      <c r="D115" s="13">
        <f>VLOOKUP($C115,'commute time_303'!$E$10:$AR$964,31,FALSE)</f>
        <v>8.8711656441717786</v>
      </c>
      <c r="E115" s="13">
        <f>VLOOKUP($C115,'commute time_303'!$E$10:$AR$964,22,FALSE)</f>
        <v>16.240205777601901</v>
      </c>
      <c r="F115" s="13">
        <f>VLOOKUP($C115,'commute time_303'!$E$10:$AR$964,40,FALSE)</f>
        <v>27.694392523364485</v>
      </c>
    </row>
    <row r="116" spans="1:6" x14ac:dyDescent="0.25">
      <c r="A116" t="s">
        <v>230</v>
      </c>
      <c r="B116">
        <v>14660</v>
      </c>
      <c r="C116" t="s">
        <v>231</v>
      </c>
      <c r="D116" s="13">
        <f>VLOOKUP($C116,'commute time_303'!$E$10:$AR$964,31,FALSE)</f>
        <v>10.839386722238762</v>
      </c>
      <c r="E116" s="13">
        <f>VLOOKUP($C116,'commute time_303'!$E$10:$AR$964,22,FALSE)</f>
        <v>17.549266908402963</v>
      </c>
      <c r="F116" s="13">
        <f>VLOOKUP($C116,'commute time_303'!$E$10:$AR$964,40,FALSE)</f>
        <v>28.704775022956841</v>
      </c>
    </row>
    <row r="117" spans="1:6" x14ac:dyDescent="0.25">
      <c r="A117" t="s">
        <v>232</v>
      </c>
      <c r="B117">
        <v>14700</v>
      </c>
      <c r="C117" t="s">
        <v>233</v>
      </c>
      <c r="D117" s="13">
        <f>VLOOKUP($C117,'commute time_303'!$E$10:$AR$964,31,FALSE)</f>
        <v>12.075174512260606</v>
      </c>
      <c r="E117" s="13">
        <f>VLOOKUP($C117,'commute time_303'!$E$10:$AR$964,22,FALSE)</f>
        <v>20.348128135854882</v>
      </c>
      <c r="F117" s="13">
        <f>VLOOKUP($C117,'commute time_303'!$E$10:$AR$964,40,FALSE)</f>
        <v>31.721602892437481</v>
      </c>
    </row>
    <row r="118" spans="1:6" x14ac:dyDescent="0.25">
      <c r="A118" t="s">
        <v>234</v>
      </c>
      <c r="B118">
        <v>14740</v>
      </c>
      <c r="C118" t="s">
        <v>235</v>
      </c>
      <c r="D118" s="13">
        <f>VLOOKUP($C118,'commute time_303'!$E$10:$AR$964,31,FALSE)</f>
        <v>13.733057354610402</v>
      </c>
      <c r="E118" s="13">
        <f>VLOOKUP($C118,'commute time_303'!$E$10:$AR$964,22,FALSE)</f>
        <v>22.149232585596224</v>
      </c>
      <c r="F118" s="13">
        <f>VLOOKUP($C118,'commute time_303'!$E$10:$AR$964,40,FALSE)</f>
        <v>33.874663590926566</v>
      </c>
    </row>
    <row r="119" spans="1:6" x14ac:dyDescent="0.25">
      <c r="A119" t="s">
        <v>236</v>
      </c>
      <c r="B119">
        <v>14780</v>
      </c>
      <c r="C119" t="s">
        <v>237</v>
      </c>
      <c r="D119" s="13">
        <f>VLOOKUP($C119,'commute time_303'!$E$10:$AR$964,31,FALSE)</f>
        <v>8.5085582620144837</v>
      </c>
      <c r="E119" s="13">
        <f>VLOOKUP($C119,'commute time_303'!$E$10:$AR$964,22,FALSE)</f>
        <v>15.013513513513514</v>
      </c>
      <c r="F119" s="13">
        <f>VLOOKUP($C119,'commute time_303'!$E$10:$AR$964,40,FALSE)</f>
        <v>23.428162564396107</v>
      </c>
    </row>
    <row r="120" spans="1:6" x14ac:dyDescent="0.25">
      <c r="A120" t="s">
        <v>238</v>
      </c>
      <c r="B120">
        <v>14820</v>
      </c>
      <c r="C120" t="s">
        <v>239</v>
      </c>
      <c r="D120" s="13">
        <f>VLOOKUP($C120,'commute time_303'!$E$10:$AR$964,31,FALSE)</f>
        <v>10.951565557729941</v>
      </c>
      <c r="E120" s="13">
        <f>VLOOKUP($C120,'commute time_303'!$E$10:$AR$964,22,FALSE)</f>
        <v>20.457611668185962</v>
      </c>
      <c r="F120" s="13">
        <f>VLOOKUP($C120,'commute time_303'!$E$10:$AR$964,40,FALSE)</f>
        <v>32.490598290598292</v>
      </c>
    </row>
    <row r="121" spans="1:6" x14ac:dyDescent="0.25">
      <c r="A121" t="s">
        <v>240</v>
      </c>
      <c r="B121">
        <v>14860</v>
      </c>
      <c r="C121" t="s">
        <v>241</v>
      </c>
      <c r="D121" s="13">
        <f>VLOOKUP($C121,'commute time_303'!$E$10:$AR$964,31,FALSE)</f>
        <v>13.301959444772226</v>
      </c>
      <c r="E121" s="13">
        <f>VLOOKUP($C121,'commute time_303'!$E$10:$AR$964,22,FALSE)</f>
        <v>21.634991044676184</v>
      </c>
      <c r="F121" s="13">
        <f>VLOOKUP($C121,'commute time_303'!$E$10:$AR$964,40,FALSE)</f>
        <v>36.108563870825527</v>
      </c>
    </row>
    <row r="122" spans="1:6" x14ac:dyDescent="0.25">
      <c r="A122" t="s">
        <v>242</v>
      </c>
      <c r="B122">
        <v>14940</v>
      </c>
      <c r="C122" t="s">
        <v>243</v>
      </c>
      <c r="D122" s="13">
        <f>VLOOKUP($C122,'commute time_303'!$E$10:$AR$964,31,FALSE)</f>
        <v>8.5717659406979791</v>
      </c>
      <c r="E122" s="13">
        <f>VLOOKUP($C122,'commute time_303'!$E$10:$AR$964,22,FALSE)</f>
        <v>18.455968688845402</v>
      </c>
      <c r="F122" s="13">
        <f>VLOOKUP($C122,'commute time_303'!$E$10:$AR$964,40,FALSE)</f>
        <v>32.328505828329213</v>
      </c>
    </row>
    <row r="123" spans="1:6" x14ac:dyDescent="0.25">
      <c r="A123" t="s">
        <v>244</v>
      </c>
      <c r="B123">
        <v>15020</v>
      </c>
      <c r="C123" t="s">
        <v>245</v>
      </c>
      <c r="D123" s="13">
        <f>VLOOKUP($C123,'commute time_303'!$E$10:$AR$964,31,FALSE)</f>
        <v>11.103977000479157</v>
      </c>
      <c r="E123" s="13">
        <f>VLOOKUP($C123,'commute time_303'!$E$10:$AR$964,22,FALSE)</f>
        <v>17.931110136024571</v>
      </c>
      <c r="F123" s="13">
        <f>VLOOKUP($C123,'commute time_303'!$E$10:$AR$964,40,FALSE)</f>
        <v>31.97479614529281</v>
      </c>
    </row>
    <row r="124" spans="1:6" x14ac:dyDescent="0.25">
      <c r="A124" t="s">
        <v>246</v>
      </c>
      <c r="B124">
        <v>15060</v>
      </c>
      <c r="C124" t="s">
        <v>247</v>
      </c>
      <c r="D124" s="13">
        <f>VLOOKUP($C124,'commute time_303'!$E$10:$AR$964,31,FALSE)</f>
        <v>6.1106280193236717</v>
      </c>
      <c r="E124" s="13">
        <f>VLOOKUP($C124,'commute time_303'!$E$10:$AR$964,22,FALSE)</f>
        <v>10.911126662001399</v>
      </c>
      <c r="F124" s="13">
        <f>VLOOKUP($C124,'commute time_303'!$E$10:$AR$964,40,FALSE)</f>
        <v>18.339930151338766</v>
      </c>
    </row>
    <row r="125" spans="1:6" x14ac:dyDescent="0.25">
      <c r="A125" t="s">
        <v>248</v>
      </c>
      <c r="B125">
        <v>15100</v>
      </c>
      <c r="C125" t="s">
        <v>249</v>
      </c>
      <c r="D125" s="13">
        <f>VLOOKUP($C125,'commute time_303'!$E$10:$AR$964,31,FALSE)</f>
        <v>6.920947030497592</v>
      </c>
      <c r="E125" s="13">
        <f>VLOOKUP($C125,'commute time_303'!$E$10:$AR$964,22,FALSE)</f>
        <v>11.467244921250856</v>
      </c>
      <c r="F125" s="13">
        <f>VLOOKUP($C125,'commute time_303'!$E$10:$AR$964,40,FALSE)</f>
        <v>17.373488953730721</v>
      </c>
    </row>
    <row r="126" spans="1:6" x14ac:dyDescent="0.25">
      <c r="A126" t="s">
        <v>250</v>
      </c>
      <c r="B126">
        <v>15140</v>
      </c>
      <c r="C126" t="s">
        <v>251</v>
      </c>
      <c r="D126" s="13">
        <f>VLOOKUP($C126,'commute time_303'!$E$10:$AR$964,31,FALSE)</f>
        <v>8.5474406991260921</v>
      </c>
      <c r="E126" s="13">
        <f>VLOOKUP($C126,'commute time_303'!$E$10:$AR$964,22,FALSE)</f>
        <v>17.830334190231362</v>
      </c>
      <c r="F126" s="13">
        <f>VLOOKUP($C126,'commute time_303'!$E$10:$AR$964,40,FALSE)</f>
        <v>33.680481283422459</v>
      </c>
    </row>
    <row r="127" spans="1:6" x14ac:dyDescent="0.25">
      <c r="A127" t="s">
        <v>252</v>
      </c>
      <c r="B127">
        <v>15180</v>
      </c>
      <c r="C127" t="s">
        <v>253</v>
      </c>
      <c r="D127" s="13">
        <f>VLOOKUP($C127,'commute time_303'!$E$10:$AR$964,31,FALSE)</f>
        <v>12.037248669690367</v>
      </c>
      <c r="E127" s="13">
        <f>VLOOKUP($C127,'commute time_303'!$E$10:$AR$964,22,FALSE)</f>
        <v>17.731325746130864</v>
      </c>
      <c r="F127" s="13">
        <f>VLOOKUP($C127,'commute time_303'!$E$10:$AR$964,40,FALSE)</f>
        <v>26.56330787309048</v>
      </c>
    </row>
    <row r="128" spans="1:6" x14ac:dyDescent="0.25">
      <c r="A128" t="s">
        <v>254</v>
      </c>
      <c r="B128">
        <v>15220</v>
      </c>
      <c r="C128" t="s">
        <v>255</v>
      </c>
      <c r="D128" s="13">
        <f>VLOOKUP($C128,'commute time_303'!$E$10:$AR$964,31,FALSE)</f>
        <v>10.686531325038201</v>
      </c>
      <c r="E128" s="13">
        <f>VLOOKUP($C128,'commute time_303'!$E$10:$AR$964,22,FALSE)</f>
        <v>13.923597467801791</v>
      </c>
      <c r="F128" s="13">
        <f>VLOOKUP($C128,'commute time_303'!$E$10:$AR$964,40,FALSE)</f>
        <v>21.224401913875599</v>
      </c>
    </row>
    <row r="129" spans="1:6" x14ac:dyDescent="0.25">
      <c r="A129" t="s">
        <v>256</v>
      </c>
      <c r="B129">
        <v>15260</v>
      </c>
      <c r="C129" t="s">
        <v>257</v>
      </c>
      <c r="D129" s="13">
        <f>VLOOKUP($C129,'commute time_303'!$E$10:$AR$964,31,FALSE)</f>
        <v>11.785686802616391</v>
      </c>
      <c r="E129" s="13">
        <f>VLOOKUP($C129,'commute time_303'!$E$10:$AR$964,22,FALSE)</f>
        <v>18.182225207074097</v>
      </c>
      <c r="F129" s="13">
        <f>VLOOKUP($C129,'commute time_303'!$E$10:$AR$964,40,FALSE)</f>
        <v>28.721294891249368</v>
      </c>
    </row>
    <row r="130" spans="1:6" x14ac:dyDescent="0.25">
      <c r="A130" t="s">
        <v>258</v>
      </c>
      <c r="B130">
        <v>15340</v>
      </c>
      <c r="C130" t="s">
        <v>259</v>
      </c>
      <c r="D130" s="13">
        <f>VLOOKUP($C130,'commute time_303'!$E$10:$AR$964,31,FALSE)</f>
        <v>10.110057471264367</v>
      </c>
      <c r="E130" s="13">
        <f>VLOOKUP($C130,'commute time_303'!$E$10:$AR$964,22,FALSE)</f>
        <v>17.061203319502074</v>
      </c>
      <c r="F130" s="13">
        <f>VLOOKUP($C130,'commute time_303'!$E$10:$AR$964,40,FALSE)</f>
        <v>28.752713178294574</v>
      </c>
    </row>
    <row r="131" spans="1:6" x14ac:dyDescent="0.25">
      <c r="A131" t="s">
        <v>260</v>
      </c>
      <c r="B131">
        <v>15380</v>
      </c>
      <c r="C131" t="s">
        <v>261</v>
      </c>
      <c r="D131" s="13">
        <f>VLOOKUP($C131,'commute time_303'!$E$10:$AR$964,31,FALSE)</f>
        <v>12.388637139393369</v>
      </c>
      <c r="E131" s="13">
        <f>VLOOKUP($C131,'commute time_303'!$E$10:$AR$964,22,FALSE)</f>
        <v>20.145857328927114</v>
      </c>
      <c r="F131" s="13">
        <f>VLOOKUP($C131,'commute time_303'!$E$10:$AR$964,40,FALSE)</f>
        <v>28.796559890315343</v>
      </c>
    </row>
    <row r="132" spans="1:6" x14ac:dyDescent="0.25">
      <c r="A132" t="s">
        <v>262</v>
      </c>
      <c r="B132">
        <v>15420</v>
      </c>
      <c r="C132" t="s">
        <v>263</v>
      </c>
      <c r="D132" s="13">
        <f>VLOOKUP($C132,'commute time_303'!$E$10:$AR$964,31,FALSE)</f>
        <v>7.8275963518681966</v>
      </c>
      <c r="E132" s="13">
        <f>VLOOKUP($C132,'commute time_303'!$E$10:$AR$964,22,FALSE)</f>
        <v>15.105681124007331</v>
      </c>
      <c r="F132" s="13">
        <f>VLOOKUP($C132,'commute time_303'!$E$10:$AR$964,40,FALSE)</f>
        <v>22.005240590757502</v>
      </c>
    </row>
    <row r="133" spans="1:6" x14ac:dyDescent="0.25">
      <c r="A133" t="s">
        <v>264</v>
      </c>
      <c r="B133">
        <v>15460</v>
      </c>
      <c r="C133" t="s">
        <v>265</v>
      </c>
      <c r="D133" s="13">
        <f>VLOOKUP($C133,'commute time_303'!$E$10:$AR$964,31,FALSE)</f>
        <v>8.3947130591956629</v>
      </c>
      <c r="E133" s="13">
        <f>VLOOKUP($C133,'commute time_303'!$E$10:$AR$964,22,FALSE)</f>
        <v>13.454849498327759</v>
      </c>
      <c r="F133" s="13">
        <f>VLOOKUP($C133,'commute time_303'!$E$10:$AR$964,40,FALSE)</f>
        <v>22.353383458646618</v>
      </c>
    </row>
    <row r="134" spans="1:6" x14ac:dyDescent="0.25">
      <c r="A134" t="s">
        <v>266</v>
      </c>
      <c r="B134">
        <v>15500</v>
      </c>
      <c r="C134" t="s">
        <v>267</v>
      </c>
      <c r="D134" s="13">
        <f>VLOOKUP($C134,'commute time_303'!$E$10:$AR$964,31,FALSE)</f>
        <v>12.409816576086957</v>
      </c>
      <c r="E134" s="13">
        <f>VLOOKUP($C134,'commute time_303'!$E$10:$AR$964,22,FALSE)</f>
        <v>18.932988420793301</v>
      </c>
      <c r="F134" s="13">
        <f>VLOOKUP($C134,'commute time_303'!$E$10:$AR$964,40,FALSE)</f>
        <v>31.624674196350998</v>
      </c>
    </row>
    <row r="135" spans="1:6" x14ac:dyDescent="0.25">
      <c r="A135" t="s">
        <v>268</v>
      </c>
      <c r="B135">
        <v>15540</v>
      </c>
      <c r="C135" t="s">
        <v>269</v>
      </c>
      <c r="D135" s="13">
        <f>VLOOKUP($C135,'commute time_303'!$E$10:$AR$964,31,FALSE)</f>
        <v>12.084333769166765</v>
      </c>
      <c r="E135" s="13">
        <f>VLOOKUP($C135,'commute time_303'!$E$10:$AR$964,22,FALSE)</f>
        <v>20.043451652386782</v>
      </c>
      <c r="F135" s="13">
        <f>VLOOKUP($C135,'commute time_303'!$E$10:$AR$964,40,FALSE)</f>
        <v>30.954129190515125</v>
      </c>
    </row>
    <row r="136" spans="1:6" x14ac:dyDescent="0.25">
      <c r="A136" t="s">
        <v>270</v>
      </c>
      <c r="B136">
        <v>15580</v>
      </c>
      <c r="C136" t="s">
        <v>271</v>
      </c>
      <c r="D136" s="13">
        <f>VLOOKUP($C136,'commute time_303'!$E$10:$AR$964,31,FALSE)</f>
        <v>8.2943437671608997</v>
      </c>
      <c r="E136" s="13">
        <f>VLOOKUP($C136,'commute time_303'!$E$10:$AR$964,22,FALSE)</f>
        <v>12.858948318663959</v>
      </c>
      <c r="F136" s="13">
        <f>VLOOKUP($C136,'commute time_303'!$E$10:$AR$964,40,FALSE)</f>
        <v>18.501375515818431</v>
      </c>
    </row>
    <row r="137" spans="1:6" x14ac:dyDescent="0.25">
      <c r="A137" t="s">
        <v>272</v>
      </c>
      <c r="B137">
        <v>15620</v>
      </c>
      <c r="C137" t="s">
        <v>273</v>
      </c>
      <c r="D137" s="13">
        <f>VLOOKUP($C137,'commute time_303'!$E$10:$AR$964,31,FALSE)</f>
        <v>10.48741279951471</v>
      </c>
      <c r="E137" s="13">
        <f>VLOOKUP($C137,'commute time_303'!$E$10:$AR$964,22,FALSE)</f>
        <v>17.232574430823117</v>
      </c>
      <c r="F137" s="13">
        <f>VLOOKUP($C137,'commute time_303'!$E$10:$AR$964,40,FALSE)</f>
        <v>30.197597597597596</v>
      </c>
    </row>
    <row r="138" spans="1:6" x14ac:dyDescent="0.25">
      <c r="A138" t="s">
        <v>274</v>
      </c>
      <c r="B138">
        <v>15660</v>
      </c>
      <c r="C138" t="s">
        <v>275</v>
      </c>
      <c r="D138" s="13">
        <f>VLOOKUP($C138,'commute time_303'!$E$10:$AR$964,31,FALSE)</f>
        <v>13.649093444909344</v>
      </c>
      <c r="E138" s="13">
        <f>VLOOKUP($C138,'commute time_303'!$E$10:$AR$964,22,FALSE)</f>
        <v>21.064364981504315</v>
      </c>
      <c r="F138" s="13">
        <f>VLOOKUP($C138,'commute time_303'!$E$10:$AR$964,40,FALSE)</f>
        <v>31.449965493443756</v>
      </c>
    </row>
    <row r="139" spans="1:6" x14ac:dyDescent="0.25">
      <c r="A139" t="s">
        <v>276</v>
      </c>
      <c r="B139">
        <v>15700</v>
      </c>
      <c r="C139" t="s">
        <v>277</v>
      </c>
      <c r="D139" s="13">
        <f>VLOOKUP($C139,'commute time_303'!$E$10:$AR$964,31,FALSE)</f>
        <v>11.839240506329114</v>
      </c>
      <c r="E139" s="13">
        <f>VLOOKUP($C139,'commute time_303'!$E$10:$AR$964,22,FALSE)</f>
        <v>20.94991744634012</v>
      </c>
      <c r="F139" s="13">
        <f>VLOOKUP($C139,'commute time_303'!$E$10:$AR$964,40,FALSE)</f>
        <v>32.70800889877642</v>
      </c>
    </row>
    <row r="140" spans="1:6" x14ac:dyDescent="0.25">
      <c r="A140" t="s">
        <v>278</v>
      </c>
      <c r="B140">
        <v>15740</v>
      </c>
      <c r="C140" t="s">
        <v>279</v>
      </c>
      <c r="D140" s="13">
        <f>VLOOKUP($C140,'commute time_303'!$E$10:$AR$964,31,FALSE)</f>
        <v>11.537016159338595</v>
      </c>
      <c r="E140" s="13">
        <f>VLOOKUP($C140,'commute time_303'!$E$10:$AR$964,22,FALSE)</f>
        <v>18.555731225296441</v>
      </c>
      <c r="F140" s="13">
        <f>VLOOKUP($C140,'commute time_303'!$E$10:$AR$964,40,FALSE)</f>
        <v>31.205047318611989</v>
      </c>
    </row>
    <row r="141" spans="1:6" x14ac:dyDescent="0.25">
      <c r="A141" t="s">
        <v>280</v>
      </c>
      <c r="B141">
        <v>15780</v>
      </c>
      <c r="C141" t="s">
        <v>281</v>
      </c>
      <c r="D141" s="13">
        <f>VLOOKUP($C141,'commute time_303'!$E$10:$AR$964,31,FALSE)</f>
        <v>11.47881828316611</v>
      </c>
      <c r="E141" s="13">
        <f>VLOOKUP($C141,'commute time_303'!$E$10:$AR$964,22,FALSE)</f>
        <v>18.716467780429596</v>
      </c>
      <c r="F141" s="13">
        <f>VLOOKUP($C141,'commute time_303'!$E$10:$AR$964,40,FALSE)</f>
        <v>30.957190635451504</v>
      </c>
    </row>
    <row r="142" spans="1:6" x14ac:dyDescent="0.25">
      <c r="A142" t="s">
        <v>282</v>
      </c>
      <c r="B142">
        <v>15820</v>
      </c>
      <c r="C142" t="s">
        <v>283</v>
      </c>
      <c r="D142" s="13">
        <f>VLOOKUP($C142,'commute time_303'!$E$10:$AR$964,31,FALSE)</f>
        <v>8.3657142857142865</v>
      </c>
      <c r="E142" s="13">
        <f>VLOOKUP($C142,'commute time_303'!$E$10:$AR$964,22,FALSE)</f>
        <v>13.77552007740687</v>
      </c>
      <c r="F142" s="13">
        <f>VLOOKUP($C142,'commute time_303'!$E$10:$AR$964,40,FALSE)</f>
        <v>23.271676300578036</v>
      </c>
    </row>
    <row r="143" spans="1:6" x14ac:dyDescent="0.25">
      <c r="A143" t="s">
        <v>284</v>
      </c>
      <c r="B143">
        <v>15860</v>
      </c>
      <c r="C143" t="s">
        <v>285</v>
      </c>
      <c r="D143" s="13">
        <f>VLOOKUP($C143,'commute time_303'!$E$10:$AR$964,31,FALSE)</f>
        <v>8.8360536815379032</v>
      </c>
      <c r="E143" s="13">
        <f>VLOOKUP($C143,'commute time_303'!$E$10:$AR$964,22,FALSE)</f>
        <v>15.916001877053027</v>
      </c>
      <c r="F143" s="13">
        <f>VLOOKUP($C143,'commute time_303'!$E$10:$AR$964,40,FALSE)</f>
        <v>27.853046594982079</v>
      </c>
    </row>
    <row r="144" spans="1:6" x14ac:dyDescent="0.25">
      <c r="A144" t="s">
        <v>286</v>
      </c>
      <c r="B144">
        <v>15900</v>
      </c>
      <c r="C144" t="s">
        <v>287</v>
      </c>
      <c r="D144" s="13">
        <f>VLOOKUP($C144,'commute time_303'!$E$10:$AR$964,31,FALSE)</f>
        <v>8.5591787439613523</v>
      </c>
      <c r="E144" s="13">
        <f>VLOOKUP($C144,'commute time_303'!$E$10:$AR$964,22,FALSE)</f>
        <v>22.055102040816326</v>
      </c>
      <c r="F144" s="13">
        <f>VLOOKUP($C144,'commute time_303'!$E$10:$AR$964,40,FALSE)</f>
        <v>43.702733485193619</v>
      </c>
    </row>
    <row r="145" spans="1:6" x14ac:dyDescent="0.25">
      <c r="A145" t="s">
        <v>288</v>
      </c>
      <c r="B145">
        <v>15940</v>
      </c>
      <c r="C145" t="s">
        <v>289</v>
      </c>
      <c r="D145" s="13">
        <f>VLOOKUP($C145,'commute time_303'!$E$10:$AR$964,31,FALSE)</f>
        <v>12.024946165313898</v>
      </c>
      <c r="E145" s="13">
        <f>VLOOKUP($C145,'commute time_303'!$E$10:$AR$964,22,FALSE)</f>
        <v>18.920046192514096</v>
      </c>
      <c r="F145" s="13">
        <f>VLOOKUP($C145,'commute time_303'!$E$10:$AR$964,40,FALSE)</f>
        <v>30.771976385202837</v>
      </c>
    </row>
    <row r="146" spans="1:6" x14ac:dyDescent="0.25">
      <c r="A146" t="s">
        <v>290</v>
      </c>
      <c r="B146">
        <v>15980</v>
      </c>
      <c r="C146" t="s">
        <v>291</v>
      </c>
      <c r="D146" s="13">
        <f>VLOOKUP($C146,'commute time_303'!$E$10:$AR$964,31,FALSE)</f>
        <v>15.76749216561746</v>
      </c>
      <c r="E146" s="13">
        <f>VLOOKUP($C146,'commute time_303'!$E$10:$AR$964,22,FALSE)</f>
        <v>23.098998640814401</v>
      </c>
      <c r="F146" s="13">
        <f>VLOOKUP($C146,'commute time_303'!$E$10:$AR$964,40,FALSE)</f>
        <v>33.220979054344198</v>
      </c>
    </row>
    <row r="147" spans="1:6" x14ac:dyDescent="0.25">
      <c r="A147" t="s">
        <v>292</v>
      </c>
      <c r="B147">
        <v>16020</v>
      </c>
      <c r="C147" t="s">
        <v>293</v>
      </c>
      <c r="D147" s="13">
        <f>VLOOKUP($C147,'commute time_303'!$E$10:$AR$964,31,FALSE)</f>
        <v>10.778998025666338</v>
      </c>
      <c r="E147" s="13">
        <f>VLOOKUP($C147,'commute time_303'!$E$10:$AR$964,22,FALSE)</f>
        <v>17.234308510638296</v>
      </c>
      <c r="F147" s="13">
        <f>VLOOKUP($C147,'commute time_303'!$E$10:$AR$964,40,FALSE)</f>
        <v>28.271610555050046</v>
      </c>
    </row>
    <row r="148" spans="1:6" x14ac:dyDescent="0.25">
      <c r="A148" t="s">
        <v>294</v>
      </c>
      <c r="B148">
        <v>16060</v>
      </c>
      <c r="C148" t="s">
        <v>295</v>
      </c>
      <c r="D148" s="13">
        <f>VLOOKUP($C148,'commute time_303'!$E$10:$AR$964,31,FALSE)</f>
        <v>10.089522342064715</v>
      </c>
      <c r="E148" s="13">
        <f>VLOOKUP($C148,'commute time_303'!$E$10:$AR$964,22,FALSE)</f>
        <v>13.981818181818182</v>
      </c>
      <c r="F148" s="13">
        <f>VLOOKUP($C148,'commute time_303'!$E$10:$AR$964,40,FALSE)</f>
        <v>22.913838988689289</v>
      </c>
    </row>
    <row r="149" spans="1:6" x14ac:dyDescent="0.25">
      <c r="A149" t="s">
        <v>296</v>
      </c>
      <c r="B149">
        <v>16100</v>
      </c>
      <c r="C149" t="s">
        <v>297</v>
      </c>
      <c r="D149" s="13">
        <f>VLOOKUP($C149,'commute time_303'!$E$10:$AR$964,31,FALSE)</f>
        <v>8.5270955165692008</v>
      </c>
      <c r="E149" s="13">
        <f>VLOOKUP($C149,'commute time_303'!$E$10:$AR$964,22,FALSE)</f>
        <v>13.09220287660863</v>
      </c>
      <c r="F149" s="13">
        <f>VLOOKUP($C149,'commute time_303'!$E$10:$AR$964,40,FALSE)</f>
        <v>20.973451327433629</v>
      </c>
    </row>
    <row r="150" spans="1:6" x14ac:dyDescent="0.25">
      <c r="A150" t="s">
        <v>298</v>
      </c>
      <c r="B150">
        <v>16180</v>
      </c>
      <c r="C150" t="s">
        <v>299</v>
      </c>
      <c r="D150" s="13">
        <f>VLOOKUP($C150,'commute time_303'!$E$10:$AR$964,31,FALSE)</f>
        <v>8.6995609450135909</v>
      </c>
      <c r="E150" s="13">
        <f>VLOOKUP($C150,'commute time_303'!$E$10:$AR$964,22,FALSE)</f>
        <v>13.219053491598581</v>
      </c>
      <c r="F150" s="13">
        <f>VLOOKUP($C150,'commute time_303'!$E$10:$AR$964,40,FALSE)</f>
        <v>22.090843023255815</v>
      </c>
    </row>
    <row r="151" spans="1:6" x14ac:dyDescent="0.25">
      <c r="A151" t="s">
        <v>300</v>
      </c>
      <c r="B151">
        <v>16220</v>
      </c>
      <c r="C151" t="s">
        <v>301</v>
      </c>
      <c r="D151" s="13">
        <f>VLOOKUP($C151,'commute time_303'!$E$10:$AR$964,31,FALSE)</f>
        <v>10.587426703835431</v>
      </c>
      <c r="E151" s="13">
        <f>VLOOKUP($C151,'commute time_303'!$E$10:$AR$964,22,FALSE)</f>
        <v>15.248201084277969</v>
      </c>
      <c r="F151" s="13">
        <f>VLOOKUP($C151,'commute time_303'!$E$10:$AR$964,40,FALSE)</f>
        <v>18.995761458846722</v>
      </c>
    </row>
    <row r="152" spans="1:6" x14ac:dyDescent="0.25">
      <c r="A152" t="s">
        <v>302</v>
      </c>
      <c r="B152">
        <v>16260</v>
      </c>
      <c r="C152" t="s">
        <v>303</v>
      </c>
      <c r="D152" s="13">
        <f>VLOOKUP($C152,'commute time_303'!$E$10:$AR$964,31,FALSE)</f>
        <v>7.1639945029775536</v>
      </c>
      <c r="E152" s="13">
        <f>VLOOKUP($C152,'commute time_303'!$E$10:$AR$964,22,FALSE)</f>
        <v>11.947048440870759</v>
      </c>
      <c r="F152" s="13">
        <f>VLOOKUP($C152,'commute time_303'!$E$10:$AR$964,40,FALSE)</f>
        <v>18.44993077988002</v>
      </c>
    </row>
    <row r="153" spans="1:6" x14ac:dyDescent="0.25">
      <c r="A153" t="s">
        <v>304</v>
      </c>
      <c r="B153">
        <v>16300</v>
      </c>
      <c r="C153" t="s">
        <v>305</v>
      </c>
      <c r="D153" s="13">
        <f>VLOOKUP($C153,'commute time_303'!$E$10:$AR$964,31,FALSE)</f>
        <v>11.088008888183477</v>
      </c>
      <c r="E153" s="13">
        <f>VLOOKUP($C153,'commute time_303'!$E$10:$AR$964,22,FALSE)</f>
        <v>17.255699373695197</v>
      </c>
      <c r="F153" s="13">
        <f>VLOOKUP($C153,'commute time_303'!$E$10:$AR$964,40,FALSE)</f>
        <v>26.399472560592741</v>
      </c>
    </row>
    <row r="154" spans="1:6" x14ac:dyDescent="0.25">
      <c r="A154" t="s">
        <v>306</v>
      </c>
      <c r="B154">
        <v>16340</v>
      </c>
      <c r="C154" t="s">
        <v>307</v>
      </c>
      <c r="D154" s="13">
        <f>VLOOKUP($C154,'commute time_303'!$E$10:$AR$964,31,FALSE)</f>
        <v>11.768172043010752</v>
      </c>
      <c r="E154" s="13">
        <f>VLOOKUP($C154,'commute time_303'!$E$10:$AR$964,22,FALSE)</f>
        <v>21.734822051639917</v>
      </c>
      <c r="F154" s="13">
        <f>VLOOKUP($C154,'commute time_303'!$E$10:$AR$964,40,FALSE)</f>
        <v>37.029490616621985</v>
      </c>
    </row>
    <row r="155" spans="1:6" x14ac:dyDescent="0.25">
      <c r="A155" t="s">
        <v>308</v>
      </c>
      <c r="B155">
        <v>16380</v>
      </c>
      <c r="C155" t="s">
        <v>309</v>
      </c>
      <c r="D155" s="13">
        <f>VLOOKUP($C155,'commute time_303'!$E$10:$AR$964,31,FALSE)</f>
        <v>8.1544193216855092</v>
      </c>
      <c r="E155" s="13">
        <f>VLOOKUP($C155,'commute time_303'!$E$10:$AR$964,22,FALSE)</f>
        <v>15.714285714285714</v>
      </c>
      <c r="F155" s="13">
        <f>VLOOKUP($C155,'commute time_303'!$E$10:$AR$964,40,FALSE)</f>
        <v>23.929341317365271</v>
      </c>
    </row>
    <row r="156" spans="1:6" x14ac:dyDescent="0.25">
      <c r="A156" t="s">
        <v>310</v>
      </c>
      <c r="B156">
        <v>16420</v>
      </c>
      <c r="C156" t="s">
        <v>311</v>
      </c>
      <c r="D156" s="13">
        <f>VLOOKUP($C156,'commute time_303'!$E$10:$AR$964,31,FALSE)</f>
        <v>10.534491075735648</v>
      </c>
      <c r="E156" s="13">
        <f>VLOOKUP($C156,'commute time_303'!$E$10:$AR$964,22,FALSE)</f>
        <v>17.520173805090007</v>
      </c>
      <c r="F156" s="13">
        <f>VLOOKUP($C156,'commute time_303'!$E$10:$AR$964,40,FALSE)</f>
        <v>30.120959332638165</v>
      </c>
    </row>
    <row r="157" spans="1:6" x14ac:dyDescent="0.25">
      <c r="A157" t="s">
        <v>312</v>
      </c>
      <c r="B157">
        <v>16460</v>
      </c>
      <c r="C157" t="s">
        <v>313</v>
      </c>
      <c r="D157" s="13">
        <f>VLOOKUP($C157,'commute time_303'!$E$10:$AR$964,31,FALSE)</f>
        <v>8.9223870300103485</v>
      </c>
      <c r="E157" s="13">
        <f>VLOOKUP($C157,'commute time_303'!$E$10:$AR$964,22,FALSE)</f>
        <v>17.847893114080165</v>
      </c>
      <c r="F157" s="13">
        <f>VLOOKUP($C157,'commute time_303'!$E$10:$AR$964,40,FALSE)</f>
        <v>30.680981595092025</v>
      </c>
    </row>
    <row r="158" spans="1:6" x14ac:dyDescent="0.25">
      <c r="A158" t="s">
        <v>314</v>
      </c>
      <c r="B158">
        <v>16500</v>
      </c>
      <c r="C158" t="s">
        <v>315</v>
      </c>
      <c r="D158" s="13">
        <f>VLOOKUP($C158,'commute time_303'!$E$10:$AR$964,31,FALSE)</f>
        <v>11.734921657007941</v>
      </c>
      <c r="E158" s="13">
        <f>VLOOKUP($C158,'commute time_303'!$E$10:$AR$964,22,FALSE)</f>
        <v>20.122246354328265</v>
      </c>
      <c r="F158" s="13">
        <f>VLOOKUP($C158,'commute time_303'!$E$10:$AR$964,40,FALSE)</f>
        <v>33.047762191048761</v>
      </c>
    </row>
    <row r="159" spans="1:6" x14ac:dyDescent="0.25">
      <c r="A159" t="s">
        <v>316</v>
      </c>
      <c r="B159">
        <v>16540</v>
      </c>
      <c r="C159" t="s">
        <v>317</v>
      </c>
      <c r="D159" s="13">
        <f>VLOOKUP($C159,'commute time_303'!$E$10:$AR$964,31,FALSE)</f>
        <v>12.112214590681269</v>
      </c>
      <c r="E159" s="13">
        <f>VLOOKUP($C159,'commute time_303'!$E$10:$AR$964,22,FALSE)</f>
        <v>20.030723593601017</v>
      </c>
      <c r="F159" s="13">
        <f>VLOOKUP($C159,'commute time_303'!$E$10:$AR$964,40,FALSE)</f>
        <v>31.584124363736414</v>
      </c>
    </row>
    <row r="160" spans="1:6" x14ac:dyDescent="0.25">
      <c r="A160" t="s">
        <v>318</v>
      </c>
      <c r="B160">
        <v>16580</v>
      </c>
      <c r="C160" t="s">
        <v>319</v>
      </c>
      <c r="D160" s="13">
        <f>VLOOKUP($C160,'commute time_303'!$E$10:$AR$964,31,FALSE)</f>
        <v>11.042345784917726</v>
      </c>
      <c r="E160" s="13">
        <f>VLOOKUP($C160,'commute time_303'!$E$10:$AR$964,22,FALSE)</f>
        <v>16.313371107159107</v>
      </c>
      <c r="F160" s="13">
        <f>VLOOKUP($C160,'commute time_303'!$E$10:$AR$964,40,FALSE)</f>
        <v>22.891978029429715</v>
      </c>
    </row>
    <row r="161" spans="1:6" x14ac:dyDescent="0.25">
      <c r="A161" t="s">
        <v>320</v>
      </c>
      <c r="B161">
        <v>16620</v>
      </c>
      <c r="C161" t="s">
        <v>321</v>
      </c>
      <c r="D161" s="13">
        <f>VLOOKUP($C161,'commute time_303'!$E$10:$AR$964,31,FALSE)</f>
        <v>12.58808867204073</v>
      </c>
      <c r="E161" s="13">
        <f>VLOOKUP($C161,'commute time_303'!$E$10:$AR$964,22,FALSE)</f>
        <v>20.783735571878278</v>
      </c>
      <c r="F161" s="13">
        <f>VLOOKUP($C161,'commute time_303'!$E$10:$AR$964,40,FALSE)</f>
        <v>31.658020804817959</v>
      </c>
    </row>
    <row r="162" spans="1:6" x14ac:dyDescent="0.25">
      <c r="A162" t="s">
        <v>322</v>
      </c>
      <c r="B162">
        <v>16660</v>
      </c>
      <c r="C162" t="s">
        <v>323</v>
      </c>
      <c r="D162" s="13">
        <f>VLOOKUP($C162,'commute time_303'!$E$10:$AR$964,31,FALSE)</f>
        <v>8.0428438373176032</v>
      </c>
      <c r="E162" s="13">
        <f>VLOOKUP($C162,'commute time_303'!$E$10:$AR$964,22,FALSE)</f>
        <v>15.171414416646025</v>
      </c>
      <c r="F162" s="13">
        <f>VLOOKUP($C162,'commute time_303'!$E$10:$AR$964,40,FALSE)</f>
        <v>25.226984126984128</v>
      </c>
    </row>
    <row r="163" spans="1:6" x14ac:dyDescent="0.25">
      <c r="A163" t="s">
        <v>324</v>
      </c>
      <c r="B163">
        <v>16700</v>
      </c>
      <c r="C163" t="s">
        <v>325</v>
      </c>
      <c r="D163" s="13">
        <f>VLOOKUP($C163,'commute time_303'!$E$10:$AR$964,31,FALSE)</f>
        <v>15.213585448566437</v>
      </c>
      <c r="E163" s="13">
        <f>VLOOKUP($C163,'commute time_303'!$E$10:$AR$964,22,FALSE)</f>
        <v>22.177029165724623</v>
      </c>
      <c r="F163" s="13">
        <f>VLOOKUP($C163,'commute time_303'!$E$10:$AR$964,40,FALSE)</f>
        <v>32.372838939750999</v>
      </c>
    </row>
    <row r="164" spans="1:6" x14ac:dyDescent="0.25">
      <c r="A164" t="s">
        <v>326</v>
      </c>
      <c r="B164">
        <v>16740</v>
      </c>
      <c r="C164" t="s">
        <v>327</v>
      </c>
      <c r="D164" s="13">
        <f>VLOOKUP($C164,'commute time_303'!$E$10:$AR$964,31,FALSE)</f>
        <v>15.467205218105436</v>
      </c>
      <c r="E164" s="13">
        <f>VLOOKUP($C164,'commute time_303'!$E$10:$AR$964,22,FALSE)</f>
        <v>22.616221600704954</v>
      </c>
      <c r="F164" s="13">
        <f>VLOOKUP($C164,'commute time_303'!$E$10:$AR$964,40,FALSE)</f>
        <v>32.870362523540493</v>
      </c>
    </row>
    <row r="165" spans="1:6" x14ac:dyDescent="0.25">
      <c r="A165" t="s">
        <v>328</v>
      </c>
      <c r="B165">
        <v>16820</v>
      </c>
      <c r="C165" t="s">
        <v>329</v>
      </c>
      <c r="D165" s="13">
        <f>VLOOKUP($C165,'commute time_303'!$E$10:$AR$964,31,FALSE)</f>
        <v>13.486921950198786</v>
      </c>
      <c r="E165" s="13">
        <f>VLOOKUP($C165,'commute time_303'!$E$10:$AR$964,22,FALSE)</f>
        <v>20.798755647729799</v>
      </c>
      <c r="F165" s="13">
        <f>VLOOKUP($C165,'commute time_303'!$E$10:$AR$964,40,FALSE)</f>
        <v>31.669928629239937</v>
      </c>
    </row>
    <row r="166" spans="1:6" x14ac:dyDescent="0.25">
      <c r="A166" t="s">
        <v>330</v>
      </c>
      <c r="B166">
        <v>16860</v>
      </c>
      <c r="C166" t="s">
        <v>331</v>
      </c>
      <c r="D166" s="13">
        <f>VLOOKUP($C166,'commute time_303'!$E$10:$AR$964,31,FALSE)</f>
        <v>13.546659287273622</v>
      </c>
      <c r="E166" s="13">
        <f>VLOOKUP($C166,'commute time_303'!$E$10:$AR$964,22,FALSE)</f>
        <v>21.289189255129674</v>
      </c>
      <c r="F166" s="13">
        <f>VLOOKUP($C166,'commute time_303'!$E$10:$AR$964,40,FALSE)</f>
        <v>31.365196078431374</v>
      </c>
    </row>
    <row r="167" spans="1:6" x14ac:dyDescent="0.25">
      <c r="A167" t="s">
        <v>332</v>
      </c>
      <c r="B167">
        <v>16900</v>
      </c>
      <c r="C167" t="s">
        <v>333</v>
      </c>
      <c r="D167" s="13">
        <f>VLOOKUP($C167,'commute time_303'!$E$10:$AR$964,31,FALSE)</f>
        <v>15.103633916554509</v>
      </c>
      <c r="E167" s="13">
        <f>VLOOKUP($C167,'commute time_303'!$E$10:$AR$964,22,FALSE)</f>
        <v>26.492385786802032</v>
      </c>
      <c r="F167" s="13">
        <f>VLOOKUP($C167,'commute time_303'!$E$10:$AR$964,40,FALSE)</f>
        <v>45.329365079365083</v>
      </c>
    </row>
    <row r="168" spans="1:6" x14ac:dyDescent="0.25">
      <c r="A168" t="s">
        <v>334</v>
      </c>
      <c r="B168">
        <v>16940</v>
      </c>
      <c r="C168" t="s">
        <v>335</v>
      </c>
      <c r="D168" s="13">
        <f>VLOOKUP($C168,'commute time_303'!$E$10:$AR$964,31,FALSE)</f>
        <v>10.118024976539377</v>
      </c>
      <c r="E168" s="13">
        <f>VLOOKUP($C168,'commute time_303'!$E$10:$AR$964,22,FALSE)</f>
        <v>13.386270121995235</v>
      </c>
      <c r="F168" s="13">
        <f>VLOOKUP($C168,'commute time_303'!$E$10:$AR$964,40,FALSE)</f>
        <v>18.287412837475415</v>
      </c>
    </row>
    <row r="169" spans="1:6" x14ac:dyDescent="0.25">
      <c r="A169" t="s">
        <v>336</v>
      </c>
      <c r="B169">
        <v>16980</v>
      </c>
      <c r="C169" t="s">
        <v>337</v>
      </c>
      <c r="D169" s="13">
        <f>VLOOKUP($C169,'commute time_303'!$E$10:$AR$964,31,FALSE)</f>
        <v>16.68268566037429</v>
      </c>
      <c r="E169" s="13">
        <f>VLOOKUP($C169,'commute time_303'!$E$10:$AR$964,22,FALSE)</f>
        <v>28.912190412223996</v>
      </c>
      <c r="F169" s="13">
        <f>VLOOKUP($C169,'commute time_303'!$E$10:$AR$964,40,FALSE)</f>
        <v>45.130145697610331</v>
      </c>
    </row>
    <row r="170" spans="1:6" x14ac:dyDescent="0.25">
      <c r="A170" t="s">
        <v>338</v>
      </c>
      <c r="B170">
        <v>17020</v>
      </c>
      <c r="C170" t="s">
        <v>339</v>
      </c>
      <c r="D170" s="13">
        <f>VLOOKUP($C170,'commute time_303'!$E$10:$AR$964,31,FALSE)</f>
        <v>8.982984897447734</v>
      </c>
      <c r="E170" s="13">
        <f>VLOOKUP($C170,'commute time_303'!$E$10:$AR$964,22,FALSE)</f>
        <v>15.463519313304721</v>
      </c>
      <c r="F170" s="13">
        <f>VLOOKUP($C170,'commute time_303'!$E$10:$AR$964,40,FALSE)</f>
        <v>26.667280863385102</v>
      </c>
    </row>
    <row r="171" spans="1:6" x14ac:dyDescent="0.25">
      <c r="A171" t="s">
        <v>340</v>
      </c>
      <c r="B171">
        <v>17060</v>
      </c>
      <c r="C171" t="s">
        <v>341</v>
      </c>
      <c r="D171" s="13">
        <f>VLOOKUP($C171,'commute time_303'!$E$10:$AR$964,31,FALSE)</f>
        <v>12.112827112827112</v>
      </c>
      <c r="E171" s="13">
        <f>VLOOKUP($C171,'commute time_303'!$E$10:$AR$964,22,FALSE)</f>
        <v>18.937786640079761</v>
      </c>
      <c r="F171" s="13">
        <f>VLOOKUP($C171,'commute time_303'!$E$10:$AR$964,40,FALSE)</f>
        <v>32.778582930756841</v>
      </c>
    </row>
    <row r="172" spans="1:6" x14ac:dyDescent="0.25">
      <c r="A172" t="s">
        <v>342</v>
      </c>
      <c r="B172">
        <v>17140</v>
      </c>
      <c r="C172" t="s">
        <v>343</v>
      </c>
      <c r="D172" s="13">
        <f>VLOOKUP($C172,'commute time_303'!$E$10:$AR$964,31,FALSE)</f>
        <v>13.910474348921657</v>
      </c>
      <c r="E172" s="13">
        <f>VLOOKUP($C172,'commute time_303'!$E$10:$AR$964,22,FALSE)</f>
        <v>22.135363565615556</v>
      </c>
      <c r="F172" s="13">
        <f>VLOOKUP($C172,'commute time_303'!$E$10:$AR$964,40,FALSE)</f>
        <v>32.377554641671715</v>
      </c>
    </row>
    <row r="173" spans="1:6" x14ac:dyDescent="0.25">
      <c r="A173" t="s">
        <v>344</v>
      </c>
      <c r="B173">
        <v>17200</v>
      </c>
      <c r="C173" t="s">
        <v>345</v>
      </c>
      <c r="D173" s="13">
        <f>VLOOKUP($C173,'commute time_303'!$E$10:$AR$964,31,FALSE)</f>
        <v>12.675167785234899</v>
      </c>
      <c r="E173" s="13">
        <f>VLOOKUP($C173,'commute time_303'!$E$10:$AR$964,22,FALSE)</f>
        <v>22.096</v>
      </c>
      <c r="F173" s="13">
        <f>VLOOKUP($C173,'commute time_303'!$E$10:$AR$964,40,FALSE)</f>
        <v>33.350203176948654</v>
      </c>
    </row>
    <row r="174" spans="1:6" x14ac:dyDescent="0.25">
      <c r="A174" t="s">
        <v>346</v>
      </c>
      <c r="B174">
        <v>17220</v>
      </c>
      <c r="C174" t="s">
        <v>347</v>
      </c>
      <c r="D174" s="13">
        <f>VLOOKUP($C174,'commute time_303'!$E$10:$AR$964,31,FALSE)</f>
        <v>12.742546926757452</v>
      </c>
      <c r="E174" s="13">
        <f>VLOOKUP($C174,'commute time_303'!$E$10:$AR$964,22,FALSE)</f>
        <v>20.728164154712186</v>
      </c>
      <c r="F174" s="13">
        <f>VLOOKUP($C174,'commute time_303'!$E$10:$AR$964,40,FALSE)</f>
        <v>32.018486566428393</v>
      </c>
    </row>
    <row r="175" spans="1:6" x14ac:dyDescent="0.25">
      <c r="A175" t="s">
        <v>348</v>
      </c>
      <c r="B175">
        <v>17260</v>
      </c>
      <c r="C175" t="s">
        <v>349</v>
      </c>
      <c r="D175" s="13">
        <f>VLOOKUP($C175,'commute time_303'!$E$10:$AR$964,31,FALSE)</f>
        <v>8.03274139844617</v>
      </c>
      <c r="E175" s="13">
        <f>VLOOKUP($C175,'commute time_303'!$E$10:$AR$964,22,FALSE)</f>
        <v>13.374805598755831</v>
      </c>
      <c r="F175" s="13">
        <f>VLOOKUP($C175,'commute time_303'!$E$10:$AR$964,40,FALSE)</f>
        <v>26.586750788643535</v>
      </c>
    </row>
    <row r="176" spans="1:6" x14ac:dyDescent="0.25">
      <c r="A176" t="s">
        <v>350</v>
      </c>
      <c r="B176">
        <v>17300</v>
      </c>
      <c r="C176" t="s">
        <v>351</v>
      </c>
      <c r="D176" s="13">
        <f>VLOOKUP($C176,'commute time_303'!$E$10:$AR$964,31,FALSE)</f>
        <v>12.775754859671727</v>
      </c>
      <c r="E176" s="13">
        <f>VLOOKUP($C176,'commute time_303'!$E$10:$AR$964,22,FALSE)</f>
        <v>20.313045363394938</v>
      </c>
      <c r="F176" s="13">
        <f>VLOOKUP($C176,'commute time_303'!$E$10:$AR$964,40,FALSE)</f>
        <v>31.237326859917179</v>
      </c>
    </row>
    <row r="177" spans="1:6" x14ac:dyDescent="0.25">
      <c r="A177" t="s">
        <v>352</v>
      </c>
      <c r="B177">
        <v>17340</v>
      </c>
      <c r="C177" t="s">
        <v>353</v>
      </c>
      <c r="D177" s="13">
        <f>VLOOKUP($C177,'commute time_303'!$E$10:$AR$964,31,FALSE)</f>
        <v>10.883913291500285</v>
      </c>
      <c r="E177" s="13">
        <f>VLOOKUP($C177,'commute time_303'!$E$10:$AR$964,22,FALSE)</f>
        <v>20.739130434782609</v>
      </c>
      <c r="F177" s="13">
        <f>VLOOKUP($C177,'commute time_303'!$E$10:$AR$964,40,FALSE)</f>
        <v>40.766778523489933</v>
      </c>
    </row>
    <row r="178" spans="1:6" x14ac:dyDescent="0.25">
      <c r="A178" t="s">
        <v>354</v>
      </c>
      <c r="B178">
        <v>17380</v>
      </c>
      <c r="C178" t="s">
        <v>355</v>
      </c>
      <c r="D178" s="13">
        <f>VLOOKUP($C178,'commute time_303'!$E$10:$AR$964,31,FALSE)</f>
        <v>7.6</v>
      </c>
      <c r="E178" s="13">
        <f>VLOOKUP($C178,'commute time_303'!$E$10:$AR$964,22,FALSE)</f>
        <v>13.087550200803213</v>
      </c>
      <c r="F178" s="13">
        <f>VLOOKUP($C178,'commute time_303'!$E$10:$AR$964,40,FALSE)</f>
        <v>25.132723112128147</v>
      </c>
    </row>
    <row r="179" spans="1:6" x14ac:dyDescent="0.25">
      <c r="A179" t="s">
        <v>356</v>
      </c>
      <c r="B179">
        <v>17420</v>
      </c>
      <c r="C179" t="s">
        <v>357</v>
      </c>
      <c r="D179" s="13">
        <f>VLOOKUP($C179,'commute time_303'!$E$10:$AR$964,31,FALSE)</f>
        <v>11.942563081009297</v>
      </c>
      <c r="E179" s="13">
        <f>VLOOKUP($C179,'commute time_303'!$E$10:$AR$964,22,FALSE)</f>
        <v>18.1303661971831</v>
      </c>
      <c r="F179" s="13">
        <f>VLOOKUP($C179,'commute time_303'!$E$10:$AR$964,40,FALSE)</f>
        <v>31.250650315867706</v>
      </c>
    </row>
    <row r="180" spans="1:6" x14ac:dyDescent="0.25">
      <c r="A180" t="s">
        <v>358</v>
      </c>
      <c r="B180">
        <v>17460</v>
      </c>
      <c r="C180" t="s">
        <v>359</v>
      </c>
      <c r="D180" s="13">
        <f>VLOOKUP($C180,'commute time_303'!$E$10:$AR$964,31,FALSE)</f>
        <v>13.942046657895581</v>
      </c>
      <c r="E180" s="13">
        <f>VLOOKUP($C180,'commute time_303'!$E$10:$AR$964,22,FALSE)</f>
        <v>22.332181439756848</v>
      </c>
      <c r="F180" s="13">
        <f>VLOOKUP($C180,'commute time_303'!$E$10:$AR$964,40,FALSE)</f>
        <v>32.539652407762944</v>
      </c>
    </row>
    <row r="181" spans="1:6" x14ac:dyDescent="0.25">
      <c r="A181" t="s">
        <v>360</v>
      </c>
      <c r="B181">
        <v>17500</v>
      </c>
      <c r="C181" t="s">
        <v>361</v>
      </c>
      <c r="D181" s="13">
        <f>VLOOKUP($C181,'commute time_303'!$E$10:$AR$964,31,FALSE)</f>
        <v>8.1132743362831867</v>
      </c>
      <c r="E181" s="13">
        <f>VLOOKUP($C181,'commute time_303'!$E$10:$AR$964,22,FALSE)</f>
        <v>18.756097560975611</v>
      </c>
      <c r="F181" s="13">
        <f>VLOOKUP($C181,'commute time_303'!$E$10:$AR$964,40,FALSE)</f>
        <v>33.535132096683533</v>
      </c>
    </row>
    <row r="182" spans="1:6" x14ac:dyDescent="0.25">
      <c r="A182" t="s">
        <v>362</v>
      </c>
      <c r="B182">
        <v>17540</v>
      </c>
      <c r="C182" t="s">
        <v>363</v>
      </c>
      <c r="D182" s="13">
        <f>VLOOKUP($C182,'commute time_303'!$E$10:$AR$964,31,FALSE)</f>
        <v>8.1549724282182918</v>
      </c>
      <c r="E182" s="13">
        <f>VLOOKUP($C182,'commute time_303'!$E$10:$AR$964,22,FALSE)</f>
        <v>13.850136813302463</v>
      </c>
      <c r="F182" s="13">
        <f>VLOOKUP($C182,'commute time_303'!$E$10:$AR$964,40,FALSE)</f>
        <v>25.557575757575759</v>
      </c>
    </row>
    <row r="183" spans="1:6" x14ac:dyDescent="0.25">
      <c r="A183" t="s">
        <v>364</v>
      </c>
      <c r="B183">
        <v>17580</v>
      </c>
      <c r="C183" t="s">
        <v>365</v>
      </c>
      <c r="D183" s="13">
        <f>VLOOKUP($C183,'commute time_303'!$E$10:$AR$964,31,FALSE)</f>
        <v>7.9546792230723957</v>
      </c>
      <c r="E183" s="13">
        <f>VLOOKUP($C183,'commute time_303'!$E$10:$AR$964,22,FALSE)</f>
        <v>13.073830691921144</v>
      </c>
      <c r="F183" s="13">
        <f>VLOOKUP($C183,'commute time_303'!$E$10:$AR$964,40,FALSE)</f>
        <v>20.319665271966528</v>
      </c>
    </row>
    <row r="184" spans="1:6" x14ac:dyDescent="0.25">
      <c r="A184" t="s">
        <v>366</v>
      </c>
      <c r="B184">
        <v>17620</v>
      </c>
      <c r="C184" t="s">
        <v>367</v>
      </c>
      <c r="D184" s="13">
        <f>VLOOKUP($C184,'commute time_303'!$E$10:$AR$964,31,FALSE)</f>
        <v>13.196126905644828</v>
      </c>
      <c r="E184" s="13">
        <f>VLOOKUP($C184,'commute time_303'!$E$10:$AR$964,22,FALSE)</f>
        <v>22.067427385892117</v>
      </c>
      <c r="F184" s="13">
        <f>VLOOKUP($C184,'commute time_303'!$E$10:$AR$964,40,FALSE)</f>
        <v>33.655227200508421</v>
      </c>
    </row>
    <row r="185" spans="1:6" x14ac:dyDescent="0.25">
      <c r="A185" t="s">
        <v>368</v>
      </c>
      <c r="B185">
        <v>17660</v>
      </c>
      <c r="C185" t="s">
        <v>369</v>
      </c>
      <c r="D185" s="13">
        <f>VLOOKUP($C185,'commute time_303'!$E$10:$AR$964,31,FALSE)</f>
        <v>11.47416162726773</v>
      </c>
      <c r="E185" s="13">
        <f>VLOOKUP($C185,'commute time_303'!$E$10:$AR$964,22,FALSE)</f>
        <v>17.714584279872785</v>
      </c>
      <c r="F185" s="13">
        <f>VLOOKUP($C185,'commute time_303'!$E$10:$AR$964,40,FALSE)</f>
        <v>28.537037037037038</v>
      </c>
    </row>
    <row r="186" spans="1:6" x14ac:dyDescent="0.25">
      <c r="A186" t="s">
        <v>370</v>
      </c>
      <c r="B186">
        <v>17700</v>
      </c>
      <c r="C186" t="s">
        <v>371</v>
      </c>
      <c r="D186" s="13">
        <f>VLOOKUP($C186,'commute time_303'!$E$10:$AR$964,31,FALSE)</f>
        <v>7.6085618354784561</v>
      </c>
      <c r="E186" s="13">
        <f>VLOOKUP($C186,'commute time_303'!$E$10:$AR$964,22,FALSE)</f>
        <v>13.040946314831665</v>
      </c>
      <c r="F186" s="13">
        <f>VLOOKUP($C186,'commute time_303'!$E$10:$AR$964,40,FALSE)</f>
        <v>22.41732283464567</v>
      </c>
    </row>
    <row r="187" spans="1:6" x14ac:dyDescent="0.25">
      <c r="A187" t="s">
        <v>372</v>
      </c>
      <c r="B187">
        <v>17740</v>
      </c>
      <c r="C187" t="s">
        <v>373</v>
      </c>
      <c r="D187" s="13">
        <f>VLOOKUP($C187,'commute time_303'!$E$10:$AR$964,31,FALSE)</f>
        <v>11.361424847958297</v>
      </c>
      <c r="E187" s="13">
        <f>VLOOKUP($C187,'commute time_303'!$E$10:$AR$964,22,FALSE)</f>
        <v>20.559931506849313</v>
      </c>
      <c r="F187" s="13">
        <f>VLOOKUP($C187,'commute time_303'!$E$10:$AR$964,40,FALSE)</f>
        <v>31.827821011673151</v>
      </c>
    </row>
    <row r="188" spans="1:6" x14ac:dyDescent="0.25">
      <c r="A188" t="s">
        <v>374</v>
      </c>
      <c r="B188">
        <v>17780</v>
      </c>
      <c r="C188" t="s">
        <v>375</v>
      </c>
      <c r="D188" s="13">
        <f>VLOOKUP($C188,'commute time_303'!$E$10:$AR$964,31,FALSE)</f>
        <v>11.136281777442727</v>
      </c>
      <c r="E188" s="13">
        <f>VLOOKUP($C188,'commute time_303'!$E$10:$AR$964,22,FALSE)</f>
        <v>16.366398493666551</v>
      </c>
      <c r="F188" s="13">
        <f>VLOOKUP($C188,'commute time_303'!$E$10:$AR$964,40,FALSE)</f>
        <v>22.557226729995381</v>
      </c>
    </row>
    <row r="189" spans="1:6" x14ac:dyDescent="0.25">
      <c r="A189" t="s">
        <v>376</v>
      </c>
      <c r="B189">
        <v>17820</v>
      </c>
      <c r="C189" t="s">
        <v>377</v>
      </c>
      <c r="D189" s="13">
        <f>VLOOKUP($C189,'commute time_303'!$E$10:$AR$964,31,FALSE)</f>
        <v>12.6966618287373</v>
      </c>
      <c r="E189" s="13">
        <f>VLOOKUP($C189,'commute time_303'!$E$10:$AR$964,22,FALSE)</f>
        <v>20.318204037295192</v>
      </c>
      <c r="F189" s="13">
        <f>VLOOKUP($C189,'commute time_303'!$E$10:$AR$964,40,FALSE)</f>
        <v>30.217359468288837</v>
      </c>
    </row>
    <row r="190" spans="1:6" x14ac:dyDescent="0.25">
      <c r="A190" t="s">
        <v>378</v>
      </c>
      <c r="B190">
        <v>17860</v>
      </c>
      <c r="C190" t="s">
        <v>379</v>
      </c>
      <c r="D190" s="13">
        <f>VLOOKUP($C190,'commute time_303'!$E$10:$AR$964,31,FALSE)</f>
        <v>11.389466944133185</v>
      </c>
      <c r="E190" s="13">
        <f>VLOOKUP($C190,'commute time_303'!$E$10:$AR$964,22,FALSE)</f>
        <v>16.838204233999704</v>
      </c>
      <c r="F190" s="13">
        <f>VLOOKUP($C190,'commute time_303'!$E$10:$AR$964,40,FALSE)</f>
        <v>23.457975986277873</v>
      </c>
    </row>
    <row r="191" spans="1:6" x14ac:dyDescent="0.25">
      <c r="A191" t="s">
        <v>380</v>
      </c>
      <c r="B191">
        <v>17900</v>
      </c>
      <c r="C191" t="s">
        <v>381</v>
      </c>
      <c r="D191" s="13">
        <f>VLOOKUP($C191,'commute time_303'!$E$10:$AR$964,31,FALSE)</f>
        <v>13.561425387933678</v>
      </c>
      <c r="E191" s="13">
        <f>VLOOKUP($C191,'commute time_303'!$E$10:$AR$964,22,FALSE)</f>
        <v>21.352917093142274</v>
      </c>
      <c r="F191" s="13">
        <f>VLOOKUP($C191,'commute time_303'!$E$10:$AR$964,40,FALSE)</f>
        <v>31.726339622641511</v>
      </c>
    </row>
    <row r="192" spans="1:6" x14ac:dyDescent="0.25">
      <c r="A192" t="s">
        <v>382</v>
      </c>
      <c r="B192">
        <v>17940</v>
      </c>
      <c r="C192" t="s">
        <v>383</v>
      </c>
      <c r="D192" s="13">
        <f>VLOOKUP($C192,'commute time_303'!$E$10:$AR$964,31,FALSE)</f>
        <v>13.853619729514717</v>
      </c>
      <c r="E192" s="13">
        <f>VLOOKUP($C192,'commute time_303'!$E$10:$AR$964,22,FALSE)</f>
        <v>23.380267214799588</v>
      </c>
      <c r="F192" s="13">
        <f>VLOOKUP($C192,'commute time_303'!$E$10:$AR$964,40,FALSE)</f>
        <v>41.029728020240356</v>
      </c>
    </row>
    <row r="193" spans="1:6" x14ac:dyDescent="0.25">
      <c r="A193" t="s">
        <v>384</v>
      </c>
      <c r="B193">
        <v>17980</v>
      </c>
      <c r="C193" t="s">
        <v>385</v>
      </c>
      <c r="D193" s="13">
        <f>VLOOKUP($C193,'commute time_303'!$E$10:$AR$964,31,FALSE)</f>
        <v>12.886921612023265</v>
      </c>
      <c r="E193" s="13">
        <f>VLOOKUP($C193,'commute time_303'!$E$10:$AR$964,22,FALSE)</f>
        <v>18.726358148893361</v>
      </c>
      <c r="F193" s="13">
        <f>VLOOKUP($C193,'commute time_303'!$E$10:$AR$964,40,FALSE)</f>
        <v>27.668995859213251</v>
      </c>
    </row>
    <row r="194" spans="1:6" x14ac:dyDescent="0.25">
      <c r="A194" t="s">
        <v>386</v>
      </c>
      <c r="B194">
        <v>18020</v>
      </c>
      <c r="C194" t="s">
        <v>387</v>
      </c>
      <c r="D194" s="13">
        <f>VLOOKUP($C194,'commute time_303'!$E$10:$AR$964,31,FALSE)</f>
        <v>11.267481718464351</v>
      </c>
      <c r="E194" s="13">
        <f>VLOOKUP($C194,'commute time_303'!$E$10:$AR$964,22,FALSE)</f>
        <v>16.628330995792425</v>
      </c>
      <c r="F194" s="13">
        <f>VLOOKUP($C194,'commute time_303'!$E$10:$AR$964,40,FALSE)</f>
        <v>23.437038404726735</v>
      </c>
    </row>
    <row r="195" spans="1:6" x14ac:dyDescent="0.25">
      <c r="A195" t="s">
        <v>388</v>
      </c>
      <c r="B195">
        <v>18060</v>
      </c>
      <c r="C195" t="s">
        <v>389</v>
      </c>
      <c r="D195" s="13">
        <f>VLOOKUP($C195,'commute time_303'!$E$10:$AR$964,31,FALSE)</f>
        <v>11.025367156208278</v>
      </c>
      <c r="E195" s="13">
        <f>VLOOKUP($C195,'commute time_303'!$E$10:$AR$964,22,FALSE)</f>
        <v>17.168147077050197</v>
      </c>
      <c r="F195" s="13">
        <f>VLOOKUP($C195,'commute time_303'!$E$10:$AR$964,40,FALSE)</f>
        <v>25.719354838709677</v>
      </c>
    </row>
    <row r="196" spans="1:6" x14ac:dyDescent="0.25">
      <c r="A196" t="s">
        <v>390</v>
      </c>
      <c r="B196">
        <v>18100</v>
      </c>
      <c r="C196" t="s">
        <v>391</v>
      </c>
      <c r="D196" s="13">
        <f>VLOOKUP($C196,'commute time_303'!$E$10:$AR$964,31,FALSE)</f>
        <v>8.0325329202168856</v>
      </c>
      <c r="E196" s="13">
        <f>VLOOKUP($C196,'commute time_303'!$E$10:$AR$964,22,FALSE)</f>
        <v>12.90794686553251</v>
      </c>
      <c r="F196" s="13">
        <f>VLOOKUP($C196,'commute time_303'!$E$10:$AR$964,40,FALSE)</f>
        <v>20.179740580605312</v>
      </c>
    </row>
    <row r="197" spans="1:6" x14ac:dyDescent="0.25">
      <c r="A197" t="s">
        <v>392</v>
      </c>
      <c r="B197">
        <v>18140</v>
      </c>
      <c r="C197" t="s">
        <v>393</v>
      </c>
      <c r="D197" s="13">
        <f>VLOOKUP($C197,'commute time_303'!$E$10:$AR$964,31,FALSE)</f>
        <v>13.711918278546419</v>
      </c>
      <c r="E197" s="13">
        <f>VLOOKUP($C197,'commute time_303'!$E$10:$AR$964,22,FALSE)</f>
        <v>21.494500458295143</v>
      </c>
      <c r="F197" s="13">
        <f>VLOOKUP($C197,'commute time_303'!$E$10:$AR$964,40,FALSE)</f>
        <v>31.31543678216466</v>
      </c>
    </row>
    <row r="198" spans="1:6" x14ac:dyDescent="0.25">
      <c r="A198" t="s">
        <v>394</v>
      </c>
      <c r="B198">
        <v>18180</v>
      </c>
      <c r="C198" t="s">
        <v>395</v>
      </c>
      <c r="D198" s="13">
        <f>VLOOKUP($C198,'commute time_303'!$E$10:$AR$964,31,FALSE)</f>
        <v>13.163572607260726</v>
      </c>
      <c r="E198" s="13">
        <f>VLOOKUP($C198,'commute time_303'!$E$10:$AR$964,22,FALSE)</f>
        <v>22.316861335729261</v>
      </c>
      <c r="F198" s="13">
        <f>VLOOKUP($C198,'commute time_303'!$E$10:$AR$964,40,FALSE)</f>
        <v>33.429215896885069</v>
      </c>
    </row>
    <row r="199" spans="1:6" x14ac:dyDescent="0.25">
      <c r="A199" t="s">
        <v>396</v>
      </c>
      <c r="B199">
        <v>18220</v>
      </c>
      <c r="C199" t="s">
        <v>397</v>
      </c>
      <c r="D199" s="13">
        <f>VLOOKUP($C199,'commute time_303'!$E$10:$AR$964,31,FALSE)</f>
        <v>10.125744540039708</v>
      </c>
      <c r="E199" s="13">
        <f>VLOOKUP($C199,'commute time_303'!$E$10:$AR$964,22,FALSE)</f>
        <v>17.475230898404703</v>
      </c>
      <c r="F199" s="13">
        <f>VLOOKUP($C199,'commute time_303'!$E$10:$AR$964,40,FALSE)</f>
        <v>33.423558897243105</v>
      </c>
    </row>
    <row r="200" spans="1:6" x14ac:dyDescent="0.25">
      <c r="A200" t="s">
        <v>398</v>
      </c>
      <c r="B200">
        <v>18260</v>
      </c>
      <c r="C200" t="s">
        <v>399</v>
      </c>
      <c r="D200" s="13">
        <f>VLOOKUP($C200,'commute time_303'!$E$10:$AR$964,31,FALSE)</f>
        <v>13</v>
      </c>
      <c r="E200" s="13">
        <f>VLOOKUP($C200,'commute time_303'!$E$10:$AR$964,22,FALSE)</f>
        <v>21.243131029429723</v>
      </c>
      <c r="F200" s="13">
        <f>VLOOKUP($C200,'commute time_303'!$E$10:$AR$964,40,FALSE)</f>
        <v>31.85390428211587</v>
      </c>
    </row>
    <row r="201" spans="1:6" x14ac:dyDescent="0.25">
      <c r="A201" t="s">
        <v>400</v>
      </c>
      <c r="B201">
        <v>18300</v>
      </c>
      <c r="C201" t="s">
        <v>401</v>
      </c>
      <c r="D201" s="13">
        <f>VLOOKUP($C201,'commute time_303'!$E$10:$AR$964,31,FALSE)</f>
        <v>8.5770454545454555</v>
      </c>
      <c r="E201" s="13">
        <f>VLOOKUP($C201,'commute time_303'!$E$10:$AR$964,22,FALSE)</f>
        <v>15.475762439807383</v>
      </c>
      <c r="F201" s="13">
        <f>VLOOKUP($C201,'commute time_303'!$E$10:$AR$964,40,FALSE)</f>
        <v>26.755387931034484</v>
      </c>
    </row>
    <row r="202" spans="1:6" x14ac:dyDescent="0.25">
      <c r="A202" t="s">
        <v>402</v>
      </c>
      <c r="B202">
        <v>18340</v>
      </c>
      <c r="C202" t="s">
        <v>403</v>
      </c>
      <c r="D202" s="13">
        <f>VLOOKUP($C202,'commute time_303'!$E$10:$AR$964,31,FALSE)</f>
        <v>10.438749359302921</v>
      </c>
      <c r="E202" s="13">
        <f>VLOOKUP($C202,'commute time_303'!$E$10:$AR$964,22,FALSE)</f>
        <v>17.423188405797102</v>
      </c>
      <c r="F202" s="13">
        <f>VLOOKUP($C202,'commute time_303'!$E$10:$AR$964,40,FALSE)</f>
        <v>27.682766190998901</v>
      </c>
    </row>
    <row r="203" spans="1:6" x14ac:dyDescent="0.25">
      <c r="A203" t="s">
        <v>404</v>
      </c>
      <c r="B203">
        <v>18380</v>
      </c>
      <c r="C203" t="s">
        <v>405</v>
      </c>
      <c r="D203" s="13">
        <f>VLOOKUP($C203,'commute time_303'!$E$10:$AR$964,31,FALSE)</f>
        <v>10.210200190657769</v>
      </c>
      <c r="E203" s="13">
        <f>VLOOKUP($C203,'commute time_303'!$E$10:$AR$964,22,FALSE)</f>
        <v>15.109903381642512</v>
      </c>
      <c r="F203" s="13">
        <f>VLOOKUP($C203,'commute time_303'!$E$10:$AR$964,40,FALSE)</f>
        <v>22.696969696969695</v>
      </c>
    </row>
    <row r="204" spans="1:6" x14ac:dyDescent="0.25">
      <c r="A204" t="s">
        <v>406</v>
      </c>
      <c r="B204">
        <v>18420</v>
      </c>
      <c r="C204" t="s">
        <v>407</v>
      </c>
      <c r="D204" s="13">
        <f>VLOOKUP($C204,'commute time_303'!$E$10:$AR$964,31,FALSE)</f>
        <v>10.926105563480743</v>
      </c>
      <c r="E204" s="13">
        <f>VLOOKUP($C204,'commute time_303'!$E$10:$AR$964,22,FALSE)</f>
        <v>16.442568958419102</v>
      </c>
      <c r="F204" s="13">
        <f>VLOOKUP($C204,'commute time_303'!$E$10:$AR$964,40,FALSE)</f>
        <v>26.315602836879432</v>
      </c>
    </row>
    <row r="205" spans="1:6" x14ac:dyDescent="0.25">
      <c r="A205" t="s">
        <v>408</v>
      </c>
      <c r="B205">
        <v>18460</v>
      </c>
      <c r="C205" t="s">
        <v>409</v>
      </c>
      <c r="D205" s="13">
        <f>VLOOKUP($C205,'commute time_303'!$E$10:$AR$964,31,FALSE)</f>
        <v>11.824940047961631</v>
      </c>
      <c r="E205" s="13">
        <f>VLOOKUP($C205,'commute time_303'!$E$10:$AR$964,22,FALSE)</f>
        <v>17.874759152215798</v>
      </c>
      <c r="F205" s="13">
        <f>VLOOKUP($C205,'commute time_303'!$E$10:$AR$964,40,FALSE)</f>
        <v>31.534915254237287</v>
      </c>
    </row>
    <row r="206" spans="1:6" x14ac:dyDescent="0.25">
      <c r="A206" t="s">
        <v>410</v>
      </c>
      <c r="B206">
        <v>18500</v>
      </c>
      <c r="C206" t="s">
        <v>411</v>
      </c>
      <c r="D206" s="13">
        <f>VLOOKUP($C206,'commute time_303'!$E$10:$AR$964,31,FALSE)</f>
        <v>10.098603351955306</v>
      </c>
      <c r="E206" s="13">
        <f>VLOOKUP($C206,'commute time_303'!$E$10:$AR$964,22,FALSE)</f>
        <v>17.433364928909953</v>
      </c>
      <c r="F206" s="13">
        <f>VLOOKUP($C206,'commute time_303'!$E$10:$AR$964,40,FALSE)</f>
        <v>30.621390621390621</v>
      </c>
    </row>
    <row r="207" spans="1:6" x14ac:dyDescent="0.25">
      <c r="A207" t="s">
        <v>412</v>
      </c>
      <c r="B207">
        <v>18580</v>
      </c>
      <c r="C207" t="s">
        <v>413</v>
      </c>
      <c r="D207" s="13">
        <f>VLOOKUP($C207,'commute time_303'!$E$10:$AR$964,31,FALSE)</f>
        <v>11.398269564696724</v>
      </c>
      <c r="E207" s="13">
        <f>VLOOKUP($C207,'commute time_303'!$E$10:$AR$964,22,FALSE)</f>
        <v>17.47313281514025</v>
      </c>
      <c r="F207" s="13">
        <f>VLOOKUP($C207,'commute time_303'!$E$10:$AR$964,40,FALSE)</f>
        <v>25.437023954078818</v>
      </c>
    </row>
    <row r="208" spans="1:6" x14ac:dyDescent="0.25">
      <c r="A208" t="s">
        <v>414</v>
      </c>
      <c r="B208">
        <v>18620</v>
      </c>
      <c r="C208" t="s">
        <v>415</v>
      </c>
      <c r="D208" s="13">
        <f>VLOOKUP($C208,'commute time_303'!$E$10:$AR$964,31,FALSE)</f>
        <v>11.089890710382514</v>
      </c>
      <c r="E208" s="13">
        <f>VLOOKUP($C208,'commute time_303'!$E$10:$AR$964,22,FALSE)</f>
        <v>17.634302325581395</v>
      </c>
      <c r="F208" s="13">
        <f>VLOOKUP($C208,'commute time_303'!$E$10:$AR$964,40,FALSE)</f>
        <v>31.467884828349945</v>
      </c>
    </row>
    <row r="209" spans="1:6" x14ac:dyDescent="0.25">
      <c r="A209" t="s">
        <v>416</v>
      </c>
      <c r="B209">
        <v>18660</v>
      </c>
      <c r="C209" t="s">
        <v>417</v>
      </c>
      <c r="D209" s="13">
        <f>VLOOKUP($C209,'commute time_303'!$E$10:$AR$964,31,FALSE)</f>
        <v>10.432322685435842</v>
      </c>
      <c r="E209" s="13">
        <f>VLOOKUP($C209,'commute time_303'!$E$10:$AR$964,22,FALSE)</f>
        <v>17.637671680837148</v>
      </c>
      <c r="F209" s="13">
        <f>VLOOKUP($C209,'commute time_303'!$E$10:$AR$964,40,FALSE)</f>
        <v>31.633278822567458</v>
      </c>
    </row>
    <row r="210" spans="1:6" x14ac:dyDescent="0.25">
      <c r="A210" t="s">
        <v>418</v>
      </c>
      <c r="B210">
        <v>18700</v>
      </c>
      <c r="C210" t="s">
        <v>419</v>
      </c>
      <c r="D210" s="13">
        <f>VLOOKUP($C210,'commute time_303'!$E$10:$AR$964,31,FALSE)</f>
        <v>10.626957663938567</v>
      </c>
      <c r="E210" s="13">
        <f>VLOOKUP($C210,'commute time_303'!$E$10:$AR$964,22,FALSE)</f>
        <v>15.375352509870277</v>
      </c>
      <c r="F210" s="13">
        <f>VLOOKUP($C210,'commute time_303'!$E$10:$AR$964,40,FALSE)</f>
        <v>22.693850964043772</v>
      </c>
    </row>
    <row r="211" spans="1:6" x14ac:dyDescent="0.25">
      <c r="A211" t="s">
        <v>420</v>
      </c>
      <c r="B211">
        <v>18740</v>
      </c>
      <c r="C211" t="s">
        <v>421</v>
      </c>
      <c r="D211" s="13">
        <f>VLOOKUP($C211,'commute time_303'!$E$10:$AR$964,31,FALSE)</f>
        <v>10.791751735402205</v>
      </c>
      <c r="E211" s="13">
        <f>VLOOKUP($C211,'commute time_303'!$E$10:$AR$964,22,FALSE)</f>
        <v>17.529165078154783</v>
      </c>
      <c r="F211" s="13">
        <f>VLOOKUP($C211,'commute time_303'!$E$10:$AR$964,40,FALSE)</f>
        <v>30.661721068249257</v>
      </c>
    </row>
    <row r="212" spans="1:6" x14ac:dyDescent="0.25">
      <c r="A212" t="s">
        <v>422</v>
      </c>
      <c r="B212">
        <v>18820</v>
      </c>
      <c r="C212" t="s">
        <v>423</v>
      </c>
      <c r="D212" s="13">
        <f>VLOOKUP($C212,'commute time_303'!$E$10:$AR$964,31,FALSE)</f>
        <v>10.491202768964524</v>
      </c>
      <c r="E212" s="13">
        <f>VLOOKUP($C212,'commute time_303'!$E$10:$AR$964,22,FALSE)</f>
        <v>16.445121951219512</v>
      </c>
      <c r="F212" s="13">
        <f>VLOOKUP($C212,'commute time_303'!$E$10:$AR$964,40,FALSE)</f>
        <v>27.314696485623003</v>
      </c>
    </row>
    <row r="213" spans="1:6" x14ac:dyDescent="0.25">
      <c r="A213" t="s">
        <v>424</v>
      </c>
      <c r="B213">
        <v>18860</v>
      </c>
      <c r="C213" t="s">
        <v>425</v>
      </c>
      <c r="D213" s="13">
        <f>VLOOKUP($C213,'commute time_303'!$E$10:$AR$964,31,FALSE)</f>
        <v>6.9926584234930447</v>
      </c>
      <c r="E213" s="13">
        <f>VLOOKUP($C213,'commute time_303'!$E$10:$AR$964,22,FALSE)</f>
        <v>11.568790397045245</v>
      </c>
      <c r="F213" s="13">
        <f>VLOOKUP($C213,'commute time_303'!$E$10:$AR$964,40,FALSE)</f>
        <v>17.80759493670886</v>
      </c>
    </row>
    <row r="214" spans="1:6" x14ac:dyDescent="0.25">
      <c r="A214" t="s">
        <v>426</v>
      </c>
      <c r="B214">
        <v>18880</v>
      </c>
      <c r="C214" t="s">
        <v>427</v>
      </c>
      <c r="D214" s="13">
        <f>VLOOKUP($C214,'commute time_303'!$E$10:$AR$964,31,FALSE)</f>
        <v>11.857819575060955</v>
      </c>
      <c r="E214" s="13">
        <f>VLOOKUP($C214,'commute time_303'!$E$10:$AR$964,22,FALSE)</f>
        <v>20.360311488319187</v>
      </c>
      <c r="F214" s="13">
        <f>VLOOKUP($C214,'commute time_303'!$E$10:$AR$964,40,FALSE)</f>
        <v>31.948530004027386</v>
      </c>
    </row>
    <row r="215" spans="1:6" x14ac:dyDescent="0.25">
      <c r="A215" t="s">
        <v>428</v>
      </c>
      <c r="B215">
        <v>18900</v>
      </c>
      <c r="C215" t="s">
        <v>429</v>
      </c>
      <c r="D215" s="13">
        <f>VLOOKUP($C215,'commute time_303'!$E$10:$AR$964,31,FALSE)</f>
        <v>12.115965924704589</v>
      </c>
      <c r="E215" s="13">
        <f>VLOOKUP($C215,'commute time_303'!$E$10:$AR$964,22,FALSE)</f>
        <v>18.906308557151782</v>
      </c>
      <c r="F215" s="13">
        <f>VLOOKUP($C215,'commute time_303'!$E$10:$AR$964,40,FALSE)</f>
        <v>31.152717860224332</v>
      </c>
    </row>
    <row r="216" spans="1:6" x14ac:dyDescent="0.25">
      <c r="A216" t="s">
        <v>430</v>
      </c>
      <c r="B216">
        <v>18940</v>
      </c>
      <c r="C216" t="s">
        <v>431</v>
      </c>
      <c r="D216" s="13">
        <f>VLOOKUP($C216,'commute time_303'!$E$10:$AR$964,31,FALSE)</f>
        <v>10.333547557840618</v>
      </c>
      <c r="E216" s="13">
        <f>VLOOKUP($C216,'commute time_303'!$E$10:$AR$964,22,FALSE)</f>
        <v>20.94412955465587</v>
      </c>
      <c r="F216" s="13">
        <f>VLOOKUP($C216,'commute time_303'!$E$10:$AR$964,40,FALSE)</f>
        <v>33.603110599078342</v>
      </c>
    </row>
    <row r="217" spans="1:6" x14ac:dyDescent="0.25">
      <c r="A217" t="s">
        <v>432</v>
      </c>
      <c r="B217">
        <v>18980</v>
      </c>
      <c r="C217" t="s">
        <v>433</v>
      </c>
      <c r="D217" s="13">
        <f>VLOOKUP($C217,'commute time_303'!$E$10:$AR$964,31,FALSE)</f>
        <v>12.636897767332549</v>
      </c>
      <c r="E217" s="13">
        <f>VLOOKUP($C217,'commute time_303'!$E$10:$AR$964,22,FALSE)</f>
        <v>21.535030303030304</v>
      </c>
      <c r="F217" s="13">
        <f>VLOOKUP($C217,'commute time_303'!$E$10:$AR$964,40,FALSE)</f>
        <v>36.924932975871315</v>
      </c>
    </row>
    <row r="218" spans="1:6" x14ac:dyDescent="0.25">
      <c r="A218" t="s">
        <v>434</v>
      </c>
      <c r="B218">
        <v>19020</v>
      </c>
      <c r="C218" t="s">
        <v>435</v>
      </c>
      <c r="D218" s="13">
        <f>VLOOKUP($C218,'commute time_303'!$E$10:$AR$964,31,FALSE)</f>
        <v>13.172359761830148</v>
      </c>
      <c r="E218" s="13">
        <f>VLOOKUP($C218,'commute time_303'!$E$10:$AR$964,22,FALSE)</f>
        <v>26.170258620689655</v>
      </c>
      <c r="F218" s="13">
        <f>VLOOKUP($C218,'commute time_303'!$E$10:$AR$964,40,FALSE)</f>
        <v>55.59320019020447</v>
      </c>
    </row>
    <row r="219" spans="1:6" x14ac:dyDescent="0.25">
      <c r="A219" t="s">
        <v>436</v>
      </c>
      <c r="B219">
        <v>19060</v>
      </c>
      <c r="C219" t="s">
        <v>437</v>
      </c>
      <c r="D219" s="13">
        <f>VLOOKUP($C219,'commute time_303'!$E$10:$AR$964,31,FALSE)</f>
        <v>11.074773192859233</v>
      </c>
      <c r="E219" s="13">
        <f>VLOOKUP($C219,'commute time_303'!$E$10:$AR$964,22,FALSE)</f>
        <v>17.770326906957251</v>
      </c>
      <c r="F219" s="13">
        <f>VLOOKUP($C219,'commute time_303'!$E$10:$AR$964,40,FALSE)</f>
        <v>27.934149184149184</v>
      </c>
    </row>
    <row r="220" spans="1:6" x14ac:dyDescent="0.25">
      <c r="A220" t="s">
        <v>438</v>
      </c>
      <c r="B220">
        <v>19100</v>
      </c>
      <c r="C220" t="s">
        <v>439</v>
      </c>
      <c r="D220" s="13">
        <f>VLOOKUP($C220,'commute time_303'!$E$10:$AR$964,31,FALSE)</f>
        <v>15.714309392396011</v>
      </c>
      <c r="E220" s="13">
        <f>VLOOKUP($C220,'commute time_303'!$E$10:$AR$964,22,FALSE)</f>
        <v>23.530989403068975</v>
      </c>
      <c r="F220" s="13">
        <f>VLOOKUP($C220,'commute time_303'!$E$10:$AR$964,40,FALSE)</f>
        <v>33.893098820032442</v>
      </c>
    </row>
    <row r="221" spans="1:6" x14ac:dyDescent="0.25">
      <c r="A221" t="s">
        <v>440</v>
      </c>
      <c r="B221">
        <v>19140</v>
      </c>
      <c r="C221" t="s">
        <v>441</v>
      </c>
      <c r="D221" s="13">
        <f>VLOOKUP($C221,'commute time_303'!$E$10:$AR$964,31,FALSE)</f>
        <v>13.102480916030535</v>
      </c>
      <c r="E221" s="13">
        <f>VLOOKUP($C221,'commute time_303'!$E$10:$AR$964,22,FALSE)</f>
        <v>18.759099728366316</v>
      </c>
      <c r="F221" s="13">
        <f>VLOOKUP($C221,'commute time_303'!$E$10:$AR$964,40,FALSE)</f>
        <v>28.052660449808009</v>
      </c>
    </row>
    <row r="222" spans="1:6" x14ac:dyDescent="0.25">
      <c r="A222" t="s">
        <v>442</v>
      </c>
      <c r="B222">
        <v>19180</v>
      </c>
      <c r="C222" t="s">
        <v>443</v>
      </c>
      <c r="D222" s="13">
        <f>VLOOKUP($C222,'commute time_303'!$E$10:$AR$964,31,FALSE)</f>
        <v>10.835995436394752</v>
      </c>
      <c r="E222" s="13">
        <f>VLOOKUP($C222,'commute time_303'!$E$10:$AR$964,22,FALSE)</f>
        <v>16.788551184038784</v>
      </c>
      <c r="F222" s="13">
        <f>VLOOKUP($C222,'commute time_303'!$E$10:$AR$964,40,FALSE)</f>
        <v>27.704832713754648</v>
      </c>
    </row>
    <row r="223" spans="1:6" x14ac:dyDescent="0.25">
      <c r="A223" t="s">
        <v>444</v>
      </c>
      <c r="B223">
        <v>19220</v>
      </c>
      <c r="C223" t="s">
        <v>445</v>
      </c>
      <c r="D223" s="13">
        <f>VLOOKUP($C223,'commute time_303'!$E$10:$AR$964,31,FALSE)</f>
        <v>11.724128965158606</v>
      </c>
      <c r="E223" s="13">
        <f>VLOOKUP($C223,'commute time_303'!$E$10:$AR$964,22,FALSE)</f>
        <v>18.930774503084304</v>
      </c>
      <c r="F223" s="13">
        <f>VLOOKUP($C223,'commute time_303'!$E$10:$AR$964,40,FALSE)</f>
        <v>31.471089470480827</v>
      </c>
    </row>
    <row r="224" spans="1:6" x14ac:dyDescent="0.25">
      <c r="A224" t="s">
        <v>446</v>
      </c>
      <c r="B224">
        <v>19260</v>
      </c>
      <c r="C224" t="s">
        <v>447</v>
      </c>
      <c r="D224" s="13">
        <f>VLOOKUP($C224,'commute time_303'!$E$10:$AR$964,31,FALSE)</f>
        <v>12.899761336515514</v>
      </c>
      <c r="E224" s="13">
        <f>VLOOKUP($C224,'commute time_303'!$E$10:$AR$964,22,FALSE)</f>
        <v>20.117461229178634</v>
      </c>
      <c r="F224" s="13">
        <f>VLOOKUP($C224,'commute time_303'!$E$10:$AR$964,40,FALSE)</f>
        <v>31.229893072989306</v>
      </c>
    </row>
    <row r="225" spans="1:6" x14ac:dyDescent="0.25">
      <c r="A225" t="s">
        <v>448</v>
      </c>
      <c r="B225">
        <v>19300</v>
      </c>
      <c r="C225" t="s">
        <v>449</v>
      </c>
      <c r="D225" s="13">
        <f>VLOOKUP($C225,'commute time_303'!$E$10:$AR$964,31,FALSE)</f>
        <v>12.942721169371973</v>
      </c>
      <c r="E225" s="13">
        <f>VLOOKUP($C225,'commute time_303'!$E$10:$AR$964,22,FALSE)</f>
        <v>21.656995486782719</v>
      </c>
      <c r="F225" s="13">
        <f>VLOOKUP($C225,'commute time_303'!$E$10:$AR$964,40,FALSE)</f>
        <v>33.265867934882017</v>
      </c>
    </row>
    <row r="226" spans="1:6" x14ac:dyDescent="0.25">
      <c r="A226" t="s">
        <v>450</v>
      </c>
      <c r="B226">
        <v>19340</v>
      </c>
      <c r="C226" t="s">
        <v>451</v>
      </c>
      <c r="D226" s="13">
        <f>VLOOKUP($C226,'commute time_303'!$E$10:$AR$964,31,FALSE)</f>
        <v>11.312262607779534</v>
      </c>
      <c r="E226" s="13">
        <f>VLOOKUP($C226,'commute time_303'!$E$10:$AR$964,22,FALSE)</f>
        <v>17.36373566357182</v>
      </c>
      <c r="F226" s="13">
        <f>VLOOKUP($C226,'commute time_303'!$E$10:$AR$964,40,FALSE)</f>
        <v>25.125111071618981</v>
      </c>
    </row>
    <row r="227" spans="1:6" x14ac:dyDescent="0.25">
      <c r="A227" t="s">
        <v>452</v>
      </c>
      <c r="B227">
        <v>19380</v>
      </c>
      <c r="C227" t="s">
        <v>453</v>
      </c>
      <c r="D227" s="13">
        <f>VLOOKUP($C227,'commute time_303'!$E$10:$AR$964,31,FALSE)</f>
        <v>12.115161557580779</v>
      </c>
      <c r="E227" s="13">
        <f>VLOOKUP($C227,'commute time_303'!$E$10:$AR$964,22,FALSE)</f>
        <v>18.656320878596155</v>
      </c>
      <c r="F227" s="13">
        <f>VLOOKUP($C227,'commute time_303'!$E$10:$AR$964,40,FALSE)</f>
        <v>28.268852337281402</v>
      </c>
    </row>
    <row r="228" spans="1:6" x14ac:dyDescent="0.25">
      <c r="A228" t="s">
        <v>454</v>
      </c>
      <c r="B228">
        <v>19460</v>
      </c>
      <c r="C228" t="s">
        <v>455</v>
      </c>
      <c r="D228" s="13">
        <f>VLOOKUP($C228,'commute time_303'!$E$10:$AR$964,31,FALSE)</f>
        <v>13.118631732168851</v>
      </c>
      <c r="E228" s="13">
        <f>VLOOKUP($C228,'commute time_303'!$E$10:$AR$964,22,FALSE)</f>
        <v>22.044157608695652</v>
      </c>
      <c r="F228" s="13">
        <f>VLOOKUP($C228,'commute time_303'!$E$10:$AR$964,40,FALSE)</f>
        <v>33.17849984175546</v>
      </c>
    </row>
    <row r="229" spans="1:6" x14ac:dyDescent="0.25">
      <c r="A229" t="s">
        <v>456</v>
      </c>
      <c r="B229">
        <v>19500</v>
      </c>
      <c r="C229" t="s">
        <v>457</v>
      </c>
      <c r="D229" s="13">
        <f>VLOOKUP($C229,'commute time_303'!$E$10:$AR$964,31,FALSE)</f>
        <v>11.040802841331461</v>
      </c>
      <c r="E229" s="13">
        <f>VLOOKUP($C229,'commute time_303'!$E$10:$AR$964,22,FALSE)</f>
        <v>15.991821299797731</v>
      </c>
      <c r="F229" s="13">
        <f>VLOOKUP($C229,'commute time_303'!$E$10:$AR$964,40,FALSE)</f>
        <v>22.005129799471476</v>
      </c>
    </row>
    <row r="230" spans="1:6" x14ac:dyDescent="0.25">
      <c r="A230" t="s">
        <v>458</v>
      </c>
      <c r="B230">
        <v>19540</v>
      </c>
      <c r="C230" t="s">
        <v>459</v>
      </c>
      <c r="D230" s="13">
        <f>VLOOKUP($C230,'commute time_303'!$E$10:$AR$964,31,FALSE)</f>
        <v>8.086879432624114</v>
      </c>
      <c r="E230" s="13">
        <f>VLOOKUP($C230,'commute time_303'!$E$10:$AR$964,22,FALSE)</f>
        <v>15.71271124173402</v>
      </c>
      <c r="F230" s="13">
        <f>VLOOKUP($C230,'commute time_303'!$E$10:$AR$964,40,FALSE)</f>
        <v>31.553311793214863</v>
      </c>
    </row>
    <row r="231" spans="1:6" x14ac:dyDescent="0.25">
      <c r="A231" t="s">
        <v>460</v>
      </c>
      <c r="B231">
        <v>19580</v>
      </c>
      <c r="C231" t="s">
        <v>461</v>
      </c>
      <c r="D231" s="13">
        <f>VLOOKUP($C231,'commute time_303'!$E$10:$AR$964,31,FALSE)</f>
        <v>8.9492433795712483</v>
      </c>
      <c r="E231" s="13">
        <f>VLOOKUP($C231,'commute time_303'!$E$10:$AR$964,22,FALSE)</f>
        <v>16.230449251247919</v>
      </c>
      <c r="F231" s="13">
        <f>VLOOKUP($C231,'commute time_303'!$E$10:$AR$964,40,FALSE)</f>
        <v>27.509785647716683</v>
      </c>
    </row>
    <row r="232" spans="1:6" x14ac:dyDescent="0.25">
      <c r="A232" t="s">
        <v>462</v>
      </c>
      <c r="B232">
        <v>19620</v>
      </c>
      <c r="C232" t="s">
        <v>463</v>
      </c>
      <c r="D232" s="13">
        <f>VLOOKUP($C232,'commute time_303'!$E$10:$AR$964,31,FALSE)</f>
        <v>10.269403357154728</v>
      </c>
      <c r="E232" s="13">
        <f>VLOOKUP($C232,'commute time_303'!$E$10:$AR$964,22,FALSE)</f>
        <v>13.427954129965098</v>
      </c>
      <c r="F232" s="13">
        <f>VLOOKUP($C232,'commute time_303'!$E$10:$AR$964,40,FALSE)</f>
        <v>20.660037002775208</v>
      </c>
    </row>
    <row r="233" spans="1:6" x14ac:dyDescent="0.25">
      <c r="A233" t="s">
        <v>464</v>
      </c>
      <c r="B233">
        <v>19660</v>
      </c>
      <c r="C233" t="s">
        <v>465</v>
      </c>
      <c r="D233" s="13">
        <f>VLOOKUP($C233,'commute time_303'!$E$10:$AR$964,31,FALSE)</f>
        <v>13.348908108824602</v>
      </c>
      <c r="E233" s="13">
        <f>VLOOKUP($C233,'commute time_303'!$E$10:$AR$964,22,FALSE)</f>
        <v>21.416767108611221</v>
      </c>
      <c r="F233" s="13">
        <f>VLOOKUP($C233,'commute time_303'!$E$10:$AR$964,40,FALSE)</f>
        <v>32.646327594996272</v>
      </c>
    </row>
    <row r="234" spans="1:6" x14ac:dyDescent="0.25">
      <c r="A234" t="s">
        <v>466</v>
      </c>
      <c r="B234">
        <v>19700</v>
      </c>
      <c r="C234" t="s">
        <v>467</v>
      </c>
      <c r="D234" s="13">
        <f>VLOOKUP($C234,'commute time_303'!$E$10:$AR$964,31,FALSE)</f>
        <v>7.9011363636363638</v>
      </c>
      <c r="E234" s="13">
        <f>VLOOKUP($C234,'commute time_303'!$E$10:$AR$964,22,FALSE)</f>
        <v>13.000480538202787</v>
      </c>
      <c r="F234" s="13">
        <f>VLOOKUP($C234,'commute time_303'!$E$10:$AR$964,40,FALSE)</f>
        <v>22.348765432098766</v>
      </c>
    </row>
    <row r="235" spans="1:6" x14ac:dyDescent="0.25">
      <c r="A235" t="s">
        <v>468</v>
      </c>
      <c r="B235">
        <v>19740</v>
      </c>
      <c r="C235" t="s">
        <v>469</v>
      </c>
      <c r="D235" s="13">
        <f>VLOOKUP($C235,'commute time_303'!$E$10:$AR$964,31,FALSE)</f>
        <v>16.162274458729765</v>
      </c>
      <c r="E235" s="13">
        <f>VLOOKUP($C235,'commute time_303'!$E$10:$AR$964,22,FALSE)</f>
        <v>23.706147543090374</v>
      </c>
      <c r="F235" s="13">
        <f>VLOOKUP($C235,'commute time_303'!$E$10:$AR$964,40,FALSE)</f>
        <v>33.685793327594048</v>
      </c>
    </row>
    <row r="236" spans="1:6" x14ac:dyDescent="0.25">
      <c r="A236" t="s">
        <v>470</v>
      </c>
      <c r="B236">
        <v>19760</v>
      </c>
      <c r="C236" t="s">
        <v>471</v>
      </c>
      <c r="D236" s="13">
        <f>VLOOKUP($C236,'commute time_303'!$E$10:$AR$964,31,FALSE)</f>
        <v>12.295890410958904</v>
      </c>
      <c r="E236" s="13">
        <f>VLOOKUP($C236,'commute time_303'!$E$10:$AR$964,22,FALSE)</f>
        <v>23.460545193687231</v>
      </c>
      <c r="F236" s="13">
        <f>VLOOKUP($C236,'commute time_303'!$E$10:$AR$964,40,FALSE)</f>
        <v>41.597609561752989</v>
      </c>
    </row>
    <row r="237" spans="1:6" x14ac:dyDescent="0.25">
      <c r="A237" t="s">
        <v>472</v>
      </c>
      <c r="B237">
        <v>19780</v>
      </c>
      <c r="C237" t="s">
        <v>473</v>
      </c>
      <c r="D237" s="13">
        <f>VLOOKUP($C237,'commute time_303'!$E$10:$AR$964,31,FALSE)</f>
        <v>12.076117591795192</v>
      </c>
      <c r="E237" s="13">
        <f>VLOOKUP($C237,'commute time_303'!$E$10:$AR$964,22,FALSE)</f>
        <v>18.452481385027326</v>
      </c>
      <c r="F237" s="13">
        <f>VLOOKUP($C237,'commute time_303'!$E$10:$AR$964,40,FALSE)</f>
        <v>26.409932733467283</v>
      </c>
    </row>
    <row r="238" spans="1:6" x14ac:dyDescent="0.25">
      <c r="A238" t="s">
        <v>474</v>
      </c>
      <c r="B238">
        <v>19820</v>
      </c>
      <c r="C238" t="s">
        <v>475</v>
      </c>
      <c r="D238" s="13">
        <f>VLOOKUP($C238,'commute time_303'!$E$10:$AR$964,31,FALSE)</f>
        <v>15.6459516183346</v>
      </c>
      <c r="E238" s="13">
        <f>VLOOKUP($C238,'commute time_303'!$E$10:$AR$964,22,FALSE)</f>
        <v>23.228129998545878</v>
      </c>
      <c r="F238" s="13">
        <f>VLOOKUP($C238,'commute time_303'!$E$10:$AR$964,40,FALSE)</f>
        <v>33.726369895728467</v>
      </c>
    </row>
    <row r="239" spans="1:6" x14ac:dyDescent="0.25">
      <c r="A239" t="s">
        <v>476</v>
      </c>
      <c r="B239">
        <v>19860</v>
      </c>
      <c r="C239" t="s">
        <v>477</v>
      </c>
      <c r="D239" s="13">
        <f>VLOOKUP($C239,'commute time_303'!$E$10:$AR$964,31,FALSE)</f>
        <v>6.9022274325908555</v>
      </c>
      <c r="E239" s="13">
        <f>VLOOKUP($C239,'commute time_303'!$E$10:$AR$964,22,FALSE)</f>
        <v>11.420380180741663</v>
      </c>
      <c r="F239" s="13">
        <f>VLOOKUP($C239,'commute time_303'!$E$10:$AR$964,40,FALSE)</f>
        <v>18.016156953260243</v>
      </c>
    </row>
    <row r="240" spans="1:6" x14ac:dyDescent="0.25">
      <c r="A240" t="s">
        <v>478</v>
      </c>
      <c r="B240">
        <v>19900</v>
      </c>
      <c r="C240" t="s">
        <v>479</v>
      </c>
      <c r="D240" s="13">
        <f>VLOOKUP($C240,'commute time_303'!$E$10:$AR$964,31,FALSE)</f>
        <v>11.000502260170769</v>
      </c>
      <c r="E240" s="13">
        <f>VLOOKUP($C240,'commute time_303'!$E$10:$AR$964,22,FALSE)</f>
        <v>17.433386837881219</v>
      </c>
      <c r="F240" s="13">
        <f>VLOOKUP($C240,'commute time_303'!$E$10:$AR$964,40,FALSE)</f>
        <v>31.894017094017094</v>
      </c>
    </row>
    <row r="241" spans="1:6" x14ac:dyDescent="0.25">
      <c r="A241" t="s">
        <v>480</v>
      </c>
      <c r="B241">
        <v>19940</v>
      </c>
      <c r="C241" t="s">
        <v>481</v>
      </c>
      <c r="D241" s="13">
        <f>VLOOKUP($C241,'commute time_303'!$E$10:$AR$964,31,FALSE)</f>
        <v>8.7799006495987761</v>
      </c>
      <c r="E241" s="13">
        <f>VLOOKUP($C241,'commute time_303'!$E$10:$AR$964,22,FALSE)</f>
        <v>16.949412827461607</v>
      </c>
      <c r="F241" s="13">
        <f>VLOOKUP($C241,'commute time_303'!$E$10:$AR$964,40,FALSE)</f>
        <v>30.70733863837312</v>
      </c>
    </row>
    <row r="242" spans="1:6" x14ac:dyDescent="0.25">
      <c r="A242" t="s">
        <v>482</v>
      </c>
      <c r="B242">
        <v>19980</v>
      </c>
      <c r="C242" t="s">
        <v>483</v>
      </c>
      <c r="D242" s="13">
        <f>VLOOKUP($C242,'commute time_303'!$E$10:$AR$964,31,FALSE)</f>
        <v>7.6889721627408996</v>
      </c>
      <c r="E242" s="13">
        <f>VLOOKUP($C242,'commute time_303'!$E$10:$AR$964,22,FALSE)</f>
        <v>12.16865520728008</v>
      </c>
      <c r="F242" s="13">
        <f>VLOOKUP($C242,'commute time_303'!$E$10:$AR$964,40,FALSE)</f>
        <v>17.443617417193895</v>
      </c>
    </row>
    <row r="243" spans="1:6" x14ac:dyDescent="0.25">
      <c r="A243" t="s">
        <v>484</v>
      </c>
      <c r="B243">
        <v>20020</v>
      </c>
      <c r="C243" t="s">
        <v>485</v>
      </c>
      <c r="D243" s="13">
        <f>VLOOKUP($C243,'commute time_303'!$E$10:$AR$964,31,FALSE)</f>
        <v>12.212186187795943</v>
      </c>
      <c r="E243" s="13">
        <f>VLOOKUP($C243,'commute time_303'!$E$10:$AR$964,22,FALSE)</f>
        <v>18.944283574638042</v>
      </c>
      <c r="F243" s="13">
        <f>VLOOKUP($C243,'commute time_303'!$E$10:$AR$964,40,FALSE)</f>
        <v>31.147925879132448</v>
      </c>
    </row>
    <row r="244" spans="1:6" x14ac:dyDescent="0.25">
      <c r="A244" t="s">
        <v>486</v>
      </c>
      <c r="B244">
        <v>20060</v>
      </c>
      <c r="C244" t="s">
        <v>487</v>
      </c>
      <c r="D244" s="13">
        <f>VLOOKUP($C244,'commute time_303'!$E$10:$AR$964,31,FALSE)</f>
        <v>11.346153846153847</v>
      </c>
      <c r="E244" s="13">
        <f>VLOOKUP($C244,'commute time_303'!$E$10:$AR$964,22,FALSE)</f>
        <v>16.523364485981308</v>
      </c>
      <c r="F244" s="13">
        <f>VLOOKUP($C244,'commute time_303'!$E$10:$AR$964,40,FALSE)</f>
        <v>25.884735202492212</v>
      </c>
    </row>
    <row r="245" spans="1:6" x14ac:dyDescent="0.25">
      <c r="A245" t="s">
        <v>488</v>
      </c>
      <c r="B245">
        <v>20100</v>
      </c>
      <c r="C245" t="s">
        <v>489</v>
      </c>
      <c r="D245" s="13">
        <f>VLOOKUP($C245,'commute time_303'!$E$10:$AR$964,31,FALSE)</f>
        <v>12.695358877495952</v>
      </c>
      <c r="E245" s="13">
        <f>VLOOKUP($C245,'commute time_303'!$E$10:$AR$964,22,FALSE)</f>
        <v>20.835374907201189</v>
      </c>
      <c r="F245" s="13">
        <f>VLOOKUP($C245,'commute time_303'!$E$10:$AR$964,40,FALSE)</f>
        <v>33.246683250414591</v>
      </c>
    </row>
    <row r="246" spans="1:6" x14ac:dyDescent="0.25">
      <c r="A246" t="s">
        <v>490</v>
      </c>
      <c r="B246">
        <v>20140</v>
      </c>
      <c r="C246" t="s">
        <v>491</v>
      </c>
      <c r="D246" s="13">
        <f>VLOOKUP($C246,'commute time_303'!$E$10:$AR$964,31,FALSE)</f>
        <v>11.986452923910589</v>
      </c>
      <c r="E246" s="13">
        <f>VLOOKUP($C246,'commute time_303'!$E$10:$AR$964,22,FALSE)</f>
        <v>17.846340281143966</v>
      </c>
      <c r="F246" s="13">
        <f>VLOOKUP($C246,'commute time_303'!$E$10:$AR$964,40,FALSE)</f>
        <v>30.094464195022855</v>
      </c>
    </row>
    <row r="247" spans="1:6" x14ac:dyDescent="0.25">
      <c r="A247" t="s">
        <v>492</v>
      </c>
      <c r="B247">
        <v>20180</v>
      </c>
      <c r="C247" t="s">
        <v>493</v>
      </c>
      <c r="D247" s="13">
        <f>VLOOKUP($C247,'commute time_303'!$E$10:$AR$964,31,FALSE)</f>
        <v>10.502722641840858</v>
      </c>
      <c r="E247" s="13">
        <f>VLOOKUP($C247,'commute time_303'!$E$10:$AR$964,22,FALSE)</f>
        <v>17.787418197171206</v>
      </c>
      <c r="F247" s="13">
        <f>VLOOKUP($C247,'commute time_303'!$E$10:$AR$964,40,FALSE)</f>
        <v>32.428382838283831</v>
      </c>
    </row>
    <row r="248" spans="1:6" x14ac:dyDescent="0.25">
      <c r="A248" t="s">
        <v>494</v>
      </c>
      <c r="B248">
        <v>20220</v>
      </c>
      <c r="C248" t="s">
        <v>495</v>
      </c>
      <c r="D248" s="13">
        <f>VLOOKUP($C248,'commute time_303'!$E$10:$AR$964,31,FALSE)</f>
        <v>10.20161157704325</v>
      </c>
      <c r="E248" s="13">
        <f>VLOOKUP($C248,'commute time_303'!$E$10:$AR$964,22,FALSE)</f>
        <v>15.090438457474908</v>
      </c>
      <c r="F248" s="13">
        <f>VLOOKUP($C248,'commute time_303'!$E$10:$AR$964,40,FALSE)</f>
        <v>21.54918285538082</v>
      </c>
    </row>
    <row r="249" spans="1:6" x14ac:dyDescent="0.25">
      <c r="A249" t="s">
        <v>496</v>
      </c>
      <c r="B249">
        <v>20260</v>
      </c>
      <c r="C249" t="s">
        <v>497</v>
      </c>
      <c r="D249" s="13">
        <f>VLOOKUP($C249,'commute time_303'!$E$10:$AR$964,31,FALSE)</f>
        <v>10.675338688406665</v>
      </c>
      <c r="E249" s="13">
        <f>VLOOKUP($C249,'commute time_303'!$E$10:$AR$964,22,FALSE)</f>
        <v>16.950836431226765</v>
      </c>
      <c r="F249" s="13">
        <f>VLOOKUP($C249,'commute time_303'!$E$10:$AR$964,40,FALSE)</f>
        <v>26.311992546253162</v>
      </c>
    </row>
    <row r="250" spans="1:6" x14ac:dyDescent="0.25">
      <c r="A250" t="s">
        <v>498</v>
      </c>
      <c r="B250">
        <v>20300</v>
      </c>
      <c r="C250" t="s">
        <v>499</v>
      </c>
      <c r="D250" s="13">
        <f>VLOOKUP($C250,'commute time_303'!$E$10:$AR$964,31,FALSE)</f>
        <v>7.3293433652530782</v>
      </c>
      <c r="E250" s="13">
        <f>VLOOKUP($C250,'commute time_303'!$E$10:$AR$964,22,FALSE)</f>
        <v>12.888626988803772</v>
      </c>
      <c r="F250" s="13">
        <f>VLOOKUP($C250,'commute time_303'!$E$10:$AR$964,40,FALSE)</f>
        <v>21.058266569555716</v>
      </c>
    </row>
    <row r="251" spans="1:6" x14ac:dyDescent="0.25">
      <c r="A251" t="s">
        <v>500</v>
      </c>
      <c r="B251">
        <v>20340</v>
      </c>
      <c r="C251" t="s">
        <v>501</v>
      </c>
      <c r="D251" s="13">
        <f>VLOOKUP($C251,'commute time_303'!$E$10:$AR$964,31,FALSE)</f>
        <v>8.9211150652431783</v>
      </c>
      <c r="E251" s="13">
        <f>VLOOKUP($C251,'commute time_303'!$E$10:$AR$964,22,FALSE)</f>
        <v>15.71868701410884</v>
      </c>
      <c r="F251" s="13">
        <f>VLOOKUP($C251,'commute time_303'!$E$10:$AR$964,40,FALSE)</f>
        <v>25.434579439252335</v>
      </c>
    </row>
    <row r="252" spans="1:6" x14ac:dyDescent="0.25">
      <c r="A252" t="s">
        <v>502</v>
      </c>
      <c r="B252">
        <v>20380</v>
      </c>
      <c r="C252" t="s">
        <v>503</v>
      </c>
      <c r="D252" s="13">
        <f>VLOOKUP($C252,'commute time_303'!$E$10:$AR$964,31,FALSE)</f>
        <v>16.135335750043154</v>
      </c>
      <c r="E252" s="13">
        <f>VLOOKUP($C252,'commute time_303'!$E$10:$AR$964,22,FALSE)</f>
        <v>26.687176165803109</v>
      </c>
      <c r="F252" s="13">
        <f>VLOOKUP($C252,'commute time_303'!$E$10:$AR$964,40,FALSE)</f>
        <v>40.190537634408599</v>
      </c>
    </row>
    <row r="253" spans="1:6" x14ac:dyDescent="0.25">
      <c r="A253" t="s">
        <v>504</v>
      </c>
      <c r="B253">
        <v>20420</v>
      </c>
      <c r="C253" t="s">
        <v>505</v>
      </c>
      <c r="D253" s="13">
        <f>VLOOKUP($C253,'commute time_303'!$E$10:$AR$964,31,FALSE)</f>
        <v>11.050627338762933</v>
      </c>
      <c r="E253" s="13">
        <f>VLOOKUP($C253,'commute time_303'!$E$10:$AR$964,22,FALSE)</f>
        <v>17.692586331803913</v>
      </c>
      <c r="F253" s="13">
        <f>VLOOKUP($C253,'commute time_303'!$E$10:$AR$964,40,FALSE)</f>
        <v>28.329138431752177</v>
      </c>
    </row>
    <row r="254" spans="1:6" x14ac:dyDescent="0.25">
      <c r="A254" t="s">
        <v>506</v>
      </c>
      <c r="B254">
        <v>20460</v>
      </c>
      <c r="C254" t="s">
        <v>507</v>
      </c>
      <c r="D254" s="13">
        <f>VLOOKUP($C254,'commute time_303'!$E$10:$AR$964,31,FALSE)</f>
        <v>10.733497671870721</v>
      </c>
      <c r="E254" s="13">
        <f>VLOOKUP($C254,'commute time_303'!$E$10:$AR$964,22,FALSE)</f>
        <v>16.86722571628232</v>
      </c>
      <c r="F254" s="13">
        <f>VLOOKUP($C254,'commute time_303'!$E$10:$AR$964,40,FALSE)</f>
        <v>26.908163265306122</v>
      </c>
    </row>
    <row r="255" spans="1:6" x14ac:dyDescent="0.25">
      <c r="A255" t="s">
        <v>508</v>
      </c>
      <c r="B255">
        <v>20500</v>
      </c>
      <c r="C255" t="s">
        <v>509</v>
      </c>
      <c r="D255" s="13">
        <f>VLOOKUP($C255,'commute time_303'!$E$10:$AR$964,31,FALSE)</f>
        <v>13.251800487269417</v>
      </c>
      <c r="E255" s="13">
        <f>VLOOKUP($C255,'commute time_303'!$E$10:$AR$964,22,FALSE)</f>
        <v>20.726640499459972</v>
      </c>
      <c r="F255" s="13">
        <f>VLOOKUP($C255,'commute time_303'!$E$10:$AR$964,40,FALSE)</f>
        <v>31.261847672778561</v>
      </c>
    </row>
    <row r="256" spans="1:6" x14ac:dyDescent="0.25">
      <c r="A256" t="s">
        <v>510</v>
      </c>
      <c r="B256">
        <v>20540</v>
      </c>
      <c r="C256" t="s">
        <v>511</v>
      </c>
      <c r="D256" s="13">
        <f>VLOOKUP($C256,'commute time_303'!$E$10:$AR$964,31,FALSE)</f>
        <v>10.457016728624536</v>
      </c>
      <c r="E256" s="13">
        <f>VLOOKUP($C256,'commute time_303'!$E$10:$AR$964,22,FALSE)</f>
        <v>15.150515463917525</v>
      </c>
      <c r="F256" s="13">
        <f>VLOOKUP($C256,'commute time_303'!$E$10:$AR$964,40,FALSE)</f>
        <v>22.457534246575342</v>
      </c>
    </row>
    <row r="257" spans="1:6" x14ac:dyDescent="0.25">
      <c r="A257" t="s">
        <v>512</v>
      </c>
      <c r="B257">
        <v>20580</v>
      </c>
      <c r="C257" t="s">
        <v>513</v>
      </c>
      <c r="D257" s="13">
        <f>VLOOKUP($C257,'commute time_303'!$E$10:$AR$964,31,FALSE)</f>
        <v>10.06525459991442</v>
      </c>
      <c r="E257" s="13">
        <f>VLOOKUP($C257,'commute time_303'!$E$10:$AR$964,22,FALSE)</f>
        <v>15.093886462882097</v>
      </c>
      <c r="F257" s="13">
        <f>VLOOKUP($C257,'commute time_303'!$E$10:$AR$964,40,FALSE)</f>
        <v>20.578260869565216</v>
      </c>
    </row>
    <row r="258" spans="1:6" x14ac:dyDescent="0.25">
      <c r="A258" t="s">
        <v>514</v>
      </c>
      <c r="B258">
        <v>20620</v>
      </c>
      <c r="C258" t="s">
        <v>515</v>
      </c>
      <c r="D258" s="13">
        <f>VLOOKUP($C258,'commute time_303'!$E$10:$AR$964,31,FALSE)</f>
        <v>11.308224442736357</v>
      </c>
      <c r="E258" s="13">
        <f>VLOOKUP($C258,'commute time_303'!$E$10:$AR$964,22,FALSE)</f>
        <v>20.808848945731075</v>
      </c>
      <c r="F258" s="13">
        <f>VLOOKUP($C258,'commute time_303'!$E$10:$AR$964,40,FALSE)</f>
        <v>33.164506034868126</v>
      </c>
    </row>
    <row r="259" spans="1:6" x14ac:dyDescent="0.25">
      <c r="A259" t="s">
        <v>516</v>
      </c>
      <c r="B259">
        <v>20660</v>
      </c>
      <c r="C259" t="s">
        <v>517</v>
      </c>
      <c r="D259" s="13">
        <f>VLOOKUP($C259,'commute time_303'!$E$10:$AR$964,31,FALSE)</f>
        <v>10.863576594345826</v>
      </c>
      <c r="E259" s="13">
        <f>VLOOKUP($C259,'commute time_303'!$E$10:$AR$964,22,FALSE)</f>
        <v>18.273166023166024</v>
      </c>
      <c r="F259" s="13">
        <f>VLOOKUP($C259,'commute time_303'!$E$10:$AR$964,40,FALSE)</f>
        <v>32.681021897810218</v>
      </c>
    </row>
    <row r="260" spans="1:6" x14ac:dyDescent="0.25">
      <c r="A260" t="s">
        <v>518</v>
      </c>
      <c r="B260">
        <v>20700</v>
      </c>
      <c r="C260" t="s">
        <v>519</v>
      </c>
      <c r="D260" s="13">
        <f>VLOOKUP($C260,'commute time_303'!$E$10:$AR$964,31,FALSE)</f>
        <v>15.08150109358812</v>
      </c>
      <c r="E260" s="13">
        <f>VLOOKUP($C260,'commute time_303'!$E$10:$AR$964,22,FALSE)</f>
        <v>26.994676131322095</v>
      </c>
      <c r="F260" s="13">
        <f>VLOOKUP($C260,'commute time_303'!$E$10:$AR$964,40,FALSE)</f>
        <v>58.237440507667898</v>
      </c>
    </row>
    <row r="261" spans="1:6" x14ac:dyDescent="0.25">
      <c r="A261" t="s">
        <v>520</v>
      </c>
      <c r="B261">
        <v>20740</v>
      </c>
      <c r="C261" t="s">
        <v>521</v>
      </c>
      <c r="D261" s="13">
        <f>VLOOKUP($C261,'commute time_303'!$E$10:$AR$964,31,FALSE)</f>
        <v>10.520550224638082</v>
      </c>
      <c r="E261" s="13">
        <f>VLOOKUP($C261,'commute time_303'!$E$10:$AR$964,22,FALSE)</f>
        <v>16.00749272400768</v>
      </c>
      <c r="F261" s="13">
        <f>VLOOKUP($C261,'commute time_303'!$E$10:$AR$964,40,FALSE)</f>
        <v>22.983368994359076</v>
      </c>
    </row>
    <row r="262" spans="1:6" x14ac:dyDescent="0.25">
      <c r="A262" t="s">
        <v>522</v>
      </c>
      <c r="B262">
        <v>20780</v>
      </c>
      <c r="C262" t="s">
        <v>523</v>
      </c>
      <c r="D262" s="13">
        <f>VLOOKUP($C262,'commute time_303'!$E$10:$AR$964,31,FALSE)</f>
        <v>10.484641039143408</v>
      </c>
      <c r="E262" s="13">
        <f>VLOOKUP($C262,'commute time_303'!$E$10:$AR$964,22,FALSE)</f>
        <v>17.412655279503106</v>
      </c>
      <c r="F262" s="13">
        <f>VLOOKUP($C262,'commute time_303'!$E$10:$AR$964,40,FALSE)</f>
        <v>31.234035860333439</v>
      </c>
    </row>
    <row r="263" spans="1:6" x14ac:dyDescent="0.25">
      <c r="A263" t="s">
        <v>524</v>
      </c>
      <c r="B263">
        <v>20820</v>
      </c>
      <c r="C263" t="s">
        <v>525</v>
      </c>
      <c r="D263" s="13">
        <f>VLOOKUP($C263,'commute time_303'!$E$10:$AR$964,31,FALSE)</f>
        <v>10.188425671969281</v>
      </c>
      <c r="E263" s="13">
        <f>VLOOKUP($C263,'commute time_303'!$E$10:$AR$964,22,FALSE)</f>
        <v>15.743346589171001</v>
      </c>
      <c r="F263" s="13">
        <f>VLOOKUP($C263,'commute time_303'!$E$10:$AR$964,40,FALSE)</f>
        <v>23.119714442613947</v>
      </c>
    </row>
    <row r="264" spans="1:6" x14ac:dyDescent="0.25">
      <c r="A264" t="s">
        <v>526</v>
      </c>
      <c r="B264">
        <v>20900</v>
      </c>
      <c r="C264" t="s">
        <v>527</v>
      </c>
      <c r="D264" s="13">
        <f>VLOOKUP($C264,'commute time_303'!$E$10:$AR$964,31,FALSE)</f>
        <v>8.6272257323377364</v>
      </c>
      <c r="E264" s="13">
        <f>VLOOKUP($C264,'commute time_303'!$E$10:$AR$964,22,FALSE)</f>
        <v>16.939920948616599</v>
      </c>
      <c r="F264" s="13">
        <f>VLOOKUP($C264,'commute time_303'!$E$10:$AR$964,40,FALSE)</f>
        <v>32.642170717919726</v>
      </c>
    </row>
    <row r="265" spans="1:6" x14ac:dyDescent="0.25">
      <c r="A265" t="s">
        <v>528</v>
      </c>
      <c r="B265">
        <v>20940</v>
      </c>
      <c r="C265" t="s">
        <v>529</v>
      </c>
      <c r="D265" s="13">
        <f>VLOOKUP($C265,'commute time_303'!$E$10:$AR$964,31,FALSE)</f>
        <v>10.651789822398086</v>
      </c>
      <c r="E265" s="13">
        <f>VLOOKUP($C265,'commute time_303'!$E$10:$AR$964,22,FALSE)</f>
        <v>17.016743975562846</v>
      </c>
      <c r="F265" s="13">
        <f>VLOOKUP($C265,'commute time_303'!$E$10:$AR$964,40,FALSE)</f>
        <v>26.98448637316562</v>
      </c>
    </row>
    <row r="266" spans="1:6" x14ac:dyDescent="0.25">
      <c r="A266" t="s">
        <v>530</v>
      </c>
      <c r="B266">
        <v>20980</v>
      </c>
      <c r="C266" t="s">
        <v>531</v>
      </c>
      <c r="D266" s="13">
        <f>VLOOKUP($C266,'commute time_303'!$E$10:$AR$964,31,FALSE)</f>
        <v>10.479130649543096</v>
      </c>
      <c r="E266" s="13">
        <f>VLOOKUP($C266,'commute time_303'!$E$10:$AR$964,22,FALSE)</f>
        <v>15.699539776462853</v>
      </c>
      <c r="F266" s="13">
        <f>VLOOKUP($C266,'commute time_303'!$E$10:$AR$964,40,FALSE)</f>
        <v>23.243353783231083</v>
      </c>
    </row>
    <row r="267" spans="1:6" x14ac:dyDescent="0.25">
      <c r="A267" t="s">
        <v>532</v>
      </c>
      <c r="B267">
        <v>21020</v>
      </c>
      <c r="C267" t="s">
        <v>533</v>
      </c>
      <c r="D267" s="13">
        <f>VLOOKUP($C267,'commute time_303'!$E$10:$AR$964,31,FALSE)</f>
        <v>11.527489427143406</v>
      </c>
      <c r="E267" s="13">
        <f>VLOOKUP($C267,'commute time_303'!$E$10:$AR$964,22,FALSE)</f>
        <v>18.704103671706264</v>
      </c>
      <c r="F267" s="13">
        <f>VLOOKUP($C267,'commute time_303'!$E$10:$AR$964,40,FALSE)</f>
        <v>35.603658536585364</v>
      </c>
    </row>
    <row r="268" spans="1:6" x14ac:dyDescent="0.25">
      <c r="A268" t="s">
        <v>534</v>
      </c>
      <c r="B268">
        <v>21060</v>
      </c>
      <c r="C268" t="s">
        <v>535</v>
      </c>
      <c r="D268" s="13">
        <f>VLOOKUP($C268,'commute time_303'!$E$10:$AR$964,31,FALSE)</f>
        <v>12.095449500554938</v>
      </c>
      <c r="E268" s="13">
        <f>VLOOKUP($C268,'commute time_303'!$E$10:$AR$964,22,FALSE)</f>
        <v>18.369824277923652</v>
      </c>
      <c r="F268" s="13">
        <f>VLOOKUP($C268,'commute time_303'!$E$10:$AR$964,40,FALSE)</f>
        <v>30.623859905144108</v>
      </c>
    </row>
    <row r="269" spans="1:6" x14ac:dyDescent="0.25">
      <c r="A269" t="s">
        <v>536</v>
      </c>
      <c r="B269">
        <v>21120</v>
      </c>
      <c r="C269" t="s">
        <v>537</v>
      </c>
      <c r="D269" s="13">
        <f>VLOOKUP($C269,'commute time_303'!$E$10:$AR$964,31,FALSE)</f>
        <v>6.8617886178861784</v>
      </c>
      <c r="E269" s="13">
        <f>VLOOKUP($C269,'commute time_303'!$E$10:$AR$964,22,FALSE)</f>
        <v>11.711528150134049</v>
      </c>
      <c r="F269" s="13">
        <f>VLOOKUP($C269,'commute time_303'!$E$10:$AR$964,40,FALSE)</f>
        <v>21.83729662077597</v>
      </c>
    </row>
    <row r="270" spans="1:6" x14ac:dyDescent="0.25">
      <c r="A270" t="s">
        <v>538</v>
      </c>
      <c r="B270">
        <v>21140</v>
      </c>
      <c r="C270" t="s">
        <v>539</v>
      </c>
      <c r="D270" s="13">
        <f>VLOOKUP($C270,'commute time_303'!$E$10:$AR$964,31,FALSE)</f>
        <v>11.483629749393694</v>
      </c>
      <c r="E270" s="13">
        <f>VLOOKUP($C270,'commute time_303'!$E$10:$AR$964,22,FALSE)</f>
        <v>17.885029650248093</v>
      </c>
      <c r="F270" s="13">
        <f>VLOOKUP($C270,'commute time_303'!$E$10:$AR$964,40,FALSE)</f>
        <v>26.187406015037595</v>
      </c>
    </row>
    <row r="271" spans="1:6" x14ac:dyDescent="0.25">
      <c r="A271" t="s">
        <v>540</v>
      </c>
      <c r="B271">
        <v>21220</v>
      </c>
      <c r="C271" t="s">
        <v>541</v>
      </c>
      <c r="D271" s="13">
        <f>VLOOKUP($C271,'commute time_303'!$E$10:$AR$964,31,FALSE)</f>
        <v>7.8787691036761665</v>
      </c>
      <c r="E271" s="13">
        <f>VLOOKUP($C271,'commute time_303'!$E$10:$AR$964,22,FALSE)</f>
        <v>15.925202477370176</v>
      </c>
      <c r="F271" s="13">
        <f>VLOOKUP($C271,'commute time_303'!$E$10:$AR$964,40,FALSE)</f>
        <v>36.843915343915342</v>
      </c>
    </row>
    <row r="272" spans="1:6" x14ac:dyDescent="0.25">
      <c r="A272" t="s">
        <v>542</v>
      </c>
      <c r="B272">
        <v>21260</v>
      </c>
      <c r="C272" t="s">
        <v>543</v>
      </c>
      <c r="D272" s="13">
        <f>VLOOKUP($C272,'commute time_303'!$E$10:$AR$964,31,FALSE)</f>
        <v>7.820507399577167</v>
      </c>
      <c r="E272" s="13">
        <f>VLOOKUP($C272,'commute time_303'!$E$10:$AR$964,22,FALSE)</f>
        <v>13.154666666666667</v>
      </c>
      <c r="F272" s="13">
        <f>VLOOKUP($C272,'commute time_303'!$E$10:$AR$964,40,FALSE)</f>
        <v>22.956420233463035</v>
      </c>
    </row>
    <row r="273" spans="1:6" x14ac:dyDescent="0.25">
      <c r="A273" t="s">
        <v>544</v>
      </c>
      <c r="B273">
        <v>21300</v>
      </c>
      <c r="C273" t="s">
        <v>545</v>
      </c>
      <c r="D273" s="13">
        <f>VLOOKUP($C273,'commute time_303'!$E$10:$AR$964,31,FALSE)</f>
        <v>10.531527093596059</v>
      </c>
      <c r="E273" s="13">
        <f>VLOOKUP($C273,'commute time_303'!$E$10:$AR$964,22,FALSE)</f>
        <v>16.415114341965772</v>
      </c>
      <c r="F273" s="13">
        <f>VLOOKUP($C273,'commute time_303'!$E$10:$AR$964,40,FALSE)</f>
        <v>23.601762114537443</v>
      </c>
    </row>
    <row r="274" spans="1:6" x14ac:dyDescent="0.25">
      <c r="A274" t="s">
        <v>546</v>
      </c>
      <c r="B274">
        <v>21340</v>
      </c>
      <c r="C274" t="s">
        <v>547</v>
      </c>
      <c r="D274" s="13">
        <f>VLOOKUP($C274,'commute time_303'!$E$10:$AR$964,31,FALSE)</f>
        <v>15.242348325953547</v>
      </c>
      <c r="E274" s="13">
        <f>VLOOKUP($C274,'commute time_303'!$E$10:$AR$964,22,FALSE)</f>
        <v>21.7866950442661</v>
      </c>
      <c r="F274" s="13">
        <f>VLOOKUP($C274,'commute time_303'!$E$10:$AR$964,40,FALSE)</f>
        <v>31.355354374209185</v>
      </c>
    </row>
    <row r="275" spans="1:6" x14ac:dyDescent="0.25">
      <c r="A275" t="s">
        <v>548</v>
      </c>
      <c r="B275">
        <v>21380</v>
      </c>
      <c r="C275" t="s">
        <v>549</v>
      </c>
      <c r="D275" s="13">
        <f>VLOOKUP($C275,'commute time_303'!$E$10:$AR$964,31,FALSE)</f>
        <v>6.8153713298791017</v>
      </c>
      <c r="E275" s="13">
        <f>VLOOKUP($C275,'commute time_303'!$E$10:$AR$964,22,FALSE)</f>
        <v>11.293179317931793</v>
      </c>
      <c r="F275" s="13">
        <f>VLOOKUP($C275,'commute time_303'!$E$10:$AR$964,40,FALSE)</f>
        <v>18.3079295154185</v>
      </c>
    </row>
    <row r="276" spans="1:6" x14ac:dyDescent="0.25">
      <c r="A276" t="s">
        <v>550</v>
      </c>
      <c r="B276">
        <v>21420</v>
      </c>
      <c r="C276" t="s">
        <v>551</v>
      </c>
      <c r="D276" s="13">
        <f>VLOOKUP($C276,'commute time_303'!$E$10:$AR$964,31,FALSE)</f>
        <v>8.3993897270723856</v>
      </c>
      <c r="E276" s="13">
        <f>VLOOKUP($C276,'commute time_303'!$E$10:$AR$964,22,FALSE)</f>
        <v>13.348753462603877</v>
      </c>
      <c r="F276" s="13">
        <f>VLOOKUP($C276,'commute time_303'!$E$10:$AR$964,40,FALSE)</f>
        <v>18.879824709253327</v>
      </c>
    </row>
    <row r="277" spans="1:6" x14ac:dyDescent="0.25">
      <c r="A277" t="s">
        <v>552</v>
      </c>
      <c r="B277">
        <v>21460</v>
      </c>
      <c r="C277" t="s">
        <v>553</v>
      </c>
      <c r="D277" s="13">
        <f>VLOOKUP($C277,'commute time_303'!$E$10:$AR$964,31,FALSE)</f>
        <v>11.974270557029177</v>
      </c>
      <c r="E277" s="13">
        <f>VLOOKUP($C277,'commute time_303'!$E$10:$AR$964,22,FALSE)</f>
        <v>18.489671931956259</v>
      </c>
      <c r="F277" s="13">
        <f>VLOOKUP($C277,'commute time_303'!$E$10:$AR$964,40,FALSE)</f>
        <v>30.088134299885539</v>
      </c>
    </row>
    <row r="278" spans="1:6" x14ac:dyDescent="0.25">
      <c r="A278" t="s">
        <v>554</v>
      </c>
      <c r="B278">
        <v>21500</v>
      </c>
      <c r="C278" t="s">
        <v>555</v>
      </c>
      <c r="D278" s="13">
        <f>VLOOKUP($C278,'commute time_303'!$E$10:$AR$964,31,FALSE)</f>
        <v>11.192273326809344</v>
      </c>
      <c r="E278" s="13">
        <f>VLOOKUP($C278,'commute time_303'!$E$10:$AR$964,22,FALSE)</f>
        <v>17.252801289802498</v>
      </c>
      <c r="F278" s="13">
        <f>VLOOKUP($C278,'commute time_303'!$E$10:$AR$964,40,FALSE)</f>
        <v>23.951595048807487</v>
      </c>
    </row>
    <row r="279" spans="1:6" x14ac:dyDescent="0.25">
      <c r="A279" t="s">
        <v>556</v>
      </c>
      <c r="B279">
        <v>21540</v>
      </c>
      <c r="C279" t="s">
        <v>557</v>
      </c>
      <c r="D279" s="13">
        <f>VLOOKUP($C279,'commute time_303'!$E$10:$AR$964,31,FALSE)</f>
        <v>8.3120920111905505</v>
      </c>
      <c r="E279" s="13">
        <f>VLOOKUP($C279,'commute time_303'!$E$10:$AR$964,22,FALSE)</f>
        <v>13.499588025267784</v>
      </c>
      <c r="F279" s="13">
        <f>VLOOKUP($C279,'commute time_303'!$E$10:$AR$964,40,FALSE)</f>
        <v>21.95748502994012</v>
      </c>
    </row>
    <row r="280" spans="1:6" x14ac:dyDescent="0.25">
      <c r="A280" t="s">
        <v>558</v>
      </c>
      <c r="B280">
        <v>21580</v>
      </c>
      <c r="C280" t="s">
        <v>559</v>
      </c>
      <c r="D280" s="13">
        <f>VLOOKUP($C280,'commute time_303'!$E$10:$AR$964,31,FALSE)</f>
        <v>11.698827292110874</v>
      </c>
      <c r="E280" s="13">
        <f>VLOOKUP($C280,'commute time_303'!$E$10:$AR$964,22,FALSE)</f>
        <v>23.471551052221358</v>
      </c>
      <c r="F280" s="13">
        <f>VLOOKUP($C280,'commute time_303'!$E$10:$AR$964,40,FALSE)</f>
        <v>43.285882352941179</v>
      </c>
    </row>
    <row r="281" spans="1:6" x14ac:dyDescent="0.25">
      <c r="A281" t="s">
        <v>560</v>
      </c>
      <c r="B281">
        <v>21640</v>
      </c>
      <c r="C281" t="s">
        <v>561</v>
      </c>
      <c r="D281" s="13">
        <f>VLOOKUP($C281,'commute time_303'!$E$10:$AR$964,31,FALSE)</f>
        <v>10.989124524197933</v>
      </c>
      <c r="E281" s="13">
        <f>VLOOKUP($C281,'commute time_303'!$E$10:$AR$964,22,FALSE)</f>
        <v>18.220257234726688</v>
      </c>
      <c r="F281" s="13">
        <f>VLOOKUP($C281,'commute time_303'!$E$10:$AR$964,40,FALSE)</f>
        <v>33.228139904610494</v>
      </c>
    </row>
    <row r="282" spans="1:6" x14ac:dyDescent="0.25">
      <c r="A282" t="s">
        <v>562</v>
      </c>
      <c r="B282">
        <v>21660</v>
      </c>
      <c r="C282" t="s">
        <v>563</v>
      </c>
      <c r="D282" s="13">
        <f>VLOOKUP($C282,'commute time_303'!$E$10:$AR$964,31,FALSE)</f>
        <v>11.463746517203395</v>
      </c>
      <c r="E282" s="13">
        <f>VLOOKUP($C282,'commute time_303'!$E$10:$AR$964,22,FALSE)</f>
        <v>17.153102443546786</v>
      </c>
      <c r="F282" s="13">
        <f>VLOOKUP($C282,'commute time_303'!$E$10:$AR$964,40,FALSE)</f>
        <v>23.731912172244723</v>
      </c>
    </row>
    <row r="283" spans="1:6" x14ac:dyDescent="0.25">
      <c r="A283" t="s">
        <v>564</v>
      </c>
      <c r="B283">
        <v>21700</v>
      </c>
      <c r="C283" t="s">
        <v>565</v>
      </c>
      <c r="D283" s="13">
        <f>VLOOKUP($C283,'commute time_303'!$E$10:$AR$964,31,FALSE)</f>
        <v>8.7411147795688482</v>
      </c>
      <c r="E283" s="13">
        <f>VLOOKUP($C283,'commute time_303'!$E$10:$AR$964,22,FALSE)</f>
        <v>15.18305439330544</v>
      </c>
      <c r="F283" s="13">
        <f>VLOOKUP($C283,'commute time_303'!$E$10:$AR$964,40,FALSE)</f>
        <v>23.037379763789115</v>
      </c>
    </row>
    <row r="284" spans="1:6" x14ac:dyDescent="0.25">
      <c r="A284" t="s">
        <v>566</v>
      </c>
      <c r="B284">
        <v>21740</v>
      </c>
      <c r="C284" t="s">
        <v>567</v>
      </c>
      <c r="D284" s="13">
        <f>VLOOKUP($C284,'commute time_303'!$E$10:$AR$964,31,FALSE)</f>
        <v>6.3989247311827953</v>
      </c>
      <c r="E284" s="13">
        <f>VLOOKUP($C284,'commute time_303'!$E$10:$AR$964,22,FALSE)</f>
        <v>11.200388161086851</v>
      </c>
      <c r="F284" s="13">
        <f>VLOOKUP($C284,'commute time_303'!$E$10:$AR$964,40,FALSE)</f>
        <v>21.666666666666668</v>
      </c>
    </row>
    <row r="285" spans="1:6" x14ac:dyDescent="0.25">
      <c r="A285" t="s">
        <v>568</v>
      </c>
      <c r="B285">
        <v>21780</v>
      </c>
      <c r="C285" t="s">
        <v>569</v>
      </c>
      <c r="D285" s="13">
        <f>VLOOKUP($C285,'commute time_303'!$E$10:$AR$964,31,FALSE)</f>
        <v>12.064698427920677</v>
      </c>
      <c r="E285" s="13">
        <f>VLOOKUP($C285,'commute time_303'!$E$10:$AR$964,22,FALSE)</f>
        <v>18.254170577371401</v>
      </c>
      <c r="F285" s="13">
        <f>VLOOKUP($C285,'commute time_303'!$E$10:$AR$964,40,FALSE)</f>
        <v>27.767896103896103</v>
      </c>
    </row>
    <row r="286" spans="1:6" x14ac:dyDescent="0.25">
      <c r="A286" t="s">
        <v>570</v>
      </c>
      <c r="B286">
        <v>21820</v>
      </c>
      <c r="C286" t="s">
        <v>571</v>
      </c>
      <c r="D286" s="13">
        <f>VLOOKUP($C286,'commute time_303'!$E$10:$AR$964,31,FALSE)</f>
        <v>11.226339285714285</v>
      </c>
      <c r="E286" s="13">
        <f>VLOOKUP($C286,'commute time_303'!$E$10:$AR$964,22,FALSE)</f>
        <v>17.318743455497383</v>
      </c>
      <c r="F286" s="13">
        <f>VLOOKUP($C286,'commute time_303'!$E$10:$AR$964,40,FALSE)</f>
        <v>23.757134183363693</v>
      </c>
    </row>
    <row r="287" spans="1:6" x14ac:dyDescent="0.25">
      <c r="A287" t="s">
        <v>572</v>
      </c>
      <c r="B287">
        <v>21860</v>
      </c>
      <c r="C287" t="s">
        <v>573</v>
      </c>
      <c r="D287" s="13">
        <f>VLOOKUP($C287,'commute time_303'!$E$10:$AR$964,31,FALSE)</f>
        <v>7.0532003325020778</v>
      </c>
      <c r="E287" s="13">
        <f>VLOOKUP($C287,'commute time_303'!$E$10:$AR$964,22,FALSE)</f>
        <v>12.768539325842696</v>
      </c>
      <c r="F287" s="13">
        <f>VLOOKUP($C287,'commute time_303'!$E$10:$AR$964,40,FALSE)</f>
        <v>22.015414258188827</v>
      </c>
    </row>
    <row r="288" spans="1:6" x14ac:dyDescent="0.25">
      <c r="A288" t="s">
        <v>574</v>
      </c>
      <c r="B288">
        <v>21900</v>
      </c>
      <c r="C288" t="s">
        <v>575</v>
      </c>
      <c r="D288" s="13">
        <f>VLOOKUP($C288,'commute time_303'!$E$10:$AR$964,31,FALSE)</f>
        <v>12.991735537190083</v>
      </c>
      <c r="E288" s="13">
        <f>VLOOKUP($C288,'commute time_303'!$E$10:$AR$964,22,FALSE)</f>
        <v>21.640468705344382</v>
      </c>
      <c r="F288" s="13">
        <f>VLOOKUP($C288,'commute time_303'!$E$10:$AR$964,40,FALSE)</f>
        <v>32.788040260509177</v>
      </c>
    </row>
    <row r="289" spans="1:6" x14ac:dyDescent="0.25">
      <c r="A289" t="s">
        <v>576</v>
      </c>
      <c r="B289">
        <v>21940</v>
      </c>
      <c r="C289" t="s">
        <v>577</v>
      </c>
      <c r="D289" s="13">
        <f>VLOOKUP($C289,'commute time_303'!$E$10:$AR$964,31,FALSE)</f>
        <v>13.573342493988321</v>
      </c>
      <c r="E289" s="13">
        <f>VLOOKUP($C289,'commute time_303'!$E$10:$AR$964,22,FALSE)</f>
        <v>21.303970637303969</v>
      </c>
      <c r="F289" s="13">
        <f>VLOOKUP($C289,'commute time_303'!$E$10:$AR$964,40,FALSE)</f>
        <v>41.163575042158513</v>
      </c>
    </row>
    <row r="290" spans="1:6" x14ac:dyDescent="0.25">
      <c r="A290" t="s">
        <v>578</v>
      </c>
      <c r="B290">
        <v>21980</v>
      </c>
      <c r="C290" t="s">
        <v>579</v>
      </c>
      <c r="D290" s="13">
        <f>VLOOKUP($C290,'commute time_303'!$E$10:$AR$964,31,FALSE)</f>
        <v>8.1560369033293227</v>
      </c>
      <c r="E290" s="13">
        <f>VLOOKUP($C290,'commute time_303'!$E$10:$AR$964,22,FALSE)</f>
        <v>13.915727584517393</v>
      </c>
      <c r="F290" s="13">
        <f>VLOOKUP($C290,'commute time_303'!$E$10:$AR$964,40,FALSE)</f>
        <v>21.68335035750766</v>
      </c>
    </row>
    <row r="291" spans="1:6" x14ac:dyDescent="0.25">
      <c r="A291" t="s">
        <v>580</v>
      </c>
      <c r="B291">
        <v>22020</v>
      </c>
      <c r="C291" t="s">
        <v>581</v>
      </c>
      <c r="D291" s="13">
        <f>VLOOKUP($C291,'commute time_303'!$E$10:$AR$964,31,FALSE)</f>
        <v>10.492628402934924</v>
      </c>
      <c r="E291" s="13">
        <f>VLOOKUP($C291,'commute time_303'!$E$10:$AR$964,22,FALSE)</f>
        <v>15.456535876869715</v>
      </c>
      <c r="F291" s="13">
        <f>VLOOKUP($C291,'commute time_303'!$E$10:$AR$964,40,FALSE)</f>
        <v>21.098039215686274</v>
      </c>
    </row>
    <row r="292" spans="1:6" x14ac:dyDescent="0.25">
      <c r="A292" t="s">
        <v>582</v>
      </c>
      <c r="B292">
        <v>22060</v>
      </c>
      <c r="C292" t="s">
        <v>583</v>
      </c>
      <c r="D292" s="13">
        <f>VLOOKUP($C292,'commute time_303'!$E$10:$AR$964,31,FALSE)</f>
        <v>8.6837842495261075</v>
      </c>
      <c r="E292" s="13">
        <f>VLOOKUP($C292,'commute time_303'!$E$10:$AR$964,22,FALSE)</f>
        <v>17.964195979899497</v>
      </c>
      <c r="F292" s="13">
        <f>VLOOKUP($C292,'commute time_303'!$E$10:$AR$964,40,FALSE)</f>
        <v>32.895161290322584</v>
      </c>
    </row>
    <row r="293" spans="1:6" x14ac:dyDescent="0.25">
      <c r="A293" t="s">
        <v>584</v>
      </c>
      <c r="B293">
        <v>22100</v>
      </c>
      <c r="C293" t="s">
        <v>585</v>
      </c>
      <c r="D293" s="13">
        <f>VLOOKUP($C293,'commute time_303'!$E$10:$AR$964,31,FALSE)</f>
        <v>10.429800724637682</v>
      </c>
      <c r="E293" s="13">
        <f>VLOOKUP($C293,'commute time_303'!$E$10:$AR$964,22,FALSE)</f>
        <v>17.172930354796321</v>
      </c>
      <c r="F293" s="13">
        <f>VLOOKUP($C293,'commute time_303'!$E$10:$AR$964,40,FALSE)</f>
        <v>31.821093318608504</v>
      </c>
    </row>
    <row r="294" spans="1:6" x14ac:dyDescent="0.25">
      <c r="A294" t="s">
        <v>586</v>
      </c>
      <c r="B294">
        <v>22140</v>
      </c>
      <c r="C294" t="s">
        <v>587</v>
      </c>
      <c r="D294" s="13">
        <f>VLOOKUP($C294,'commute time_303'!$E$10:$AR$964,31,FALSE)</f>
        <v>12.085758220960493</v>
      </c>
      <c r="E294" s="13">
        <f>VLOOKUP($C294,'commute time_303'!$E$10:$AR$964,22,FALSE)</f>
        <v>18.948048949434309</v>
      </c>
      <c r="F294" s="13">
        <f>VLOOKUP($C294,'commute time_303'!$E$10:$AR$964,40,FALSE)</f>
        <v>32.279466888796335</v>
      </c>
    </row>
    <row r="295" spans="1:6" x14ac:dyDescent="0.25">
      <c r="A295" t="s">
        <v>588</v>
      </c>
      <c r="B295">
        <v>22180</v>
      </c>
      <c r="C295" t="s">
        <v>589</v>
      </c>
      <c r="D295" s="13">
        <f>VLOOKUP($C295,'commute time_303'!$E$10:$AR$964,31,FALSE)</f>
        <v>13.153580596618571</v>
      </c>
      <c r="E295" s="13">
        <f>VLOOKUP($C295,'commute time_303'!$E$10:$AR$964,22,FALSE)</f>
        <v>20.430693576477822</v>
      </c>
      <c r="F295" s="13">
        <f>VLOOKUP($C295,'commute time_303'!$E$10:$AR$964,40,FALSE)</f>
        <v>30.388317261108291</v>
      </c>
    </row>
    <row r="296" spans="1:6" x14ac:dyDescent="0.25">
      <c r="A296" t="s">
        <v>590</v>
      </c>
      <c r="B296">
        <v>22220</v>
      </c>
      <c r="C296" t="s">
        <v>591</v>
      </c>
      <c r="D296" s="13">
        <f>VLOOKUP($C296,'commute time_303'!$E$10:$AR$964,31,FALSE)</f>
        <v>12.00675107930345</v>
      </c>
      <c r="E296" s="13">
        <f>VLOOKUP($C296,'commute time_303'!$E$10:$AR$964,22,FALSE)</f>
        <v>18.372178661790123</v>
      </c>
      <c r="F296" s="13">
        <f>VLOOKUP($C296,'commute time_303'!$E$10:$AR$964,40,FALSE)</f>
        <v>30.023174552172865</v>
      </c>
    </row>
    <row r="297" spans="1:6" x14ac:dyDescent="0.25">
      <c r="A297" t="s">
        <v>592</v>
      </c>
      <c r="B297">
        <v>22260</v>
      </c>
      <c r="C297" t="s">
        <v>593</v>
      </c>
      <c r="D297" s="13">
        <f>VLOOKUP($C297,'commute time_303'!$E$10:$AR$964,31,FALSE)</f>
        <v>8.0475837807813377</v>
      </c>
      <c r="E297" s="13">
        <f>VLOOKUP($C297,'commute time_303'!$E$10:$AR$964,22,FALSE)</f>
        <v>15.619973368841544</v>
      </c>
      <c r="F297" s="13">
        <f>VLOOKUP($C297,'commute time_303'!$E$10:$AR$964,40,FALSE)</f>
        <v>27.040551500405513</v>
      </c>
    </row>
    <row r="298" spans="1:6" x14ac:dyDescent="0.25">
      <c r="A298" t="s">
        <v>594</v>
      </c>
      <c r="B298">
        <v>22280</v>
      </c>
      <c r="C298" t="s">
        <v>595</v>
      </c>
      <c r="D298" s="13">
        <f>VLOOKUP($C298,'commute time_303'!$E$10:$AR$964,31,FALSE)</f>
        <v>13.305876685934489</v>
      </c>
      <c r="E298" s="13">
        <f>VLOOKUP($C298,'commute time_303'!$E$10:$AR$964,22,FALSE)</f>
        <v>25.305721605465415</v>
      </c>
      <c r="F298" s="13">
        <f>VLOOKUP($C298,'commute time_303'!$E$10:$AR$964,40,FALSE)</f>
        <v>43.996221662468514</v>
      </c>
    </row>
    <row r="299" spans="1:6" x14ac:dyDescent="0.25">
      <c r="A299" t="s">
        <v>596</v>
      </c>
      <c r="B299">
        <v>22300</v>
      </c>
      <c r="C299" t="s">
        <v>597</v>
      </c>
      <c r="D299" s="13">
        <f>VLOOKUP($C299,'commute time_303'!$E$10:$AR$964,31,FALSE)</f>
        <v>8.8978534418948918</v>
      </c>
      <c r="E299" s="13">
        <f>VLOOKUP($C299,'commute time_303'!$E$10:$AR$964,22,FALSE)</f>
        <v>13.99388379204893</v>
      </c>
      <c r="F299" s="13">
        <f>VLOOKUP($C299,'commute time_303'!$E$10:$AR$964,40,FALSE)</f>
        <v>22.171549097726739</v>
      </c>
    </row>
    <row r="300" spans="1:6" x14ac:dyDescent="0.25">
      <c r="A300" t="s">
        <v>598</v>
      </c>
      <c r="B300">
        <v>22340</v>
      </c>
      <c r="C300" t="s">
        <v>599</v>
      </c>
      <c r="D300" s="13">
        <f>VLOOKUP($C300,'commute time_303'!$E$10:$AR$964,31,FALSE)</f>
        <v>10.841744243018129</v>
      </c>
      <c r="E300" s="13">
        <f>VLOOKUP($C300,'commute time_303'!$E$10:$AR$964,22,FALSE)</f>
        <v>16.468325791855204</v>
      </c>
      <c r="F300" s="13">
        <f>VLOOKUP($C300,'commute time_303'!$E$10:$AR$964,40,FALSE)</f>
        <v>27.336805555555557</v>
      </c>
    </row>
    <row r="301" spans="1:6" x14ac:dyDescent="0.25">
      <c r="A301" t="s">
        <v>600</v>
      </c>
      <c r="B301">
        <v>22380</v>
      </c>
      <c r="C301" t="s">
        <v>601</v>
      </c>
      <c r="D301" s="13">
        <f>VLOOKUP($C301,'commute time_303'!$E$10:$AR$964,31,FALSE)</f>
        <v>8.4220329539122822</v>
      </c>
      <c r="E301" s="13">
        <f>VLOOKUP($C301,'commute time_303'!$E$10:$AR$964,22,FALSE)</f>
        <v>13.603948180135719</v>
      </c>
      <c r="F301" s="13">
        <f>VLOOKUP($C301,'commute time_303'!$E$10:$AR$964,40,FALSE)</f>
        <v>22.214224944699676</v>
      </c>
    </row>
    <row r="302" spans="1:6" x14ac:dyDescent="0.25">
      <c r="A302" t="s">
        <v>602</v>
      </c>
      <c r="B302">
        <v>22420</v>
      </c>
      <c r="C302" t="s">
        <v>603</v>
      </c>
      <c r="D302" s="13">
        <f>VLOOKUP($C302,'commute time_303'!$E$10:$AR$964,31,FALSE)</f>
        <v>13.059151414309484</v>
      </c>
      <c r="E302" s="13">
        <f>VLOOKUP($C302,'commute time_303'!$E$10:$AR$964,22,FALSE)</f>
        <v>20.983115916480589</v>
      </c>
      <c r="F302" s="13">
        <f>VLOOKUP($C302,'commute time_303'!$E$10:$AR$964,40,FALSE)</f>
        <v>32.745774263904032</v>
      </c>
    </row>
    <row r="303" spans="1:6" x14ac:dyDescent="0.25">
      <c r="A303" t="s">
        <v>604</v>
      </c>
      <c r="B303">
        <v>22500</v>
      </c>
      <c r="C303" t="s">
        <v>605</v>
      </c>
      <c r="D303" s="13">
        <f>VLOOKUP($C303,'commute time_303'!$E$10:$AR$964,31,FALSE)</f>
        <v>12.328036470205145</v>
      </c>
      <c r="E303" s="13">
        <f>VLOOKUP($C303,'commute time_303'!$E$10:$AR$964,22,FALSE)</f>
        <v>18.486535457669479</v>
      </c>
      <c r="F303" s="13">
        <f>VLOOKUP($C303,'commute time_303'!$E$10:$AR$964,40,FALSE)</f>
        <v>30.476810492301844</v>
      </c>
    </row>
    <row r="304" spans="1:6" x14ac:dyDescent="0.25">
      <c r="A304" t="s">
        <v>606</v>
      </c>
      <c r="B304">
        <v>22520</v>
      </c>
      <c r="C304" t="s">
        <v>607</v>
      </c>
      <c r="D304" s="13">
        <f>VLOOKUP($C304,'commute time_303'!$E$10:$AR$964,31,FALSE)</f>
        <v>11.939952234732173</v>
      </c>
      <c r="E304" s="13">
        <f>VLOOKUP($C304,'commute time_303'!$E$10:$AR$964,22,FALSE)</f>
        <v>18.754784301005515</v>
      </c>
      <c r="F304" s="13">
        <f>VLOOKUP($C304,'commute time_303'!$E$10:$AR$964,40,FALSE)</f>
        <v>31.968530486091598</v>
      </c>
    </row>
    <row r="305" spans="1:6" x14ac:dyDescent="0.25">
      <c r="A305" t="s">
        <v>608</v>
      </c>
      <c r="B305">
        <v>22540</v>
      </c>
      <c r="C305" t="s">
        <v>609</v>
      </c>
      <c r="D305" s="13">
        <f>VLOOKUP($C305,'commute time_303'!$E$10:$AR$964,31,FALSE)</f>
        <v>10.241070568980456</v>
      </c>
      <c r="E305" s="13">
        <f>VLOOKUP($C305,'commute time_303'!$E$10:$AR$964,22,FALSE)</f>
        <v>16.352223727978316</v>
      </c>
      <c r="F305" s="13">
        <f>VLOOKUP($C305,'commute time_303'!$E$10:$AR$964,40,FALSE)</f>
        <v>27.208024931827037</v>
      </c>
    </row>
    <row r="306" spans="1:6" x14ac:dyDescent="0.25">
      <c r="A306" t="s">
        <v>610</v>
      </c>
      <c r="B306">
        <v>22580</v>
      </c>
      <c r="C306" t="s">
        <v>611</v>
      </c>
      <c r="D306" s="13">
        <f>VLOOKUP($C306,'commute time_303'!$E$10:$AR$964,31,FALSE)</f>
        <v>11.902364785764458</v>
      </c>
      <c r="E306" s="13">
        <f>VLOOKUP($C306,'commute time_303'!$E$10:$AR$964,22,FALSE)</f>
        <v>18.391938055112732</v>
      </c>
      <c r="F306" s="13">
        <f>VLOOKUP($C306,'commute time_303'!$E$10:$AR$964,40,FALSE)</f>
        <v>30.695116385212231</v>
      </c>
    </row>
    <row r="307" spans="1:6" x14ac:dyDescent="0.25">
      <c r="A307" t="s">
        <v>612</v>
      </c>
      <c r="B307">
        <v>22620</v>
      </c>
      <c r="C307" t="s">
        <v>613</v>
      </c>
      <c r="D307" s="13">
        <f>VLOOKUP($C307,'commute time_303'!$E$10:$AR$964,31,FALSE)</f>
        <v>8.5555555555555554</v>
      </c>
      <c r="E307" s="13">
        <f>VLOOKUP($C307,'commute time_303'!$E$10:$AR$964,22,FALSE)</f>
        <v>15.510204081632653</v>
      </c>
      <c r="F307" s="13">
        <f>VLOOKUP($C307,'commute time_303'!$E$10:$AR$964,40,FALSE)</f>
        <v>30.366336633663366</v>
      </c>
    </row>
    <row r="308" spans="1:6" x14ac:dyDescent="0.25">
      <c r="A308" t="s">
        <v>614</v>
      </c>
      <c r="B308">
        <v>22660</v>
      </c>
      <c r="C308" t="s">
        <v>615</v>
      </c>
      <c r="D308" s="13">
        <f>VLOOKUP($C308,'commute time_303'!$E$10:$AR$964,31,FALSE)</f>
        <v>11.791359879789631</v>
      </c>
      <c r="E308" s="13">
        <f>VLOOKUP($C308,'commute time_303'!$E$10:$AR$964,22,FALSE)</f>
        <v>18.036770844676759</v>
      </c>
      <c r="F308" s="13">
        <f>VLOOKUP($C308,'commute time_303'!$E$10:$AR$964,40,FALSE)</f>
        <v>30.186104037831939</v>
      </c>
    </row>
    <row r="309" spans="1:6" x14ac:dyDescent="0.25">
      <c r="A309" t="s">
        <v>616</v>
      </c>
      <c r="B309">
        <v>22700</v>
      </c>
      <c r="C309" t="s">
        <v>617</v>
      </c>
      <c r="D309" s="13">
        <f>VLOOKUP($C309,'commute time_303'!$E$10:$AR$964,31,FALSE)</f>
        <v>7.9696394686907022</v>
      </c>
      <c r="E309" s="13">
        <f>VLOOKUP($C309,'commute time_303'!$E$10:$AR$964,22,FALSE)</f>
        <v>12.6946287181682</v>
      </c>
      <c r="F309" s="13">
        <f>VLOOKUP($C309,'commute time_303'!$E$10:$AR$964,40,FALSE)</f>
        <v>20.335047759000734</v>
      </c>
    </row>
    <row r="310" spans="1:6" x14ac:dyDescent="0.25">
      <c r="A310" t="s">
        <v>618</v>
      </c>
      <c r="B310">
        <v>22780</v>
      </c>
      <c r="C310" t="s">
        <v>619</v>
      </c>
      <c r="D310" s="13">
        <f>VLOOKUP($C310,'commute time_303'!$E$10:$AR$964,31,FALSE)</f>
        <v>11.754003407155025</v>
      </c>
      <c r="E310" s="13">
        <f>VLOOKUP($C310,'commute time_303'!$E$10:$AR$964,22,FALSE)</f>
        <v>17.954063604240282</v>
      </c>
      <c r="F310" s="13">
        <f>VLOOKUP($C310,'commute time_303'!$E$10:$AR$964,40,FALSE)</f>
        <v>25.655870445344128</v>
      </c>
    </row>
    <row r="311" spans="1:6" x14ac:dyDescent="0.25">
      <c r="A311" t="s">
        <v>620</v>
      </c>
      <c r="B311">
        <v>22800</v>
      </c>
      <c r="C311" t="s">
        <v>621</v>
      </c>
      <c r="D311" s="13">
        <f>VLOOKUP($C311,'commute time_303'!$E$10:$AR$964,31,FALSE)</f>
        <v>8.116952789699571</v>
      </c>
      <c r="E311" s="13">
        <f>VLOOKUP($C311,'commute time_303'!$E$10:$AR$964,22,FALSE)</f>
        <v>15.512266112266111</v>
      </c>
      <c r="F311" s="13">
        <f>VLOOKUP($C311,'commute time_303'!$E$10:$AR$964,40,FALSE)</f>
        <v>26.909270216962526</v>
      </c>
    </row>
    <row r="312" spans="1:6" x14ac:dyDescent="0.25">
      <c r="A312" t="s">
        <v>622</v>
      </c>
      <c r="B312">
        <v>22820</v>
      </c>
      <c r="C312" t="s">
        <v>623</v>
      </c>
      <c r="D312" s="13">
        <f>VLOOKUP($C312,'commute time_303'!$E$10:$AR$964,31,FALSE)</f>
        <v>7.1236786469344615</v>
      </c>
      <c r="E312" s="13">
        <f>VLOOKUP($C312,'commute time_303'!$E$10:$AR$964,22,FALSE)</f>
        <v>11.926511260371395</v>
      </c>
      <c r="F312" s="13">
        <f>VLOOKUP($C312,'commute time_303'!$E$10:$AR$964,40,FALSE)</f>
        <v>20.455598455598455</v>
      </c>
    </row>
    <row r="313" spans="1:6" x14ac:dyDescent="0.25">
      <c r="A313" t="s">
        <v>624</v>
      </c>
      <c r="B313">
        <v>22840</v>
      </c>
      <c r="C313" t="s">
        <v>625</v>
      </c>
      <c r="D313" s="13">
        <f>VLOOKUP($C313,'commute time_303'!$E$10:$AR$964,31,FALSE)</f>
        <v>12.236039418113561</v>
      </c>
      <c r="E313" s="13">
        <f>VLOOKUP($C313,'commute time_303'!$E$10:$AR$964,22,FALSE)</f>
        <v>20.42153917263693</v>
      </c>
      <c r="F313" s="13">
        <f>VLOOKUP($C313,'commute time_303'!$E$10:$AR$964,40,FALSE)</f>
        <v>31.243832105094519</v>
      </c>
    </row>
    <row r="314" spans="1:6" x14ac:dyDescent="0.25">
      <c r="A314" t="s">
        <v>626</v>
      </c>
      <c r="B314">
        <v>22860</v>
      </c>
      <c r="C314" t="s">
        <v>627</v>
      </c>
      <c r="D314" s="13">
        <f>VLOOKUP($C314,'commute time_303'!$E$10:$AR$964,31,FALSE)</f>
        <v>10.736140954018049</v>
      </c>
      <c r="E314" s="13">
        <f>VLOOKUP($C314,'commute time_303'!$E$10:$AR$964,22,FALSE)</f>
        <v>17.086461888509671</v>
      </c>
      <c r="F314" s="13">
        <f>VLOOKUP($C314,'commute time_303'!$E$10:$AR$964,40,FALSE)</f>
        <v>27.365808823529413</v>
      </c>
    </row>
    <row r="315" spans="1:6" x14ac:dyDescent="0.25">
      <c r="A315" t="s">
        <v>628</v>
      </c>
      <c r="B315">
        <v>22900</v>
      </c>
      <c r="C315" t="s">
        <v>629</v>
      </c>
      <c r="D315" s="13">
        <f>VLOOKUP($C315,'commute time_303'!$E$10:$AR$964,31,FALSE)</f>
        <v>11.373341431508129</v>
      </c>
      <c r="E315" s="13">
        <f>VLOOKUP($C315,'commute time_303'!$E$10:$AR$964,22,FALSE)</f>
        <v>17.795658886567978</v>
      </c>
      <c r="F315" s="13">
        <f>VLOOKUP($C315,'commute time_303'!$E$10:$AR$964,40,FALSE)</f>
        <v>28.345627705627706</v>
      </c>
    </row>
    <row r="316" spans="1:6" x14ac:dyDescent="0.25">
      <c r="A316" t="s">
        <v>630</v>
      </c>
      <c r="B316">
        <v>22980</v>
      </c>
      <c r="C316" t="s">
        <v>631</v>
      </c>
      <c r="D316" s="13">
        <f>VLOOKUP($C316,'commute time_303'!$E$10:$AR$964,31,FALSE)</f>
        <v>12.404074702886248</v>
      </c>
      <c r="E316" s="13">
        <f>VLOOKUP($C316,'commute time_303'!$E$10:$AR$964,22,FALSE)</f>
        <v>22.323108384458077</v>
      </c>
      <c r="F316" s="13">
        <f>VLOOKUP($C316,'commute time_303'!$E$10:$AR$964,40,FALSE)</f>
        <v>31.578757875787581</v>
      </c>
    </row>
    <row r="317" spans="1:6" x14ac:dyDescent="0.25">
      <c r="A317" t="s">
        <v>632</v>
      </c>
      <c r="B317">
        <v>23060</v>
      </c>
      <c r="C317" t="s">
        <v>633</v>
      </c>
      <c r="D317" s="13">
        <f>VLOOKUP($C317,'commute time_303'!$E$10:$AR$964,31,FALSE)</f>
        <v>12.905963603037444</v>
      </c>
      <c r="E317" s="13">
        <f>VLOOKUP($C317,'commute time_303'!$E$10:$AR$964,22,FALSE)</f>
        <v>20.06792607592341</v>
      </c>
      <c r="F317" s="13">
        <f>VLOOKUP($C317,'commute time_303'!$E$10:$AR$964,40,FALSE)</f>
        <v>27.03203182952323</v>
      </c>
    </row>
    <row r="318" spans="1:6" x14ac:dyDescent="0.25">
      <c r="A318" t="s">
        <v>634</v>
      </c>
      <c r="B318">
        <v>23140</v>
      </c>
      <c r="C318" t="s">
        <v>635</v>
      </c>
      <c r="D318" s="13">
        <f>VLOOKUP($C318,'commute time_303'!$E$10:$AR$964,31,FALSE)</f>
        <v>11.085001888930865</v>
      </c>
      <c r="E318" s="13">
        <f>VLOOKUP($C318,'commute time_303'!$E$10:$AR$964,22,FALSE)</f>
        <v>18.63353692393115</v>
      </c>
      <c r="F318" s="13">
        <f>VLOOKUP($C318,'commute time_303'!$E$10:$AR$964,40,FALSE)</f>
        <v>32.116903633491312</v>
      </c>
    </row>
    <row r="319" spans="1:6" x14ac:dyDescent="0.25">
      <c r="A319" t="s">
        <v>636</v>
      </c>
      <c r="B319">
        <v>23180</v>
      </c>
      <c r="C319" t="s">
        <v>637</v>
      </c>
      <c r="D319" s="13">
        <f>VLOOKUP($C319,'commute time_303'!$E$10:$AR$964,31,FALSE)</f>
        <v>10.853508480212836</v>
      </c>
      <c r="E319" s="13">
        <f>VLOOKUP($C319,'commute time_303'!$E$10:$AR$964,22,FALSE)</f>
        <v>17.247885378905575</v>
      </c>
      <c r="F319" s="13">
        <f>VLOOKUP($C319,'commute time_303'!$E$10:$AR$964,40,FALSE)</f>
        <v>30.293374316939889</v>
      </c>
    </row>
    <row r="320" spans="1:6" x14ac:dyDescent="0.25">
      <c r="A320" t="s">
        <v>638</v>
      </c>
      <c r="B320">
        <v>23240</v>
      </c>
      <c r="C320" t="s">
        <v>639</v>
      </c>
      <c r="D320" s="13">
        <f>VLOOKUP($C320,'commute time_303'!$E$10:$AR$964,31,FALSE)</f>
        <v>8.0346475507765831</v>
      </c>
      <c r="E320" s="13">
        <f>VLOOKUP($C320,'commute time_303'!$E$10:$AR$964,22,FALSE)</f>
        <v>15.595787362086259</v>
      </c>
      <c r="F320" s="13">
        <f>VLOOKUP($C320,'commute time_303'!$E$10:$AR$964,40,FALSE)</f>
        <v>25.781849912739965</v>
      </c>
    </row>
    <row r="321" spans="1:6" x14ac:dyDescent="0.25">
      <c r="A321" t="s">
        <v>640</v>
      </c>
      <c r="B321">
        <v>23300</v>
      </c>
      <c r="C321" t="s">
        <v>641</v>
      </c>
      <c r="D321" s="13">
        <f>VLOOKUP($C321,'commute time_303'!$E$10:$AR$964,31,FALSE)</f>
        <v>8.3529281767955794</v>
      </c>
      <c r="E321" s="13">
        <f>VLOOKUP($C321,'commute time_303'!$E$10:$AR$964,22,FALSE)</f>
        <v>15.402398401065955</v>
      </c>
      <c r="F321" s="13">
        <f>VLOOKUP($C321,'commute time_303'!$E$10:$AR$964,40,FALSE)</f>
        <v>27.898263027295286</v>
      </c>
    </row>
    <row r="322" spans="1:6" x14ac:dyDescent="0.25">
      <c r="A322" t="s">
        <v>642</v>
      </c>
      <c r="B322">
        <v>23340</v>
      </c>
      <c r="C322" t="s">
        <v>643</v>
      </c>
      <c r="D322" s="13">
        <f>VLOOKUP($C322,'commute time_303'!$E$10:$AR$964,31,FALSE)</f>
        <v>7.9681427925892452</v>
      </c>
      <c r="E322" s="13">
        <f>VLOOKUP($C322,'commute time_303'!$E$10:$AR$964,22,FALSE)</f>
        <v>13.067169455573886</v>
      </c>
      <c r="F322" s="13">
        <f>VLOOKUP($C322,'commute time_303'!$E$10:$AR$964,40,FALSE)</f>
        <v>23.988823142669297</v>
      </c>
    </row>
    <row r="323" spans="1:6" x14ac:dyDescent="0.25">
      <c r="A323" t="s">
        <v>644</v>
      </c>
      <c r="B323">
        <v>23380</v>
      </c>
      <c r="C323" t="s">
        <v>645</v>
      </c>
      <c r="D323" s="13">
        <f>VLOOKUP($C323,'commute time_303'!$E$10:$AR$964,31,FALSE)</f>
        <v>8.9396139881521108</v>
      </c>
      <c r="E323" s="13">
        <f>VLOOKUP($C323,'commute time_303'!$E$10:$AR$964,22,FALSE)</f>
        <v>15.941584158415841</v>
      </c>
      <c r="F323" s="13">
        <f>VLOOKUP($C323,'commute time_303'!$E$10:$AR$964,40,FALSE)</f>
        <v>26.283214517174336</v>
      </c>
    </row>
    <row r="324" spans="1:6" x14ac:dyDescent="0.25">
      <c r="A324" t="s">
        <v>646</v>
      </c>
      <c r="B324">
        <v>23420</v>
      </c>
      <c r="C324" t="s">
        <v>647</v>
      </c>
      <c r="D324" s="13">
        <f>VLOOKUP($C324,'commute time_303'!$E$10:$AR$964,31,FALSE)</f>
        <v>13.149950944076247</v>
      </c>
      <c r="E324" s="13">
        <f>VLOOKUP($C324,'commute time_303'!$E$10:$AR$964,22,FALSE)</f>
        <v>18.6298010180472</v>
      </c>
      <c r="F324" s="13">
        <f>VLOOKUP($C324,'commute time_303'!$E$10:$AR$964,40,FALSE)</f>
        <v>28.937194625407166</v>
      </c>
    </row>
    <row r="325" spans="1:6" x14ac:dyDescent="0.25">
      <c r="A325" t="s">
        <v>648</v>
      </c>
      <c r="B325">
        <v>23460</v>
      </c>
      <c r="C325" t="s">
        <v>649</v>
      </c>
      <c r="D325" s="13">
        <f>VLOOKUP($C325,'commute time_303'!$E$10:$AR$964,31,FALSE)</f>
        <v>12.308413755606905</v>
      </c>
      <c r="E325" s="13">
        <f>VLOOKUP($C325,'commute time_303'!$E$10:$AR$964,22,FALSE)</f>
        <v>18.191291215706016</v>
      </c>
      <c r="F325" s="13">
        <f>VLOOKUP($C325,'commute time_303'!$E$10:$AR$964,40,FALSE)</f>
        <v>31.350382932166301</v>
      </c>
    </row>
    <row r="326" spans="1:6" x14ac:dyDescent="0.25">
      <c r="A326" t="s">
        <v>650</v>
      </c>
      <c r="B326">
        <v>23500</v>
      </c>
      <c r="C326" t="s">
        <v>651</v>
      </c>
      <c r="D326" s="13">
        <f>VLOOKUP($C326,'commute time_303'!$E$10:$AR$964,31,FALSE)</f>
        <v>11.793655025326579</v>
      </c>
      <c r="E326" s="13">
        <f>VLOOKUP($C326,'commute time_303'!$E$10:$AR$964,22,FALSE)</f>
        <v>18.155795148247979</v>
      </c>
      <c r="F326" s="13">
        <f>VLOOKUP($C326,'commute time_303'!$E$10:$AR$964,40,FALSE)</f>
        <v>28.462809917355372</v>
      </c>
    </row>
    <row r="327" spans="1:6" x14ac:dyDescent="0.25">
      <c r="A327" t="s">
        <v>652</v>
      </c>
      <c r="B327">
        <v>23540</v>
      </c>
      <c r="C327" t="s">
        <v>653</v>
      </c>
      <c r="D327" s="13">
        <f>VLOOKUP($C327,'commute time_303'!$E$10:$AR$964,31,FALSE)</f>
        <v>12.463339201598705</v>
      </c>
      <c r="E327" s="13">
        <f>VLOOKUP($C327,'commute time_303'!$E$10:$AR$964,22,FALSE)</f>
        <v>18.419301164725457</v>
      </c>
      <c r="F327" s="13">
        <f>VLOOKUP($C327,'commute time_303'!$E$10:$AR$964,40,FALSE)</f>
        <v>28.0903235700046</v>
      </c>
    </row>
    <row r="328" spans="1:6" x14ac:dyDescent="0.25">
      <c r="A328" t="s">
        <v>654</v>
      </c>
      <c r="B328">
        <v>23580</v>
      </c>
      <c r="C328" t="s">
        <v>655</v>
      </c>
      <c r="D328" s="13">
        <f>VLOOKUP($C328,'commute time_303'!$E$10:$AR$964,31,FALSE)</f>
        <v>15.082940339845797</v>
      </c>
      <c r="E328" s="13">
        <f>VLOOKUP($C328,'commute time_303'!$E$10:$AR$964,22,FALSE)</f>
        <v>21.928707935189031</v>
      </c>
      <c r="F328" s="13">
        <f>VLOOKUP($C328,'commute time_303'!$E$10:$AR$964,40,FALSE)</f>
        <v>33.228129633552214</v>
      </c>
    </row>
    <row r="329" spans="1:6" x14ac:dyDescent="0.25">
      <c r="A329" t="s">
        <v>656</v>
      </c>
      <c r="B329">
        <v>23620</v>
      </c>
      <c r="C329" t="s">
        <v>657</v>
      </c>
      <c r="D329" s="13">
        <f>VLOOKUP($C329,'commute time_303'!$E$10:$AR$964,31,FALSE)</f>
        <v>10.818555289284491</v>
      </c>
      <c r="E329" s="13">
        <f>VLOOKUP($C329,'commute time_303'!$E$10:$AR$964,22,FALSE)</f>
        <v>17.904554455445545</v>
      </c>
      <c r="F329" s="13">
        <f>VLOOKUP($C329,'commute time_303'!$E$10:$AR$964,40,FALSE)</f>
        <v>32.023605150214593</v>
      </c>
    </row>
    <row r="330" spans="1:6" x14ac:dyDescent="0.25">
      <c r="A330" t="s">
        <v>658</v>
      </c>
      <c r="B330">
        <v>23660</v>
      </c>
      <c r="C330" t="s">
        <v>659</v>
      </c>
      <c r="D330" s="13">
        <f>VLOOKUP($C330,'commute time_303'!$E$10:$AR$964,31,FALSE)</f>
        <v>8.0256449165402124</v>
      </c>
      <c r="E330" s="13">
        <f>VLOOKUP($C330,'commute time_303'!$E$10:$AR$964,22,FALSE)</f>
        <v>13.961653474054529</v>
      </c>
      <c r="F330" s="13">
        <f>VLOOKUP($C330,'commute time_303'!$E$10:$AR$964,40,FALSE)</f>
        <v>25.435007385524372</v>
      </c>
    </row>
    <row r="331" spans="1:6" x14ac:dyDescent="0.25">
      <c r="A331" t="s">
        <v>660</v>
      </c>
      <c r="B331">
        <v>23700</v>
      </c>
      <c r="C331" t="s">
        <v>661</v>
      </c>
      <c r="D331" s="13">
        <f>VLOOKUP($C331,'commute time_303'!$E$10:$AR$964,31,FALSE)</f>
        <v>10.723300970873787</v>
      </c>
      <c r="E331" s="13">
        <f>VLOOKUP($C331,'commute time_303'!$E$10:$AR$964,22,FALSE)</f>
        <v>17</v>
      </c>
      <c r="F331" s="13">
        <f>VLOOKUP($C331,'commute time_303'!$E$10:$AR$964,40,FALSE)</f>
        <v>31.532244556113902</v>
      </c>
    </row>
    <row r="332" spans="1:6" x14ac:dyDescent="0.25">
      <c r="A332" t="s">
        <v>662</v>
      </c>
      <c r="B332">
        <v>23780</v>
      </c>
      <c r="C332" t="s">
        <v>663</v>
      </c>
      <c r="D332" s="13">
        <f>VLOOKUP($C332,'commute time_303'!$E$10:$AR$964,31,FALSE)</f>
        <v>7.6948504609849335</v>
      </c>
      <c r="E332" s="13">
        <f>VLOOKUP($C332,'commute time_303'!$E$10:$AR$964,22,FALSE)</f>
        <v>12.636082928981033</v>
      </c>
      <c r="F332" s="13">
        <f>VLOOKUP($C332,'commute time_303'!$E$10:$AR$964,40,FALSE)</f>
        <v>18.885829415715246</v>
      </c>
    </row>
    <row r="333" spans="1:6" x14ac:dyDescent="0.25">
      <c r="A333" t="s">
        <v>664</v>
      </c>
      <c r="B333">
        <v>23820</v>
      </c>
      <c r="C333" t="s">
        <v>665</v>
      </c>
      <c r="D333" s="13">
        <f>VLOOKUP($C333,'commute time_303'!$E$10:$AR$964,31,FALSE)</f>
        <v>11.699806326662364</v>
      </c>
      <c r="E333" s="13">
        <f>VLOOKUP($C333,'commute time_303'!$E$10:$AR$964,22,FALSE)</f>
        <v>20.469002695417789</v>
      </c>
      <c r="F333" s="13">
        <f>VLOOKUP($C333,'commute time_303'!$E$10:$AR$964,40,FALSE)</f>
        <v>33.056772463120254</v>
      </c>
    </row>
    <row r="334" spans="1:6" x14ac:dyDescent="0.25">
      <c r="A334" t="s">
        <v>666</v>
      </c>
      <c r="B334">
        <v>23860</v>
      </c>
      <c r="C334" t="s">
        <v>667</v>
      </c>
      <c r="D334" s="13">
        <f>VLOOKUP($C334,'commute time_303'!$E$10:$AR$964,31,FALSE)</f>
        <v>11.031802120141343</v>
      </c>
      <c r="E334" s="13">
        <f>VLOOKUP($C334,'commute time_303'!$E$10:$AR$964,22,FALSE)</f>
        <v>18.938920936545639</v>
      </c>
      <c r="F334" s="13">
        <f>VLOOKUP($C334,'commute time_303'!$E$10:$AR$964,40,FALSE)</f>
        <v>33.126185266229029</v>
      </c>
    </row>
    <row r="335" spans="1:6" x14ac:dyDescent="0.25">
      <c r="A335" t="s">
        <v>668</v>
      </c>
      <c r="B335">
        <v>23900</v>
      </c>
      <c r="C335" t="s">
        <v>669</v>
      </c>
      <c r="D335" s="13">
        <f>VLOOKUP($C335,'commute time_303'!$E$10:$AR$964,31,FALSE)</f>
        <v>12.730887319619281</v>
      </c>
      <c r="E335" s="13">
        <f>VLOOKUP($C335,'commute time_303'!$E$10:$AR$964,22,FALSE)</f>
        <v>22.287616099071208</v>
      </c>
      <c r="F335" s="13">
        <f>VLOOKUP($C335,'commute time_303'!$E$10:$AR$964,40,FALSE)</f>
        <v>37.797789336801038</v>
      </c>
    </row>
    <row r="336" spans="1:6" x14ac:dyDescent="0.25">
      <c r="A336" t="s">
        <v>670</v>
      </c>
      <c r="B336">
        <v>23940</v>
      </c>
      <c r="C336" t="s">
        <v>671</v>
      </c>
      <c r="D336" s="13">
        <f>VLOOKUP($C336,'commute time_303'!$E$10:$AR$964,31,FALSE)</f>
        <v>10.206104417670682</v>
      </c>
      <c r="E336" s="13">
        <f>VLOOKUP($C336,'commute time_303'!$E$10:$AR$964,22,FALSE)</f>
        <v>15.190210499619578</v>
      </c>
      <c r="F336" s="13">
        <f>VLOOKUP($C336,'commute time_303'!$E$10:$AR$964,40,FALSE)</f>
        <v>23.73202875399361</v>
      </c>
    </row>
    <row r="337" spans="1:6" x14ac:dyDescent="0.25">
      <c r="A337" t="s">
        <v>672</v>
      </c>
      <c r="B337">
        <v>23980</v>
      </c>
      <c r="C337" t="s">
        <v>673</v>
      </c>
      <c r="D337" s="13">
        <f>VLOOKUP($C337,'commute time_303'!$E$10:$AR$964,31,FALSE)</f>
        <v>11.005107832009081</v>
      </c>
      <c r="E337" s="13">
        <f>VLOOKUP($C337,'commute time_303'!$E$10:$AR$964,22,FALSE)</f>
        <v>17.697935253632423</v>
      </c>
      <c r="F337" s="13">
        <f>VLOOKUP($C337,'commute time_303'!$E$10:$AR$964,40,FALSE)</f>
        <v>30.130103185284881</v>
      </c>
    </row>
    <row r="338" spans="1:6" x14ac:dyDescent="0.25">
      <c r="A338" t="s">
        <v>674</v>
      </c>
      <c r="B338">
        <v>24020</v>
      </c>
      <c r="C338" t="s">
        <v>675</v>
      </c>
      <c r="D338" s="13">
        <f>VLOOKUP($C338,'commute time_303'!$E$10:$AR$964,31,FALSE)</f>
        <v>11.412051307546982</v>
      </c>
      <c r="E338" s="13">
        <f>VLOOKUP($C338,'commute time_303'!$E$10:$AR$964,22,FALSE)</f>
        <v>18.669323671497583</v>
      </c>
      <c r="F338" s="13">
        <f>VLOOKUP($C338,'commute time_303'!$E$10:$AR$964,40,FALSE)</f>
        <v>32.368421052631575</v>
      </c>
    </row>
    <row r="339" spans="1:6" x14ac:dyDescent="0.25">
      <c r="A339" t="s">
        <v>676</v>
      </c>
      <c r="B339">
        <v>24100</v>
      </c>
      <c r="C339" t="s">
        <v>677</v>
      </c>
      <c r="D339" s="13">
        <f>VLOOKUP($C339,'commute time_303'!$E$10:$AR$964,31,FALSE)</f>
        <v>10.289525972182799</v>
      </c>
      <c r="E339" s="13">
        <f>VLOOKUP($C339,'commute time_303'!$E$10:$AR$964,22,FALSE)</f>
        <v>17.660694288913774</v>
      </c>
      <c r="F339" s="13">
        <f>VLOOKUP($C339,'commute time_303'!$E$10:$AR$964,40,FALSE)</f>
        <v>31.151376146788991</v>
      </c>
    </row>
    <row r="340" spans="1:6" x14ac:dyDescent="0.25">
      <c r="A340" t="s">
        <v>678</v>
      </c>
      <c r="B340">
        <v>24140</v>
      </c>
      <c r="C340" t="s">
        <v>679</v>
      </c>
      <c r="D340" s="13">
        <f>VLOOKUP($C340,'commute time_303'!$E$10:$AR$964,31,FALSE)</f>
        <v>11.96140116019634</v>
      </c>
      <c r="E340" s="13">
        <f>VLOOKUP($C340,'commute time_303'!$E$10:$AR$964,22,FALSE)</f>
        <v>18.111275964391691</v>
      </c>
      <c r="F340" s="13">
        <f>VLOOKUP($C340,'commute time_303'!$E$10:$AR$964,40,FALSE)</f>
        <v>28.224961948249621</v>
      </c>
    </row>
    <row r="341" spans="1:6" x14ac:dyDescent="0.25">
      <c r="A341" t="s">
        <v>680</v>
      </c>
      <c r="B341">
        <v>24180</v>
      </c>
      <c r="C341" t="s">
        <v>681</v>
      </c>
      <c r="D341" s="13">
        <f>VLOOKUP($C341,'commute time_303'!$E$10:$AR$964,31,FALSE)</f>
        <v>13.357798165137615</v>
      </c>
      <c r="E341" s="13">
        <f>VLOOKUP($C341,'commute time_303'!$E$10:$AR$964,22,FALSE)</f>
        <v>22.145859085290482</v>
      </c>
      <c r="F341" s="13">
        <f>VLOOKUP($C341,'commute time_303'!$E$10:$AR$964,40,FALSE)</f>
        <v>48.970501474926252</v>
      </c>
    </row>
    <row r="342" spans="1:6" x14ac:dyDescent="0.25">
      <c r="A342" t="s">
        <v>682</v>
      </c>
      <c r="B342">
        <v>24220</v>
      </c>
      <c r="C342" t="s">
        <v>683</v>
      </c>
      <c r="D342" s="13">
        <f>VLOOKUP($C342,'commute time_303'!$E$10:$AR$964,31,FALSE)</f>
        <v>7.5761927181418702</v>
      </c>
      <c r="E342" s="13">
        <f>VLOOKUP($C342,'commute time_303'!$E$10:$AR$964,22,FALSE)</f>
        <v>12.384773360715858</v>
      </c>
      <c r="F342" s="13">
        <f>VLOOKUP($C342,'commute time_303'!$E$10:$AR$964,40,FALSE)</f>
        <v>18.274671240708976</v>
      </c>
    </row>
    <row r="343" spans="1:6" x14ac:dyDescent="0.25">
      <c r="A343" t="s">
        <v>684</v>
      </c>
      <c r="B343">
        <v>24260</v>
      </c>
      <c r="C343" t="s">
        <v>685</v>
      </c>
      <c r="D343" s="13">
        <f>VLOOKUP($C343,'commute time_303'!$E$10:$AR$964,31,FALSE)</f>
        <v>8.5496770647244738</v>
      </c>
      <c r="E343" s="13">
        <f>VLOOKUP($C343,'commute time_303'!$E$10:$AR$964,22,FALSE)</f>
        <v>13.254677127338564</v>
      </c>
      <c r="F343" s="13">
        <f>VLOOKUP($C343,'commute time_303'!$E$10:$AR$964,40,FALSE)</f>
        <v>20.773461777501552</v>
      </c>
    </row>
    <row r="344" spans="1:6" x14ac:dyDescent="0.25">
      <c r="A344" t="s">
        <v>686</v>
      </c>
      <c r="B344">
        <v>24300</v>
      </c>
      <c r="C344" t="s">
        <v>687</v>
      </c>
      <c r="D344" s="13">
        <f>VLOOKUP($C344,'commute time_303'!$E$10:$AR$964,31,FALSE)</f>
        <v>11.077091422520297</v>
      </c>
      <c r="E344" s="13">
        <f>VLOOKUP($C344,'commute time_303'!$E$10:$AR$964,22,FALSE)</f>
        <v>16.665783664459163</v>
      </c>
      <c r="F344" s="13">
        <f>VLOOKUP($C344,'commute time_303'!$E$10:$AR$964,40,FALSE)</f>
        <v>23.312391103822897</v>
      </c>
    </row>
    <row r="345" spans="1:6" x14ac:dyDescent="0.25">
      <c r="A345" t="s">
        <v>688</v>
      </c>
      <c r="B345">
        <v>24340</v>
      </c>
      <c r="C345" t="s">
        <v>689</v>
      </c>
      <c r="D345" s="13">
        <f>VLOOKUP($C345,'commute time_303'!$E$10:$AR$964,31,FALSE)</f>
        <v>12.574939645314117</v>
      </c>
      <c r="E345" s="13">
        <f>VLOOKUP($C345,'commute time_303'!$E$10:$AR$964,22,FALSE)</f>
        <v>20.177297731110702</v>
      </c>
      <c r="F345" s="13">
        <f>VLOOKUP($C345,'commute time_303'!$E$10:$AR$964,40,FALSE)</f>
        <v>30.166295805988227</v>
      </c>
    </row>
    <row r="346" spans="1:6" x14ac:dyDescent="0.25">
      <c r="A346" t="s">
        <v>690</v>
      </c>
      <c r="B346">
        <v>24380</v>
      </c>
      <c r="C346" t="s">
        <v>691</v>
      </c>
      <c r="D346" s="13">
        <f>VLOOKUP($C346,'commute time_303'!$E$10:$AR$964,31,FALSE)</f>
        <v>8.4489571899012077</v>
      </c>
      <c r="E346" s="13">
        <f>VLOOKUP($C346,'commute time_303'!$E$10:$AR$964,22,FALSE)</f>
        <v>15.812347684809097</v>
      </c>
      <c r="F346" s="13">
        <f>VLOOKUP($C346,'commute time_303'!$E$10:$AR$964,40,FALSE)</f>
        <v>31.44963144963145</v>
      </c>
    </row>
    <row r="347" spans="1:6" x14ac:dyDescent="0.25">
      <c r="A347" t="s">
        <v>692</v>
      </c>
      <c r="B347">
        <v>24420</v>
      </c>
      <c r="C347" t="s">
        <v>693</v>
      </c>
      <c r="D347" s="13">
        <f>VLOOKUP($C347,'commute time_303'!$E$10:$AR$964,31,FALSE)</f>
        <v>8.8082478145191949</v>
      </c>
      <c r="E347" s="13">
        <f>VLOOKUP($C347,'commute time_303'!$E$10:$AR$964,22,FALSE)</f>
        <v>15.352003542174009</v>
      </c>
      <c r="F347" s="13">
        <f>VLOOKUP($C347,'commute time_303'!$E$10:$AR$964,40,FALSE)</f>
        <v>25.597689075630253</v>
      </c>
    </row>
    <row r="348" spans="1:6" x14ac:dyDescent="0.25">
      <c r="A348" t="s">
        <v>694</v>
      </c>
      <c r="B348">
        <v>24460</v>
      </c>
      <c r="C348" t="s">
        <v>695</v>
      </c>
      <c r="D348" s="13">
        <f>VLOOKUP($C348,'commute time_303'!$E$10:$AR$964,31,FALSE)</f>
        <v>6.8236570808464458</v>
      </c>
      <c r="E348" s="13">
        <f>VLOOKUP($C348,'commute time_303'!$E$10:$AR$964,22,FALSE)</f>
        <v>11.965818458032663</v>
      </c>
      <c r="F348" s="13">
        <f>VLOOKUP($C348,'commute time_303'!$E$10:$AR$964,40,FALSE)</f>
        <v>18.666199158485274</v>
      </c>
    </row>
    <row r="349" spans="1:6" x14ac:dyDescent="0.25">
      <c r="A349" t="s">
        <v>696</v>
      </c>
      <c r="B349">
        <v>24500</v>
      </c>
      <c r="C349" t="s">
        <v>697</v>
      </c>
      <c r="D349" s="13">
        <f>VLOOKUP($C349,'commute time_303'!$E$10:$AR$964,31,FALSE)</f>
        <v>10.259813262195122</v>
      </c>
      <c r="E349" s="13">
        <f>VLOOKUP($C349,'commute time_303'!$E$10:$AR$964,22,FALSE)</f>
        <v>13.857278963414634</v>
      </c>
      <c r="F349" s="13">
        <f>VLOOKUP($C349,'commute time_303'!$E$10:$AR$964,40,FALSE)</f>
        <v>20.750160153747597</v>
      </c>
    </row>
    <row r="350" spans="1:6" x14ac:dyDescent="0.25">
      <c r="A350" t="s">
        <v>698</v>
      </c>
      <c r="B350">
        <v>24540</v>
      </c>
      <c r="C350" t="s">
        <v>699</v>
      </c>
      <c r="D350" s="13">
        <f>VLOOKUP($C350,'commute time_303'!$E$10:$AR$964,31,FALSE)</f>
        <v>13.070411196432994</v>
      </c>
      <c r="E350" s="13">
        <f>VLOOKUP($C350,'commute time_303'!$E$10:$AR$964,22,FALSE)</f>
        <v>21.707617372480044</v>
      </c>
      <c r="F350" s="13">
        <f>VLOOKUP($C350,'commute time_303'!$E$10:$AR$964,40,FALSE)</f>
        <v>33.699368451270274</v>
      </c>
    </row>
    <row r="351" spans="1:6" x14ac:dyDescent="0.25">
      <c r="A351" t="s">
        <v>700</v>
      </c>
      <c r="B351">
        <v>24580</v>
      </c>
      <c r="C351" t="s">
        <v>701</v>
      </c>
      <c r="D351" s="13">
        <f>VLOOKUP($C351,'commute time_303'!$E$10:$AR$964,31,FALSE)</f>
        <v>11.285279393857394</v>
      </c>
      <c r="E351" s="13">
        <f>VLOOKUP($C351,'commute time_303'!$E$10:$AR$964,22,FALSE)</f>
        <v>17.337810842460563</v>
      </c>
      <c r="F351" s="13">
        <f>VLOOKUP($C351,'commute time_303'!$E$10:$AR$964,40,FALSE)</f>
        <v>25.453255891879817</v>
      </c>
    </row>
    <row r="352" spans="1:6" x14ac:dyDescent="0.25">
      <c r="A352" t="s">
        <v>702</v>
      </c>
      <c r="B352">
        <v>24620</v>
      </c>
      <c r="C352" t="s">
        <v>703</v>
      </c>
      <c r="D352" s="13">
        <f>VLOOKUP($C352,'commute time_303'!$E$10:$AR$964,31,FALSE)</f>
        <v>12.988790406673619</v>
      </c>
      <c r="E352" s="13">
        <f>VLOOKUP($C352,'commute time_303'!$E$10:$AR$964,22,FALSE)</f>
        <v>20.403144791439178</v>
      </c>
      <c r="F352" s="13">
        <f>VLOOKUP($C352,'commute time_303'!$E$10:$AR$964,40,FALSE)</f>
        <v>30.796740994854204</v>
      </c>
    </row>
    <row r="353" spans="1:6" x14ac:dyDescent="0.25">
      <c r="A353" t="s">
        <v>704</v>
      </c>
      <c r="B353">
        <v>24660</v>
      </c>
      <c r="C353" t="s">
        <v>705</v>
      </c>
      <c r="D353" s="13">
        <f>VLOOKUP($C353,'commute time_303'!$E$10:$AR$964,31,FALSE)</f>
        <v>12.775232768081565</v>
      </c>
      <c r="E353" s="13">
        <f>VLOOKUP($C353,'commute time_303'!$E$10:$AR$964,22,FALSE)</f>
        <v>18.986003837657417</v>
      </c>
      <c r="F353" s="13">
        <f>VLOOKUP($C353,'commute time_303'!$E$10:$AR$964,40,FALSE)</f>
        <v>30.217053452290624</v>
      </c>
    </row>
    <row r="354" spans="1:6" x14ac:dyDescent="0.25">
      <c r="A354" t="s">
        <v>706</v>
      </c>
      <c r="B354">
        <v>24700</v>
      </c>
      <c r="C354" t="s">
        <v>707</v>
      </c>
      <c r="D354" s="13">
        <f>VLOOKUP($C354,'commute time_303'!$E$10:$AR$964,31,FALSE)</f>
        <v>8.3883767535070142</v>
      </c>
      <c r="E354" s="13">
        <f>VLOOKUP($C354,'commute time_303'!$E$10:$AR$964,22,FALSE)</f>
        <v>16.990228013029316</v>
      </c>
      <c r="F354" s="13">
        <f>VLOOKUP($C354,'commute time_303'!$E$10:$AR$964,40,FALSE)</f>
        <v>31.888625592417061</v>
      </c>
    </row>
    <row r="355" spans="1:6" x14ac:dyDescent="0.25">
      <c r="A355" t="s">
        <v>708</v>
      </c>
      <c r="B355">
        <v>24740</v>
      </c>
      <c r="C355" t="s">
        <v>709</v>
      </c>
      <c r="D355" s="13">
        <f>VLOOKUP($C355,'commute time_303'!$E$10:$AR$964,31,FALSE)</f>
        <v>10.115949241104753</v>
      </c>
      <c r="E355" s="13">
        <f>VLOOKUP($C355,'commute time_303'!$E$10:$AR$964,22,FALSE)</f>
        <v>15.285714285714286</v>
      </c>
      <c r="F355" s="13">
        <f>VLOOKUP($C355,'commute time_303'!$E$10:$AR$964,40,FALSE)</f>
        <v>23.392944038929439</v>
      </c>
    </row>
    <row r="356" spans="1:6" x14ac:dyDescent="0.25">
      <c r="A356" t="s">
        <v>710</v>
      </c>
      <c r="B356">
        <v>24780</v>
      </c>
      <c r="C356" t="s">
        <v>711</v>
      </c>
      <c r="D356" s="13">
        <f>VLOOKUP($C356,'commute time_303'!$E$10:$AR$964,31,FALSE)</f>
        <v>11.834450893108695</v>
      </c>
      <c r="E356" s="13">
        <f>VLOOKUP($C356,'commute time_303'!$E$10:$AR$964,22,FALSE)</f>
        <v>17.525752362226228</v>
      </c>
      <c r="F356" s="13">
        <f>VLOOKUP($C356,'commute time_303'!$E$10:$AR$964,40,FALSE)</f>
        <v>26.224937200274034</v>
      </c>
    </row>
    <row r="357" spans="1:6" x14ac:dyDescent="0.25">
      <c r="A357" t="s">
        <v>712</v>
      </c>
      <c r="B357">
        <v>24820</v>
      </c>
      <c r="C357" t="s">
        <v>713</v>
      </c>
      <c r="D357" s="13">
        <f>VLOOKUP($C357,'commute time_303'!$E$10:$AR$964,31,FALSE)</f>
        <v>10.4029374201788</v>
      </c>
      <c r="E357" s="13">
        <f>VLOOKUP($C357,'commute time_303'!$E$10:$AR$964,22,FALSE)</f>
        <v>18.767457860337117</v>
      </c>
      <c r="F357" s="13">
        <f>VLOOKUP($C357,'commute time_303'!$E$10:$AR$964,40,FALSE)</f>
        <v>31.912589073634205</v>
      </c>
    </row>
    <row r="358" spans="1:6" x14ac:dyDescent="0.25">
      <c r="A358" t="s">
        <v>714</v>
      </c>
      <c r="B358">
        <v>24860</v>
      </c>
      <c r="C358" t="s">
        <v>715</v>
      </c>
      <c r="D358" s="13">
        <f>VLOOKUP($C358,'commute time_303'!$E$10:$AR$964,31,FALSE)</f>
        <v>13.102989794451631</v>
      </c>
      <c r="E358" s="13">
        <f>VLOOKUP($C358,'commute time_303'!$E$10:$AR$964,22,FALSE)</f>
        <v>20.53707567610946</v>
      </c>
      <c r="F358" s="13">
        <f>VLOOKUP($C358,'commute time_303'!$E$10:$AR$964,40,FALSE)</f>
        <v>30.664995325911448</v>
      </c>
    </row>
    <row r="359" spans="1:6" x14ac:dyDescent="0.25">
      <c r="A359" t="s">
        <v>716</v>
      </c>
      <c r="B359">
        <v>24900</v>
      </c>
      <c r="C359" t="s">
        <v>717</v>
      </c>
      <c r="D359" s="13">
        <f>VLOOKUP($C359,'commute time_303'!$E$10:$AR$964,31,FALSE)</f>
        <v>8.9254545454545458</v>
      </c>
      <c r="E359" s="13">
        <f>VLOOKUP($C359,'commute time_303'!$E$10:$AR$964,22,FALSE)</f>
        <v>13.384658143413008</v>
      </c>
      <c r="F359" s="13">
        <f>VLOOKUP($C359,'commute time_303'!$E$10:$AR$964,40,FALSE)</f>
        <v>20.686681222707424</v>
      </c>
    </row>
    <row r="360" spans="1:6" x14ac:dyDescent="0.25">
      <c r="A360" t="s">
        <v>718</v>
      </c>
      <c r="B360">
        <v>24940</v>
      </c>
      <c r="C360" t="s">
        <v>719</v>
      </c>
      <c r="D360" s="13">
        <f>VLOOKUP($C360,'commute time_303'!$E$10:$AR$964,31,FALSE)</f>
        <v>11.145994832041344</v>
      </c>
      <c r="E360" s="13">
        <f>VLOOKUP($C360,'commute time_303'!$E$10:$AR$964,22,FALSE)</f>
        <v>16.563258842160831</v>
      </c>
      <c r="F360" s="13">
        <f>VLOOKUP($C360,'commute time_303'!$E$10:$AR$964,40,FALSE)</f>
        <v>23.621544599601027</v>
      </c>
    </row>
    <row r="361" spans="1:6" x14ac:dyDescent="0.25">
      <c r="A361" t="s">
        <v>720</v>
      </c>
      <c r="B361">
        <v>24980</v>
      </c>
      <c r="C361" t="s">
        <v>721</v>
      </c>
      <c r="D361" s="13">
        <f>VLOOKUP($C361,'commute time_303'!$E$10:$AR$964,31,FALSE)</f>
        <v>10.01860231271996</v>
      </c>
      <c r="E361" s="13">
        <f>VLOOKUP($C361,'commute time_303'!$E$10:$AR$964,22,FALSE)</f>
        <v>15.402799377916018</v>
      </c>
      <c r="F361" s="13">
        <f>VLOOKUP($C361,'commute time_303'!$E$10:$AR$964,40,FALSE)</f>
        <v>23.486733760292772</v>
      </c>
    </row>
    <row r="362" spans="1:6" x14ac:dyDescent="0.25">
      <c r="A362" t="s">
        <v>722</v>
      </c>
      <c r="B362">
        <v>25020</v>
      </c>
      <c r="C362" t="s">
        <v>723</v>
      </c>
      <c r="D362" s="13">
        <f>VLOOKUP($C362,'commute time_303'!$E$10:$AR$964,31,FALSE)</f>
        <v>12.441397849462366</v>
      </c>
      <c r="E362" s="13">
        <f>VLOOKUP($C362,'commute time_303'!$E$10:$AR$964,22,FALSE)</f>
        <v>18.561699948796722</v>
      </c>
      <c r="F362" s="13">
        <f>VLOOKUP($C362,'commute time_303'!$E$10:$AR$964,40,FALSE)</f>
        <v>32.334782608695654</v>
      </c>
    </row>
    <row r="363" spans="1:6" x14ac:dyDescent="0.25">
      <c r="A363" t="s">
        <v>724</v>
      </c>
      <c r="B363">
        <v>25060</v>
      </c>
      <c r="C363" t="s">
        <v>725</v>
      </c>
      <c r="D363" s="13">
        <f>VLOOKUP($C363,'commute time_303'!$E$10:$AR$964,31,FALSE)</f>
        <v>12.750214004451292</v>
      </c>
      <c r="E363" s="13">
        <f>VLOOKUP($C363,'commute time_303'!$E$10:$AR$964,22,FALSE)</f>
        <v>20.52095227835829</v>
      </c>
      <c r="F363" s="13">
        <f>VLOOKUP($C363,'commute time_303'!$E$10:$AR$964,40,FALSE)</f>
        <v>31.098634294385434</v>
      </c>
    </row>
    <row r="364" spans="1:6" x14ac:dyDescent="0.25">
      <c r="A364" t="s">
        <v>726</v>
      </c>
      <c r="B364">
        <v>25100</v>
      </c>
      <c r="C364" t="s">
        <v>727</v>
      </c>
      <c r="D364" s="13">
        <f>VLOOKUP($C364,'commute time_303'!$E$10:$AR$964,31,FALSE)</f>
        <v>6.7554168196841715</v>
      </c>
      <c r="E364" s="13">
        <f>VLOOKUP($C364,'commute time_303'!$E$10:$AR$964,22,FALSE)</f>
        <v>11.853932584269662</v>
      </c>
      <c r="F364" s="13">
        <f>VLOOKUP($C364,'commute time_303'!$E$10:$AR$964,40,FALSE)</f>
        <v>22.181366459627331</v>
      </c>
    </row>
    <row r="365" spans="1:6" x14ac:dyDescent="0.25">
      <c r="A365" t="s">
        <v>728</v>
      </c>
      <c r="B365">
        <v>25180</v>
      </c>
      <c r="C365" t="s">
        <v>729</v>
      </c>
      <c r="D365" s="13">
        <f>VLOOKUP($C365,'commute time_303'!$E$10:$AR$964,31,FALSE)</f>
        <v>13.451323780883307</v>
      </c>
      <c r="E365" s="13">
        <f>VLOOKUP($C365,'commute time_303'!$E$10:$AR$964,22,FALSE)</f>
        <v>22.374764121273117</v>
      </c>
      <c r="F365" s="13">
        <f>VLOOKUP($C365,'commute time_303'!$E$10:$AR$964,40,FALSE)</f>
        <v>37.848998459167952</v>
      </c>
    </row>
    <row r="366" spans="1:6" x14ac:dyDescent="0.25">
      <c r="A366" t="s">
        <v>730</v>
      </c>
      <c r="B366">
        <v>25220</v>
      </c>
      <c r="C366" t="s">
        <v>731</v>
      </c>
      <c r="D366" s="13">
        <f>VLOOKUP($C366,'commute time_303'!$E$10:$AR$964,31,FALSE)</f>
        <v>12.50876983653502</v>
      </c>
      <c r="E366" s="13">
        <f>VLOOKUP($C366,'commute time_303'!$E$10:$AR$964,22,FALSE)</f>
        <v>21.065637065637066</v>
      </c>
      <c r="F366" s="13">
        <f>VLOOKUP($C366,'commute time_303'!$E$10:$AR$964,40,FALSE)</f>
        <v>42.969696969696969</v>
      </c>
    </row>
    <row r="367" spans="1:6" x14ac:dyDescent="0.25">
      <c r="A367" t="s">
        <v>732</v>
      </c>
      <c r="B367">
        <v>25260</v>
      </c>
      <c r="C367" t="s">
        <v>733</v>
      </c>
      <c r="D367" s="13">
        <f>VLOOKUP($C367,'commute time_303'!$E$10:$AR$964,31,FALSE)</f>
        <v>11.281999226604794</v>
      </c>
      <c r="E367" s="13">
        <f>VLOOKUP($C367,'commute time_303'!$E$10:$AR$964,22,FALSE)</f>
        <v>17.82177890444175</v>
      </c>
      <c r="F367" s="13">
        <f>VLOOKUP($C367,'commute time_303'!$E$10:$AR$964,40,FALSE)</f>
        <v>30.678340080971658</v>
      </c>
    </row>
    <row r="368" spans="1:6" x14ac:dyDescent="0.25">
      <c r="A368" t="s">
        <v>734</v>
      </c>
      <c r="B368">
        <v>25300</v>
      </c>
      <c r="C368" t="s">
        <v>735</v>
      </c>
      <c r="D368" s="13">
        <f>VLOOKUP($C368,'commute time_303'!$E$10:$AR$964,31,FALSE)</f>
        <v>8.3980610208155113</v>
      </c>
      <c r="E368" s="13">
        <f>VLOOKUP($C368,'commute time_303'!$E$10:$AR$964,22,FALSE)</f>
        <v>15.58170784568704</v>
      </c>
      <c r="F368" s="13">
        <f>VLOOKUP($C368,'commute time_303'!$E$10:$AR$964,40,FALSE)</f>
        <v>26.676008968609864</v>
      </c>
    </row>
    <row r="369" spans="1:6" x14ac:dyDescent="0.25">
      <c r="A369" t="s">
        <v>736</v>
      </c>
      <c r="B369">
        <v>25340</v>
      </c>
      <c r="C369" t="s">
        <v>737</v>
      </c>
      <c r="D369" s="13">
        <f>VLOOKUP($C369,'commute time_303'!$E$10:$AR$964,31,FALSE)</f>
        <v>15.074884437596301</v>
      </c>
      <c r="E369" s="13">
        <f>VLOOKUP($C369,'commute time_303'!$E$10:$AR$964,22,FALSE)</f>
        <v>22.739590218109715</v>
      </c>
      <c r="F369" s="13">
        <f>VLOOKUP($C369,'commute time_303'!$E$10:$AR$964,40,FALSE)</f>
        <v>33.661814488828711</v>
      </c>
    </row>
    <row r="370" spans="1:6" x14ac:dyDescent="0.25">
      <c r="A370" t="s">
        <v>738</v>
      </c>
      <c r="B370">
        <v>25380</v>
      </c>
      <c r="C370" t="s">
        <v>739</v>
      </c>
      <c r="D370" s="13">
        <f>VLOOKUP($C370,'commute time_303'!$E$10:$AR$964,31,FALSE)</f>
        <v>10.238311688311688</v>
      </c>
      <c r="E370" s="13">
        <f>VLOOKUP($C370,'commute time_303'!$E$10:$AR$964,22,FALSE)</f>
        <v>16.917448405253282</v>
      </c>
      <c r="F370" s="13">
        <f>VLOOKUP($C370,'commute time_303'!$E$10:$AR$964,40,FALSE)</f>
        <v>31.126874279123413</v>
      </c>
    </row>
    <row r="371" spans="1:6" x14ac:dyDescent="0.25">
      <c r="A371" t="s">
        <v>740</v>
      </c>
      <c r="B371">
        <v>25420</v>
      </c>
      <c r="C371" t="s">
        <v>741</v>
      </c>
      <c r="D371" s="13">
        <f>VLOOKUP($C371,'commute time_303'!$E$10:$AR$964,31,FALSE)</f>
        <v>12.313221203086236</v>
      </c>
      <c r="E371" s="13">
        <f>VLOOKUP($C371,'commute time_303'!$E$10:$AR$964,22,FALSE)</f>
        <v>18.831235085987</v>
      </c>
      <c r="F371" s="13">
        <f>VLOOKUP($C371,'commute time_303'!$E$10:$AR$964,40,FALSE)</f>
        <v>30.312482065997131</v>
      </c>
    </row>
    <row r="372" spans="1:6" x14ac:dyDescent="0.25">
      <c r="A372" t="s">
        <v>742</v>
      </c>
      <c r="B372">
        <v>25460</v>
      </c>
      <c r="C372" t="s">
        <v>743</v>
      </c>
      <c r="D372" s="13">
        <f>VLOOKUP($C372,'commute time_303'!$E$10:$AR$964,31,FALSE)</f>
        <v>10.541695382494831</v>
      </c>
      <c r="E372" s="13">
        <f>VLOOKUP($C372,'commute time_303'!$E$10:$AR$964,22,FALSE)</f>
        <v>17.504587155963304</v>
      </c>
      <c r="F372" s="13">
        <f>VLOOKUP($C372,'commute time_303'!$E$10:$AR$964,40,FALSE)</f>
        <v>30.92102564102564</v>
      </c>
    </row>
    <row r="373" spans="1:6" x14ac:dyDescent="0.25">
      <c r="A373" t="s">
        <v>744</v>
      </c>
      <c r="B373">
        <v>25500</v>
      </c>
      <c r="C373" t="s">
        <v>745</v>
      </c>
      <c r="D373" s="13">
        <f>VLOOKUP($C373,'commute time_303'!$E$10:$AR$964,31,FALSE)</f>
        <v>11.115884576380566</v>
      </c>
      <c r="E373" s="13">
        <f>VLOOKUP($C373,'commute time_303'!$E$10:$AR$964,22,FALSE)</f>
        <v>17.557951187479478</v>
      </c>
      <c r="F373" s="13">
        <f>VLOOKUP($C373,'commute time_303'!$E$10:$AR$964,40,FALSE)</f>
        <v>26.365633074935399</v>
      </c>
    </row>
    <row r="374" spans="1:6" x14ac:dyDescent="0.25">
      <c r="A374" t="s">
        <v>746</v>
      </c>
      <c r="B374">
        <v>25540</v>
      </c>
      <c r="C374" t="s">
        <v>747</v>
      </c>
      <c r="D374" s="13">
        <f>VLOOKUP($C374,'commute time_303'!$E$10:$AR$964,31,FALSE)</f>
        <v>12.985695678734857</v>
      </c>
      <c r="E374" s="13">
        <f>VLOOKUP($C374,'commute time_303'!$E$10:$AR$964,22,FALSE)</f>
        <v>21.151373046049851</v>
      </c>
      <c r="F374" s="13">
        <f>VLOOKUP($C374,'commute time_303'!$E$10:$AR$964,40,FALSE)</f>
        <v>31.61088368609321</v>
      </c>
    </row>
    <row r="375" spans="1:6" x14ac:dyDescent="0.25">
      <c r="A375" t="s">
        <v>748</v>
      </c>
      <c r="B375">
        <v>25580</v>
      </c>
      <c r="C375" t="s">
        <v>749</v>
      </c>
      <c r="D375" s="13">
        <f>VLOOKUP($C375,'commute time_303'!$E$10:$AR$964,31,FALSE)</f>
        <v>7.3793891543735715</v>
      </c>
      <c r="E375" s="13">
        <f>VLOOKUP($C375,'commute time_303'!$E$10:$AR$964,22,FALSE)</f>
        <v>12.390060947022972</v>
      </c>
      <c r="F375" s="13">
        <f>VLOOKUP($C375,'commute time_303'!$E$10:$AR$964,40,FALSE)</f>
        <v>21.371766444937176</v>
      </c>
    </row>
    <row r="376" spans="1:6" x14ac:dyDescent="0.25">
      <c r="A376" t="s">
        <v>750</v>
      </c>
      <c r="B376">
        <v>25620</v>
      </c>
      <c r="C376" t="s">
        <v>751</v>
      </c>
      <c r="D376" s="13">
        <f>VLOOKUP($C376,'commute time_303'!$E$10:$AR$964,31,FALSE)</f>
        <v>12.141271442986882</v>
      </c>
      <c r="E376" s="13">
        <f>VLOOKUP($C376,'commute time_303'!$E$10:$AR$964,22,FALSE)</f>
        <v>18.239725499267486</v>
      </c>
      <c r="F376" s="13">
        <f>VLOOKUP($C376,'commute time_303'!$E$10:$AR$964,40,FALSE)</f>
        <v>30.237192187942259</v>
      </c>
    </row>
    <row r="377" spans="1:6" x14ac:dyDescent="0.25">
      <c r="A377" t="s">
        <v>752</v>
      </c>
      <c r="B377">
        <v>25660</v>
      </c>
      <c r="C377" t="s">
        <v>753</v>
      </c>
      <c r="D377" s="13">
        <f>VLOOKUP($C377,'commute time_303'!$E$10:$AR$964,31,FALSE)</f>
        <v>7.8594132029339852</v>
      </c>
      <c r="E377" s="13">
        <f>VLOOKUP($C377,'commute time_303'!$E$10:$AR$964,22,FALSE)</f>
        <v>12.4051329055912</v>
      </c>
      <c r="F377" s="13">
        <f>VLOOKUP($C377,'commute time_303'!$E$10:$AR$964,40,FALSE)</f>
        <v>18.667003027245208</v>
      </c>
    </row>
    <row r="378" spans="1:6" x14ac:dyDescent="0.25">
      <c r="A378" t="s">
        <v>754</v>
      </c>
      <c r="B378">
        <v>25700</v>
      </c>
      <c r="C378" t="s">
        <v>755</v>
      </c>
      <c r="D378" s="13">
        <f>VLOOKUP($C378,'commute time_303'!$E$10:$AR$964,31,FALSE)</f>
        <v>6.8424593533918898</v>
      </c>
      <c r="E378" s="13">
        <f>VLOOKUP($C378,'commute time_303'!$E$10:$AR$964,22,FALSE)</f>
        <v>10.901390907203654</v>
      </c>
      <c r="F378" s="13">
        <f>VLOOKUP($C378,'commute time_303'!$E$10:$AR$964,40,FALSE)</f>
        <v>15.563305978898008</v>
      </c>
    </row>
    <row r="379" spans="1:6" x14ac:dyDescent="0.25">
      <c r="A379" t="s">
        <v>756</v>
      </c>
      <c r="B379">
        <v>25720</v>
      </c>
      <c r="C379" t="s">
        <v>757</v>
      </c>
      <c r="D379" s="13">
        <f>VLOOKUP($C379,'commute time_303'!$E$10:$AR$964,31,FALSE)</f>
        <v>10.937013446567587</v>
      </c>
      <c r="E379" s="13">
        <f>VLOOKUP($C379,'commute time_303'!$E$10:$AR$964,22,FALSE)</f>
        <v>21.336760925449873</v>
      </c>
      <c r="F379" s="13">
        <f>VLOOKUP($C379,'commute time_303'!$E$10:$AR$964,40,FALSE)</f>
        <v>35.151202749140893</v>
      </c>
    </row>
    <row r="380" spans="1:6" x14ac:dyDescent="0.25">
      <c r="A380" t="s">
        <v>758</v>
      </c>
      <c r="B380">
        <v>25740</v>
      </c>
      <c r="C380" t="s">
        <v>759</v>
      </c>
      <c r="D380" s="13">
        <f>VLOOKUP($C380,'commute time_303'!$E$10:$AR$964,31,FALSE)</f>
        <v>10.706055261610818</v>
      </c>
      <c r="E380" s="13">
        <f>VLOOKUP($C380,'commute time_303'!$E$10:$AR$964,22,FALSE)</f>
        <v>15.924878741275286</v>
      </c>
      <c r="F380" s="13">
        <f>VLOOKUP($C380,'commute time_303'!$E$10:$AR$964,40,FALSE)</f>
        <v>22.036216887417218</v>
      </c>
    </row>
    <row r="381" spans="1:6" x14ac:dyDescent="0.25">
      <c r="A381" t="s">
        <v>760</v>
      </c>
      <c r="B381">
        <v>25760</v>
      </c>
      <c r="C381" t="s">
        <v>761</v>
      </c>
      <c r="D381" s="13">
        <f>VLOOKUP($C381,'commute time_303'!$E$10:$AR$964,31,FALSE)</f>
        <v>7.82003599280144</v>
      </c>
      <c r="E381" s="13">
        <f>VLOOKUP($C381,'commute time_303'!$E$10:$AR$964,22,FALSE)</f>
        <v>13.015402843601896</v>
      </c>
      <c r="F381" s="13">
        <f>VLOOKUP($C381,'commute time_303'!$E$10:$AR$964,40,FALSE)</f>
        <v>23.211416490486258</v>
      </c>
    </row>
    <row r="382" spans="1:6" x14ac:dyDescent="0.25">
      <c r="A382" t="s">
        <v>762</v>
      </c>
      <c r="B382">
        <v>25780</v>
      </c>
      <c r="C382" t="s">
        <v>763</v>
      </c>
      <c r="D382" s="13">
        <f>VLOOKUP($C382,'commute time_303'!$E$10:$AR$964,31,FALSE)</f>
        <v>12.339130434782609</v>
      </c>
      <c r="E382" s="13">
        <f>VLOOKUP($C382,'commute time_303'!$E$10:$AR$964,22,FALSE)</f>
        <v>18.994121489222731</v>
      </c>
      <c r="F382" s="13">
        <f>VLOOKUP($C382,'commute time_303'!$E$10:$AR$964,40,FALSE)</f>
        <v>31.823529411764707</v>
      </c>
    </row>
    <row r="383" spans="1:6" x14ac:dyDescent="0.25">
      <c r="A383" t="s">
        <v>764</v>
      </c>
      <c r="B383">
        <v>25820</v>
      </c>
      <c r="C383" t="s">
        <v>765</v>
      </c>
      <c r="D383" s="13">
        <f>VLOOKUP($C383,'commute time_303'!$E$10:$AR$964,31,FALSE)</f>
        <v>7.0741865509761386</v>
      </c>
      <c r="E383" s="13">
        <f>VLOOKUP($C383,'commute time_303'!$E$10:$AR$964,22,FALSE)</f>
        <v>11.878787878787879</v>
      </c>
      <c r="F383" s="13">
        <f>VLOOKUP($C383,'commute time_303'!$E$10:$AR$964,40,FALSE)</f>
        <v>20.479323308270676</v>
      </c>
    </row>
    <row r="384" spans="1:6" x14ac:dyDescent="0.25">
      <c r="A384" t="s">
        <v>766</v>
      </c>
      <c r="B384">
        <v>25860</v>
      </c>
      <c r="C384" t="s">
        <v>767</v>
      </c>
      <c r="D384" s="13">
        <f>VLOOKUP($C384,'commute time_303'!$E$10:$AR$964,31,FALSE)</f>
        <v>12.66863300298883</v>
      </c>
      <c r="E384" s="13">
        <f>VLOOKUP($C384,'commute time_303'!$E$10:$AR$964,22,FALSE)</f>
        <v>18.989607548201832</v>
      </c>
      <c r="F384" s="13">
        <f>VLOOKUP($C384,'commute time_303'!$E$10:$AR$964,40,FALSE)</f>
        <v>30.465443662362134</v>
      </c>
    </row>
    <row r="385" spans="1:6" x14ac:dyDescent="0.25">
      <c r="A385" t="s">
        <v>768</v>
      </c>
      <c r="B385">
        <v>25900</v>
      </c>
      <c r="C385" t="s">
        <v>769</v>
      </c>
      <c r="D385" s="13">
        <f>VLOOKUP($C385,'commute time_303'!$E$10:$AR$964,31,FALSE)</f>
        <v>11.966648611003636</v>
      </c>
      <c r="E385" s="13">
        <f>VLOOKUP($C385,'commute time_303'!$E$10:$AR$964,22,FALSE)</f>
        <v>18.901461038961038</v>
      </c>
      <c r="F385" s="13">
        <f>VLOOKUP($C385,'commute time_303'!$E$10:$AR$964,40,FALSE)</f>
        <v>32.912745203130022</v>
      </c>
    </row>
    <row r="386" spans="1:6" x14ac:dyDescent="0.25">
      <c r="A386" t="s">
        <v>770</v>
      </c>
      <c r="B386">
        <v>25940</v>
      </c>
      <c r="C386" t="s">
        <v>771</v>
      </c>
      <c r="D386" s="13">
        <f>VLOOKUP($C386,'commute time_303'!$E$10:$AR$964,31,FALSE)</f>
        <v>11.603917754931926</v>
      </c>
      <c r="E386" s="13">
        <f>VLOOKUP($C386,'commute time_303'!$E$10:$AR$964,22,FALSE)</f>
        <v>18.119444854569615</v>
      </c>
      <c r="F386" s="13">
        <f>VLOOKUP($C386,'commute time_303'!$E$10:$AR$964,40,FALSE)</f>
        <v>30.915308747855917</v>
      </c>
    </row>
    <row r="387" spans="1:6" x14ac:dyDescent="0.25">
      <c r="A387" t="s">
        <v>772</v>
      </c>
      <c r="B387">
        <v>25980</v>
      </c>
      <c r="C387" t="s">
        <v>773</v>
      </c>
      <c r="D387" s="13">
        <f>VLOOKUP($C387,'commute time_303'!$E$10:$AR$964,31,FALSE)</f>
        <v>11.339232639827074</v>
      </c>
      <c r="E387" s="13">
        <f>VLOOKUP($C387,'commute time_303'!$E$10:$AR$964,22,FALSE)</f>
        <v>17.118848087764743</v>
      </c>
      <c r="F387" s="13">
        <f>VLOOKUP($C387,'commute time_303'!$E$10:$AR$964,40,FALSE)</f>
        <v>27.863529411764706</v>
      </c>
    </row>
    <row r="388" spans="1:6" x14ac:dyDescent="0.25">
      <c r="A388" t="s">
        <v>774</v>
      </c>
      <c r="B388">
        <v>26020</v>
      </c>
      <c r="C388" t="s">
        <v>775</v>
      </c>
      <c r="D388" s="13">
        <f>VLOOKUP($C388,'commute time_303'!$E$10:$AR$964,31,FALSE)</f>
        <v>8.5645727662895048</v>
      </c>
      <c r="E388" s="13">
        <f>VLOOKUP($C388,'commute time_303'!$E$10:$AR$964,22,FALSE)</f>
        <v>13.793114700603688</v>
      </c>
      <c r="F388" s="13">
        <f>VLOOKUP($C388,'commute time_303'!$E$10:$AR$964,40,FALSE)</f>
        <v>22.559939872228487</v>
      </c>
    </row>
    <row r="389" spans="1:6" x14ac:dyDescent="0.25">
      <c r="A389" t="s">
        <v>776</v>
      </c>
      <c r="B389">
        <v>26100</v>
      </c>
      <c r="C389" t="s">
        <v>777</v>
      </c>
      <c r="D389" s="13">
        <f>VLOOKUP($C389,'commute time_303'!$E$10:$AR$964,31,FALSE)</f>
        <v>11.426917861294072</v>
      </c>
      <c r="E389" s="13">
        <f>VLOOKUP($C389,'commute time_303'!$E$10:$AR$964,22,FALSE)</f>
        <v>18.006455059431065</v>
      </c>
      <c r="F389" s="13">
        <f>VLOOKUP($C389,'commute time_303'!$E$10:$AR$964,40,FALSE)</f>
        <v>27.341723955579059</v>
      </c>
    </row>
    <row r="390" spans="1:6" x14ac:dyDescent="0.25">
      <c r="A390" t="s">
        <v>778</v>
      </c>
      <c r="B390">
        <v>26140</v>
      </c>
      <c r="C390" t="s">
        <v>779</v>
      </c>
      <c r="D390" s="13">
        <f>VLOOKUP($C390,'commute time_303'!$E$10:$AR$964,31,FALSE)</f>
        <v>13.846927775781531</v>
      </c>
      <c r="E390" s="13">
        <f>VLOOKUP($C390,'commute time_303'!$E$10:$AR$964,22,FALSE)</f>
        <v>20.685176470588235</v>
      </c>
      <c r="F390" s="13">
        <f>VLOOKUP($C390,'commute time_303'!$E$10:$AR$964,40,FALSE)</f>
        <v>32.04469914040115</v>
      </c>
    </row>
    <row r="391" spans="1:6" x14ac:dyDescent="0.25">
      <c r="A391" t="s">
        <v>780</v>
      </c>
      <c r="B391">
        <v>26180</v>
      </c>
      <c r="C391" t="s">
        <v>781</v>
      </c>
      <c r="D391" s="13">
        <f>VLOOKUP($C391,'commute time_303'!$E$10:$AR$964,31,FALSE)</f>
        <v>16.029352289696366</v>
      </c>
      <c r="E391" s="13">
        <f>VLOOKUP($C391,'commute time_303'!$E$10:$AR$964,22,FALSE)</f>
        <v>23.90009882571794</v>
      </c>
      <c r="F391" s="13">
        <f>VLOOKUP($C391,'commute time_303'!$E$10:$AR$964,40,FALSE)</f>
        <v>33.854513670220854</v>
      </c>
    </row>
    <row r="392" spans="1:6" x14ac:dyDescent="0.25">
      <c r="A392" t="s">
        <v>782</v>
      </c>
      <c r="B392">
        <v>26220</v>
      </c>
      <c r="C392" t="s">
        <v>783</v>
      </c>
      <c r="D392" s="13">
        <f>VLOOKUP($C392,'commute time_303'!$E$10:$AR$964,31,FALSE)</f>
        <v>7.1986827661909984</v>
      </c>
      <c r="E392" s="13">
        <f>VLOOKUP($C392,'commute time_303'!$E$10:$AR$964,22,FALSE)</f>
        <v>12.553768844221105</v>
      </c>
      <c r="F392" s="13">
        <f>VLOOKUP($C392,'commute time_303'!$E$10:$AR$964,40,FALSE)</f>
        <v>21.705936920222634</v>
      </c>
    </row>
    <row r="393" spans="1:6" x14ac:dyDescent="0.25">
      <c r="A393" t="s">
        <v>784</v>
      </c>
      <c r="B393">
        <v>26260</v>
      </c>
      <c r="C393" t="s">
        <v>785</v>
      </c>
      <c r="D393" s="13">
        <f>VLOOKUP($C393,'commute time_303'!$E$10:$AR$964,31,FALSE)</f>
        <v>11.090867787369378</v>
      </c>
      <c r="E393" s="13">
        <f>VLOOKUP($C393,'commute time_303'!$E$10:$AR$964,22,FALSE)</f>
        <v>18.047201946472018</v>
      </c>
      <c r="F393" s="13">
        <f>VLOOKUP($C393,'commute time_303'!$E$10:$AR$964,40,FALSE)</f>
        <v>31.043504901960784</v>
      </c>
    </row>
    <row r="394" spans="1:6" x14ac:dyDescent="0.25">
      <c r="A394" t="s">
        <v>786</v>
      </c>
      <c r="B394">
        <v>26300</v>
      </c>
      <c r="C394" t="s">
        <v>787</v>
      </c>
      <c r="D394" s="13">
        <f>VLOOKUP($C394,'commute time_303'!$E$10:$AR$964,31,FALSE)</f>
        <v>11.570619691726957</v>
      </c>
      <c r="E394" s="13">
        <f>VLOOKUP($C394,'commute time_303'!$E$10:$AR$964,22,FALSE)</f>
        <v>17.809290322580644</v>
      </c>
      <c r="F394" s="13">
        <f>VLOOKUP($C394,'commute time_303'!$E$10:$AR$964,40,FALSE)</f>
        <v>26.815833801235261</v>
      </c>
    </row>
    <row r="395" spans="1:6" x14ac:dyDescent="0.25">
      <c r="A395" t="s">
        <v>788</v>
      </c>
      <c r="B395">
        <v>26340</v>
      </c>
      <c r="C395" t="s">
        <v>789</v>
      </c>
      <c r="D395" s="13">
        <f>VLOOKUP($C395,'commute time_303'!$E$10:$AR$964,31,FALSE)</f>
        <v>7.7689404152062549</v>
      </c>
      <c r="E395" s="13">
        <f>VLOOKUP($C395,'commute time_303'!$E$10:$AR$964,22,FALSE)</f>
        <v>13.086880466472303</v>
      </c>
      <c r="F395" s="13">
        <f>VLOOKUP($C395,'commute time_303'!$E$10:$AR$964,40,FALSE)</f>
        <v>21.034049240440019</v>
      </c>
    </row>
    <row r="396" spans="1:6" x14ac:dyDescent="0.25">
      <c r="A396" t="s">
        <v>790</v>
      </c>
      <c r="B396">
        <v>26380</v>
      </c>
      <c r="C396" t="s">
        <v>791</v>
      </c>
      <c r="D396" s="13">
        <f>VLOOKUP($C396,'commute time_303'!$E$10:$AR$964,31,FALSE)</f>
        <v>11.383736777208124</v>
      </c>
      <c r="E396" s="13">
        <f>VLOOKUP($C396,'commute time_303'!$E$10:$AR$964,22,FALSE)</f>
        <v>18.417651638474062</v>
      </c>
      <c r="F396" s="13">
        <f>VLOOKUP($C396,'commute time_303'!$E$10:$AR$964,40,FALSE)</f>
        <v>32.308159969601974</v>
      </c>
    </row>
    <row r="397" spans="1:6" x14ac:dyDescent="0.25">
      <c r="A397" t="s">
        <v>792</v>
      </c>
      <c r="B397">
        <v>26420</v>
      </c>
      <c r="C397" t="s">
        <v>793</v>
      </c>
      <c r="D397" s="13">
        <f>VLOOKUP($C397,'commute time_303'!$E$10:$AR$964,31,FALSE)</f>
        <v>16.399167632633681</v>
      </c>
      <c r="E397" s="13">
        <f>VLOOKUP($C397,'commute time_303'!$E$10:$AR$964,22,FALSE)</f>
        <v>25.678230862279641</v>
      </c>
      <c r="F397" s="13">
        <f>VLOOKUP($C397,'commute time_303'!$E$10:$AR$964,40,FALSE)</f>
        <v>37.833570512072789</v>
      </c>
    </row>
    <row r="398" spans="1:6" x14ac:dyDescent="0.25">
      <c r="A398" t="s">
        <v>794</v>
      </c>
      <c r="B398">
        <v>26460</v>
      </c>
      <c r="C398" t="s">
        <v>795</v>
      </c>
      <c r="D398" s="13">
        <f>VLOOKUP($C398,'commute time_303'!$E$10:$AR$964,31,FALSE)</f>
        <v>11.925219185146982</v>
      </c>
      <c r="E398" s="13">
        <f>VLOOKUP($C398,'commute time_303'!$E$10:$AR$964,22,FALSE)</f>
        <v>21.207609594706369</v>
      </c>
      <c r="F398" s="13">
        <f>VLOOKUP($C398,'commute time_303'!$E$10:$AR$964,40,FALSE)</f>
        <v>32.987599889776796</v>
      </c>
    </row>
    <row r="399" spans="1:6" x14ac:dyDescent="0.25">
      <c r="A399" t="s">
        <v>796</v>
      </c>
      <c r="B399">
        <v>26480</v>
      </c>
      <c r="C399" t="s">
        <v>797</v>
      </c>
      <c r="D399" s="13">
        <f>VLOOKUP($C399,'commute time_303'!$E$10:$AR$964,31,FALSE)</f>
        <v>11.89799703264095</v>
      </c>
      <c r="E399" s="13">
        <f>VLOOKUP($C399,'commute time_303'!$E$10:$AR$964,22,FALSE)</f>
        <v>21.111201962387572</v>
      </c>
      <c r="F399" s="13">
        <f>VLOOKUP($C399,'commute time_303'!$E$10:$AR$964,40,FALSE)</f>
        <v>32.600633356790993</v>
      </c>
    </row>
    <row r="400" spans="1:6" x14ac:dyDescent="0.25">
      <c r="A400" t="s">
        <v>798</v>
      </c>
      <c r="B400">
        <v>26500</v>
      </c>
      <c r="C400" t="s">
        <v>799</v>
      </c>
      <c r="D400" s="13">
        <f>VLOOKUP($C400,'commute time_303'!$E$10:$AR$964,31,FALSE)</f>
        <v>11.712801330008313</v>
      </c>
      <c r="E400" s="13">
        <f>VLOOKUP($C400,'commute time_303'!$E$10:$AR$964,22,FALSE)</f>
        <v>22.107068607068605</v>
      </c>
      <c r="F400" s="13">
        <f>VLOOKUP($C400,'commute time_303'!$E$10:$AR$964,40,FALSE)</f>
        <v>40.826086956521742</v>
      </c>
    </row>
    <row r="401" spans="1:6" x14ac:dyDescent="0.25">
      <c r="A401" t="s">
        <v>800</v>
      </c>
      <c r="B401">
        <v>26540</v>
      </c>
      <c r="C401" t="s">
        <v>801</v>
      </c>
      <c r="D401" s="13">
        <f>VLOOKUP($C401,'commute time_303'!$E$10:$AR$964,31,FALSE)</f>
        <v>8.7333531510107019</v>
      </c>
      <c r="E401" s="13">
        <f>VLOOKUP($C401,'commute time_303'!$E$10:$AR$964,22,FALSE)</f>
        <v>16.566486035848271</v>
      </c>
      <c r="F401" s="13">
        <f>VLOOKUP($C401,'commute time_303'!$E$10:$AR$964,40,FALSE)</f>
        <v>30.33989145183175</v>
      </c>
    </row>
    <row r="402" spans="1:6" x14ac:dyDescent="0.25">
      <c r="A402" t="s">
        <v>802</v>
      </c>
      <c r="B402">
        <v>26580</v>
      </c>
      <c r="C402" t="s">
        <v>803</v>
      </c>
      <c r="D402" s="13">
        <f>VLOOKUP($C402,'commute time_303'!$E$10:$AR$964,31,FALSE)</f>
        <v>11.806670195870831</v>
      </c>
      <c r="E402" s="13">
        <f>VLOOKUP($C402,'commute time_303'!$E$10:$AR$964,22,FALSE)</f>
        <v>18.542785758900688</v>
      </c>
      <c r="F402" s="13">
        <f>VLOOKUP($C402,'commute time_303'!$E$10:$AR$964,40,FALSE)</f>
        <v>30.198182753300188</v>
      </c>
    </row>
    <row r="403" spans="1:6" x14ac:dyDescent="0.25">
      <c r="A403" t="s">
        <v>804</v>
      </c>
      <c r="B403">
        <v>26620</v>
      </c>
      <c r="C403" t="s">
        <v>805</v>
      </c>
      <c r="D403" s="13">
        <f>VLOOKUP($C403,'commute time_303'!$E$10:$AR$964,31,FALSE)</f>
        <v>13.52190085517625</v>
      </c>
      <c r="E403" s="13">
        <f>VLOOKUP($C403,'commute time_303'!$E$10:$AR$964,22,FALSE)</f>
        <v>20.84932850254706</v>
      </c>
      <c r="F403" s="13">
        <f>VLOOKUP($C403,'commute time_303'!$E$10:$AR$964,40,FALSE)</f>
        <v>30.482692882775119</v>
      </c>
    </row>
    <row r="404" spans="1:6" x14ac:dyDescent="0.25">
      <c r="A404" t="s">
        <v>806</v>
      </c>
      <c r="B404">
        <v>26660</v>
      </c>
      <c r="C404" t="s">
        <v>807</v>
      </c>
      <c r="D404" s="13">
        <f>VLOOKUP($C404,'commute time_303'!$E$10:$AR$964,31,FALSE)</f>
        <v>12.764869371873264</v>
      </c>
      <c r="E404" s="13">
        <f>VLOOKUP($C404,'commute time_303'!$E$10:$AR$964,22,FALSE)</f>
        <v>20.912021490933512</v>
      </c>
      <c r="F404" s="13">
        <f>VLOOKUP($C404,'commute time_303'!$E$10:$AR$964,40,FALSE)</f>
        <v>32.586630286493858</v>
      </c>
    </row>
    <row r="405" spans="1:6" x14ac:dyDescent="0.25">
      <c r="A405" t="s">
        <v>808</v>
      </c>
      <c r="B405">
        <v>26700</v>
      </c>
      <c r="C405" t="s">
        <v>809</v>
      </c>
      <c r="D405" s="13">
        <f>VLOOKUP($C405,'commute time_303'!$E$10:$AR$964,31,FALSE)</f>
        <v>6.4363468634686347</v>
      </c>
      <c r="E405" s="13">
        <f>VLOOKUP($C405,'commute time_303'!$E$10:$AR$964,22,FALSE)</f>
        <v>10.185</v>
      </c>
      <c r="F405" s="13">
        <f>VLOOKUP($C405,'commute time_303'!$E$10:$AR$964,40,FALSE)</f>
        <v>16.447580645161292</v>
      </c>
    </row>
    <row r="406" spans="1:6" x14ac:dyDescent="0.25">
      <c r="A406" t="s">
        <v>810</v>
      </c>
      <c r="B406">
        <v>26740</v>
      </c>
      <c r="C406" t="s">
        <v>811</v>
      </c>
      <c r="D406" s="13">
        <f>VLOOKUP($C406,'commute time_303'!$E$10:$AR$964,31,FALSE)</f>
        <v>8.690377324426791</v>
      </c>
      <c r="E406" s="13">
        <f>VLOOKUP($C406,'commute time_303'!$E$10:$AR$964,22,FALSE)</f>
        <v>13.500797024442083</v>
      </c>
      <c r="F406" s="13">
        <f>VLOOKUP($C406,'commute time_303'!$E$10:$AR$964,40,FALSE)</f>
        <v>21.86753657572163</v>
      </c>
    </row>
    <row r="407" spans="1:6" x14ac:dyDescent="0.25">
      <c r="A407" t="s">
        <v>812</v>
      </c>
      <c r="B407">
        <v>26780</v>
      </c>
      <c r="C407" t="s">
        <v>813</v>
      </c>
      <c r="D407" s="13">
        <f>VLOOKUP($C407,'commute time_303'!$E$10:$AR$964,31,FALSE)</f>
        <v>8.1048079369117279</v>
      </c>
      <c r="E407" s="13">
        <f>VLOOKUP($C407,'commute time_303'!$E$10:$AR$964,22,FALSE)</f>
        <v>15.50509383378016</v>
      </c>
      <c r="F407" s="13">
        <f>VLOOKUP($C407,'commute time_303'!$E$10:$AR$964,40,FALSE)</f>
        <v>31.093672966310599</v>
      </c>
    </row>
    <row r="408" spans="1:6" x14ac:dyDescent="0.25">
      <c r="A408" t="s">
        <v>814</v>
      </c>
      <c r="B408">
        <v>26820</v>
      </c>
      <c r="C408" t="s">
        <v>815</v>
      </c>
      <c r="D408" s="13">
        <f>VLOOKUP($C408,'commute time_303'!$E$10:$AR$964,31,FALSE)</f>
        <v>10.463048016701462</v>
      </c>
      <c r="E408" s="13">
        <f>VLOOKUP($C408,'commute time_303'!$E$10:$AR$964,22,FALSE)</f>
        <v>16.131354792432528</v>
      </c>
      <c r="F408" s="13">
        <f>VLOOKUP($C408,'commute time_303'!$E$10:$AR$964,40,FALSE)</f>
        <v>23.509315821624924</v>
      </c>
    </row>
    <row r="409" spans="1:6" x14ac:dyDescent="0.25">
      <c r="A409" t="s">
        <v>816</v>
      </c>
      <c r="B409">
        <v>26860</v>
      </c>
      <c r="C409" t="s">
        <v>817</v>
      </c>
      <c r="D409" s="13">
        <f>VLOOKUP($C409,'commute time_303'!$E$10:$AR$964,31,FALSE)</f>
        <v>10.827531894786581</v>
      </c>
      <c r="E409" s="13">
        <f>VLOOKUP($C409,'commute time_303'!$E$10:$AR$964,22,FALSE)</f>
        <v>18.302759579114554</v>
      </c>
      <c r="F409" s="13">
        <f>VLOOKUP($C409,'commute time_303'!$E$10:$AR$964,40,FALSE)</f>
        <v>31.384502923976608</v>
      </c>
    </row>
    <row r="410" spans="1:6" x14ac:dyDescent="0.25">
      <c r="A410" t="s">
        <v>818</v>
      </c>
      <c r="B410">
        <v>26900</v>
      </c>
      <c r="C410" t="s">
        <v>819</v>
      </c>
      <c r="D410" s="13">
        <f>VLOOKUP($C410,'commute time_303'!$E$10:$AR$964,31,FALSE)</f>
        <v>15.229573258049998</v>
      </c>
      <c r="E410" s="13">
        <f>VLOOKUP($C410,'commute time_303'!$E$10:$AR$964,22,FALSE)</f>
        <v>22.509726650135789</v>
      </c>
      <c r="F410" s="13">
        <f>VLOOKUP($C410,'commute time_303'!$E$10:$AR$964,40,FALSE)</f>
        <v>32.684382251154247</v>
      </c>
    </row>
    <row r="411" spans="1:6" x14ac:dyDescent="0.25">
      <c r="A411" t="s">
        <v>820</v>
      </c>
      <c r="B411">
        <v>26940</v>
      </c>
      <c r="C411" t="s">
        <v>821</v>
      </c>
      <c r="D411" s="13">
        <f>VLOOKUP($C411,'commute time_303'!$E$10:$AR$964,31,FALSE)</f>
        <v>7.8656207366984994</v>
      </c>
      <c r="E411" s="13">
        <f>VLOOKUP($C411,'commute time_303'!$E$10:$AR$964,22,FALSE)</f>
        <v>13.410242587601079</v>
      </c>
      <c r="F411" s="13">
        <f>VLOOKUP($C411,'commute time_303'!$E$10:$AR$964,40,FALSE)</f>
        <v>26.997695852534562</v>
      </c>
    </row>
    <row r="412" spans="1:6" x14ac:dyDescent="0.25">
      <c r="A412" t="s">
        <v>822</v>
      </c>
      <c r="B412">
        <v>26980</v>
      </c>
      <c r="C412" t="s">
        <v>823</v>
      </c>
      <c r="D412" s="13">
        <f>VLOOKUP($C412,'commute time_303'!$E$10:$AR$964,31,FALSE)</f>
        <v>11.127553562531141</v>
      </c>
      <c r="E412" s="13">
        <f>VLOOKUP($C412,'commute time_303'!$E$10:$AR$964,22,FALSE)</f>
        <v>17.079827141228016</v>
      </c>
      <c r="F412" s="13">
        <f>VLOOKUP($C412,'commute time_303'!$E$10:$AR$964,40,FALSE)</f>
        <v>23.845486795427671</v>
      </c>
    </row>
    <row r="413" spans="1:6" x14ac:dyDescent="0.25">
      <c r="A413" t="s">
        <v>824</v>
      </c>
      <c r="B413">
        <v>27020</v>
      </c>
      <c r="C413" t="s">
        <v>825</v>
      </c>
      <c r="D413" s="13">
        <f>VLOOKUP($C413,'commute time_303'!$E$10:$AR$964,31,FALSE)</f>
        <v>7.4758725341426402</v>
      </c>
      <c r="E413" s="13">
        <f>VLOOKUP($C413,'commute time_303'!$E$10:$AR$964,22,FALSE)</f>
        <v>12.496289125524363</v>
      </c>
      <c r="F413" s="13">
        <f>VLOOKUP($C413,'commute time_303'!$E$10:$AR$964,40,FALSE)</f>
        <v>20.577044025157232</v>
      </c>
    </row>
    <row r="414" spans="1:6" x14ac:dyDescent="0.25">
      <c r="A414" t="s">
        <v>826</v>
      </c>
      <c r="B414">
        <v>27060</v>
      </c>
      <c r="C414" t="s">
        <v>827</v>
      </c>
      <c r="D414" s="13">
        <f>VLOOKUP($C414,'commute time_303'!$E$10:$AR$964,31,FALSE)</f>
        <v>11.117518567059852</v>
      </c>
      <c r="E414" s="13">
        <f>VLOOKUP($C414,'commute time_303'!$E$10:$AR$964,22,FALSE)</f>
        <v>17.176652537518617</v>
      </c>
      <c r="F414" s="13">
        <f>VLOOKUP($C414,'commute time_303'!$E$10:$AR$964,40,FALSE)</f>
        <v>23.772203736882517</v>
      </c>
    </row>
    <row r="415" spans="1:6" x14ac:dyDescent="0.25">
      <c r="A415" t="s">
        <v>828</v>
      </c>
      <c r="B415">
        <v>27100</v>
      </c>
      <c r="C415" t="s">
        <v>829</v>
      </c>
      <c r="D415" s="13">
        <f>VLOOKUP($C415,'commute time_303'!$E$10:$AR$964,31,FALSE)</f>
        <v>12.153037591305896</v>
      </c>
      <c r="E415" s="13">
        <f>VLOOKUP($C415,'commute time_303'!$E$10:$AR$964,22,FALSE)</f>
        <v>18.698457223001402</v>
      </c>
      <c r="F415" s="13">
        <f>VLOOKUP($C415,'commute time_303'!$E$10:$AR$964,40,FALSE)</f>
        <v>31.865055024355044</v>
      </c>
    </row>
    <row r="416" spans="1:6" x14ac:dyDescent="0.25">
      <c r="A416" t="s">
        <v>830</v>
      </c>
      <c r="B416">
        <v>27140</v>
      </c>
      <c r="C416" t="s">
        <v>831</v>
      </c>
      <c r="D416" s="13">
        <f>VLOOKUP($C416,'commute time_303'!$E$10:$AR$964,31,FALSE)</f>
        <v>15.398347336349367</v>
      </c>
      <c r="E416" s="13">
        <f>VLOOKUP($C416,'commute time_303'!$E$10:$AR$964,22,FALSE)</f>
        <v>21.664208321952106</v>
      </c>
      <c r="F416" s="13">
        <f>VLOOKUP($C416,'commute time_303'!$E$10:$AR$964,40,FALSE)</f>
        <v>31.391872980331289</v>
      </c>
    </row>
    <row r="417" spans="1:6" x14ac:dyDescent="0.25">
      <c r="A417" t="s">
        <v>832</v>
      </c>
      <c r="B417">
        <v>27180</v>
      </c>
      <c r="C417" t="s">
        <v>833</v>
      </c>
      <c r="D417" s="13">
        <f>VLOOKUP($C417,'commute time_303'!$E$10:$AR$964,31,FALSE)</f>
        <v>11.753261274692509</v>
      </c>
      <c r="E417" s="13">
        <f>VLOOKUP($C417,'commute time_303'!$E$10:$AR$964,22,FALSE)</f>
        <v>17.254703901762724</v>
      </c>
      <c r="F417" s="13">
        <f>VLOOKUP($C417,'commute time_303'!$E$10:$AR$964,40,FALSE)</f>
        <v>26.503861003861005</v>
      </c>
    </row>
    <row r="418" spans="1:6" x14ac:dyDescent="0.25">
      <c r="A418" t="s">
        <v>834</v>
      </c>
      <c r="B418">
        <v>27220</v>
      </c>
      <c r="C418" t="s">
        <v>835</v>
      </c>
      <c r="D418" s="13">
        <f>VLOOKUP($C418,'commute time_303'!$E$10:$AR$964,31,FALSE)</f>
        <v>7.903554698263985</v>
      </c>
      <c r="E418" s="13">
        <f>VLOOKUP($C418,'commute time_303'!$E$10:$AR$964,22,FALSE)</f>
        <v>13.693105552165955</v>
      </c>
      <c r="F418" s="13">
        <f>VLOOKUP($C418,'commute time_303'!$E$10:$AR$964,40,FALSE)</f>
        <v>23.379158819836785</v>
      </c>
    </row>
    <row r="419" spans="1:6" x14ac:dyDescent="0.25">
      <c r="A419" t="s">
        <v>836</v>
      </c>
      <c r="B419">
        <v>27260</v>
      </c>
      <c r="C419" t="s">
        <v>837</v>
      </c>
      <c r="D419" s="13">
        <f>VLOOKUP($C419,'commute time_303'!$E$10:$AR$964,31,FALSE)</f>
        <v>15.82176063090531</v>
      </c>
      <c r="E419" s="13">
        <f>VLOOKUP($C419,'commute time_303'!$E$10:$AR$964,22,FALSE)</f>
        <v>22.799902028204574</v>
      </c>
      <c r="F419" s="13">
        <f>VLOOKUP($C419,'commute time_303'!$E$10:$AR$964,40,FALSE)</f>
        <v>32.837876774173914</v>
      </c>
    </row>
    <row r="420" spans="1:6" x14ac:dyDescent="0.25">
      <c r="A420" t="s">
        <v>838</v>
      </c>
      <c r="B420">
        <v>27300</v>
      </c>
      <c r="C420" t="s">
        <v>839</v>
      </c>
      <c r="D420" s="13">
        <f>VLOOKUP($C420,'commute time_303'!$E$10:$AR$964,31,FALSE)</f>
        <v>8.0545087483176303</v>
      </c>
      <c r="E420" s="13">
        <f>VLOOKUP($C420,'commute time_303'!$E$10:$AR$964,22,FALSE)</f>
        <v>13.772666488365873</v>
      </c>
      <c r="F420" s="13">
        <f>VLOOKUP($C420,'commute time_303'!$E$10:$AR$964,40,FALSE)</f>
        <v>30.285621340273259</v>
      </c>
    </row>
    <row r="421" spans="1:6" x14ac:dyDescent="0.25">
      <c r="A421" t="s">
        <v>840</v>
      </c>
      <c r="B421">
        <v>27340</v>
      </c>
      <c r="C421" t="s">
        <v>841</v>
      </c>
      <c r="D421" s="13">
        <f>VLOOKUP($C421,'commute time_303'!$E$10:$AR$964,31,FALSE)</f>
        <v>12.14632181850725</v>
      </c>
      <c r="E421" s="13">
        <f>VLOOKUP($C421,'commute time_303'!$E$10:$AR$964,22,FALSE)</f>
        <v>20.741812889140455</v>
      </c>
      <c r="F421" s="13">
        <f>VLOOKUP($C421,'commute time_303'!$E$10:$AR$964,40,FALSE)</f>
        <v>32.276463141493814</v>
      </c>
    </row>
    <row r="422" spans="1:6" x14ac:dyDescent="0.25">
      <c r="A422" t="s">
        <v>842</v>
      </c>
      <c r="B422">
        <v>27380</v>
      </c>
      <c r="C422" t="s">
        <v>843</v>
      </c>
      <c r="D422" s="13">
        <f>VLOOKUP($C422,'commute time_303'!$E$10:$AR$964,31,FALSE)</f>
        <v>10.143427620632279</v>
      </c>
      <c r="E422" s="13">
        <f>VLOOKUP($C422,'commute time_303'!$E$10:$AR$964,22,FALSE)</f>
        <v>17.425255972696245</v>
      </c>
      <c r="F422" s="13">
        <f>VLOOKUP($C422,'commute time_303'!$E$10:$AR$964,40,FALSE)</f>
        <v>31.6066763425254</v>
      </c>
    </row>
    <row r="423" spans="1:6" x14ac:dyDescent="0.25">
      <c r="A423" t="s">
        <v>844</v>
      </c>
      <c r="B423">
        <v>27420</v>
      </c>
      <c r="C423" t="s">
        <v>845</v>
      </c>
      <c r="D423" s="13">
        <f>VLOOKUP($C423,'commute time_303'!$E$10:$AR$964,31,FALSE)</f>
        <v>6.8655544651619236</v>
      </c>
      <c r="E423" s="13">
        <f>VLOOKUP($C423,'commute time_303'!$E$10:$AR$964,22,FALSE)</f>
        <v>11.308019872249822</v>
      </c>
      <c r="F423" s="13">
        <f>VLOOKUP($C423,'commute time_303'!$E$10:$AR$964,40,FALSE)</f>
        <v>16.925898752751284</v>
      </c>
    </row>
    <row r="424" spans="1:6" x14ac:dyDescent="0.25">
      <c r="A424" t="s">
        <v>846</v>
      </c>
      <c r="B424">
        <v>27460</v>
      </c>
      <c r="C424" t="s">
        <v>847</v>
      </c>
      <c r="D424" s="13">
        <f>VLOOKUP($C424,'commute time_303'!$E$10:$AR$964,31,FALSE)</f>
        <v>8.6110484780157837</v>
      </c>
      <c r="E424" s="13">
        <f>VLOOKUP($C424,'commute time_303'!$E$10:$AR$964,22,FALSE)</f>
        <v>15.126311581892676</v>
      </c>
      <c r="F424" s="13">
        <f>VLOOKUP($C424,'commute time_303'!$E$10:$AR$964,40,FALSE)</f>
        <v>22.728036175710596</v>
      </c>
    </row>
    <row r="425" spans="1:6" x14ac:dyDescent="0.25">
      <c r="A425" t="s">
        <v>848</v>
      </c>
      <c r="B425">
        <v>27500</v>
      </c>
      <c r="C425" t="s">
        <v>849</v>
      </c>
      <c r="D425" s="13">
        <f>VLOOKUP($C425,'commute time_303'!$E$10:$AR$964,31,FALSE)</f>
        <v>11.324464922711059</v>
      </c>
      <c r="E425" s="13">
        <f>VLOOKUP($C425,'commute time_303'!$E$10:$AR$964,22,FALSE)</f>
        <v>18.167231741959132</v>
      </c>
      <c r="F425" s="13">
        <f>VLOOKUP($C425,'commute time_303'!$E$10:$AR$964,40,FALSE)</f>
        <v>31.395858343337334</v>
      </c>
    </row>
    <row r="426" spans="1:6" x14ac:dyDescent="0.25">
      <c r="A426" t="s">
        <v>850</v>
      </c>
      <c r="B426">
        <v>27540</v>
      </c>
      <c r="C426" t="s">
        <v>851</v>
      </c>
      <c r="D426" s="13">
        <f>VLOOKUP($C426,'commute time_303'!$E$10:$AR$964,31,FALSE)</f>
        <v>10.493937586960843</v>
      </c>
      <c r="E426" s="13">
        <f>VLOOKUP($C426,'commute time_303'!$E$10:$AR$964,22,FALSE)</f>
        <v>17.287690179806361</v>
      </c>
      <c r="F426" s="13">
        <f>VLOOKUP($C426,'commute time_303'!$E$10:$AR$964,40,FALSE)</f>
        <v>28.194373401534527</v>
      </c>
    </row>
    <row r="427" spans="1:6" x14ac:dyDescent="0.25">
      <c r="A427" t="s">
        <v>852</v>
      </c>
      <c r="B427">
        <v>27580</v>
      </c>
      <c r="C427" t="s">
        <v>853</v>
      </c>
      <c r="D427" s="13">
        <f>VLOOKUP($C427,'commute time_303'!$E$10:$AR$964,31,FALSE)</f>
        <v>8.3393719806763293</v>
      </c>
      <c r="E427" s="13">
        <f>VLOOKUP($C427,'commute time_303'!$E$10:$AR$964,22,FALSE)</f>
        <v>15.583333333333334</v>
      </c>
      <c r="F427" s="13">
        <f>VLOOKUP($C427,'commute time_303'!$E$10:$AR$964,40,FALSE)</f>
        <v>25.166666666666668</v>
      </c>
    </row>
    <row r="428" spans="1:6" x14ac:dyDescent="0.25">
      <c r="A428" t="s">
        <v>854</v>
      </c>
      <c r="B428">
        <v>27620</v>
      </c>
      <c r="C428" t="s">
        <v>855</v>
      </c>
      <c r="D428" s="13">
        <f>VLOOKUP($C428,'commute time_303'!$E$10:$AR$964,31,FALSE)</f>
        <v>11.030634119355508</v>
      </c>
      <c r="E428" s="13">
        <f>VLOOKUP($C428,'commute time_303'!$E$10:$AR$964,22,FALSE)</f>
        <v>17.033526654484785</v>
      </c>
      <c r="F428" s="13">
        <f>VLOOKUP($C428,'commute time_303'!$E$10:$AR$964,40,FALSE)</f>
        <v>27.56646216768916</v>
      </c>
    </row>
    <row r="429" spans="1:6" x14ac:dyDescent="0.25">
      <c r="A429" t="s">
        <v>856</v>
      </c>
      <c r="B429">
        <v>27660</v>
      </c>
      <c r="C429" t="s">
        <v>857</v>
      </c>
      <c r="D429" s="13">
        <f>VLOOKUP($C429,'commute time_303'!$E$10:$AR$964,31,FALSE)</f>
        <v>10.626506024096386</v>
      </c>
      <c r="E429" s="13">
        <f>VLOOKUP($C429,'commute time_303'!$E$10:$AR$964,22,FALSE)</f>
        <v>20.205128205128204</v>
      </c>
      <c r="F429" s="13">
        <f>VLOOKUP($C429,'commute time_303'!$E$10:$AR$964,40,FALSE)</f>
        <v>41.6</v>
      </c>
    </row>
    <row r="430" spans="1:6" x14ac:dyDescent="0.25">
      <c r="A430" t="s">
        <v>858</v>
      </c>
      <c r="B430">
        <v>27700</v>
      </c>
      <c r="C430" t="s">
        <v>859</v>
      </c>
      <c r="D430" s="13">
        <f>VLOOKUP($C430,'commute time_303'!$E$10:$AR$964,31,FALSE)</f>
        <v>11.718335619570187</v>
      </c>
      <c r="E430" s="13">
        <f>VLOOKUP($C430,'commute time_303'!$E$10:$AR$964,22,FALSE)</f>
        <v>17.576459684893422</v>
      </c>
      <c r="F430" s="13">
        <f>VLOOKUP($C430,'commute time_303'!$E$10:$AR$964,40,FALSE)</f>
        <v>32.959330143540669</v>
      </c>
    </row>
    <row r="431" spans="1:6" x14ac:dyDescent="0.25">
      <c r="A431" t="s">
        <v>860</v>
      </c>
      <c r="B431">
        <v>27740</v>
      </c>
      <c r="C431" t="s">
        <v>861</v>
      </c>
      <c r="D431" s="13">
        <f>VLOOKUP($C431,'commute time_303'!$E$10:$AR$964,31,FALSE)</f>
        <v>12.15971386075501</v>
      </c>
      <c r="E431" s="13">
        <f>VLOOKUP($C431,'commute time_303'!$E$10:$AR$964,22,FALSE)</f>
        <v>18.425417771474379</v>
      </c>
      <c r="F431" s="13">
        <f>VLOOKUP($C431,'commute time_303'!$E$10:$AR$964,40,FALSE)</f>
        <v>28.656751652502361</v>
      </c>
    </row>
    <row r="432" spans="1:6" x14ac:dyDescent="0.25">
      <c r="A432" t="s">
        <v>862</v>
      </c>
      <c r="B432">
        <v>27780</v>
      </c>
      <c r="C432" t="s">
        <v>863</v>
      </c>
      <c r="D432" s="13">
        <f>VLOOKUP($C432,'commute time_303'!$E$10:$AR$964,31,FALSE)</f>
        <v>11.466751667320517</v>
      </c>
      <c r="E432" s="13">
        <f>VLOOKUP($C432,'commute time_303'!$E$10:$AR$964,22,FALSE)</f>
        <v>18.341412885850424</v>
      </c>
      <c r="F432" s="13">
        <f>VLOOKUP($C432,'commute time_303'!$E$10:$AR$964,40,FALSE)</f>
        <v>30.985406655988609</v>
      </c>
    </row>
    <row r="433" spans="1:6" x14ac:dyDescent="0.25">
      <c r="A433" t="s">
        <v>864</v>
      </c>
      <c r="B433">
        <v>27860</v>
      </c>
      <c r="C433" t="s">
        <v>865</v>
      </c>
      <c r="D433" s="13">
        <f>VLOOKUP($C433,'commute time_303'!$E$10:$AR$964,31,FALSE)</f>
        <v>10.534701267350634</v>
      </c>
      <c r="E433" s="13">
        <f>VLOOKUP($C433,'commute time_303'!$E$10:$AR$964,22,FALSE)</f>
        <v>15.974237870330613</v>
      </c>
      <c r="F433" s="13">
        <f>VLOOKUP($C433,'commute time_303'!$E$10:$AR$964,40,FALSE)</f>
        <v>23.224533496482103</v>
      </c>
    </row>
    <row r="434" spans="1:6" x14ac:dyDescent="0.25">
      <c r="A434" t="s">
        <v>866</v>
      </c>
      <c r="B434">
        <v>27900</v>
      </c>
      <c r="C434" t="s">
        <v>867</v>
      </c>
      <c r="D434" s="13">
        <f>VLOOKUP($C434,'commute time_303'!$E$10:$AR$964,31,FALSE)</f>
        <v>10.786123618501842</v>
      </c>
      <c r="E434" s="13">
        <f>VLOOKUP($C434,'commute time_303'!$E$10:$AR$964,22,FALSE)</f>
        <v>16.867447180729378</v>
      </c>
      <c r="F434" s="13">
        <f>VLOOKUP($C434,'commute time_303'!$E$10:$AR$964,40,FALSE)</f>
        <v>25.076798892988929</v>
      </c>
    </row>
    <row r="435" spans="1:6" x14ac:dyDescent="0.25">
      <c r="A435" t="s">
        <v>868</v>
      </c>
      <c r="B435">
        <v>27940</v>
      </c>
      <c r="C435" t="s">
        <v>869</v>
      </c>
      <c r="D435" s="13">
        <f>VLOOKUP($C435,'commute time_303'!$E$10:$AR$964,31,FALSE)</f>
        <v>8.8079807980798073</v>
      </c>
      <c r="E435" s="13">
        <f>VLOOKUP($C435,'commute time_303'!$E$10:$AR$964,22,FALSE)</f>
        <v>13.758007117437723</v>
      </c>
      <c r="F435" s="13">
        <f>VLOOKUP($C435,'commute time_303'!$E$10:$AR$964,40,FALSE)</f>
        <v>20.612196094061378</v>
      </c>
    </row>
    <row r="436" spans="1:6" x14ac:dyDescent="0.25">
      <c r="A436" t="s">
        <v>870</v>
      </c>
      <c r="B436">
        <v>27980</v>
      </c>
      <c r="C436" t="s">
        <v>871</v>
      </c>
      <c r="D436" s="13">
        <f>VLOOKUP($C436,'commute time_303'!$E$10:$AR$964,31,FALSE)</f>
        <v>10.883555746879036</v>
      </c>
      <c r="E436" s="13">
        <f>VLOOKUP($C436,'commute time_303'!$E$10:$AR$964,22,FALSE)</f>
        <v>17.541449814126395</v>
      </c>
      <c r="F436" s="13">
        <f>VLOOKUP($C436,'commute time_303'!$E$10:$AR$964,40,FALSE)</f>
        <v>30.991288566243195</v>
      </c>
    </row>
    <row r="437" spans="1:6" x14ac:dyDescent="0.25">
      <c r="A437" t="s">
        <v>872</v>
      </c>
      <c r="B437">
        <v>28020</v>
      </c>
      <c r="C437" t="s">
        <v>873</v>
      </c>
      <c r="D437" s="13">
        <f>VLOOKUP($C437,'commute time_303'!$E$10:$AR$964,31,FALSE)</f>
        <v>11.866457704512035</v>
      </c>
      <c r="E437" s="13">
        <f>VLOOKUP($C437,'commute time_303'!$E$10:$AR$964,22,FALSE)</f>
        <v>18.139104002315989</v>
      </c>
      <c r="F437" s="13">
        <f>VLOOKUP($C437,'commute time_303'!$E$10:$AR$964,40,FALSE)</f>
        <v>27.195310024294919</v>
      </c>
    </row>
    <row r="438" spans="1:6" x14ac:dyDescent="0.25">
      <c r="A438" t="s">
        <v>874</v>
      </c>
      <c r="B438">
        <v>28060</v>
      </c>
      <c r="C438" t="s">
        <v>875</v>
      </c>
      <c r="D438" s="13">
        <f>VLOOKUP($C438,'commute time_303'!$E$10:$AR$964,31,FALSE)</f>
        <v>10.491776925930505</v>
      </c>
      <c r="E438" s="13">
        <f>VLOOKUP($C438,'commute time_303'!$E$10:$AR$964,22,FALSE)</f>
        <v>16.470194552529183</v>
      </c>
      <c r="F438" s="13">
        <f>VLOOKUP($C438,'commute time_303'!$E$10:$AR$964,40,FALSE)</f>
        <v>23.800987132028908</v>
      </c>
    </row>
    <row r="439" spans="1:6" x14ac:dyDescent="0.25">
      <c r="A439" t="s">
        <v>876</v>
      </c>
      <c r="B439">
        <v>28100</v>
      </c>
      <c r="C439" t="s">
        <v>877</v>
      </c>
      <c r="D439" s="13">
        <f>VLOOKUP($C439,'commute time_303'!$E$10:$AR$964,31,FALSE)</f>
        <v>10.831837781144388</v>
      </c>
      <c r="E439" s="13">
        <f>VLOOKUP($C439,'commute time_303'!$E$10:$AR$964,22,FALSE)</f>
        <v>17.763716570168182</v>
      </c>
      <c r="F439" s="13">
        <f>VLOOKUP($C439,'commute time_303'!$E$10:$AR$964,40,FALSE)</f>
        <v>31.565458207452167</v>
      </c>
    </row>
    <row r="440" spans="1:6" x14ac:dyDescent="0.25">
      <c r="A440" t="s">
        <v>878</v>
      </c>
      <c r="B440">
        <v>28140</v>
      </c>
      <c r="C440" t="s">
        <v>879</v>
      </c>
      <c r="D440" s="13">
        <f>VLOOKUP($C440,'commute time_303'!$E$10:$AR$964,31,FALSE)</f>
        <v>13.2420505925116</v>
      </c>
      <c r="E440" s="13">
        <f>VLOOKUP($C440,'commute time_303'!$E$10:$AR$964,22,FALSE)</f>
        <v>21.229413058352065</v>
      </c>
      <c r="F440" s="13">
        <f>VLOOKUP($C440,'commute time_303'!$E$10:$AR$964,40,FALSE)</f>
        <v>31.480916760446316</v>
      </c>
    </row>
    <row r="441" spans="1:6" x14ac:dyDescent="0.25">
      <c r="A441" t="s">
        <v>880</v>
      </c>
      <c r="B441">
        <v>28180</v>
      </c>
      <c r="C441" t="s">
        <v>881</v>
      </c>
      <c r="D441" s="13">
        <f>VLOOKUP($C441,'commute time_303'!$E$10:$AR$964,31,FALSE)</f>
        <v>10.818337985827785</v>
      </c>
      <c r="E441" s="13">
        <f>VLOOKUP($C441,'commute time_303'!$E$10:$AR$964,22,FALSE)</f>
        <v>18.288001754770782</v>
      </c>
      <c r="F441" s="13">
        <f>VLOOKUP($C441,'commute time_303'!$E$10:$AR$964,40,FALSE)</f>
        <v>31.272944758590693</v>
      </c>
    </row>
    <row r="442" spans="1:6" x14ac:dyDescent="0.25">
      <c r="A442" t="s">
        <v>882</v>
      </c>
      <c r="B442">
        <v>28260</v>
      </c>
      <c r="C442" t="s">
        <v>883</v>
      </c>
      <c r="D442" s="13">
        <f>VLOOKUP($C442,'commute time_303'!$E$10:$AR$964,31,FALSE)</f>
        <v>7.3383078285063874</v>
      </c>
      <c r="E442" s="13">
        <f>VLOOKUP($C442,'commute time_303'!$E$10:$AR$964,22,FALSE)</f>
        <v>12.049556001145802</v>
      </c>
      <c r="F442" s="13">
        <f>VLOOKUP($C442,'commute time_303'!$E$10:$AR$964,40,FALSE)</f>
        <v>20.094587759231157</v>
      </c>
    </row>
    <row r="443" spans="1:6" x14ac:dyDescent="0.25">
      <c r="A443" t="s">
        <v>884</v>
      </c>
      <c r="B443">
        <v>28300</v>
      </c>
      <c r="C443" t="s">
        <v>885</v>
      </c>
      <c r="D443" s="13">
        <f>VLOOKUP($C443,'commute time_303'!$E$10:$AR$964,31,FALSE)</f>
        <v>10.821125341775796</v>
      </c>
      <c r="E443" s="13">
        <f>VLOOKUP($C443,'commute time_303'!$E$10:$AR$964,22,FALSE)</f>
        <v>17.386924616410941</v>
      </c>
      <c r="F443" s="13">
        <f>VLOOKUP($C443,'commute time_303'!$E$10:$AR$964,40,FALSE)</f>
        <v>30.009152086137281</v>
      </c>
    </row>
    <row r="444" spans="1:6" x14ac:dyDescent="0.25">
      <c r="A444" t="s">
        <v>886</v>
      </c>
      <c r="B444">
        <v>28340</v>
      </c>
      <c r="C444" t="s">
        <v>887</v>
      </c>
      <c r="D444" s="13">
        <f>VLOOKUP($C444,'commute time_303'!$E$10:$AR$964,31,FALSE)</f>
        <v>11.538122243226212</v>
      </c>
      <c r="E444" s="13">
        <f>VLOOKUP($C444,'commute time_303'!$E$10:$AR$964,22,FALSE)</f>
        <v>20.739549839228296</v>
      </c>
      <c r="F444" s="13">
        <f>VLOOKUP($C444,'commute time_303'!$E$10:$AR$964,40,FALSE)</f>
        <v>32.613481228668945</v>
      </c>
    </row>
    <row r="445" spans="1:6" x14ac:dyDescent="0.25">
      <c r="A445" t="s">
        <v>888</v>
      </c>
      <c r="B445">
        <v>28380</v>
      </c>
      <c r="C445" t="s">
        <v>889</v>
      </c>
      <c r="D445" s="13">
        <f>VLOOKUP($C445,'commute time_303'!$E$10:$AR$964,31,FALSE)</f>
        <v>7.7840729001584785</v>
      </c>
      <c r="E445" s="13">
        <f>VLOOKUP($C445,'commute time_303'!$E$10:$AR$964,22,FALSE)</f>
        <v>15.736742424242424</v>
      </c>
      <c r="F445" s="13">
        <f>VLOOKUP($C445,'commute time_303'!$E$10:$AR$964,40,FALSE)</f>
        <v>32.05461767626614</v>
      </c>
    </row>
    <row r="446" spans="1:6" x14ac:dyDescent="0.25">
      <c r="A446" t="s">
        <v>890</v>
      </c>
      <c r="B446">
        <v>28420</v>
      </c>
      <c r="C446" t="s">
        <v>891</v>
      </c>
      <c r="D446" s="13">
        <f>VLOOKUP($C446,'commute time_303'!$E$10:$AR$964,31,FALSE)</f>
        <v>12.109708790908595</v>
      </c>
      <c r="E446" s="13">
        <f>VLOOKUP($C446,'commute time_303'!$E$10:$AR$964,22,FALSE)</f>
        <v>18.071893187264635</v>
      </c>
      <c r="F446" s="13">
        <f>VLOOKUP($C446,'commute time_303'!$E$10:$AR$964,40,FALSE)</f>
        <v>27.709784411276949</v>
      </c>
    </row>
    <row r="447" spans="1:6" x14ac:dyDescent="0.25">
      <c r="A447" t="s">
        <v>892</v>
      </c>
      <c r="B447">
        <v>28500</v>
      </c>
      <c r="C447" t="s">
        <v>893</v>
      </c>
      <c r="D447" s="13">
        <f>VLOOKUP($C447,'commute time_303'!$E$10:$AR$964,31,FALSE)</f>
        <v>10.498773142984609</v>
      </c>
      <c r="E447" s="13">
        <f>VLOOKUP($C447,'commute time_303'!$E$10:$AR$964,22,FALSE)</f>
        <v>15.823880597014925</v>
      </c>
      <c r="F447" s="13">
        <f>VLOOKUP($C447,'commute time_303'!$E$10:$AR$964,40,FALSE)</f>
        <v>22.836363636363636</v>
      </c>
    </row>
    <row r="448" spans="1:6" x14ac:dyDescent="0.25">
      <c r="A448" t="s">
        <v>894</v>
      </c>
      <c r="B448">
        <v>28540</v>
      </c>
      <c r="C448" t="s">
        <v>895</v>
      </c>
      <c r="D448" s="13">
        <f>VLOOKUP($C448,'commute time_303'!$E$10:$AR$964,31,FALSE)</f>
        <v>7.3363994743758214</v>
      </c>
      <c r="E448" s="13">
        <f>VLOOKUP($C448,'commute time_303'!$E$10:$AR$964,22,FALSE)</f>
        <v>12.666666666666666</v>
      </c>
      <c r="F448" s="13">
        <f>VLOOKUP($C448,'commute time_303'!$E$10:$AR$964,40,FALSE)</f>
        <v>21.525083612040135</v>
      </c>
    </row>
    <row r="449" spans="1:6" x14ac:dyDescent="0.25">
      <c r="A449" t="s">
        <v>896</v>
      </c>
      <c r="B449">
        <v>28580</v>
      </c>
      <c r="C449" t="s">
        <v>897</v>
      </c>
      <c r="D449" s="13">
        <f>VLOOKUP($C449,'commute time_303'!$E$10:$AR$964,31,FALSE)</f>
        <v>8.2834065803539616</v>
      </c>
      <c r="E449" s="13">
        <f>VLOOKUP($C449,'commute time_303'!$E$10:$AR$964,22,FALSE)</f>
        <v>13.761244769874477</v>
      </c>
      <c r="F449" s="13">
        <f>VLOOKUP($C449,'commute time_303'!$E$10:$AR$964,40,FALSE)</f>
        <v>23.613935406698566</v>
      </c>
    </row>
    <row r="450" spans="1:6" x14ac:dyDescent="0.25">
      <c r="A450" t="s">
        <v>898</v>
      </c>
      <c r="B450">
        <v>28620</v>
      </c>
      <c r="C450" t="s">
        <v>899</v>
      </c>
      <c r="D450" s="13">
        <f>VLOOKUP($C450,'commute time_303'!$E$10:$AR$964,31,FALSE)</f>
        <v>8.7400710364869223</v>
      </c>
      <c r="E450" s="13">
        <f>VLOOKUP($C450,'commute time_303'!$E$10:$AR$964,22,FALSE)</f>
        <v>15.643069601427722</v>
      </c>
      <c r="F450" s="13">
        <f>VLOOKUP($C450,'commute time_303'!$E$10:$AR$964,40,FALSE)</f>
        <v>23.057912844036696</v>
      </c>
    </row>
    <row r="451" spans="1:6" x14ac:dyDescent="0.25">
      <c r="A451" t="s">
        <v>900</v>
      </c>
      <c r="B451">
        <v>28660</v>
      </c>
      <c r="C451" t="s">
        <v>901</v>
      </c>
      <c r="D451" s="13">
        <f>VLOOKUP($C451,'commute time_303'!$E$10:$AR$964,31,FALSE)</f>
        <v>11.379139813231619</v>
      </c>
      <c r="E451" s="13">
        <f>VLOOKUP($C451,'commute time_303'!$E$10:$AR$964,22,FALSE)</f>
        <v>17.117953117648685</v>
      </c>
      <c r="F451" s="13">
        <f>VLOOKUP($C451,'commute time_303'!$E$10:$AR$964,40,FALSE)</f>
        <v>25.46414662084765</v>
      </c>
    </row>
    <row r="452" spans="1:6" x14ac:dyDescent="0.25">
      <c r="A452" t="s">
        <v>902</v>
      </c>
      <c r="B452">
        <v>28700</v>
      </c>
      <c r="C452" t="s">
        <v>903</v>
      </c>
      <c r="D452" s="13">
        <f>VLOOKUP($C452,'commute time_303'!$E$10:$AR$964,31,FALSE)</f>
        <v>12.586383917862111</v>
      </c>
      <c r="E452" s="13">
        <f>VLOOKUP($C452,'commute time_303'!$E$10:$AR$964,22,FALSE)</f>
        <v>18.968258009760238</v>
      </c>
      <c r="F452" s="13">
        <f>VLOOKUP($C452,'commute time_303'!$E$10:$AR$964,40,FALSE)</f>
        <v>31.055642155201628</v>
      </c>
    </row>
    <row r="453" spans="1:6" x14ac:dyDescent="0.25">
      <c r="A453" t="s">
        <v>904</v>
      </c>
      <c r="B453">
        <v>28740</v>
      </c>
      <c r="C453" t="s">
        <v>905</v>
      </c>
      <c r="D453" s="13">
        <f>VLOOKUP($C453,'commute time_303'!$E$10:$AR$964,31,FALSE)</f>
        <v>12.551823165955966</v>
      </c>
      <c r="E453" s="13">
        <f>VLOOKUP($C453,'commute time_303'!$E$10:$AR$964,22,FALSE)</f>
        <v>21.767516829430171</v>
      </c>
      <c r="F453" s="13">
        <f>VLOOKUP($C453,'commute time_303'!$E$10:$AR$964,40,FALSE)</f>
        <v>33.957317745671112</v>
      </c>
    </row>
    <row r="454" spans="1:6" x14ac:dyDescent="0.25">
      <c r="A454" t="s">
        <v>906</v>
      </c>
      <c r="B454">
        <v>28780</v>
      </c>
      <c r="C454" t="s">
        <v>907</v>
      </c>
      <c r="D454" s="13">
        <f>VLOOKUP($C454,'commute time_303'!$E$10:$AR$964,31,FALSE)</f>
        <v>7.2329908358789226</v>
      </c>
      <c r="E454" s="13">
        <f>VLOOKUP($C454,'commute time_303'!$E$10:$AR$964,22,FALSE)</f>
        <v>12.441640378548897</v>
      </c>
      <c r="F454" s="13">
        <f>VLOOKUP($C454,'commute time_303'!$E$10:$AR$964,40,FALSE)</f>
        <v>22.813858695652172</v>
      </c>
    </row>
    <row r="455" spans="1:6" x14ac:dyDescent="0.25">
      <c r="A455" t="s">
        <v>908</v>
      </c>
      <c r="B455">
        <v>28820</v>
      </c>
      <c r="C455" t="s">
        <v>909</v>
      </c>
      <c r="D455" s="13">
        <f>VLOOKUP($C455,'commute time_303'!$E$10:$AR$964,31,FALSE)</f>
        <v>12.127873242579781</v>
      </c>
      <c r="E455" s="13">
        <f>VLOOKUP($C455,'commute time_303'!$E$10:$AR$964,22,FALSE)</f>
        <v>18.153812824956674</v>
      </c>
      <c r="F455" s="13">
        <f>VLOOKUP($C455,'commute time_303'!$E$10:$AR$964,40,FALSE)</f>
        <v>30.370881567230633</v>
      </c>
    </row>
    <row r="456" spans="1:6" x14ac:dyDescent="0.25">
      <c r="A456" t="s">
        <v>910</v>
      </c>
      <c r="B456">
        <v>28860</v>
      </c>
      <c r="C456" t="s">
        <v>911</v>
      </c>
      <c r="D456" s="13">
        <f>VLOOKUP($C456,'commute time_303'!$E$10:$AR$964,31,FALSE)</f>
        <v>7.1211815198182276</v>
      </c>
      <c r="E456" s="13">
        <f>VLOOKUP($C456,'commute time_303'!$E$10:$AR$964,22,FALSE)</f>
        <v>12.330864197530865</v>
      </c>
      <c r="F456" s="13">
        <f>VLOOKUP($C456,'commute time_303'!$E$10:$AR$964,40,FALSE)</f>
        <v>21.301224489795917</v>
      </c>
    </row>
    <row r="457" spans="1:6" x14ac:dyDescent="0.25">
      <c r="A457" t="s">
        <v>912</v>
      </c>
      <c r="B457">
        <v>28900</v>
      </c>
      <c r="C457" t="s">
        <v>913</v>
      </c>
      <c r="D457" s="13">
        <f>VLOOKUP($C457,'commute time_303'!$E$10:$AR$964,31,FALSE)</f>
        <v>10.140931969475565</v>
      </c>
      <c r="E457" s="13">
        <f>VLOOKUP($C457,'commute time_303'!$E$10:$AR$964,22,FALSE)</f>
        <v>15.21773063838303</v>
      </c>
      <c r="F457" s="13">
        <f>VLOOKUP($C457,'commute time_303'!$E$10:$AR$964,40,FALSE)</f>
        <v>22.243314500941619</v>
      </c>
    </row>
    <row r="458" spans="1:6" x14ac:dyDescent="0.25">
      <c r="A458" t="s">
        <v>914</v>
      </c>
      <c r="B458">
        <v>28940</v>
      </c>
      <c r="C458" t="s">
        <v>915</v>
      </c>
      <c r="D458" s="13">
        <f>VLOOKUP($C458,'commute time_303'!$E$10:$AR$964,31,FALSE)</f>
        <v>13.397186405603311</v>
      </c>
      <c r="E458" s="13">
        <f>VLOOKUP($C458,'commute time_303'!$E$10:$AR$964,22,FALSE)</f>
        <v>20.682384852120389</v>
      </c>
      <c r="F458" s="13">
        <f>VLOOKUP($C458,'commute time_303'!$E$10:$AR$964,40,FALSE)</f>
        <v>30.627144097425909</v>
      </c>
    </row>
    <row r="459" spans="1:6" x14ac:dyDescent="0.25">
      <c r="A459" t="s">
        <v>916</v>
      </c>
      <c r="B459">
        <v>28980</v>
      </c>
      <c r="C459" t="s">
        <v>917</v>
      </c>
      <c r="D459" s="13">
        <f>VLOOKUP($C459,'commute time_303'!$E$10:$AR$964,31,FALSE)</f>
        <v>5.9058916567813364</v>
      </c>
      <c r="E459" s="13">
        <f>VLOOKUP($C459,'commute time_303'!$E$10:$AR$964,22,FALSE)</f>
        <v>8.622775800711743</v>
      </c>
      <c r="F459" s="13">
        <f>VLOOKUP($C459,'commute time_303'!$E$10:$AR$964,40,FALSE)</f>
        <v>15.964761904761904</v>
      </c>
    </row>
    <row r="460" spans="1:6" x14ac:dyDescent="0.25">
      <c r="A460" t="s">
        <v>918</v>
      </c>
      <c r="B460">
        <v>29020</v>
      </c>
      <c r="C460" t="s">
        <v>919</v>
      </c>
      <c r="D460" s="13">
        <f>VLOOKUP($C460,'commute time_303'!$E$10:$AR$964,31,FALSE)</f>
        <v>10.404389795449323</v>
      </c>
      <c r="E460" s="13">
        <f>VLOOKUP($C460,'commute time_303'!$E$10:$AR$964,22,FALSE)</f>
        <v>16.095117056856186</v>
      </c>
      <c r="F460" s="13">
        <f>VLOOKUP($C460,'commute time_303'!$E$10:$AR$964,40,FALSE)</f>
        <v>26.199857244825125</v>
      </c>
    </row>
    <row r="461" spans="1:6" x14ac:dyDescent="0.25">
      <c r="A461" t="s">
        <v>920</v>
      </c>
      <c r="B461">
        <v>29060</v>
      </c>
      <c r="C461" t="s">
        <v>921</v>
      </c>
      <c r="D461" s="13">
        <f>VLOOKUP($C461,'commute time_303'!$E$10:$AR$964,31,FALSE)</f>
        <v>11.457676958622137</v>
      </c>
      <c r="E461" s="13">
        <f>VLOOKUP($C461,'commute time_303'!$E$10:$AR$964,22,FALSE)</f>
        <v>20.166829586184424</v>
      </c>
      <c r="F461" s="13">
        <f>VLOOKUP($C461,'commute time_303'!$E$10:$AR$964,40,FALSE)</f>
        <v>35.46473029045643</v>
      </c>
    </row>
    <row r="462" spans="1:6" x14ac:dyDescent="0.25">
      <c r="A462" t="s">
        <v>922</v>
      </c>
      <c r="B462">
        <v>29100</v>
      </c>
      <c r="C462" t="s">
        <v>923</v>
      </c>
      <c r="D462" s="13">
        <f>VLOOKUP($C462,'commute time_303'!$E$10:$AR$964,31,FALSE)</f>
        <v>10.932353796915915</v>
      </c>
      <c r="E462" s="13">
        <f>VLOOKUP($C462,'commute time_303'!$E$10:$AR$964,22,FALSE)</f>
        <v>16.81622860416816</v>
      </c>
      <c r="F462" s="13">
        <f>VLOOKUP($C462,'commute time_303'!$E$10:$AR$964,40,FALSE)</f>
        <v>23.382522144096431</v>
      </c>
    </row>
    <row r="463" spans="1:6" x14ac:dyDescent="0.25">
      <c r="A463" t="s">
        <v>924</v>
      </c>
      <c r="B463">
        <v>29140</v>
      </c>
      <c r="C463" t="s">
        <v>925</v>
      </c>
      <c r="D463" s="13">
        <f>VLOOKUP($C463,'commute time_303'!$E$10:$AR$964,31,FALSE)</f>
        <v>11.067382668824482</v>
      </c>
      <c r="E463" s="13">
        <f>VLOOKUP($C463,'commute time_303'!$E$10:$AR$964,22,FALSE)</f>
        <v>16.519305856832972</v>
      </c>
      <c r="F463" s="13">
        <f>VLOOKUP($C463,'commute time_303'!$E$10:$AR$964,40,FALSE)</f>
        <v>23.129809957593842</v>
      </c>
    </row>
    <row r="464" spans="1:6" x14ac:dyDescent="0.25">
      <c r="A464" t="s">
        <v>926</v>
      </c>
      <c r="B464">
        <v>29180</v>
      </c>
      <c r="C464" t="s">
        <v>927</v>
      </c>
      <c r="D464" s="13">
        <f>VLOOKUP($C464,'commute time_303'!$E$10:$AR$964,31,FALSE)</f>
        <v>12.418843702307209</v>
      </c>
      <c r="E464" s="13">
        <f>VLOOKUP($C464,'commute time_303'!$E$10:$AR$964,22,FALSE)</f>
        <v>18.630893227434562</v>
      </c>
      <c r="F464" s="13">
        <f>VLOOKUP($C464,'commute time_303'!$E$10:$AR$964,40,FALSE)</f>
        <v>30.222838208118269</v>
      </c>
    </row>
    <row r="465" spans="1:6" x14ac:dyDescent="0.25">
      <c r="A465" t="s">
        <v>928</v>
      </c>
      <c r="B465">
        <v>29220</v>
      </c>
      <c r="C465" t="s">
        <v>929</v>
      </c>
      <c r="D465" s="13">
        <f>VLOOKUP($C465,'commute time_303'!$E$10:$AR$964,31,FALSE)</f>
        <v>13.162217659137577</v>
      </c>
      <c r="E465" s="13">
        <f>VLOOKUP($C465,'commute time_303'!$E$10:$AR$964,22,FALSE)</f>
        <v>21.330759330759332</v>
      </c>
      <c r="F465" s="13">
        <f>VLOOKUP($C465,'commute time_303'!$E$10:$AR$964,40,FALSE)</f>
        <v>36.549668874172184</v>
      </c>
    </row>
    <row r="466" spans="1:6" x14ac:dyDescent="0.25">
      <c r="A466" t="s">
        <v>930</v>
      </c>
      <c r="B466">
        <v>29260</v>
      </c>
      <c r="C466" t="s">
        <v>931</v>
      </c>
      <c r="D466" s="13">
        <f>VLOOKUP($C466,'commute time_303'!$E$10:$AR$964,31,FALSE)</f>
        <v>6.7909352058729651</v>
      </c>
      <c r="E466" s="13">
        <f>VLOOKUP($C466,'commute time_303'!$E$10:$AR$964,22,FALSE)</f>
        <v>11.611609498680739</v>
      </c>
      <c r="F466" s="13">
        <f>VLOOKUP($C466,'commute time_303'!$E$10:$AR$964,40,FALSE)</f>
        <v>21.129702970297028</v>
      </c>
    </row>
    <row r="467" spans="1:6" x14ac:dyDescent="0.25">
      <c r="A467" t="s">
        <v>932</v>
      </c>
      <c r="B467">
        <v>29300</v>
      </c>
      <c r="C467" t="s">
        <v>933</v>
      </c>
      <c r="D467" s="13">
        <f>VLOOKUP($C467,'commute time_303'!$E$10:$AR$964,31,FALSE)</f>
        <v>12.070654138055655</v>
      </c>
      <c r="E467" s="13">
        <f>VLOOKUP($C467,'commute time_303'!$E$10:$AR$964,22,FALSE)</f>
        <v>17.63734439834025</v>
      </c>
      <c r="F467" s="13">
        <f>VLOOKUP($C467,'commute time_303'!$E$10:$AR$964,40,FALSE)</f>
        <v>23.991519895629484</v>
      </c>
    </row>
    <row r="468" spans="1:6" x14ac:dyDescent="0.25">
      <c r="A468" t="s">
        <v>934</v>
      </c>
      <c r="B468">
        <v>29340</v>
      </c>
      <c r="C468" t="s">
        <v>935</v>
      </c>
      <c r="D468" s="13">
        <f>VLOOKUP($C468,'commute time_303'!$E$10:$AR$964,31,FALSE)</f>
        <v>11.633304519634478</v>
      </c>
      <c r="E468" s="13">
        <f>VLOOKUP($C468,'commute time_303'!$E$10:$AR$964,22,FALSE)</f>
        <v>17.5264720435428</v>
      </c>
      <c r="F468" s="13">
        <f>VLOOKUP($C468,'commute time_303'!$E$10:$AR$964,40,FALSE)</f>
        <v>26.028730512249442</v>
      </c>
    </row>
    <row r="469" spans="1:6" x14ac:dyDescent="0.25">
      <c r="A469" t="s">
        <v>936</v>
      </c>
      <c r="B469">
        <v>29380</v>
      </c>
      <c r="C469" t="s">
        <v>937</v>
      </c>
      <c r="D469" s="13">
        <f>VLOOKUP($C469,'commute time_303'!$E$10:$AR$964,31,FALSE)</f>
        <v>11.641693121693121</v>
      </c>
      <c r="E469" s="13">
        <f>VLOOKUP($C469,'commute time_303'!$E$10:$AR$964,22,FALSE)</f>
        <v>17.74366331898613</v>
      </c>
      <c r="F469" s="13">
        <f>VLOOKUP($C469,'commute time_303'!$E$10:$AR$964,40,FALSE)</f>
        <v>28.523521505376344</v>
      </c>
    </row>
    <row r="470" spans="1:6" x14ac:dyDescent="0.25">
      <c r="A470" t="s">
        <v>938</v>
      </c>
      <c r="B470">
        <v>29420</v>
      </c>
      <c r="C470" t="s">
        <v>939</v>
      </c>
      <c r="D470" s="13">
        <f>VLOOKUP($C470,'commute time_303'!$E$10:$AR$964,31,FALSE)</f>
        <v>10.683686865197263</v>
      </c>
      <c r="E470" s="13">
        <f>VLOOKUP($C470,'commute time_303'!$E$10:$AR$964,22,FALSE)</f>
        <v>16.17968593384564</v>
      </c>
      <c r="F470" s="13">
        <f>VLOOKUP($C470,'commute time_303'!$E$10:$AR$964,40,FALSE)</f>
        <v>22.742105263157896</v>
      </c>
    </row>
    <row r="471" spans="1:6" x14ac:dyDescent="0.25">
      <c r="A471" t="s">
        <v>940</v>
      </c>
      <c r="B471">
        <v>29460</v>
      </c>
      <c r="C471" t="s">
        <v>941</v>
      </c>
      <c r="D471" s="13">
        <f>VLOOKUP($C471,'commute time_303'!$E$10:$AR$964,31,FALSE)</f>
        <v>15.166118251928021</v>
      </c>
      <c r="E471" s="13">
        <f>VLOOKUP($C471,'commute time_303'!$E$10:$AR$964,22,FALSE)</f>
        <v>22.064817978709424</v>
      </c>
      <c r="F471" s="13">
        <f>VLOOKUP($C471,'commute time_303'!$E$10:$AR$964,40,FALSE)</f>
        <v>33.195907894298379</v>
      </c>
    </row>
    <row r="472" spans="1:6" x14ac:dyDescent="0.25">
      <c r="A472" t="s">
        <v>942</v>
      </c>
      <c r="B472">
        <v>29500</v>
      </c>
      <c r="C472" t="s">
        <v>943</v>
      </c>
      <c r="D472" s="13">
        <f>VLOOKUP($C472,'commute time_303'!$E$10:$AR$964,31,FALSE)</f>
        <v>6.1496710526315788</v>
      </c>
      <c r="E472" s="13">
        <f>VLOOKUP($C472,'commute time_303'!$E$10:$AR$964,22,FALSE)</f>
        <v>8.6962719298245617</v>
      </c>
      <c r="F472" s="13">
        <f>VLOOKUP($C472,'commute time_303'!$E$10:$AR$964,40,FALSE)</f>
        <v>17.002331002331001</v>
      </c>
    </row>
    <row r="473" spans="1:6" x14ac:dyDescent="0.25">
      <c r="A473" t="s">
        <v>944</v>
      </c>
      <c r="B473">
        <v>29540</v>
      </c>
      <c r="C473" t="s">
        <v>945</v>
      </c>
      <c r="D473" s="13">
        <f>VLOOKUP($C473,'commute time_303'!$E$10:$AR$964,31,FALSE)</f>
        <v>11.89190378410091</v>
      </c>
      <c r="E473" s="13">
        <f>VLOOKUP($C473,'commute time_303'!$E$10:$AR$964,22,FALSE)</f>
        <v>18.721166537992179</v>
      </c>
      <c r="F473" s="13">
        <f>VLOOKUP($C473,'commute time_303'!$E$10:$AR$964,40,FALSE)</f>
        <v>30.586852115111231</v>
      </c>
    </row>
    <row r="474" spans="1:6" x14ac:dyDescent="0.25">
      <c r="A474" t="s">
        <v>946</v>
      </c>
      <c r="B474">
        <v>29580</v>
      </c>
      <c r="C474" t="s">
        <v>947</v>
      </c>
      <c r="D474" s="13">
        <f>VLOOKUP($C474,'commute time_303'!$E$10:$AR$964,31,FALSE)</f>
        <v>13.811238141571394</v>
      </c>
      <c r="E474" s="13">
        <f>VLOOKUP($C474,'commute time_303'!$E$10:$AR$964,22,FALSE)</f>
        <v>23.151089952392883</v>
      </c>
      <c r="F474" s="13">
        <f>VLOOKUP($C474,'commute time_303'!$E$10:$AR$964,40,FALSE)</f>
        <v>38.254237288135592</v>
      </c>
    </row>
    <row r="475" spans="1:6" x14ac:dyDescent="0.25">
      <c r="A475" t="s">
        <v>948</v>
      </c>
      <c r="B475">
        <v>29620</v>
      </c>
      <c r="C475" t="s">
        <v>949</v>
      </c>
      <c r="D475" s="13">
        <f>VLOOKUP($C475,'commute time_303'!$E$10:$AR$964,31,FALSE)</f>
        <v>12.122933911971925</v>
      </c>
      <c r="E475" s="13">
        <f>VLOOKUP($C475,'commute time_303'!$E$10:$AR$964,22,FALSE)</f>
        <v>18.219683571530997</v>
      </c>
      <c r="F475" s="13">
        <f>VLOOKUP($C475,'commute time_303'!$E$10:$AR$964,40,FALSE)</f>
        <v>27.322229932916954</v>
      </c>
    </row>
    <row r="476" spans="1:6" x14ac:dyDescent="0.25">
      <c r="A476" t="s">
        <v>950</v>
      </c>
      <c r="B476">
        <v>29660</v>
      </c>
      <c r="C476" t="s">
        <v>951</v>
      </c>
      <c r="D476" s="13">
        <f>VLOOKUP($C476,'commute time_303'!$E$10:$AR$964,31,FALSE)</f>
        <v>6.9409899594856439</v>
      </c>
      <c r="E476" s="13">
        <f>VLOOKUP($C476,'commute time_303'!$E$10:$AR$964,22,FALSE)</f>
        <v>11.08811094199222</v>
      </c>
      <c r="F476" s="13">
        <f>VLOOKUP($C476,'commute time_303'!$E$10:$AR$964,40,FALSE)</f>
        <v>15.513912549687678</v>
      </c>
    </row>
    <row r="477" spans="1:6" x14ac:dyDescent="0.25">
      <c r="A477" t="s">
        <v>952</v>
      </c>
      <c r="B477">
        <v>29700</v>
      </c>
      <c r="C477" t="s">
        <v>953</v>
      </c>
      <c r="D477" s="13">
        <f>VLOOKUP($C477,'commute time_303'!$E$10:$AR$964,31,FALSE)</f>
        <v>13.058416972173809</v>
      </c>
      <c r="E477" s="13">
        <f>VLOOKUP($C477,'commute time_303'!$E$10:$AR$964,22,FALSE)</f>
        <v>18.524939058691167</v>
      </c>
      <c r="F477" s="13">
        <f>VLOOKUP($C477,'commute time_303'!$E$10:$AR$964,40,FALSE)</f>
        <v>30.198159462925247</v>
      </c>
    </row>
    <row r="478" spans="1:6" x14ac:dyDescent="0.25">
      <c r="A478" t="s">
        <v>954</v>
      </c>
      <c r="B478">
        <v>29740</v>
      </c>
      <c r="C478" t="s">
        <v>955</v>
      </c>
      <c r="D478" s="13">
        <f>VLOOKUP($C478,'commute time_303'!$E$10:$AR$964,31,FALSE)</f>
        <v>11.776868164254372</v>
      </c>
      <c r="E478" s="13">
        <f>VLOOKUP($C478,'commute time_303'!$E$10:$AR$964,22,FALSE)</f>
        <v>17.503437225409623</v>
      </c>
      <c r="F478" s="13">
        <f>VLOOKUP($C478,'commute time_303'!$E$10:$AR$964,40,FALSE)</f>
        <v>26.323290598290598</v>
      </c>
    </row>
    <row r="479" spans="1:6" x14ac:dyDescent="0.25">
      <c r="A479" t="s">
        <v>956</v>
      </c>
      <c r="B479">
        <v>29780</v>
      </c>
      <c r="C479" t="s">
        <v>957</v>
      </c>
      <c r="D479" s="13">
        <f>VLOOKUP($C479,'commute time_303'!$E$10:$AR$964,31,FALSE)</f>
        <v>8.0831818181818171</v>
      </c>
      <c r="E479" s="13">
        <f>VLOOKUP($C479,'commute time_303'!$E$10:$AR$964,22,FALSE)</f>
        <v>16.093851132686083</v>
      </c>
      <c r="F479" s="13">
        <f>VLOOKUP($C479,'commute time_303'!$E$10:$AR$964,40,FALSE)</f>
        <v>32.646859083191849</v>
      </c>
    </row>
    <row r="480" spans="1:6" x14ac:dyDescent="0.25">
      <c r="A480" t="s">
        <v>958</v>
      </c>
      <c r="B480">
        <v>29820</v>
      </c>
      <c r="C480" t="s">
        <v>959</v>
      </c>
      <c r="D480" s="13">
        <f>VLOOKUP($C480,'commute time_303'!$E$10:$AR$964,31,FALSE)</f>
        <v>16.122904414539914</v>
      </c>
      <c r="E480" s="13">
        <f>VLOOKUP($C480,'commute time_303'!$E$10:$AR$964,22,FALSE)</f>
        <v>22.447479176766119</v>
      </c>
      <c r="F480" s="13">
        <f>VLOOKUP($C480,'commute time_303'!$E$10:$AR$964,40,FALSE)</f>
        <v>31.810268749999999</v>
      </c>
    </row>
    <row r="481" spans="1:6" x14ac:dyDescent="0.25">
      <c r="A481" t="s">
        <v>960</v>
      </c>
      <c r="B481">
        <v>29860</v>
      </c>
      <c r="C481" t="s">
        <v>961</v>
      </c>
      <c r="D481" s="13">
        <f>VLOOKUP($C481,'commute time_303'!$E$10:$AR$964,31,FALSE)</f>
        <v>12.366735537190083</v>
      </c>
      <c r="E481" s="13">
        <f>VLOOKUP($C481,'commute time_303'!$E$10:$AR$964,22,FALSE)</f>
        <v>18.6328171530673</v>
      </c>
      <c r="F481" s="13">
        <f>VLOOKUP($C481,'commute time_303'!$E$10:$AR$964,40,FALSE)</f>
        <v>31.691758465932274</v>
      </c>
    </row>
    <row r="482" spans="1:6" x14ac:dyDescent="0.25">
      <c r="A482" t="s">
        <v>962</v>
      </c>
      <c r="B482">
        <v>29900</v>
      </c>
      <c r="C482" t="s">
        <v>963</v>
      </c>
      <c r="D482" s="13">
        <f>VLOOKUP($C482,'commute time_303'!$E$10:$AR$964,31,FALSE)</f>
        <v>11.89343192692475</v>
      </c>
      <c r="E482" s="13">
        <f>VLOOKUP($C482,'commute time_303'!$E$10:$AR$964,22,FALSE)</f>
        <v>17.666951323654995</v>
      </c>
      <c r="F482" s="13">
        <f>VLOOKUP($C482,'commute time_303'!$E$10:$AR$964,40,FALSE)</f>
        <v>30.309749784296809</v>
      </c>
    </row>
    <row r="483" spans="1:6" x14ac:dyDescent="0.25">
      <c r="A483" t="s">
        <v>964</v>
      </c>
      <c r="B483">
        <v>29940</v>
      </c>
      <c r="C483" t="s">
        <v>965</v>
      </c>
      <c r="D483" s="13">
        <f>VLOOKUP($C483,'commute time_303'!$E$10:$AR$964,31,FALSE)</f>
        <v>10.486475509706766</v>
      </c>
      <c r="E483" s="13">
        <f>VLOOKUP($C483,'commute time_303'!$E$10:$AR$964,22,FALSE)</f>
        <v>16.446076899030949</v>
      </c>
      <c r="F483" s="13">
        <f>VLOOKUP($C483,'commute time_303'!$E$10:$AR$964,40,FALSE)</f>
        <v>30.194841735052755</v>
      </c>
    </row>
    <row r="484" spans="1:6" x14ac:dyDescent="0.25">
      <c r="A484" t="s">
        <v>966</v>
      </c>
      <c r="B484">
        <v>29980</v>
      </c>
      <c r="C484" t="s">
        <v>967</v>
      </c>
      <c r="D484" s="13">
        <f>VLOOKUP($C484,'commute time_303'!$E$10:$AR$964,31,FALSE)</f>
        <v>10.887723387723387</v>
      </c>
      <c r="E484" s="13">
        <f>VLOOKUP($C484,'commute time_303'!$E$10:$AR$964,22,FALSE)</f>
        <v>18.503896103896103</v>
      </c>
      <c r="F484" s="13">
        <f>VLOOKUP($C484,'commute time_303'!$E$10:$AR$964,40,FALSE)</f>
        <v>32.863377609108156</v>
      </c>
    </row>
    <row r="485" spans="1:6" x14ac:dyDescent="0.25">
      <c r="A485" t="s">
        <v>968</v>
      </c>
      <c r="B485">
        <v>30020</v>
      </c>
      <c r="C485" t="s">
        <v>969</v>
      </c>
      <c r="D485" s="13">
        <f>VLOOKUP($C485,'commute time_303'!$E$10:$AR$964,31,FALSE)</f>
        <v>10.705206492045637</v>
      </c>
      <c r="E485" s="13">
        <f>VLOOKUP($C485,'commute time_303'!$E$10:$AR$964,22,FALSE)</f>
        <v>15.969710947109471</v>
      </c>
      <c r="F485" s="13">
        <f>VLOOKUP($C485,'commute time_303'!$E$10:$AR$964,40,FALSE)</f>
        <v>21.846944083224969</v>
      </c>
    </row>
    <row r="486" spans="1:6" x14ac:dyDescent="0.25">
      <c r="A486" t="s">
        <v>970</v>
      </c>
      <c r="B486">
        <v>30060</v>
      </c>
      <c r="C486" t="s">
        <v>971</v>
      </c>
      <c r="D486" s="13">
        <f>VLOOKUP($C486,'commute time_303'!$E$10:$AR$964,31,FALSE)</f>
        <v>11.017028985507245</v>
      </c>
      <c r="E486" s="13">
        <f>VLOOKUP($C486,'commute time_303'!$E$10:$AR$964,22,FALSE)</f>
        <v>17.450226244343892</v>
      </c>
      <c r="F486" s="13">
        <f>VLOOKUP($C486,'commute time_303'!$E$10:$AR$964,40,FALSE)</f>
        <v>27.215932914046121</v>
      </c>
    </row>
    <row r="487" spans="1:6" x14ac:dyDescent="0.25">
      <c r="A487" t="s">
        <v>972</v>
      </c>
      <c r="B487">
        <v>30100</v>
      </c>
      <c r="C487" t="s">
        <v>973</v>
      </c>
      <c r="D487" s="13">
        <f>VLOOKUP($C487,'commute time_303'!$E$10:$AR$964,31,FALSE)</f>
        <v>11.124269005847953</v>
      </c>
      <c r="E487" s="13">
        <f>VLOOKUP($C487,'commute time_303'!$E$10:$AR$964,22,FALSE)</f>
        <v>18.882999999999999</v>
      </c>
      <c r="F487" s="13">
        <f>VLOOKUP($C487,'commute time_303'!$E$10:$AR$964,40,FALSE)</f>
        <v>31.814605608230785</v>
      </c>
    </row>
    <row r="488" spans="1:6" x14ac:dyDescent="0.25">
      <c r="A488" t="s">
        <v>974</v>
      </c>
      <c r="B488">
        <v>30140</v>
      </c>
      <c r="C488" t="s">
        <v>975</v>
      </c>
      <c r="D488" s="13">
        <f>VLOOKUP($C488,'commute time_303'!$E$10:$AR$964,31,FALSE)</f>
        <v>11.920596775808551</v>
      </c>
      <c r="E488" s="13">
        <f>VLOOKUP($C488,'commute time_303'!$E$10:$AR$964,22,FALSE)</f>
        <v>20.317296127014675</v>
      </c>
      <c r="F488" s="13">
        <f>VLOOKUP($C488,'commute time_303'!$E$10:$AR$964,40,FALSE)</f>
        <v>32.151428571428568</v>
      </c>
    </row>
    <row r="489" spans="1:6" x14ac:dyDescent="0.25">
      <c r="A489" t="s">
        <v>976</v>
      </c>
      <c r="B489">
        <v>30220</v>
      </c>
      <c r="C489" t="s">
        <v>977</v>
      </c>
      <c r="D489" s="13">
        <f>VLOOKUP($C489,'commute time_303'!$E$10:$AR$964,31,FALSE)</f>
        <v>7.6708315381301162</v>
      </c>
      <c r="E489" s="13">
        <f>VLOOKUP($C489,'commute time_303'!$E$10:$AR$964,22,FALSE)</f>
        <v>15.539019963702358</v>
      </c>
      <c r="F489" s="13">
        <f>VLOOKUP($C489,'commute time_303'!$E$10:$AR$964,40,FALSE)</f>
        <v>30.815993121238176</v>
      </c>
    </row>
    <row r="490" spans="1:6" x14ac:dyDescent="0.25">
      <c r="A490" t="s">
        <v>978</v>
      </c>
      <c r="B490">
        <v>30260</v>
      </c>
      <c r="C490" t="s">
        <v>979</v>
      </c>
      <c r="D490" s="13">
        <f>VLOOKUP($C490,'commute time_303'!$E$10:$AR$964,31,FALSE)</f>
        <v>10.564615384615385</v>
      </c>
      <c r="E490" s="13">
        <f>VLOOKUP($C490,'commute time_303'!$E$10:$AR$964,22,FALSE)</f>
        <v>17.7459807073955</v>
      </c>
      <c r="F490" s="13">
        <f>VLOOKUP($C490,'commute time_303'!$E$10:$AR$964,40,FALSE)</f>
        <v>28.595833333333331</v>
      </c>
    </row>
    <row r="491" spans="1:6" x14ac:dyDescent="0.25">
      <c r="A491" t="s">
        <v>980</v>
      </c>
      <c r="B491">
        <v>30280</v>
      </c>
      <c r="C491" t="s">
        <v>981</v>
      </c>
      <c r="D491" s="13">
        <f>VLOOKUP($C491,'commute time_303'!$E$10:$AR$964,31,FALSE)</f>
        <v>12.500556792873052</v>
      </c>
      <c r="E491" s="13">
        <f>VLOOKUP($C491,'commute time_303'!$E$10:$AR$964,22,FALSE)</f>
        <v>22.620241411327761</v>
      </c>
      <c r="F491" s="13">
        <f>VLOOKUP($C491,'commute time_303'!$E$10:$AR$964,40,FALSE)</f>
        <v>43.212290502793294</v>
      </c>
    </row>
    <row r="492" spans="1:6" x14ac:dyDescent="0.25">
      <c r="A492" t="s">
        <v>982</v>
      </c>
      <c r="B492">
        <v>30300</v>
      </c>
      <c r="C492" t="s">
        <v>983</v>
      </c>
      <c r="D492" s="13">
        <f>VLOOKUP($C492,'commute time_303'!$E$10:$AR$964,31,FALSE)</f>
        <v>8.486891385767791</v>
      </c>
      <c r="E492" s="13">
        <f>VLOOKUP($C492,'commute time_303'!$E$10:$AR$964,22,FALSE)</f>
        <v>13.444542512503677</v>
      </c>
      <c r="F492" s="13">
        <f>VLOOKUP($C492,'commute time_303'!$E$10:$AR$964,40,FALSE)</f>
        <v>18.769580596260738</v>
      </c>
    </row>
    <row r="493" spans="1:6" x14ac:dyDescent="0.25">
      <c r="A493" t="s">
        <v>984</v>
      </c>
      <c r="B493">
        <v>30340</v>
      </c>
      <c r="C493" t="s">
        <v>985</v>
      </c>
      <c r="D493" s="13">
        <f>VLOOKUP($C493,'commute time_303'!$E$10:$AR$964,31,FALSE)</f>
        <v>11.360165873887059</v>
      </c>
      <c r="E493" s="13">
        <f>VLOOKUP($C493,'commute time_303'!$E$10:$AR$964,22,FALSE)</f>
        <v>18.632457616151157</v>
      </c>
      <c r="F493" s="13">
        <f>VLOOKUP($C493,'commute time_303'!$E$10:$AR$964,40,FALSE)</f>
        <v>31.811409712399811</v>
      </c>
    </row>
    <row r="494" spans="1:6" x14ac:dyDescent="0.25">
      <c r="A494" t="s">
        <v>986</v>
      </c>
      <c r="B494">
        <v>30380</v>
      </c>
      <c r="C494" t="s">
        <v>987</v>
      </c>
      <c r="D494" s="13">
        <f>VLOOKUP($C494,'commute time_303'!$E$10:$AR$964,31,FALSE)</f>
        <v>10.470784641068448</v>
      </c>
      <c r="E494" s="13">
        <f>VLOOKUP($C494,'commute time_303'!$E$10:$AR$964,22,FALSE)</f>
        <v>17.089508437270727</v>
      </c>
      <c r="F494" s="13">
        <f>VLOOKUP($C494,'commute time_303'!$E$10:$AR$964,40,FALSE)</f>
        <v>30.906698564593302</v>
      </c>
    </row>
    <row r="495" spans="1:6" x14ac:dyDescent="0.25">
      <c r="A495" t="s">
        <v>988</v>
      </c>
      <c r="B495">
        <v>30420</v>
      </c>
      <c r="C495" t="s">
        <v>989</v>
      </c>
      <c r="D495" s="13">
        <f>VLOOKUP($C495,'commute time_303'!$E$10:$AR$964,31,FALSE)</f>
        <v>6.8551927194860811</v>
      </c>
      <c r="E495" s="13">
        <f>VLOOKUP($C495,'commute time_303'!$E$10:$AR$964,22,FALSE)</f>
        <v>11.688446215139443</v>
      </c>
      <c r="F495" s="13">
        <f>VLOOKUP($C495,'commute time_303'!$E$10:$AR$964,40,FALSE)</f>
        <v>18.993188854489166</v>
      </c>
    </row>
    <row r="496" spans="1:6" x14ac:dyDescent="0.25">
      <c r="A496" t="s">
        <v>990</v>
      </c>
      <c r="B496">
        <v>30460</v>
      </c>
      <c r="C496" t="s">
        <v>991</v>
      </c>
      <c r="D496" s="13">
        <f>VLOOKUP($C496,'commute time_303'!$E$10:$AR$964,31,FALSE)</f>
        <v>12.331104207256068</v>
      </c>
      <c r="E496" s="13">
        <f>VLOOKUP($C496,'commute time_303'!$E$10:$AR$964,22,FALSE)</f>
        <v>18.522913959787708</v>
      </c>
      <c r="F496" s="13">
        <f>VLOOKUP($C496,'commute time_303'!$E$10:$AR$964,40,FALSE)</f>
        <v>28.208746056203683</v>
      </c>
    </row>
    <row r="497" spans="1:6" x14ac:dyDescent="0.25">
      <c r="A497" t="s">
        <v>992</v>
      </c>
      <c r="B497">
        <v>30500</v>
      </c>
      <c r="C497" t="s">
        <v>993</v>
      </c>
      <c r="D497" s="13">
        <f>VLOOKUP($C497,'commute time_303'!$E$10:$AR$964,31,FALSE)</f>
        <v>13.677764872886824</v>
      </c>
      <c r="E497" s="13">
        <f>VLOOKUP($C497,'commute time_303'!$E$10:$AR$964,22,FALSE)</f>
        <v>22.076733635774467</v>
      </c>
      <c r="F497" s="13">
        <f>VLOOKUP($C497,'commute time_303'!$E$10:$AR$964,40,FALSE)</f>
        <v>36.30190058479532</v>
      </c>
    </row>
    <row r="498" spans="1:6" x14ac:dyDescent="0.25">
      <c r="A498" t="s">
        <v>994</v>
      </c>
      <c r="B498">
        <v>30580</v>
      </c>
      <c r="C498" t="s">
        <v>995</v>
      </c>
      <c r="D498" s="13">
        <f>VLOOKUP($C498,'commute time_303'!$E$10:$AR$964,31,FALSE)</f>
        <v>6.7014602487831265</v>
      </c>
      <c r="E498" s="13">
        <f>VLOOKUP($C498,'commute time_303'!$E$10:$AR$964,22,FALSE)</f>
        <v>10.633860045146728</v>
      </c>
      <c r="F498" s="13">
        <f>VLOOKUP($C498,'commute time_303'!$E$10:$AR$964,40,FALSE)</f>
        <v>16.86018237082067</v>
      </c>
    </row>
    <row r="499" spans="1:6" x14ac:dyDescent="0.25">
      <c r="A499" t="s">
        <v>996</v>
      </c>
      <c r="B499">
        <v>30620</v>
      </c>
      <c r="C499" t="s">
        <v>997</v>
      </c>
      <c r="D499" s="13">
        <f>VLOOKUP($C499,'commute time_303'!$E$10:$AR$964,31,FALSE)</f>
        <v>10.871205455345358</v>
      </c>
      <c r="E499" s="13">
        <f>VLOOKUP($C499,'commute time_303'!$E$10:$AR$964,22,FALSE)</f>
        <v>16.884272653628052</v>
      </c>
      <c r="F499" s="13">
        <f>VLOOKUP($C499,'commute time_303'!$E$10:$AR$964,40,FALSE)</f>
        <v>23.750283607487237</v>
      </c>
    </row>
    <row r="500" spans="1:6" x14ac:dyDescent="0.25">
      <c r="A500" t="s">
        <v>998</v>
      </c>
      <c r="B500">
        <v>30660</v>
      </c>
      <c r="C500" t="s">
        <v>999</v>
      </c>
      <c r="D500" s="13">
        <f>VLOOKUP($C500,'commute time_303'!$E$10:$AR$964,31,FALSE)</f>
        <v>7.3958168902920285</v>
      </c>
      <c r="E500" s="13">
        <f>VLOOKUP($C500,'commute time_303'!$E$10:$AR$964,22,FALSE)</f>
        <v>15.046351931330472</v>
      </c>
      <c r="F500" s="13">
        <f>VLOOKUP($C500,'commute time_303'!$E$10:$AR$964,40,FALSE)</f>
        <v>32.377677564825255</v>
      </c>
    </row>
    <row r="501" spans="1:6" x14ac:dyDescent="0.25">
      <c r="A501" t="s">
        <v>1000</v>
      </c>
      <c r="B501">
        <v>30700</v>
      </c>
      <c r="C501" t="s">
        <v>1001</v>
      </c>
      <c r="D501" s="13">
        <f>VLOOKUP($C501,'commute time_303'!$E$10:$AR$964,31,FALSE)</f>
        <v>11.458778273580551</v>
      </c>
      <c r="E501" s="13">
        <f>VLOOKUP($C501,'commute time_303'!$E$10:$AR$964,22,FALSE)</f>
        <v>17.087003744247863</v>
      </c>
      <c r="F501" s="13">
        <f>VLOOKUP($C501,'commute time_303'!$E$10:$AR$964,40,FALSE)</f>
        <v>23.060051768766179</v>
      </c>
    </row>
    <row r="502" spans="1:6" x14ac:dyDescent="0.25">
      <c r="A502" t="s">
        <v>1002</v>
      </c>
      <c r="B502">
        <v>30740</v>
      </c>
      <c r="C502" t="s">
        <v>1003</v>
      </c>
      <c r="D502" s="13">
        <f>VLOOKUP($C502,'commute time_303'!$E$10:$AR$964,31,FALSE)</f>
        <v>15.942117288651943</v>
      </c>
      <c r="E502" s="13">
        <f>VLOOKUP($C502,'commute time_303'!$E$10:$AR$964,22,FALSE)</f>
        <v>28.134597156398105</v>
      </c>
      <c r="F502" s="13">
        <f>VLOOKUP($C502,'commute time_303'!$E$10:$AR$964,40,FALSE)</f>
        <v>42.211260330578511</v>
      </c>
    </row>
    <row r="503" spans="1:6" x14ac:dyDescent="0.25">
      <c r="A503" t="s">
        <v>1004</v>
      </c>
      <c r="B503">
        <v>30780</v>
      </c>
      <c r="C503" t="s">
        <v>1005</v>
      </c>
      <c r="D503" s="13">
        <f>VLOOKUP($C503,'commute time_303'!$E$10:$AR$964,31,FALSE)</f>
        <v>12.805417938250564</v>
      </c>
      <c r="E503" s="13">
        <f>VLOOKUP($C503,'commute time_303'!$E$10:$AR$964,22,FALSE)</f>
        <v>20.614150255288109</v>
      </c>
      <c r="F503" s="13">
        <f>VLOOKUP($C503,'commute time_303'!$E$10:$AR$964,40,FALSE)</f>
        <v>31.26582698044415</v>
      </c>
    </row>
    <row r="504" spans="1:6" x14ac:dyDescent="0.25">
      <c r="A504" t="s">
        <v>1006</v>
      </c>
      <c r="B504">
        <v>30820</v>
      </c>
      <c r="C504" t="s">
        <v>1007</v>
      </c>
      <c r="D504" s="13">
        <f>VLOOKUP($C504,'commute time_303'!$E$10:$AR$964,31,FALSE)</f>
        <v>10.455226676657924</v>
      </c>
      <c r="E504" s="13">
        <f>VLOOKUP($C504,'commute time_303'!$E$10:$AR$964,22,FALSE)</f>
        <v>17.621654015181782</v>
      </c>
      <c r="F504" s="13">
        <f>VLOOKUP($C504,'commute time_303'!$E$10:$AR$964,40,FALSE)</f>
        <v>32.219137625516836</v>
      </c>
    </row>
    <row r="505" spans="1:6" x14ac:dyDescent="0.25">
      <c r="A505" t="s">
        <v>1008</v>
      </c>
      <c r="B505">
        <v>30860</v>
      </c>
      <c r="C505" t="s">
        <v>1009</v>
      </c>
      <c r="D505" s="13">
        <f>VLOOKUP($C505,'commute time_303'!$E$10:$AR$964,31,FALSE)</f>
        <v>8.3400084853627483</v>
      </c>
      <c r="E505" s="13">
        <f>VLOOKUP($C505,'commute time_303'!$E$10:$AR$964,22,FALSE)</f>
        <v>13.45159386068477</v>
      </c>
      <c r="F505" s="13">
        <f>VLOOKUP($C505,'commute time_303'!$E$10:$AR$964,40,FALSE)</f>
        <v>21.520351292011483</v>
      </c>
    </row>
    <row r="506" spans="1:6" x14ac:dyDescent="0.25">
      <c r="A506" t="s">
        <v>1010</v>
      </c>
      <c r="B506">
        <v>30900</v>
      </c>
      <c r="C506" t="s">
        <v>1011</v>
      </c>
      <c r="D506" s="13">
        <f>VLOOKUP($C506,'commute time_303'!$E$10:$AR$964,31,FALSE)</f>
        <v>10.722698684962836</v>
      </c>
      <c r="E506" s="13">
        <f>VLOOKUP($C506,'commute time_303'!$E$10:$AR$964,22,FALSE)</f>
        <v>16.609096496619546</v>
      </c>
      <c r="F506" s="13">
        <f>VLOOKUP($C506,'commute time_303'!$E$10:$AR$964,40,FALSE)</f>
        <v>23.848144952545297</v>
      </c>
    </row>
    <row r="507" spans="1:6" x14ac:dyDescent="0.25">
      <c r="A507" t="s">
        <v>1012</v>
      </c>
      <c r="B507">
        <v>30940</v>
      </c>
      <c r="C507" t="s">
        <v>1013</v>
      </c>
      <c r="D507" s="13">
        <f>VLOOKUP($C507,'commute time_303'!$E$10:$AR$964,31,FALSE)</f>
        <v>12.177803269285919</v>
      </c>
      <c r="E507" s="13">
        <f>VLOOKUP($C507,'commute time_303'!$E$10:$AR$964,22,FALSE)</f>
        <v>18.198279569892474</v>
      </c>
      <c r="F507" s="13">
        <f>VLOOKUP($C507,'commute time_303'!$E$10:$AR$964,40,FALSE)</f>
        <v>27.809076682316118</v>
      </c>
    </row>
    <row r="508" spans="1:6" x14ac:dyDescent="0.25">
      <c r="A508" t="s">
        <v>1014</v>
      </c>
      <c r="B508">
        <v>30980</v>
      </c>
      <c r="C508" t="s">
        <v>1015</v>
      </c>
      <c r="D508" s="13">
        <f>VLOOKUP($C508,'commute time_303'!$E$10:$AR$964,31,FALSE)</f>
        <v>11.519972308757355</v>
      </c>
      <c r="E508" s="13">
        <f>VLOOKUP($C508,'commute time_303'!$E$10:$AR$964,22,FALSE)</f>
        <v>18.46771653543307</v>
      </c>
      <c r="F508" s="13">
        <f>VLOOKUP($C508,'commute time_303'!$E$10:$AR$964,40,FALSE)</f>
        <v>30.798529838475673</v>
      </c>
    </row>
    <row r="509" spans="1:6" x14ac:dyDescent="0.25">
      <c r="A509" t="s">
        <v>1016</v>
      </c>
      <c r="B509">
        <v>31020</v>
      </c>
      <c r="C509" t="s">
        <v>1017</v>
      </c>
      <c r="D509" s="13">
        <f>VLOOKUP($C509,'commute time_303'!$E$10:$AR$964,31,FALSE)</f>
        <v>11.255359565807327</v>
      </c>
      <c r="E509" s="13">
        <f>VLOOKUP($C509,'commute time_303'!$E$10:$AR$964,22,FALSE)</f>
        <v>17.607416127133607</v>
      </c>
      <c r="F509" s="13">
        <f>VLOOKUP($C509,'commute time_303'!$E$10:$AR$964,40,FALSE)</f>
        <v>31.261273209549071</v>
      </c>
    </row>
    <row r="510" spans="1:6" x14ac:dyDescent="0.25">
      <c r="A510" t="s">
        <v>1018</v>
      </c>
      <c r="B510">
        <v>31060</v>
      </c>
      <c r="C510" t="s">
        <v>1019</v>
      </c>
      <c r="D510" s="13">
        <f>VLOOKUP($C510,'commute time_303'!$E$10:$AR$964,31,FALSE)</f>
        <v>10.694879390605163</v>
      </c>
      <c r="E510" s="13">
        <f>VLOOKUP($C510,'commute time_303'!$E$10:$AR$964,22,FALSE)</f>
        <v>15.326050420168068</v>
      </c>
      <c r="F510" s="13">
        <f>VLOOKUP($C510,'commute time_303'!$E$10:$AR$964,40,FALSE)</f>
        <v>18.93361344537815</v>
      </c>
    </row>
    <row r="511" spans="1:6" x14ac:dyDescent="0.25">
      <c r="A511" t="s">
        <v>1020</v>
      </c>
      <c r="B511">
        <v>31100</v>
      </c>
      <c r="C511" t="s">
        <v>1021</v>
      </c>
      <c r="D511" s="13">
        <f>VLOOKUP($C511,'commute time_303'!$E$10:$AR$964,31,FALSE)</f>
        <v>16.194414354601999</v>
      </c>
      <c r="E511" s="13">
        <f>VLOOKUP($C511,'commute time_303'!$E$10:$AR$964,22,FALSE)</f>
        <v>23.997395734814045</v>
      </c>
      <c r="F511" s="13">
        <f>VLOOKUP($C511,'commute time_303'!$E$10:$AR$964,40,FALSE)</f>
        <v>37.943434834579307</v>
      </c>
    </row>
    <row r="512" spans="1:6" x14ac:dyDescent="0.25">
      <c r="A512" t="s">
        <v>1022</v>
      </c>
      <c r="B512">
        <v>31140</v>
      </c>
      <c r="C512" t="s">
        <v>1023</v>
      </c>
      <c r="D512" s="13">
        <f>VLOOKUP($C512,'commute time_303'!$E$10:$AR$964,31,FALSE)</f>
        <v>15.15079207724488</v>
      </c>
      <c r="E512" s="13">
        <f>VLOOKUP($C512,'commute time_303'!$E$10:$AR$964,22,FALSE)</f>
        <v>21.738796150086472</v>
      </c>
      <c r="F512" s="13">
        <f>VLOOKUP($C512,'commute time_303'!$E$10:$AR$964,40,FALSE)</f>
        <v>31.63657607857558</v>
      </c>
    </row>
    <row r="513" spans="1:6" x14ac:dyDescent="0.25">
      <c r="A513" t="s">
        <v>1024</v>
      </c>
      <c r="B513">
        <v>31180</v>
      </c>
      <c r="C513" t="s">
        <v>1025</v>
      </c>
      <c r="D513" s="13">
        <f>VLOOKUP($C513,'commute time_303'!$E$10:$AR$964,31,FALSE)</f>
        <v>10.717095355701463</v>
      </c>
      <c r="E513" s="13">
        <f>VLOOKUP($C513,'commute time_303'!$E$10:$AR$964,22,FALSE)</f>
        <v>15.622383509943388</v>
      </c>
      <c r="F513" s="13">
        <f>VLOOKUP($C513,'commute time_303'!$E$10:$AR$964,40,FALSE)</f>
        <v>20.79069897901941</v>
      </c>
    </row>
    <row r="514" spans="1:6" x14ac:dyDescent="0.25">
      <c r="A514" t="s">
        <v>1026</v>
      </c>
      <c r="B514">
        <v>31260</v>
      </c>
      <c r="C514" t="s">
        <v>1027</v>
      </c>
      <c r="D514" s="13">
        <f>VLOOKUP($C514,'commute time_303'!$E$10:$AR$964,31,FALSE)</f>
        <v>10.499869212660215</v>
      </c>
      <c r="E514" s="13">
        <f>VLOOKUP($C514,'commute time_303'!$E$10:$AR$964,22,FALSE)</f>
        <v>15.990057006496089</v>
      </c>
      <c r="F514" s="13">
        <f>VLOOKUP($C514,'commute time_303'!$E$10:$AR$964,40,FALSE)</f>
        <v>22.777349397590363</v>
      </c>
    </row>
    <row r="515" spans="1:6" x14ac:dyDescent="0.25">
      <c r="A515" t="s">
        <v>1028</v>
      </c>
      <c r="B515">
        <v>31300</v>
      </c>
      <c r="C515" t="s">
        <v>1029</v>
      </c>
      <c r="D515" s="13">
        <f>VLOOKUP($C515,'commute time_303'!$E$10:$AR$964,31,FALSE)</f>
        <v>13.080897348742353</v>
      </c>
      <c r="E515" s="13">
        <f>VLOOKUP($C515,'commute time_303'!$E$10:$AR$964,22,FALSE)</f>
        <v>20.870599429115128</v>
      </c>
      <c r="F515" s="13">
        <f>VLOOKUP($C515,'commute time_303'!$E$10:$AR$964,40,FALSE)</f>
        <v>31.419476158495634</v>
      </c>
    </row>
    <row r="516" spans="1:6" x14ac:dyDescent="0.25">
      <c r="A516" t="s">
        <v>1030</v>
      </c>
      <c r="B516">
        <v>31340</v>
      </c>
      <c r="C516" t="s">
        <v>1031</v>
      </c>
      <c r="D516" s="13">
        <f>VLOOKUP($C516,'commute time_303'!$E$10:$AR$964,31,FALSE)</f>
        <v>12.21240293698167</v>
      </c>
      <c r="E516" s="13">
        <f>VLOOKUP($C516,'commute time_303'!$E$10:$AR$964,22,FALSE)</f>
        <v>18.786480047647409</v>
      </c>
      <c r="F516" s="13">
        <f>VLOOKUP($C516,'commute time_303'!$E$10:$AR$964,40,FALSE)</f>
        <v>30.912298465612587</v>
      </c>
    </row>
    <row r="517" spans="1:6" x14ac:dyDescent="0.25">
      <c r="A517" t="s">
        <v>1032</v>
      </c>
      <c r="B517">
        <v>31380</v>
      </c>
      <c r="C517" t="s">
        <v>1033</v>
      </c>
      <c r="D517" s="13">
        <f>VLOOKUP($C517,'commute time_303'!$E$10:$AR$964,31,FALSE)</f>
        <v>6.7909231108173609</v>
      </c>
      <c r="E517" s="13">
        <f>VLOOKUP($C517,'commute time_303'!$E$10:$AR$964,22,FALSE)</f>
        <v>11.434941520467836</v>
      </c>
      <c r="F517" s="13">
        <f>VLOOKUP($C517,'commute time_303'!$E$10:$AR$964,40,FALSE)</f>
        <v>20.173281703775412</v>
      </c>
    </row>
    <row r="518" spans="1:6" x14ac:dyDescent="0.25">
      <c r="A518" t="s">
        <v>1034</v>
      </c>
      <c r="B518">
        <v>31420</v>
      </c>
      <c r="C518" t="s">
        <v>1035</v>
      </c>
      <c r="D518" s="13">
        <f>VLOOKUP($C518,'commute time_303'!$E$10:$AR$964,31,FALSE)</f>
        <v>13.249684387712161</v>
      </c>
      <c r="E518" s="13">
        <f>VLOOKUP($C518,'commute time_303'!$E$10:$AR$964,22,FALSE)</f>
        <v>20.583552384528726</v>
      </c>
      <c r="F518" s="13">
        <f>VLOOKUP($C518,'commute time_303'!$E$10:$AR$964,40,FALSE)</f>
        <v>31.029988465974625</v>
      </c>
    </row>
    <row r="519" spans="1:6" x14ac:dyDescent="0.25">
      <c r="A519" t="s">
        <v>1036</v>
      </c>
      <c r="B519">
        <v>31460</v>
      </c>
      <c r="C519" t="s">
        <v>1037</v>
      </c>
      <c r="D519" s="13">
        <f>VLOOKUP($C519,'commute time_303'!$E$10:$AR$964,31,FALSE)</f>
        <v>12.053832902670113</v>
      </c>
      <c r="E519" s="13">
        <f>VLOOKUP($C519,'commute time_303'!$E$10:$AR$964,22,FALSE)</f>
        <v>20.627869512686267</v>
      </c>
      <c r="F519" s="13">
        <f>VLOOKUP($C519,'commute time_303'!$E$10:$AR$964,40,FALSE)</f>
        <v>33.285135135135135</v>
      </c>
    </row>
    <row r="520" spans="1:6" x14ac:dyDescent="0.25">
      <c r="A520" t="s">
        <v>1038</v>
      </c>
      <c r="B520">
        <v>31500</v>
      </c>
      <c r="C520" t="s">
        <v>1039</v>
      </c>
      <c r="D520" s="13">
        <f>VLOOKUP($C520,'commute time_303'!$E$10:$AR$964,31,FALSE)</f>
        <v>10.975200305227013</v>
      </c>
      <c r="E520" s="13">
        <f>VLOOKUP($C520,'commute time_303'!$E$10:$AR$964,22,FALSE)</f>
        <v>17.704331450094163</v>
      </c>
      <c r="F520" s="13">
        <f>VLOOKUP($C520,'commute time_303'!$E$10:$AR$964,40,FALSE)</f>
        <v>30.932489451476794</v>
      </c>
    </row>
    <row r="521" spans="1:6" x14ac:dyDescent="0.25">
      <c r="A521" t="s">
        <v>1040</v>
      </c>
      <c r="B521">
        <v>31540</v>
      </c>
      <c r="C521" t="s">
        <v>1041</v>
      </c>
      <c r="D521" s="13">
        <f>VLOOKUP($C521,'commute time_303'!$E$10:$AR$964,31,FALSE)</f>
        <v>12.280476626947754</v>
      </c>
      <c r="E521" s="13">
        <f>VLOOKUP($C521,'commute time_303'!$E$10:$AR$964,22,FALSE)</f>
        <v>20.045657757062685</v>
      </c>
      <c r="F521" s="13">
        <f>VLOOKUP($C521,'commute time_303'!$E$10:$AR$964,40,FALSE)</f>
        <v>30.002926856724734</v>
      </c>
    </row>
    <row r="522" spans="1:6" x14ac:dyDescent="0.25">
      <c r="A522" t="s">
        <v>1042</v>
      </c>
      <c r="B522">
        <v>31580</v>
      </c>
      <c r="C522" t="s">
        <v>1043</v>
      </c>
      <c r="D522" s="13">
        <f>VLOOKUP($C522,'commute time_303'!$E$10:$AR$964,31,FALSE)</f>
        <v>10.63001095290252</v>
      </c>
      <c r="E522" s="13">
        <f>VLOOKUP($C522,'commute time_303'!$E$10:$AR$964,22,FALSE)</f>
        <v>16.194605009633911</v>
      </c>
      <c r="F522" s="13">
        <f>VLOOKUP($C522,'commute time_303'!$E$10:$AR$964,40,FALSE)</f>
        <v>27.650660264105642</v>
      </c>
    </row>
    <row r="523" spans="1:6" x14ac:dyDescent="0.25">
      <c r="A523" t="s">
        <v>1044</v>
      </c>
      <c r="B523">
        <v>31620</v>
      </c>
      <c r="C523" t="s">
        <v>1045</v>
      </c>
      <c r="D523" s="13">
        <f>VLOOKUP($C523,'commute time_303'!$E$10:$AR$964,31,FALSE)</f>
        <v>7.8594622019279559</v>
      </c>
      <c r="E523" s="13">
        <f>VLOOKUP($C523,'commute time_303'!$E$10:$AR$964,22,FALSE)</f>
        <v>13.038133692238672</v>
      </c>
      <c r="F523" s="13">
        <f>VLOOKUP($C523,'commute time_303'!$E$10:$AR$964,40,FALSE)</f>
        <v>23.606349206349208</v>
      </c>
    </row>
    <row r="524" spans="1:6" x14ac:dyDescent="0.25">
      <c r="A524" t="s">
        <v>1046</v>
      </c>
      <c r="B524">
        <v>31660</v>
      </c>
      <c r="C524" t="s">
        <v>1047</v>
      </c>
      <c r="D524" s="13">
        <f>VLOOKUP($C524,'commute time_303'!$E$10:$AR$964,31,FALSE)</f>
        <v>8.1048932143822654</v>
      </c>
      <c r="E524" s="13">
        <f>VLOOKUP($C524,'commute time_303'!$E$10:$AR$964,22,FALSE)</f>
        <v>15.789921465968586</v>
      </c>
      <c r="F524" s="13">
        <f>VLOOKUP($C524,'commute time_303'!$E$10:$AR$964,40,FALSE)</f>
        <v>23.958081244598098</v>
      </c>
    </row>
    <row r="525" spans="1:6" x14ac:dyDescent="0.25">
      <c r="A525" t="s">
        <v>1048</v>
      </c>
      <c r="B525">
        <v>31700</v>
      </c>
      <c r="C525" t="s">
        <v>1049</v>
      </c>
      <c r="D525" s="13">
        <f>VLOOKUP($C525,'commute time_303'!$E$10:$AR$964,31,FALSE)</f>
        <v>13.419371865927685</v>
      </c>
      <c r="E525" s="13">
        <f>VLOOKUP($C525,'commute time_303'!$E$10:$AR$964,22,FALSE)</f>
        <v>22.244018960176167</v>
      </c>
      <c r="F525" s="13">
        <f>VLOOKUP($C525,'commute time_303'!$E$10:$AR$964,40,FALSE)</f>
        <v>35.46572551302576</v>
      </c>
    </row>
    <row r="526" spans="1:6" x14ac:dyDescent="0.25">
      <c r="A526" t="s">
        <v>1050</v>
      </c>
      <c r="B526">
        <v>31740</v>
      </c>
      <c r="C526" t="s">
        <v>1051</v>
      </c>
      <c r="D526" s="13">
        <f>VLOOKUP($C526,'commute time_303'!$E$10:$AR$964,31,FALSE)</f>
        <v>10.768431400084257</v>
      </c>
      <c r="E526" s="13">
        <f>VLOOKUP($C526,'commute time_303'!$E$10:$AR$964,22,FALSE)</f>
        <v>16.326963906581742</v>
      </c>
      <c r="F526" s="13">
        <f>VLOOKUP($C526,'commute time_303'!$E$10:$AR$964,40,FALSE)</f>
        <v>22.90586681758159</v>
      </c>
    </row>
    <row r="527" spans="1:6" x14ac:dyDescent="0.25">
      <c r="A527" t="s">
        <v>1052</v>
      </c>
      <c r="B527">
        <v>31820</v>
      </c>
      <c r="C527" t="s">
        <v>1053</v>
      </c>
      <c r="D527" s="13">
        <f>VLOOKUP($C527,'commute time_303'!$E$10:$AR$964,31,FALSE)</f>
        <v>10.0973482205164</v>
      </c>
      <c r="E527" s="13">
        <f>VLOOKUP($C527,'commute time_303'!$E$10:$AR$964,22,FALSE)</f>
        <v>15.961186073629852</v>
      </c>
      <c r="F527" s="13">
        <f>VLOOKUP($C527,'commute time_303'!$E$10:$AR$964,40,FALSE)</f>
        <v>25.504136504653566</v>
      </c>
    </row>
    <row r="528" spans="1:6" x14ac:dyDescent="0.25">
      <c r="A528" t="s">
        <v>1054</v>
      </c>
      <c r="B528">
        <v>31860</v>
      </c>
      <c r="C528" t="s">
        <v>1055</v>
      </c>
      <c r="D528" s="13">
        <f>VLOOKUP($C528,'commute time_303'!$E$10:$AR$964,31,FALSE)</f>
        <v>8.3836941092973731</v>
      </c>
      <c r="E528" s="13">
        <f>VLOOKUP($C528,'commute time_303'!$E$10:$AR$964,22,FALSE)</f>
        <v>13.4170487217344</v>
      </c>
      <c r="F528" s="13">
        <f>VLOOKUP($C528,'commute time_303'!$E$10:$AR$964,40,FALSE)</f>
        <v>20.778413284132842</v>
      </c>
    </row>
    <row r="529" spans="1:6" x14ac:dyDescent="0.25">
      <c r="A529" t="s">
        <v>1056</v>
      </c>
      <c r="B529">
        <v>31900</v>
      </c>
      <c r="C529" t="s">
        <v>1057</v>
      </c>
      <c r="D529" s="13">
        <f>VLOOKUP($C529,'commute time_303'!$E$10:$AR$964,31,FALSE)</f>
        <v>11.45146927871772</v>
      </c>
      <c r="E529" s="13">
        <f>VLOOKUP($C529,'commute time_303'!$E$10:$AR$964,22,FALSE)</f>
        <v>17.381400710923238</v>
      </c>
      <c r="F529" s="13">
        <f>VLOOKUP($C529,'commute time_303'!$E$10:$AR$964,40,FALSE)</f>
        <v>25.324006908462867</v>
      </c>
    </row>
    <row r="530" spans="1:6" x14ac:dyDescent="0.25">
      <c r="A530" t="s">
        <v>1058</v>
      </c>
      <c r="B530">
        <v>31920</v>
      </c>
      <c r="C530" t="s">
        <v>1059</v>
      </c>
      <c r="D530" s="13">
        <f>VLOOKUP($C530,'commute time_303'!$E$10:$AR$964,31,FALSE)</f>
        <v>12.395713738997321</v>
      </c>
      <c r="E530" s="13">
        <f>VLOOKUP($C530,'commute time_303'!$E$10:$AR$964,22,FALSE)</f>
        <v>20.774677217825907</v>
      </c>
      <c r="F530" s="13">
        <f>VLOOKUP($C530,'commute time_303'!$E$10:$AR$964,40,FALSE)</f>
        <v>32.915141430948417</v>
      </c>
    </row>
    <row r="531" spans="1:6" x14ac:dyDescent="0.25">
      <c r="A531" t="s">
        <v>1060</v>
      </c>
      <c r="B531">
        <v>31940</v>
      </c>
      <c r="C531" t="s">
        <v>1061</v>
      </c>
      <c r="D531" s="13">
        <f>VLOOKUP($C531,'commute time_303'!$E$10:$AR$964,31,FALSE)</f>
        <v>8.4205401433033256</v>
      </c>
      <c r="E531" s="13">
        <f>VLOOKUP($C531,'commute time_303'!$E$10:$AR$964,22,FALSE)</f>
        <v>15.564348925410872</v>
      </c>
      <c r="F531" s="13">
        <f>VLOOKUP($C531,'commute time_303'!$E$10:$AR$964,40,FALSE)</f>
        <v>26.766666666666666</v>
      </c>
    </row>
    <row r="532" spans="1:6" x14ac:dyDescent="0.25">
      <c r="A532" t="s">
        <v>1062</v>
      </c>
      <c r="B532">
        <v>31980</v>
      </c>
      <c r="C532" t="s">
        <v>1063</v>
      </c>
      <c r="D532" s="13">
        <f>VLOOKUP($C532,'commute time_303'!$E$10:$AR$964,31,FALSE)</f>
        <v>8.6740071522680218</v>
      </c>
      <c r="E532" s="13">
        <f>VLOOKUP($C532,'commute time_303'!$E$10:$AR$964,22,FALSE)</f>
        <v>15.780707685372999</v>
      </c>
      <c r="F532" s="13">
        <f>VLOOKUP($C532,'commute time_303'!$E$10:$AR$964,40,FALSE)</f>
        <v>23.378630136986303</v>
      </c>
    </row>
    <row r="533" spans="1:6" x14ac:dyDescent="0.25">
      <c r="A533" t="s">
        <v>1064</v>
      </c>
      <c r="B533">
        <v>32020</v>
      </c>
      <c r="C533" t="s">
        <v>1065</v>
      </c>
      <c r="D533" s="13">
        <f>VLOOKUP($C533,'commute time_303'!$E$10:$AR$964,31,FALSE)</f>
        <v>11.129920496412643</v>
      </c>
      <c r="E533" s="13">
        <f>VLOOKUP($C533,'commute time_303'!$E$10:$AR$964,22,FALSE)</f>
        <v>17.306004140786751</v>
      </c>
      <c r="F533" s="13">
        <f>VLOOKUP($C533,'commute time_303'!$E$10:$AR$964,40,FALSE)</f>
        <v>30.532591414944356</v>
      </c>
    </row>
    <row r="534" spans="1:6" x14ac:dyDescent="0.25">
      <c r="A534" t="s">
        <v>1066</v>
      </c>
      <c r="B534">
        <v>32060</v>
      </c>
      <c r="C534" t="s">
        <v>1067</v>
      </c>
      <c r="D534" s="13">
        <f>VLOOKUP($C534,'commute time_303'!$E$10:$AR$964,31,FALSE)</f>
        <v>11.972691807542262</v>
      </c>
      <c r="E534" s="13">
        <f>VLOOKUP($C534,'commute time_303'!$E$10:$AR$964,22,FALSE)</f>
        <v>17.7587931321887</v>
      </c>
      <c r="F534" s="13">
        <f>VLOOKUP($C534,'commute time_303'!$E$10:$AR$964,40,FALSE)</f>
        <v>27.197208737864077</v>
      </c>
    </row>
    <row r="535" spans="1:6" x14ac:dyDescent="0.25">
      <c r="A535" t="s">
        <v>1068</v>
      </c>
      <c r="B535">
        <v>32100</v>
      </c>
      <c r="C535" t="s">
        <v>1069</v>
      </c>
      <c r="D535" s="13">
        <f>VLOOKUP($C535,'commute time_303'!$E$10:$AR$964,31,FALSE)</f>
        <v>8.2212453156529257</v>
      </c>
      <c r="E535" s="13">
        <f>VLOOKUP($C535,'commute time_303'!$E$10:$AR$964,22,FALSE)</f>
        <v>15.031917284783097</v>
      </c>
      <c r="F535" s="13">
        <f>VLOOKUP($C535,'commute time_303'!$E$10:$AR$964,40,FALSE)</f>
        <v>23.197547683923705</v>
      </c>
    </row>
    <row r="536" spans="1:6" x14ac:dyDescent="0.25">
      <c r="A536" t="s">
        <v>1070</v>
      </c>
      <c r="B536">
        <v>32140</v>
      </c>
      <c r="C536" t="s">
        <v>1071</v>
      </c>
      <c r="D536" s="13">
        <f>VLOOKUP($C536,'commute time_303'!$E$10:$AR$964,31,FALSE)</f>
        <v>6.7364578426754598</v>
      </c>
      <c r="E536" s="13">
        <f>VLOOKUP($C536,'commute time_303'!$E$10:$AR$964,22,FALSE)</f>
        <v>11.332011106703689</v>
      </c>
      <c r="F536" s="13">
        <f>VLOOKUP($C536,'commute time_303'!$E$10:$AR$964,40,FALSE)</f>
        <v>20.382869692532942</v>
      </c>
    </row>
    <row r="537" spans="1:6" x14ac:dyDescent="0.25">
      <c r="A537" t="s">
        <v>1072</v>
      </c>
      <c r="B537">
        <v>32180</v>
      </c>
      <c r="C537" t="s">
        <v>1073</v>
      </c>
      <c r="D537" s="13">
        <f>VLOOKUP($C537,'commute time_303'!$E$10:$AR$964,31,FALSE)</f>
        <v>7.1369757599076564</v>
      </c>
      <c r="E537" s="13">
        <f>VLOOKUP($C537,'commute time_303'!$E$10:$AR$964,22,FALSE)</f>
        <v>12.617283950617285</v>
      </c>
      <c r="F537" s="13">
        <f>VLOOKUP($C537,'commute time_303'!$E$10:$AR$964,40,FALSE)</f>
        <v>23.729670329670331</v>
      </c>
    </row>
    <row r="538" spans="1:6" x14ac:dyDescent="0.25">
      <c r="A538" t="s">
        <v>1074</v>
      </c>
      <c r="B538">
        <v>32220</v>
      </c>
      <c r="C538" t="s">
        <v>1075</v>
      </c>
      <c r="D538" s="13">
        <f>VLOOKUP($C538,'commute time_303'!$E$10:$AR$964,31,FALSE)</f>
        <v>11.94557403984391</v>
      </c>
      <c r="E538" s="13">
        <f>VLOOKUP($C538,'commute time_303'!$E$10:$AR$964,22,FALSE)</f>
        <v>18.247771173848442</v>
      </c>
      <c r="F538" s="13">
        <f>VLOOKUP($C538,'commute time_303'!$E$10:$AR$964,40,FALSE)</f>
        <v>31.47471391657438</v>
      </c>
    </row>
    <row r="539" spans="1:6" x14ac:dyDescent="0.25">
      <c r="A539" t="s">
        <v>1076</v>
      </c>
      <c r="B539">
        <v>32260</v>
      </c>
      <c r="C539" t="s">
        <v>1077</v>
      </c>
      <c r="D539" s="13">
        <f>VLOOKUP($C539,'commute time_303'!$E$10:$AR$964,31,FALSE)</f>
        <v>8.1192700412774279</v>
      </c>
      <c r="E539" s="13">
        <f>VLOOKUP($C539,'commute time_303'!$E$10:$AR$964,22,FALSE)</f>
        <v>12.775187672856578</v>
      </c>
      <c r="F539" s="13">
        <f>VLOOKUP($C539,'commute time_303'!$E$10:$AR$964,40,FALSE)</f>
        <v>21.519033232628399</v>
      </c>
    </row>
    <row r="540" spans="1:6" x14ac:dyDescent="0.25">
      <c r="A540" t="s">
        <v>1078</v>
      </c>
      <c r="B540">
        <v>32270</v>
      </c>
      <c r="C540" t="s">
        <v>1079</v>
      </c>
      <c r="D540" s="13">
        <f>VLOOKUP($C540,'commute time_303'!$E$10:$AR$964,31,FALSE)</f>
        <v>8.4972243250063073</v>
      </c>
      <c r="E540" s="13">
        <f>VLOOKUP($C540,'commute time_303'!$E$10:$AR$964,22,FALSE)</f>
        <v>13.820765299763181</v>
      </c>
      <c r="F540" s="13">
        <f>VLOOKUP($C540,'commute time_303'!$E$10:$AR$964,40,FALSE)</f>
        <v>23.270456707897239</v>
      </c>
    </row>
    <row r="541" spans="1:6" x14ac:dyDescent="0.25">
      <c r="A541" t="s">
        <v>1080</v>
      </c>
      <c r="B541">
        <v>32280</v>
      </c>
      <c r="C541" t="s">
        <v>1081</v>
      </c>
      <c r="D541" s="13">
        <f>VLOOKUP($C541,'commute time_303'!$E$10:$AR$964,31,FALSE)</f>
        <v>10.579024569123579</v>
      </c>
      <c r="E541" s="13">
        <f>VLOOKUP($C541,'commute time_303'!$E$10:$AR$964,22,FALSE)</f>
        <v>17.36</v>
      </c>
      <c r="F541" s="13">
        <f>VLOOKUP($C541,'commute time_303'!$E$10:$AR$964,40,FALSE)</f>
        <v>28.835640138408305</v>
      </c>
    </row>
    <row r="542" spans="1:6" x14ac:dyDescent="0.25">
      <c r="A542" t="s">
        <v>1082</v>
      </c>
      <c r="B542">
        <v>32300</v>
      </c>
      <c r="C542" t="s">
        <v>1083</v>
      </c>
      <c r="D542" s="13">
        <f>VLOOKUP($C542,'commute time_303'!$E$10:$AR$964,31,FALSE)</f>
        <v>12.33630335681724</v>
      </c>
      <c r="E542" s="13">
        <f>VLOOKUP($C542,'commute time_303'!$E$10:$AR$964,22,FALSE)</f>
        <v>18.90323992994746</v>
      </c>
      <c r="F542" s="13">
        <f>VLOOKUP($C542,'commute time_303'!$E$10:$AR$964,40,FALSE)</f>
        <v>30.62686011904762</v>
      </c>
    </row>
    <row r="543" spans="1:6" x14ac:dyDescent="0.25">
      <c r="A543" t="s">
        <v>1084</v>
      </c>
      <c r="B543">
        <v>32340</v>
      </c>
      <c r="C543" t="s">
        <v>1085</v>
      </c>
      <c r="D543" s="13">
        <f>VLOOKUP($C543,'commute time_303'!$E$10:$AR$964,31,FALSE)</f>
        <v>6.9324667089410275</v>
      </c>
      <c r="E543" s="13">
        <f>VLOOKUP($C543,'commute time_303'!$E$10:$AR$964,22,FALSE)</f>
        <v>11.848892748588797</v>
      </c>
      <c r="F543" s="13">
        <f>VLOOKUP($C543,'commute time_303'!$E$10:$AR$964,40,FALSE)</f>
        <v>21.429930795847753</v>
      </c>
    </row>
    <row r="544" spans="1:6" x14ac:dyDescent="0.25">
      <c r="A544" t="s">
        <v>1086</v>
      </c>
      <c r="B544">
        <v>32380</v>
      </c>
      <c r="C544" t="s">
        <v>1087</v>
      </c>
      <c r="D544" s="13">
        <f>VLOOKUP($C544,'commute time_303'!$E$10:$AR$964,31,FALSE)</f>
        <v>8.0083945435466948</v>
      </c>
      <c r="E544" s="13">
        <f>VLOOKUP($C544,'commute time_303'!$E$10:$AR$964,22,FALSE)</f>
        <v>13.582910934105721</v>
      </c>
      <c r="F544" s="13">
        <f>VLOOKUP($C544,'commute time_303'!$E$10:$AR$964,40,FALSE)</f>
        <v>22.13935636256274</v>
      </c>
    </row>
    <row r="545" spans="1:6" x14ac:dyDescent="0.25">
      <c r="A545" t="s">
        <v>1088</v>
      </c>
      <c r="B545">
        <v>32420</v>
      </c>
      <c r="C545" t="s">
        <v>1089</v>
      </c>
      <c r="D545" s="13">
        <f>VLOOKUP($C545,'commute time_303'!$E$10:$AR$964,31,FALSE)</f>
        <v>12.958630279853988</v>
      </c>
      <c r="E545" s="13">
        <f>VLOOKUP($C545,'commute time_303'!$E$10:$AR$964,22,FALSE)</f>
        <v>20.447086403215003</v>
      </c>
      <c r="F545" s="13">
        <f>VLOOKUP($C545,'commute time_303'!$E$10:$AR$964,40,FALSE)</f>
        <v>30.267004341534008</v>
      </c>
    </row>
    <row r="546" spans="1:6" x14ac:dyDescent="0.25">
      <c r="A546" t="s">
        <v>1090</v>
      </c>
      <c r="B546">
        <v>32460</v>
      </c>
      <c r="C546" t="s">
        <v>1091</v>
      </c>
      <c r="D546" s="13">
        <f>VLOOKUP($C546,'commute time_303'!$E$10:$AR$964,31,FALSE)</f>
        <v>11.920596533655784</v>
      </c>
      <c r="E546" s="13">
        <f>VLOOKUP($C546,'commute time_303'!$E$10:$AR$964,22,FALSE)</f>
        <v>18.355258126195029</v>
      </c>
      <c r="F546" s="13">
        <f>VLOOKUP($C546,'commute time_303'!$E$10:$AR$964,40,FALSE)</f>
        <v>32.063163778647287</v>
      </c>
    </row>
    <row r="547" spans="1:6" x14ac:dyDescent="0.25">
      <c r="A547" t="s">
        <v>1092</v>
      </c>
      <c r="B547">
        <v>32500</v>
      </c>
      <c r="C547" t="s">
        <v>1093</v>
      </c>
      <c r="D547" s="13">
        <f>VLOOKUP($C547,'commute time_303'!$E$10:$AR$964,31,FALSE)</f>
        <v>11.43254688445251</v>
      </c>
      <c r="E547" s="13">
        <f>VLOOKUP($C547,'commute time_303'!$E$10:$AR$964,22,FALSE)</f>
        <v>18.984741144414169</v>
      </c>
      <c r="F547" s="13">
        <f>VLOOKUP($C547,'commute time_303'!$E$10:$AR$964,40,FALSE)</f>
        <v>31.74745417515275</v>
      </c>
    </row>
    <row r="548" spans="1:6" x14ac:dyDescent="0.25">
      <c r="A548" t="s">
        <v>1094</v>
      </c>
      <c r="B548">
        <v>32540</v>
      </c>
      <c r="C548" t="s">
        <v>1095</v>
      </c>
      <c r="D548" s="13">
        <f>VLOOKUP($C548,'commute time_303'!$E$10:$AR$964,31,FALSE)</f>
        <v>10.404237524393643</v>
      </c>
      <c r="E548" s="13">
        <f>VLOOKUP($C548,'commute time_303'!$E$10:$AR$964,22,FALSE)</f>
        <v>16.51468106648667</v>
      </c>
      <c r="F548" s="13">
        <f>VLOOKUP($C548,'commute time_303'!$E$10:$AR$964,40,FALSE)</f>
        <v>26.541160593792174</v>
      </c>
    </row>
    <row r="549" spans="1:6" x14ac:dyDescent="0.25">
      <c r="A549" t="s">
        <v>1096</v>
      </c>
      <c r="B549">
        <v>32580</v>
      </c>
      <c r="C549" t="s">
        <v>1097</v>
      </c>
      <c r="D549" s="13">
        <f>VLOOKUP($C549,'commute time_303'!$E$10:$AR$964,31,FALSE)</f>
        <v>12.545109299740645</v>
      </c>
      <c r="E549" s="13">
        <f>VLOOKUP($C549,'commute time_303'!$E$10:$AR$964,22,FALSE)</f>
        <v>18.511942466184884</v>
      </c>
      <c r="F549" s="13">
        <f>VLOOKUP($C549,'commute time_303'!$E$10:$AR$964,40,FALSE)</f>
        <v>28.46051095837116</v>
      </c>
    </row>
    <row r="550" spans="1:6" x14ac:dyDescent="0.25">
      <c r="A550" t="s">
        <v>1098</v>
      </c>
      <c r="B550">
        <v>32620</v>
      </c>
      <c r="C550" t="s">
        <v>1099</v>
      </c>
      <c r="D550" s="13">
        <f>VLOOKUP($C550,'commute time_303'!$E$10:$AR$964,31,FALSE)</f>
        <v>11.215714285714286</v>
      </c>
      <c r="E550" s="13">
        <f>VLOOKUP($C550,'commute time_303'!$E$10:$AR$964,22,FALSE)</f>
        <v>17.962986598596043</v>
      </c>
      <c r="F550" s="13">
        <f>VLOOKUP($C550,'commute time_303'!$E$10:$AR$964,40,FALSE)</f>
        <v>31.42849035187287</v>
      </c>
    </row>
    <row r="551" spans="1:6" x14ac:dyDescent="0.25">
      <c r="A551" t="s">
        <v>1100</v>
      </c>
      <c r="B551">
        <v>32660</v>
      </c>
      <c r="C551" t="s">
        <v>1101</v>
      </c>
      <c r="D551" s="13">
        <f>VLOOKUP($C551,'commute time_303'!$E$10:$AR$964,31,FALSE)</f>
        <v>11.773967264224474</v>
      </c>
      <c r="E551" s="13">
        <f>VLOOKUP($C551,'commute time_303'!$E$10:$AR$964,22,FALSE)</f>
        <v>18.698143664245357</v>
      </c>
      <c r="F551" s="13">
        <f>VLOOKUP($C551,'commute time_303'!$E$10:$AR$964,40,FALSE)</f>
        <v>31.546742209631727</v>
      </c>
    </row>
    <row r="552" spans="1:6" x14ac:dyDescent="0.25">
      <c r="A552" t="s">
        <v>1102</v>
      </c>
      <c r="B552">
        <v>32700</v>
      </c>
      <c r="C552" t="s">
        <v>1103</v>
      </c>
      <c r="D552" s="13">
        <f>VLOOKUP($C552,'commute time_303'!$E$10:$AR$964,31,FALSE)</f>
        <v>6.5911068148864187</v>
      </c>
      <c r="E552" s="13">
        <f>VLOOKUP($C552,'commute time_303'!$E$10:$AR$964,22,FALSE)</f>
        <v>11.721263157894736</v>
      </c>
      <c r="F552" s="13">
        <f>VLOOKUP($C552,'commute time_303'!$E$10:$AR$964,40,FALSE)</f>
        <v>21.088305489260144</v>
      </c>
    </row>
    <row r="553" spans="1:6" x14ac:dyDescent="0.25">
      <c r="A553" t="s">
        <v>1104</v>
      </c>
      <c r="B553">
        <v>32740</v>
      </c>
      <c r="C553" t="s">
        <v>1105</v>
      </c>
      <c r="D553" s="13">
        <f>VLOOKUP($C553,'commute time_303'!$E$10:$AR$964,31,FALSE)</f>
        <v>10.480353982300885</v>
      </c>
      <c r="E553" s="13">
        <f>VLOOKUP($C553,'commute time_303'!$E$10:$AR$964,22,FALSE)</f>
        <v>17.83409715857012</v>
      </c>
      <c r="F553" s="13">
        <f>VLOOKUP($C553,'commute time_303'!$E$10:$AR$964,40,FALSE)</f>
        <v>30.329182093571188</v>
      </c>
    </row>
    <row r="554" spans="1:6" x14ac:dyDescent="0.25">
      <c r="A554" t="s">
        <v>1106</v>
      </c>
      <c r="B554">
        <v>32780</v>
      </c>
      <c r="C554" t="s">
        <v>1107</v>
      </c>
      <c r="D554" s="13">
        <f>VLOOKUP($C554,'commute time_303'!$E$10:$AR$964,31,FALSE)</f>
        <v>10.909331819042212</v>
      </c>
      <c r="E554" s="13">
        <f>VLOOKUP($C554,'commute time_303'!$E$10:$AR$964,22,FALSE)</f>
        <v>16.804300675466319</v>
      </c>
      <c r="F554" s="13">
        <f>VLOOKUP($C554,'commute time_303'!$E$10:$AR$964,40,FALSE)</f>
        <v>23.695478953750218</v>
      </c>
    </row>
    <row r="555" spans="1:6" x14ac:dyDescent="0.25">
      <c r="A555" t="s">
        <v>1108</v>
      </c>
      <c r="B555">
        <v>32820</v>
      </c>
      <c r="C555" t="s">
        <v>1109</v>
      </c>
      <c r="D555" s="13">
        <f>VLOOKUP($C555,'commute time_303'!$E$10:$AR$964,31,FALSE)</f>
        <v>15.225089212187758</v>
      </c>
      <c r="E555" s="13">
        <f>VLOOKUP($C555,'commute time_303'!$E$10:$AR$964,22,FALSE)</f>
        <v>22.159104371519962</v>
      </c>
      <c r="F555" s="13">
        <f>VLOOKUP($C555,'commute time_303'!$E$10:$AR$964,40,FALSE)</f>
        <v>32.096410213107312</v>
      </c>
    </row>
    <row r="556" spans="1:6" x14ac:dyDescent="0.25">
      <c r="A556" t="s">
        <v>1110</v>
      </c>
      <c r="B556">
        <v>32860</v>
      </c>
      <c r="C556" t="s">
        <v>1111</v>
      </c>
      <c r="D556" s="13">
        <f>VLOOKUP($C556,'commute time_303'!$E$10:$AR$964,31,FALSE)</f>
        <v>10.621574344023324</v>
      </c>
      <c r="E556" s="13">
        <f>VLOOKUP($C556,'commute time_303'!$E$10:$AR$964,22,FALSE)</f>
        <v>17.978751225890814</v>
      </c>
      <c r="F556" s="13">
        <f>VLOOKUP($C556,'commute time_303'!$E$10:$AR$964,40,FALSE)</f>
        <v>30.637023593466424</v>
      </c>
    </row>
    <row r="557" spans="1:6" x14ac:dyDescent="0.25">
      <c r="A557" t="s">
        <v>1112</v>
      </c>
      <c r="B557">
        <v>32900</v>
      </c>
      <c r="C557" t="s">
        <v>1113</v>
      </c>
      <c r="D557" s="13">
        <f>VLOOKUP($C557,'commute time_303'!$E$10:$AR$964,31,FALSE)</f>
        <v>11.343470160466374</v>
      </c>
      <c r="E557" s="13">
        <f>VLOOKUP($C557,'commute time_303'!$E$10:$AR$964,22,FALSE)</f>
        <v>17.954637779282329</v>
      </c>
      <c r="F557" s="13">
        <f>VLOOKUP($C557,'commute time_303'!$E$10:$AR$964,40,FALSE)</f>
        <v>32.322663551401867</v>
      </c>
    </row>
    <row r="558" spans="1:6" x14ac:dyDescent="0.25">
      <c r="A558" t="s">
        <v>1114</v>
      </c>
      <c r="B558">
        <v>32940</v>
      </c>
      <c r="C558" t="s">
        <v>1115</v>
      </c>
      <c r="D558" s="13">
        <f>VLOOKUP($C558,'commute time_303'!$E$10:$AR$964,31,FALSE)</f>
        <v>12.508535739070091</v>
      </c>
      <c r="E558" s="13">
        <f>VLOOKUP($C558,'commute time_303'!$E$10:$AR$964,22,FALSE)</f>
        <v>18.519019539831195</v>
      </c>
      <c r="F558" s="13">
        <f>VLOOKUP($C558,'commute time_303'!$E$10:$AR$964,40,FALSE)</f>
        <v>30.036549420318334</v>
      </c>
    </row>
    <row r="559" spans="1:6" x14ac:dyDescent="0.25">
      <c r="A559" t="s">
        <v>1116</v>
      </c>
      <c r="B559">
        <v>32980</v>
      </c>
      <c r="C559" t="s">
        <v>1117</v>
      </c>
      <c r="D559" s="13">
        <f>VLOOKUP($C559,'commute time_303'!$E$10:$AR$964,31,FALSE)</f>
        <v>10.762772101288316</v>
      </c>
      <c r="E559" s="13">
        <f>VLOOKUP($C559,'commute time_303'!$E$10:$AR$964,22,FALSE)</f>
        <v>18.208756006406833</v>
      </c>
      <c r="F559" s="13">
        <f>VLOOKUP($C559,'commute time_303'!$E$10:$AR$964,40,FALSE)</f>
        <v>31.829566279780085</v>
      </c>
    </row>
    <row r="560" spans="1:6" x14ac:dyDescent="0.25">
      <c r="A560" t="s">
        <v>1118</v>
      </c>
      <c r="B560">
        <v>33020</v>
      </c>
      <c r="C560" t="s">
        <v>1119</v>
      </c>
      <c r="D560" s="13">
        <f>VLOOKUP($C560,'commute time_303'!$E$10:$AR$964,31,FALSE)</f>
        <v>7.7015963978714694</v>
      </c>
      <c r="E560" s="13">
        <f>VLOOKUP($C560,'commute time_303'!$E$10:$AR$964,22,FALSE)</f>
        <v>13.836875358989086</v>
      </c>
      <c r="F560" s="13">
        <f>VLOOKUP($C560,'commute time_303'!$E$10:$AR$964,40,FALSE)</f>
        <v>30.2062893081761</v>
      </c>
    </row>
    <row r="561" spans="1:6" x14ac:dyDescent="0.25">
      <c r="A561" t="s">
        <v>1120</v>
      </c>
      <c r="B561">
        <v>33060</v>
      </c>
      <c r="C561" t="s">
        <v>1121</v>
      </c>
      <c r="D561" s="13">
        <f>VLOOKUP($C561,'commute time_303'!$E$10:$AR$964,31,FALSE)</f>
        <v>10.689562890276539</v>
      </c>
      <c r="E561" s="13">
        <f>VLOOKUP($C561,'commute time_303'!$E$10:$AR$964,22,FALSE)</f>
        <v>17.551456310679612</v>
      </c>
      <c r="F561" s="13">
        <f>VLOOKUP($C561,'commute time_303'!$E$10:$AR$964,40,FALSE)</f>
        <v>30.291327913279133</v>
      </c>
    </row>
    <row r="562" spans="1:6" x14ac:dyDescent="0.25">
      <c r="A562" t="s">
        <v>1122</v>
      </c>
      <c r="B562">
        <v>33100</v>
      </c>
      <c r="C562" t="s">
        <v>1123</v>
      </c>
      <c r="D562" s="13">
        <f>VLOOKUP($C562,'commute time_303'!$E$10:$AR$964,31,FALSE)</f>
        <v>16.641502886335999</v>
      </c>
      <c r="E562" s="13">
        <f>VLOOKUP($C562,'commute time_303'!$E$10:$AR$964,22,FALSE)</f>
        <v>25.210298754709015</v>
      </c>
      <c r="F562" s="13">
        <f>VLOOKUP($C562,'commute time_303'!$E$10:$AR$964,40,FALSE)</f>
        <v>33.95936730462067</v>
      </c>
    </row>
    <row r="563" spans="1:6" x14ac:dyDescent="0.25">
      <c r="A563" t="s">
        <v>1124</v>
      </c>
      <c r="B563">
        <v>33140</v>
      </c>
      <c r="C563" t="s">
        <v>1125</v>
      </c>
      <c r="D563" s="13">
        <f>VLOOKUP($C563,'commute time_303'!$E$10:$AR$964,31,FALSE)</f>
        <v>10.979398531849396</v>
      </c>
      <c r="E563" s="13">
        <f>VLOOKUP($C563,'commute time_303'!$E$10:$AR$964,22,FALSE)</f>
        <v>18.006719609040928</v>
      </c>
      <c r="F563" s="13">
        <f>VLOOKUP($C563,'commute time_303'!$E$10:$AR$964,40,FALSE)</f>
        <v>31.030917635419243</v>
      </c>
    </row>
    <row r="564" spans="1:6" x14ac:dyDescent="0.25">
      <c r="A564" t="s">
        <v>1126</v>
      </c>
      <c r="B564">
        <v>33180</v>
      </c>
      <c r="C564" t="s">
        <v>1127</v>
      </c>
      <c r="D564" s="13">
        <f>VLOOKUP($C564,'commute time_303'!$E$10:$AR$964,31,FALSE)</f>
        <v>10.043715846994536</v>
      </c>
      <c r="E564" s="13">
        <f>VLOOKUP($C564,'commute time_303'!$E$10:$AR$964,22,FALSE)</f>
        <v>16.180050718512256</v>
      </c>
      <c r="F564" s="13">
        <f>VLOOKUP($C564,'commute time_303'!$E$10:$AR$964,40,FALSE)</f>
        <v>30.964980544747082</v>
      </c>
    </row>
    <row r="565" spans="1:6" x14ac:dyDescent="0.25">
      <c r="A565" t="s">
        <v>1128</v>
      </c>
      <c r="B565">
        <v>33220</v>
      </c>
      <c r="C565" t="s">
        <v>1129</v>
      </c>
      <c r="D565" s="13">
        <f>VLOOKUP($C565,'commute time_303'!$E$10:$AR$964,31,FALSE)</f>
        <v>11.592722270851569</v>
      </c>
      <c r="E565" s="13">
        <f>VLOOKUP($C565,'commute time_303'!$E$10:$AR$964,22,FALSE)</f>
        <v>17.330168005843682</v>
      </c>
      <c r="F565" s="13">
        <f>VLOOKUP($C565,'commute time_303'!$E$10:$AR$964,40,FALSE)</f>
        <v>27.305215419501135</v>
      </c>
    </row>
    <row r="566" spans="1:6" x14ac:dyDescent="0.25">
      <c r="A566" t="s">
        <v>1130</v>
      </c>
      <c r="B566">
        <v>33260</v>
      </c>
      <c r="C566" t="s">
        <v>1131</v>
      </c>
      <c r="D566" s="13">
        <f>VLOOKUP($C566,'commute time_303'!$E$10:$AR$964,31,FALSE)</f>
        <v>11.188816644993498</v>
      </c>
      <c r="E566" s="13">
        <f>VLOOKUP($C566,'commute time_303'!$E$10:$AR$964,22,FALSE)</f>
        <v>16.332156931945178</v>
      </c>
      <c r="F566" s="13">
        <f>VLOOKUP($C566,'commute time_303'!$E$10:$AR$964,40,FALSE)</f>
        <v>22.294143942780508</v>
      </c>
    </row>
    <row r="567" spans="1:6" x14ac:dyDescent="0.25">
      <c r="A567" t="s">
        <v>1132</v>
      </c>
      <c r="B567">
        <v>33300</v>
      </c>
      <c r="C567" t="s">
        <v>1133</v>
      </c>
      <c r="D567" s="13">
        <f>VLOOKUP($C567,'commute time_303'!$E$10:$AR$964,31,FALSE)</f>
        <v>11.236277974087162</v>
      </c>
      <c r="E567" s="13">
        <f>VLOOKUP($C567,'commute time_303'!$E$10:$AR$964,22,FALSE)</f>
        <v>16.651805728518056</v>
      </c>
      <c r="F567" s="13">
        <f>VLOOKUP($C567,'commute time_303'!$E$10:$AR$964,40,FALSE)</f>
        <v>28.633898305084745</v>
      </c>
    </row>
    <row r="568" spans="1:6" x14ac:dyDescent="0.25">
      <c r="A568" t="s">
        <v>1134</v>
      </c>
      <c r="B568">
        <v>33340</v>
      </c>
      <c r="C568" t="s">
        <v>1135</v>
      </c>
      <c r="D568" s="13">
        <f>VLOOKUP($C568,'commute time_303'!$E$10:$AR$964,31,FALSE)</f>
        <v>13.275798266986644</v>
      </c>
      <c r="E568" s="13">
        <f>VLOOKUP($C568,'commute time_303'!$E$10:$AR$964,22,FALSE)</f>
        <v>21.19305429411493</v>
      </c>
      <c r="F568" s="13">
        <f>VLOOKUP($C568,'commute time_303'!$E$10:$AR$964,40,FALSE)</f>
        <v>31.276700933846033</v>
      </c>
    </row>
    <row r="569" spans="1:6" x14ac:dyDescent="0.25">
      <c r="A569" t="s">
        <v>1136</v>
      </c>
      <c r="B569">
        <v>33380</v>
      </c>
      <c r="C569" t="s">
        <v>1137</v>
      </c>
      <c r="D569" s="13">
        <f>VLOOKUP($C569,'commute time_303'!$E$10:$AR$964,31,FALSE)</f>
        <v>10.617573221757322</v>
      </c>
      <c r="E569" s="13">
        <f>VLOOKUP($C569,'commute time_303'!$E$10:$AR$964,22,FALSE)</f>
        <v>18.552078239608804</v>
      </c>
      <c r="F569" s="13">
        <f>VLOOKUP($C569,'commute time_303'!$E$10:$AR$964,40,FALSE)</f>
        <v>36</v>
      </c>
    </row>
    <row r="570" spans="1:6" x14ac:dyDescent="0.25">
      <c r="A570" t="s">
        <v>1138</v>
      </c>
      <c r="B570">
        <v>33420</v>
      </c>
      <c r="C570" t="s">
        <v>1139</v>
      </c>
      <c r="D570" s="13">
        <f>VLOOKUP($C570,'commute time_303'!$E$10:$AR$964,31,FALSE)</f>
        <v>8.6486363636363635</v>
      </c>
      <c r="E570" s="13">
        <f>VLOOKUP($C570,'commute time_303'!$E$10:$AR$964,22,FALSE)</f>
        <v>16.678332092330603</v>
      </c>
      <c r="F570" s="13">
        <f>VLOOKUP($C570,'commute time_303'!$E$10:$AR$964,40,FALSE)</f>
        <v>33.05465414175918</v>
      </c>
    </row>
    <row r="571" spans="1:6" x14ac:dyDescent="0.25">
      <c r="A571" t="s">
        <v>1140</v>
      </c>
      <c r="B571">
        <v>33460</v>
      </c>
      <c r="C571" t="s">
        <v>1141</v>
      </c>
      <c r="D571" s="13">
        <f>VLOOKUP($C571,'commute time_303'!$E$10:$AR$964,31,FALSE)</f>
        <v>15.18133285914686</v>
      </c>
      <c r="E571" s="13">
        <f>VLOOKUP($C571,'commute time_303'!$E$10:$AR$964,22,FALSE)</f>
        <v>22.409177470822382</v>
      </c>
      <c r="F571" s="13">
        <f>VLOOKUP($C571,'commute time_303'!$E$10:$AR$964,40,FALSE)</f>
        <v>32.738231256181173</v>
      </c>
    </row>
    <row r="572" spans="1:6" x14ac:dyDescent="0.25">
      <c r="A572" t="s">
        <v>1142</v>
      </c>
      <c r="B572">
        <v>33500</v>
      </c>
      <c r="C572" t="s">
        <v>1143</v>
      </c>
      <c r="D572" s="13">
        <f>VLOOKUP($C572,'commute time_303'!$E$10:$AR$964,31,FALSE)</f>
        <v>7.9554039234799561</v>
      </c>
      <c r="E572" s="13">
        <f>VLOOKUP($C572,'commute time_303'!$E$10:$AR$964,22,FALSE)</f>
        <v>13.13857510345599</v>
      </c>
      <c r="F572" s="13">
        <f>VLOOKUP($C572,'commute time_303'!$E$10:$AR$964,40,FALSE)</f>
        <v>21.164016736401674</v>
      </c>
    </row>
    <row r="573" spans="1:6" x14ac:dyDescent="0.25">
      <c r="A573" t="s">
        <v>1144</v>
      </c>
      <c r="B573">
        <v>33540</v>
      </c>
      <c r="C573" t="s">
        <v>1145</v>
      </c>
      <c r="D573" s="13">
        <f>VLOOKUP($C573,'commute time_303'!$E$10:$AR$964,31,FALSE)</f>
        <v>10.447247023809524</v>
      </c>
      <c r="E573" s="13">
        <f>VLOOKUP($C573,'commute time_303'!$E$10:$AR$964,22,FALSE)</f>
        <v>15.433391003460208</v>
      </c>
      <c r="F573" s="13">
        <f>VLOOKUP($C573,'commute time_303'!$E$10:$AR$964,40,FALSE)</f>
        <v>21.646294445237757</v>
      </c>
    </row>
    <row r="574" spans="1:6" x14ac:dyDescent="0.25">
      <c r="A574" t="s">
        <v>1146</v>
      </c>
      <c r="B574">
        <v>33580</v>
      </c>
      <c r="C574" t="s">
        <v>1147</v>
      </c>
      <c r="D574" s="13">
        <f>VLOOKUP($C574,'commute time_303'!$E$10:$AR$964,31,FALSE)</f>
        <v>6.44020587344838</v>
      </c>
      <c r="E574" s="13">
        <f>VLOOKUP($C574,'commute time_303'!$E$10:$AR$964,22,FALSE)</f>
        <v>11.273371732388126</v>
      </c>
      <c r="F574" s="13">
        <f>VLOOKUP($C574,'commute time_303'!$E$10:$AR$964,40,FALSE)</f>
        <v>18.525204359673026</v>
      </c>
    </row>
    <row r="575" spans="1:6" x14ac:dyDescent="0.25">
      <c r="A575" t="s">
        <v>1148</v>
      </c>
      <c r="B575">
        <v>33620</v>
      </c>
      <c r="C575" t="s">
        <v>1149</v>
      </c>
      <c r="D575" s="13">
        <f>VLOOKUP($C575,'commute time_303'!$E$10:$AR$964,31,FALSE)</f>
        <v>10.073291366906474</v>
      </c>
      <c r="E575" s="13">
        <f>VLOOKUP($C575,'commute time_303'!$E$10:$AR$964,22,FALSE)</f>
        <v>15.475234270414994</v>
      </c>
      <c r="F575" s="13">
        <f>VLOOKUP($C575,'commute time_303'!$E$10:$AR$964,40,FALSE)</f>
        <v>31.158967391304348</v>
      </c>
    </row>
    <row r="576" spans="1:6" x14ac:dyDescent="0.25">
      <c r="A576" t="s">
        <v>1150</v>
      </c>
      <c r="B576">
        <v>33660</v>
      </c>
      <c r="C576" t="s">
        <v>1151</v>
      </c>
      <c r="D576" s="13">
        <f>VLOOKUP($C576,'commute time_303'!$E$10:$AR$964,31,FALSE)</f>
        <v>15.23577479821226</v>
      </c>
      <c r="E576" s="13">
        <f>VLOOKUP($C576,'commute time_303'!$E$10:$AR$964,22,FALSE)</f>
        <v>21.680432613383978</v>
      </c>
      <c r="F576" s="13">
        <f>VLOOKUP($C576,'commute time_303'!$E$10:$AR$964,40,FALSE)</f>
        <v>31.924531733042372</v>
      </c>
    </row>
    <row r="577" spans="1:6" x14ac:dyDescent="0.25">
      <c r="A577" t="s">
        <v>1152</v>
      </c>
      <c r="B577">
        <v>33700</v>
      </c>
      <c r="C577" t="s">
        <v>1153</v>
      </c>
      <c r="D577" s="13">
        <f>VLOOKUP($C577,'commute time_303'!$E$10:$AR$964,31,FALSE)</f>
        <v>12.031684269038355</v>
      </c>
      <c r="E577" s="13">
        <f>VLOOKUP($C577,'commute time_303'!$E$10:$AR$964,22,FALSE)</f>
        <v>20.140707062789058</v>
      </c>
      <c r="F577" s="13">
        <f>VLOOKUP($C577,'commute time_303'!$E$10:$AR$964,40,FALSE)</f>
        <v>32.454389884489231</v>
      </c>
    </row>
    <row r="578" spans="1:6" x14ac:dyDescent="0.25">
      <c r="A578" t="s">
        <v>1154</v>
      </c>
      <c r="B578">
        <v>33740</v>
      </c>
      <c r="C578" t="s">
        <v>1155</v>
      </c>
      <c r="D578" s="13">
        <f>VLOOKUP($C578,'commute time_303'!$E$10:$AR$964,31,FALSE)</f>
        <v>11.73229461756374</v>
      </c>
      <c r="E578" s="13">
        <f>VLOOKUP($C578,'commute time_303'!$E$10:$AR$964,22,FALSE)</f>
        <v>17.600305428293765</v>
      </c>
      <c r="F578" s="13">
        <f>VLOOKUP($C578,'commute time_303'!$E$10:$AR$964,40,FALSE)</f>
        <v>27.591364026308263</v>
      </c>
    </row>
    <row r="579" spans="1:6" x14ac:dyDescent="0.25">
      <c r="A579" t="s">
        <v>1156</v>
      </c>
      <c r="B579">
        <v>33780</v>
      </c>
      <c r="C579" t="s">
        <v>1157</v>
      </c>
      <c r="D579" s="13">
        <f>VLOOKUP($C579,'commute time_303'!$E$10:$AR$964,31,FALSE)</f>
        <v>12.899301979631536</v>
      </c>
      <c r="E579" s="13">
        <f>VLOOKUP($C579,'commute time_303'!$E$10:$AR$964,22,FALSE)</f>
        <v>21.89443167049885</v>
      </c>
      <c r="F579" s="13">
        <f>VLOOKUP($C579,'commute time_303'!$E$10:$AR$964,40,FALSE)</f>
        <v>33.00294081607646</v>
      </c>
    </row>
    <row r="580" spans="1:6" x14ac:dyDescent="0.25">
      <c r="A580" t="s">
        <v>1158</v>
      </c>
      <c r="B580">
        <v>33820</v>
      </c>
      <c r="C580" t="s">
        <v>1159</v>
      </c>
      <c r="D580" s="13">
        <f>VLOOKUP($C580,'commute time_303'!$E$10:$AR$964,31,FALSE)</f>
        <v>8.4988066825775661</v>
      </c>
      <c r="E580" s="13">
        <f>VLOOKUP($C580,'commute time_303'!$E$10:$AR$964,22,FALSE)</f>
        <v>18.150442477876105</v>
      </c>
      <c r="F580" s="13">
        <f>VLOOKUP($C580,'commute time_303'!$E$10:$AR$964,40,FALSE)</f>
        <v>33.935026580035441</v>
      </c>
    </row>
    <row r="581" spans="1:6" x14ac:dyDescent="0.25">
      <c r="A581" t="s">
        <v>1160</v>
      </c>
      <c r="B581">
        <v>33860</v>
      </c>
      <c r="C581" t="s">
        <v>1161</v>
      </c>
      <c r="D581" s="13">
        <f>VLOOKUP($C581,'commute time_303'!$E$10:$AR$964,31,FALSE)</f>
        <v>13.899219208376586</v>
      </c>
      <c r="E581" s="13">
        <f>VLOOKUP($C581,'commute time_303'!$E$10:$AR$964,22,FALSE)</f>
        <v>20.916683600894128</v>
      </c>
      <c r="F581" s="13">
        <f>VLOOKUP($C581,'commute time_303'!$E$10:$AR$964,40,FALSE)</f>
        <v>30.870827081770443</v>
      </c>
    </row>
    <row r="582" spans="1:6" x14ac:dyDescent="0.25">
      <c r="A582" t="s">
        <v>1162</v>
      </c>
      <c r="B582">
        <v>33940</v>
      </c>
      <c r="C582" t="s">
        <v>1163</v>
      </c>
      <c r="D582" s="13">
        <f>VLOOKUP($C582,'commute time_303'!$E$10:$AR$964,31,FALSE)</f>
        <v>8.6694367497691598</v>
      </c>
      <c r="E582" s="13">
        <f>VLOOKUP($C582,'commute time_303'!$E$10:$AR$964,22,FALSE)</f>
        <v>13.722648752399232</v>
      </c>
      <c r="F582" s="13">
        <f>VLOOKUP($C582,'commute time_303'!$E$10:$AR$964,40,FALSE)</f>
        <v>23.39873052510098</v>
      </c>
    </row>
    <row r="583" spans="1:6" x14ac:dyDescent="0.25">
      <c r="A583" t="s">
        <v>1164</v>
      </c>
      <c r="B583">
        <v>33980</v>
      </c>
      <c r="C583" t="s">
        <v>1165</v>
      </c>
      <c r="D583" s="13">
        <f>VLOOKUP($C583,'commute time_303'!$E$10:$AR$964,31,FALSE)</f>
        <v>11.687685146000847</v>
      </c>
      <c r="E583" s="13">
        <f>VLOOKUP($C583,'commute time_303'!$E$10:$AR$964,22,FALSE)</f>
        <v>18.887722305549602</v>
      </c>
      <c r="F583" s="13">
        <f>VLOOKUP($C583,'commute time_303'!$E$10:$AR$964,40,FALSE)</f>
        <v>32.021618463336253</v>
      </c>
    </row>
    <row r="584" spans="1:6" x14ac:dyDescent="0.25">
      <c r="A584" t="s">
        <v>1166</v>
      </c>
      <c r="B584">
        <v>34020</v>
      </c>
      <c r="C584" t="s">
        <v>1167</v>
      </c>
      <c r="D584" s="13">
        <f>VLOOKUP($C584,'commute time_303'!$E$10:$AR$964,31,FALSE)</f>
        <v>8.3389787015653063</v>
      </c>
      <c r="E584" s="13">
        <f>VLOOKUP($C584,'commute time_303'!$E$10:$AR$964,22,FALSE)</f>
        <v>15.155239327296249</v>
      </c>
      <c r="F584" s="13">
        <f>VLOOKUP($C584,'commute time_303'!$E$10:$AR$964,40,FALSE)</f>
        <v>27.876623376623378</v>
      </c>
    </row>
    <row r="585" spans="1:6" x14ac:dyDescent="0.25">
      <c r="A585" t="s">
        <v>1168</v>
      </c>
      <c r="B585">
        <v>34060</v>
      </c>
      <c r="C585" t="s">
        <v>1169</v>
      </c>
      <c r="D585" s="13">
        <f>VLOOKUP($C585,'commute time_303'!$E$10:$AR$964,31,FALSE)</f>
        <v>12.413307480355138</v>
      </c>
      <c r="E585" s="13">
        <f>VLOOKUP($C585,'commute time_303'!$E$10:$AR$964,22,FALSE)</f>
        <v>20.07615230460922</v>
      </c>
      <c r="F585" s="13">
        <f>VLOOKUP($C585,'commute time_303'!$E$10:$AR$964,40,FALSE)</f>
        <v>31.330122029543993</v>
      </c>
    </row>
    <row r="586" spans="1:6" x14ac:dyDescent="0.25">
      <c r="A586" t="s">
        <v>1170</v>
      </c>
      <c r="B586">
        <v>34100</v>
      </c>
      <c r="C586" t="s">
        <v>1171</v>
      </c>
      <c r="D586" s="13">
        <f>VLOOKUP($C586,'commute time_303'!$E$10:$AR$964,31,FALSE)</f>
        <v>12.841470104223808</v>
      </c>
      <c r="E586" s="13">
        <f>VLOOKUP($C586,'commute time_303'!$E$10:$AR$964,22,FALSE)</f>
        <v>21.003974167908595</v>
      </c>
      <c r="F586" s="13">
        <f>VLOOKUP($C586,'commute time_303'!$E$10:$AR$964,40,FALSE)</f>
        <v>33.061587514683673</v>
      </c>
    </row>
    <row r="587" spans="1:6" x14ac:dyDescent="0.25">
      <c r="A587" t="s">
        <v>1172</v>
      </c>
      <c r="B587">
        <v>34140</v>
      </c>
      <c r="C587" t="s">
        <v>1173</v>
      </c>
      <c r="D587" s="13">
        <f>VLOOKUP($C587,'commute time_303'!$E$10:$AR$964,31,FALSE)</f>
        <v>8.29192546583851</v>
      </c>
      <c r="E587" s="13">
        <f>VLOOKUP($C587,'commute time_303'!$E$10:$AR$964,22,FALSE)</f>
        <v>15.020164986251146</v>
      </c>
      <c r="F587" s="13">
        <f>VLOOKUP($C587,'commute time_303'!$E$10:$AR$964,40,FALSE)</f>
        <v>25.33221850613155</v>
      </c>
    </row>
    <row r="588" spans="1:6" x14ac:dyDescent="0.25">
      <c r="A588" t="s">
        <v>1174</v>
      </c>
      <c r="B588">
        <v>34180</v>
      </c>
      <c r="C588" t="s">
        <v>1175</v>
      </c>
      <c r="D588" s="13">
        <f>VLOOKUP($C588,'commute time_303'!$E$10:$AR$964,31,FALSE)</f>
        <v>8.2712360867018155</v>
      </c>
      <c r="E588" s="13">
        <f>VLOOKUP($C588,'commute time_303'!$E$10:$AR$964,22,FALSE)</f>
        <v>15.783715012722647</v>
      </c>
      <c r="F588" s="13">
        <f>VLOOKUP($C588,'commute time_303'!$E$10:$AR$964,40,FALSE)</f>
        <v>27.513011152416357</v>
      </c>
    </row>
    <row r="589" spans="1:6" x14ac:dyDescent="0.25">
      <c r="A589" t="s">
        <v>1176</v>
      </c>
      <c r="B589">
        <v>34220</v>
      </c>
      <c r="C589" t="s">
        <v>1177</v>
      </c>
      <c r="D589" s="13">
        <f>VLOOKUP($C589,'commute time_303'!$E$10:$AR$964,31,FALSE)</f>
        <v>10.938837920489297</v>
      </c>
      <c r="E589" s="13">
        <f>VLOOKUP($C589,'commute time_303'!$E$10:$AR$964,22,FALSE)</f>
        <v>17.111282843894898</v>
      </c>
      <c r="F589" s="13">
        <f>VLOOKUP($C589,'commute time_303'!$E$10:$AR$964,40,FALSE)</f>
        <v>30.1683284457478</v>
      </c>
    </row>
    <row r="590" spans="1:6" x14ac:dyDescent="0.25">
      <c r="A590" t="s">
        <v>1178</v>
      </c>
      <c r="B590">
        <v>34260</v>
      </c>
      <c r="C590" t="s">
        <v>1179</v>
      </c>
      <c r="D590" s="13">
        <f>VLOOKUP($C590,'commute time_303'!$E$10:$AR$964,31,FALSE)</f>
        <v>8.3418951752863588</v>
      </c>
      <c r="E590" s="13">
        <f>VLOOKUP($C590,'commute time_303'!$E$10:$AR$964,22,FALSE)</f>
        <v>13.714550509731232</v>
      </c>
      <c r="F590" s="13">
        <f>VLOOKUP($C590,'commute time_303'!$E$10:$AR$964,40,FALSE)</f>
        <v>21.840924541128484</v>
      </c>
    </row>
    <row r="591" spans="1:6" x14ac:dyDescent="0.25">
      <c r="A591" t="s">
        <v>1180</v>
      </c>
      <c r="B591">
        <v>34300</v>
      </c>
      <c r="C591" t="s">
        <v>1181</v>
      </c>
      <c r="D591" s="13">
        <f>VLOOKUP($C591,'commute time_303'!$E$10:$AR$964,31,FALSE)</f>
        <v>7.5516117348786675</v>
      </c>
      <c r="E591" s="13">
        <f>VLOOKUP($C591,'commute time_303'!$E$10:$AR$964,22,FALSE)</f>
        <v>13.65926640926641</v>
      </c>
      <c r="F591" s="13">
        <f>VLOOKUP($C591,'commute time_303'!$E$10:$AR$964,40,FALSE)</f>
        <v>26.446680080482899</v>
      </c>
    </row>
    <row r="592" spans="1:6" x14ac:dyDescent="0.25">
      <c r="A592" t="s">
        <v>1182</v>
      </c>
      <c r="B592">
        <v>34340</v>
      </c>
      <c r="C592" t="s">
        <v>1183</v>
      </c>
      <c r="D592" s="13">
        <f>VLOOKUP($C592,'commute time_303'!$E$10:$AR$964,31,FALSE)</f>
        <v>12.286460509820309</v>
      </c>
      <c r="E592" s="13">
        <f>VLOOKUP($C592,'commute time_303'!$E$10:$AR$964,22,FALSE)</f>
        <v>20.489479512735326</v>
      </c>
      <c r="F592" s="13">
        <f>VLOOKUP($C592,'commute time_303'!$E$10:$AR$964,40,FALSE)</f>
        <v>32.727719528178241</v>
      </c>
    </row>
    <row r="593" spans="1:6" x14ac:dyDescent="0.25">
      <c r="A593" t="s">
        <v>1184</v>
      </c>
      <c r="B593">
        <v>34380</v>
      </c>
      <c r="C593" t="s">
        <v>1185</v>
      </c>
      <c r="D593" s="13">
        <f>VLOOKUP($C593,'commute time_303'!$E$10:$AR$964,31,FALSE)</f>
        <v>8.0582369942196532</v>
      </c>
      <c r="E593" s="13">
        <f>VLOOKUP($C593,'commute time_303'!$E$10:$AR$964,22,FALSE)</f>
        <v>13.428357089272318</v>
      </c>
      <c r="F593" s="13">
        <f>VLOOKUP($C593,'commute time_303'!$E$10:$AR$964,40,FALSE)</f>
        <v>22.561541084214117</v>
      </c>
    </row>
    <row r="594" spans="1:6" x14ac:dyDescent="0.25">
      <c r="A594" t="s">
        <v>1186</v>
      </c>
      <c r="B594">
        <v>34420</v>
      </c>
      <c r="C594" t="s">
        <v>1187</v>
      </c>
      <c r="D594" s="13">
        <f>VLOOKUP($C594,'commute time_303'!$E$10:$AR$964,31,FALSE)</f>
        <v>10.06791067604772</v>
      </c>
      <c r="E594" s="13">
        <f>VLOOKUP($C594,'commute time_303'!$E$10:$AR$964,22,FALSE)</f>
        <v>13.958397063322117</v>
      </c>
      <c r="F594" s="13">
        <f>VLOOKUP($C594,'commute time_303'!$E$10:$AR$964,40,FALSE)</f>
        <v>21.714470284237727</v>
      </c>
    </row>
    <row r="595" spans="1:6" x14ac:dyDescent="0.25">
      <c r="A595" t="s">
        <v>1188</v>
      </c>
      <c r="B595">
        <v>34460</v>
      </c>
      <c r="C595" t="s">
        <v>1189</v>
      </c>
      <c r="D595" s="13">
        <f>VLOOKUP($C595,'commute time_303'!$E$10:$AR$964,31,FALSE)</f>
        <v>11.682343870470316</v>
      </c>
      <c r="E595" s="13">
        <f>VLOOKUP($C595,'commute time_303'!$E$10:$AR$964,22,FALSE)</f>
        <v>18.799058084772369</v>
      </c>
      <c r="F595" s="13">
        <f>VLOOKUP($C595,'commute time_303'!$E$10:$AR$964,40,FALSE)</f>
        <v>33.300236406619383</v>
      </c>
    </row>
    <row r="596" spans="1:6" x14ac:dyDescent="0.25">
      <c r="A596" t="s">
        <v>1190</v>
      </c>
      <c r="B596">
        <v>34500</v>
      </c>
      <c r="C596" t="s">
        <v>1191</v>
      </c>
      <c r="D596" s="13">
        <f>VLOOKUP($C596,'commute time_303'!$E$10:$AR$964,31,FALSE)</f>
        <v>11.106729110179936</v>
      </c>
      <c r="E596" s="13">
        <f>VLOOKUP($C596,'commute time_303'!$E$10:$AR$964,22,FALSE)</f>
        <v>17.105933429811866</v>
      </c>
      <c r="F596" s="13">
        <f>VLOOKUP($C596,'commute time_303'!$E$10:$AR$964,40,FALSE)</f>
        <v>27.040251572327044</v>
      </c>
    </row>
    <row r="597" spans="1:6" x14ac:dyDescent="0.25">
      <c r="A597" t="s">
        <v>1192</v>
      </c>
      <c r="B597">
        <v>34540</v>
      </c>
      <c r="C597" t="s">
        <v>1193</v>
      </c>
      <c r="D597" s="13">
        <f>VLOOKUP($C597,'commute time_303'!$E$10:$AR$964,31,FALSE)</f>
        <v>11.488630621526024</v>
      </c>
      <c r="E597" s="13">
        <f>VLOOKUP($C597,'commute time_303'!$E$10:$AR$964,22,FALSE)</f>
        <v>20.327691266079892</v>
      </c>
      <c r="F597" s="13">
        <f>VLOOKUP($C597,'commute time_303'!$E$10:$AR$964,40,FALSE)</f>
        <v>43.331786542923432</v>
      </c>
    </row>
    <row r="598" spans="1:6" x14ac:dyDescent="0.25">
      <c r="A598" t="s">
        <v>1194</v>
      </c>
      <c r="B598">
        <v>34580</v>
      </c>
      <c r="C598" t="s">
        <v>1195</v>
      </c>
      <c r="D598" s="13">
        <f>VLOOKUP($C598,'commute time_303'!$E$10:$AR$964,31,FALSE)</f>
        <v>11.950518313752593</v>
      </c>
      <c r="E598" s="13">
        <f>VLOOKUP($C598,'commute time_303'!$E$10:$AR$964,22,FALSE)</f>
        <v>20.329806884970612</v>
      </c>
      <c r="F598" s="13">
        <f>VLOOKUP($C598,'commute time_303'!$E$10:$AR$964,40,FALSE)</f>
        <v>32.939004815409312</v>
      </c>
    </row>
    <row r="599" spans="1:6" x14ac:dyDescent="0.25">
      <c r="A599" t="s">
        <v>1196</v>
      </c>
      <c r="B599">
        <v>34620</v>
      </c>
      <c r="C599" t="s">
        <v>1197</v>
      </c>
      <c r="D599" s="13">
        <f>VLOOKUP($C599,'commute time_303'!$E$10:$AR$964,31,FALSE)</f>
        <v>10.585335542667771</v>
      </c>
      <c r="E599" s="13">
        <f>VLOOKUP($C599,'commute time_303'!$E$10:$AR$964,22,FALSE)</f>
        <v>16.561933212418648</v>
      </c>
      <c r="F599" s="13">
        <f>VLOOKUP($C599,'commute time_303'!$E$10:$AR$964,40,FALSE)</f>
        <v>25.103084072665823</v>
      </c>
    </row>
    <row r="600" spans="1:6" x14ac:dyDescent="0.25">
      <c r="A600" t="s">
        <v>1198</v>
      </c>
      <c r="B600">
        <v>34660</v>
      </c>
      <c r="C600" t="s">
        <v>1199</v>
      </c>
      <c r="D600" s="13">
        <f>VLOOKUP($C600,'commute time_303'!$E$10:$AR$964,31,FALSE)</f>
        <v>8.1909137314956606</v>
      </c>
      <c r="E600" s="13">
        <f>VLOOKUP($C600,'commute time_303'!$E$10:$AR$964,22,FALSE)</f>
        <v>13.335650446871897</v>
      </c>
      <c r="F600" s="13">
        <f>VLOOKUP($C600,'commute time_303'!$E$10:$AR$964,40,FALSE)</f>
        <v>22.088300220750551</v>
      </c>
    </row>
    <row r="601" spans="1:6" x14ac:dyDescent="0.25">
      <c r="A601" t="s">
        <v>1200</v>
      </c>
      <c r="B601">
        <v>34700</v>
      </c>
      <c r="C601" t="s">
        <v>1201</v>
      </c>
      <c r="D601" s="13">
        <f>VLOOKUP($C601,'commute time_303'!$E$10:$AR$964,31,FALSE)</f>
        <v>8.2877301669247974</v>
      </c>
      <c r="E601" s="13">
        <f>VLOOKUP($C601,'commute time_303'!$E$10:$AR$964,22,FALSE)</f>
        <v>15.346543245588661</v>
      </c>
      <c r="F601" s="13">
        <f>VLOOKUP($C601,'commute time_303'!$E$10:$AR$964,40,FALSE)</f>
        <v>25.515789473684212</v>
      </c>
    </row>
    <row r="602" spans="1:6" x14ac:dyDescent="0.25">
      <c r="A602" t="s">
        <v>1202</v>
      </c>
      <c r="B602">
        <v>34740</v>
      </c>
      <c r="C602" t="s">
        <v>1203</v>
      </c>
      <c r="D602" s="13">
        <f>VLOOKUP($C602,'commute time_303'!$E$10:$AR$964,31,FALSE)</f>
        <v>11.778126004500161</v>
      </c>
      <c r="E602" s="13">
        <f>VLOOKUP($C602,'commute time_303'!$E$10:$AR$964,22,FALSE)</f>
        <v>17.872008161343484</v>
      </c>
      <c r="F602" s="13">
        <f>VLOOKUP($C602,'commute time_303'!$E$10:$AR$964,40,FALSE)</f>
        <v>27.644621295279912</v>
      </c>
    </row>
    <row r="603" spans="1:6" x14ac:dyDescent="0.25">
      <c r="A603" t="s">
        <v>1204</v>
      </c>
      <c r="B603">
        <v>34780</v>
      </c>
      <c r="C603" t="s">
        <v>1205</v>
      </c>
      <c r="D603" s="13">
        <f>VLOOKUP($C603,'commute time_303'!$E$10:$AR$964,31,FALSE)</f>
        <v>10.444539103765548</v>
      </c>
      <c r="E603" s="13">
        <f>VLOOKUP($C603,'commute time_303'!$E$10:$AR$964,22,FALSE)</f>
        <v>16.324837812789621</v>
      </c>
      <c r="F603" s="13">
        <f>VLOOKUP($C603,'commute time_303'!$E$10:$AR$964,40,FALSE)</f>
        <v>30.270236612702366</v>
      </c>
    </row>
    <row r="604" spans="1:6" x14ac:dyDescent="0.25">
      <c r="A604" t="s">
        <v>1206</v>
      </c>
      <c r="B604">
        <v>34820</v>
      </c>
      <c r="C604" t="s">
        <v>1207</v>
      </c>
      <c r="D604" s="13">
        <f>VLOOKUP($C604,'commute time_303'!$E$10:$AR$964,31,FALSE)</f>
        <v>12.525376745123733</v>
      </c>
      <c r="E604" s="13">
        <f>VLOOKUP($C604,'commute time_303'!$E$10:$AR$964,22,FALSE)</f>
        <v>20.009622187632658</v>
      </c>
      <c r="F604" s="13">
        <f>VLOOKUP($C604,'commute time_303'!$E$10:$AR$964,40,FALSE)</f>
        <v>30.350590145506775</v>
      </c>
    </row>
    <row r="605" spans="1:6" x14ac:dyDescent="0.25">
      <c r="A605" t="s">
        <v>1208</v>
      </c>
      <c r="B605">
        <v>34860</v>
      </c>
      <c r="C605" t="s">
        <v>1209</v>
      </c>
      <c r="D605" s="13">
        <f>VLOOKUP($C605,'commute time_303'!$E$10:$AR$964,31,FALSE)</f>
        <v>8.8090692124105008</v>
      </c>
      <c r="E605" s="13">
        <f>VLOOKUP($C605,'commute time_303'!$E$10:$AR$964,22,FALSE)</f>
        <v>15.348371531966224</v>
      </c>
      <c r="F605" s="13">
        <f>VLOOKUP($C605,'commute time_303'!$E$10:$AR$964,40,FALSE)</f>
        <v>23.777146912704044</v>
      </c>
    </row>
    <row r="606" spans="1:6" x14ac:dyDescent="0.25">
      <c r="A606" t="s">
        <v>1210</v>
      </c>
      <c r="B606">
        <v>34900</v>
      </c>
      <c r="C606" t="s">
        <v>1211</v>
      </c>
      <c r="D606" s="13">
        <f>VLOOKUP($C606,'commute time_303'!$E$10:$AR$964,31,FALSE)</f>
        <v>11.185537890404326</v>
      </c>
      <c r="E606" s="13">
        <f>VLOOKUP($C606,'commute time_303'!$E$10:$AR$964,22,FALSE)</f>
        <v>17.872574955908288</v>
      </c>
      <c r="F606" s="13">
        <f>VLOOKUP($C606,'commute time_303'!$E$10:$AR$964,40,FALSE)</f>
        <v>31.967227505486466</v>
      </c>
    </row>
    <row r="607" spans="1:6" x14ac:dyDescent="0.25">
      <c r="A607" t="s">
        <v>1212</v>
      </c>
      <c r="B607">
        <v>34940</v>
      </c>
      <c r="C607" t="s">
        <v>1213</v>
      </c>
      <c r="D607" s="13">
        <f>VLOOKUP($C607,'commute time_303'!$E$10:$AR$964,31,FALSE)</f>
        <v>13.404689092762487</v>
      </c>
      <c r="E607" s="13">
        <f>VLOOKUP($C607,'commute time_303'!$E$10:$AR$964,22,FALSE)</f>
        <v>20.896864237810405</v>
      </c>
      <c r="F607" s="13">
        <f>VLOOKUP($C607,'commute time_303'!$E$10:$AR$964,40,FALSE)</f>
        <v>31.294625160312464</v>
      </c>
    </row>
    <row r="608" spans="1:6" x14ac:dyDescent="0.25">
      <c r="A608" t="s">
        <v>1214</v>
      </c>
      <c r="B608">
        <v>34980</v>
      </c>
      <c r="C608" t="s">
        <v>1215</v>
      </c>
      <c r="D608" s="13">
        <f>VLOOKUP($C608,'commute time_303'!$E$10:$AR$964,31,FALSE)</f>
        <v>15.603623328991251</v>
      </c>
      <c r="E608" s="13">
        <f>VLOOKUP($C608,'commute time_303'!$E$10:$AR$964,22,FALSE)</f>
        <v>23.149560065437502</v>
      </c>
      <c r="F608" s="13">
        <f>VLOOKUP($C608,'commute time_303'!$E$10:$AR$964,40,FALSE)</f>
        <v>33.569995788822332</v>
      </c>
    </row>
    <row r="609" spans="1:6" x14ac:dyDescent="0.25">
      <c r="A609" t="s">
        <v>1216</v>
      </c>
      <c r="B609">
        <v>35020</v>
      </c>
      <c r="C609" t="s">
        <v>1217</v>
      </c>
      <c r="D609" s="13">
        <f>VLOOKUP($C609,'commute time_303'!$E$10:$AR$964,31,FALSE)</f>
        <v>8.9049090284929626</v>
      </c>
      <c r="E609" s="13">
        <f>VLOOKUP($C609,'commute time_303'!$E$10:$AR$964,22,FALSE)</f>
        <v>15.326519337016574</v>
      </c>
      <c r="F609" s="13">
        <f>VLOOKUP($C609,'commute time_303'!$E$10:$AR$964,40,FALSE)</f>
        <v>23.020646937370955</v>
      </c>
    </row>
    <row r="610" spans="1:6" x14ac:dyDescent="0.25">
      <c r="A610" t="s">
        <v>1218</v>
      </c>
      <c r="B610">
        <v>35060</v>
      </c>
      <c r="C610" t="s">
        <v>1219</v>
      </c>
      <c r="D610" s="13">
        <f>VLOOKUP($C610,'commute time_303'!$E$10:$AR$964,31,FALSE)</f>
        <v>10.369216533004318</v>
      </c>
      <c r="E610" s="13">
        <f>VLOOKUP($C610,'commute time_303'!$E$10:$AR$964,22,FALSE)</f>
        <v>16.415936254980078</v>
      </c>
      <c r="F610" s="13">
        <f>VLOOKUP($C610,'commute time_303'!$E$10:$AR$964,40,FALSE)</f>
        <v>30.883706070287541</v>
      </c>
    </row>
    <row r="611" spans="1:6" x14ac:dyDescent="0.25">
      <c r="A611" t="s">
        <v>1220</v>
      </c>
      <c r="B611">
        <v>35100</v>
      </c>
      <c r="C611" t="s">
        <v>1221</v>
      </c>
      <c r="D611" s="13">
        <f>VLOOKUP($C611,'commute time_303'!$E$10:$AR$964,31,FALSE)</f>
        <v>11.263853973111816</v>
      </c>
      <c r="E611" s="13">
        <f>VLOOKUP($C611,'commute time_303'!$E$10:$AR$964,22,FALSE)</f>
        <v>17.715832903558535</v>
      </c>
      <c r="F611" s="13">
        <f>VLOOKUP($C611,'commute time_303'!$E$10:$AR$964,40,FALSE)</f>
        <v>30.474991194082424</v>
      </c>
    </row>
    <row r="612" spans="1:6" x14ac:dyDescent="0.25">
      <c r="A612" t="s">
        <v>1222</v>
      </c>
      <c r="B612">
        <v>35140</v>
      </c>
      <c r="C612" t="s">
        <v>1223</v>
      </c>
      <c r="D612" s="13">
        <f>VLOOKUP($C612,'commute time_303'!$E$10:$AR$964,31,FALSE)</f>
        <v>12.345309381237525</v>
      </c>
      <c r="E612" s="13">
        <f>VLOOKUP($C612,'commute time_303'!$E$10:$AR$964,22,FALSE)</f>
        <v>21.066282420749278</v>
      </c>
      <c r="F612" s="13">
        <f>VLOOKUP($C612,'commute time_303'!$E$10:$AR$964,40,FALSE)</f>
        <v>33.322649572649574</v>
      </c>
    </row>
    <row r="613" spans="1:6" x14ac:dyDescent="0.25">
      <c r="A613" t="s">
        <v>1224</v>
      </c>
      <c r="B613">
        <v>35220</v>
      </c>
      <c r="C613" t="s">
        <v>1225</v>
      </c>
      <c r="D613" s="13">
        <f>VLOOKUP($C613,'commute time_303'!$E$10:$AR$964,31,FALSE)</f>
        <v>11.266511266511266</v>
      </c>
      <c r="E613" s="13">
        <f>VLOOKUP($C613,'commute time_303'!$E$10:$AR$964,22,FALSE)</f>
        <v>21.110417966313165</v>
      </c>
      <c r="F613" s="13">
        <f>VLOOKUP($C613,'commute time_303'!$E$10:$AR$964,40,FALSE)</f>
        <v>37.956521739130437</v>
      </c>
    </row>
    <row r="614" spans="1:6" x14ac:dyDescent="0.25">
      <c r="A614" t="s">
        <v>1226</v>
      </c>
      <c r="B614">
        <v>35260</v>
      </c>
      <c r="C614" t="s">
        <v>1227</v>
      </c>
      <c r="D614" s="13">
        <f>VLOOKUP($C614,'commute time_303'!$E$10:$AR$964,31,FALSE)</f>
        <v>11.026067967790365</v>
      </c>
      <c r="E614" s="13">
        <f>VLOOKUP($C614,'commute time_303'!$E$10:$AR$964,22,FALSE)</f>
        <v>17.796162262245414</v>
      </c>
      <c r="F614" s="13">
        <f>VLOOKUP($C614,'commute time_303'!$E$10:$AR$964,40,FALSE)</f>
        <v>31.113337149398969</v>
      </c>
    </row>
    <row r="615" spans="1:6" x14ac:dyDescent="0.25">
      <c r="A615" t="s">
        <v>1228</v>
      </c>
      <c r="B615">
        <v>35300</v>
      </c>
      <c r="C615" t="s">
        <v>1229</v>
      </c>
      <c r="D615" s="13">
        <f>VLOOKUP($C615,'commute time_303'!$E$10:$AR$964,31,FALSE)</f>
        <v>12.964396040852352</v>
      </c>
      <c r="E615" s="13">
        <f>VLOOKUP($C615,'commute time_303'!$E$10:$AR$964,22,FALSE)</f>
        <v>21.138088853959594</v>
      </c>
      <c r="F615" s="13">
        <f>VLOOKUP($C615,'commute time_303'!$E$10:$AR$964,40,FALSE)</f>
        <v>32.059287273274627</v>
      </c>
    </row>
    <row r="616" spans="1:6" x14ac:dyDescent="0.25">
      <c r="A616" t="s">
        <v>1230</v>
      </c>
      <c r="B616">
        <v>35340</v>
      </c>
      <c r="C616" t="s">
        <v>1231</v>
      </c>
      <c r="D616" s="13">
        <f>VLOOKUP($C616,'commute time_303'!$E$10:$AR$964,31,FALSE)</f>
        <v>11.27424644697798</v>
      </c>
      <c r="E616" s="13">
        <f>VLOOKUP($C616,'commute time_303'!$E$10:$AR$964,22,FALSE)</f>
        <v>17.122485312444365</v>
      </c>
      <c r="F616" s="13">
        <f>VLOOKUP($C616,'commute time_303'!$E$10:$AR$964,40,FALSE)</f>
        <v>28.698741007194243</v>
      </c>
    </row>
    <row r="617" spans="1:6" x14ac:dyDescent="0.25">
      <c r="A617" t="s">
        <v>1232</v>
      </c>
      <c r="B617">
        <v>35380</v>
      </c>
      <c r="C617" t="s">
        <v>1233</v>
      </c>
      <c r="D617" s="13">
        <f>VLOOKUP($C617,'commute time_303'!$E$10:$AR$964,31,FALSE)</f>
        <v>13.723445127166032</v>
      </c>
      <c r="E617" s="13">
        <f>VLOOKUP($C617,'commute time_303'!$E$10:$AR$964,22,FALSE)</f>
        <v>21.74985678348153</v>
      </c>
      <c r="F617" s="13">
        <f>VLOOKUP($C617,'commute time_303'!$E$10:$AR$964,40,FALSE)</f>
        <v>32.83748285411113</v>
      </c>
    </row>
    <row r="618" spans="1:6" x14ac:dyDescent="0.25">
      <c r="A618" t="s">
        <v>1234</v>
      </c>
      <c r="B618">
        <v>35420</v>
      </c>
      <c r="C618" t="s">
        <v>1235</v>
      </c>
      <c r="D618" s="13">
        <f>VLOOKUP($C618,'commute time_303'!$E$10:$AR$964,31,FALSE)</f>
        <v>10.58698661744347</v>
      </c>
      <c r="E618" s="13">
        <f>VLOOKUP($C618,'commute time_303'!$E$10:$AR$964,22,FALSE)</f>
        <v>17.761712062256809</v>
      </c>
      <c r="F618" s="13">
        <f>VLOOKUP($C618,'commute time_303'!$E$10:$AR$964,40,FALSE)</f>
        <v>30.039680352714246</v>
      </c>
    </row>
    <row r="619" spans="1:6" x14ac:dyDescent="0.25">
      <c r="A619" t="s">
        <v>1236</v>
      </c>
      <c r="B619">
        <v>35460</v>
      </c>
      <c r="C619" t="s">
        <v>1237</v>
      </c>
      <c r="D619" s="13">
        <f>VLOOKUP($C619,'commute time_303'!$E$10:$AR$964,31,FALSE)</f>
        <v>12.957336108220604</v>
      </c>
      <c r="E619" s="13">
        <f>VLOOKUP($C619,'commute time_303'!$E$10:$AR$964,22,FALSE)</f>
        <v>22.205194805194804</v>
      </c>
      <c r="F619" s="13">
        <f>VLOOKUP($C619,'commute time_303'!$E$10:$AR$964,40,FALSE)</f>
        <v>41.044210526315787</v>
      </c>
    </row>
    <row r="620" spans="1:6" x14ac:dyDescent="0.25">
      <c r="A620" t="s">
        <v>1238</v>
      </c>
      <c r="B620">
        <v>35500</v>
      </c>
      <c r="C620" t="s">
        <v>1239</v>
      </c>
      <c r="D620" s="13">
        <f>VLOOKUP($C620,'commute time_303'!$E$10:$AR$964,31,FALSE)</f>
        <v>8.757452574525745</v>
      </c>
      <c r="E620" s="13">
        <f>VLOOKUP($C620,'commute time_303'!$E$10:$AR$964,22,FALSE)</f>
        <v>18.05356091818717</v>
      </c>
      <c r="F620" s="13">
        <f>VLOOKUP($C620,'commute time_303'!$E$10:$AR$964,40,FALSE)</f>
        <v>32.622631293990253</v>
      </c>
    </row>
    <row r="621" spans="1:6" x14ac:dyDescent="0.25">
      <c r="A621" t="s">
        <v>1240</v>
      </c>
      <c r="B621">
        <v>35580</v>
      </c>
      <c r="C621" t="s">
        <v>1241</v>
      </c>
      <c r="D621" s="13">
        <f>VLOOKUP($C621,'commute time_303'!$E$10:$AR$964,31,FALSE)</f>
        <v>6.7537052007545135</v>
      </c>
      <c r="E621" s="13">
        <f>VLOOKUP($C621,'commute time_303'!$E$10:$AR$964,22,FALSE)</f>
        <v>11.572928821470246</v>
      </c>
      <c r="F621" s="13">
        <f>VLOOKUP($C621,'commute time_303'!$E$10:$AR$964,40,FALSE)</f>
        <v>20.385496183206108</v>
      </c>
    </row>
    <row r="622" spans="1:6" x14ac:dyDescent="0.25">
      <c r="A622" t="s">
        <v>1242</v>
      </c>
      <c r="B622">
        <v>35620</v>
      </c>
      <c r="C622" t="s">
        <v>1243</v>
      </c>
      <c r="D622" s="13">
        <f>VLOOKUP($C622,'commute time_303'!$E$10:$AR$964,31,FALSE)</f>
        <v>17.792056119728727</v>
      </c>
      <c r="E622" s="13">
        <f>VLOOKUP($C622,'commute time_303'!$E$10:$AR$964,22,FALSE)</f>
        <v>31.369551599855203</v>
      </c>
      <c r="F622" s="13">
        <f>VLOOKUP($C622,'commute time_303'!$E$10:$AR$964,40,FALSE)</f>
        <v>52.973593998061169</v>
      </c>
    </row>
    <row r="623" spans="1:6" x14ac:dyDescent="0.25">
      <c r="A623" t="s">
        <v>1244</v>
      </c>
      <c r="B623">
        <v>35660</v>
      </c>
      <c r="C623" t="s">
        <v>1245</v>
      </c>
      <c r="D623" s="13">
        <f>VLOOKUP($C623,'commute time_303'!$E$10:$AR$964,31,FALSE)</f>
        <v>11.183333333333334</v>
      </c>
      <c r="E623" s="13">
        <f>VLOOKUP($C623,'commute time_303'!$E$10:$AR$964,22,FALSE)</f>
        <v>17.299868981329841</v>
      </c>
      <c r="F623" s="13">
        <f>VLOOKUP($C623,'commute time_303'!$E$10:$AR$964,40,FALSE)</f>
        <v>25.348567193675891</v>
      </c>
    </row>
    <row r="624" spans="1:6" x14ac:dyDescent="0.25">
      <c r="A624" t="s">
        <v>1246</v>
      </c>
      <c r="B624">
        <v>35700</v>
      </c>
      <c r="C624" t="s">
        <v>1247</v>
      </c>
      <c r="D624" s="13">
        <f>VLOOKUP($C624,'commute time_303'!$E$10:$AR$964,31,FALSE)</f>
        <v>11.298898071625345</v>
      </c>
      <c r="E624" s="13">
        <f>VLOOKUP($C624,'commute time_303'!$E$10:$AR$964,22,FALSE)</f>
        <v>16.11705685618729</v>
      </c>
      <c r="F624" s="13">
        <f>VLOOKUP($C624,'commute time_303'!$E$10:$AR$964,40,FALSE)</f>
        <v>23.088737201365188</v>
      </c>
    </row>
    <row r="625" spans="1:6" x14ac:dyDescent="0.25">
      <c r="A625" t="s">
        <v>1248</v>
      </c>
      <c r="B625">
        <v>35740</v>
      </c>
      <c r="C625" t="s">
        <v>1249</v>
      </c>
      <c r="D625" s="13">
        <f>VLOOKUP($C625,'commute time_303'!$E$10:$AR$964,31,FALSE)</f>
        <v>7.7194902793661164</v>
      </c>
      <c r="E625" s="13">
        <f>VLOOKUP($C625,'commute time_303'!$E$10:$AR$964,22,FALSE)</f>
        <v>12.780985915492957</v>
      </c>
      <c r="F625" s="13">
        <f>VLOOKUP($C625,'commute time_303'!$E$10:$AR$964,40,FALSE)</f>
        <v>20.74955116696589</v>
      </c>
    </row>
    <row r="626" spans="1:6" x14ac:dyDescent="0.25">
      <c r="A626" t="s">
        <v>1250</v>
      </c>
      <c r="B626">
        <v>35820</v>
      </c>
      <c r="C626" t="s">
        <v>1251</v>
      </c>
      <c r="D626" s="13">
        <f>VLOOKUP($C626,'commute time_303'!$E$10:$AR$964,31,FALSE)</f>
        <v>7.7617196432654927</v>
      </c>
      <c r="E626" s="13">
        <f>VLOOKUP($C626,'commute time_303'!$E$10:$AR$964,22,FALSE)</f>
        <v>12.525788900979325</v>
      </c>
      <c r="F626" s="13">
        <f>VLOOKUP($C626,'commute time_303'!$E$10:$AR$964,40,FALSE)</f>
        <v>18.741146403797007</v>
      </c>
    </row>
    <row r="627" spans="1:6" x14ac:dyDescent="0.25">
      <c r="A627" t="s">
        <v>1252</v>
      </c>
      <c r="B627">
        <v>35840</v>
      </c>
      <c r="C627" t="s">
        <v>1253</v>
      </c>
      <c r="D627" s="13">
        <f>VLOOKUP($C627,'commute time_303'!$E$10:$AR$964,31,FALSE)</f>
        <v>13.152486910994764</v>
      </c>
      <c r="E627" s="13">
        <f>VLOOKUP($C627,'commute time_303'!$E$10:$AR$964,22,FALSE)</f>
        <v>20.878671291916326</v>
      </c>
      <c r="F627" s="13">
        <f>VLOOKUP($C627,'commute time_303'!$E$10:$AR$964,40,FALSE)</f>
        <v>31.243500000000001</v>
      </c>
    </row>
    <row r="628" spans="1:6" x14ac:dyDescent="0.25">
      <c r="A628" t="s">
        <v>1254</v>
      </c>
      <c r="B628">
        <v>35860</v>
      </c>
      <c r="C628" t="s">
        <v>1255</v>
      </c>
      <c r="D628" s="13">
        <f>VLOOKUP($C628,'commute time_303'!$E$10:$AR$964,31,FALSE)</f>
        <v>13.867058823529412</v>
      </c>
      <c r="E628" s="13">
        <f>VLOOKUP($C628,'commute time_303'!$E$10:$AR$964,22,FALSE)</f>
        <v>23.026086956521738</v>
      </c>
      <c r="F628" s="13">
        <f>VLOOKUP($C628,'commute time_303'!$E$10:$AR$964,40,FALSE)</f>
        <v>33.640024405125075</v>
      </c>
    </row>
    <row r="629" spans="1:6" x14ac:dyDescent="0.25">
      <c r="A629" t="s">
        <v>1256</v>
      </c>
      <c r="B629">
        <v>35900</v>
      </c>
      <c r="C629" t="s">
        <v>1257</v>
      </c>
      <c r="D629" s="13">
        <f>VLOOKUP($C629,'commute time_303'!$E$10:$AR$964,31,FALSE)</f>
        <v>13.360349429750061</v>
      </c>
      <c r="E629" s="13">
        <f>VLOOKUP($C629,'commute time_303'!$E$10:$AR$964,22,FALSE)</f>
        <v>20.271664829106946</v>
      </c>
      <c r="F629" s="13">
        <f>VLOOKUP($C629,'commute time_303'!$E$10:$AR$964,40,FALSE)</f>
        <v>31.43344709897611</v>
      </c>
    </row>
    <row r="630" spans="1:6" x14ac:dyDescent="0.25">
      <c r="A630" t="s">
        <v>1258</v>
      </c>
      <c r="B630">
        <v>35940</v>
      </c>
      <c r="C630" t="s">
        <v>1259</v>
      </c>
      <c r="D630" s="13">
        <f>VLOOKUP($C630,'commute time_303'!$E$10:$AR$964,31,FALSE)</f>
        <v>8.4413090339016268</v>
      </c>
      <c r="E630" s="13">
        <f>VLOOKUP($C630,'commute time_303'!$E$10:$AR$964,22,FALSE)</f>
        <v>17.489158163265305</v>
      </c>
      <c r="F630" s="13">
        <f>VLOOKUP($C630,'commute time_303'!$E$10:$AR$964,40,FALSE)</f>
        <v>31.145024047354791</v>
      </c>
    </row>
    <row r="631" spans="1:6" x14ac:dyDescent="0.25">
      <c r="A631" t="s">
        <v>1260</v>
      </c>
      <c r="B631">
        <v>35980</v>
      </c>
      <c r="C631" t="s">
        <v>1261</v>
      </c>
      <c r="D631" s="13">
        <f>VLOOKUP($C631,'commute time_303'!$E$10:$AR$964,31,FALSE)</f>
        <v>12.114365411436541</v>
      </c>
      <c r="E631" s="13">
        <f>VLOOKUP($C631,'commute time_303'!$E$10:$AR$964,22,FALSE)</f>
        <v>20.092889322372393</v>
      </c>
      <c r="F631" s="13">
        <f>VLOOKUP($C631,'commute time_303'!$E$10:$AR$964,40,FALSE)</f>
        <v>30.939784792987957</v>
      </c>
    </row>
    <row r="632" spans="1:6" x14ac:dyDescent="0.25">
      <c r="A632" t="s">
        <v>1262</v>
      </c>
      <c r="B632">
        <v>36020</v>
      </c>
      <c r="C632" t="s">
        <v>1263</v>
      </c>
      <c r="D632" s="13">
        <f>VLOOKUP($C632,'commute time_303'!$E$10:$AR$964,31,FALSE)</f>
        <v>11.134635933445276</v>
      </c>
      <c r="E632" s="13">
        <f>VLOOKUP($C632,'commute time_303'!$E$10:$AR$964,22,FALSE)</f>
        <v>17.625764525993883</v>
      </c>
      <c r="F632" s="13">
        <f>VLOOKUP($C632,'commute time_303'!$E$10:$AR$964,40,FALSE)</f>
        <v>38.754545454545458</v>
      </c>
    </row>
    <row r="633" spans="1:6" x14ac:dyDescent="0.25">
      <c r="A633" t="s">
        <v>1264</v>
      </c>
      <c r="B633">
        <v>36060</v>
      </c>
      <c r="C633" t="s">
        <v>1265</v>
      </c>
      <c r="D633" s="13">
        <f>VLOOKUP($C633,'commute time_303'!$E$10:$AR$964,31,FALSE)</f>
        <v>11.450811843361986</v>
      </c>
      <c r="E633" s="13">
        <f>VLOOKUP($C633,'commute time_303'!$E$10:$AR$964,22,FALSE)</f>
        <v>21.254949010197961</v>
      </c>
      <c r="F633" s="13">
        <f>VLOOKUP($C633,'commute time_303'!$E$10:$AR$964,40,FALSE)</f>
        <v>35.232179226069249</v>
      </c>
    </row>
    <row r="634" spans="1:6" x14ac:dyDescent="0.25">
      <c r="A634" t="s">
        <v>1266</v>
      </c>
      <c r="B634">
        <v>36100</v>
      </c>
      <c r="C634" t="s">
        <v>1267</v>
      </c>
      <c r="D634" s="13">
        <f>VLOOKUP($C634,'commute time_303'!$E$10:$AR$964,31,FALSE)</f>
        <v>13.883967479674798</v>
      </c>
      <c r="E634" s="13">
        <f>VLOOKUP($C634,'commute time_303'!$E$10:$AR$964,22,FALSE)</f>
        <v>21.701992901992902</v>
      </c>
      <c r="F634" s="13">
        <f>VLOOKUP($C634,'commute time_303'!$E$10:$AR$964,40,FALSE)</f>
        <v>32.162750000000003</v>
      </c>
    </row>
    <row r="635" spans="1:6" x14ac:dyDescent="0.25">
      <c r="A635" t="s">
        <v>1268</v>
      </c>
      <c r="B635">
        <v>36140</v>
      </c>
      <c r="C635" t="s">
        <v>1269</v>
      </c>
      <c r="D635" s="13">
        <f>VLOOKUP($C635,'commute time_303'!$E$10:$AR$964,31,FALSE)</f>
        <v>10.679232256282795</v>
      </c>
      <c r="E635" s="13">
        <f>VLOOKUP($C635,'commute time_303'!$E$10:$AR$964,22,FALSE)</f>
        <v>17.357976653696497</v>
      </c>
      <c r="F635" s="13">
        <f>VLOOKUP($C635,'commute time_303'!$E$10:$AR$964,40,FALSE)</f>
        <v>28.834333179510843</v>
      </c>
    </row>
    <row r="636" spans="1:6" x14ac:dyDescent="0.25">
      <c r="A636" t="s">
        <v>1270</v>
      </c>
      <c r="B636">
        <v>36180</v>
      </c>
      <c r="C636" t="s">
        <v>1271</v>
      </c>
      <c r="D636" s="13">
        <f>VLOOKUP($C636,'commute time_303'!$E$10:$AR$964,31,FALSE)</f>
        <v>11.270532915360501</v>
      </c>
      <c r="E636" s="13">
        <f>VLOOKUP($C636,'commute time_303'!$E$10:$AR$964,22,FALSE)</f>
        <v>18.313056379821958</v>
      </c>
      <c r="F636" s="13">
        <f>VLOOKUP($C636,'commute time_303'!$E$10:$AR$964,40,FALSE)</f>
        <v>31.180347755762231</v>
      </c>
    </row>
    <row r="637" spans="1:6" x14ac:dyDescent="0.25">
      <c r="A637" t="s">
        <v>1272</v>
      </c>
      <c r="B637">
        <v>36220</v>
      </c>
      <c r="C637" t="s">
        <v>1273</v>
      </c>
      <c r="D637" s="13">
        <f>VLOOKUP($C637,'commute time_303'!$E$10:$AR$964,31,FALSE)</f>
        <v>11.312602169713182</v>
      </c>
      <c r="E637" s="13">
        <f>VLOOKUP($C637,'commute time_303'!$E$10:$AR$964,22,FALSE)</f>
        <v>16.762606349865116</v>
      </c>
      <c r="F637" s="13">
        <f>VLOOKUP($C637,'commute time_303'!$E$10:$AR$964,40,FALSE)</f>
        <v>23.225426527242707</v>
      </c>
    </row>
    <row r="638" spans="1:6" x14ac:dyDescent="0.25">
      <c r="A638" t="s">
        <v>1274</v>
      </c>
      <c r="B638">
        <v>36260</v>
      </c>
      <c r="C638" t="s">
        <v>1275</v>
      </c>
      <c r="D638" s="13">
        <f>VLOOKUP($C638,'commute time_303'!$E$10:$AR$964,31,FALSE)</f>
        <v>12.300826097284173</v>
      </c>
      <c r="E638" s="13">
        <f>VLOOKUP($C638,'commute time_303'!$E$10:$AR$964,22,FALSE)</f>
        <v>20.121191372817528</v>
      </c>
      <c r="F638" s="13">
        <f>VLOOKUP($C638,'commute time_303'!$E$10:$AR$964,40,FALSE)</f>
        <v>30.863646312103306</v>
      </c>
    </row>
    <row r="639" spans="1:6" x14ac:dyDescent="0.25">
      <c r="A639" t="s">
        <v>1276</v>
      </c>
      <c r="B639">
        <v>36300</v>
      </c>
      <c r="C639" t="s">
        <v>1277</v>
      </c>
      <c r="D639" s="13">
        <f>VLOOKUP($C639,'commute time_303'!$E$10:$AR$964,31,FALSE)</f>
        <v>8.235178550791634</v>
      </c>
      <c r="E639" s="13">
        <f>VLOOKUP($C639,'commute time_303'!$E$10:$AR$964,22,FALSE)</f>
        <v>16.160310612597065</v>
      </c>
      <c r="F639" s="13">
        <f>VLOOKUP($C639,'commute time_303'!$E$10:$AR$964,40,FALSE)</f>
        <v>28.168716182980816</v>
      </c>
    </row>
    <row r="640" spans="1:6" x14ac:dyDescent="0.25">
      <c r="A640" t="s">
        <v>1278</v>
      </c>
      <c r="B640">
        <v>36340</v>
      </c>
      <c r="C640" t="s">
        <v>1279</v>
      </c>
      <c r="D640" s="13">
        <f>VLOOKUP($C640,'commute time_303'!$E$10:$AR$964,31,FALSE)</f>
        <v>10.990117521367521</v>
      </c>
      <c r="E640" s="13">
        <f>VLOOKUP($C640,'commute time_303'!$E$10:$AR$964,22,FALSE)</f>
        <v>18.04327424400417</v>
      </c>
      <c r="F640" s="13">
        <f>VLOOKUP($C640,'commute time_303'!$E$10:$AR$964,40,FALSE)</f>
        <v>28.473719228210246</v>
      </c>
    </row>
    <row r="641" spans="1:6" x14ac:dyDescent="0.25">
      <c r="A641" t="s">
        <v>1280</v>
      </c>
      <c r="B641">
        <v>36380</v>
      </c>
      <c r="C641" t="s">
        <v>1281</v>
      </c>
      <c r="D641" s="13">
        <f>VLOOKUP($C641,'commute time_303'!$E$10:$AR$964,31,FALSE)</f>
        <v>11.030021443888492</v>
      </c>
      <c r="E641" s="13">
        <f>VLOOKUP($C641,'commute time_303'!$E$10:$AR$964,22,FALSE)</f>
        <v>17.793554884189327</v>
      </c>
      <c r="F641" s="13">
        <f>VLOOKUP($C641,'commute time_303'!$E$10:$AR$964,40,FALSE)</f>
        <v>33.551515151515154</v>
      </c>
    </row>
    <row r="642" spans="1:6" x14ac:dyDescent="0.25">
      <c r="A642" t="s">
        <v>1282</v>
      </c>
      <c r="B642">
        <v>36420</v>
      </c>
      <c r="C642" t="s">
        <v>1283</v>
      </c>
      <c r="D642" s="13">
        <f>VLOOKUP($C642,'commute time_303'!$E$10:$AR$964,31,FALSE)</f>
        <v>12.703092293592514</v>
      </c>
      <c r="E642" s="13">
        <f>VLOOKUP($C642,'commute time_303'!$E$10:$AR$964,22,FALSE)</f>
        <v>20.310982567977021</v>
      </c>
      <c r="F642" s="13">
        <f>VLOOKUP($C642,'commute time_303'!$E$10:$AR$964,40,FALSE)</f>
        <v>30.484517709957675</v>
      </c>
    </row>
    <row r="643" spans="1:6" x14ac:dyDescent="0.25">
      <c r="A643" t="s">
        <v>1284</v>
      </c>
      <c r="B643">
        <v>36460</v>
      </c>
      <c r="C643" t="s">
        <v>1285</v>
      </c>
      <c r="D643" s="13">
        <f>VLOOKUP($C643,'commute time_303'!$E$10:$AR$964,31,FALSE)</f>
        <v>8.5203596878181198</v>
      </c>
      <c r="E643" s="13">
        <f>VLOOKUP($C643,'commute time_303'!$E$10:$AR$964,22,FALSE)</f>
        <v>16.832471051983248</v>
      </c>
      <c r="F643" s="13">
        <f>VLOOKUP($C643,'commute time_303'!$E$10:$AR$964,40,FALSE)</f>
        <v>30.808823529411764</v>
      </c>
    </row>
    <row r="644" spans="1:6" x14ac:dyDescent="0.25">
      <c r="A644" t="s">
        <v>1286</v>
      </c>
      <c r="B644">
        <v>36500</v>
      </c>
      <c r="C644" t="s">
        <v>1287</v>
      </c>
      <c r="D644" s="13">
        <f>VLOOKUP($C644,'commute time_303'!$E$10:$AR$964,31,FALSE)</f>
        <v>13.274045020463847</v>
      </c>
      <c r="E644" s="13">
        <f>VLOOKUP($C644,'commute time_303'!$E$10:$AR$964,22,FALSE)</f>
        <v>20.874148164431745</v>
      </c>
      <c r="F644" s="13">
        <f>VLOOKUP($C644,'commute time_303'!$E$10:$AR$964,40,FALSE)</f>
        <v>32.070109856576138</v>
      </c>
    </row>
    <row r="645" spans="1:6" x14ac:dyDescent="0.25">
      <c r="A645" t="s">
        <v>1288</v>
      </c>
      <c r="B645">
        <v>36540</v>
      </c>
      <c r="C645" t="s">
        <v>1289</v>
      </c>
      <c r="D645" s="13">
        <f>VLOOKUP($C645,'commute time_303'!$E$10:$AR$964,31,FALSE)</f>
        <v>12.222470458399505</v>
      </c>
      <c r="E645" s="13">
        <f>VLOOKUP($C645,'commute time_303'!$E$10:$AR$964,22,FALSE)</f>
        <v>18.469347157049743</v>
      </c>
      <c r="F645" s="13">
        <f>VLOOKUP($C645,'commute time_303'!$E$10:$AR$964,40,FALSE)</f>
        <v>26.705896851315547</v>
      </c>
    </row>
    <row r="646" spans="1:6" x14ac:dyDescent="0.25">
      <c r="A646" t="s">
        <v>1290</v>
      </c>
      <c r="B646">
        <v>36580</v>
      </c>
      <c r="C646" t="s">
        <v>1291</v>
      </c>
      <c r="D646" s="13">
        <f>VLOOKUP($C646,'commute time_303'!$E$10:$AR$964,31,FALSE)</f>
        <v>10.413021868787276</v>
      </c>
      <c r="E646" s="13">
        <f>VLOOKUP($C646,'commute time_303'!$E$10:$AR$964,22,FALSE)</f>
        <v>18.130801687763714</v>
      </c>
      <c r="F646" s="13">
        <f>VLOOKUP($C646,'commute time_303'!$E$10:$AR$964,40,FALSE)</f>
        <v>31.13077679449361</v>
      </c>
    </row>
    <row r="647" spans="1:6" x14ac:dyDescent="0.25">
      <c r="A647" t="s">
        <v>1292</v>
      </c>
      <c r="B647">
        <v>36620</v>
      </c>
      <c r="C647" t="s">
        <v>1293</v>
      </c>
      <c r="D647" s="13">
        <f>VLOOKUP($C647,'commute time_303'!$E$10:$AR$964,31,FALSE)</f>
        <v>8.2677789934354493</v>
      </c>
      <c r="E647" s="13">
        <f>VLOOKUP($C647,'commute time_303'!$E$10:$AR$964,22,FALSE)</f>
        <v>15.407654921020656</v>
      </c>
      <c r="F647" s="13">
        <f>VLOOKUP($C647,'commute time_303'!$E$10:$AR$964,40,FALSE)</f>
        <v>23.238491674828598</v>
      </c>
    </row>
    <row r="648" spans="1:6" x14ac:dyDescent="0.25">
      <c r="A648" t="s">
        <v>1294</v>
      </c>
      <c r="B648">
        <v>36660</v>
      </c>
      <c r="C648" t="s">
        <v>1295</v>
      </c>
      <c r="D648" s="13">
        <f>VLOOKUP($C648,'commute time_303'!$E$10:$AR$964,31,FALSE)</f>
        <v>11.356914553590453</v>
      </c>
      <c r="E648" s="13">
        <f>VLOOKUP($C648,'commute time_303'!$E$10:$AR$964,22,FALSE)</f>
        <v>21.089324618736384</v>
      </c>
      <c r="F648" s="13">
        <f>VLOOKUP($C648,'commute time_303'!$E$10:$AR$964,40,FALSE)</f>
        <v>33.271493212669682</v>
      </c>
    </row>
    <row r="649" spans="1:6" x14ac:dyDescent="0.25">
      <c r="A649" t="s">
        <v>1296</v>
      </c>
      <c r="B649">
        <v>36700</v>
      </c>
      <c r="C649" t="s">
        <v>1297</v>
      </c>
      <c r="D649" s="13">
        <f>VLOOKUP($C649,'commute time_303'!$E$10:$AR$964,31,FALSE)</f>
        <v>11.678276165347405</v>
      </c>
      <c r="E649" s="13">
        <f>VLOOKUP($C649,'commute time_303'!$E$10:$AR$964,22,FALSE)</f>
        <v>18.976273823415013</v>
      </c>
      <c r="F649" s="13">
        <f>VLOOKUP($C649,'commute time_303'!$E$10:$AR$964,40,FALSE)</f>
        <v>32.304264187239497</v>
      </c>
    </row>
    <row r="650" spans="1:6" x14ac:dyDescent="0.25">
      <c r="A650" t="s">
        <v>1298</v>
      </c>
      <c r="B650">
        <v>36740</v>
      </c>
      <c r="C650" t="s">
        <v>1299</v>
      </c>
      <c r="D650" s="13">
        <f>VLOOKUP($C650,'commute time_303'!$E$10:$AR$964,31,FALSE)</f>
        <v>16.312271081149799</v>
      </c>
      <c r="E650" s="13">
        <f>VLOOKUP($C650,'commute time_303'!$E$10:$AR$964,22,FALSE)</f>
        <v>23.631046893881315</v>
      </c>
      <c r="F650" s="13">
        <f>VLOOKUP($C650,'commute time_303'!$E$10:$AR$964,40,FALSE)</f>
        <v>33.756347446936203</v>
      </c>
    </row>
    <row r="651" spans="1:6" x14ac:dyDescent="0.25">
      <c r="A651" t="s">
        <v>1300</v>
      </c>
      <c r="B651">
        <v>36780</v>
      </c>
      <c r="C651" t="s">
        <v>1301</v>
      </c>
      <c r="D651" s="13">
        <f>VLOOKUP($C651,'commute time_303'!$E$10:$AR$964,31,FALSE)</f>
        <v>10.984991123782882</v>
      </c>
      <c r="E651" s="13">
        <f>VLOOKUP($C651,'commute time_303'!$E$10:$AR$964,22,FALSE)</f>
        <v>16.550566110151603</v>
      </c>
      <c r="F651" s="13">
        <f>VLOOKUP($C651,'commute time_303'!$E$10:$AR$964,40,FALSE)</f>
        <v>23.478052012589036</v>
      </c>
    </row>
    <row r="652" spans="1:6" x14ac:dyDescent="0.25">
      <c r="A652" t="s">
        <v>1302</v>
      </c>
      <c r="B652">
        <v>36820</v>
      </c>
      <c r="C652" t="s">
        <v>1303</v>
      </c>
      <c r="D652" s="13">
        <f>VLOOKUP($C652,'commute time_303'!$E$10:$AR$964,31,FALSE)</f>
        <v>7.4407306645938593</v>
      </c>
      <c r="E652" s="13">
        <f>VLOOKUP($C652,'commute time_303'!$E$10:$AR$964,22,FALSE)</f>
        <v>13.675151515151516</v>
      </c>
      <c r="F652" s="13">
        <f>VLOOKUP($C652,'commute time_303'!$E$10:$AR$964,40,FALSE)</f>
        <v>23.538699690402478</v>
      </c>
    </row>
    <row r="653" spans="1:6" x14ac:dyDescent="0.25">
      <c r="A653" t="s">
        <v>1304</v>
      </c>
      <c r="B653">
        <v>36860</v>
      </c>
      <c r="C653" t="s">
        <v>1305</v>
      </c>
      <c r="D653" s="13">
        <f>VLOOKUP($C653,'commute time_303'!$E$10:$AR$964,31,FALSE)</f>
        <v>8.5311970534069985</v>
      </c>
      <c r="E653" s="13">
        <f>VLOOKUP($C653,'commute time_303'!$E$10:$AR$964,22,FALSE)</f>
        <v>16.813510723706848</v>
      </c>
      <c r="F653" s="13">
        <f>VLOOKUP($C653,'commute time_303'!$E$10:$AR$964,40,FALSE)</f>
        <v>30.965912926088425</v>
      </c>
    </row>
    <row r="654" spans="1:6" x14ac:dyDescent="0.25">
      <c r="A654" t="s">
        <v>1306</v>
      </c>
      <c r="B654">
        <v>36900</v>
      </c>
      <c r="C654" t="s">
        <v>1307</v>
      </c>
      <c r="D654" s="13">
        <f>VLOOKUP($C654,'commute time_303'!$E$10:$AR$964,31,FALSE)</f>
        <v>8.4590301003344486</v>
      </c>
      <c r="E654" s="13">
        <f>VLOOKUP($C654,'commute time_303'!$E$10:$AR$964,22,FALSE)</f>
        <v>13.48428645028336</v>
      </c>
      <c r="F654" s="13">
        <f>VLOOKUP($C654,'commute time_303'!$E$10:$AR$964,40,FALSE)</f>
        <v>21.96525885558583</v>
      </c>
    </row>
    <row r="655" spans="1:6" x14ac:dyDescent="0.25">
      <c r="A655" t="s">
        <v>1308</v>
      </c>
      <c r="B655">
        <v>36940</v>
      </c>
      <c r="C655" t="s">
        <v>1309</v>
      </c>
      <c r="D655" s="13">
        <f>VLOOKUP($C655,'commute time_303'!$E$10:$AR$964,31,FALSE)</f>
        <v>8.0485287659200697</v>
      </c>
      <c r="E655" s="13">
        <f>VLOOKUP($C655,'commute time_303'!$E$10:$AR$964,22,FALSE)</f>
        <v>12.939816833842128</v>
      </c>
      <c r="F655" s="13">
        <f>VLOOKUP($C655,'commute time_303'!$E$10:$AR$964,40,FALSE)</f>
        <v>22.081828442437924</v>
      </c>
    </row>
    <row r="656" spans="1:6" x14ac:dyDescent="0.25">
      <c r="A656" t="s">
        <v>1310</v>
      </c>
      <c r="B656">
        <v>36980</v>
      </c>
      <c r="C656" t="s">
        <v>1311</v>
      </c>
      <c r="D656" s="13">
        <f>VLOOKUP($C656,'commute time_303'!$E$10:$AR$964,31,FALSE)</f>
        <v>10.977366082655713</v>
      </c>
      <c r="E656" s="13">
        <f>VLOOKUP($C656,'commute time_303'!$E$10:$AR$964,22,FALSE)</f>
        <v>16.29675228189344</v>
      </c>
      <c r="F656" s="13">
        <f>VLOOKUP($C656,'commute time_303'!$E$10:$AR$964,40,FALSE)</f>
        <v>23.692519430051814</v>
      </c>
    </row>
    <row r="657" spans="1:6" x14ac:dyDescent="0.25">
      <c r="A657" t="s">
        <v>1312</v>
      </c>
      <c r="B657">
        <v>37020</v>
      </c>
      <c r="C657" t="s">
        <v>1313</v>
      </c>
      <c r="D657" s="13">
        <f>VLOOKUP($C657,'commute time_303'!$E$10:$AR$964,31,FALSE)</f>
        <v>12.367319915254237</v>
      </c>
      <c r="E657" s="13">
        <f>VLOOKUP($C657,'commute time_303'!$E$10:$AR$964,22,FALSE)</f>
        <v>23.86512928022362</v>
      </c>
      <c r="F657" s="13">
        <f>VLOOKUP($C657,'commute time_303'!$E$10:$AR$964,40,FALSE)</f>
        <v>40.610454262601117</v>
      </c>
    </row>
    <row r="658" spans="1:6" x14ac:dyDescent="0.25">
      <c r="A658" t="s">
        <v>1314</v>
      </c>
      <c r="B658">
        <v>37060</v>
      </c>
      <c r="C658" t="s">
        <v>1315</v>
      </c>
      <c r="D658" s="13">
        <f>VLOOKUP($C658,'commute time_303'!$E$10:$AR$964,31,FALSE)</f>
        <v>8.6613653046244181</v>
      </c>
      <c r="E658" s="13">
        <f>VLOOKUP($C658,'commute time_303'!$E$10:$AR$964,22,FALSE)</f>
        <v>13.323291697281411</v>
      </c>
      <c r="F658" s="13">
        <f>VLOOKUP($C658,'commute time_303'!$E$10:$AR$964,40,FALSE)</f>
        <v>21.95303500221533</v>
      </c>
    </row>
    <row r="659" spans="1:6" x14ac:dyDescent="0.25">
      <c r="A659" t="s">
        <v>1316</v>
      </c>
      <c r="B659">
        <v>37100</v>
      </c>
      <c r="C659" t="s">
        <v>1317</v>
      </c>
      <c r="D659" s="13">
        <f>VLOOKUP($C659,'commute time_303'!$E$10:$AR$964,31,FALSE)</f>
        <v>12.690273216406959</v>
      </c>
      <c r="E659" s="13">
        <f>VLOOKUP($C659,'commute time_303'!$E$10:$AR$964,22,FALSE)</f>
        <v>20.955192895450089</v>
      </c>
      <c r="F659" s="13">
        <f>VLOOKUP($C659,'commute time_303'!$E$10:$AR$964,40,FALSE)</f>
        <v>32.752910794012081</v>
      </c>
    </row>
    <row r="660" spans="1:6" x14ac:dyDescent="0.25">
      <c r="A660" t="s">
        <v>1318</v>
      </c>
      <c r="B660">
        <v>37140</v>
      </c>
      <c r="C660" t="s">
        <v>1319</v>
      </c>
      <c r="D660" s="13">
        <f>VLOOKUP($C660,'commute time_303'!$E$10:$AR$964,31,FALSE)</f>
        <v>10.939287945034353</v>
      </c>
      <c r="E660" s="13">
        <f>VLOOKUP($C660,'commute time_303'!$E$10:$AR$964,22,FALSE)</f>
        <v>16.923428430282822</v>
      </c>
      <c r="F660" s="13">
        <f>VLOOKUP($C660,'commute time_303'!$E$10:$AR$964,40,FALSE)</f>
        <v>25.711939102564102</v>
      </c>
    </row>
    <row r="661" spans="1:6" x14ac:dyDescent="0.25">
      <c r="A661" t="s">
        <v>1320</v>
      </c>
      <c r="B661">
        <v>37220</v>
      </c>
      <c r="C661" t="s">
        <v>1321</v>
      </c>
      <c r="D661" s="13">
        <f>VLOOKUP($C661,'commute time_303'!$E$10:$AR$964,31,FALSE)</f>
        <v>10.265269886363637</v>
      </c>
      <c r="E661" s="13">
        <f>VLOOKUP($C661,'commute time_303'!$E$10:$AR$964,22,FALSE)</f>
        <v>16.508118433619867</v>
      </c>
      <c r="F661" s="13">
        <f>VLOOKUP($C661,'commute time_303'!$E$10:$AR$964,40,FALSE)</f>
        <v>51.605916030534353</v>
      </c>
    </row>
    <row r="662" spans="1:6" x14ac:dyDescent="0.25">
      <c r="A662" t="s">
        <v>1322</v>
      </c>
      <c r="B662">
        <v>37260</v>
      </c>
      <c r="C662" t="s">
        <v>1323</v>
      </c>
      <c r="D662" s="13">
        <f>VLOOKUP($C662,'commute time_303'!$E$10:$AR$964,31,FALSE)</f>
        <v>12.507360959651036</v>
      </c>
      <c r="E662" s="13">
        <f>VLOOKUP($C662,'commute time_303'!$E$10:$AR$964,22,FALSE)</f>
        <v>22.287017543859648</v>
      </c>
      <c r="F662" s="13">
        <f>VLOOKUP($C662,'commute time_303'!$E$10:$AR$964,40,FALSE)</f>
        <v>45.962317545427467</v>
      </c>
    </row>
    <row r="663" spans="1:6" x14ac:dyDescent="0.25">
      <c r="A663" t="s">
        <v>1324</v>
      </c>
      <c r="B663">
        <v>37300</v>
      </c>
      <c r="C663" t="s">
        <v>1325</v>
      </c>
      <c r="D663" s="13">
        <f>VLOOKUP($C663,'commute time_303'!$E$10:$AR$964,31,FALSE)</f>
        <v>10.886402753872634</v>
      </c>
      <c r="E663" s="13">
        <f>VLOOKUP($C663,'commute time_303'!$E$10:$AR$964,22,FALSE)</f>
        <v>17.710534258979777</v>
      </c>
      <c r="F663" s="13">
        <f>VLOOKUP($C663,'commute time_303'!$E$10:$AR$964,40,FALSE)</f>
        <v>30.293416277864178</v>
      </c>
    </row>
    <row r="664" spans="1:6" x14ac:dyDescent="0.25">
      <c r="A664" t="s">
        <v>1326</v>
      </c>
      <c r="B664">
        <v>37340</v>
      </c>
      <c r="C664" t="s">
        <v>1327</v>
      </c>
      <c r="D664" s="13">
        <f>VLOOKUP($C664,'commute time_303'!$E$10:$AR$964,31,FALSE)</f>
        <v>13.336945416266758</v>
      </c>
      <c r="E664" s="13">
        <f>VLOOKUP($C664,'commute time_303'!$E$10:$AR$964,22,FALSE)</f>
        <v>21.040230498345959</v>
      </c>
      <c r="F664" s="13">
        <f>VLOOKUP($C664,'commute time_303'!$E$10:$AR$964,40,FALSE)</f>
        <v>31.533281074264682</v>
      </c>
    </row>
    <row r="665" spans="1:6" x14ac:dyDescent="0.25">
      <c r="A665" t="s">
        <v>1328</v>
      </c>
      <c r="B665">
        <v>37380</v>
      </c>
      <c r="C665" t="s">
        <v>1329</v>
      </c>
      <c r="D665" s="13">
        <f>VLOOKUP($C665,'commute time_303'!$E$10:$AR$964,31,FALSE)</f>
        <v>13.003828623518688</v>
      </c>
      <c r="E665" s="13">
        <f>VLOOKUP($C665,'commute time_303'!$E$10:$AR$964,22,FALSE)</f>
        <v>21.942701227830831</v>
      </c>
      <c r="F665" s="13">
        <f>VLOOKUP($C665,'commute time_303'!$E$10:$AR$964,40,FALSE)</f>
        <v>35.670831331090824</v>
      </c>
    </row>
    <row r="666" spans="1:6" x14ac:dyDescent="0.25">
      <c r="A666" t="s">
        <v>1330</v>
      </c>
      <c r="B666">
        <v>37420</v>
      </c>
      <c r="C666" t="s">
        <v>1331</v>
      </c>
      <c r="D666" s="13">
        <f>VLOOKUP($C666,'commute time_303'!$E$10:$AR$964,31,FALSE)</f>
        <v>6.8406731113498029</v>
      </c>
      <c r="E666" s="13">
        <f>VLOOKUP($C666,'commute time_303'!$E$10:$AR$964,22,FALSE)</f>
        <v>11.785714285714286</v>
      </c>
      <c r="F666" s="13">
        <f>VLOOKUP($C666,'commute time_303'!$E$10:$AR$964,40,FALSE)</f>
        <v>22.059278350515463</v>
      </c>
    </row>
    <row r="667" spans="1:6" x14ac:dyDescent="0.25">
      <c r="A667" t="s">
        <v>1332</v>
      </c>
      <c r="B667">
        <v>37460</v>
      </c>
      <c r="C667" t="s">
        <v>1333</v>
      </c>
      <c r="D667" s="13">
        <f>VLOOKUP($C667,'commute time_303'!$E$10:$AR$964,31,FALSE)</f>
        <v>11.747559499798307</v>
      </c>
      <c r="E667" s="13">
        <f>VLOOKUP($C667,'commute time_303'!$E$10:$AR$964,22,FALSE)</f>
        <v>18.248355483957578</v>
      </c>
      <c r="F667" s="13">
        <f>VLOOKUP($C667,'commute time_303'!$E$10:$AR$964,40,FALSE)</f>
        <v>28.477373339891784</v>
      </c>
    </row>
    <row r="668" spans="1:6" x14ac:dyDescent="0.25">
      <c r="A668" t="s">
        <v>1334</v>
      </c>
      <c r="B668">
        <v>37500</v>
      </c>
      <c r="C668" t="s">
        <v>1335</v>
      </c>
      <c r="D668" s="13">
        <f>VLOOKUP($C668,'commute time_303'!$E$10:$AR$964,31,FALSE)</f>
        <v>10.862961963852172</v>
      </c>
      <c r="E668" s="13">
        <f>VLOOKUP($C668,'commute time_303'!$E$10:$AR$964,22,FALSE)</f>
        <v>16.643719412724305</v>
      </c>
      <c r="F668" s="13">
        <f>VLOOKUP($C668,'commute time_303'!$E$10:$AR$964,40,FALSE)</f>
        <v>27.383333333333333</v>
      </c>
    </row>
    <row r="669" spans="1:6" x14ac:dyDescent="0.25">
      <c r="A669" t="s">
        <v>1336</v>
      </c>
      <c r="B669">
        <v>37540</v>
      </c>
      <c r="C669" t="s">
        <v>1337</v>
      </c>
      <c r="D669" s="13">
        <f>VLOOKUP($C669,'commute time_303'!$E$10:$AR$964,31,FALSE)</f>
        <v>10.338636363636363</v>
      </c>
      <c r="E669" s="13">
        <f>VLOOKUP($C669,'commute time_303'!$E$10:$AR$964,22,FALSE)</f>
        <v>17.024780588538977</v>
      </c>
      <c r="F669" s="13">
        <f>VLOOKUP($C669,'commute time_303'!$E$10:$AR$964,40,FALSE)</f>
        <v>26.813278008298756</v>
      </c>
    </row>
    <row r="670" spans="1:6" x14ac:dyDescent="0.25">
      <c r="A670" t="s">
        <v>1338</v>
      </c>
      <c r="B670">
        <v>37580</v>
      </c>
      <c r="C670" t="s">
        <v>1339</v>
      </c>
      <c r="D670" s="13">
        <f>VLOOKUP($C670,'commute time_303'!$E$10:$AR$964,31,FALSE)</f>
        <v>10.259644478063541</v>
      </c>
      <c r="E670" s="13">
        <f>VLOOKUP($C670,'commute time_303'!$E$10:$AR$964,22,FALSE)</f>
        <v>15.097210238711533</v>
      </c>
      <c r="F670" s="13">
        <f>VLOOKUP($C670,'commute time_303'!$E$10:$AR$964,40,FALSE)</f>
        <v>22.777683495969452</v>
      </c>
    </row>
    <row r="671" spans="1:6" x14ac:dyDescent="0.25">
      <c r="A671" t="s">
        <v>1340</v>
      </c>
      <c r="B671">
        <v>37620</v>
      </c>
      <c r="C671" t="s">
        <v>1341</v>
      </c>
      <c r="D671" s="13">
        <f>VLOOKUP($C671,'commute time_303'!$E$10:$AR$964,31,FALSE)</f>
        <v>11.201876743596246</v>
      </c>
      <c r="E671" s="13">
        <f>VLOOKUP($C671,'commute time_303'!$E$10:$AR$964,22,FALSE)</f>
        <v>17.703007835537957</v>
      </c>
      <c r="F671" s="13">
        <f>VLOOKUP($C671,'commute time_303'!$E$10:$AR$964,40,FALSE)</f>
        <v>27.45242416385792</v>
      </c>
    </row>
    <row r="672" spans="1:6" x14ac:dyDescent="0.25">
      <c r="A672" t="s">
        <v>1342</v>
      </c>
      <c r="B672">
        <v>37660</v>
      </c>
      <c r="C672" t="s">
        <v>1343</v>
      </c>
      <c r="D672" s="13">
        <f>VLOOKUP($C672,'commute time_303'!$E$10:$AR$964,31,FALSE)</f>
        <v>7.173707066719305</v>
      </c>
      <c r="E672" s="13">
        <f>VLOOKUP($C672,'commute time_303'!$E$10:$AR$964,22,FALSE)</f>
        <v>12.373205741626794</v>
      </c>
      <c r="F672" s="13">
        <f>VLOOKUP($C672,'commute time_303'!$E$10:$AR$964,40,FALSE)</f>
        <v>22.787958115183248</v>
      </c>
    </row>
    <row r="673" spans="1:6" x14ac:dyDescent="0.25">
      <c r="A673" t="s">
        <v>1344</v>
      </c>
      <c r="B673">
        <v>37700</v>
      </c>
      <c r="C673" t="s">
        <v>1345</v>
      </c>
      <c r="D673" s="13">
        <f>VLOOKUP($C673,'commute time_303'!$E$10:$AR$964,31,FALSE)</f>
        <v>13.58245574725521</v>
      </c>
      <c r="E673" s="13">
        <f>VLOOKUP($C673,'commute time_303'!$E$10:$AR$964,22,FALSE)</f>
        <v>22.063612190632032</v>
      </c>
      <c r="F673" s="13">
        <f>VLOOKUP($C673,'commute time_303'!$E$10:$AR$964,40,FALSE)</f>
        <v>32.896134095533377</v>
      </c>
    </row>
    <row r="674" spans="1:6" x14ac:dyDescent="0.25">
      <c r="A674" t="s">
        <v>1346</v>
      </c>
      <c r="B674">
        <v>37740</v>
      </c>
      <c r="C674" t="s">
        <v>1347</v>
      </c>
      <c r="D674" s="13">
        <f>VLOOKUP($C674,'commute time_303'!$E$10:$AR$964,31,FALSE)</f>
        <v>8.4596916856204203</v>
      </c>
      <c r="E674" s="13">
        <f>VLOOKUP($C674,'commute time_303'!$E$10:$AR$964,22,FALSE)</f>
        <v>13.37882566311494</v>
      </c>
      <c r="F674" s="13">
        <f>VLOOKUP($C674,'commute time_303'!$E$10:$AR$964,40,FALSE)</f>
        <v>25.269503546099291</v>
      </c>
    </row>
    <row r="675" spans="1:6" x14ac:dyDescent="0.25">
      <c r="A675" t="s">
        <v>1348</v>
      </c>
      <c r="B675">
        <v>37780</v>
      </c>
      <c r="C675" t="s">
        <v>1349</v>
      </c>
      <c r="D675" s="13">
        <f>VLOOKUP($C675,'commute time_303'!$E$10:$AR$964,31,FALSE)</f>
        <v>8.3471861471861466</v>
      </c>
      <c r="E675" s="13">
        <f>VLOOKUP($C675,'commute time_303'!$E$10:$AR$964,22,FALSE)</f>
        <v>12.66951566951567</v>
      </c>
      <c r="F675" s="13">
        <f>VLOOKUP($C675,'commute time_303'!$E$10:$AR$964,40,FALSE)</f>
        <v>20.316129032258065</v>
      </c>
    </row>
    <row r="676" spans="1:6" x14ac:dyDescent="0.25">
      <c r="A676" t="s">
        <v>1350</v>
      </c>
      <c r="B676">
        <v>37800</v>
      </c>
      <c r="C676" t="s">
        <v>1351</v>
      </c>
      <c r="D676" s="13">
        <f>VLOOKUP($C676,'commute time_303'!$E$10:$AR$964,31,FALSE)</f>
        <v>7.3809169764560103</v>
      </c>
      <c r="E676" s="13">
        <f>VLOOKUP($C676,'commute time_303'!$E$10:$AR$964,22,FALSE)</f>
        <v>13.778666666666666</v>
      </c>
      <c r="F676" s="13">
        <f>VLOOKUP($C676,'commute time_303'!$E$10:$AR$964,40,FALSE)</f>
        <v>31.548598130841121</v>
      </c>
    </row>
    <row r="677" spans="1:6" x14ac:dyDescent="0.25">
      <c r="A677" t="s">
        <v>1352</v>
      </c>
      <c r="B677">
        <v>37820</v>
      </c>
      <c r="C677" t="s">
        <v>1353</v>
      </c>
      <c r="D677" s="13">
        <f>VLOOKUP($C677,'commute time_303'!$E$10:$AR$964,31,FALSE)</f>
        <v>7.9963793343545468</v>
      </c>
      <c r="E677" s="13">
        <f>VLOOKUP($C677,'commute time_303'!$E$10:$AR$964,22,FALSE)</f>
        <v>13.868629357033745</v>
      </c>
      <c r="F677" s="13">
        <f>VLOOKUP($C677,'commute time_303'!$E$10:$AR$964,40,FALSE)</f>
        <v>22.99213630406291</v>
      </c>
    </row>
    <row r="678" spans="1:6" x14ac:dyDescent="0.25">
      <c r="A678" t="s">
        <v>1354</v>
      </c>
      <c r="B678">
        <v>37860</v>
      </c>
      <c r="C678" t="s">
        <v>1355</v>
      </c>
      <c r="D678" s="13">
        <f>VLOOKUP($C678,'commute time_303'!$E$10:$AR$964,31,FALSE)</f>
        <v>12.966295284142667</v>
      </c>
      <c r="E678" s="13">
        <f>VLOOKUP($C678,'commute time_303'!$E$10:$AR$964,22,FALSE)</f>
        <v>20.735460138263463</v>
      </c>
      <c r="F678" s="13">
        <f>VLOOKUP($C678,'commute time_303'!$E$10:$AR$964,40,FALSE)</f>
        <v>31.459206510681586</v>
      </c>
    </row>
    <row r="679" spans="1:6" x14ac:dyDescent="0.25">
      <c r="A679" t="s">
        <v>1356</v>
      </c>
      <c r="B679">
        <v>37900</v>
      </c>
      <c r="C679" t="s">
        <v>1357</v>
      </c>
      <c r="D679" s="13">
        <f>VLOOKUP($C679,'commute time_303'!$E$10:$AR$964,31,FALSE)</f>
        <v>11.86333544615818</v>
      </c>
      <c r="E679" s="13">
        <f>VLOOKUP($C679,'commute time_303'!$E$10:$AR$964,22,FALSE)</f>
        <v>18.453467954345918</v>
      </c>
      <c r="F679" s="13">
        <f>VLOOKUP($C679,'commute time_303'!$E$10:$AR$964,40,FALSE)</f>
        <v>27.305345245305876</v>
      </c>
    </row>
    <row r="680" spans="1:6" x14ac:dyDescent="0.25">
      <c r="A680" t="s">
        <v>1358</v>
      </c>
      <c r="B680">
        <v>37940</v>
      </c>
      <c r="C680" t="s">
        <v>1359</v>
      </c>
      <c r="D680" s="13">
        <f>VLOOKUP($C680,'commute time_303'!$E$10:$AR$964,31,FALSE)</f>
        <v>11.904849884526559</v>
      </c>
      <c r="E680" s="13">
        <f>VLOOKUP($C680,'commute time_303'!$E$10:$AR$964,22,FALSE)</f>
        <v>20.156663275686672</v>
      </c>
      <c r="F680" s="13">
        <f>VLOOKUP($C680,'commute time_303'!$E$10:$AR$964,40,FALSE)</f>
        <v>31.013835085777533</v>
      </c>
    </row>
    <row r="681" spans="1:6" x14ac:dyDescent="0.25">
      <c r="A681" t="s">
        <v>1360</v>
      </c>
      <c r="B681">
        <v>37980</v>
      </c>
      <c r="C681" t="s">
        <v>1361</v>
      </c>
      <c r="D681" s="13">
        <f>VLOOKUP($C681,'commute time_303'!$E$10:$AR$964,31,FALSE)</f>
        <v>15.674455104605522</v>
      </c>
      <c r="E681" s="13">
        <f>VLOOKUP($C681,'commute time_303'!$E$10:$AR$964,22,FALSE)</f>
        <v>23.890380971750929</v>
      </c>
      <c r="F681" s="13">
        <f>VLOOKUP($C681,'commute time_303'!$E$10:$AR$964,40,FALSE)</f>
        <v>40.170281581470022</v>
      </c>
    </row>
    <row r="682" spans="1:6" x14ac:dyDescent="0.25">
      <c r="A682" t="s">
        <v>1362</v>
      </c>
      <c r="B682">
        <v>38020</v>
      </c>
      <c r="C682" t="s">
        <v>1363</v>
      </c>
      <c r="D682" s="13">
        <f>VLOOKUP($C682,'commute time_303'!$E$10:$AR$964,31,FALSE)</f>
        <v>11.308958972927714</v>
      </c>
      <c r="E682" s="13">
        <f>VLOOKUP($C682,'commute time_303'!$E$10:$AR$964,22,FALSE)</f>
        <v>17.316353887399465</v>
      </c>
      <c r="F682" s="13">
        <f>VLOOKUP($C682,'commute time_303'!$E$10:$AR$964,40,FALSE)</f>
        <v>27.918287937743191</v>
      </c>
    </row>
    <row r="683" spans="1:6" x14ac:dyDescent="0.25">
      <c r="A683" t="s">
        <v>1364</v>
      </c>
      <c r="B683">
        <v>38060</v>
      </c>
      <c r="C683" t="s">
        <v>1365</v>
      </c>
      <c r="D683" s="13">
        <f>VLOOKUP($C683,'commute time_303'!$E$10:$AR$964,31,FALSE)</f>
        <v>15.532190920297589</v>
      </c>
      <c r="E683" s="13">
        <f>VLOOKUP($C683,'commute time_303'!$E$10:$AR$964,22,FALSE)</f>
        <v>23.162700120183391</v>
      </c>
      <c r="F683" s="13">
        <f>VLOOKUP($C683,'commute time_303'!$E$10:$AR$964,40,FALSE)</f>
        <v>33.485647849553615</v>
      </c>
    </row>
    <row r="684" spans="1:6" x14ac:dyDescent="0.25">
      <c r="A684" t="s">
        <v>1366</v>
      </c>
      <c r="B684">
        <v>38100</v>
      </c>
      <c r="C684" t="s">
        <v>1367</v>
      </c>
      <c r="D684" s="13">
        <f>VLOOKUP($C684,'commute time_303'!$E$10:$AR$964,31,FALSE)</f>
        <v>13.661842739990352</v>
      </c>
      <c r="E684" s="13">
        <f>VLOOKUP($C684,'commute time_303'!$E$10:$AR$964,22,FALSE)</f>
        <v>25.789473684210527</v>
      </c>
      <c r="F684" s="13">
        <f>VLOOKUP($C684,'commute time_303'!$E$10:$AR$964,40,FALSE)</f>
        <v>51.489036353144833</v>
      </c>
    </row>
    <row r="685" spans="1:6" x14ac:dyDescent="0.25">
      <c r="A685" t="s">
        <v>1368</v>
      </c>
      <c r="B685">
        <v>38180</v>
      </c>
      <c r="C685" t="s">
        <v>1369</v>
      </c>
      <c r="D685" s="13">
        <f>VLOOKUP($C685,'commute time_303'!$E$10:$AR$964,31,FALSE)</f>
        <v>6.8158770806658131</v>
      </c>
      <c r="E685" s="13">
        <f>VLOOKUP($C685,'commute time_303'!$E$10:$AR$964,22,FALSE)</f>
        <v>10.701375245579568</v>
      </c>
      <c r="F685" s="13">
        <f>VLOOKUP($C685,'commute time_303'!$E$10:$AR$964,40,FALSE)</f>
        <v>15.403924221921516</v>
      </c>
    </row>
    <row r="686" spans="1:6" x14ac:dyDescent="0.25">
      <c r="A686" t="s">
        <v>1370</v>
      </c>
      <c r="B686">
        <v>38200</v>
      </c>
      <c r="C686" t="s">
        <v>1371</v>
      </c>
      <c r="D686" s="13">
        <f>VLOOKUP($C686,'commute time_303'!$E$10:$AR$964,31,FALSE)</f>
        <v>13.131944444444445</v>
      </c>
      <c r="E686" s="13">
        <f>VLOOKUP($C686,'commute time_303'!$E$10:$AR$964,22,FALSE)</f>
        <v>23.549421193232412</v>
      </c>
      <c r="F686" s="13">
        <f>VLOOKUP($C686,'commute time_303'!$E$10:$AR$964,40,FALSE)</f>
        <v>43.73046875</v>
      </c>
    </row>
    <row r="687" spans="1:6" x14ac:dyDescent="0.25">
      <c r="A687" t="s">
        <v>1372</v>
      </c>
      <c r="B687">
        <v>38220</v>
      </c>
      <c r="C687" t="s">
        <v>1373</v>
      </c>
      <c r="D687" s="13">
        <f>VLOOKUP($C687,'commute time_303'!$E$10:$AR$964,31,FALSE)</f>
        <v>12.204517516902275</v>
      </c>
      <c r="E687" s="13">
        <f>VLOOKUP($C687,'commute time_303'!$E$10:$AR$964,22,FALSE)</f>
        <v>18.100242625462904</v>
      </c>
      <c r="F687" s="13">
        <f>VLOOKUP($C687,'commute time_303'!$E$10:$AR$964,40,FALSE)</f>
        <v>30.434722984092154</v>
      </c>
    </row>
    <row r="688" spans="1:6" x14ac:dyDescent="0.25">
      <c r="A688" t="s">
        <v>1374</v>
      </c>
      <c r="B688">
        <v>38260</v>
      </c>
      <c r="C688" t="s">
        <v>1375</v>
      </c>
      <c r="D688" s="13">
        <f>VLOOKUP($C688,'commute time_303'!$E$10:$AR$964,31,FALSE)</f>
        <v>7.6837551373566946</v>
      </c>
      <c r="E688" s="13">
        <f>VLOOKUP($C688,'commute time_303'!$E$10:$AR$964,22,FALSE)</f>
        <v>12.56338028169014</v>
      </c>
      <c r="F688" s="13">
        <f>VLOOKUP($C688,'commute time_303'!$E$10:$AR$964,40,FALSE)</f>
        <v>21.920029347028613</v>
      </c>
    </row>
    <row r="689" spans="1:6" x14ac:dyDescent="0.25">
      <c r="A689" t="s">
        <v>1376</v>
      </c>
      <c r="B689">
        <v>38300</v>
      </c>
      <c r="C689" t="s">
        <v>1377</v>
      </c>
      <c r="D689" s="13">
        <f>VLOOKUP($C689,'commute time_303'!$E$10:$AR$964,31,FALSE)</f>
        <v>13.531668141007334</v>
      </c>
      <c r="E689" s="13">
        <f>VLOOKUP($C689,'commute time_303'!$E$10:$AR$964,22,FALSE)</f>
        <v>22.457932215957761</v>
      </c>
      <c r="F689" s="13">
        <f>VLOOKUP($C689,'commute time_303'!$E$10:$AR$964,40,FALSE)</f>
        <v>33.76629710514014</v>
      </c>
    </row>
    <row r="690" spans="1:6" x14ac:dyDescent="0.25">
      <c r="A690" t="s">
        <v>1378</v>
      </c>
      <c r="B690">
        <v>38340</v>
      </c>
      <c r="C690" t="s">
        <v>1379</v>
      </c>
      <c r="D690" s="13">
        <f>VLOOKUP($C690,'commute time_303'!$E$10:$AR$964,31,FALSE)</f>
        <v>10.28759696388356</v>
      </c>
      <c r="E690" s="13">
        <f>VLOOKUP($C690,'commute time_303'!$E$10:$AR$964,22,FALSE)</f>
        <v>16.410266774454325</v>
      </c>
      <c r="F690" s="13">
        <f>VLOOKUP($C690,'commute time_303'!$E$10:$AR$964,40,FALSE)</f>
        <v>26.897435897435898</v>
      </c>
    </row>
    <row r="691" spans="1:6" x14ac:dyDescent="0.25">
      <c r="A691" t="s">
        <v>1380</v>
      </c>
      <c r="B691">
        <v>38380</v>
      </c>
      <c r="C691" t="s">
        <v>1381</v>
      </c>
      <c r="D691" s="13">
        <f>VLOOKUP($C691,'commute time_303'!$E$10:$AR$964,31,FALSE)</f>
        <v>7.6215376650271809</v>
      </c>
      <c r="E691" s="13">
        <f>VLOOKUP($C691,'commute time_303'!$E$10:$AR$964,22,FALSE)</f>
        <v>12.115832068791097</v>
      </c>
      <c r="F691" s="13">
        <f>VLOOKUP($C691,'commute time_303'!$E$10:$AR$964,40,FALSE)</f>
        <v>18.072870507139342</v>
      </c>
    </row>
    <row r="692" spans="1:6" x14ac:dyDescent="0.25">
      <c r="A692" t="s">
        <v>1382</v>
      </c>
      <c r="B692">
        <v>38420</v>
      </c>
      <c r="C692" t="s">
        <v>1383</v>
      </c>
      <c r="D692" s="13">
        <f>VLOOKUP($C692,'commute time_303'!$E$10:$AR$964,31,FALSE)</f>
        <v>8.0247546833184664</v>
      </c>
      <c r="E692" s="13">
        <f>VLOOKUP($C692,'commute time_303'!$E$10:$AR$964,22,FALSE)</f>
        <v>17.261544144809754</v>
      </c>
      <c r="F692" s="13">
        <f>VLOOKUP($C692,'commute time_303'!$E$10:$AR$964,40,FALSE)</f>
        <v>30.893322797313314</v>
      </c>
    </row>
    <row r="693" spans="1:6" x14ac:dyDescent="0.25">
      <c r="A693" t="s">
        <v>1384</v>
      </c>
      <c r="B693">
        <v>38460</v>
      </c>
      <c r="C693" t="s">
        <v>1385</v>
      </c>
      <c r="D693" s="13">
        <f>VLOOKUP($C693,'commute time_303'!$E$10:$AR$964,31,FALSE)</f>
        <v>10.484366503534529</v>
      </c>
      <c r="E693" s="13">
        <f>VLOOKUP($C693,'commute time_303'!$E$10:$AR$964,22,FALSE)</f>
        <v>16.552953512757778</v>
      </c>
      <c r="F693" s="13">
        <f>VLOOKUP($C693,'commute time_303'!$E$10:$AR$964,40,FALSE)</f>
        <v>23.897238399398834</v>
      </c>
    </row>
    <row r="694" spans="1:6" x14ac:dyDescent="0.25">
      <c r="A694" t="s">
        <v>1386</v>
      </c>
      <c r="B694">
        <v>38500</v>
      </c>
      <c r="C694" t="s">
        <v>1387</v>
      </c>
      <c r="D694" s="13">
        <f>VLOOKUP($C694,'commute time_303'!$E$10:$AR$964,31,FALSE)</f>
        <v>10.042140282783476</v>
      </c>
      <c r="E694" s="13">
        <f>VLOOKUP($C694,'commute time_303'!$E$10:$AR$964,22,FALSE)</f>
        <v>17.331395348837209</v>
      </c>
      <c r="F694" s="13">
        <f>VLOOKUP($C694,'commute time_303'!$E$10:$AR$964,40,FALSE)</f>
        <v>31.10144927536232</v>
      </c>
    </row>
    <row r="695" spans="1:6" x14ac:dyDescent="0.25">
      <c r="A695" t="s">
        <v>1388</v>
      </c>
      <c r="B695">
        <v>38540</v>
      </c>
      <c r="C695" t="s">
        <v>1389</v>
      </c>
      <c r="D695" s="13">
        <f>VLOOKUP($C695,'commute time_303'!$E$10:$AR$964,31,FALSE)</f>
        <v>8.6883297509166777</v>
      </c>
      <c r="E695" s="13">
        <f>VLOOKUP($C695,'commute time_303'!$E$10:$AR$964,22,FALSE)</f>
        <v>13.148586740427003</v>
      </c>
      <c r="F695" s="13">
        <f>VLOOKUP($C695,'commute time_303'!$E$10:$AR$964,40,FALSE)</f>
        <v>20.166825548141087</v>
      </c>
    </row>
    <row r="696" spans="1:6" x14ac:dyDescent="0.25">
      <c r="A696" t="s">
        <v>1390</v>
      </c>
      <c r="B696">
        <v>38580</v>
      </c>
      <c r="C696" t="s">
        <v>1391</v>
      </c>
      <c r="D696" s="13">
        <f>VLOOKUP($C696,'commute time_303'!$E$10:$AR$964,31,FALSE)</f>
        <v>12.186158401184308</v>
      </c>
      <c r="E696" s="13">
        <f>VLOOKUP($C696,'commute time_303'!$E$10:$AR$964,22,FALSE)</f>
        <v>21.487515605493133</v>
      </c>
      <c r="F696" s="13">
        <f>VLOOKUP($C696,'commute time_303'!$E$10:$AR$964,40,FALSE)</f>
        <v>33.48992493085737</v>
      </c>
    </row>
    <row r="697" spans="1:6" x14ac:dyDescent="0.25">
      <c r="A697" t="s">
        <v>1392</v>
      </c>
      <c r="B697">
        <v>38620</v>
      </c>
      <c r="C697" t="s">
        <v>1393</v>
      </c>
      <c r="D697" s="13">
        <f>VLOOKUP($C697,'commute time_303'!$E$10:$AR$964,31,FALSE)</f>
        <v>7.7135822732868284</v>
      </c>
      <c r="E697" s="13">
        <f>VLOOKUP($C697,'commute time_303'!$E$10:$AR$964,22,FALSE)</f>
        <v>12.85676215856096</v>
      </c>
      <c r="F697" s="13">
        <f>VLOOKUP($C697,'commute time_303'!$E$10:$AR$964,40,FALSE)</f>
        <v>21.873455264458723</v>
      </c>
    </row>
    <row r="698" spans="1:6" x14ac:dyDescent="0.25">
      <c r="A698" t="s">
        <v>1394</v>
      </c>
      <c r="B698">
        <v>38660</v>
      </c>
      <c r="C698" t="s">
        <v>1395</v>
      </c>
      <c r="D698" s="13">
        <f>VLOOKUP($C698,'commute time_303'!$E$10:$AR$964,31,FALSE)</f>
        <v>13.77897160399079</v>
      </c>
      <c r="E698" s="13">
        <f>VLOOKUP($C698,'commute time_303'!$E$10:$AR$964,22,FALSE)</f>
        <v>20.694361480676985</v>
      </c>
      <c r="F698" s="13">
        <f>VLOOKUP($C698,'commute time_303'!$E$10:$AR$964,40,FALSE)</f>
        <v>31.668159609120522</v>
      </c>
    </row>
    <row r="699" spans="1:6" x14ac:dyDescent="0.25">
      <c r="A699" t="s">
        <v>1396</v>
      </c>
      <c r="B699">
        <v>38700</v>
      </c>
      <c r="C699" t="s">
        <v>1397</v>
      </c>
      <c r="D699" s="13">
        <f>VLOOKUP($C699,'commute time_303'!$E$10:$AR$964,31,FALSE)</f>
        <v>7.3184903611186538</v>
      </c>
      <c r="E699" s="13">
        <f>VLOOKUP($C699,'commute time_303'!$E$10:$AR$964,22,FALSE)</f>
        <v>13.951427354069024</v>
      </c>
      <c r="F699" s="13">
        <f>VLOOKUP($C699,'commute time_303'!$E$10:$AR$964,40,FALSE)</f>
        <v>31.577057793345009</v>
      </c>
    </row>
    <row r="700" spans="1:6" x14ac:dyDescent="0.25">
      <c r="A700" t="s">
        <v>1398</v>
      </c>
      <c r="B700">
        <v>38740</v>
      </c>
      <c r="C700" t="s">
        <v>1399</v>
      </c>
      <c r="D700" s="13">
        <f>VLOOKUP($C700,'commute time_303'!$E$10:$AR$964,31,FALSE)</f>
        <v>8.5871946082561088</v>
      </c>
      <c r="E700" s="13">
        <f>VLOOKUP($C700,'commute time_303'!$E$10:$AR$964,22,FALSE)</f>
        <v>15.086827237585489</v>
      </c>
      <c r="F700" s="13">
        <f>VLOOKUP($C700,'commute time_303'!$E$10:$AR$964,40,FALSE)</f>
        <v>22.048651507139081</v>
      </c>
    </row>
    <row r="701" spans="1:6" x14ac:dyDescent="0.25">
      <c r="A701" t="s">
        <v>1400</v>
      </c>
      <c r="B701">
        <v>38780</v>
      </c>
      <c r="C701" t="s">
        <v>1401</v>
      </c>
      <c r="D701" s="13">
        <f>VLOOKUP($C701,'commute time_303'!$E$10:$AR$964,31,FALSE)</f>
        <v>6.7724525043177888</v>
      </c>
      <c r="E701" s="13">
        <f>VLOOKUP($C701,'commute time_303'!$E$10:$AR$964,22,FALSE)</f>
        <v>12.141280353200884</v>
      </c>
      <c r="F701" s="13">
        <f>VLOOKUP($C701,'commute time_303'!$E$10:$AR$964,40,FALSE)</f>
        <v>23.869070208728651</v>
      </c>
    </row>
    <row r="702" spans="1:6" x14ac:dyDescent="0.25">
      <c r="A702" t="s">
        <v>1402</v>
      </c>
      <c r="B702">
        <v>38820</v>
      </c>
      <c r="C702" t="s">
        <v>1403</v>
      </c>
      <c r="D702" s="13">
        <f>VLOOKUP($C702,'commute time_303'!$E$10:$AR$964,31,FALSE)</f>
        <v>8.5787530762920419</v>
      </c>
      <c r="E702" s="13">
        <f>VLOOKUP($C702,'commute time_303'!$E$10:$AR$964,22,FALSE)</f>
        <v>15.455230125523013</v>
      </c>
      <c r="F702" s="13">
        <f>VLOOKUP($C702,'commute time_303'!$E$10:$AR$964,40,FALSE)</f>
        <v>26.603585657370516</v>
      </c>
    </row>
    <row r="703" spans="1:6" x14ac:dyDescent="0.25">
      <c r="A703" t="s">
        <v>1404</v>
      </c>
      <c r="B703">
        <v>38860</v>
      </c>
      <c r="C703" t="s">
        <v>1405</v>
      </c>
      <c r="D703" s="13">
        <f>VLOOKUP($C703,'commute time_303'!$E$10:$AR$964,31,FALSE)</f>
        <v>12.476554404145077</v>
      </c>
      <c r="E703" s="13">
        <f>VLOOKUP($C703,'commute time_303'!$E$10:$AR$964,22,FALSE)</f>
        <v>21.152382475215862</v>
      </c>
      <c r="F703" s="13">
        <f>VLOOKUP($C703,'commute time_303'!$E$10:$AR$964,40,FALSE)</f>
        <v>32.570545795722929</v>
      </c>
    </row>
    <row r="704" spans="1:6" x14ac:dyDescent="0.25">
      <c r="A704" t="s">
        <v>1406</v>
      </c>
      <c r="B704">
        <v>38900</v>
      </c>
      <c r="C704" t="s">
        <v>1407</v>
      </c>
      <c r="D704" s="13">
        <f>VLOOKUP($C704,'commute time_303'!$E$10:$AR$964,31,FALSE)</f>
        <v>13.932443305420627</v>
      </c>
      <c r="E704" s="13">
        <f>VLOOKUP($C704,'commute time_303'!$E$10:$AR$964,22,FALSE)</f>
        <v>22.236048497057993</v>
      </c>
      <c r="F704" s="13">
        <f>VLOOKUP($C704,'commute time_303'!$E$10:$AR$964,40,FALSE)</f>
        <v>32.849137044703689</v>
      </c>
    </row>
    <row r="705" spans="1:6" x14ac:dyDescent="0.25">
      <c r="A705" t="s">
        <v>1408</v>
      </c>
      <c r="B705">
        <v>38940</v>
      </c>
      <c r="C705" t="s">
        <v>1409</v>
      </c>
      <c r="D705" s="13">
        <f>VLOOKUP($C705,'commute time_303'!$E$10:$AR$964,31,FALSE)</f>
        <v>15.176319620010725</v>
      </c>
      <c r="E705" s="13">
        <f>VLOOKUP($C705,'commute time_303'!$E$10:$AR$964,22,FALSE)</f>
        <v>22.16239007348512</v>
      </c>
      <c r="F705" s="13">
        <f>VLOOKUP($C705,'commute time_303'!$E$10:$AR$964,40,FALSE)</f>
        <v>33.092025349881169</v>
      </c>
    </row>
    <row r="706" spans="1:6" x14ac:dyDescent="0.25">
      <c r="A706" t="s">
        <v>1410</v>
      </c>
      <c r="B706">
        <v>39020</v>
      </c>
      <c r="C706" t="s">
        <v>1411</v>
      </c>
      <c r="D706" s="13">
        <f>VLOOKUP($C706,'commute time_303'!$E$10:$AR$964,31,FALSE)</f>
        <v>11.904512372634644</v>
      </c>
      <c r="E706" s="13">
        <f>VLOOKUP($C706,'commute time_303'!$E$10:$AR$964,22,FALSE)</f>
        <v>21.156003505696756</v>
      </c>
      <c r="F706" s="13">
        <f>VLOOKUP($C706,'commute time_303'!$E$10:$AR$964,40,FALSE)</f>
        <v>32.107545045045043</v>
      </c>
    </row>
    <row r="707" spans="1:6" x14ac:dyDescent="0.25">
      <c r="A707" t="s">
        <v>1412</v>
      </c>
      <c r="B707">
        <v>39060</v>
      </c>
      <c r="C707" t="s">
        <v>1413</v>
      </c>
      <c r="D707" s="13">
        <f>VLOOKUP($C707,'commute time_303'!$E$10:$AR$964,31,FALSE)</f>
        <v>12.101321585903083</v>
      </c>
      <c r="E707" s="13">
        <f>VLOOKUP($C707,'commute time_303'!$E$10:$AR$964,22,FALSE)</f>
        <v>20.905143447919357</v>
      </c>
      <c r="F707" s="13">
        <f>VLOOKUP($C707,'commute time_303'!$E$10:$AR$964,40,FALSE)</f>
        <v>33.607855459544382</v>
      </c>
    </row>
    <row r="708" spans="1:6" x14ac:dyDescent="0.25">
      <c r="A708" t="s">
        <v>1414</v>
      </c>
      <c r="B708">
        <v>39100</v>
      </c>
      <c r="C708" t="s">
        <v>1415</v>
      </c>
      <c r="D708" s="13">
        <f>VLOOKUP($C708,'commute time_303'!$E$10:$AR$964,31,FALSE)</f>
        <v>13.093838670449939</v>
      </c>
      <c r="E708" s="13">
        <f>VLOOKUP($C708,'commute time_303'!$E$10:$AR$964,22,FALSE)</f>
        <v>23.410258749125848</v>
      </c>
      <c r="F708" s="13">
        <f>VLOOKUP($C708,'commute time_303'!$E$10:$AR$964,40,FALSE)</f>
        <v>47.732187500000002</v>
      </c>
    </row>
    <row r="709" spans="1:6" x14ac:dyDescent="0.25">
      <c r="A709" t="s">
        <v>1416</v>
      </c>
      <c r="B709">
        <v>39140</v>
      </c>
      <c r="C709" t="s">
        <v>1417</v>
      </c>
      <c r="D709" s="13">
        <f>VLOOKUP($C709,'commute time_303'!$E$10:$AR$964,31,FALSE)</f>
        <v>10.958744539718491</v>
      </c>
      <c r="E709" s="13">
        <f>VLOOKUP($C709,'commute time_303'!$E$10:$AR$964,22,FALSE)</f>
        <v>18.134965266291765</v>
      </c>
      <c r="F709" s="13">
        <f>VLOOKUP($C709,'commute time_303'!$E$10:$AR$964,40,FALSE)</f>
        <v>30.681205901218728</v>
      </c>
    </row>
    <row r="710" spans="1:6" x14ac:dyDescent="0.25">
      <c r="A710" t="s">
        <v>1418</v>
      </c>
      <c r="B710">
        <v>39220</v>
      </c>
      <c r="C710" t="s">
        <v>1419</v>
      </c>
      <c r="D710" s="13">
        <f>VLOOKUP($C710,'commute time_303'!$E$10:$AR$964,31,FALSE)</f>
        <v>7.1639344262295079</v>
      </c>
      <c r="E710" s="13">
        <f>VLOOKUP($C710,'commute time_303'!$E$10:$AR$964,22,FALSE)</f>
        <v>12.030740568234746</v>
      </c>
      <c r="F710" s="13">
        <f>VLOOKUP($C710,'commute time_303'!$E$10:$AR$964,40,FALSE)</f>
        <v>20.735729386892178</v>
      </c>
    </row>
    <row r="711" spans="1:6" x14ac:dyDescent="0.25">
      <c r="A711" t="s">
        <v>1420</v>
      </c>
      <c r="B711">
        <v>39260</v>
      </c>
      <c r="C711" t="s">
        <v>1421</v>
      </c>
      <c r="D711" s="13">
        <f>VLOOKUP($C711,'commute time_303'!$E$10:$AR$964,31,FALSE)</f>
        <v>7.8309509011808576</v>
      </c>
      <c r="E711" s="13">
        <f>VLOOKUP($C711,'commute time_303'!$E$10:$AR$964,22,FALSE)</f>
        <v>15.589989350372736</v>
      </c>
      <c r="F711" s="13">
        <f>VLOOKUP($C711,'commute time_303'!$E$10:$AR$964,40,FALSE)</f>
        <v>30.887724550898202</v>
      </c>
    </row>
    <row r="712" spans="1:6" x14ac:dyDescent="0.25">
      <c r="A712" t="s">
        <v>1422</v>
      </c>
      <c r="B712">
        <v>39300</v>
      </c>
      <c r="C712" t="s">
        <v>1423</v>
      </c>
      <c r="D712" s="13">
        <f>VLOOKUP($C712,'commute time_303'!$E$10:$AR$964,31,FALSE)</f>
        <v>12.764489467650028</v>
      </c>
      <c r="E712" s="13">
        <f>VLOOKUP($C712,'commute time_303'!$E$10:$AR$964,22,FALSE)</f>
        <v>20.913665191403933</v>
      </c>
      <c r="F712" s="13">
        <f>VLOOKUP($C712,'commute time_303'!$E$10:$AR$964,40,FALSE)</f>
        <v>32.475617319398182</v>
      </c>
    </row>
    <row r="713" spans="1:6" x14ac:dyDescent="0.25">
      <c r="A713" t="s">
        <v>1424</v>
      </c>
      <c r="B713">
        <v>39340</v>
      </c>
      <c r="C713" t="s">
        <v>1425</v>
      </c>
      <c r="D713" s="13">
        <f>VLOOKUP($C713,'commute time_303'!$E$10:$AR$964,31,FALSE)</f>
        <v>11.147759249609171</v>
      </c>
      <c r="E713" s="13">
        <f>VLOOKUP($C713,'commute time_303'!$E$10:$AR$964,22,FALSE)</f>
        <v>17.774143943762528</v>
      </c>
      <c r="F713" s="13">
        <f>VLOOKUP($C713,'commute time_303'!$E$10:$AR$964,40,FALSE)</f>
        <v>30.190081040423156</v>
      </c>
    </row>
    <row r="714" spans="1:6" x14ac:dyDescent="0.25">
      <c r="A714" t="s">
        <v>1426</v>
      </c>
      <c r="B714">
        <v>39380</v>
      </c>
      <c r="C714" t="s">
        <v>1427</v>
      </c>
      <c r="D714" s="13">
        <f>VLOOKUP($C714,'commute time_303'!$E$10:$AR$964,31,FALSE)</f>
        <v>11.136268180757565</v>
      </c>
      <c r="E714" s="13">
        <f>VLOOKUP($C714,'commute time_303'!$E$10:$AR$964,22,FALSE)</f>
        <v>16.876574121805728</v>
      </c>
      <c r="F714" s="13">
        <f>VLOOKUP($C714,'commute time_303'!$E$10:$AR$964,40,FALSE)</f>
        <v>23.889250435793144</v>
      </c>
    </row>
    <row r="715" spans="1:6" x14ac:dyDescent="0.25">
      <c r="A715" t="s">
        <v>1428</v>
      </c>
      <c r="B715">
        <v>39420</v>
      </c>
      <c r="C715" t="s">
        <v>1429</v>
      </c>
      <c r="D715" s="13">
        <f>VLOOKUP($C715,'commute time_303'!$E$10:$AR$964,31,FALSE)</f>
        <v>7.6332813717848786</v>
      </c>
      <c r="E715" s="13">
        <f>VLOOKUP($C715,'commute time_303'!$E$10:$AR$964,22,FALSE)</f>
        <v>12.69502262443439</v>
      </c>
      <c r="F715" s="13">
        <f>VLOOKUP($C715,'commute time_303'!$E$10:$AR$964,40,FALSE)</f>
        <v>20.434633027522935</v>
      </c>
    </row>
    <row r="716" spans="1:6" x14ac:dyDescent="0.25">
      <c r="A716" t="s">
        <v>1430</v>
      </c>
      <c r="B716">
        <v>39460</v>
      </c>
      <c r="C716" t="s">
        <v>1431</v>
      </c>
      <c r="D716" s="13">
        <f>VLOOKUP($C716,'commute time_303'!$E$10:$AR$964,31,FALSE)</f>
        <v>12.406945074897866</v>
      </c>
      <c r="E716" s="13">
        <f>VLOOKUP($C716,'commute time_303'!$E$10:$AR$964,22,FALSE)</f>
        <v>18.686132851695767</v>
      </c>
      <c r="F716" s="13">
        <f>VLOOKUP($C716,'commute time_303'!$E$10:$AR$964,40,FALSE)</f>
        <v>31.805923125393825</v>
      </c>
    </row>
    <row r="717" spans="1:6" x14ac:dyDescent="0.25">
      <c r="A717" t="s">
        <v>1432</v>
      </c>
      <c r="B717">
        <v>39500</v>
      </c>
      <c r="C717" t="s">
        <v>1433</v>
      </c>
      <c r="D717" s="13">
        <f>VLOOKUP($C717,'commute time_303'!$E$10:$AR$964,31,FALSE)</f>
        <v>10.166894197952219</v>
      </c>
      <c r="E717" s="13">
        <f>VLOOKUP($C717,'commute time_303'!$E$10:$AR$964,22,FALSE)</f>
        <v>15.275953859804792</v>
      </c>
      <c r="F717" s="13">
        <f>VLOOKUP($C717,'commute time_303'!$E$10:$AR$964,40,FALSE)</f>
        <v>22.818305268875612</v>
      </c>
    </row>
    <row r="718" spans="1:6" x14ac:dyDescent="0.25">
      <c r="A718" t="s">
        <v>1434</v>
      </c>
      <c r="B718">
        <v>39540</v>
      </c>
      <c r="C718" t="s">
        <v>1435</v>
      </c>
      <c r="D718" s="13">
        <f>VLOOKUP($C718,'commute time_303'!$E$10:$AR$964,31,FALSE)</f>
        <v>11.78401040913691</v>
      </c>
      <c r="E718" s="13">
        <f>VLOOKUP($C718,'commute time_303'!$E$10:$AR$964,22,FALSE)</f>
        <v>20.023434134573964</v>
      </c>
      <c r="F718" s="13">
        <f>VLOOKUP($C718,'commute time_303'!$E$10:$AR$964,40,FALSE)</f>
        <v>32.3140607424072</v>
      </c>
    </row>
    <row r="719" spans="1:6" x14ac:dyDescent="0.25">
      <c r="A719" t="s">
        <v>1436</v>
      </c>
      <c r="B719">
        <v>39580</v>
      </c>
      <c r="C719" t="s">
        <v>1437</v>
      </c>
      <c r="D719" s="13">
        <f>VLOOKUP($C719,'commute time_303'!$E$10:$AR$964,31,FALSE)</f>
        <v>15.405559195778874</v>
      </c>
      <c r="E719" s="13">
        <f>VLOOKUP($C719,'commute time_303'!$E$10:$AR$964,22,FALSE)</f>
        <v>22.233898087261977</v>
      </c>
      <c r="F719" s="13">
        <f>VLOOKUP($C719,'commute time_303'!$E$10:$AR$964,40,FALSE)</f>
        <v>32.449038207172819</v>
      </c>
    </row>
    <row r="720" spans="1:6" x14ac:dyDescent="0.25">
      <c r="A720" t="s">
        <v>1438</v>
      </c>
      <c r="B720">
        <v>39660</v>
      </c>
      <c r="C720" t="s">
        <v>1439</v>
      </c>
      <c r="D720" s="13">
        <f>VLOOKUP($C720,'commute time_303'!$E$10:$AR$964,31,FALSE)</f>
        <v>10.697828803498906</v>
      </c>
      <c r="E720" s="13">
        <f>VLOOKUP($C720,'commute time_303'!$E$10:$AR$964,22,FALSE)</f>
        <v>16.358363244795406</v>
      </c>
      <c r="F720" s="13">
        <f>VLOOKUP($C720,'commute time_303'!$E$10:$AR$964,40,FALSE)</f>
        <v>22.495653952346867</v>
      </c>
    </row>
    <row r="721" spans="1:6" x14ac:dyDescent="0.25">
      <c r="A721" t="s">
        <v>1440</v>
      </c>
      <c r="B721">
        <v>39700</v>
      </c>
      <c r="C721" t="s">
        <v>1441</v>
      </c>
      <c r="D721" s="13">
        <f>VLOOKUP($C721,'commute time_303'!$E$10:$AR$964,31,FALSE)</f>
        <v>10.162926018287614</v>
      </c>
      <c r="E721" s="13">
        <f>VLOOKUP($C721,'commute time_303'!$E$10:$AR$964,22,FALSE)</f>
        <v>16.955752212389381</v>
      </c>
      <c r="F721" s="13">
        <f>VLOOKUP($C721,'commute time_303'!$E$10:$AR$964,40,FALSE)</f>
        <v>27.325955734406438</v>
      </c>
    </row>
    <row r="722" spans="1:6" x14ac:dyDescent="0.25">
      <c r="A722" t="s">
        <v>1442</v>
      </c>
      <c r="B722">
        <v>39740</v>
      </c>
      <c r="C722" t="s">
        <v>1443</v>
      </c>
      <c r="D722" s="13">
        <f>VLOOKUP($C722,'commute time_303'!$E$10:$AR$964,31,FALSE)</f>
        <v>12.657004352987732</v>
      </c>
      <c r="E722" s="13">
        <f>VLOOKUP($C722,'commute time_303'!$E$10:$AR$964,22,FALSE)</f>
        <v>20.451438974861706</v>
      </c>
      <c r="F722" s="13">
        <f>VLOOKUP($C722,'commute time_303'!$E$10:$AR$964,40,FALSE)</f>
        <v>32.098226238286479</v>
      </c>
    </row>
    <row r="723" spans="1:6" x14ac:dyDescent="0.25">
      <c r="A723" t="s">
        <v>1444</v>
      </c>
      <c r="B723">
        <v>39780</v>
      </c>
      <c r="C723" t="s">
        <v>1445</v>
      </c>
      <c r="D723" s="13">
        <f>VLOOKUP($C723,'commute time_303'!$E$10:$AR$964,31,FALSE)</f>
        <v>11.330617361328738</v>
      </c>
      <c r="E723" s="13">
        <f>VLOOKUP($C723,'commute time_303'!$E$10:$AR$964,22,FALSE)</f>
        <v>20.086108854589764</v>
      </c>
      <c r="F723" s="13">
        <f>VLOOKUP($C723,'commute time_303'!$E$10:$AR$964,40,FALSE)</f>
        <v>31.950836462956641</v>
      </c>
    </row>
    <row r="724" spans="1:6" x14ac:dyDescent="0.25">
      <c r="A724" t="s">
        <v>1446</v>
      </c>
      <c r="B724">
        <v>39820</v>
      </c>
      <c r="C724" t="s">
        <v>1447</v>
      </c>
      <c r="D724" s="13">
        <f>VLOOKUP($C724,'commute time_303'!$E$10:$AR$964,31,FALSE)</f>
        <v>10.938820002725167</v>
      </c>
      <c r="E724" s="13">
        <f>VLOOKUP($C724,'commute time_303'!$E$10:$AR$964,22,FALSE)</f>
        <v>16.196286649302078</v>
      </c>
      <c r="F724" s="13">
        <f>VLOOKUP($C724,'commute time_303'!$E$10:$AR$964,40,FALSE)</f>
        <v>22.380919776332306</v>
      </c>
    </row>
    <row r="725" spans="1:6" x14ac:dyDescent="0.25">
      <c r="A725" t="s">
        <v>1448</v>
      </c>
      <c r="B725">
        <v>39860</v>
      </c>
      <c r="C725" t="s">
        <v>1449</v>
      </c>
      <c r="D725" s="13">
        <f>VLOOKUP($C725,'commute time_303'!$E$10:$AR$964,31,FALSE)</f>
        <v>8.8603952964723547</v>
      </c>
      <c r="E725" s="13">
        <f>VLOOKUP($C725,'commute time_303'!$E$10:$AR$964,22,FALSE)</f>
        <v>20.027159562429272</v>
      </c>
      <c r="F725" s="13">
        <f>VLOOKUP($C725,'commute time_303'!$E$10:$AR$964,40,FALSE)</f>
        <v>32.439047174217656</v>
      </c>
    </row>
    <row r="726" spans="1:6" x14ac:dyDescent="0.25">
      <c r="A726" t="s">
        <v>1450</v>
      </c>
      <c r="B726">
        <v>39900</v>
      </c>
      <c r="C726" t="s">
        <v>1451</v>
      </c>
      <c r="D726" s="13">
        <f>VLOOKUP($C726,'commute time_303'!$E$10:$AR$964,31,FALSE)</f>
        <v>12.634052894924945</v>
      </c>
      <c r="E726" s="13">
        <f>VLOOKUP($C726,'commute time_303'!$E$10:$AR$964,22,FALSE)</f>
        <v>18.467009548301068</v>
      </c>
      <c r="F726" s="13">
        <f>VLOOKUP($C726,'commute time_303'!$E$10:$AR$964,40,FALSE)</f>
        <v>27.09683724235963</v>
      </c>
    </row>
    <row r="727" spans="1:6" x14ac:dyDescent="0.25">
      <c r="A727" t="s">
        <v>1452</v>
      </c>
      <c r="B727">
        <v>39940</v>
      </c>
      <c r="C727" t="s">
        <v>1453</v>
      </c>
      <c r="D727" s="13">
        <f>VLOOKUP($C727,'commute time_303'!$E$10:$AR$964,31,FALSE)</f>
        <v>7.3844686128601413</v>
      </c>
      <c r="E727" s="13">
        <f>VLOOKUP($C727,'commute time_303'!$E$10:$AR$964,22,FALSE)</f>
        <v>12.896604938271604</v>
      </c>
      <c r="F727" s="13">
        <f>VLOOKUP($C727,'commute time_303'!$E$10:$AR$964,40,FALSE)</f>
        <v>22.264269406392692</v>
      </c>
    </row>
    <row r="728" spans="1:6" x14ac:dyDescent="0.25">
      <c r="A728" t="s">
        <v>1454</v>
      </c>
      <c r="B728">
        <v>39980</v>
      </c>
      <c r="C728" t="s">
        <v>1455</v>
      </c>
      <c r="D728" s="13">
        <f>VLOOKUP($C728,'commute time_303'!$E$10:$AR$964,31,FALSE)</f>
        <v>10.597778115964084</v>
      </c>
      <c r="E728" s="13">
        <f>VLOOKUP($C728,'commute time_303'!$E$10:$AR$964,22,FALSE)</f>
        <v>16.047345217557982</v>
      </c>
      <c r="F728" s="13">
        <f>VLOOKUP($C728,'commute time_303'!$E$10:$AR$964,40,FALSE)</f>
        <v>23.483726150392819</v>
      </c>
    </row>
    <row r="729" spans="1:6" x14ac:dyDescent="0.25">
      <c r="A729" t="s">
        <v>1456</v>
      </c>
      <c r="B729">
        <v>40060</v>
      </c>
      <c r="C729" t="s">
        <v>1457</v>
      </c>
      <c r="D729" s="13">
        <f>VLOOKUP($C729,'commute time_303'!$E$10:$AR$964,31,FALSE)</f>
        <v>15.445377717699746</v>
      </c>
      <c r="E729" s="13">
        <f>VLOOKUP($C729,'commute time_303'!$E$10:$AR$964,22,FALSE)</f>
        <v>22.168375937547836</v>
      </c>
      <c r="F729" s="13">
        <f>VLOOKUP($C729,'commute time_303'!$E$10:$AR$964,40,FALSE)</f>
        <v>32.170202584144199</v>
      </c>
    </row>
    <row r="730" spans="1:6" x14ac:dyDescent="0.25">
      <c r="A730" t="s">
        <v>1458</v>
      </c>
      <c r="B730">
        <v>40080</v>
      </c>
      <c r="C730" t="s">
        <v>1459</v>
      </c>
      <c r="D730" s="13">
        <f>VLOOKUP($C730,'commute time_303'!$E$10:$AR$964,31,FALSE)</f>
        <v>11.275307073274035</v>
      </c>
      <c r="E730" s="13">
        <f>VLOOKUP($C730,'commute time_303'!$E$10:$AR$964,22,FALSE)</f>
        <v>18.621852586601555</v>
      </c>
      <c r="F730" s="13">
        <f>VLOOKUP($C730,'commute time_303'!$E$10:$AR$964,40,FALSE)</f>
        <v>32.546108567691299</v>
      </c>
    </row>
    <row r="731" spans="1:6" x14ac:dyDescent="0.25">
      <c r="A731" t="s">
        <v>1460</v>
      </c>
      <c r="B731">
        <v>40100</v>
      </c>
      <c r="C731" t="s">
        <v>1461</v>
      </c>
      <c r="D731" s="13">
        <f>VLOOKUP($C731,'commute time_303'!$E$10:$AR$964,31,FALSE)</f>
        <v>8.2361601884570081</v>
      </c>
      <c r="E731" s="13">
        <f>VLOOKUP($C731,'commute time_303'!$E$10:$AR$964,22,FALSE)</f>
        <v>15.063639376864435</v>
      </c>
      <c r="F731" s="13">
        <f>VLOOKUP($C731,'commute time_303'!$E$10:$AR$964,40,FALSE)</f>
        <v>23.393468118195955</v>
      </c>
    </row>
    <row r="732" spans="1:6" x14ac:dyDescent="0.25">
      <c r="A732" t="s">
        <v>1462</v>
      </c>
      <c r="B732">
        <v>40140</v>
      </c>
      <c r="C732" t="s">
        <v>1463</v>
      </c>
      <c r="D732" s="13">
        <f>VLOOKUP($C732,'commute time_303'!$E$10:$AR$964,31,FALSE)</f>
        <v>15.078968802011403</v>
      </c>
      <c r="E732" s="13">
        <f>VLOOKUP($C732,'commute time_303'!$E$10:$AR$964,22,FALSE)</f>
        <v>23.355648781635335</v>
      </c>
      <c r="F732" s="13">
        <f>VLOOKUP($C732,'commute time_303'!$E$10:$AR$964,40,FALSE)</f>
        <v>43.346287525437162</v>
      </c>
    </row>
    <row r="733" spans="1:6" x14ac:dyDescent="0.25">
      <c r="A733" t="s">
        <v>1464</v>
      </c>
      <c r="B733">
        <v>40180</v>
      </c>
      <c r="C733" t="s">
        <v>1465</v>
      </c>
      <c r="D733" s="13">
        <f>VLOOKUP($C733,'commute time_303'!$E$10:$AR$964,31,FALSE)</f>
        <v>7.4056104851690048</v>
      </c>
      <c r="E733" s="13">
        <f>VLOOKUP($C733,'commute time_303'!$E$10:$AR$964,22,FALSE)</f>
        <v>12.754133333333334</v>
      </c>
      <c r="F733" s="13">
        <f>VLOOKUP($C733,'commute time_303'!$E$10:$AR$964,40,FALSE)</f>
        <v>22.98650472334683</v>
      </c>
    </row>
    <row r="734" spans="1:6" x14ac:dyDescent="0.25">
      <c r="A734" t="s">
        <v>1466</v>
      </c>
      <c r="B734">
        <v>40220</v>
      </c>
      <c r="C734" t="s">
        <v>1467</v>
      </c>
      <c r="D734" s="13">
        <f>VLOOKUP($C734,'commute time_303'!$E$10:$AR$964,31,FALSE)</f>
        <v>12.649241294623279</v>
      </c>
      <c r="E734" s="13">
        <f>VLOOKUP($C734,'commute time_303'!$E$10:$AR$964,22,FALSE)</f>
        <v>20.104848026132334</v>
      </c>
      <c r="F734" s="13">
        <f>VLOOKUP($C734,'commute time_303'!$E$10:$AR$964,40,FALSE)</f>
        <v>30.148307876609763</v>
      </c>
    </row>
    <row r="735" spans="1:6" x14ac:dyDescent="0.25">
      <c r="A735" t="s">
        <v>1468</v>
      </c>
      <c r="B735">
        <v>40260</v>
      </c>
      <c r="C735" t="s">
        <v>1469</v>
      </c>
      <c r="D735" s="13">
        <f>VLOOKUP($C735,'commute time_303'!$E$10:$AR$964,31,FALSE)</f>
        <v>11.1</v>
      </c>
      <c r="E735" s="13">
        <f>VLOOKUP($C735,'commute time_303'!$E$10:$AR$964,22,FALSE)</f>
        <v>18.530147610708031</v>
      </c>
      <c r="F735" s="13">
        <f>VLOOKUP($C735,'commute time_303'!$E$10:$AR$964,40,FALSE)</f>
        <v>32.15889603429796</v>
      </c>
    </row>
    <row r="736" spans="1:6" x14ac:dyDescent="0.25">
      <c r="A736" t="s">
        <v>1470</v>
      </c>
      <c r="B736">
        <v>40300</v>
      </c>
      <c r="C736" t="s">
        <v>1471</v>
      </c>
      <c r="D736" s="13">
        <f>VLOOKUP($C736,'commute time_303'!$E$10:$AR$964,31,FALSE)</f>
        <v>11.075453976205385</v>
      </c>
      <c r="E736" s="13">
        <f>VLOOKUP($C736,'commute time_303'!$E$10:$AR$964,22,FALSE)</f>
        <v>21.090578392142596</v>
      </c>
      <c r="F736" s="13">
        <f>VLOOKUP($C736,'commute time_303'!$E$10:$AR$964,40,FALSE)</f>
        <v>32.896649810366625</v>
      </c>
    </row>
    <row r="737" spans="1:6" x14ac:dyDescent="0.25">
      <c r="A737" t="s">
        <v>1472</v>
      </c>
      <c r="B737">
        <v>40340</v>
      </c>
      <c r="C737" t="s">
        <v>1473</v>
      </c>
      <c r="D737" s="13">
        <f>VLOOKUP($C737,'commute time_303'!$E$10:$AR$964,31,FALSE)</f>
        <v>11.136590834773672</v>
      </c>
      <c r="E737" s="13">
        <f>VLOOKUP($C737,'commute time_303'!$E$10:$AR$964,22,FALSE)</f>
        <v>16.537368891397396</v>
      </c>
      <c r="F737" s="13">
        <f>VLOOKUP($C737,'commute time_303'!$E$10:$AR$964,40,FALSE)</f>
        <v>23.000432494774021</v>
      </c>
    </row>
    <row r="738" spans="1:6" x14ac:dyDescent="0.25">
      <c r="A738" t="s">
        <v>1474</v>
      </c>
      <c r="B738">
        <v>40380</v>
      </c>
      <c r="C738" t="s">
        <v>1475</v>
      </c>
      <c r="D738" s="13">
        <f>VLOOKUP($C738,'commute time_303'!$E$10:$AR$964,31,FALSE)</f>
        <v>12.144231261192122</v>
      </c>
      <c r="E738" s="13">
        <f>VLOOKUP($C738,'commute time_303'!$E$10:$AR$964,22,FALSE)</f>
        <v>18.744010531930588</v>
      </c>
      <c r="F738" s="13">
        <f>VLOOKUP($C738,'commute time_303'!$E$10:$AR$964,40,FALSE)</f>
        <v>28.277796706416808</v>
      </c>
    </row>
    <row r="739" spans="1:6" x14ac:dyDescent="0.25">
      <c r="A739" t="s">
        <v>1476</v>
      </c>
      <c r="B739">
        <v>40420</v>
      </c>
      <c r="C739" t="s">
        <v>1477</v>
      </c>
      <c r="D739" s="13">
        <f>VLOOKUP($C739,'commute time_303'!$E$10:$AR$964,31,FALSE)</f>
        <v>12.577678319422605</v>
      </c>
      <c r="E739" s="13">
        <f>VLOOKUP($C739,'commute time_303'!$E$10:$AR$964,22,FALSE)</f>
        <v>20.215540222675241</v>
      </c>
      <c r="F739" s="13">
        <f>VLOOKUP($C739,'commute time_303'!$E$10:$AR$964,40,FALSE)</f>
        <v>30.572222585496633</v>
      </c>
    </row>
    <row r="740" spans="1:6" x14ac:dyDescent="0.25">
      <c r="A740" t="s">
        <v>1478</v>
      </c>
      <c r="B740">
        <v>40460</v>
      </c>
      <c r="C740" t="s">
        <v>1479</v>
      </c>
      <c r="D740" s="13">
        <f>VLOOKUP($C740,'commute time_303'!$E$10:$AR$964,31,FALSE)</f>
        <v>10.558823529411764</v>
      </c>
      <c r="E740" s="13">
        <f>VLOOKUP($C740,'commute time_303'!$E$10:$AR$964,22,FALSE)</f>
        <v>16.107671138630892</v>
      </c>
      <c r="F740" s="13">
        <f>VLOOKUP($C740,'commute time_303'!$E$10:$AR$964,40,FALSE)</f>
        <v>27.822727272727274</v>
      </c>
    </row>
    <row r="741" spans="1:6" x14ac:dyDescent="0.25">
      <c r="A741" t="s">
        <v>1480</v>
      </c>
      <c r="B741">
        <v>40500</v>
      </c>
      <c r="C741" t="s">
        <v>1481</v>
      </c>
      <c r="D741" s="13">
        <f>VLOOKUP($C741,'commute time_303'!$E$10:$AR$964,31,FALSE)</f>
        <v>8.2854116222760297</v>
      </c>
      <c r="E741" s="13">
        <f>VLOOKUP($C741,'commute time_303'!$E$10:$AR$964,22,FALSE)</f>
        <v>15.789181178214154</v>
      </c>
      <c r="F741" s="13">
        <f>VLOOKUP($C741,'commute time_303'!$E$10:$AR$964,40,FALSE)</f>
        <v>23.759133389974512</v>
      </c>
    </row>
    <row r="742" spans="1:6" x14ac:dyDescent="0.25">
      <c r="A742" t="s">
        <v>1482</v>
      </c>
      <c r="B742">
        <v>40540</v>
      </c>
      <c r="C742" t="s">
        <v>1483</v>
      </c>
      <c r="D742" s="13">
        <f>VLOOKUP($C742,'commute time_303'!$E$10:$AR$964,31,FALSE)</f>
        <v>7.9825666876706576</v>
      </c>
      <c r="E742" s="13">
        <f>VLOOKUP($C742,'commute time_303'!$E$10:$AR$964,22,FALSE)</f>
        <v>13.827720504009164</v>
      </c>
      <c r="F742" s="13">
        <f>VLOOKUP($C742,'commute time_303'!$E$10:$AR$964,40,FALSE)</f>
        <v>27.786069651741293</v>
      </c>
    </row>
    <row r="743" spans="1:6" x14ac:dyDescent="0.25">
      <c r="A743" t="s">
        <v>1484</v>
      </c>
      <c r="B743">
        <v>40580</v>
      </c>
      <c r="C743" t="s">
        <v>1485</v>
      </c>
      <c r="D743" s="13">
        <f>VLOOKUP($C743,'commute time_303'!$E$10:$AR$964,31,FALSE)</f>
        <v>11.987234422424567</v>
      </c>
      <c r="E743" s="13">
        <f>VLOOKUP($C743,'commute time_303'!$E$10:$AR$964,22,FALSE)</f>
        <v>18.201517067003792</v>
      </c>
      <c r="F743" s="13">
        <f>VLOOKUP($C743,'commute time_303'!$E$10:$AR$964,40,FALSE)</f>
        <v>28.930110497237568</v>
      </c>
    </row>
    <row r="744" spans="1:6" x14ac:dyDescent="0.25">
      <c r="A744" t="s">
        <v>1486</v>
      </c>
      <c r="B744">
        <v>40620</v>
      </c>
      <c r="C744" t="s">
        <v>1487</v>
      </c>
      <c r="D744" s="13">
        <f>VLOOKUP($C744,'commute time_303'!$E$10:$AR$964,31,FALSE)</f>
        <v>8.8282828282828287</v>
      </c>
      <c r="E744" s="13">
        <f>VLOOKUP($C744,'commute time_303'!$E$10:$AR$964,22,FALSE)</f>
        <v>13.615833333333333</v>
      </c>
      <c r="F744" s="13">
        <f>VLOOKUP($C744,'commute time_303'!$E$10:$AR$964,40,FALSE)</f>
        <v>22.882185543540125</v>
      </c>
    </row>
    <row r="745" spans="1:6" x14ac:dyDescent="0.25">
      <c r="A745" t="s">
        <v>1488</v>
      </c>
      <c r="B745">
        <v>40660</v>
      </c>
      <c r="C745" t="s">
        <v>1489</v>
      </c>
      <c r="D745" s="13">
        <f>VLOOKUP($C745,'commute time_303'!$E$10:$AR$964,31,FALSE)</f>
        <v>12.001504170654998</v>
      </c>
      <c r="E745" s="13">
        <f>VLOOKUP($C745,'commute time_303'!$E$10:$AR$964,22,FALSE)</f>
        <v>17.938883968113373</v>
      </c>
      <c r="F745" s="13">
        <f>VLOOKUP($C745,'commute time_303'!$E$10:$AR$964,40,FALSE)</f>
        <v>27.539441450269475</v>
      </c>
    </row>
    <row r="746" spans="1:6" x14ac:dyDescent="0.25">
      <c r="A746" t="s">
        <v>1490</v>
      </c>
      <c r="B746">
        <v>40700</v>
      </c>
      <c r="C746" t="s">
        <v>1491</v>
      </c>
      <c r="D746" s="13">
        <f>VLOOKUP($C746,'commute time_303'!$E$10:$AR$964,31,FALSE)</f>
        <v>8.9576940957694102</v>
      </c>
      <c r="E746" s="13">
        <f>VLOOKUP($C746,'commute time_303'!$E$10:$AR$964,22,FALSE)</f>
        <v>16.434817553447999</v>
      </c>
      <c r="F746" s="13">
        <f>VLOOKUP($C746,'commute time_303'!$E$10:$AR$964,40,FALSE)</f>
        <v>25.680763983628921</v>
      </c>
    </row>
    <row r="747" spans="1:6" x14ac:dyDescent="0.25">
      <c r="A747" t="s">
        <v>1492</v>
      </c>
      <c r="B747">
        <v>40740</v>
      </c>
      <c r="C747" t="s">
        <v>1493</v>
      </c>
      <c r="D747" s="13">
        <f>VLOOKUP($C747,'commute time_303'!$E$10:$AR$964,31,FALSE)</f>
        <v>10.132190760059613</v>
      </c>
      <c r="E747" s="13">
        <f>VLOOKUP($C747,'commute time_303'!$E$10:$AR$964,22,FALSE)</f>
        <v>13.910283159463487</v>
      </c>
      <c r="F747" s="13">
        <f>VLOOKUP($C747,'commute time_303'!$E$10:$AR$964,40,FALSE)</f>
        <v>21.241052631578949</v>
      </c>
    </row>
    <row r="748" spans="1:6" x14ac:dyDescent="0.25">
      <c r="A748" t="s">
        <v>1494</v>
      </c>
      <c r="B748">
        <v>40760</v>
      </c>
      <c r="C748" t="s">
        <v>1495</v>
      </c>
      <c r="D748" s="13">
        <f>VLOOKUP($C748,'commute time_303'!$E$10:$AR$964,31,FALSE)</f>
        <v>7.8204387990762125</v>
      </c>
      <c r="E748" s="13">
        <f>VLOOKUP($C748,'commute time_303'!$E$10:$AR$964,22,FALSE)</f>
        <v>13.850825082508251</v>
      </c>
      <c r="F748" s="13">
        <f>VLOOKUP($C748,'commute time_303'!$E$10:$AR$964,40,FALSE)</f>
        <v>23.888205128205129</v>
      </c>
    </row>
    <row r="749" spans="1:6" x14ac:dyDescent="0.25">
      <c r="A749" t="s">
        <v>1496</v>
      </c>
      <c r="B749">
        <v>40780</v>
      </c>
      <c r="C749" t="s">
        <v>1497</v>
      </c>
      <c r="D749" s="13">
        <f>VLOOKUP($C749,'commute time_303'!$E$10:$AR$964,31,FALSE)</f>
        <v>10.402398401065955</v>
      </c>
      <c r="E749" s="13">
        <f>VLOOKUP($C749,'commute time_303'!$E$10:$AR$964,22,FALSE)</f>
        <v>16.349783688511458</v>
      </c>
      <c r="F749" s="13">
        <f>VLOOKUP($C749,'commute time_303'!$E$10:$AR$964,40,FALSE)</f>
        <v>25.492002206287921</v>
      </c>
    </row>
    <row r="750" spans="1:6" x14ac:dyDescent="0.25">
      <c r="A750" t="s">
        <v>1498</v>
      </c>
      <c r="B750">
        <v>40820</v>
      </c>
      <c r="C750" t="s">
        <v>1499</v>
      </c>
      <c r="D750" s="13">
        <f>VLOOKUP($C750,'commute time_303'!$E$10:$AR$964,31,FALSE)</f>
        <v>10.073802092895171</v>
      </c>
      <c r="E750" s="13">
        <f>VLOOKUP($C750,'commute time_303'!$E$10:$AR$964,22,FALSE)</f>
        <v>15.891492613346918</v>
      </c>
      <c r="F750" s="13">
        <f>VLOOKUP($C750,'commute time_303'!$E$10:$AR$964,40,FALSE)</f>
        <v>28.692162417374881</v>
      </c>
    </row>
    <row r="751" spans="1:6" x14ac:dyDescent="0.25">
      <c r="A751" t="s">
        <v>1500</v>
      </c>
      <c r="B751">
        <v>40860</v>
      </c>
      <c r="C751" t="s">
        <v>1501</v>
      </c>
      <c r="D751" s="13">
        <f>VLOOKUP($C751,'commute time_303'!$E$10:$AR$964,31,FALSE)</f>
        <v>8.7157612853863817</v>
      </c>
      <c r="E751" s="13">
        <f>VLOOKUP($C751,'commute time_303'!$E$10:$AR$964,22,FALSE)</f>
        <v>16.906876015159717</v>
      </c>
      <c r="F751" s="13">
        <f>VLOOKUP($C751,'commute time_303'!$E$10:$AR$964,40,FALSE)</f>
        <v>28.458380843785633</v>
      </c>
    </row>
    <row r="752" spans="1:6" x14ac:dyDescent="0.25">
      <c r="A752" t="s">
        <v>1502</v>
      </c>
      <c r="B752">
        <v>40900</v>
      </c>
      <c r="C752" t="s">
        <v>1503</v>
      </c>
      <c r="D752" s="13">
        <f>VLOOKUP($C752,'commute time_303'!$E$10:$AR$964,31,FALSE)</f>
        <v>13.711815280401225</v>
      </c>
      <c r="E752" s="13">
        <f>VLOOKUP($C752,'commute time_303'!$E$10:$AR$964,22,FALSE)</f>
        <v>22.060880809762331</v>
      </c>
      <c r="F752" s="13">
        <f>VLOOKUP($C752,'commute time_303'!$E$10:$AR$964,40,FALSE)</f>
        <v>32.855871738028405</v>
      </c>
    </row>
    <row r="753" spans="1:6" x14ac:dyDescent="0.25">
      <c r="A753" t="s">
        <v>1504</v>
      </c>
      <c r="B753">
        <v>40940</v>
      </c>
      <c r="C753" t="s">
        <v>1505</v>
      </c>
      <c r="D753" s="13">
        <f>VLOOKUP($C753,'commute time_303'!$E$10:$AR$964,31,FALSE)</f>
        <v>7.9637843907916901</v>
      </c>
      <c r="E753" s="13">
        <f>VLOOKUP($C753,'commute time_303'!$E$10:$AR$964,22,FALSE)</f>
        <v>13.53199617956065</v>
      </c>
      <c r="F753" s="13">
        <f>VLOOKUP($C753,'commute time_303'!$E$10:$AR$964,40,FALSE)</f>
        <v>23.696769456681352</v>
      </c>
    </row>
    <row r="754" spans="1:6" x14ac:dyDescent="0.25">
      <c r="A754" t="s">
        <v>1506</v>
      </c>
      <c r="B754">
        <v>40980</v>
      </c>
      <c r="C754" t="s">
        <v>1507</v>
      </c>
      <c r="D754" s="13">
        <f>VLOOKUP($C754,'commute time_303'!$E$10:$AR$964,31,FALSE)</f>
        <v>11.594967698061884</v>
      </c>
      <c r="E754" s="13">
        <f>VLOOKUP($C754,'commute time_303'!$E$10:$AR$964,22,FALSE)</f>
        <v>18.117977096303129</v>
      </c>
      <c r="F754" s="13">
        <f>VLOOKUP($C754,'commute time_303'!$E$10:$AR$964,40,FALSE)</f>
        <v>28.856806590819929</v>
      </c>
    </row>
    <row r="755" spans="1:6" x14ac:dyDescent="0.25">
      <c r="A755" t="s">
        <v>1508</v>
      </c>
      <c r="B755">
        <v>41060</v>
      </c>
      <c r="C755" t="s">
        <v>1509</v>
      </c>
      <c r="D755" s="13">
        <f>VLOOKUP($C755,'commute time_303'!$E$10:$AR$964,31,FALSE)</f>
        <v>10.807420985391325</v>
      </c>
      <c r="E755" s="13">
        <f>VLOOKUP($C755,'commute time_303'!$E$10:$AR$964,22,FALSE)</f>
        <v>17.015518239722063</v>
      </c>
      <c r="F755" s="13">
        <f>VLOOKUP($C755,'commute time_303'!$E$10:$AR$964,40,FALSE)</f>
        <v>26.856735856735856</v>
      </c>
    </row>
    <row r="756" spans="1:6" x14ac:dyDescent="0.25">
      <c r="A756" t="s">
        <v>1510</v>
      </c>
      <c r="B756">
        <v>41100</v>
      </c>
      <c r="C756" t="s">
        <v>1511</v>
      </c>
      <c r="D756" s="13">
        <f>VLOOKUP($C756,'commute time_303'!$E$10:$AR$964,31,FALSE)</f>
        <v>8.9466524973432513</v>
      </c>
      <c r="E756" s="13">
        <f>VLOOKUP($C756,'commute time_303'!$E$10:$AR$964,22,FALSE)</f>
        <v>15.032269060334054</v>
      </c>
      <c r="F756" s="13">
        <f>VLOOKUP($C756,'commute time_303'!$E$10:$AR$964,40,FALSE)</f>
        <v>22.267374668124315</v>
      </c>
    </row>
    <row r="757" spans="1:6" x14ac:dyDescent="0.25">
      <c r="A757" t="s">
        <v>1512</v>
      </c>
      <c r="B757">
        <v>41140</v>
      </c>
      <c r="C757" t="s">
        <v>1513</v>
      </c>
      <c r="D757" s="13">
        <f>VLOOKUP($C757,'commute time_303'!$E$10:$AR$964,31,FALSE)</f>
        <v>10.673085091320969</v>
      </c>
      <c r="E757" s="13">
        <f>VLOOKUP($C757,'commute time_303'!$E$10:$AR$964,22,FALSE)</f>
        <v>15.787257109498791</v>
      </c>
      <c r="F757" s="13">
        <f>VLOOKUP($C757,'commute time_303'!$E$10:$AR$964,40,FALSE)</f>
        <v>22.788728008718667</v>
      </c>
    </row>
    <row r="758" spans="1:6" x14ac:dyDescent="0.25">
      <c r="A758" t="s">
        <v>1514</v>
      </c>
      <c r="B758">
        <v>41180</v>
      </c>
      <c r="C758" t="s">
        <v>1515</v>
      </c>
      <c r="D758" s="13">
        <f>VLOOKUP($C758,'commute time_303'!$E$10:$AR$964,31,FALSE)</f>
        <v>15.113340096761203</v>
      </c>
      <c r="E758" s="13">
        <f>VLOOKUP($C758,'commute time_303'!$E$10:$AR$964,22,FALSE)</f>
        <v>22.498600746268657</v>
      </c>
      <c r="F758" s="13">
        <f>VLOOKUP($C758,'commute time_303'!$E$10:$AR$964,40,FALSE)</f>
        <v>33.050468926759841</v>
      </c>
    </row>
    <row r="759" spans="1:6" x14ac:dyDescent="0.25">
      <c r="A759" t="s">
        <v>1516</v>
      </c>
      <c r="B759">
        <v>41220</v>
      </c>
      <c r="C759" t="s">
        <v>1517</v>
      </c>
      <c r="D759" s="13">
        <f>VLOOKUP($C759,'commute time_303'!$E$10:$AR$964,31,FALSE)</f>
        <v>11.488951695786229</v>
      </c>
      <c r="E759" s="13">
        <f>VLOOKUP($C759,'commute time_303'!$E$10:$AR$964,22,FALSE)</f>
        <v>18.091446881932463</v>
      </c>
      <c r="F759" s="13">
        <f>VLOOKUP($C759,'commute time_303'!$E$10:$AR$964,40,FALSE)</f>
        <v>31.282803180914513</v>
      </c>
    </row>
    <row r="760" spans="1:6" x14ac:dyDescent="0.25">
      <c r="A760" t="s">
        <v>1518</v>
      </c>
      <c r="B760">
        <v>41260</v>
      </c>
      <c r="C760" t="s">
        <v>1519</v>
      </c>
      <c r="D760" s="13">
        <f>VLOOKUP($C760,'commute time_303'!$E$10:$AR$964,31,FALSE)</f>
        <v>8.0268850432632881</v>
      </c>
      <c r="E760" s="13">
        <f>VLOOKUP($C760,'commute time_303'!$E$10:$AR$964,22,FALSE)</f>
        <v>15.120665083135393</v>
      </c>
      <c r="F760" s="13">
        <f>VLOOKUP($C760,'commute time_303'!$E$10:$AR$964,40,FALSE)</f>
        <v>23.522412838959603</v>
      </c>
    </row>
    <row r="761" spans="1:6" x14ac:dyDescent="0.25">
      <c r="A761" t="s">
        <v>1520</v>
      </c>
      <c r="B761">
        <v>41420</v>
      </c>
      <c r="C761" t="s">
        <v>1521</v>
      </c>
      <c r="D761" s="13">
        <f>VLOOKUP($C761,'commute time_303'!$E$10:$AR$964,31,FALSE)</f>
        <v>12.0384797911888</v>
      </c>
      <c r="E761" s="13">
        <f>VLOOKUP($C761,'commute time_303'!$E$10:$AR$964,22,FALSE)</f>
        <v>18.787271333114251</v>
      </c>
      <c r="F761" s="13">
        <f>VLOOKUP($C761,'commute time_303'!$E$10:$AR$964,40,FALSE)</f>
        <v>30.959138097537423</v>
      </c>
    </row>
    <row r="762" spans="1:6" x14ac:dyDescent="0.25">
      <c r="A762" t="s">
        <v>1522</v>
      </c>
      <c r="B762">
        <v>41460</v>
      </c>
      <c r="C762" t="s">
        <v>1523</v>
      </c>
      <c r="D762" s="13">
        <f>VLOOKUP($C762,'commute time_303'!$E$10:$AR$964,31,FALSE)</f>
        <v>7.7839999999999998</v>
      </c>
      <c r="E762" s="13">
        <f>VLOOKUP($C762,'commute time_303'!$E$10:$AR$964,22,FALSE)</f>
        <v>12.363894811656007</v>
      </c>
      <c r="F762" s="13">
        <f>VLOOKUP($C762,'commute time_303'!$E$10:$AR$964,40,FALSE)</f>
        <v>18.34076827757125</v>
      </c>
    </row>
    <row r="763" spans="1:6" x14ac:dyDescent="0.25">
      <c r="A763" t="s">
        <v>1524</v>
      </c>
      <c r="B763">
        <v>41500</v>
      </c>
      <c r="C763" t="s">
        <v>1525</v>
      </c>
      <c r="D763" s="13">
        <f>VLOOKUP($C763,'commute time_303'!$E$10:$AR$964,31,FALSE)</f>
        <v>12.755024676346469</v>
      </c>
      <c r="E763" s="13">
        <f>VLOOKUP($C763,'commute time_303'!$E$10:$AR$964,22,FALSE)</f>
        <v>20.065882015214584</v>
      </c>
      <c r="F763" s="13">
        <f>VLOOKUP($C763,'commute time_303'!$E$10:$AR$964,40,FALSE)</f>
        <v>31.055494905385736</v>
      </c>
    </row>
    <row r="764" spans="1:6" x14ac:dyDescent="0.25">
      <c r="A764" t="s">
        <v>1526</v>
      </c>
      <c r="B764">
        <v>41540</v>
      </c>
      <c r="C764" t="s">
        <v>1527</v>
      </c>
      <c r="D764" s="13">
        <f>VLOOKUP($C764,'commute time_303'!$E$10:$AR$964,31,FALSE)</f>
        <v>11.946237664473685</v>
      </c>
      <c r="E764" s="13">
        <f>VLOOKUP($C764,'commute time_303'!$E$10:$AR$964,22,FALSE)</f>
        <v>17.938844746004822</v>
      </c>
      <c r="F764" s="13">
        <f>VLOOKUP($C764,'commute time_303'!$E$10:$AR$964,40,FALSE)</f>
        <v>30.26521327014218</v>
      </c>
    </row>
    <row r="765" spans="1:6" x14ac:dyDescent="0.25">
      <c r="A765" t="s">
        <v>1528</v>
      </c>
      <c r="B765">
        <v>41580</v>
      </c>
      <c r="C765" t="s">
        <v>1529</v>
      </c>
      <c r="D765" s="13">
        <f>VLOOKUP($C765,'commute time_303'!$E$10:$AR$964,31,FALSE)</f>
        <v>12.525534079348931</v>
      </c>
      <c r="E765" s="13">
        <f>VLOOKUP($C765,'commute time_303'!$E$10:$AR$964,22,FALSE)</f>
        <v>20.208117036337896</v>
      </c>
      <c r="F765" s="13">
        <f>VLOOKUP($C765,'commute time_303'!$E$10:$AR$964,40,FALSE)</f>
        <v>31.445842182649894</v>
      </c>
    </row>
    <row r="766" spans="1:6" x14ac:dyDescent="0.25">
      <c r="A766" t="s">
        <v>1530</v>
      </c>
      <c r="B766">
        <v>41620</v>
      </c>
      <c r="C766" t="s">
        <v>1531</v>
      </c>
      <c r="D766" s="13">
        <f>VLOOKUP($C766,'commute time_303'!$E$10:$AR$964,31,FALSE)</f>
        <v>13.675231508313692</v>
      </c>
      <c r="E766" s="13">
        <f>VLOOKUP($C766,'commute time_303'!$E$10:$AR$964,22,FALSE)</f>
        <v>20.973937893698807</v>
      </c>
      <c r="F766" s="13">
        <f>VLOOKUP($C766,'commute time_303'!$E$10:$AR$964,40,FALSE)</f>
        <v>31.027614931648149</v>
      </c>
    </row>
    <row r="767" spans="1:6" x14ac:dyDescent="0.25">
      <c r="A767" t="s">
        <v>1532</v>
      </c>
      <c r="B767">
        <v>41660</v>
      </c>
      <c r="C767" t="s">
        <v>1533</v>
      </c>
      <c r="D767" s="13">
        <f>VLOOKUP($C767,'commute time_303'!$E$10:$AR$964,31,FALSE)</f>
        <v>10.238576654472897</v>
      </c>
      <c r="E767" s="13">
        <f>VLOOKUP($C767,'commute time_303'!$E$10:$AR$964,22,FALSE)</f>
        <v>13.657731958762886</v>
      </c>
      <c r="F767" s="13">
        <f>VLOOKUP($C767,'commute time_303'!$E$10:$AR$964,40,FALSE)</f>
        <v>18.762280416395576</v>
      </c>
    </row>
    <row r="768" spans="1:6" x14ac:dyDescent="0.25">
      <c r="A768" t="s">
        <v>1534</v>
      </c>
      <c r="B768">
        <v>41700</v>
      </c>
      <c r="C768" t="s">
        <v>1535</v>
      </c>
      <c r="D768" s="13">
        <f>VLOOKUP($C768,'commute time_303'!$E$10:$AR$964,31,FALSE)</f>
        <v>15.393748232152136</v>
      </c>
      <c r="E768" s="13">
        <f>VLOOKUP($C768,'commute time_303'!$E$10:$AR$964,22,FALSE)</f>
        <v>22.427099605978004</v>
      </c>
      <c r="F768" s="13">
        <f>VLOOKUP($C768,'commute time_303'!$E$10:$AR$964,40,FALSE)</f>
        <v>32.646427592329083</v>
      </c>
    </row>
    <row r="769" spans="1:6" x14ac:dyDescent="0.25">
      <c r="A769" t="s">
        <v>1536</v>
      </c>
      <c r="B769">
        <v>41740</v>
      </c>
      <c r="C769" t="s">
        <v>1537</v>
      </c>
      <c r="D769" s="13">
        <f>VLOOKUP($C769,'commute time_303'!$E$10:$AR$964,31,FALSE)</f>
        <v>15.209949335946458</v>
      </c>
      <c r="E769" s="13">
        <f>VLOOKUP($C769,'commute time_303'!$E$10:$AR$964,22,FALSE)</f>
        <v>21.795147576900575</v>
      </c>
      <c r="F769" s="13">
        <f>VLOOKUP($C769,'commute time_303'!$E$10:$AR$964,40,FALSE)</f>
        <v>32.01787436216803</v>
      </c>
    </row>
    <row r="770" spans="1:6" x14ac:dyDescent="0.25">
      <c r="A770" t="s">
        <v>1538</v>
      </c>
      <c r="B770">
        <v>41780</v>
      </c>
      <c r="C770" t="s">
        <v>1539</v>
      </c>
      <c r="D770" s="13">
        <f>VLOOKUP($C770,'commute time_303'!$E$10:$AR$964,31,FALSE)</f>
        <v>10.925612528416266</v>
      </c>
      <c r="E770" s="13">
        <f>VLOOKUP($C770,'commute time_303'!$E$10:$AR$964,22,FALSE)</f>
        <v>16.67946694722076</v>
      </c>
      <c r="F770" s="13">
        <f>VLOOKUP($C770,'commute time_303'!$E$10:$AR$964,40,FALSE)</f>
        <v>26.330811901159858</v>
      </c>
    </row>
    <row r="771" spans="1:6" x14ac:dyDescent="0.25">
      <c r="A771" t="s">
        <v>1540</v>
      </c>
      <c r="B771">
        <v>41820</v>
      </c>
      <c r="C771" t="s">
        <v>1541</v>
      </c>
      <c r="D771" s="13">
        <f>VLOOKUP($C771,'commute time_303'!$E$10:$AR$964,31,FALSE)</f>
        <v>12.585791543756145</v>
      </c>
      <c r="E771" s="13">
        <f>VLOOKUP($C771,'commute time_303'!$E$10:$AR$964,22,FALSE)</f>
        <v>18.289709762532983</v>
      </c>
      <c r="F771" s="13">
        <f>VLOOKUP($C771,'commute time_303'!$E$10:$AR$964,40,FALSE)</f>
        <v>31.7768192048012</v>
      </c>
    </row>
    <row r="772" spans="1:6" x14ac:dyDescent="0.25">
      <c r="A772" t="s">
        <v>1542</v>
      </c>
      <c r="B772">
        <v>41860</v>
      </c>
      <c r="C772" t="s">
        <v>1543</v>
      </c>
      <c r="D772" s="13">
        <f>VLOOKUP($C772,'commute time_303'!$E$10:$AR$964,31,FALSE)</f>
        <v>16.364511376305309</v>
      </c>
      <c r="E772" s="13">
        <f>VLOOKUP($C772,'commute time_303'!$E$10:$AR$964,22,FALSE)</f>
        <v>26.339306389269876</v>
      </c>
      <c r="F772" s="13">
        <f>VLOOKUP($C772,'commute time_303'!$E$10:$AR$964,40,FALSE)</f>
        <v>41.804442113332392</v>
      </c>
    </row>
    <row r="773" spans="1:6" x14ac:dyDescent="0.25">
      <c r="A773" t="s">
        <v>1544</v>
      </c>
      <c r="B773">
        <v>41900</v>
      </c>
      <c r="C773" t="s">
        <v>1545</v>
      </c>
      <c r="D773" s="13">
        <f>VLOOKUP($C773,'commute time_303'!$E$10:$AR$964,31,FALSE)</f>
        <v>13.865280831501099</v>
      </c>
      <c r="E773" s="13">
        <f>VLOOKUP($C773,'commute time_303'!$E$10:$AR$964,22,FALSE)</f>
        <v>22.283699848917241</v>
      </c>
      <c r="F773" s="13">
        <f>VLOOKUP($C773,'commute time_303'!$E$10:$AR$964,40,FALSE)</f>
        <v>32.662239089184062</v>
      </c>
    </row>
    <row r="774" spans="1:6" x14ac:dyDescent="0.25">
      <c r="A774" t="s">
        <v>1546</v>
      </c>
      <c r="B774">
        <v>41940</v>
      </c>
      <c r="C774" t="s">
        <v>1547</v>
      </c>
      <c r="D774" s="13">
        <f>VLOOKUP($C774,'commute time_303'!$E$10:$AR$964,31,FALSE)</f>
        <v>15.569069646141598</v>
      </c>
      <c r="E774" s="13">
        <f>VLOOKUP($C774,'commute time_303'!$E$10:$AR$964,22,FALSE)</f>
        <v>22.157269490418852</v>
      </c>
      <c r="F774" s="13">
        <f>VLOOKUP($C774,'commute time_303'!$E$10:$AR$964,40,FALSE)</f>
        <v>32.455930538639848</v>
      </c>
    </row>
    <row r="775" spans="1:6" x14ac:dyDescent="0.25">
      <c r="A775" t="s">
        <v>1548</v>
      </c>
      <c r="B775">
        <v>41980</v>
      </c>
      <c r="C775" t="s">
        <v>1549</v>
      </c>
      <c r="D775" s="13">
        <f>VLOOKUP($C775,'commute time_303'!$E$10:$AR$964,31,FALSE)</f>
        <v>17.078080066767665</v>
      </c>
      <c r="E775" s="13">
        <f>VLOOKUP($C775,'commute time_303'!$E$10:$AR$964,22,FALSE)</f>
        <v>30.030871471335203</v>
      </c>
      <c r="F775" s="13">
        <f>VLOOKUP($C775,'commute time_303'!$E$10:$AR$964,40,FALSE)</f>
        <v>43.872779605263155</v>
      </c>
    </row>
    <row r="776" spans="1:6" x14ac:dyDescent="0.25">
      <c r="A776" t="s">
        <v>1550</v>
      </c>
      <c r="B776">
        <v>42020</v>
      </c>
      <c r="C776" t="s">
        <v>1551</v>
      </c>
      <c r="D776" s="13">
        <f>VLOOKUP($C776,'commute time_303'!$E$10:$AR$964,31,FALSE)</f>
        <v>10.770364192382541</v>
      </c>
      <c r="E776" s="13">
        <f>VLOOKUP($C776,'commute time_303'!$E$10:$AR$964,22,FALSE)</f>
        <v>17.52665359244072</v>
      </c>
      <c r="F776" s="13">
        <f>VLOOKUP($C776,'commute time_303'!$E$10:$AR$964,40,FALSE)</f>
        <v>28.061172336687431</v>
      </c>
    </row>
    <row r="777" spans="1:6" x14ac:dyDescent="0.25">
      <c r="A777" t="s">
        <v>1552</v>
      </c>
      <c r="B777">
        <v>42060</v>
      </c>
      <c r="C777" t="s">
        <v>1553</v>
      </c>
      <c r="D777" s="13">
        <f>VLOOKUP($C777,'commute time_303'!$E$10:$AR$964,31,FALSE)</f>
        <v>10.62590355716188</v>
      </c>
      <c r="E777" s="13">
        <f>VLOOKUP($C777,'commute time_303'!$E$10:$AR$964,22,FALSE)</f>
        <v>16.13227174986924</v>
      </c>
      <c r="F777" s="13">
        <f>VLOOKUP($C777,'commute time_303'!$E$10:$AR$964,40,FALSE)</f>
        <v>23.790102389078498</v>
      </c>
    </row>
    <row r="778" spans="1:6" x14ac:dyDescent="0.25">
      <c r="A778" t="s">
        <v>1554</v>
      </c>
      <c r="B778">
        <v>42100</v>
      </c>
      <c r="C778" t="s">
        <v>1555</v>
      </c>
      <c r="D778" s="13">
        <f>VLOOKUP($C778,'commute time_303'!$E$10:$AR$964,31,FALSE)</f>
        <v>12.803334652681576</v>
      </c>
      <c r="E778" s="13">
        <f>VLOOKUP($C778,'commute time_303'!$E$10:$AR$964,22,FALSE)</f>
        <v>20.892060056810497</v>
      </c>
      <c r="F778" s="13">
        <f>VLOOKUP($C778,'commute time_303'!$E$10:$AR$964,40,FALSE)</f>
        <v>33.749205003179988</v>
      </c>
    </row>
    <row r="779" spans="1:6" x14ac:dyDescent="0.25">
      <c r="A779" t="s">
        <v>1556</v>
      </c>
      <c r="B779">
        <v>42140</v>
      </c>
      <c r="C779" t="s">
        <v>1557</v>
      </c>
      <c r="D779" s="13">
        <f>VLOOKUP($C779,'commute time_303'!$E$10:$AR$964,31,FALSE)</f>
        <v>12.156976744186046</v>
      </c>
      <c r="E779" s="13">
        <f>VLOOKUP($C779,'commute time_303'!$E$10:$AR$964,22,FALSE)</f>
        <v>18.714464845499329</v>
      </c>
      <c r="F779" s="13">
        <f>VLOOKUP($C779,'commute time_303'!$E$10:$AR$964,40,FALSE)</f>
        <v>30.752060343623413</v>
      </c>
    </row>
    <row r="780" spans="1:6" x14ac:dyDescent="0.25">
      <c r="A780" t="s">
        <v>1558</v>
      </c>
      <c r="B780">
        <v>42180</v>
      </c>
      <c r="C780" t="s">
        <v>1559</v>
      </c>
      <c r="D780" s="13">
        <f>VLOOKUP($C780,'commute time_303'!$E$10:$AR$964,31,FALSE)</f>
        <v>13.292580982236155</v>
      </c>
      <c r="E780" s="13">
        <f>VLOOKUP($C780,'commute time_303'!$E$10:$AR$964,22,FALSE)</f>
        <v>22.232922732362823</v>
      </c>
      <c r="F780" s="13">
        <f>VLOOKUP($C780,'commute time_303'!$E$10:$AR$964,40,FALSE)</f>
        <v>32.683743169398909</v>
      </c>
    </row>
    <row r="781" spans="1:6" x14ac:dyDescent="0.25">
      <c r="A781" t="s">
        <v>1560</v>
      </c>
      <c r="B781">
        <v>42220</v>
      </c>
      <c r="C781" t="s">
        <v>1561</v>
      </c>
      <c r="D781" s="13">
        <f>VLOOKUP($C781,'commute time_303'!$E$10:$AR$964,31,FALSE)</f>
        <v>12.239642275525132</v>
      </c>
      <c r="E781" s="13">
        <f>VLOOKUP($C781,'commute time_303'!$E$10:$AR$964,22,FALSE)</f>
        <v>20.447702087747942</v>
      </c>
      <c r="F781" s="13">
        <f>VLOOKUP($C781,'commute time_303'!$E$10:$AR$964,40,FALSE)</f>
        <v>32.736320428971851</v>
      </c>
    </row>
    <row r="782" spans="1:6" x14ac:dyDescent="0.25">
      <c r="A782" t="s">
        <v>1562</v>
      </c>
      <c r="B782">
        <v>42300</v>
      </c>
      <c r="C782" t="s">
        <v>1563</v>
      </c>
      <c r="D782" s="13">
        <f>VLOOKUP($C782,'commute time_303'!$E$10:$AR$964,31,FALSE)</f>
        <v>7.2018485390578419</v>
      </c>
      <c r="E782" s="13">
        <f>VLOOKUP($C782,'commute time_303'!$E$10:$AR$964,22,FALSE)</f>
        <v>13.022438294689604</v>
      </c>
      <c r="F782" s="13">
        <f>VLOOKUP($C782,'commute time_303'!$E$10:$AR$964,40,FALSE)</f>
        <v>22.941972920696326</v>
      </c>
    </row>
    <row r="783" spans="1:6" x14ac:dyDescent="0.25">
      <c r="A783" t="s">
        <v>1564</v>
      </c>
      <c r="B783">
        <v>42340</v>
      </c>
      <c r="C783" t="s">
        <v>1565</v>
      </c>
      <c r="D783" s="13">
        <f>VLOOKUP($C783,'commute time_303'!$E$10:$AR$964,31,FALSE)</f>
        <v>15.399540030664623</v>
      </c>
      <c r="E783" s="13">
        <f>VLOOKUP($C783,'commute time_303'!$E$10:$AR$964,22,FALSE)</f>
        <v>21.431903786427014</v>
      </c>
      <c r="F783" s="13">
        <f>VLOOKUP($C783,'commute time_303'!$E$10:$AR$964,40,FALSE)</f>
        <v>31.202848791351553</v>
      </c>
    </row>
    <row r="784" spans="1:6" x14ac:dyDescent="0.25">
      <c r="A784" t="s">
        <v>1566</v>
      </c>
      <c r="B784">
        <v>42380</v>
      </c>
      <c r="C784" t="s">
        <v>1567</v>
      </c>
      <c r="D784" s="13">
        <f>VLOOKUP($C784,'commute time_303'!$E$10:$AR$964,31,FALSE)</f>
        <v>8.9941162626500351</v>
      </c>
      <c r="E784" s="13">
        <f>VLOOKUP($C784,'commute time_303'!$E$10:$AR$964,22,FALSE)</f>
        <v>18.722765818656228</v>
      </c>
      <c r="F784" s="13">
        <f>VLOOKUP($C784,'commute time_303'!$E$10:$AR$964,40,FALSE)</f>
        <v>32.049921507064361</v>
      </c>
    </row>
    <row r="785" spans="1:6" x14ac:dyDescent="0.25">
      <c r="A785" t="s">
        <v>1568</v>
      </c>
      <c r="B785">
        <v>42420</v>
      </c>
      <c r="C785" t="s">
        <v>1569</v>
      </c>
      <c r="D785" s="13">
        <f>VLOOKUP($C785,'commute time_303'!$E$10:$AR$964,31,FALSE)</f>
        <v>7.7953414744459515</v>
      </c>
      <c r="E785" s="13">
        <f>VLOOKUP($C785,'commute time_303'!$E$10:$AR$964,22,FALSE)</f>
        <v>12.576553491351698</v>
      </c>
      <c r="F785" s="13">
        <f>VLOOKUP($C785,'commute time_303'!$E$10:$AR$964,40,FALSE)</f>
        <v>18.488455284552845</v>
      </c>
    </row>
    <row r="786" spans="1:6" x14ac:dyDescent="0.25">
      <c r="A786" t="s">
        <v>1570</v>
      </c>
      <c r="B786">
        <v>42460</v>
      </c>
      <c r="C786" t="s">
        <v>1571</v>
      </c>
      <c r="D786" s="13">
        <f>VLOOKUP($C786,'commute time_303'!$E$10:$AR$964,31,FALSE)</f>
        <v>12.42627345844504</v>
      </c>
      <c r="E786" s="13">
        <f>VLOOKUP($C786,'commute time_303'!$E$10:$AR$964,22,FALSE)</f>
        <v>22.069751844399732</v>
      </c>
      <c r="F786" s="13">
        <f>VLOOKUP($C786,'commute time_303'!$E$10:$AR$964,40,FALSE)</f>
        <v>35.099861303744802</v>
      </c>
    </row>
    <row r="787" spans="1:6" x14ac:dyDescent="0.25">
      <c r="A787" t="s">
        <v>1572</v>
      </c>
      <c r="B787">
        <v>42500</v>
      </c>
      <c r="C787" t="s">
        <v>1573</v>
      </c>
      <c r="D787" s="13">
        <f>VLOOKUP($C787,'commute time_303'!$E$10:$AR$964,31,FALSE)</f>
        <v>11.403176542455711</v>
      </c>
      <c r="E787" s="13">
        <f>VLOOKUP($C787,'commute time_303'!$E$10:$AR$964,22,FALSE)</f>
        <v>21.084967320261438</v>
      </c>
      <c r="F787" s="13">
        <f>VLOOKUP($C787,'commute time_303'!$E$10:$AR$964,40,FALSE)</f>
        <v>37.714705882352945</v>
      </c>
    </row>
    <row r="788" spans="1:6" x14ac:dyDescent="0.25">
      <c r="A788" t="s">
        <v>1574</v>
      </c>
      <c r="B788">
        <v>42540</v>
      </c>
      <c r="C788" t="s">
        <v>1575</v>
      </c>
      <c r="D788" s="13">
        <f>VLOOKUP($C788,'commute time_303'!$E$10:$AR$964,31,FALSE)</f>
        <v>11.609988187426172</v>
      </c>
      <c r="E788" s="13">
        <f>VLOOKUP($C788,'commute time_303'!$E$10:$AR$964,22,FALSE)</f>
        <v>18.047124353476857</v>
      </c>
      <c r="F788" s="13">
        <f>VLOOKUP($C788,'commute time_303'!$E$10:$AR$964,40,FALSE)</f>
        <v>28.091505922165823</v>
      </c>
    </row>
    <row r="789" spans="1:6" x14ac:dyDescent="0.25">
      <c r="A789" t="s">
        <v>1576</v>
      </c>
      <c r="B789">
        <v>42580</v>
      </c>
      <c r="C789" t="s">
        <v>1577</v>
      </c>
      <c r="D789" s="13">
        <f>VLOOKUP($C789,'commute time_303'!$E$10:$AR$964,31,FALSE)</f>
        <v>12.284678150498641</v>
      </c>
      <c r="E789" s="13">
        <f>VLOOKUP($C789,'commute time_303'!$E$10:$AR$964,22,FALSE)</f>
        <v>21.015638784184777</v>
      </c>
      <c r="F789" s="13">
        <f>VLOOKUP($C789,'commute time_303'!$E$10:$AR$964,40,FALSE)</f>
        <v>32.274970622796708</v>
      </c>
    </row>
    <row r="790" spans="1:6" x14ac:dyDescent="0.25">
      <c r="A790" t="s">
        <v>1578</v>
      </c>
      <c r="B790">
        <v>42620</v>
      </c>
      <c r="C790" t="s">
        <v>1579</v>
      </c>
      <c r="D790" s="13">
        <f>VLOOKUP($C790,'commute time_303'!$E$10:$AR$964,31,FALSE)</f>
        <v>10.83694036015199</v>
      </c>
      <c r="E790" s="13">
        <f>VLOOKUP($C790,'commute time_303'!$E$10:$AR$964,22,FALSE)</f>
        <v>17.695594421075935</v>
      </c>
      <c r="F790" s="13">
        <f>VLOOKUP($C790,'commute time_303'!$E$10:$AR$964,40,FALSE)</f>
        <v>31.392888888888891</v>
      </c>
    </row>
    <row r="791" spans="1:6" x14ac:dyDescent="0.25">
      <c r="A791" t="s">
        <v>1580</v>
      </c>
      <c r="B791">
        <v>42660</v>
      </c>
      <c r="C791" t="s">
        <v>1581</v>
      </c>
      <c r="D791" s="13">
        <f>VLOOKUP($C791,'commute time_303'!$E$10:$AR$964,31,FALSE)</f>
        <v>16.150628065506567</v>
      </c>
      <c r="E791" s="13">
        <f>VLOOKUP($C791,'commute time_303'!$E$10:$AR$964,22,FALSE)</f>
        <v>23.932654550792478</v>
      </c>
      <c r="F791" s="13">
        <f>VLOOKUP($C791,'commute time_303'!$E$10:$AR$964,40,FALSE)</f>
        <v>36.666355024784352</v>
      </c>
    </row>
    <row r="792" spans="1:6" x14ac:dyDescent="0.25">
      <c r="A792" t="s">
        <v>1582</v>
      </c>
      <c r="B792">
        <v>42680</v>
      </c>
      <c r="C792" t="s">
        <v>1583</v>
      </c>
      <c r="D792" s="13">
        <f>VLOOKUP($C792,'commute time_303'!$E$10:$AR$964,31,FALSE)</f>
        <v>12.042946452840447</v>
      </c>
      <c r="E792" s="13">
        <f>VLOOKUP($C792,'commute time_303'!$E$10:$AR$964,22,FALSE)</f>
        <v>18.095057856602143</v>
      </c>
      <c r="F792" s="13">
        <f>VLOOKUP($C792,'commute time_303'!$E$10:$AR$964,40,FALSE)</f>
        <v>26.142441860465116</v>
      </c>
    </row>
    <row r="793" spans="1:6" x14ac:dyDescent="0.25">
      <c r="A793" t="s">
        <v>1584</v>
      </c>
      <c r="B793">
        <v>42700</v>
      </c>
      <c r="C793" t="s">
        <v>1585</v>
      </c>
      <c r="D793" s="13">
        <f>VLOOKUP($C793,'commute time_303'!$E$10:$AR$964,31,FALSE)</f>
        <v>11.795144662454273</v>
      </c>
      <c r="E793" s="13">
        <f>VLOOKUP($C793,'commute time_303'!$E$10:$AR$964,22,FALSE)</f>
        <v>17.532504924988636</v>
      </c>
      <c r="F793" s="13">
        <f>VLOOKUP($C793,'commute time_303'!$E$10:$AR$964,40,FALSE)</f>
        <v>27.265363128491622</v>
      </c>
    </row>
    <row r="794" spans="1:6" x14ac:dyDescent="0.25">
      <c r="A794" t="s">
        <v>1586</v>
      </c>
      <c r="B794">
        <v>42740</v>
      </c>
      <c r="C794" t="s">
        <v>1587</v>
      </c>
      <c r="D794" s="13">
        <f>VLOOKUP($C794,'commute time_303'!$E$10:$AR$964,31,FALSE)</f>
        <v>10.217958966160404</v>
      </c>
      <c r="E794" s="13">
        <f>VLOOKUP($C794,'commute time_303'!$E$10:$AR$964,22,FALSE)</f>
        <v>15.939102564102564</v>
      </c>
      <c r="F794" s="13">
        <f>VLOOKUP($C794,'commute time_303'!$E$10:$AR$964,40,FALSE)</f>
        <v>22.983293556085918</v>
      </c>
    </row>
    <row r="795" spans="1:6" x14ac:dyDescent="0.25">
      <c r="A795" t="s">
        <v>1588</v>
      </c>
      <c r="B795">
        <v>42780</v>
      </c>
      <c r="C795" t="s">
        <v>1589</v>
      </c>
      <c r="D795" s="13">
        <f>VLOOKUP($C795,'commute time_303'!$E$10:$AR$964,31,FALSE)</f>
        <v>11.120033458803848</v>
      </c>
      <c r="E795" s="13">
        <f>VLOOKUP($C795,'commute time_303'!$E$10:$AR$964,22,FALSE)</f>
        <v>20.643239113827349</v>
      </c>
      <c r="F795" s="13">
        <f>VLOOKUP($C795,'commute time_303'!$E$10:$AR$964,40,FALSE)</f>
        <v>31.924719101123596</v>
      </c>
    </row>
    <row r="796" spans="1:6" x14ac:dyDescent="0.25">
      <c r="A796" t="s">
        <v>1590</v>
      </c>
      <c r="B796">
        <v>42820</v>
      </c>
      <c r="C796" t="s">
        <v>1591</v>
      </c>
      <c r="D796" s="13">
        <f>VLOOKUP($C796,'commute time_303'!$E$10:$AR$964,31,FALSE)</f>
        <v>11.664501461513478</v>
      </c>
      <c r="E796" s="13">
        <f>VLOOKUP($C796,'commute time_303'!$E$10:$AR$964,22,FALSE)</f>
        <v>17.27963963963964</v>
      </c>
      <c r="F796" s="13">
        <f>VLOOKUP($C796,'commute time_303'!$E$10:$AR$964,40,FALSE)</f>
        <v>28.419421487603305</v>
      </c>
    </row>
    <row r="797" spans="1:6" x14ac:dyDescent="0.25">
      <c r="A797" t="s">
        <v>1592</v>
      </c>
      <c r="B797">
        <v>42860</v>
      </c>
      <c r="C797" t="s">
        <v>1593</v>
      </c>
      <c r="D797" s="13">
        <f>VLOOKUP($C797,'commute time_303'!$E$10:$AR$964,31,FALSE)</f>
        <v>12.222319859402461</v>
      </c>
      <c r="E797" s="13">
        <f>VLOOKUP($C797,'commute time_303'!$E$10:$AR$964,22,FALSE)</f>
        <v>18.528662420382165</v>
      </c>
      <c r="F797" s="13">
        <f>VLOOKUP($C797,'commute time_303'!$E$10:$AR$964,40,FALSE)</f>
        <v>31.03508162556443</v>
      </c>
    </row>
    <row r="798" spans="1:6" x14ac:dyDescent="0.25">
      <c r="A798" t="s">
        <v>1594</v>
      </c>
      <c r="B798">
        <v>42900</v>
      </c>
      <c r="C798" t="s">
        <v>1595</v>
      </c>
      <c r="D798" s="13">
        <f>VLOOKUP($C798,'commute time_303'!$E$10:$AR$964,31,FALSE)</f>
        <v>11.102869757174393</v>
      </c>
      <c r="E798" s="13">
        <f>VLOOKUP($C798,'commute time_303'!$E$10:$AR$964,22,FALSE)</f>
        <v>18.595812471552115</v>
      </c>
      <c r="F798" s="13">
        <f>VLOOKUP($C798,'commute time_303'!$E$10:$AR$964,40,FALSE)</f>
        <v>31.688448074679112</v>
      </c>
    </row>
    <row r="799" spans="1:6" x14ac:dyDescent="0.25">
      <c r="A799" t="s">
        <v>1596</v>
      </c>
      <c r="B799">
        <v>42940</v>
      </c>
      <c r="C799" t="s">
        <v>1597</v>
      </c>
      <c r="D799" s="13">
        <f>VLOOKUP($C799,'commute time_303'!$E$10:$AR$964,31,FALSE)</f>
        <v>15.945624195624196</v>
      </c>
      <c r="E799" s="13">
        <f>VLOOKUP($C799,'commute time_303'!$E$10:$AR$964,22,FALSE)</f>
        <v>23.25925925925926</v>
      </c>
      <c r="F799" s="13">
        <f>VLOOKUP($C799,'commute time_303'!$E$10:$AR$964,40,FALSE)</f>
        <v>33.322913835281327</v>
      </c>
    </row>
    <row r="800" spans="1:6" x14ac:dyDescent="0.25">
      <c r="A800" t="s">
        <v>1598</v>
      </c>
      <c r="B800">
        <v>42980</v>
      </c>
      <c r="C800" t="s">
        <v>1599</v>
      </c>
      <c r="D800" s="13">
        <f>VLOOKUP($C800,'commute time_303'!$E$10:$AR$964,31,FALSE)</f>
        <v>10.124455507156192</v>
      </c>
      <c r="E800" s="13">
        <f>VLOOKUP($C800,'commute time_303'!$E$10:$AR$964,22,FALSE)</f>
        <v>17.456837280366692</v>
      </c>
      <c r="F800" s="13">
        <f>VLOOKUP($C800,'commute time_303'!$E$10:$AR$964,40,FALSE)</f>
        <v>30.616763783056925</v>
      </c>
    </row>
    <row r="801" spans="1:6" x14ac:dyDescent="0.25">
      <c r="A801" t="s">
        <v>1600</v>
      </c>
      <c r="B801">
        <v>43060</v>
      </c>
      <c r="C801" t="s">
        <v>1601</v>
      </c>
      <c r="D801" s="13">
        <f>VLOOKUP($C801,'commute time_303'!$E$10:$AR$964,31,FALSE)</f>
        <v>11.399726615895332</v>
      </c>
      <c r="E801" s="13">
        <f>VLOOKUP($C801,'commute time_303'!$E$10:$AR$964,22,FALSE)</f>
        <v>18.298847978314885</v>
      </c>
      <c r="F801" s="13">
        <f>VLOOKUP($C801,'commute time_303'!$E$10:$AR$964,40,FALSE)</f>
        <v>33.035343035343033</v>
      </c>
    </row>
    <row r="802" spans="1:6" x14ac:dyDescent="0.25">
      <c r="A802" t="s">
        <v>1602</v>
      </c>
      <c r="B802">
        <v>43100</v>
      </c>
      <c r="C802" t="s">
        <v>1603</v>
      </c>
      <c r="D802" s="13">
        <f>VLOOKUP($C802,'commute time_303'!$E$10:$AR$964,31,FALSE)</f>
        <v>10.101632275947027</v>
      </c>
      <c r="E802" s="13">
        <f>VLOOKUP($C802,'commute time_303'!$E$10:$AR$964,22,FALSE)</f>
        <v>15.51362297496318</v>
      </c>
      <c r="F802" s="13">
        <f>VLOOKUP($C802,'commute time_303'!$E$10:$AR$964,40,FALSE)</f>
        <v>22.777340199939413</v>
      </c>
    </row>
    <row r="803" spans="1:6" x14ac:dyDescent="0.25">
      <c r="A803" t="s">
        <v>1604</v>
      </c>
      <c r="B803">
        <v>43140</v>
      </c>
      <c r="C803" t="s">
        <v>1605</v>
      </c>
      <c r="D803" s="13">
        <f>VLOOKUP($C803,'commute time_303'!$E$10:$AR$964,31,FALSE)</f>
        <v>12.490943755958055</v>
      </c>
      <c r="E803" s="13">
        <f>VLOOKUP($C803,'commute time_303'!$E$10:$AR$964,22,FALSE)</f>
        <v>20.272637988607347</v>
      </c>
      <c r="F803" s="13">
        <f>VLOOKUP($C803,'commute time_303'!$E$10:$AR$964,40,FALSE)</f>
        <v>32.171670002223706</v>
      </c>
    </row>
    <row r="804" spans="1:6" x14ac:dyDescent="0.25">
      <c r="A804" t="s">
        <v>1606</v>
      </c>
      <c r="B804">
        <v>43180</v>
      </c>
      <c r="C804" t="s">
        <v>1607</v>
      </c>
      <c r="D804" s="13">
        <f>VLOOKUP($C804,'commute time_303'!$E$10:$AR$964,31,FALSE)</f>
        <v>11.810468794938165</v>
      </c>
      <c r="E804" s="13">
        <f>VLOOKUP($C804,'commute time_303'!$E$10:$AR$964,22,FALSE)</f>
        <v>20.262831858407079</v>
      </c>
      <c r="F804" s="13">
        <f>VLOOKUP($C804,'commute time_303'!$E$10:$AR$964,40,FALSE)</f>
        <v>33.560409924487594</v>
      </c>
    </row>
    <row r="805" spans="1:6" x14ac:dyDescent="0.25">
      <c r="A805" t="s">
        <v>1608</v>
      </c>
      <c r="B805">
        <v>43220</v>
      </c>
      <c r="C805" t="s">
        <v>1609</v>
      </c>
      <c r="D805" s="13">
        <f>VLOOKUP($C805,'commute time_303'!$E$10:$AR$964,31,FALSE)</f>
        <v>13.403312226010716</v>
      </c>
      <c r="E805" s="13">
        <f>VLOOKUP($C805,'commute time_303'!$E$10:$AR$964,22,FALSE)</f>
        <v>27.818820224719101</v>
      </c>
      <c r="F805" s="13">
        <f>VLOOKUP($C805,'commute time_303'!$E$10:$AR$964,40,FALSE)</f>
        <v>47.805913113435238</v>
      </c>
    </row>
    <row r="806" spans="1:6" x14ac:dyDescent="0.25">
      <c r="A806" t="s">
        <v>1610</v>
      </c>
      <c r="B806">
        <v>43260</v>
      </c>
      <c r="C806" t="s">
        <v>1611</v>
      </c>
      <c r="D806" s="13">
        <f>VLOOKUP($C806,'commute time_303'!$E$10:$AR$964,31,FALSE)</f>
        <v>7.6058286723579629</v>
      </c>
      <c r="E806" s="13">
        <f>VLOOKUP($C806,'commute time_303'!$E$10:$AR$964,22,FALSE)</f>
        <v>12.886029411764707</v>
      </c>
      <c r="F806" s="13">
        <f>VLOOKUP($C806,'commute time_303'!$E$10:$AR$964,40,FALSE)</f>
        <v>21.830876648564779</v>
      </c>
    </row>
    <row r="807" spans="1:6" x14ac:dyDescent="0.25">
      <c r="A807" t="s">
        <v>1612</v>
      </c>
      <c r="B807">
        <v>43300</v>
      </c>
      <c r="C807" t="s">
        <v>1613</v>
      </c>
      <c r="D807" s="13">
        <f>VLOOKUP($C807,'commute time_303'!$E$10:$AR$964,31,FALSE)</f>
        <v>11.345394373965803</v>
      </c>
      <c r="E807" s="13">
        <f>VLOOKUP($C807,'commute time_303'!$E$10:$AR$964,22,FALSE)</f>
        <v>18.063789423760966</v>
      </c>
      <c r="F807" s="13">
        <f>VLOOKUP($C807,'commute time_303'!$E$10:$AR$964,40,FALSE)</f>
        <v>31.880524095047747</v>
      </c>
    </row>
    <row r="808" spans="1:6" x14ac:dyDescent="0.25">
      <c r="A808" t="s">
        <v>1614</v>
      </c>
      <c r="B808">
        <v>43320</v>
      </c>
      <c r="C808" t="s">
        <v>1615</v>
      </c>
      <c r="D808" s="13">
        <f>VLOOKUP($C808,'commute time_303'!$E$10:$AR$964,31,FALSE)</f>
        <v>7.7029378388601693</v>
      </c>
      <c r="E808" s="13">
        <f>VLOOKUP($C808,'commute time_303'!$E$10:$AR$964,22,FALSE)</f>
        <v>15.406155398587286</v>
      </c>
      <c r="F808" s="13">
        <f>VLOOKUP($C808,'commute time_303'!$E$10:$AR$964,40,FALSE)</f>
        <v>30.468953068592057</v>
      </c>
    </row>
    <row r="809" spans="1:6" x14ac:dyDescent="0.25">
      <c r="A809" t="s">
        <v>1616</v>
      </c>
      <c r="B809">
        <v>43340</v>
      </c>
      <c r="C809" t="s">
        <v>1617</v>
      </c>
      <c r="D809" s="13">
        <f>VLOOKUP($C809,'commute time_303'!$E$10:$AR$964,31,FALSE)</f>
        <v>12.763366239859252</v>
      </c>
      <c r="E809" s="13">
        <f>VLOOKUP($C809,'commute time_303'!$E$10:$AR$964,22,FALSE)</f>
        <v>18.732926363983211</v>
      </c>
      <c r="F809" s="13">
        <f>VLOOKUP($C809,'commute time_303'!$E$10:$AR$964,40,FALSE)</f>
        <v>27.61929988573803</v>
      </c>
    </row>
    <row r="810" spans="1:6" x14ac:dyDescent="0.25">
      <c r="A810" t="s">
        <v>1618</v>
      </c>
      <c r="B810">
        <v>43380</v>
      </c>
      <c r="C810" t="s">
        <v>1619</v>
      </c>
      <c r="D810" s="13">
        <f>VLOOKUP($C810,'commute time_303'!$E$10:$AR$964,31,FALSE)</f>
        <v>10.202132107023411</v>
      </c>
      <c r="E810" s="13">
        <f>VLOOKUP($C810,'commute time_303'!$E$10:$AR$964,22,FALSE)</f>
        <v>16.067583732057415</v>
      </c>
      <c r="F810" s="13">
        <f>VLOOKUP($C810,'commute time_303'!$E$10:$AR$964,40,FALSE)</f>
        <v>23.752515723270442</v>
      </c>
    </row>
    <row r="811" spans="1:6" x14ac:dyDescent="0.25">
      <c r="A811" t="s">
        <v>1620</v>
      </c>
      <c r="B811">
        <v>43420</v>
      </c>
      <c r="C811" t="s">
        <v>1621</v>
      </c>
      <c r="D811" s="13">
        <f>VLOOKUP($C811,'commute time_303'!$E$10:$AR$964,31,FALSE)</f>
        <v>10.159842280861389</v>
      </c>
      <c r="E811" s="13">
        <f>VLOOKUP($C811,'commute time_303'!$E$10:$AR$964,22,FALSE)</f>
        <v>16.127130044843049</v>
      </c>
      <c r="F811" s="13">
        <f>VLOOKUP($C811,'commute time_303'!$E$10:$AR$964,40,FALSE)</f>
        <v>23.667921440261864</v>
      </c>
    </row>
    <row r="812" spans="1:6" x14ac:dyDescent="0.25">
      <c r="A812" t="s">
        <v>1622</v>
      </c>
      <c r="B812">
        <v>43460</v>
      </c>
      <c r="C812" t="s">
        <v>1623</v>
      </c>
      <c r="D812" s="13">
        <f>VLOOKUP($C812,'commute time_303'!$E$10:$AR$964,31,FALSE)</f>
        <v>8.7002534854245877</v>
      </c>
      <c r="E812" s="13">
        <f>VLOOKUP($C812,'commute time_303'!$E$10:$AR$964,22,FALSE)</f>
        <v>16.621233859397417</v>
      </c>
      <c r="F812" s="13">
        <f>VLOOKUP($C812,'commute time_303'!$E$10:$AR$964,40,FALSE)</f>
        <v>26.935281837160751</v>
      </c>
    </row>
    <row r="813" spans="1:6" x14ac:dyDescent="0.25">
      <c r="A813" t="s">
        <v>1624</v>
      </c>
      <c r="B813">
        <v>43500</v>
      </c>
      <c r="C813" t="s">
        <v>1625</v>
      </c>
      <c r="D813" s="13">
        <f>VLOOKUP($C813,'commute time_303'!$E$10:$AR$964,31,FALSE)</f>
        <v>8.2771929824561408</v>
      </c>
      <c r="E813" s="13">
        <f>VLOOKUP($C813,'commute time_303'!$E$10:$AR$964,22,FALSE)</f>
        <v>15.32743810005053</v>
      </c>
      <c r="F813" s="13">
        <f>VLOOKUP($C813,'commute time_303'!$E$10:$AR$964,40,FALSE)</f>
        <v>23.119922630560929</v>
      </c>
    </row>
    <row r="814" spans="1:6" x14ac:dyDescent="0.25">
      <c r="A814" t="s">
        <v>1626</v>
      </c>
      <c r="B814">
        <v>43540</v>
      </c>
      <c r="C814" t="s">
        <v>1627</v>
      </c>
      <c r="D814" s="13">
        <f>VLOOKUP($C814,'commute time_303'!$E$10:$AR$964,31,FALSE)</f>
        <v>7.7085032032615022</v>
      </c>
      <c r="E814" s="13">
        <f>VLOOKUP($C814,'commute time_303'!$E$10:$AR$964,22,FALSE)</f>
        <v>13.844640434192673</v>
      </c>
      <c r="F814" s="13">
        <f>VLOOKUP($C814,'commute time_303'!$E$10:$AR$964,40,FALSE)</f>
        <v>22.82282793867121</v>
      </c>
    </row>
    <row r="815" spans="1:6" x14ac:dyDescent="0.25">
      <c r="A815" t="s">
        <v>1628</v>
      </c>
      <c r="B815">
        <v>43580</v>
      </c>
      <c r="C815" t="s">
        <v>1629</v>
      </c>
      <c r="D815" s="13">
        <f>VLOOKUP($C815,'commute time_303'!$E$10:$AR$964,31,FALSE)</f>
        <v>10.717617221328714</v>
      </c>
      <c r="E815" s="13">
        <f>VLOOKUP($C815,'commute time_303'!$E$10:$AR$964,22,FALSE)</f>
        <v>15.990551384933989</v>
      </c>
      <c r="F815" s="13">
        <f>VLOOKUP($C815,'commute time_303'!$E$10:$AR$964,40,FALSE)</f>
        <v>22.278999478895258</v>
      </c>
    </row>
    <row r="816" spans="1:6" x14ac:dyDescent="0.25">
      <c r="A816" t="s">
        <v>1630</v>
      </c>
      <c r="B816">
        <v>43620</v>
      </c>
      <c r="C816" t="s">
        <v>1631</v>
      </c>
      <c r="D816" s="13">
        <f>VLOOKUP($C816,'commute time_303'!$E$10:$AR$964,31,FALSE)</f>
        <v>11.41888792217037</v>
      </c>
      <c r="E816" s="13">
        <f>VLOOKUP($C816,'commute time_303'!$E$10:$AR$964,22,FALSE)</f>
        <v>16.86343701504622</v>
      </c>
      <c r="F816" s="13">
        <f>VLOOKUP($C816,'commute time_303'!$E$10:$AR$964,40,FALSE)</f>
        <v>22.718885242783088</v>
      </c>
    </row>
    <row r="817" spans="1:6" x14ac:dyDescent="0.25">
      <c r="A817" t="s">
        <v>1632</v>
      </c>
      <c r="B817">
        <v>43660</v>
      </c>
      <c r="C817" t="s">
        <v>1633</v>
      </c>
      <c r="D817" s="13">
        <f>VLOOKUP($C817,'commute time_303'!$E$10:$AR$964,31,FALSE)</f>
        <v>6.762757385854969</v>
      </c>
      <c r="E817" s="13">
        <f>VLOOKUP($C817,'commute time_303'!$E$10:$AR$964,22,FALSE)</f>
        <v>11.069473684210527</v>
      </c>
      <c r="F817" s="13">
        <f>VLOOKUP($C817,'commute time_303'!$E$10:$AR$964,40,FALSE)</f>
        <v>16.774271844660195</v>
      </c>
    </row>
    <row r="818" spans="1:6" x14ac:dyDescent="0.25">
      <c r="A818" t="s">
        <v>1634</v>
      </c>
      <c r="B818">
        <v>43700</v>
      </c>
      <c r="C818" t="s">
        <v>1635</v>
      </c>
      <c r="D818" s="13">
        <f>VLOOKUP($C818,'commute time_303'!$E$10:$AR$964,31,FALSE)</f>
        <v>10.849504180439432</v>
      </c>
      <c r="E818" s="13">
        <f>VLOOKUP($C818,'commute time_303'!$E$10:$AR$964,22,FALSE)</f>
        <v>16.795746566238371</v>
      </c>
      <c r="F818" s="13">
        <f>VLOOKUP($C818,'commute time_303'!$E$10:$AR$964,40,FALSE)</f>
        <v>26.555141579731742</v>
      </c>
    </row>
    <row r="819" spans="1:6" x14ac:dyDescent="0.25">
      <c r="A819" t="s">
        <v>1636</v>
      </c>
      <c r="B819">
        <v>43740</v>
      </c>
      <c r="C819" t="s">
        <v>1637</v>
      </c>
      <c r="D819" s="13">
        <f>VLOOKUP($C819,'commute time_303'!$E$10:$AR$964,31,FALSE)</f>
        <v>11.477093543575538</v>
      </c>
      <c r="E819" s="13">
        <f>VLOOKUP($C819,'commute time_303'!$E$10:$AR$964,22,FALSE)</f>
        <v>18.906598984771573</v>
      </c>
      <c r="F819" s="13">
        <f>VLOOKUP($C819,'commute time_303'!$E$10:$AR$964,40,FALSE)</f>
        <v>30.550697674418604</v>
      </c>
    </row>
    <row r="820" spans="1:6" x14ac:dyDescent="0.25">
      <c r="A820" t="s">
        <v>1638</v>
      </c>
      <c r="B820">
        <v>43780</v>
      </c>
      <c r="C820" t="s">
        <v>1639</v>
      </c>
      <c r="D820" s="13">
        <f>VLOOKUP($C820,'commute time_303'!$E$10:$AR$964,31,FALSE)</f>
        <v>12.163006791949664</v>
      </c>
      <c r="E820" s="13">
        <f>VLOOKUP($C820,'commute time_303'!$E$10:$AR$964,22,FALSE)</f>
        <v>18.437541949436945</v>
      </c>
      <c r="F820" s="13">
        <f>VLOOKUP($C820,'commute time_303'!$E$10:$AR$964,40,FALSE)</f>
        <v>27.533821989528796</v>
      </c>
    </row>
    <row r="821" spans="1:6" x14ac:dyDescent="0.25">
      <c r="A821" t="s">
        <v>1640</v>
      </c>
      <c r="B821">
        <v>43860</v>
      </c>
      <c r="C821" t="s">
        <v>1641</v>
      </c>
      <c r="D821" s="13">
        <f>VLOOKUP($C821,'commute time_303'!$E$10:$AR$964,31,FALSE)</f>
        <v>12.231490338626363</v>
      </c>
      <c r="E821" s="13">
        <f>VLOOKUP($C821,'commute time_303'!$E$10:$AR$964,22,FALSE)</f>
        <v>20.155959237926449</v>
      </c>
      <c r="F821" s="13">
        <f>VLOOKUP($C821,'commute time_303'!$E$10:$AR$964,40,FALSE)</f>
        <v>32.27977427977428</v>
      </c>
    </row>
    <row r="822" spans="1:6" x14ac:dyDescent="0.25">
      <c r="A822" t="s">
        <v>1642</v>
      </c>
      <c r="B822">
        <v>43900</v>
      </c>
      <c r="C822" t="s">
        <v>1643</v>
      </c>
      <c r="D822" s="13">
        <f>VLOOKUP($C822,'commute time_303'!$E$10:$AR$964,31,FALSE)</f>
        <v>13.189763088622405</v>
      </c>
      <c r="E822" s="13">
        <f>VLOOKUP($C822,'commute time_303'!$E$10:$AR$964,22,FALSE)</f>
        <v>20.753422328033331</v>
      </c>
      <c r="F822" s="13">
        <f>VLOOKUP($C822,'commute time_303'!$E$10:$AR$964,40,FALSE)</f>
        <v>30.165870967741935</v>
      </c>
    </row>
    <row r="823" spans="1:6" x14ac:dyDescent="0.25">
      <c r="A823" t="s">
        <v>1644</v>
      </c>
      <c r="B823">
        <v>43940</v>
      </c>
      <c r="C823" t="s">
        <v>1645</v>
      </c>
      <c r="D823" s="13">
        <f>VLOOKUP($C823,'commute time_303'!$E$10:$AR$964,31,FALSE)</f>
        <v>7.6816838995568686</v>
      </c>
      <c r="E823" s="13">
        <f>VLOOKUP($C823,'commute time_303'!$E$10:$AR$964,22,FALSE)</f>
        <v>12.95601173020528</v>
      </c>
      <c r="F823" s="13">
        <f>VLOOKUP($C823,'commute time_303'!$E$10:$AR$964,40,FALSE)</f>
        <v>22.771929824561404</v>
      </c>
    </row>
    <row r="824" spans="1:6" x14ac:dyDescent="0.25">
      <c r="A824" t="s">
        <v>1646</v>
      </c>
      <c r="B824">
        <v>43980</v>
      </c>
      <c r="C824" t="s">
        <v>1647</v>
      </c>
      <c r="D824" s="13">
        <f>VLOOKUP($C824,'commute time_303'!$E$10:$AR$964,31,FALSE)</f>
        <v>6.982859368913128</v>
      </c>
      <c r="E824" s="13">
        <f>VLOOKUP($C824,'commute time_303'!$E$10:$AR$964,22,FALSE)</f>
        <v>11.850670070197831</v>
      </c>
      <c r="F824" s="13">
        <f>VLOOKUP($C824,'commute time_303'!$E$10:$AR$964,40,FALSE)</f>
        <v>20.305555555555557</v>
      </c>
    </row>
    <row r="825" spans="1:6" x14ac:dyDescent="0.25">
      <c r="A825" t="s">
        <v>1648</v>
      </c>
      <c r="B825">
        <v>44020</v>
      </c>
      <c r="C825" t="s">
        <v>1649</v>
      </c>
      <c r="D825" s="13">
        <f>VLOOKUP($C825,'commute time_303'!$E$10:$AR$964,31,FALSE)</f>
        <v>7.3658959537572253</v>
      </c>
      <c r="E825" s="13">
        <f>VLOOKUP($C825,'commute time_303'!$E$10:$AR$964,22,FALSE)</f>
        <v>13.050335570469798</v>
      </c>
      <c r="F825" s="13">
        <f>VLOOKUP($C825,'commute time_303'!$E$10:$AR$964,40,FALSE)</f>
        <v>20.8125</v>
      </c>
    </row>
    <row r="826" spans="1:6" x14ac:dyDescent="0.25">
      <c r="A826" t="s">
        <v>1650</v>
      </c>
      <c r="B826">
        <v>44060</v>
      </c>
      <c r="C826" t="s">
        <v>1651</v>
      </c>
      <c r="D826" s="13">
        <f>VLOOKUP($C826,'commute time_303'!$E$10:$AR$964,31,FALSE)</f>
        <v>12.56196740917925</v>
      </c>
      <c r="E826" s="13">
        <f>VLOOKUP($C826,'commute time_303'!$E$10:$AR$964,22,FALSE)</f>
        <v>18.922012710202161</v>
      </c>
      <c r="F826" s="13">
        <f>VLOOKUP($C826,'commute time_303'!$E$10:$AR$964,40,FALSE)</f>
        <v>28.739782500533089</v>
      </c>
    </row>
    <row r="827" spans="1:6" x14ac:dyDescent="0.25">
      <c r="A827" t="s">
        <v>1652</v>
      </c>
      <c r="B827">
        <v>44100</v>
      </c>
      <c r="C827" t="s">
        <v>1653</v>
      </c>
      <c r="D827" s="13">
        <f>VLOOKUP($C827,'commute time_303'!$E$10:$AR$964,31,FALSE)</f>
        <v>11.886885663356251</v>
      </c>
      <c r="E827" s="13">
        <f>VLOOKUP($C827,'commute time_303'!$E$10:$AR$964,22,FALSE)</f>
        <v>17.539892125134845</v>
      </c>
      <c r="F827" s="13">
        <f>VLOOKUP($C827,'commute time_303'!$E$10:$AR$964,40,FALSE)</f>
        <v>23.786360790117833</v>
      </c>
    </row>
    <row r="828" spans="1:6" x14ac:dyDescent="0.25">
      <c r="A828" t="s">
        <v>1654</v>
      </c>
      <c r="B828">
        <v>44140</v>
      </c>
      <c r="C828" t="s">
        <v>1655</v>
      </c>
      <c r="D828" s="13">
        <f>VLOOKUP($C828,'commute time_303'!$E$10:$AR$964,31,FALSE)</f>
        <v>12.407305673991473</v>
      </c>
      <c r="E828" s="13">
        <f>VLOOKUP($C828,'commute time_303'!$E$10:$AR$964,22,FALSE)</f>
        <v>20.485680166777986</v>
      </c>
      <c r="F828" s="13">
        <f>VLOOKUP($C828,'commute time_303'!$E$10:$AR$964,40,FALSE)</f>
        <v>31.249967001927086</v>
      </c>
    </row>
    <row r="829" spans="1:6" x14ac:dyDescent="0.25">
      <c r="A829" t="s">
        <v>1656</v>
      </c>
      <c r="B829">
        <v>44180</v>
      </c>
      <c r="C829" t="s">
        <v>1657</v>
      </c>
      <c r="D829" s="13">
        <f>VLOOKUP($C829,'commute time_303'!$E$10:$AR$964,31,FALSE)</f>
        <v>12.44635898096557</v>
      </c>
      <c r="E829" s="13">
        <f>VLOOKUP($C829,'commute time_303'!$E$10:$AR$964,22,FALSE)</f>
        <v>18.937202145911058</v>
      </c>
      <c r="F829" s="13">
        <f>VLOOKUP($C829,'commute time_303'!$E$10:$AR$964,40,FALSE)</f>
        <v>30.133792648211561</v>
      </c>
    </row>
    <row r="830" spans="1:6" x14ac:dyDescent="0.25">
      <c r="A830" t="s">
        <v>1658</v>
      </c>
      <c r="B830">
        <v>44220</v>
      </c>
      <c r="C830" t="s">
        <v>1659</v>
      </c>
      <c r="D830" s="13">
        <f>VLOOKUP($C830,'commute time_303'!$E$10:$AR$964,31,FALSE)</f>
        <v>11.895293895293895</v>
      </c>
      <c r="E830" s="13">
        <f>VLOOKUP($C830,'commute time_303'!$E$10:$AR$964,22,FALSE)</f>
        <v>18.268154311649017</v>
      </c>
      <c r="F830" s="13">
        <f>VLOOKUP($C830,'commute time_303'!$E$10:$AR$964,40,FALSE)</f>
        <v>30.461114175399889</v>
      </c>
    </row>
    <row r="831" spans="1:6" x14ac:dyDescent="0.25">
      <c r="A831" t="s">
        <v>1660</v>
      </c>
      <c r="B831">
        <v>44260</v>
      </c>
      <c r="C831" t="s">
        <v>1661</v>
      </c>
      <c r="D831" s="13">
        <f>VLOOKUP($C831,'commute time_303'!$E$10:$AR$964,31,FALSE)</f>
        <v>8.2327883951185825</v>
      </c>
      <c r="E831" s="13">
        <f>VLOOKUP($C831,'commute time_303'!$E$10:$AR$964,22,FALSE)</f>
        <v>13.616553659106851</v>
      </c>
      <c r="F831" s="13">
        <f>VLOOKUP($C831,'commute time_303'!$E$10:$AR$964,40,FALSE)</f>
        <v>22.472772277227723</v>
      </c>
    </row>
    <row r="832" spans="1:6" x14ac:dyDescent="0.25">
      <c r="A832" t="s">
        <v>1662</v>
      </c>
      <c r="B832">
        <v>44300</v>
      </c>
      <c r="C832" t="s">
        <v>1663</v>
      </c>
      <c r="D832" s="13">
        <f>VLOOKUP($C832,'commute time_303'!$E$10:$AR$964,31,FALSE)</f>
        <v>11.302023645463118</v>
      </c>
      <c r="E832" s="13">
        <f>VLOOKUP($C832,'commute time_303'!$E$10:$AR$964,22,FALSE)</f>
        <v>17.426570197044335</v>
      </c>
      <c r="F832" s="13">
        <f>VLOOKUP($C832,'commute time_303'!$E$10:$AR$964,40,FALSE)</f>
        <v>26.338294353886134</v>
      </c>
    </row>
    <row r="833" spans="1:6" x14ac:dyDescent="0.25">
      <c r="A833" t="s">
        <v>1664</v>
      </c>
      <c r="B833">
        <v>44340</v>
      </c>
      <c r="C833" t="s">
        <v>1665</v>
      </c>
      <c r="D833" s="13">
        <f>VLOOKUP($C833,'commute time_303'!$E$10:$AR$964,31,FALSE)</f>
        <v>10.109789259007478</v>
      </c>
      <c r="E833" s="13">
        <f>VLOOKUP($C833,'commute time_303'!$E$10:$AR$964,22,FALSE)</f>
        <v>16.09773403524834</v>
      </c>
      <c r="F833" s="13">
        <f>VLOOKUP($C833,'commute time_303'!$E$10:$AR$964,40,FALSE)</f>
        <v>31.390846496557309</v>
      </c>
    </row>
    <row r="834" spans="1:6" x14ac:dyDescent="0.25">
      <c r="A834" t="s">
        <v>1666</v>
      </c>
      <c r="B834">
        <v>44380</v>
      </c>
      <c r="C834" t="s">
        <v>1667</v>
      </c>
      <c r="D834" s="13">
        <f>VLOOKUP($C834,'commute time_303'!$E$10:$AR$964,31,FALSE)</f>
        <v>12.736977823620423</v>
      </c>
      <c r="E834" s="13">
        <f>VLOOKUP($C834,'commute time_303'!$E$10:$AR$964,22,FALSE)</f>
        <v>20.441515650741351</v>
      </c>
      <c r="F834" s="13">
        <f>VLOOKUP($C834,'commute time_303'!$E$10:$AR$964,40,FALSE)</f>
        <v>32.214198782961461</v>
      </c>
    </row>
    <row r="835" spans="1:6" x14ac:dyDescent="0.25">
      <c r="A835" t="s">
        <v>1668</v>
      </c>
      <c r="B835">
        <v>44420</v>
      </c>
      <c r="C835" t="s">
        <v>1669</v>
      </c>
      <c r="D835" s="13">
        <f>VLOOKUP($C835,'commute time_303'!$E$10:$AR$964,31,FALSE)</f>
        <v>12.608261078998073</v>
      </c>
      <c r="E835" s="13">
        <f>VLOOKUP($C835,'commute time_303'!$E$10:$AR$964,22,FALSE)</f>
        <v>20.395131297193736</v>
      </c>
      <c r="F835" s="13">
        <f>VLOOKUP($C835,'commute time_303'!$E$10:$AR$964,40,FALSE)</f>
        <v>31.047642516839165</v>
      </c>
    </row>
    <row r="836" spans="1:6" x14ac:dyDescent="0.25">
      <c r="A836" t="s">
        <v>1670</v>
      </c>
      <c r="B836">
        <v>44500</v>
      </c>
      <c r="C836" t="s">
        <v>1671</v>
      </c>
      <c r="D836" s="13">
        <f>VLOOKUP($C836,'commute time_303'!$E$10:$AR$964,31,FALSE)</f>
        <v>7.3168436293436292</v>
      </c>
      <c r="E836" s="13">
        <f>VLOOKUP($C836,'commute time_303'!$E$10:$AR$964,22,FALSE)</f>
        <v>12.91650698056392</v>
      </c>
      <c r="F836" s="13">
        <f>VLOOKUP($C836,'commute time_303'!$E$10:$AR$964,40,FALSE)</f>
        <v>21.383485309017225</v>
      </c>
    </row>
    <row r="837" spans="1:6" x14ac:dyDescent="0.25">
      <c r="A837" t="s">
        <v>1672</v>
      </c>
      <c r="B837">
        <v>44540</v>
      </c>
      <c r="C837" t="s">
        <v>1673</v>
      </c>
      <c r="D837" s="13">
        <f>VLOOKUP($C837,'commute time_303'!$E$10:$AR$964,31,FALSE)</f>
        <v>7.3924938618028762</v>
      </c>
      <c r="E837" s="13">
        <f>VLOOKUP($C837,'commute time_303'!$E$10:$AR$964,22,FALSE)</f>
        <v>12.124726477024069</v>
      </c>
      <c r="F837" s="13">
        <f>VLOOKUP($C837,'commute time_303'!$E$10:$AR$964,40,FALSE)</f>
        <v>18.365495207667731</v>
      </c>
    </row>
    <row r="838" spans="1:6" x14ac:dyDescent="0.25">
      <c r="A838" t="s">
        <v>1674</v>
      </c>
      <c r="B838">
        <v>44580</v>
      </c>
      <c r="C838" t="s">
        <v>1675</v>
      </c>
      <c r="D838" s="13">
        <f>VLOOKUP($C838,'commute time_303'!$E$10:$AR$964,31,FALSE)</f>
        <v>8.7637147335423187</v>
      </c>
      <c r="E838" s="13">
        <f>VLOOKUP($C838,'commute time_303'!$E$10:$AR$964,22,FALSE)</f>
        <v>16.031001793492187</v>
      </c>
      <c r="F838" s="13">
        <f>VLOOKUP($C838,'commute time_303'!$E$10:$AR$964,40,FALSE)</f>
        <v>25.491254752851709</v>
      </c>
    </row>
    <row r="839" spans="1:6" x14ac:dyDescent="0.25">
      <c r="A839" t="s">
        <v>1676</v>
      </c>
      <c r="B839">
        <v>44600</v>
      </c>
      <c r="C839" t="s">
        <v>1677</v>
      </c>
      <c r="D839" s="13">
        <f>VLOOKUP($C839,'commute time_303'!$E$10:$AR$964,31,FALSE)</f>
        <v>11.681597611048899</v>
      </c>
      <c r="E839" s="13">
        <f>VLOOKUP($C839,'commute time_303'!$E$10:$AR$964,22,FALSE)</f>
        <v>20.753838847554221</v>
      </c>
      <c r="F839" s="13">
        <f>VLOOKUP($C839,'commute time_303'!$E$10:$AR$964,40,FALSE)</f>
        <v>33.060180367672565</v>
      </c>
    </row>
    <row r="840" spans="1:6" x14ac:dyDescent="0.25">
      <c r="A840" t="s">
        <v>1678</v>
      </c>
      <c r="B840">
        <v>44620</v>
      </c>
      <c r="C840" t="s">
        <v>1679</v>
      </c>
      <c r="D840" s="13">
        <f>VLOOKUP($C840,'commute time_303'!$E$10:$AR$964,31,FALSE)</f>
        <v>10.573609059576563</v>
      </c>
      <c r="E840" s="13">
        <f>VLOOKUP($C840,'commute time_303'!$E$10:$AR$964,22,FALSE)</f>
        <v>16.024067194314327</v>
      </c>
      <c r="F840" s="13">
        <f>VLOOKUP($C840,'commute time_303'!$E$10:$AR$964,40,FALSE)</f>
        <v>23.754946364719906</v>
      </c>
    </row>
    <row r="841" spans="1:6" x14ac:dyDescent="0.25">
      <c r="A841" t="s">
        <v>1680</v>
      </c>
      <c r="B841">
        <v>44660</v>
      </c>
      <c r="C841" t="s">
        <v>1681</v>
      </c>
      <c r="D841" s="13">
        <f>VLOOKUP($C841,'commute time_303'!$E$10:$AR$964,31,FALSE)</f>
        <v>8.3798270191253508</v>
      </c>
      <c r="E841" s="13">
        <f>VLOOKUP($C841,'commute time_303'!$E$10:$AR$964,22,FALSE)</f>
        <v>13.202791375898343</v>
      </c>
      <c r="F841" s="13">
        <f>VLOOKUP($C841,'commute time_303'!$E$10:$AR$964,40,FALSE)</f>
        <v>21.512939808083747</v>
      </c>
    </row>
    <row r="842" spans="1:6" x14ac:dyDescent="0.25">
      <c r="A842" t="s">
        <v>1682</v>
      </c>
      <c r="B842">
        <v>44700</v>
      </c>
      <c r="C842" t="s">
        <v>1683</v>
      </c>
      <c r="D842" s="13">
        <f>VLOOKUP($C842,'commute time_303'!$E$10:$AR$964,31,FALSE)</f>
        <v>12.812301054902271</v>
      </c>
      <c r="E842" s="13">
        <f>VLOOKUP($C842,'commute time_303'!$E$10:$AR$964,22,FALSE)</f>
        <v>21.139921898468007</v>
      </c>
      <c r="F842" s="13">
        <f>VLOOKUP($C842,'commute time_303'!$E$10:$AR$964,40,FALSE)</f>
        <v>35.82236842105263</v>
      </c>
    </row>
    <row r="843" spans="1:6" x14ac:dyDescent="0.25">
      <c r="A843" t="s">
        <v>1684</v>
      </c>
      <c r="B843">
        <v>44740</v>
      </c>
      <c r="C843" t="s">
        <v>1685</v>
      </c>
      <c r="D843" s="13">
        <f>VLOOKUP($C843,'commute time_303'!$E$10:$AR$964,31,FALSE)</f>
        <v>6.3490140845070417</v>
      </c>
      <c r="E843" s="13">
        <f>VLOOKUP($C843,'commute time_303'!$E$10:$AR$964,22,FALSE)</f>
        <v>10.143333333333333</v>
      </c>
      <c r="F843" s="13">
        <f>VLOOKUP($C843,'commute time_303'!$E$10:$AR$964,40,FALSE)</f>
        <v>17.58728652751423</v>
      </c>
    </row>
    <row r="844" spans="1:6" x14ac:dyDescent="0.25">
      <c r="A844" t="s">
        <v>1686</v>
      </c>
      <c r="B844">
        <v>44780</v>
      </c>
      <c r="C844" t="s">
        <v>1687</v>
      </c>
      <c r="D844" s="13">
        <f>VLOOKUP($C844,'commute time_303'!$E$10:$AR$964,31,FALSE)</f>
        <v>11.649765775695784</v>
      </c>
      <c r="E844" s="13">
        <f>VLOOKUP($C844,'commute time_303'!$E$10:$AR$964,22,FALSE)</f>
        <v>20.809104704097116</v>
      </c>
      <c r="F844" s="13">
        <f>VLOOKUP($C844,'commute time_303'!$E$10:$AR$964,40,FALSE)</f>
        <v>32.244687915006637</v>
      </c>
    </row>
    <row r="845" spans="1:6" x14ac:dyDescent="0.25">
      <c r="A845" t="s">
        <v>1688</v>
      </c>
      <c r="B845">
        <v>44860</v>
      </c>
      <c r="C845" t="s">
        <v>1689</v>
      </c>
      <c r="D845" s="13">
        <f>VLOOKUP($C845,'commute time_303'!$E$10:$AR$964,31,FALSE)</f>
        <v>8.6885600866113322</v>
      </c>
      <c r="E845" s="13">
        <f>VLOOKUP($C845,'commute time_303'!$E$10:$AR$964,22,FALSE)</f>
        <v>15.860499265785609</v>
      </c>
      <c r="F845" s="13">
        <f>VLOOKUP($C845,'commute time_303'!$E$10:$AR$964,40,FALSE)</f>
        <v>25.044145873320538</v>
      </c>
    </row>
    <row r="846" spans="1:6" x14ac:dyDescent="0.25">
      <c r="A846" t="s">
        <v>1690</v>
      </c>
      <c r="B846">
        <v>44900</v>
      </c>
      <c r="C846" t="s">
        <v>1691</v>
      </c>
      <c r="D846" s="13">
        <f>VLOOKUP($C846,'commute time_303'!$E$10:$AR$964,31,FALSE)</f>
        <v>12.351213282247766</v>
      </c>
      <c r="E846" s="13">
        <f>VLOOKUP($C846,'commute time_303'!$E$10:$AR$964,22,FALSE)</f>
        <v>18.973541791942274</v>
      </c>
      <c r="F846" s="13">
        <f>VLOOKUP($C846,'commute time_303'!$E$10:$AR$964,40,FALSE)</f>
        <v>32.068907563025213</v>
      </c>
    </row>
    <row r="847" spans="1:6" x14ac:dyDescent="0.25">
      <c r="A847" t="s">
        <v>1692</v>
      </c>
      <c r="B847">
        <v>44940</v>
      </c>
      <c r="C847" t="s">
        <v>1693</v>
      </c>
      <c r="D847" s="13">
        <f>VLOOKUP($C847,'commute time_303'!$E$10:$AR$964,31,FALSE)</f>
        <v>11.926677243880327</v>
      </c>
      <c r="E847" s="13">
        <f>VLOOKUP($C847,'commute time_303'!$E$10:$AR$964,22,FALSE)</f>
        <v>17.418590522478738</v>
      </c>
      <c r="F847" s="13">
        <f>VLOOKUP($C847,'commute time_303'!$E$10:$AR$964,40,FALSE)</f>
        <v>26.919298245614034</v>
      </c>
    </row>
    <row r="848" spans="1:6" x14ac:dyDescent="0.25">
      <c r="A848" t="s">
        <v>1694</v>
      </c>
      <c r="B848">
        <v>44980</v>
      </c>
      <c r="C848" t="s">
        <v>1695</v>
      </c>
      <c r="D848" s="13">
        <f>VLOOKUP($C848,'commute time_303'!$E$10:$AR$964,31,FALSE)</f>
        <v>11.84308426073132</v>
      </c>
      <c r="E848" s="13">
        <f>VLOOKUP($C848,'commute time_303'!$E$10:$AR$964,22,FALSE)</f>
        <v>20.296558704453442</v>
      </c>
      <c r="F848" s="13">
        <f>VLOOKUP($C848,'commute time_303'!$E$10:$AR$964,40,FALSE)</f>
        <v>31.663630448926479</v>
      </c>
    </row>
    <row r="849" spans="1:6" x14ac:dyDescent="0.25">
      <c r="A849" t="s">
        <v>1696</v>
      </c>
      <c r="B849">
        <v>45000</v>
      </c>
      <c r="C849" t="s">
        <v>1697</v>
      </c>
      <c r="D849" s="13">
        <f>VLOOKUP($C849,'commute time_303'!$E$10:$AR$964,31,FALSE)</f>
        <v>8.2808988764044944</v>
      </c>
      <c r="E849" s="13">
        <f>VLOOKUP($C849,'commute time_303'!$E$10:$AR$964,22,FALSE)</f>
        <v>16.195530726256983</v>
      </c>
      <c r="F849" s="13">
        <f>VLOOKUP($C849,'commute time_303'!$E$10:$AR$964,40,FALSE)</f>
        <v>22.892459826946848</v>
      </c>
    </row>
    <row r="850" spans="1:6" x14ac:dyDescent="0.25">
      <c r="A850" t="s">
        <v>1698</v>
      </c>
      <c r="B850">
        <v>45020</v>
      </c>
      <c r="C850" t="s">
        <v>1699</v>
      </c>
      <c r="D850" s="13">
        <f>VLOOKUP($C850,'commute time_303'!$E$10:$AR$964,31,FALSE)</f>
        <v>7.4432397959183678</v>
      </c>
      <c r="E850" s="13">
        <f>VLOOKUP($C850,'commute time_303'!$E$10:$AR$964,22,FALSE)</f>
        <v>12.278781038374717</v>
      </c>
      <c r="F850" s="13">
        <f>VLOOKUP($C850,'commute time_303'!$E$10:$AR$964,40,FALSE)</f>
        <v>22.845386533665835</v>
      </c>
    </row>
    <row r="851" spans="1:6" x14ac:dyDescent="0.25">
      <c r="A851" t="s">
        <v>1700</v>
      </c>
      <c r="B851">
        <v>45060</v>
      </c>
      <c r="C851" t="s">
        <v>1701</v>
      </c>
      <c r="D851" s="13">
        <f>VLOOKUP($C851,'commute time_303'!$E$10:$AR$964,31,FALSE)</f>
        <v>12.128782605134925</v>
      </c>
      <c r="E851" s="13">
        <f>VLOOKUP($C851,'commute time_303'!$E$10:$AR$964,22,FALSE)</f>
        <v>18.587159428108983</v>
      </c>
      <c r="F851" s="13">
        <f>VLOOKUP($C851,'commute time_303'!$E$10:$AR$964,40,FALSE)</f>
        <v>27.547620308115835</v>
      </c>
    </row>
    <row r="852" spans="1:6" x14ac:dyDescent="0.25">
      <c r="A852" t="s">
        <v>1702</v>
      </c>
      <c r="B852">
        <v>45140</v>
      </c>
      <c r="C852" t="s">
        <v>1703</v>
      </c>
      <c r="D852" s="13">
        <f>VLOOKUP($C852,'commute time_303'!$E$10:$AR$964,31,FALSE)</f>
        <v>10.251457442673921</v>
      </c>
      <c r="E852" s="13">
        <f>VLOOKUP($C852,'commute time_303'!$E$10:$AR$964,22,FALSE)</f>
        <v>17.98108925869894</v>
      </c>
      <c r="F852" s="13">
        <f>VLOOKUP($C852,'commute time_303'!$E$10:$AR$964,40,FALSE)</f>
        <v>32.006202290076338</v>
      </c>
    </row>
    <row r="853" spans="1:6" x14ac:dyDescent="0.25">
      <c r="A853" t="s">
        <v>1704</v>
      </c>
      <c r="B853">
        <v>45180</v>
      </c>
      <c r="C853" t="s">
        <v>1705</v>
      </c>
      <c r="D853" s="13">
        <f>VLOOKUP($C853,'commute time_303'!$E$10:$AR$964,31,FALSE)</f>
        <v>11.898858075040783</v>
      </c>
      <c r="E853" s="13">
        <f>VLOOKUP($C853,'commute time_303'!$E$10:$AR$964,22,FALSE)</f>
        <v>20.514930325149304</v>
      </c>
      <c r="F853" s="13">
        <f>VLOOKUP($C853,'commute time_303'!$E$10:$AR$964,40,FALSE)</f>
        <v>32.069099128188569</v>
      </c>
    </row>
    <row r="854" spans="1:6" x14ac:dyDescent="0.25">
      <c r="A854" t="s">
        <v>1706</v>
      </c>
      <c r="B854">
        <v>45220</v>
      </c>
      <c r="C854" t="s">
        <v>1707</v>
      </c>
      <c r="D854" s="13">
        <f>VLOOKUP($C854,'commute time_303'!$E$10:$AR$964,31,FALSE)</f>
        <v>13.39614809895401</v>
      </c>
      <c r="E854" s="13">
        <f>VLOOKUP($C854,'commute time_303'!$E$10:$AR$964,22,FALSE)</f>
        <v>20.678419284452602</v>
      </c>
      <c r="F854" s="13">
        <f>VLOOKUP($C854,'commute time_303'!$E$10:$AR$964,40,FALSE)</f>
        <v>31.036013813517513</v>
      </c>
    </row>
    <row r="855" spans="1:6" x14ac:dyDescent="0.25">
      <c r="A855" t="s">
        <v>1708</v>
      </c>
      <c r="B855">
        <v>45260</v>
      </c>
      <c r="C855" t="s">
        <v>1709</v>
      </c>
      <c r="D855" s="13">
        <f>VLOOKUP($C855,'commute time_303'!$E$10:$AR$964,31,FALSE)</f>
        <v>6.8481984642646188</v>
      </c>
      <c r="E855" s="13">
        <f>VLOOKUP($C855,'commute time_303'!$E$10:$AR$964,22,FALSE)</f>
        <v>10.409566517189836</v>
      </c>
      <c r="F855" s="13">
        <f>VLOOKUP($C855,'commute time_303'!$E$10:$AR$964,40,FALSE)</f>
        <v>18.091836734693878</v>
      </c>
    </row>
    <row r="856" spans="1:6" x14ac:dyDescent="0.25">
      <c r="A856" t="s">
        <v>1710</v>
      </c>
      <c r="B856">
        <v>45300</v>
      </c>
      <c r="C856" t="s">
        <v>1711</v>
      </c>
      <c r="D856" s="13">
        <f>VLOOKUP($C856,'commute time_303'!$E$10:$AR$964,31,FALSE)</f>
        <v>15.269182940807543</v>
      </c>
      <c r="E856" s="13">
        <f>VLOOKUP($C856,'commute time_303'!$E$10:$AR$964,22,FALSE)</f>
        <v>22.51429723646708</v>
      </c>
      <c r="F856" s="13">
        <f>VLOOKUP($C856,'commute time_303'!$E$10:$AR$964,40,FALSE)</f>
        <v>33.276621129532039</v>
      </c>
    </row>
    <row r="857" spans="1:6" x14ac:dyDescent="0.25">
      <c r="A857" t="s">
        <v>1712</v>
      </c>
      <c r="B857">
        <v>45340</v>
      </c>
      <c r="C857" t="s">
        <v>1713</v>
      </c>
      <c r="D857" s="13">
        <f>VLOOKUP($C857,'commute time_303'!$E$10:$AR$964,31,FALSE)</f>
        <v>10.337760910815939</v>
      </c>
      <c r="E857" s="13">
        <f>VLOOKUP($C857,'commute time_303'!$E$10:$AR$964,22,FALSE)</f>
        <v>16.926798485485907</v>
      </c>
      <c r="F857" s="13">
        <f>VLOOKUP($C857,'commute time_303'!$E$10:$AR$964,40,FALSE)</f>
        <v>28.071604938271605</v>
      </c>
    </row>
    <row r="858" spans="1:6" x14ac:dyDescent="0.25">
      <c r="A858" t="s">
        <v>1714</v>
      </c>
      <c r="B858">
        <v>45380</v>
      </c>
      <c r="C858" t="s">
        <v>1715</v>
      </c>
      <c r="D858" s="13">
        <f>VLOOKUP($C858,'commute time_303'!$E$10:$AR$964,31,FALSE)</f>
        <v>10.506453048509123</v>
      </c>
      <c r="E858" s="13">
        <f>VLOOKUP($C858,'commute time_303'!$E$10:$AR$964,22,FALSE)</f>
        <v>20.910216718266255</v>
      </c>
      <c r="F858" s="13">
        <f>VLOOKUP($C858,'commute time_303'!$E$10:$AR$964,40,FALSE)</f>
        <v>38.79276315789474</v>
      </c>
    </row>
    <row r="859" spans="1:6" x14ac:dyDescent="0.25">
      <c r="A859" t="s">
        <v>1716</v>
      </c>
      <c r="B859">
        <v>45460</v>
      </c>
      <c r="C859" t="s">
        <v>1717</v>
      </c>
      <c r="D859" s="13">
        <f>VLOOKUP($C859,'commute time_303'!$E$10:$AR$964,31,FALSE)</f>
        <v>11.284859784044123</v>
      </c>
      <c r="E859" s="13">
        <f>VLOOKUP($C859,'commute time_303'!$E$10:$AR$964,22,FALSE)</f>
        <v>17.805610611373684</v>
      </c>
      <c r="F859" s="13">
        <f>VLOOKUP($C859,'commute time_303'!$E$10:$AR$964,40,FALSE)</f>
        <v>28.770214820178616</v>
      </c>
    </row>
    <row r="860" spans="1:6" x14ac:dyDescent="0.25">
      <c r="A860" t="s">
        <v>1718</v>
      </c>
      <c r="B860">
        <v>45500</v>
      </c>
      <c r="C860" t="s">
        <v>1719</v>
      </c>
      <c r="D860" s="13">
        <f>VLOOKUP($C860,'commute time_303'!$E$10:$AR$964,31,FALSE)</f>
        <v>10.865369277396715</v>
      </c>
      <c r="E860" s="13">
        <f>VLOOKUP($C860,'commute time_303'!$E$10:$AR$964,22,FALSE)</f>
        <v>16.340735347651982</v>
      </c>
      <c r="F860" s="13">
        <f>VLOOKUP($C860,'commute time_303'!$E$10:$AR$964,40,FALSE)</f>
        <v>23.384804255899603</v>
      </c>
    </row>
    <row r="861" spans="1:6" x14ac:dyDescent="0.25">
      <c r="A861" t="s">
        <v>1720</v>
      </c>
      <c r="B861">
        <v>45520</v>
      </c>
      <c r="C861" t="s">
        <v>1721</v>
      </c>
      <c r="D861" s="13">
        <f>VLOOKUP($C861,'commute time_303'!$E$10:$AR$964,31,FALSE)</f>
        <v>7.2744706352377149</v>
      </c>
      <c r="E861" s="13">
        <f>VLOOKUP($C861,'commute time_303'!$E$10:$AR$964,22,FALSE)</f>
        <v>12.247680890538033</v>
      </c>
      <c r="F861" s="13">
        <f>VLOOKUP($C861,'commute time_303'!$E$10:$AR$964,40,FALSE)</f>
        <v>21.166924265842351</v>
      </c>
    </row>
    <row r="862" spans="1:6" x14ac:dyDescent="0.25">
      <c r="A862" t="s">
        <v>1722</v>
      </c>
      <c r="B862">
        <v>45540</v>
      </c>
      <c r="C862" t="s">
        <v>1723</v>
      </c>
      <c r="D862" s="13">
        <f>VLOOKUP($C862,'commute time_303'!$E$10:$AR$964,31,FALSE)</f>
        <v>11.168986083499005</v>
      </c>
      <c r="E862" s="13">
        <f>VLOOKUP($C862,'commute time_303'!$E$10:$AR$964,22,FALSE)</f>
        <v>18.040053404539385</v>
      </c>
      <c r="F862" s="13">
        <f>VLOOKUP($C862,'commute time_303'!$E$10:$AR$964,40,FALSE)</f>
        <v>32.768269831355404</v>
      </c>
    </row>
    <row r="863" spans="1:6" x14ac:dyDescent="0.25">
      <c r="A863" t="s">
        <v>1724</v>
      </c>
      <c r="B863">
        <v>45580</v>
      </c>
      <c r="C863" t="s">
        <v>1725</v>
      </c>
      <c r="D863" s="13">
        <f>VLOOKUP($C863,'commute time_303'!$E$10:$AR$964,31,FALSE)</f>
        <v>10.440112728980742</v>
      </c>
      <c r="E863" s="13">
        <f>VLOOKUP($C863,'commute time_303'!$E$10:$AR$964,22,FALSE)</f>
        <v>16.383008356545961</v>
      </c>
      <c r="F863" s="13">
        <f>VLOOKUP($C863,'commute time_303'!$E$10:$AR$964,40,FALSE)</f>
        <v>32.721254355400696</v>
      </c>
    </row>
    <row r="864" spans="1:6" x14ac:dyDescent="0.25">
      <c r="A864" t="s">
        <v>1726</v>
      </c>
      <c r="B864">
        <v>45620</v>
      </c>
      <c r="C864" t="s">
        <v>1727</v>
      </c>
      <c r="D864" s="13">
        <f>VLOOKUP($C864,'commute time_303'!$E$10:$AR$964,31,FALSE)</f>
        <v>10.936258523569522</v>
      </c>
      <c r="E864" s="13">
        <f>VLOOKUP($C864,'commute time_303'!$E$10:$AR$964,22,FALSE)</f>
        <v>16.697099892588614</v>
      </c>
      <c r="F864" s="13">
        <f>VLOOKUP($C864,'commute time_303'!$E$10:$AR$964,40,FALSE)</f>
        <v>26.007326007326007</v>
      </c>
    </row>
    <row r="865" spans="1:6" x14ac:dyDescent="0.25">
      <c r="A865" t="s">
        <v>1728</v>
      </c>
      <c r="B865">
        <v>45640</v>
      </c>
      <c r="C865" t="s">
        <v>1729</v>
      </c>
      <c r="D865" s="13">
        <f>VLOOKUP($C865,'commute time_303'!$E$10:$AR$964,31,FALSE)</f>
        <v>13.121855988377373</v>
      </c>
      <c r="E865" s="13">
        <f>VLOOKUP($C865,'commute time_303'!$E$10:$AR$964,22,FALSE)</f>
        <v>21.180523965967485</v>
      </c>
      <c r="F865" s="13">
        <f>VLOOKUP($C865,'commute time_303'!$E$10:$AR$964,40,FALSE)</f>
        <v>31.473014919395215</v>
      </c>
    </row>
    <row r="866" spans="1:6" x14ac:dyDescent="0.25">
      <c r="A866" t="s">
        <v>1730</v>
      </c>
      <c r="B866">
        <v>45660</v>
      </c>
      <c r="C866" t="s">
        <v>1731</v>
      </c>
      <c r="D866" s="13">
        <f>VLOOKUP($C866,'commute time_303'!$E$10:$AR$964,31,FALSE)</f>
        <v>10.201073694485114</v>
      </c>
      <c r="E866" s="13">
        <f>VLOOKUP($C866,'commute time_303'!$E$10:$AR$964,22,FALSE)</f>
        <v>17.42628292153136</v>
      </c>
      <c r="F866" s="13">
        <f>VLOOKUP($C866,'commute time_303'!$E$10:$AR$964,40,FALSE)</f>
        <v>30.509877003354454</v>
      </c>
    </row>
    <row r="867" spans="1:6" x14ac:dyDescent="0.25">
      <c r="A867" t="s">
        <v>1732</v>
      </c>
      <c r="B867">
        <v>45700</v>
      </c>
      <c r="C867" t="s">
        <v>1733</v>
      </c>
      <c r="D867" s="13">
        <f>VLOOKUP($C867,'commute time_303'!$E$10:$AR$964,31,FALSE)</f>
        <v>10.26805356288857</v>
      </c>
      <c r="E867" s="13">
        <f>VLOOKUP($C867,'commute time_303'!$E$10:$AR$964,22,FALSE)</f>
        <v>15.16333118140736</v>
      </c>
      <c r="F867" s="13">
        <f>VLOOKUP($C867,'commute time_303'!$E$10:$AR$964,40,FALSE)</f>
        <v>22.646837820914214</v>
      </c>
    </row>
    <row r="868" spans="1:6" x14ac:dyDescent="0.25">
      <c r="A868" t="s">
        <v>1734</v>
      </c>
      <c r="B868">
        <v>45740</v>
      </c>
      <c r="C868" t="s">
        <v>1735</v>
      </c>
      <c r="D868" s="13">
        <f>VLOOKUP($C868,'commute time_303'!$E$10:$AR$964,31,FALSE)</f>
        <v>10.631523458091724</v>
      </c>
      <c r="E868" s="13">
        <f>VLOOKUP($C868,'commute time_303'!$E$10:$AR$964,22,FALSE)</f>
        <v>16.93734939759036</v>
      </c>
      <c r="F868" s="13">
        <f>VLOOKUP($C868,'commute time_303'!$E$10:$AR$964,40,FALSE)</f>
        <v>28.905303030303031</v>
      </c>
    </row>
    <row r="869" spans="1:6" x14ac:dyDescent="0.25">
      <c r="A869" t="s">
        <v>1736</v>
      </c>
      <c r="B869">
        <v>45780</v>
      </c>
      <c r="C869" t="s">
        <v>1737</v>
      </c>
      <c r="D869" s="13">
        <f>VLOOKUP($C869,'commute time_303'!$E$10:$AR$964,31,FALSE)</f>
        <v>11.679995160607344</v>
      </c>
      <c r="E869" s="13">
        <f>VLOOKUP($C869,'commute time_303'!$E$10:$AR$964,22,FALSE)</f>
        <v>18.093386654817447</v>
      </c>
      <c r="F869" s="13">
        <f>VLOOKUP($C869,'commute time_303'!$E$10:$AR$964,40,FALSE)</f>
        <v>26.281803542673106</v>
      </c>
    </row>
    <row r="870" spans="1:6" x14ac:dyDescent="0.25">
      <c r="A870" t="s">
        <v>1738</v>
      </c>
      <c r="B870">
        <v>45820</v>
      </c>
      <c r="C870" t="s">
        <v>1739</v>
      </c>
      <c r="D870" s="13">
        <f>VLOOKUP($C870,'commute time_303'!$E$10:$AR$964,31,FALSE)</f>
        <v>11.542472036317687</v>
      </c>
      <c r="E870" s="13">
        <f>VLOOKUP($C870,'commute time_303'!$E$10:$AR$964,22,FALSE)</f>
        <v>17.36324112356677</v>
      </c>
      <c r="F870" s="13">
        <f>VLOOKUP($C870,'commute time_303'!$E$10:$AR$964,40,FALSE)</f>
        <v>25.512041884816753</v>
      </c>
    </row>
    <row r="871" spans="1:6" x14ac:dyDescent="0.25">
      <c r="A871" t="s">
        <v>1740</v>
      </c>
      <c r="B871">
        <v>45860</v>
      </c>
      <c r="C871" t="s">
        <v>1741</v>
      </c>
      <c r="D871" s="13">
        <f>VLOOKUP($C871,'commute time_303'!$E$10:$AR$964,31,FALSE)</f>
        <v>12.578121358091835</v>
      </c>
      <c r="E871" s="13">
        <f>VLOOKUP($C871,'commute time_303'!$E$10:$AR$964,22,FALSE)</f>
        <v>22.324013852521329</v>
      </c>
      <c r="F871" s="13">
        <f>VLOOKUP($C871,'commute time_303'!$E$10:$AR$964,40,FALSE)</f>
        <v>37.726526891522333</v>
      </c>
    </row>
    <row r="872" spans="1:6" x14ac:dyDescent="0.25">
      <c r="A872" t="s">
        <v>1742</v>
      </c>
      <c r="B872">
        <v>45900</v>
      </c>
      <c r="C872" t="s">
        <v>1743</v>
      </c>
      <c r="D872" s="13">
        <f>VLOOKUP($C872,'commute time_303'!$E$10:$AR$964,31,FALSE)</f>
        <v>11.708353359607806</v>
      </c>
      <c r="E872" s="13">
        <f>VLOOKUP($C872,'commute time_303'!$E$10:$AR$964,22,FALSE)</f>
        <v>18.21023582538886</v>
      </c>
      <c r="F872" s="13">
        <f>VLOOKUP($C872,'commute time_303'!$E$10:$AR$964,40,FALSE)</f>
        <v>28.253269916765756</v>
      </c>
    </row>
    <row r="873" spans="1:6" x14ac:dyDescent="0.25">
      <c r="A873" t="s">
        <v>1744</v>
      </c>
      <c r="B873">
        <v>45940</v>
      </c>
      <c r="C873" t="s">
        <v>1745</v>
      </c>
      <c r="D873" s="13">
        <f>VLOOKUP($C873,'commute time_303'!$E$10:$AR$964,31,FALSE)</f>
        <v>12.837934138474234</v>
      </c>
      <c r="E873" s="13">
        <f>VLOOKUP($C873,'commute time_303'!$E$10:$AR$964,22,FALSE)</f>
        <v>20.825313627771095</v>
      </c>
      <c r="F873" s="13">
        <f>VLOOKUP($C873,'commute time_303'!$E$10:$AR$964,40,FALSE)</f>
        <v>33.113254930785253</v>
      </c>
    </row>
    <row r="874" spans="1:6" x14ac:dyDescent="0.25">
      <c r="A874" t="s">
        <v>1746</v>
      </c>
      <c r="B874">
        <v>45980</v>
      </c>
      <c r="C874" t="s">
        <v>1747</v>
      </c>
      <c r="D874" s="13">
        <f>VLOOKUP($C874,'commute time_303'!$E$10:$AR$964,31,FALSE)</f>
        <v>10.215670436187398</v>
      </c>
      <c r="E874" s="13">
        <f>VLOOKUP($C874,'commute time_303'!$E$10:$AR$964,22,FALSE)</f>
        <v>13.878836833602584</v>
      </c>
      <c r="F874" s="13">
        <f>VLOOKUP($C874,'commute time_303'!$E$10:$AR$964,40,FALSE)</f>
        <v>25.037688442211056</v>
      </c>
    </row>
    <row r="875" spans="1:6" x14ac:dyDescent="0.25">
      <c r="A875" t="s">
        <v>1748</v>
      </c>
      <c r="B875">
        <v>46020</v>
      </c>
      <c r="C875" t="s">
        <v>1749</v>
      </c>
      <c r="D875" s="13">
        <f>VLOOKUP($C875,'commute time_303'!$E$10:$AR$964,31,FALSE)</f>
        <v>11.144824234569901</v>
      </c>
      <c r="E875" s="13">
        <f>VLOOKUP($C875,'commute time_303'!$E$10:$AR$964,22,FALSE)</f>
        <v>18.085633626097867</v>
      </c>
      <c r="F875" s="13">
        <f>VLOOKUP($C875,'commute time_303'!$E$10:$AR$964,40,FALSE)</f>
        <v>31.149617455369793</v>
      </c>
    </row>
    <row r="876" spans="1:6" x14ac:dyDescent="0.25">
      <c r="A876" t="s">
        <v>1750</v>
      </c>
      <c r="B876">
        <v>46060</v>
      </c>
      <c r="C876" t="s">
        <v>1751</v>
      </c>
      <c r="D876" s="13">
        <f>VLOOKUP($C876,'commute time_303'!$E$10:$AR$964,31,FALSE)</f>
        <v>13.920830933179722</v>
      </c>
      <c r="E876" s="13">
        <f>VLOOKUP($C876,'commute time_303'!$E$10:$AR$964,22,FALSE)</f>
        <v>21.987859903878658</v>
      </c>
      <c r="F876" s="13">
        <f>VLOOKUP($C876,'commute time_303'!$E$10:$AR$964,40,FALSE)</f>
        <v>32.25174317715728</v>
      </c>
    </row>
    <row r="877" spans="1:6" x14ac:dyDescent="0.25">
      <c r="A877" t="s">
        <v>1752</v>
      </c>
      <c r="B877">
        <v>46100</v>
      </c>
      <c r="C877" t="s">
        <v>1753</v>
      </c>
      <c r="D877" s="13">
        <f>VLOOKUP($C877,'commute time_303'!$E$10:$AR$964,31,FALSE)</f>
        <v>11.555997552019583</v>
      </c>
      <c r="E877" s="13">
        <f>VLOOKUP($C877,'commute time_303'!$E$10:$AR$964,22,FALSE)</f>
        <v>19</v>
      </c>
      <c r="F877" s="13">
        <f>VLOOKUP($C877,'commute time_303'!$E$10:$AR$964,40,FALSE)</f>
        <v>30.854054054054053</v>
      </c>
    </row>
    <row r="878" spans="1:6" x14ac:dyDescent="0.25">
      <c r="A878" t="s">
        <v>1754</v>
      </c>
      <c r="B878">
        <v>46140</v>
      </c>
      <c r="C878" t="s">
        <v>1755</v>
      </c>
      <c r="D878" s="13">
        <f>VLOOKUP($C878,'commute time_303'!$E$10:$AR$964,31,FALSE)</f>
        <v>12.568980981772299</v>
      </c>
      <c r="E878" s="13">
        <f>VLOOKUP($C878,'commute time_303'!$E$10:$AR$964,22,FALSE)</f>
        <v>20.134492592686065</v>
      </c>
      <c r="F878" s="13">
        <f>VLOOKUP($C878,'commute time_303'!$E$10:$AR$964,40,FALSE)</f>
        <v>28.820646970318698</v>
      </c>
    </row>
    <row r="879" spans="1:6" x14ac:dyDescent="0.25">
      <c r="A879" t="s">
        <v>1756</v>
      </c>
      <c r="B879">
        <v>46180</v>
      </c>
      <c r="C879" t="s">
        <v>1757</v>
      </c>
      <c r="D879" s="13">
        <f>VLOOKUP($C879,'commute time_303'!$E$10:$AR$964,31,FALSE)</f>
        <v>12.198236419599034</v>
      </c>
      <c r="E879" s="13">
        <f>VLOOKUP($C879,'commute time_303'!$E$10:$AR$964,22,FALSE)</f>
        <v>18.504890453834115</v>
      </c>
      <c r="F879" s="13">
        <f>VLOOKUP($C879,'commute time_303'!$E$10:$AR$964,40,FALSE)</f>
        <v>30.070498775615416</v>
      </c>
    </row>
    <row r="880" spans="1:6" x14ac:dyDescent="0.25">
      <c r="A880" t="s">
        <v>1758</v>
      </c>
      <c r="B880">
        <v>46220</v>
      </c>
      <c r="C880" t="s">
        <v>1759</v>
      </c>
      <c r="D880" s="13">
        <f>VLOOKUP($C880,'commute time_303'!$E$10:$AR$964,31,FALSE)</f>
        <v>12.782650894752805</v>
      </c>
      <c r="E880" s="13">
        <f>VLOOKUP($C880,'commute time_303'!$E$10:$AR$964,22,FALSE)</f>
        <v>20.000231830300219</v>
      </c>
      <c r="F880" s="13">
        <f>VLOOKUP($C880,'commute time_303'!$E$10:$AR$964,40,FALSE)</f>
        <v>28.88348807573275</v>
      </c>
    </row>
    <row r="881" spans="1:6" x14ac:dyDescent="0.25">
      <c r="A881" t="s">
        <v>1760</v>
      </c>
      <c r="B881">
        <v>46260</v>
      </c>
      <c r="C881" t="s">
        <v>1761</v>
      </c>
      <c r="D881" s="13">
        <f>VLOOKUP($C881,'commute time_303'!$E$10:$AR$964,31,FALSE)</f>
        <v>11.958951965065502</v>
      </c>
      <c r="E881" s="13">
        <f>VLOOKUP($C881,'commute time_303'!$E$10:$AR$964,22,FALSE)</f>
        <v>21.538011695906434</v>
      </c>
      <c r="F881" s="13">
        <f>VLOOKUP($C881,'commute time_303'!$E$10:$AR$964,40,FALSE)</f>
        <v>32.801758593125498</v>
      </c>
    </row>
    <row r="882" spans="1:6" x14ac:dyDescent="0.25">
      <c r="A882" t="s">
        <v>1762</v>
      </c>
      <c r="B882">
        <v>46300</v>
      </c>
      <c r="C882" t="s">
        <v>1763</v>
      </c>
      <c r="D882" s="13">
        <f>VLOOKUP($C882,'commute time_303'!$E$10:$AR$964,31,FALSE)</f>
        <v>8.7816120906801007</v>
      </c>
      <c r="E882" s="13">
        <f>VLOOKUP($C882,'commute time_303'!$E$10:$AR$964,22,FALSE)</f>
        <v>13.887351778656127</v>
      </c>
      <c r="F882" s="13">
        <f>VLOOKUP($C882,'commute time_303'!$E$10:$AR$964,40,FALSE)</f>
        <v>21.682788051209105</v>
      </c>
    </row>
    <row r="883" spans="1:6" x14ac:dyDescent="0.25">
      <c r="A883" t="s">
        <v>1764</v>
      </c>
      <c r="B883">
        <v>46340</v>
      </c>
      <c r="C883" t="s">
        <v>1765</v>
      </c>
      <c r="D883" s="13">
        <f>VLOOKUP($C883,'commute time_303'!$E$10:$AR$964,31,FALSE)</f>
        <v>12.283034482758621</v>
      </c>
      <c r="E883" s="13">
        <f>VLOOKUP($C883,'commute time_303'!$E$10:$AR$964,22,FALSE)</f>
        <v>18.774848851269649</v>
      </c>
      <c r="F883" s="13">
        <f>VLOOKUP($C883,'commute time_303'!$E$10:$AR$964,40,FALSE)</f>
        <v>30.355069989757595</v>
      </c>
    </row>
    <row r="884" spans="1:6" x14ac:dyDescent="0.25">
      <c r="A884" t="s">
        <v>1766</v>
      </c>
      <c r="B884">
        <v>46380</v>
      </c>
      <c r="C884" t="s">
        <v>1767</v>
      </c>
      <c r="D884" s="13">
        <f>VLOOKUP($C884,'commute time_303'!$E$10:$AR$964,31,FALSE)</f>
        <v>7.6109831494726627</v>
      </c>
      <c r="E884" s="13">
        <f>VLOOKUP($C884,'commute time_303'!$E$10:$AR$964,22,FALSE)</f>
        <v>12.820767955096313</v>
      </c>
      <c r="F884" s="13">
        <f>VLOOKUP($C884,'commute time_303'!$E$10:$AR$964,40,FALSE)</f>
        <v>22.970499243570348</v>
      </c>
    </row>
    <row r="885" spans="1:6" x14ac:dyDescent="0.25">
      <c r="A885" t="s">
        <v>1768</v>
      </c>
      <c r="B885">
        <v>46420</v>
      </c>
      <c r="C885" t="s">
        <v>1769</v>
      </c>
      <c r="D885" s="13">
        <f>VLOOKUP($C885,'commute time_303'!$E$10:$AR$964,31,FALSE)</f>
        <v>12.335066435586366</v>
      </c>
      <c r="E885" s="13">
        <f>VLOOKUP($C885,'commute time_303'!$E$10:$AR$964,22,FALSE)</f>
        <v>21.664367816091954</v>
      </c>
      <c r="F885" s="13">
        <f>VLOOKUP($C885,'commute time_303'!$E$10:$AR$964,40,FALSE)</f>
        <v>38.0126582278481</v>
      </c>
    </row>
    <row r="886" spans="1:6" x14ac:dyDescent="0.25">
      <c r="A886" t="s">
        <v>1770</v>
      </c>
      <c r="B886">
        <v>46460</v>
      </c>
      <c r="C886" t="s">
        <v>1771</v>
      </c>
      <c r="D886" s="13">
        <f>VLOOKUP($C886,'commute time_303'!$E$10:$AR$964,31,FALSE)</f>
        <v>8.9316602316602314</v>
      </c>
      <c r="E886" s="13">
        <f>VLOOKUP($C886,'commute time_303'!$E$10:$AR$964,22,FALSE)</f>
        <v>16.647199046483909</v>
      </c>
      <c r="F886" s="13">
        <f>VLOOKUP($C886,'commute time_303'!$E$10:$AR$964,40,FALSE)</f>
        <v>25.406318082788673</v>
      </c>
    </row>
    <row r="887" spans="1:6" x14ac:dyDescent="0.25">
      <c r="A887" t="s">
        <v>1772</v>
      </c>
      <c r="B887">
        <v>46500</v>
      </c>
      <c r="C887" t="s">
        <v>1773</v>
      </c>
      <c r="D887" s="13">
        <f>VLOOKUP($C887,'commute time_303'!$E$10:$AR$964,31,FALSE)</f>
        <v>11.727235099337749</v>
      </c>
      <c r="E887" s="13">
        <f>VLOOKUP($C887,'commute time_303'!$E$10:$AR$964,22,FALSE)</f>
        <v>21.854618473895581</v>
      </c>
      <c r="F887" s="13">
        <f>VLOOKUP($C887,'commute time_303'!$E$10:$AR$964,40,FALSE)</f>
        <v>33.206840390879478</v>
      </c>
    </row>
    <row r="888" spans="1:6" x14ac:dyDescent="0.25">
      <c r="A888" t="s">
        <v>1774</v>
      </c>
      <c r="B888">
        <v>46540</v>
      </c>
      <c r="C888" t="s">
        <v>1775</v>
      </c>
      <c r="D888" s="13">
        <f>VLOOKUP($C888,'commute time_303'!$E$10:$AR$964,31,FALSE)</f>
        <v>10.808821144802984</v>
      </c>
      <c r="E888" s="13">
        <f>VLOOKUP($C888,'commute time_303'!$E$10:$AR$964,22,FALSE)</f>
        <v>17.129910328189723</v>
      </c>
      <c r="F888" s="13">
        <f>VLOOKUP($C888,'commute time_303'!$E$10:$AR$964,40,FALSE)</f>
        <v>27.301177790241166</v>
      </c>
    </row>
    <row r="889" spans="1:6" x14ac:dyDescent="0.25">
      <c r="A889" t="s">
        <v>1776</v>
      </c>
      <c r="B889">
        <v>46580</v>
      </c>
      <c r="C889" t="s">
        <v>1777</v>
      </c>
      <c r="D889" s="13">
        <f>VLOOKUP($C889,'commute time_303'!$E$10:$AR$964,31,FALSE)</f>
        <v>12.707124010554089</v>
      </c>
      <c r="E889" s="13">
        <f>VLOOKUP($C889,'commute time_303'!$E$10:$AR$964,22,FALSE)</f>
        <v>23.71063829787234</v>
      </c>
      <c r="F889" s="13">
        <f>VLOOKUP($C889,'commute time_303'!$E$10:$AR$964,40,FALSE)</f>
        <v>46.161825726141082</v>
      </c>
    </row>
    <row r="890" spans="1:6" x14ac:dyDescent="0.25">
      <c r="A890" t="s">
        <v>1778</v>
      </c>
      <c r="B890">
        <v>46620</v>
      </c>
      <c r="C890" t="s">
        <v>1779</v>
      </c>
      <c r="D890" s="13">
        <f>VLOOKUP($C890,'commute time_303'!$E$10:$AR$964,31,FALSE)</f>
        <v>7.1015118790496761</v>
      </c>
      <c r="E890" s="13">
        <f>VLOOKUP($C890,'commute time_303'!$E$10:$AR$964,22,FALSE)</f>
        <v>12.386787936811871</v>
      </c>
      <c r="F890" s="13">
        <f>VLOOKUP($C890,'commute time_303'!$E$10:$AR$964,40,FALSE)</f>
        <v>22.012912482065996</v>
      </c>
    </row>
    <row r="891" spans="1:6" x14ac:dyDescent="0.25">
      <c r="A891" t="s">
        <v>1780</v>
      </c>
      <c r="B891">
        <v>46660</v>
      </c>
      <c r="C891" t="s">
        <v>1781</v>
      </c>
      <c r="D891" s="13">
        <f>VLOOKUP($C891,'commute time_303'!$E$10:$AR$964,31,FALSE)</f>
        <v>11.16178642801286</v>
      </c>
      <c r="E891" s="13">
        <f>VLOOKUP($C891,'commute time_303'!$E$10:$AR$964,22,FALSE)</f>
        <v>16.963443582845386</v>
      </c>
      <c r="F891" s="13">
        <f>VLOOKUP($C891,'commute time_303'!$E$10:$AR$964,40,FALSE)</f>
        <v>23.698986132152431</v>
      </c>
    </row>
    <row r="892" spans="1:6" x14ac:dyDescent="0.25">
      <c r="A892" t="s">
        <v>1782</v>
      </c>
      <c r="B892">
        <v>46700</v>
      </c>
      <c r="C892" t="s">
        <v>1783</v>
      </c>
      <c r="D892" s="13">
        <f>VLOOKUP($C892,'commute time_303'!$E$10:$AR$964,31,FALSE)</f>
        <v>13.122347296549179</v>
      </c>
      <c r="E892" s="13">
        <f>VLOOKUP($C892,'commute time_303'!$E$10:$AR$964,22,FALSE)</f>
        <v>22.560976820370279</v>
      </c>
      <c r="F892" s="13">
        <f>VLOOKUP($C892,'commute time_303'!$E$10:$AR$964,40,FALSE)</f>
        <v>42.430067114093958</v>
      </c>
    </row>
    <row r="893" spans="1:6" x14ac:dyDescent="0.25">
      <c r="A893" t="s">
        <v>1784</v>
      </c>
      <c r="B893">
        <v>46740</v>
      </c>
      <c r="C893" t="s">
        <v>1785</v>
      </c>
      <c r="D893" s="13">
        <f>VLOOKUP($C893,'commute time_303'!$E$10:$AR$964,31,FALSE)</f>
        <v>13.384935304990758</v>
      </c>
      <c r="E893" s="13">
        <f>VLOOKUP($C893,'commute time_303'!$E$10:$AR$964,22,FALSE)</f>
        <v>20.702583837273227</v>
      </c>
      <c r="F893" s="13">
        <f>VLOOKUP($C893,'commute time_303'!$E$10:$AR$964,40,FALSE)</f>
        <v>32.118371719335833</v>
      </c>
    </row>
    <row r="894" spans="1:6" x14ac:dyDescent="0.25">
      <c r="A894" t="s">
        <v>1786</v>
      </c>
      <c r="B894">
        <v>46780</v>
      </c>
      <c r="C894" t="s">
        <v>1787</v>
      </c>
      <c r="D894" s="13">
        <f>VLOOKUP($C894,'commute time_303'!$E$10:$AR$964,31,FALSE)</f>
        <v>8.2360752489856139</v>
      </c>
      <c r="E894" s="13">
        <f>VLOOKUP($C894,'commute time_303'!$E$10:$AR$964,22,FALSE)</f>
        <v>15.475566150178784</v>
      </c>
      <c r="F894" s="13">
        <f>VLOOKUP($C894,'commute time_303'!$E$10:$AR$964,40,FALSE)</f>
        <v>26.439238653001464</v>
      </c>
    </row>
    <row r="895" spans="1:6" x14ac:dyDescent="0.25">
      <c r="A895" t="s">
        <v>1788</v>
      </c>
      <c r="B895">
        <v>46820</v>
      </c>
      <c r="C895" t="s">
        <v>1789</v>
      </c>
      <c r="D895" s="13">
        <f>VLOOKUP($C895,'commute time_303'!$E$10:$AR$964,31,FALSE)</f>
        <v>6.4447963800904979</v>
      </c>
      <c r="E895" s="13">
        <f>VLOOKUP($C895,'commute time_303'!$E$10:$AR$964,22,FALSE)</f>
        <v>10.913373860182372</v>
      </c>
      <c r="F895" s="13">
        <f>VLOOKUP($C895,'commute time_303'!$E$10:$AR$964,40,FALSE)</f>
        <v>22.56772334293948</v>
      </c>
    </row>
    <row r="896" spans="1:6" x14ac:dyDescent="0.25">
      <c r="A896" t="s">
        <v>1790</v>
      </c>
      <c r="B896">
        <v>46860</v>
      </c>
      <c r="C896" t="s">
        <v>1791</v>
      </c>
      <c r="D896" s="13">
        <f>VLOOKUP($C896,'commute time_303'!$E$10:$AR$964,31,FALSE)</f>
        <v>7.5329520697167762</v>
      </c>
      <c r="E896" s="13">
        <f>VLOOKUP($C896,'commute time_303'!$E$10:$AR$964,22,FALSE)</f>
        <v>12.685356200527703</v>
      </c>
      <c r="F896" s="13">
        <f>VLOOKUP($C896,'commute time_303'!$E$10:$AR$964,40,FALSE)</f>
        <v>20.96392333709132</v>
      </c>
    </row>
    <row r="897" spans="1:6" x14ac:dyDescent="0.25">
      <c r="A897" t="s">
        <v>1792</v>
      </c>
      <c r="B897">
        <v>46900</v>
      </c>
      <c r="C897" t="s">
        <v>1793</v>
      </c>
      <c r="D897" s="13">
        <f>VLOOKUP($C897,'commute time_303'!$E$10:$AR$964,31,FALSE)</f>
        <v>6.733042635658915</v>
      </c>
      <c r="E897" s="13">
        <f>VLOOKUP($C897,'commute time_303'!$E$10:$AR$964,22,FALSE)</f>
        <v>10.553968253968254</v>
      </c>
      <c r="F897" s="13">
        <f>VLOOKUP($C897,'commute time_303'!$E$10:$AR$964,40,FALSE)</f>
        <v>16.482808022922637</v>
      </c>
    </row>
    <row r="898" spans="1:6" x14ac:dyDescent="0.25">
      <c r="A898" t="s">
        <v>1794</v>
      </c>
      <c r="B898">
        <v>46980</v>
      </c>
      <c r="C898" t="s">
        <v>1795</v>
      </c>
      <c r="D898" s="13">
        <f>VLOOKUP($C898,'commute time_303'!$E$10:$AR$964,31,FALSE)</f>
        <v>10.115449101796408</v>
      </c>
      <c r="E898" s="13">
        <f>VLOOKUP($C898,'commute time_303'!$E$10:$AR$964,22,FALSE)</f>
        <v>15.884462151394422</v>
      </c>
      <c r="F898" s="13">
        <f>VLOOKUP($C898,'commute time_303'!$E$10:$AR$964,40,FALSE)</f>
        <v>22.763899466869763</v>
      </c>
    </row>
    <row r="899" spans="1:6" x14ac:dyDescent="0.25">
      <c r="A899" t="s">
        <v>1796</v>
      </c>
      <c r="B899">
        <v>47020</v>
      </c>
      <c r="C899" t="s">
        <v>1797</v>
      </c>
      <c r="D899" s="13">
        <f>VLOOKUP($C899,'commute time_303'!$E$10:$AR$964,31,FALSE)</f>
        <v>10.790765052059756</v>
      </c>
      <c r="E899" s="13">
        <f>VLOOKUP($C899,'commute time_303'!$E$10:$AR$964,22,FALSE)</f>
        <v>16.657939476368583</v>
      </c>
      <c r="F899" s="13">
        <f>VLOOKUP($C899,'commute time_303'!$E$10:$AR$964,40,FALSE)</f>
        <v>28.056641604010025</v>
      </c>
    </row>
    <row r="900" spans="1:6" x14ac:dyDescent="0.25">
      <c r="A900" t="s">
        <v>1798</v>
      </c>
      <c r="B900">
        <v>47080</v>
      </c>
      <c r="C900" t="s">
        <v>1799</v>
      </c>
      <c r="D900" s="13">
        <f>VLOOKUP($C900,'commute time_303'!$E$10:$AR$964,31,FALSE)</f>
        <v>12.39105339105339</v>
      </c>
      <c r="E900" s="13">
        <f>VLOOKUP($C900,'commute time_303'!$E$10:$AR$964,22,FALSE)</f>
        <v>17.271763255240444</v>
      </c>
      <c r="F900" s="13">
        <f>VLOOKUP($C900,'commute time_303'!$E$10:$AR$964,40,FALSE)</f>
        <v>25.583941605839417</v>
      </c>
    </row>
    <row r="901" spans="1:6" x14ac:dyDescent="0.25">
      <c r="A901" t="s">
        <v>1800</v>
      </c>
      <c r="B901">
        <v>47180</v>
      </c>
      <c r="C901" t="s">
        <v>1801</v>
      </c>
      <c r="D901" s="13">
        <f>VLOOKUP($C901,'commute time_303'!$E$10:$AR$964,31,FALSE)</f>
        <v>10.185531233315537</v>
      </c>
      <c r="E901" s="13">
        <f>VLOOKUP($C901,'commute time_303'!$E$10:$AR$964,22,FALSE)</f>
        <v>15.819494584837544</v>
      </c>
      <c r="F901" s="13">
        <f>VLOOKUP($C901,'commute time_303'!$E$10:$AR$964,40,FALSE)</f>
        <v>26.866886688668867</v>
      </c>
    </row>
    <row r="902" spans="1:6" x14ac:dyDescent="0.25">
      <c r="A902" t="s">
        <v>1802</v>
      </c>
      <c r="B902">
        <v>47220</v>
      </c>
      <c r="C902" t="s">
        <v>1803</v>
      </c>
      <c r="D902" s="13">
        <f>VLOOKUP($C902,'commute time_303'!$E$10:$AR$964,31,FALSE)</f>
        <v>10.94229891353967</v>
      </c>
      <c r="E902" s="13">
        <f>VLOOKUP($C902,'commute time_303'!$E$10:$AR$964,22,FALSE)</f>
        <v>18.06834573554665</v>
      </c>
      <c r="F902" s="13">
        <f>VLOOKUP($C902,'commute time_303'!$E$10:$AR$964,40,FALSE)</f>
        <v>32.37359602283189</v>
      </c>
    </row>
    <row r="903" spans="1:6" x14ac:dyDescent="0.25">
      <c r="A903" t="s">
        <v>1804</v>
      </c>
      <c r="B903">
        <v>47260</v>
      </c>
      <c r="C903" t="s">
        <v>1805</v>
      </c>
      <c r="D903" s="13">
        <f>VLOOKUP($C903,'commute time_303'!$E$10:$AR$964,31,FALSE)</f>
        <v>13.784467609574667</v>
      </c>
      <c r="E903" s="13">
        <f>VLOOKUP($C903,'commute time_303'!$E$10:$AR$964,22,FALSE)</f>
        <v>21.416899581870627</v>
      </c>
      <c r="F903" s="13">
        <f>VLOOKUP($C903,'commute time_303'!$E$10:$AR$964,40,FALSE)</f>
        <v>31.920058557928758</v>
      </c>
    </row>
    <row r="904" spans="1:6" x14ac:dyDescent="0.25">
      <c r="A904" t="s">
        <v>1806</v>
      </c>
      <c r="B904">
        <v>47300</v>
      </c>
      <c r="C904" t="s">
        <v>1807</v>
      </c>
      <c r="D904" s="13">
        <f>VLOOKUP($C904,'commute time_303'!$E$10:$AR$964,31,FALSE)</f>
        <v>10.836956177819966</v>
      </c>
      <c r="E904" s="13">
        <f>VLOOKUP($C904,'commute time_303'!$E$10:$AR$964,22,FALSE)</f>
        <v>17.249825864871141</v>
      </c>
      <c r="F904" s="13">
        <f>VLOOKUP($C904,'commute time_303'!$E$10:$AR$964,40,FALSE)</f>
        <v>30.611735485873954</v>
      </c>
    </row>
    <row r="905" spans="1:6" x14ac:dyDescent="0.25">
      <c r="A905" t="s">
        <v>1808</v>
      </c>
      <c r="B905">
        <v>47340</v>
      </c>
      <c r="C905" t="s">
        <v>1809</v>
      </c>
      <c r="D905" s="13">
        <f>VLOOKUP($C905,'commute time_303'!$E$10:$AR$964,31,FALSE)</f>
        <v>8.4849108367626886</v>
      </c>
      <c r="E905" s="13">
        <f>VLOOKUP($C905,'commute time_303'!$E$10:$AR$964,22,FALSE)</f>
        <v>15.615769712140175</v>
      </c>
      <c r="F905" s="13">
        <f>VLOOKUP($C905,'commute time_303'!$E$10:$AR$964,40,FALSE)</f>
        <v>27.888387824126269</v>
      </c>
    </row>
    <row r="906" spans="1:6" x14ac:dyDescent="0.25">
      <c r="A906" t="s">
        <v>1810</v>
      </c>
      <c r="B906">
        <v>47380</v>
      </c>
      <c r="C906" t="s">
        <v>1811</v>
      </c>
      <c r="D906" s="13">
        <f>VLOOKUP($C906,'commute time_303'!$E$10:$AR$964,31,FALSE)</f>
        <v>11.573733069548014</v>
      </c>
      <c r="E906" s="13">
        <f>VLOOKUP($C906,'commute time_303'!$E$10:$AR$964,22,FALSE)</f>
        <v>17.283938274288197</v>
      </c>
      <c r="F906" s="13">
        <f>VLOOKUP($C906,'commute time_303'!$E$10:$AR$964,40,FALSE)</f>
        <v>23.551233451915788</v>
      </c>
    </row>
    <row r="907" spans="1:6" x14ac:dyDescent="0.25">
      <c r="A907" t="s">
        <v>1812</v>
      </c>
      <c r="B907">
        <v>47420</v>
      </c>
      <c r="C907" t="s">
        <v>1813</v>
      </c>
      <c r="D907" s="13">
        <f>VLOOKUP($C907,'commute time_303'!$E$10:$AR$964,31,FALSE)</f>
        <v>6.8289212442091332</v>
      </c>
      <c r="E907" s="13">
        <f>VLOOKUP($C907,'commute time_303'!$E$10:$AR$964,22,FALSE)</f>
        <v>12.334759358288771</v>
      </c>
      <c r="F907" s="13">
        <f>VLOOKUP($C907,'commute time_303'!$E$10:$AR$964,40,FALSE)</f>
        <v>27.319480519480521</v>
      </c>
    </row>
    <row r="908" spans="1:6" x14ac:dyDescent="0.25">
      <c r="A908" t="s">
        <v>1814</v>
      </c>
      <c r="B908">
        <v>47460</v>
      </c>
      <c r="C908" t="s">
        <v>1815</v>
      </c>
      <c r="D908" s="13">
        <f>VLOOKUP($C908,'commute time_303'!$E$10:$AR$964,31,FALSE)</f>
        <v>7.393600497048773</v>
      </c>
      <c r="E908" s="13">
        <f>VLOOKUP($C908,'commute time_303'!$E$10:$AR$964,22,FALSE)</f>
        <v>12.008208736440926</v>
      </c>
      <c r="F908" s="13">
        <f>VLOOKUP($C908,'commute time_303'!$E$10:$AR$964,40,FALSE)</f>
        <v>17.876719867914144</v>
      </c>
    </row>
    <row r="909" spans="1:6" x14ac:dyDescent="0.25">
      <c r="A909" t="s">
        <v>1816</v>
      </c>
      <c r="B909">
        <v>47500</v>
      </c>
      <c r="C909" t="s">
        <v>1817</v>
      </c>
      <c r="D909" s="13">
        <f>VLOOKUP($C909,'commute time_303'!$E$10:$AR$964,31,FALSE)</f>
        <v>13.229744728079911</v>
      </c>
      <c r="E909" s="13">
        <f>VLOOKUP($C909,'commute time_303'!$E$10:$AR$964,22,FALSE)</f>
        <v>28.2</v>
      </c>
      <c r="F909" s="13">
        <f>VLOOKUP($C909,'commute time_303'!$E$10:$AR$964,40,FALSE)</f>
        <v>54.749024707412225</v>
      </c>
    </row>
    <row r="910" spans="1:6" x14ac:dyDescent="0.25">
      <c r="A910" t="s">
        <v>1818</v>
      </c>
      <c r="B910">
        <v>47540</v>
      </c>
      <c r="C910" t="s">
        <v>1819</v>
      </c>
      <c r="D910" s="13">
        <f>VLOOKUP($C910,'commute time_303'!$E$10:$AR$964,31,FALSE)</f>
        <v>8.8053244592346083</v>
      </c>
      <c r="E910" s="13">
        <f>VLOOKUP($C910,'commute time_303'!$E$10:$AR$964,22,FALSE)</f>
        <v>17.480555555555554</v>
      </c>
      <c r="F910" s="13">
        <f>VLOOKUP($C910,'commute time_303'!$E$10:$AR$964,40,FALSE)</f>
        <v>27.627169359664872</v>
      </c>
    </row>
    <row r="911" spans="1:6" x14ac:dyDescent="0.25">
      <c r="A911" t="s">
        <v>1820</v>
      </c>
      <c r="B911">
        <v>47580</v>
      </c>
      <c r="C911" t="s">
        <v>1821</v>
      </c>
      <c r="D911" s="13">
        <f>VLOOKUP($C911,'commute time_303'!$E$10:$AR$964,31,FALSE)</f>
        <v>12.91408157728136</v>
      </c>
      <c r="E911" s="13">
        <f>VLOOKUP($C911,'commute time_303'!$E$10:$AR$964,22,FALSE)</f>
        <v>18.415186649688359</v>
      </c>
      <c r="F911" s="13">
        <f>VLOOKUP($C911,'commute time_303'!$E$10:$AR$964,40,FALSE)</f>
        <v>27.186064125220902</v>
      </c>
    </row>
    <row r="912" spans="1:6" x14ac:dyDescent="0.25">
      <c r="A912" t="s">
        <v>1822</v>
      </c>
      <c r="B912">
        <v>47620</v>
      </c>
      <c r="C912" t="s">
        <v>1823</v>
      </c>
      <c r="D912" s="13">
        <f>VLOOKUP($C912,'commute time_303'!$E$10:$AR$964,31,FALSE)</f>
        <v>10.43377954998576</v>
      </c>
      <c r="E912" s="13">
        <f>VLOOKUP($C912,'commute time_303'!$E$10:$AR$964,22,FALSE)</f>
        <v>16.95884476534296</v>
      </c>
      <c r="F912" s="13">
        <f>VLOOKUP($C912,'commute time_303'!$E$10:$AR$964,40,FALSE)</f>
        <v>26.252906976744185</v>
      </c>
    </row>
    <row r="913" spans="1:6" x14ac:dyDescent="0.25">
      <c r="A913" t="s">
        <v>1824</v>
      </c>
      <c r="B913">
        <v>47660</v>
      </c>
      <c r="C913" t="s">
        <v>1825</v>
      </c>
      <c r="D913" s="13">
        <f>VLOOKUP($C913,'commute time_303'!$E$10:$AR$964,31,FALSE)</f>
        <v>8.9148082069580727</v>
      </c>
      <c r="E913" s="13">
        <f>VLOOKUP($C913,'commute time_303'!$E$10:$AR$964,22,FALSE)</f>
        <v>16.888233252342935</v>
      </c>
      <c r="F913" s="13">
        <f>VLOOKUP($C913,'commute time_303'!$E$10:$AR$964,40,FALSE)</f>
        <v>33.064139941690961</v>
      </c>
    </row>
    <row r="914" spans="1:6" x14ac:dyDescent="0.25">
      <c r="A914" t="s">
        <v>1826</v>
      </c>
      <c r="B914">
        <v>47700</v>
      </c>
      <c r="C914" t="s">
        <v>1827</v>
      </c>
      <c r="D914" s="13">
        <f>VLOOKUP($C914,'commute time_303'!$E$10:$AR$964,31,FALSE)</f>
        <v>11.070741646291768</v>
      </c>
      <c r="E914" s="13">
        <f>VLOOKUP($C914,'commute time_303'!$E$10:$AR$964,22,FALSE)</f>
        <v>17.564553447478019</v>
      </c>
      <c r="F914" s="13">
        <f>VLOOKUP($C914,'commute time_303'!$E$10:$AR$964,40,FALSE)</f>
        <v>26.618029350104823</v>
      </c>
    </row>
    <row r="915" spans="1:6" x14ac:dyDescent="0.25">
      <c r="A915" t="s">
        <v>1828</v>
      </c>
      <c r="B915">
        <v>47780</v>
      </c>
      <c r="C915" t="s">
        <v>1829</v>
      </c>
      <c r="D915" s="13">
        <f>VLOOKUP($C915,'commute time_303'!$E$10:$AR$964,31,FALSE)</f>
        <v>10.083036773428233</v>
      </c>
      <c r="E915" s="13">
        <f>VLOOKUP($C915,'commute time_303'!$E$10:$AR$964,22,FALSE)</f>
        <v>16.934015927189989</v>
      </c>
      <c r="F915" s="13">
        <f>VLOOKUP($C915,'commute time_303'!$E$10:$AR$964,40,FALSE)</f>
        <v>31.228251507321275</v>
      </c>
    </row>
    <row r="916" spans="1:6" x14ac:dyDescent="0.25">
      <c r="A916" t="s">
        <v>1830</v>
      </c>
      <c r="B916">
        <v>47820</v>
      </c>
      <c r="C916" t="s">
        <v>1831</v>
      </c>
      <c r="D916" s="13">
        <f>VLOOKUP($C916,'commute time_303'!$E$10:$AR$964,31,FALSE)</f>
        <v>11.439402028830752</v>
      </c>
      <c r="E916" s="13">
        <f>VLOOKUP($C916,'commute time_303'!$E$10:$AR$964,22,FALSE)</f>
        <v>18.600000000000001</v>
      </c>
      <c r="F916" s="13">
        <f>VLOOKUP($C916,'commute time_303'!$E$10:$AR$964,40,FALSE)</f>
        <v>33.218965517241379</v>
      </c>
    </row>
    <row r="917" spans="1:6" x14ac:dyDescent="0.25">
      <c r="A917" t="s">
        <v>1832</v>
      </c>
      <c r="B917">
        <v>47900</v>
      </c>
      <c r="C917" t="s">
        <v>1833</v>
      </c>
      <c r="D917" s="13">
        <f>VLOOKUP($C917,'commute time_303'!$E$10:$AR$964,31,FALSE)</f>
        <v>18.634791949380123</v>
      </c>
      <c r="E917" s="13">
        <f>VLOOKUP($C917,'commute time_303'!$E$10:$AR$964,22,FALSE)</f>
        <v>31.459342782933987</v>
      </c>
      <c r="F917" s="13">
        <f>VLOOKUP($C917,'commute time_303'!$E$10:$AR$964,40,FALSE)</f>
        <v>50.288244858521686</v>
      </c>
    </row>
    <row r="918" spans="1:6" x14ac:dyDescent="0.25">
      <c r="A918" t="s">
        <v>1834</v>
      </c>
      <c r="B918">
        <v>47920</v>
      </c>
      <c r="C918" t="s">
        <v>1835</v>
      </c>
      <c r="D918" s="13">
        <f>VLOOKUP($C918,'commute time_303'!$E$10:$AR$964,31,FALSE)</f>
        <v>10.34936598163533</v>
      </c>
      <c r="E918" s="13">
        <f>VLOOKUP($C918,'commute time_303'!$E$10:$AR$964,22,FALSE)</f>
        <v>17.258753709198814</v>
      </c>
      <c r="F918" s="13">
        <f>VLOOKUP($C918,'commute time_303'!$E$10:$AR$964,40,FALSE)</f>
        <v>33.004613610149946</v>
      </c>
    </row>
    <row r="919" spans="1:6" x14ac:dyDescent="0.25">
      <c r="A919" t="s">
        <v>1836</v>
      </c>
      <c r="B919">
        <v>47940</v>
      </c>
      <c r="C919" t="s">
        <v>1837</v>
      </c>
      <c r="D919" s="13">
        <f>VLOOKUP($C919,'commute time_303'!$E$10:$AR$964,31,FALSE)</f>
        <v>8.8591540748831843</v>
      </c>
      <c r="E919" s="13">
        <f>VLOOKUP($C919,'commute time_303'!$E$10:$AR$964,22,FALSE)</f>
        <v>15.247486920228088</v>
      </c>
      <c r="F919" s="13">
        <f>VLOOKUP($C919,'commute time_303'!$E$10:$AR$964,40,FALSE)</f>
        <v>21.553334596438045</v>
      </c>
    </row>
    <row r="920" spans="1:6" x14ac:dyDescent="0.25">
      <c r="A920" t="s">
        <v>1838</v>
      </c>
      <c r="B920">
        <v>47980</v>
      </c>
      <c r="C920" t="s">
        <v>1839</v>
      </c>
      <c r="D920" s="13">
        <f>VLOOKUP($C920,'commute time_303'!$E$10:$AR$964,31,FALSE)</f>
        <v>7.6002406738868835</v>
      </c>
      <c r="E920" s="13">
        <f>VLOOKUP($C920,'commute time_303'!$E$10:$AR$964,22,FALSE)</f>
        <v>12.513982642237224</v>
      </c>
      <c r="F920" s="13">
        <f>VLOOKUP($C920,'commute time_303'!$E$10:$AR$964,40,FALSE)</f>
        <v>18.910007757951902</v>
      </c>
    </row>
    <row r="921" spans="1:6" x14ac:dyDescent="0.25">
      <c r="A921" t="s">
        <v>1840</v>
      </c>
      <c r="B921">
        <v>48020</v>
      </c>
      <c r="C921" t="s">
        <v>1841</v>
      </c>
      <c r="D921" s="13">
        <f>VLOOKUP($C921,'commute time_303'!$E$10:$AR$964,31,FALSE)</f>
        <v>10.507035090693337</v>
      </c>
      <c r="E921" s="13">
        <f>VLOOKUP($C921,'commute time_303'!$E$10:$AR$964,22,FALSE)</f>
        <v>18.859511831563257</v>
      </c>
      <c r="F921" s="13">
        <f>VLOOKUP($C921,'commute time_303'!$E$10:$AR$964,40,FALSE)</f>
        <v>32.874216755627756</v>
      </c>
    </row>
    <row r="922" spans="1:6" x14ac:dyDescent="0.25">
      <c r="A922" t="s">
        <v>1842</v>
      </c>
      <c r="B922">
        <v>48060</v>
      </c>
      <c r="C922" t="s">
        <v>1843</v>
      </c>
      <c r="D922" s="13">
        <f>VLOOKUP($C922,'commute time_303'!$E$10:$AR$964,31,FALSE)</f>
        <v>10.318976411120472</v>
      </c>
      <c r="E922" s="13">
        <f>VLOOKUP($C922,'commute time_303'!$E$10:$AR$964,22,FALSE)</f>
        <v>16.867677946324388</v>
      </c>
      <c r="F922" s="13">
        <f>VLOOKUP($C922,'commute time_303'!$E$10:$AR$964,40,FALSE)</f>
        <v>25.43560242889102</v>
      </c>
    </row>
    <row r="923" spans="1:6" x14ac:dyDescent="0.25">
      <c r="A923" t="s">
        <v>1844</v>
      </c>
      <c r="B923">
        <v>48100</v>
      </c>
      <c r="C923" t="s">
        <v>1845</v>
      </c>
      <c r="D923" s="13">
        <f>VLOOKUP($C923,'commute time_303'!$E$10:$AR$964,31,FALSE)</f>
        <v>13.614754098360656</v>
      </c>
      <c r="E923" s="13">
        <f>VLOOKUP($C923,'commute time_303'!$E$10:$AR$964,22,FALSE)</f>
        <v>22.45673323092678</v>
      </c>
      <c r="F923" s="13">
        <f>VLOOKUP($C923,'commute time_303'!$E$10:$AR$964,40,FALSE)</f>
        <v>33.957113682777397</v>
      </c>
    </row>
    <row r="924" spans="1:6" x14ac:dyDescent="0.25">
      <c r="A924" t="s">
        <v>1846</v>
      </c>
      <c r="B924">
        <v>48140</v>
      </c>
      <c r="C924" t="s">
        <v>1847</v>
      </c>
      <c r="D924" s="13">
        <f>VLOOKUP($C924,'commute time_303'!$E$10:$AR$964,31,FALSE)</f>
        <v>10.895568663036903</v>
      </c>
      <c r="E924" s="13">
        <f>VLOOKUP($C924,'commute time_303'!$E$10:$AR$964,22,FALSE)</f>
        <v>16.741977077363899</v>
      </c>
      <c r="F924" s="13">
        <f>VLOOKUP($C924,'commute time_303'!$E$10:$AR$964,40,FALSE)</f>
        <v>23.296552395792755</v>
      </c>
    </row>
    <row r="925" spans="1:6" x14ac:dyDescent="0.25">
      <c r="A925" t="s">
        <v>1848</v>
      </c>
      <c r="B925">
        <v>48180</v>
      </c>
      <c r="C925" t="s">
        <v>1849</v>
      </c>
      <c r="D925" s="13">
        <f>VLOOKUP($C925,'commute time_303'!$E$10:$AR$964,31,FALSE)</f>
        <v>11.157847533632287</v>
      </c>
      <c r="E925" s="13">
        <f>VLOOKUP($C925,'commute time_303'!$E$10:$AR$964,22,FALSE)</f>
        <v>17.183382985766304</v>
      </c>
      <c r="F925" s="13">
        <f>VLOOKUP($C925,'commute time_303'!$E$10:$AR$964,40,FALSE)</f>
        <v>30.375167485484592</v>
      </c>
    </row>
    <row r="926" spans="1:6" x14ac:dyDescent="0.25">
      <c r="A926" t="s">
        <v>1850</v>
      </c>
      <c r="B926">
        <v>48220</v>
      </c>
      <c r="C926" t="s">
        <v>1851</v>
      </c>
      <c r="D926" s="13">
        <f>VLOOKUP($C926,'commute time_303'!$E$10:$AR$964,31,FALSE)</f>
        <v>6.7363302355738064</v>
      </c>
      <c r="E926" s="13">
        <f>VLOOKUP($C926,'commute time_303'!$E$10:$AR$964,22,FALSE)</f>
        <v>11.306722689075631</v>
      </c>
      <c r="F926" s="13">
        <f>VLOOKUP($C926,'commute time_303'!$E$10:$AR$964,40,FALSE)</f>
        <v>23.406511627906976</v>
      </c>
    </row>
    <row r="927" spans="1:6" x14ac:dyDescent="0.25">
      <c r="A927" t="s">
        <v>1852</v>
      </c>
      <c r="B927">
        <v>48300</v>
      </c>
      <c r="C927" t="s">
        <v>1853</v>
      </c>
      <c r="D927" s="13">
        <f>VLOOKUP($C927,'commute time_303'!$E$10:$AR$964,31,FALSE)</f>
        <v>10.275462012320329</v>
      </c>
      <c r="E927" s="13">
        <f>VLOOKUP($C927,'commute time_303'!$E$10:$AR$964,22,FALSE)</f>
        <v>16.13713862120089</v>
      </c>
      <c r="F927" s="13">
        <f>VLOOKUP($C927,'commute time_303'!$E$10:$AR$964,40,FALSE)</f>
        <v>22.999699744783065</v>
      </c>
    </row>
    <row r="928" spans="1:6" x14ac:dyDescent="0.25">
      <c r="A928" t="s">
        <v>1854</v>
      </c>
      <c r="B928">
        <v>48460</v>
      </c>
      <c r="C928" t="s">
        <v>1855</v>
      </c>
      <c r="D928" s="13">
        <f>VLOOKUP($C928,'commute time_303'!$E$10:$AR$964,31,FALSE)</f>
        <v>10.258245382585752</v>
      </c>
      <c r="E928" s="13">
        <f>VLOOKUP($C928,'commute time_303'!$E$10:$AR$964,22,FALSE)</f>
        <v>16.654115586690018</v>
      </c>
      <c r="F928" s="13">
        <f>VLOOKUP($C928,'commute time_303'!$E$10:$AR$964,40,FALSE)</f>
        <v>23.943861066235865</v>
      </c>
    </row>
    <row r="929" spans="1:6" x14ac:dyDescent="0.25">
      <c r="A929" t="s">
        <v>1856</v>
      </c>
      <c r="B929">
        <v>48500</v>
      </c>
      <c r="C929" t="s">
        <v>1857</v>
      </c>
      <c r="D929" s="13">
        <f>VLOOKUP($C929,'commute time_303'!$E$10:$AR$964,31,FALSE)</f>
        <v>10.830328738069989</v>
      </c>
      <c r="E929" s="13">
        <f>VLOOKUP($C929,'commute time_303'!$E$10:$AR$964,22,FALSE)</f>
        <v>18.930122757318223</v>
      </c>
      <c r="F929" s="13">
        <f>VLOOKUP($C929,'commute time_303'!$E$10:$AR$964,40,FALSE)</f>
        <v>32.048051948051949</v>
      </c>
    </row>
    <row r="930" spans="1:6" x14ac:dyDescent="0.25">
      <c r="A930" t="s">
        <v>1858</v>
      </c>
      <c r="B930">
        <v>48540</v>
      </c>
      <c r="C930" t="s">
        <v>1859</v>
      </c>
      <c r="D930" s="13">
        <f>VLOOKUP($C930,'commute time_303'!$E$10:$AR$964,31,FALSE)</f>
        <v>11.561215096655415</v>
      </c>
      <c r="E930" s="13">
        <f>VLOOKUP($C930,'commute time_303'!$E$10:$AR$964,22,FALSE)</f>
        <v>18.74778717056191</v>
      </c>
      <c r="F930" s="13">
        <f>VLOOKUP($C930,'commute time_303'!$E$10:$AR$964,40,FALSE)</f>
        <v>30.303390422929045</v>
      </c>
    </row>
    <row r="931" spans="1:6" x14ac:dyDescent="0.25">
      <c r="A931" t="s">
        <v>1860</v>
      </c>
      <c r="B931">
        <v>48580</v>
      </c>
      <c r="C931" t="s">
        <v>1861</v>
      </c>
      <c r="D931" s="13">
        <f>VLOOKUP($C931,'commute time_303'!$E$10:$AR$964,31,FALSE)</f>
        <v>11.286463187325257</v>
      </c>
      <c r="E931" s="13">
        <f>VLOOKUP($C931,'commute time_303'!$E$10:$AR$964,22,FALSE)</f>
        <v>18.700014777597161</v>
      </c>
      <c r="F931" s="13">
        <f>VLOOKUP($C931,'commute time_303'!$E$10:$AR$964,40,FALSE)</f>
        <v>32.676919672493916</v>
      </c>
    </row>
    <row r="932" spans="1:6" x14ac:dyDescent="0.25">
      <c r="A932" t="s">
        <v>1862</v>
      </c>
      <c r="B932">
        <v>48620</v>
      </c>
      <c r="C932" t="s">
        <v>1863</v>
      </c>
      <c r="D932" s="13">
        <f>VLOOKUP($C932,'commute time_303'!$E$10:$AR$964,31,FALSE)</f>
        <v>11.794240361970813</v>
      </c>
      <c r="E932" s="13">
        <f>VLOOKUP($C932,'commute time_303'!$E$10:$AR$964,22,FALSE)</f>
        <v>17.708294348418445</v>
      </c>
      <c r="F932" s="13">
        <f>VLOOKUP($C932,'commute time_303'!$E$10:$AR$964,40,FALSE)</f>
        <v>23.896831273376243</v>
      </c>
    </row>
    <row r="933" spans="1:6" x14ac:dyDescent="0.25">
      <c r="A933" t="s">
        <v>1864</v>
      </c>
      <c r="B933">
        <v>48660</v>
      </c>
      <c r="C933" t="s">
        <v>1865</v>
      </c>
      <c r="D933" s="13">
        <f>VLOOKUP($C933,'commute time_303'!$E$10:$AR$964,31,FALSE)</f>
        <v>10.23139992244197</v>
      </c>
      <c r="E933" s="13">
        <f>VLOOKUP($C933,'commute time_303'!$E$10:$AR$964,22,FALSE)</f>
        <v>13.941388288737466</v>
      </c>
      <c r="F933" s="13">
        <f>VLOOKUP($C933,'commute time_303'!$E$10:$AR$964,40,FALSE)</f>
        <v>21.406818181818181</v>
      </c>
    </row>
    <row r="934" spans="1:6" x14ac:dyDescent="0.25">
      <c r="A934" t="s">
        <v>1866</v>
      </c>
      <c r="B934">
        <v>48700</v>
      </c>
      <c r="C934" t="s">
        <v>1867</v>
      </c>
      <c r="D934" s="13">
        <f>VLOOKUP($C934,'commute time_303'!$E$10:$AR$964,31,FALSE)</f>
        <v>10.603330161750714</v>
      </c>
      <c r="E934" s="13">
        <f>VLOOKUP($C934,'commute time_303'!$E$10:$AR$964,22,FALSE)</f>
        <v>16.73877030901561</v>
      </c>
      <c r="F934" s="13">
        <f>VLOOKUP($C934,'commute time_303'!$E$10:$AR$964,40,FALSE)</f>
        <v>25.767012313674659</v>
      </c>
    </row>
    <row r="935" spans="1:6" x14ac:dyDescent="0.25">
      <c r="A935" t="s">
        <v>1868</v>
      </c>
      <c r="B935">
        <v>48740</v>
      </c>
      <c r="C935" t="s">
        <v>1869</v>
      </c>
      <c r="D935" s="13">
        <f>VLOOKUP($C935,'commute time_303'!$E$10:$AR$964,31,FALSE)</f>
        <v>12.733765424404837</v>
      </c>
      <c r="E935" s="13">
        <f>VLOOKUP($C935,'commute time_303'!$E$10:$AR$964,22,FALSE)</f>
        <v>21.763242375601926</v>
      </c>
      <c r="F935" s="13">
        <f>VLOOKUP($C935,'commute time_303'!$E$10:$AR$964,40,FALSE)</f>
        <v>36.871833839918949</v>
      </c>
    </row>
    <row r="936" spans="1:6" x14ac:dyDescent="0.25">
      <c r="A936" t="s">
        <v>1870</v>
      </c>
      <c r="B936">
        <v>48780</v>
      </c>
      <c r="C936" t="s">
        <v>1871</v>
      </c>
      <c r="D936" s="13">
        <f>VLOOKUP($C936,'commute time_303'!$E$10:$AR$964,31,FALSE)</f>
        <v>6.6889807162534431</v>
      </c>
      <c r="E936" s="13">
        <f>VLOOKUP($C936,'commute time_303'!$E$10:$AR$964,22,FALSE)</f>
        <v>11.312367491166079</v>
      </c>
      <c r="F936" s="13">
        <f>VLOOKUP($C936,'commute time_303'!$E$10:$AR$964,40,FALSE)</f>
        <v>17.929641693811075</v>
      </c>
    </row>
    <row r="937" spans="1:6" x14ac:dyDescent="0.25">
      <c r="A937" t="s">
        <v>1872</v>
      </c>
      <c r="B937">
        <v>48820</v>
      </c>
      <c r="C937" t="s">
        <v>1873</v>
      </c>
      <c r="D937" s="13">
        <f>VLOOKUP($C937,'commute time_303'!$E$10:$AR$964,31,FALSE)</f>
        <v>7.7879417879417883</v>
      </c>
      <c r="E937" s="13">
        <f>VLOOKUP($C937,'commute time_303'!$E$10:$AR$964,22,FALSE)</f>
        <v>13.241409691629956</v>
      </c>
      <c r="F937" s="13">
        <f>VLOOKUP($C937,'commute time_303'!$E$10:$AR$964,40,FALSE)</f>
        <v>22.539559014267184</v>
      </c>
    </row>
    <row r="938" spans="1:6" x14ac:dyDescent="0.25">
      <c r="A938" t="s">
        <v>1874</v>
      </c>
      <c r="B938">
        <v>48900</v>
      </c>
      <c r="C938" t="s">
        <v>1875</v>
      </c>
      <c r="D938" s="13">
        <f>VLOOKUP($C938,'commute time_303'!$E$10:$AR$964,31,FALSE)</f>
        <v>12.412587412587413</v>
      </c>
      <c r="E938" s="13">
        <f>VLOOKUP($C938,'commute time_303'!$E$10:$AR$964,22,FALSE)</f>
        <v>18.589709043082156</v>
      </c>
      <c r="F938" s="13">
        <f>VLOOKUP($C938,'commute time_303'!$E$10:$AR$964,40,FALSE)</f>
        <v>30.051730976259279</v>
      </c>
    </row>
    <row r="939" spans="1:6" x14ac:dyDescent="0.25">
      <c r="A939" t="s">
        <v>1876</v>
      </c>
      <c r="B939">
        <v>48940</v>
      </c>
      <c r="C939" t="s">
        <v>1877</v>
      </c>
      <c r="D939" s="13">
        <f>VLOOKUP($C939,'commute time_303'!$E$10:$AR$964,31,FALSE)</f>
        <v>11.628755364806867</v>
      </c>
      <c r="E939" s="13">
        <f>VLOOKUP($C939,'commute time_303'!$E$10:$AR$964,22,FALSE)</f>
        <v>18.958586219207426</v>
      </c>
      <c r="F939" s="13">
        <f>VLOOKUP($C939,'commute time_303'!$E$10:$AR$964,40,FALSE)</f>
        <v>36.130177514792898</v>
      </c>
    </row>
    <row r="940" spans="1:6" x14ac:dyDescent="0.25">
      <c r="A940" t="s">
        <v>1878</v>
      </c>
      <c r="B940">
        <v>48980</v>
      </c>
      <c r="C940" t="s">
        <v>1879</v>
      </c>
      <c r="D940" s="13">
        <f>VLOOKUP($C940,'commute time_303'!$E$10:$AR$964,31,FALSE)</f>
        <v>11.280039599059522</v>
      </c>
      <c r="E940" s="13">
        <f>VLOOKUP($C940,'commute time_303'!$E$10:$AR$964,22,FALSE)</f>
        <v>16.54889992902768</v>
      </c>
      <c r="F940" s="13">
        <f>VLOOKUP($C940,'commute time_303'!$E$10:$AR$964,40,FALSE)</f>
        <v>23.656447460800376</v>
      </c>
    </row>
    <row r="941" spans="1:6" x14ac:dyDescent="0.25">
      <c r="A941" t="s">
        <v>1880</v>
      </c>
      <c r="B941">
        <v>49020</v>
      </c>
      <c r="C941" t="s">
        <v>1881</v>
      </c>
      <c r="D941" s="13">
        <f>VLOOKUP($C941,'commute time_303'!$E$10:$AR$964,31,FALSE)</f>
        <v>13.364750871667979</v>
      </c>
      <c r="E941" s="13">
        <f>VLOOKUP($C941,'commute time_303'!$E$10:$AR$964,22,FALSE)</f>
        <v>21.961981258366801</v>
      </c>
      <c r="F941" s="13">
        <f>VLOOKUP($C941,'commute time_303'!$E$10:$AR$964,40,FALSE)</f>
        <v>43.709741550695824</v>
      </c>
    </row>
    <row r="942" spans="1:6" x14ac:dyDescent="0.25">
      <c r="A942" t="s">
        <v>1882</v>
      </c>
      <c r="B942">
        <v>49060</v>
      </c>
      <c r="C942" t="s">
        <v>1883</v>
      </c>
      <c r="D942" s="13">
        <f>VLOOKUP($C942,'commute time_303'!$E$10:$AR$964,31,FALSE)</f>
        <v>7.6199690402476783</v>
      </c>
      <c r="E942" s="13">
        <f>VLOOKUP($C942,'commute time_303'!$E$10:$AR$964,22,FALSE)</f>
        <v>13.379404721176872</v>
      </c>
      <c r="F942" s="13">
        <f>VLOOKUP($C942,'commute time_303'!$E$10:$AR$964,40,FALSE)</f>
        <v>23.544149318018665</v>
      </c>
    </row>
    <row r="943" spans="1:6" x14ac:dyDescent="0.25">
      <c r="A943" t="s">
        <v>1884</v>
      </c>
      <c r="B943">
        <v>49100</v>
      </c>
      <c r="C943" t="s">
        <v>1885</v>
      </c>
      <c r="D943" s="13">
        <f>VLOOKUP($C943,'commute time_303'!$E$10:$AR$964,31,FALSE)</f>
        <v>7.6658235381639637</v>
      </c>
      <c r="E943" s="13">
        <f>VLOOKUP($C943,'commute time_303'!$E$10:$AR$964,22,FALSE)</f>
        <v>12.96220880069025</v>
      </c>
      <c r="F943" s="13">
        <f>VLOOKUP($C943,'commute time_303'!$E$10:$AR$964,40,FALSE)</f>
        <v>22.720634920634922</v>
      </c>
    </row>
    <row r="944" spans="1:6" x14ac:dyDescent="0.25">
      <c r="A944" t="s">
        <v>1886</v>
      </c>
      <c r="B944">
        <v>49180</v>
      </c>
      <c r="C944" t="s">
        <v>1887</v>
      </c>
      <c r="D944" s="13">
        <f>VLOOKUP($C944,'commute time_303'!$E$10:$AR$964,31,FALSE)</f>
        <v>12.938481675392669</v>
      </c>
      <c r="E944" s="13">
        <f>VLOOKUP($C944,'commute time_303'!$E$10:$AR$964,22,FALSE)</f>
        <v>20.266909211179097</v>
      </c>
      <c r="F944" s="13">
        <f>VLOOKUP($C944,'commute time_303'!$E$10:$AR$964,40,FALSE)</f>
        <v>30.222716049382715</v>
      </c>
    </row>
    <row r="945" spans="1:6" x14ac:dyDescent="0.25">
      <c r="A945" t="s">
        <v>1888</v>
      </c>
      <c r="B945">
        <v>49260</v>
      </c>
      <c r="C945" t="s">
        <v>1889</v>
      </c>
      <c r="D945" s="13">
        <f>VLOOKUP($C945,'commute time_303'!$E$10:$AR$964,31,FALSE)</f>
        <v>7.6001788908765651</v>
      </c>
      <c r="E945" s="13">
        <f>VLOOKUP($C945,'commute time_303'!$E$10:$AR$964,22,FALSE)</f>
        <v>12.637616718541574</v>
      </c>
      <c r="F945" s="13">
        <f>VLOOKUP($C945,'commute time_303'!$E$10:$AR$964,40,FALSE)</f>
        <v>18.862202189311009</v>
      </c>
    </row>
    <row r="946" spans="1:6" x14ac:dyDescent="0.25">
      <c r="A946" t="s">
        <v>1890</v>
      </c>
      <c r="B946">
        <v>49300</v>
      </c>
      <c r="C946" t="s">
        <v>1891</v>
      </c>
      <c r="D946" s="13">
        <f>VLOOKUP($C946,'commute time_303'!$E$10:$AR$964,31,FALSE)</f>
        <v>10.270116202587152</v>
      </c>
      <c r="E946" s="13">
        <f>VLOOKUP($C946,'commute time_303'!$E$10:$AR$964,22,FALSE)</f>
        <v>17.095049013525252</v>
      </c>
      <c r="F946" s="13">
        <f>VLOOKUP($C946,'commute time_303'!$E$10:$AR$964,40,FALSE)</f>
        <v>28.457104557640751</v>
      </c>
    </row>
    <row r="947" spans="1:6" x14ac:dyDescent="0.25">
      <c r="A947" t="s">
        <v>1892</v>
      </c>
      <c r="B947">
        <v>49340</v>
      </c>
      <c r="C947" t="s">
        <v>1893</v>
      </c>
      <c r="D947" s="13">
        <f>VLOOKUP($C947,'commute time_303'!$E$10:$AR$964,31,FALSE)</f>
        <v>13.442862676738331</v>
      </c>
      <c r="E947" s="13">
        <f>VLOOKUP($C947,'commute time_303'!$E$10:$AR$964,22,FALSE)</f>
        <v>22.776338094031914</v>
      </c>
      <c r="F947" s="13">
        <f>VLOOKUP($C947,'commute time_303'!$E$10:$AR$964,40,FALSE)</f>
        <v>38.277410286092277</v>
      </c>
    </row>
    <row r="948" spans="1:6" x14ac:dyDescent="0.25">
      <c r="A948" t="s">
        <v>1894</v>
      </c>
      <c r="B948">
        <v>49380</v>
      </c>
      <c r="C948" t="s">
        <v>1895</v>
      </c>
      <c r="D948" s="13">
        <f>VLOOKUP($C948,'commute time_303'!$E$10:$AR$964,31,FALSE)</f>
        <v>7.1928571428571431</v>
      </c>
      <c r="E948" s="13">
        <f>VLOOKUP($C948,'commute time_303'!$E$10:$AR$964,22,FALSE)</f>
        <v>12.220018885741265</v>
      </c>
      <c r="F948" s="13">
        <f>VLOOKUP($C948,'commute time_303'!$E$10:$AR$964,40,FALSE)</f>
        <v>21.278769841269842</v>
      </c>
    </row>
    <row r="949" spans="1:6" x14ac:dyDescent="0.25">
      <c r="A949" t="s">
        <v>1896</v>
      </c>
      <c r="B949">
        <v>49420</v>
      </c>
      <c r="C949" t="s">
        <v>1897</v>
      </c>
      <c r="D949" s="13">
        <f>VLOOKUP($C949,'commute time_303'!$E$10:$AR$964,31,FALSE)</f>
        <v>11.308236105523306</v>
      </c>
      <c r="E949" s="13">
        <f>VLOOKUP($C949,'commute time_303'!$E$10:$AR$964,22,FALSE)</f>
        <v>17.347893352586251</v>
      </c>
      <c r="F949" s="13">
        <f>VLOOKUP($C949,'commute time_303'!$E$10:$AR$964,40,FALSE)</f>
        <v>23.940815259994775</v>
      </c>
    </row>
    <row r="950" spans="1:6" x14ac:dyDescent="0.25">
      <c r="A950" t="s">
        <v>1898</v>
      </c>
      <c r="B950">
        <v>49460</v>
      </c>
      <c r="C950" t="s">
        <v>1899</v>
      </c>
      <c r="D950" s="13">
        <f>VLOOKUP($C950,'commute time_303'!$E$10:$AR$964,31,FALSE)</f>
        <v>7.3056342461441606</v>
      </c>
      <c r="E950" s="13">
        <f>VLOOKUP($C950,'commute time_303'!$E$10:$AR$964,22,FALSE)</f>
        <v>11.795164539959705</v>
      </c>
      <c r="F950" s="13">
        <f>VLOOKUP($C950,'commute time_303'!$E$10:$AR$964,40,FALSE)</f>
        <v>17.876986869384936</v>
      </c>
    </row>
    <row r="951" spans="1:6" x14ac:dyDescent="0.25">
      <c r="A951" t="s">
        <v>1900</v>
      </c>
      <c r="B951">
        <v>49500</v>
      </c>
      <c r="C951" t="s">
        <v>1901</v>
      </c>
      <c r="D951" s="13">
        <f>VLOOKUP($C951,'commute time_303'!$E$10:$AR$964,31,FALSE)</f>
        <v>12.972731660231659</v>
      </c>
      <c r="E951" s="13">
        <f>VLOOKUP($C951,'commute time_303'!$E$10:$AR$964,22,FALSE)</f>
        <v>21.485354097144977</v>
      </c>
      <c r="F951" s="13">
        <f>VLOOKUP($C951,'commute time_303'!$E$10:$AR$964,40,FALSE)</f>
        <v>33.063716814159292</v>
      </c>
    </row>
    <row r="952" spans="1:6" x14ac:dyDescent="0.25">
      <c r="A952" t="s">
        <v>1902</v>
      </c>
      <c r="B952">
        <v>49540</v>
      </c>
      <c r="C952" t="s">
        <v>1903</v>
      </c>
      <c r="D952" s="13">
        <f>VLOOKUP($C952,'commute time_303'!$E$10:$AR$964,31,FALSE)</f>
        <v>10.826198630136986</v>
      </c>
      <c r="E952" s="13">
        <f>VLOOKUP($C952,'commute time_303'!$E$10:$AR$964,22,FALSE)</f>
        <v>21.367720465890184</v>
      </c>
      <c r="F952" s="13">
        <f>VLOOKUP($C952,'commute time_303'!$E$10:$AR$964,40,FALSE)</f>
        <v>42.244956772334291</v>
      </c>
    </row>
    <row r="953" spans="1:6" x14ac:dyDescent="0.25">
      <c r="A953" t="s">
        <v>1904</v>
      </c>
      <c r="B953">
        <v>49620</v>
      </c>
      <c r="C953" t="s">
        <v>1905</v>
      </c>
      <c r="D953" s="13">
        <f>VLOOKUP($C953,'commute time_303'!$E$10:$AR$964,31,FALSE)</f>
        <v>13.494345829620999</v>
      </c>
      <c r="E953" s="13">
        <f>VLOOKUP($C953,'commute time_303'!$E$10:$AR$964,22,FALSE)</f>
        <v>21.861480723302627</v>
      </c>
      <c r="F953" s="13">
        <f>VLOOKUP($C953,'commute time_303'!$E$10:$AR$964,40,FALSE)</f>
        <v>33.633000688231249</v>
      </c>
    </row>
    <row r="954" spans="1:6" x14ac:dyDescent="0.25">
      <c r="A954" t="s">
        <v>1906</v>
      </c>
      <c r="B954">
        <v>49660</v>
      </c>
      <c r="C954" t="s">
        <v>1907</v>
      </c>
      <c r="D954" s="13">
        <f>VLOOKUP($C954,'commute time_303'!$E$10:$AR$964,31,FALSE)</f>
        <v>11.558149823043649</v>
      </c>
      <c r="E954" s="13">
        <f>VLOOKUP($C954,'commute time_303'!$E$10:$AR$964,22,FALSE)</f>
        <v>18.112910305808906</v>
      </c>
      <c r="F954" s="13">
        <f>VLOOKUP($C954,'commute time_303'!$E$10:$AR$964,40,FALSE)</f>
        <v>28.309879454926623</v>
      </c>
    </row>
    <row r="955" spans="1:6" x14ac:dyDescent="0.25">
      <c r="A955" t="s">
        <v>1908</v>
      </c>
      <c r="B955">
        <v>49700</v>
      </c>
      <c r="C955" t="s">
        <v>1909</v>
      </c>
      <c r="D955" s="13">
        <f>VLOOKUP($C955,'commute time_303'!$E$10:$AR$964,31,FALSE)</f>
        <v>12.466526035305874</v>
      </c>
      <c r="E955" s="13">
        <f>VLOOKUP($C955,'commute time_303'!$E$10:$AR$964,22,FALSE)</f>
        <v>21.6333021515435</v>
      </c>
      <c r="F955" s="13">
        <f>VLOOKUP($C955,'commute time_303'!$E$10:$AR$964,40,FALSE)</f>
        <v>43.480959097320167</v>
      </c>
    </row>
    <row r="956" spans="1:6" x14ac:dyDescent="0.25">
      <c r="A956" t="s">
        <v>1910</v>
      </c>
      <c r="B956">
        <v>49740</v>
      </c>
      <c r="C956" t="s">
        <v>1911</v>
      </c>
      <c r="D956" s="13">
        <f>VLOOKUP($C956,'commute time_303'!$E$10:$AR$964,31,FALSE)</f>
        <v>10.833784393324311</v>
      </c>
      <c r="E956" s="13">
        <f>VLOOKUP($C956,'commute time_303'!$E$10:$AR$964,22,FALSE)</f>
        <v>16.953752725007785</v>
      </c>
      <c r="F956" s="13">
        <f>VLOOKUP($C956,'commute time_303'!$E$10:$AR$964,40,FALSE)</f>
        <v>25.374692118226601</v>
      </c>
    </row>
    <row r="957" spans="1:6" x14ac:dyDescent="0.25">
      <c r="A957" t="s">
        <v>1912</v>
      </c>
      <c r="B957">
        <v>49780</v>
      </c>
      <c r="C957" t="s">
        <v>1913</v>
      </c>
      <c r="D957" s="13">
        <f>VLOOKUP($C957,'commute time_303'!$E$10:$AR$964,31,FALSE)</f>
        <v>11.901884230181633</v>
      </c>
      <c r="E957" s="13">
        <f>VLOOKUP($C957,'commute time_303'!$E$10:$AR$964,22,FALSE)</f>
        <v>18.788980070339978</v>
      </c>
      <c r="F957" s="13">
        <f>VLOOKUP($C957,'commute time_303'!$E$10:$AR$964,40,FALSE)</f>
        <v>31.814392705958973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57"/>
  <sheetViews>
    <sheetView topLeftCell="D1" workbookViewId="0">
      <selection activeCell="T3" sqref="T3"/>
    </sheetView>
  </sheetViews>
  <sheetFormatPr defaultRowHeight="15" x14ac:dyDescent="0.25"/>
  <cols>
    <col min="1" max="1" width="16.140625" bestFit="1" customWidth="1"/>
    <col min="2" max="2" width="6" bestFit="1" customWidth="1"/>
    <col min="3" max="3" width="61" bestFit="1" customWidth="1"/>
    <col min="4" max="4" width="27.5703125" style="6" customWidth="1"/>
    <col min="5" max="5" width="20" customWidth="1"/>
    <col min="6" max="6" width="5.28515625" style="6" customWidth="1"/>
    <col min="7" max="7" width="11.85546875" style="6" customWidth="1"/>
    <col min="8" max="8" width="9.7109375" style="6" customWidth="1"/>
    <col min="9" max="9" width="11.5703125" style="6" customWidth="1"/>
    <col min="10" max="10" width="30.7109375" style="6" customWidth="1"/>
    <col min="11" max="11" width="5.28515625" style="6" customWidth="1"/>
    <col min="12" max="12" width="11.85546875" customWidth="1"/>
    <col min="13" max="13" width="9.7109375" customWidth="1"/>
    <col min="14" max="14" width="11.5703125" customWidth="1"/>
    <col min="15" max="15" width="30.7109375" customWidth="1"/>
    <col min="16" max="16" width="5" customWidth="1"/>
    <col min="17" max="17" width="11.85546875" bestFit="1" customWidth="1"/>
    <col min="18" max="18" width="9.7109375" bestFit="1" customWidth="1"/>
    <col min="19" max="19" width="11.5703125" bestFit="1" customWidth="1"/>
    <col min="20" max="20" width="30.7109375" bestFit="1" customWidth="1"/>
  </cols>
  <sheetData>
    <row r="1" spans="1:20" s="6" customFormat="1" x14ac:dyDescent="0.25">
      <c r="D1" s="6" t="s">
        <v>2917</v>
      </c>
      <c r="E1" s="15"/>
      <c r="F1" s="15"/>
      <c r="G1" s="11" t="s">
        <v>3125</v>
      </c>
      <c r="H1" s="11"/>
      <c r="I1" s="11"/>
      <c r="J1" s="11"/>
      <c r="K1" s="15"/>
      <c r="L1" s="11" t="s">
        <v>3134</v>
      </c>
      <c r="M1" s="11"/>
      <c r="N1" s="11"/>
      <c r="O1" s="11"/>
      <c r="Q1" s="11" t="s">
        <v>3131</v>
      </c>
      <c r="R1" s="11"/>
      <c r="S1" s="11"/>
      <c r="T1" s="11"/>
    </row>
    <row r="2" spans="1:20" x14ac:dyDescent="0.25">
      <c r="A2" s="6" t="s">
        <v>0</v>
      </c>
      <c r="B2" s="6" t="s">
        <v>1</v>
      </c>
      <c r="C2" s="6" t="s">
        <v>2</v>
      </c>
      <c r="D2" s="6" t="s">
        <v>3148</v>
      </c>
      <c r="E2" t="s">
        <v>3111</v>
      </c>
      <c r="G2" s="6" t="s">
        <v>3144</v>
      </c>
      <c r="H2" s="6" t="s">
        <v>3145</v>
      </c>
      <c r="I2" s="6" t="s">
        <v>3146</v>
      </c>
      <c r="J2" s="6" t="s">
        <v>3147</v>
      </c>
      <c r="L2" s="6" t="s">
        <v>3144</v>
      </c>
      <c r="M2" s="6" t="s">
        <v>3145</v>
      </c>
      <c r="N2" t="s">
        <v>3146</v>
      </c>
      <c r="O2" t="s">
        <v>3147</v>
      </c>
      <c r="Q2" s="6" t="s">
        <v>3144</v>
      </c>
      <c r="R2" s="6" t="s">
        <v>3145</v>
      </c>
      <c r="S2" s="6" t="s">
        <v>3146</v>
      </c>
      <c r="T2" s="6" t="s">
        <v>3147</v>
      </c>
    </row>
    <row r="3" spans="1:20" x14ac:dyDescent="0.25">
      <c r="A3" s="6" t="s">
        <v>1370</v>
      </c>
      <c r="B3" s="6">
        <v>38200</v>
      </c>
      <c r="C3" s="6" t="s">
        <v>1371</v>
      </c>
      <c r="D3" s="6" t="str">
        <f>VLOOKUP(C3,'alternate id'!$A$2:$C$956,3,FALSE)</f>
        <v>Pierre Part, LA</v>
      </c>
      <c r="E3" s="4">
        <f>VLOOKUP(D3,'sunrise times'!$A$2:$B$956,2,FALSE)</f>
        <v>0.27638888888888885</v>
      </c>
      <c r="F3" s="4"/>
      <c r="G3" s="4">
        <f>VLOOKUP($C3,'time leaving home q1 q2 q3'!$C$2:$F$956,2,FALSE)</f>
        <v>0.2076388888888889</v>
      </c>
      <c r="H3" s="14">
        <f>VLOOKUP($C3,'commute time q1 q2 q3'!$C$2:$F$957,3,FALSE)</f>
        <v>23.549421193232412</v>
      </c>
      <c r="I3" s="4">
        <f>G3+TIME(0,H3,0)</f>
        <v>0.22361111111111112</v>
      </c>
      <c r="J3" s="13">
        <f>(I3-$E3)*60*24</f>
        <v>-75.999999999999929</v>
      </c>
      <c r="K3" s="4"/>
      <c r="L3" s="4">
        <f>VLOOKUP($C3,'time leaving home q1 q2 q3'!$C$2:$F$956,3,FALSE)</f>
        <v>0.27708333333333335</v>
      </c>
      <c r="M3" s="14">
        <f>VLOOKUP($C3,'commute time q1 q2 q3'!$C$2:$F$957,3,FALSE)</f>
        <v>23.549421193232412</v>
      </c>
      <c r="N3" s="4">
        <f>L3+TIME(0,M3,0)</f>
        <v>0.29305555555555557</v>
      </c>
      <c r="O3" s="13">
        <f>(N3-$E3)*60*24</f>
        <v>24.000000000000075</v>
      </c>
      <c r="Q3" s="4">
        <f>VLOOKUP($C3,'time leaving home q1 q2 q3'!$C$2:$F$956,4,FALSE)</f>
        <v>0.32361111111111113</v>
      </c>
      <c r="R3" s="14">
        <f>VLOOKUP($C3,'commute time q1 q2 q3'!$C$2:$F$957,3,FALSE)</f>
        <v>23.549421193232412</v>
      </c>
      <c r="S3" s="4">
        <f>Q3+TIME(0,R3,0)</f>
        <v>0.33958333333333335</v>
      </c>
      <c r="T3" s="13">
        <f>(S3-$E3)*60*24</f>
        <v>91.000000000000071</v>
      </c>
    </row>
    <row r="4" spans="1:20" x14ac:dyDescent="0.25">
      <c r="A4" s="6" t="s">
        <v>618</v>
      </c>
      <c r="B4" s="6">
        <v>22780</v>
      </c>
      <c r="C4" s="6" t="s">
        <v>619</v>
      </c>
      <c r="D4" s="6" t="str">
        <f>VLOOKUP(C4,'alternate id'!$A$2:$C$956,3,FALSE)</f>
        <v>Fort Leonard Wood, MO</v>
      </c>
      <c r="E4" s="4">
        <f>VLOOKUP(D4,'sunrise times'!$A$2:$B$956,2,FALSE)</f>
        <v>0.27847222222222223</v>
      </c>
      <c r="F4" s="4"/>
      <c r="G4" s="4">
        <f>VLOOKUP($C4,'time leaving home q1 q2 q3'!$C$2:$F$956,2,FALSE)</f>
        <v>0.21527777777777779</v>
      </c>
      <c r="H4" s="14">
        <f>VLOOKUP($C4,'commute time q1 q2 q3'!$C$2:$F$957,2,FALSE)</f>
        <v>11.754003407155025</v>
      </c>
      <c r="I4" s="4">
        <f t="shared" ref="I4:I67" si="0">G4+TIME(0,H4,0)</f>
        <v>0.22291666666666668</v>
      </c>
      <c r="J4" s="13">
        <f t="shared" ref="J4:J67" si="1">(I4-$E4)*60*24</f>
        <v>-80</v>
      </c>
      <c r="K4" s="4"/>
      <c r="L4" s="4">
        <f>VLOOKUP($C4,'time leaving home q1 q2 q3'!$C$2:$F$956,3,FALSE)</f>
        <v>0.28472222222222221</v>
      </c>
      <c r="M4" s="14">
        <f>VLOOKUP($C4,'commute time q1 q2 q3'!$C$2:$F$957,3,FALSE)</f>
        <v>17.954063604240282</v>
      </c>
      <c r="N4" s="4">
        <f t="shared" ref="N4:N67" si="2">L4+TIME(0,M4,0)</f>
        <v>0.29652777777777778</v>
      </c>
      <c r="O4" s="13">
        <f t="shared" ref="O4:O67" si="3">(N4-$E4)*60*24</f>
        <v>25.999999999999986</v>
      </c>
      <c r="Q4" s="4">
        <f>VLOOKUP($C4,'time leaving home q1 q2 q3'!$C$2:$F$956,4,FALSE)</f>
        <v>0.3354166666666667</v>
      </c>
      <c r="R4" s="14">
        <f>VLOOKUP($C4,'commute time q1 q2 q3'!$C$2:$F$957,3,FALSE)</f>
        <v>17.954063604240282</v>
      </c>
      <c r="S4" s="4">
        <f t="shared" ref="S4:S67" si="4">Q4+TIME(0,R4,0)</f>
        <v>0.34722222222222227</v>
      </c>
      <c r="T4" s="13">
        <f t="shared" ref="T4:T67" si="5">(S4-$E4)*60*24</f>
        <v>99.000000000000043</v>
      </c>
    </row>
    <row r="5" spans="1:20" x14ac:dyDescent="0.25">
      <c r="A5" s="6" t="s">
        <v>772</v>
      </c>
      <c r="B5" s="6">
        <v>25980</v>
      </c>
      <c r="C5" s="6" t="s">
        <v>773</v>
      </c>
      <c r="D5" s="6" t="str">
        <f>VLOOKUP(C5,'alternate id'!$A$2:$C$956,3,FALSE)</f>
        <v>Hinesville, GA</v>
      </c>
      <c r="E5" s="4">
        <f>VLOOKUP(D5,'sunrise times'!$A$2:$B$956,2,FALSE)</f>
        <v>0.29097222222222224</v>
      </c>
      <c r="F5" s="4"/>
      <c r="G5" s="4">
        <f>VLOOKUP($C5,'time leaving home q1 q2 q3'!$C$2:$F$956,2,FALSE)</f>
        <v>0.22500000000000001</v>
      </c>
      <c r="H5" s="14">
        <f>VLOOKUP($C5,'commute time q1 q2 q3'!$C$2:$F$957,2,FALSE)</f>
        <v>11.339232639827074</v>
      </c>
      <c r="I5" s="4">
        <f t="shared" si="0"/>
        <v>0.2326388888888889</v>
      </c>
      <c r="J5" s="13">
        <f t="shared" si="1"/>
        <v>-84.000000000000028</v>
      </c>
      <c r="K5" s="4"/>
      <c r="L5" s="4">
        <f>VLOOKUP($C5,'time leaving home q1 q2 q3'!$C$2:$F$956,3,FALSE)</f>
        <v>0.28541666666666665</v>
      </c>
      <c r="M5" s="14">
        <f>VLOOKUP($C5,'commute time q1 q2 q3'!$C$2:$F$957,3,FALSE)</f>
        <v>17.118848087764743</v>
      </c>
      <c r="N5" s="4">
        <f t="shared" si="2"/>
        <v>0.29722222222222222</v>
      </c>
      <c r="O5" s="13">
        <f t="shared" si="3"/>
        <v>8.999999999999968</v>
      </c>
      <c r="Q5" s="4">
        <f>VLOOKUP($C5,'time leaving home q1 q2 q3'!$C$2:$F$956,4,FALSE)</f>
        <v>0.33402777777777781</v>
      </c>
      <c r="R5" s="14">
        <f>VLOOKUP($C5,'commute time q1 q2 q3'!$C$2:$F$957,3,FALSE)</f>
        <v>17.118848087764743</v>
      </c>
      <c r="S5" s="4">
        <f t="shared" si="4"/>
        <v>0.34583333333333338</v>
      </c>
      <c r="T5" s="13">
        <f t="shared" si="5"/>
        <v>79.000000000000043</v>
      </c>
    </row>
    <row r="6" spans="1:20" x14ac:dyDescent="0.25">
      <c r="A6" s="6" t="s">
        <v>626</v>
      </c>
      <c r="B6" s="6">
        <v>22860</v>
      </c>
      <c r="C6" s="6" t="s">
        <v>627</v>
      </c>
      <c r="D6" s="6" t="str">
        <f>VLOOKUP(C6,'alternate id'!$A$2:$C$956,3,FALSE)</f>
        <v>Fort Polk South, LA</v>
      </c>
      <c r="E6" s="4">
        <f>VLOOKUP(D6,'sunrise times'!$A$2:$B$956,2,FALSE)</f>
        <v>0.28194444444444444</v>
      </c>
      <c r="F6" s="4"/>
      <c r="G6" s="4">
        <f>VLOOKUP($C6,'time leaving home q1 q2 q3'!$C$2:$F$956,2,FALSE)</f>
        <v>0.22916666666666666</v>
      </c>
      <c r="H6" s="14">
        <f>VLOOKUP($C6,'commute time q1 q2 q3'!$C$2:$F$957,2,FALSE)</f>
        <v>10.736140954018049</v>
      </c>
      <c r="I6" s="4">
        <f t="shared" si="0"/>
        <v>0.2361111111111111</v>
      </c>
      <c r="J6" s="13">
        <f t="shared" si="1"/>
        <v>-66</v>
      </c>
      <c r="K6" s="4"/>
      <c r="L6" s="4">
        <f>VLOOKUP($C6,'time leaving home q1 q2 q3'!$C$2:$F$956,3,FALSE)</f>
        <v>0.28541666666666665</v>
      </c>
      <c r="M6" s="14">
        <f>VLOOKUP($C6,'commute time q1 q2 q3'!$C$2:$F$957,3,FALSE)</f>
        <v>17.086461888509671</v>
      </c>
      <c r="N6" s="4">
        <f t="shared" si="2"/>
        <v>0.29722222222222222</v>
      </c>
      <c r="O6" s="13">
        <f t="shared" si="3"/>
        <v>22</v>
      </c>
      <c r="Q6" s="4">
        <f>VLOOKUP($C6,'time leaving home q1 q2 q3'!$C$2:$F$956,4,FALSE)</f>
        <v>0.33124999999999999</v>
      </c>
      <c r="R6" s="14">
        <f>VLOOKUP($C6,'commute time q1 q2 q3'!$C$2:$F$957,3,FALSE)</f>
        <v>17.086461888509671</v>
      </c>
      <c r="S6" s="4">
        <f t="shared" si="4"/>
        <v>0.34305555555555556</v>
      </c>
      <c r="T6" s="13">
        <f t="shared" si="5"/>
        <v>88</v>
      </c>
    </row>
    <row r="7" spans="1:20" x14ac:dyDescent="0.25">
      <c r="A7" s="6" t="s">
        <v>280</v>
      </c>
      <c r="B7" s="6">
        <v>15780</v>
      </c>
      <c r="C7" s="6" t="s">
        <v>281</v>
      </c>
      <c r="D7" s="6" t="str">
        <f>VLOOKUP(C7,'alternate id'!$A$2:$C$956,3,FALSE)</f>
        <v>Camden, AR</v>
      </c>
      <c r="E7" s="4">
        <f>VLOOKUP(D7,'sunrise times'!$A$2:$B$956,2,FALSE)</f>
        <v>0.28055555555555556</v>
      </c>
      <c r="F7" s="4"/>
      <c r="G7" s="4">
        <f>VLOOKUP($C7,'time leaving home q1 q2 q3'!$C$2:$F$956,2,FALSE)</f>
        <v>0.23333333333333331</v>
      </c>
      <c r="H7" s="14">
        <f>VLOOKUP($C7,'commute time q1 q2 q3'!$C$2:$F$957,2,FALSE)</f>
        <v>11.47881828316611</v>
      </c>
      <c r="I7" s="4">
        <f t="shared" si="0"/>
        <v>0.2409722222222222</v>
      </c>
      <c r="J7" s="13">
        <f t="shared" si="1"/>
        <v>-57.000000000000043</v>
      </c>
      <c r="K7" s="4"/>
      <c r="L7" s="4">
        <f>VLOOKUP($C7,'time leaving home q1 q2 q3'!$C$2:$F$956,3,FALSE)</f>
        <v>0.28680555555555559</v>
      </c>
      <c r="M7" s="14">
        <f>VLOOKUP($C7,'commute time q1 q2 q3'!$C$2:$F$957,3,FALSE)</f>
        <v>18.716467780429596</v>
      </c>
      <c r="N7" s="4">
        <f t="shared" si="2"/>
        <v>0.2993055555555556</v>
      </c>
      <c r="O7" s="13">
        <f t="shared" si="3"/>
        <v>27.000000000000064</v>
      </c>
      <c r="Q7" s="4">
        <f>VLOOKUP($C7,'time leaving home q1 q2 q3'!$C$2:$F$956,4,FALSE)</f>
        <v>0.32569444444444445</v>
      </c>
      <c r="R7" s="14">
        <f>VLOOKUP($C7,'commute time q1 q2 q3'!$C$2:$F$957,3,FALSE)</f>
        <v>18.716467780429596</v>
      </c>
      <c r="S7" s="4">
        <f t="shared" si="4"/>
        <v>0.33819444444444446</v>
      </c>
      <c r="T7" s="13">
        <f t="shared" si="5"/>
        <v>83.000000000000028</v>
      </c>
    </row>
    <row r="8" spans="1:20" x14ac:dyDescent="0.25">
      <c r="A8" s="6" t="s">
        <v>360</v>
      </c>
      <c r="B8" s="6">
        <v>17500</v>
      </c>
      <c r="C8" s="6" t="s">
        <v>361</v>
      </c>
      <c r="D8" s="6" t="str">
        <f>VLOOKUP(C8,'alternate id'!$A$2:$C$956,3,FALSE)</f>
        <v>Clewiston, FL</v>
      </c>
      <c r="E8" s="4">
        <f>VLOOKUP(D8,'sunrise times'!$A$2:$B$956,2,FALSE)</f>
        <v>0.28958333333333336</v>
      </c>
      <c r="F8" s="4"/>
      <c r="G8" s="4">
        <f>VLOOKUP($C8,'time leaving home q1 q2 q3'!$C$2:$F$956,2,FALSE)</f>
        <v>0.25694444444444448</v>
      </c>
      <c r="H8" s="14">
        <f>VLOOKUP($C8,'commute time q1 q2 q3'!$C$2:$F$957,2,FALSE)</f>
        <v>8.1132743362831867</v>
      </c>
      <c r="I8" s="4">
        <f t="shared" si="0"/>
        <v>0.26250000000000001</v>
      </c>
      <c r="J8" s="13">
        <f t="shared" si="1"/>
        <v>-39.000000000000021</v>
      </c>
      <c r="K8" s="4"/>
      <c r="L8" s="4">
        <f>VLOOKUP($C8,'time leaving home q1 q2 q3'!$C$2:$F$956,3,FALSE)</f>
        <v>0.28819444444444448</v>
      </c>
      <c r="M8" s="14">
        <f>VLOOKUP($C8,'commute time q1 q2 q3'!$C$2:$F$957,3,FALSE)</f>
        <v>18.756097560975611</v>
      </c>
      <c r="N8" s="4">
        <f t="shared" si="2"/>
        <v>0.30069444444444449</v>
      </c>
      <c r="O8" s="13">
        <f t="shared" si="3"/>
        <v>16.000000000000021</v>
      </c>
      <c r="Q8" s="4">
        <f>VLOOKUP($C8,'time leaving home q1 q2 q3'!$C$2:$F$956,4,FALSE)</f>
        <v>0.32222222222222224</v>
      </c>
      <c r="R8" s="14">
        <f>VLOOKUP($C8,'commute time q1 q2 q3'!$C$2:$F$957,3,FALSE)</f>
        <v>18.756097560975611</v>
      </c>
      <c r="S8" s="4">
        <f t="shared" si="4"/>
        <v>0.33472222222222225</v>
      </c>
      <c r="T8" s="13">
        <f t="shared" si="5"/>
        <v>65.000000000000014</v>
      </c>
    </row>
    <row r="9" spans="1:20" x14ac:dyDescent="0.25">
      <c r="A9" s="6" t="s">
        <v>840</v>
      </c>
      <c r="B9" s="6">
        <v>27340</v>
      </c>
      <c r="C9" s="6" t="s">
        <v>841</v>
      </c>
      <c r="D9" s="6" t="str">
        <f>VLOOKUP(C9,'alternate id'!$A$2:$C$956,3,FALSE)</f>
        <v>Jacksonville, NC</v>
      </c>
      <c r="E9" s="4">
        <f>VLOOKUP(D9,'sunrise times'!$A$2:$B$956,2,FALSE)</f>
        <v>0.27916666666666667</v>
      </c>
      <c r="F9" s="4"/>
      <c r="G9" s="4">
        <f>VLOOKUP($C9,'time leaving home q1 q2 q3'!$C$2:$F$956,2,FALSE)</f>
        <v>0.25138888888888888</v>
      </c>
      <c r="H9" s="14">
        <f>VLOOKUP($C9,'commute time q1 q2 q3'!$C$2:$F$957,2,FALSE)</f>
        <v>12.14632181850725</v>
      </c>
      <c r="I9" s="4">
        <f t="shared" si="0"/>
        <v>0.25972222222222224</v>
      </c>
      <c r="J9" s="13">
        <f t="shared" si="1"/>
        <v>-27.999999999999979</v>
      </c>
      <c r="K9" s="4"/>
      <c r="L9" s="4">
        <f>VLOOKUP($C9,'time leaving home q1 q2 q3'!$C$2:$F$956,3,FALSE)</f>
        <v>0.28819444444444448</v>
      </c>
      <c r="M9" s="14">
        <f>VLOOKUP($C9,'commute time q1 q2 q3'!$C$2:$F$957,3,FALSE)</f>
        <v>20.741812889140455</v>
      </c>
      <c r="N9" s="4">
        <f t="shared" si="2"/>
        <v>0.30208333333333337</v>
      </c>
      <c r="O9" s="13">
        <f t="shared" si="3"/>
        <v>33.000000000000043</v>
      </c>
      <c r="Q9" s="4">
        <f>VLOOKUP($C9,'time leaving home q1 q2 q3'!$C$2:$F$956,4,FALSE)</f>
        <v>0.33888888888888885</v>
      </c>
      <c r="R9" s="14">
        <f>VLOOKUP($C9,'commute time q1 q2 q3'!$C$2:$F$957,3,FALSE)</f>
        <v>20.741812889140455</v>
      </c>
      <c r="S9" s="4">
        <f t="shared" si="4"/>
        <v>0.35277777777777775</v>
      </c>
      <c r="T9" s="13">
        <f t="shared" si="5"/>
        <v>105.99999999999994</v>
      </c>
    </row>
    <row r="10" spans="1:20" x14ac:dyDescent="0.25">
      <c r="A10" s="6" t="s">
        <v>1844</v>
      </c>
      <c r="B10" s="6">
        <v>48100</v>
      </c>
      <c r="C10" s="6" t="s">
        <v>1845</v>
      </c>
      <c r="D10" s="6" t="str">
        <f>VLOOKUP(C10,'alternate id'!$A$2:$C$956,3,FALSE)</f>
        <v>Wauchula, FL</v>
      </c>
      <c r="E10" s="4">
        <f>VLOOKUP(D10,'sunrise times'!$A$2:$B$956,2,FALSE)</f>
        <v>0.29166666666666669</v>
      </c>
      <c r="F10" s="4"/>
      <c r="G10" s="4">
        <f>VLOOKUP($C10,'time leaving home q1 q2 q3'!$C$2:$F$956,2,FALSE)</f>
        <v>0.25972222222222224</v>
      </c>
      <c r="H10" s="14">
        <f>VLOOKUP($C10,'commute time q1 q2 q3'!$C$2:$F$957,2,FALSE)</f>
        <v>13.614754098360656</v>
      </c>
      <c r="I10" s="4">
        <f t="shared" si="0"/>
        <v>0.26875000000000004</v>
      </c>
      <c r="J10" s="13">
        <f t="shared" si="1"/>
        <v>-32.999999999999964</v>
      </c>
      <c r="K10" s="4"/>
      <c r="L10" s="4">
        <f>VLOOKUP($C10,'time leaving home q1 q2 q3'!$C$2:$F$956,3,FALSE)</f>
        <v>0.29236111111111113</v>
      </c>
      <c r="M10" s="14">
        <f>VLOOKUP($C10,'commute time q1 q2 q3'!$C$2:$F$957,3,FALSE)</f>
        <v>22.45673323092678</v>
      </c>
      <c r="N10" s="4">
        <f t="shared" si="2"/>
        <v>0.30763888888888891</v>
      </c>
      <c r="O10" s="13">
        <f t="shared" si="3"/>
        <v>23</v>
      </c>
      <c r="Q10" s="4">
        <f>VLOOKUP($C10,'time leaving home q1 q2 q3'!$C$2:$F$956,4,FALSE)</f>
        <v>0.32708333333333334</v>
      </c>
      <c r="R10" s="14">
        <f>VLOOKUP($C10,'commute time q1 q2 q3'!$C$2:$F$957,3,FALSE)</f>
        <v>22.45673323092678</v>
      </c>
      <c r="S10" s="4">
        <f t="shared" si="4"/>
        <v>0.34236111111111112</v>
      </c>
      <c r="T10" s="13">
        <f t="shared" si="5"/>
        <v>72.999999999999986</v>
      </c>
    </row>
    <row r="11" spans="1:20" x14ac:dyDescent="0.25">
      <c r="A11" s="6" t="s">
        <v>670</v>
      </c>
      <c r="B11" s="6">
        <v>23940</v>
      </c>
      <c r="C11" s="6" t="s">
        <v>671</v>
      </c>
      <c r="D11" s="6" t="str">
        <f>VLOOKUP(C11,'alternate id'!$A$2:$C$956,3,FALSE)</f>
        <v>Gillette, WY</v>
      </c>
      <c r="E11" s="4">
        <f>VLOOKUP(D11,'sunrise times'!$A$2:$B$956,2,FALSE)</f>
        <v>0.27291666666666664</v>
      </c>
      <c r="F11" s="4"/>
      <c r="G11" s="4">
        <f>VLOOKUP($C11,'time leaving home q1 q2 q3'!$C$2:$F$956,2,FALSE)</f>
        <v>0.22916666666666666</v>
      </c>
      <c r="H11" s="14">
        <f>VLOOKUP($C11,'commute time q1 q2 q3'!$C$2:$F$957,2,FALSE)</f>
        <v>10.206104417670682</v>
      </c>
      <c r="I11" s="4">
        <f t="shared" si="0"/>
        <v>0.2361111111111111</v>
      </c>
      <c r="J11" s="13">
        <f t="shared" si="1"/>
        <v>-52.999999999999972</v>
      </c>
      <c r="K11" s="4"/>
      <c r="L11" s="4">
        <f>VLOOKUP($C11,'time leaving home q1 q2 q3'!$C$2:$F$956,3,FALSE)</f>
        <v>0.29236111111111113</v>
      </c>
      <c r="M11" s="14">
        <f>VLOOKUP($C11,'commute time q1 q2 q3'!$C$2:$F$957,3,FALSE)</f>
        <v>15.190210499619578</v>
      </c>
      <c r="N11" s="4">
        <f t="shared" si="2"/>
        <v>0.30277777777777781</v>
      </c>
      <c r="O11" s="13">
        <f t="shared" si="3"/>
        <v>43.000000000000085</v>
      </c>
      <c r="Q11" s="4">
        <f>VLOOKUP($C11,'time leaving home q1 q2 q3'!$C$2:$F$956,4,FALSE)</f>
        <v>0.3354166666666667</v>
      </c>
      <c r="R11" s="14">
        <f>VLOOKUP($C11,'commute time q1 q2 q3'!$C$2:$F$957,3,FALSE)</f>
        <v>15.190210499619578</v>
      </c>
      <c r="S11" s="4">
        <f t="shared" si="4"/>
        <v>0.34583333333333338</v>
      </c>
      <c r="T11" s="13">
        <f t="shared" si="5"/>
        <v>105.00000000000011</v>
      </c>
    </row>
    <row r="12" spans="1:20" x14ac:dyDescent="0.25">
      <c r="A12" s="6" t="s">
        <v>1570</v>
      </c>
      <c r="B12" s="6">
        <v>42460</v>
      </c>
      <c r="C12" s="6" t="s">
        <v>1571</v>
      </c>
      <c r="D12" s="6" t="str">
        <f>VLOOKUP(C12,'alternate id'!$A$2:$C$956,3,FALSE)</f>
        <v>Scottsboro, AL</v>
      </c>
      <c r="E12" s="4">
        <f>VLOOKUP(D12,'sunrise times'!$A$2:$B$956,2,FALSE)</f>
        <v>0.26180555555555557</v>
      </c>
      <c r="F12" s="4"/>
      <c r="G12" s="4">
        <f>VLOOKUP($C12,'time leaving home q1 q2 q3'!$C$2:$F$956,2,FALSE)</f>
        <v>0.23680555555555557</v>
      </c>
      <c r="H12" s="14">
        <f>VLOOKUP($C12,'commute time q1 q2 q3'!$C$2:$F$957,2,FALSE)</f>
        <v>12.42627345844504</v>
      </c>
      <c r="I12" s="4">
        <f t="shared" si="0"/>
        <v>0.24513888888888891</v>
      </c>
      <c r="J12" s="13">
        <f t="shared" si="1"/>
        <v>-23.999999999999993</v>
      </c>
      <c r="K12" s="4"/>
      <c r="L12" s="4">
        <f>VLOOKUP($C12,'time leaving home q1 q2 q3'!$C$2:$F$956,3,FALSE)</f>
        <v>0.29305555555555557</v>
      </c>
      <c r="M12" s="14">
        <f>VLOOKUP($C12,'commute time q1 q2 q3'!$C$2:$F$957,3,FALSE)</f>
        <v>22.069751844399732</v>
      </c>
      <c r="N12" s="4">
        <f t="shared" si="2"/>
        <v>0.30833333333333335</v>
      </c>
      <c r="O12" s="13">
        <f t="shared" si="3"/>
        <v>67</v>
      </c>
      <c r="Q12" s="4">
        <f>VLOOKUP($C12,'time leaving home q1 q2 q3'!$C$2:$F$956,4,FALSE)</f>
        <v>0.3430555555555555</v>
      </c>
      <c r="R12" s="14">
        <f>VLOOKUP($C12,'commute time q1 q2 q3'!$C$2:$F$957,3,FALSE)</f>
        <v>22.069751844399732</v>
      </c>
      <c r="S12" s="4">
        <f t="shared" si="4"/>
        <v>0.35833333333333328</v>
      </c>
      <c r="T12" s="13">
        <f t="shared" si="5"/>
        <v>138.99999999999989</v>
      </c>
    </row>
    <row r="13" spans="1:20" x14ac:dyDescent="0.25">
      <c r="A13" s="6" t="s">
        <v>14</v>
      </c>
      <c r="B13" s="6">
        <v>10260</v>
      </c>
      <c r="C13" s="6" t="s">
        <v>15</v>
      </c>
      <c r="D13" s="6" t="str">
        <f>VLOOKUP(C13,'alternate id'!$A$2:$C$956,3,FALSE)</f>
        <v>Adjuntas, PR</v>
      </c>
      <c r="E13" s="4">
        <f>VLOOKUP(D13,'sunrise times'!$A$2:$B$956,2,FALSE)</f>
        <v>0.26527777777777778</v>
      </c>
      <c r="F13" s="4"/>
      <c r="G13" s="4">
        <f>VLOOKUP($C13,'time leaving home q1 q2 q3'!$C$2:$F$956,2,FALSE)</f>
        <v>0.26458333333333334</v>
      </c>
      <c r="H13" s="14">
        <f>VLOOKUP($C13,'commute time q1 q2 q3'!$C$2:$F$957,2,FALSE)</f>
        <v>12.141479099678456</v>
      </c>
      <c r="I13" s="4">
        <f t="shared" si="0"/>
        <v>0.2729166666666667</v>
      </c>
      <c r="J13" s="13">
        <f t="shared" si="1"/>
        <v>11.000000000000041</v>
      </c>
      <c r="K13" s="4"/>
      <c r="L13" s="4">
        <f>VLOOKUP($C13,'time leaving home q1 q2 q3'!$C$2:$F$956,3,FALSE)</f>
        <v>0.29305555555555557</v>
      </c>
      <c r="M13" s="14">
        <f>VLOOKUP($C13,'commute time q1 q2 q3'!$C$2:$F$957,3,FALSE)</f>
        <v>23.597765363128492</v>
      </c>
      <c r="N13" s="4">
        <f t="shared" si="2"/>
        <v>0.30902777777777779</v>
      </c>
      <c r="O13" s="13">
        <f t="shared" si="3"/>
        <v>63.000000000000021</v>
      </c>
      <c r="Q13" s="4">
        <f>VLOOKUP($C13,'time leaving home q1 q2 q3'!$C$2:$F$956,4,FALSE)</f>
        <v>0.31944444444444448</v>
      </c>
      <c r="R13" s="14">
        <f>VLOOKUP($C13,'commute time q1 q2 q3'!$C$2:$F$957,3,FALSE)</f>
        <v>23.597765363128492</v>
      </c>
      <c r="S13" s="4">
        <f t="shared" si="4"/>
        <v>0.3354166666666667</v>
      </c>
      <c r="T13" s="13">
        <f t="shared" si="5"/>
        <v>101.00000000000003</v>
      </c>
    </row>
    <row r="14" spans="1:20" x14ac:dyDescent="0.25">
      <c r="A14" s="6" t="s">
        <v>38</v>
      </c>
      <c r="B14" s="6">
        <v>10760</v>
      </c>
      <c r="C14" s="6" t="s">
        <v>39</v>
      </c>
      <c r="D14" s="6" t="str">
        <f>VLOOKUP(C14,'alternate id'!$A$2:$C$956,3,FALSE)</f>
        <v>Alexander City, AL</v>
      </c>
      <c r="E14" s="4">
        <f>VLOOKUP(D14,'sunrise times'!$A$2:$B$956,2,FALSE)</f>
        <v>0.26111111111111113</v>
      </c>
      <c r="F14" s="4"/>
      <c r="G14" s="4">
        <f>VLOOKUP($C14,'time leaving home q1 q2 q3'!$C$2:$F$956,2,FALSE)</f>
        <v>0.25416666666666665</v>
      </c>
      <c r="H14" s="14">
        <f>VLOOKUP($C14,'commute time q1 q2 q3'!$C$2:$F$957,2,FALSE)</f>
        <v>12.413389372560793</v>
      </c>
      <c r="I14" s="4">
        <f t="shared" si="0"/>
        <v>0.26250000000000001</v>
      </c>
      <c r="J14" s="13">
        <f t="shared" si="1"/>
        <v>1.9999999999999929</v>
      </c>
      <c r="K14" s="4"/>
      <c r="L14" s="4">
        <f>VLOOKUP($C14,'time leaving home q1 q2 q3'!$C$2:$F$956,3,FALSE)</f>
        <v>0.29305555555555557</v>
      </c>
      <c r="M14" s="14">
        <f>VLOOKUP($C14,'commute time q1 q2 q3'!$C$2:$F$957,3,FALSE)</f>
        <v>20.108736059479554</v>
      </c>
      <c r="N14" s="4">
        <f t="shared" si="2"/>
        <v>0.30694444444444446</v>
      </c>
      <c r="O14" s="13">
        <f t="shared" si="3"/>
        <v>66</v>
      </c>
      <c r="Q14" s="4">
        <f>VLOOKUP($C14,'time leaving home q1 q2 q3'!$C$2:$F$956,4,FALSE)</f>
        <v>0.33819444444444446</v>
      </c>
      <c r="R14" s="14">
        <f>VLOOKUP($C14,'commute time q1 q2 q3'!$C$2:$F$957,3,FALSE)</f>
        <v>20.108736059479554</v>
      </c>
      <c r="S14" s="4">
        <f t="shared" si="4"/>
        <v>0.35208333333333336</v>
      </c>
      <c r="T14" s="13">
        <f t="shared" si="5"/>
        <v>131</v>
      </c>
    </row>
    <row r="15" spans="1:20" x14ac:dyDescent="0.25">
      <c r="A15" s="6" t="s">
        <v>366</v>
      </c>
      <c r="B15" s="6">
        <v>17620</v>
      </c>
      <c r="C15" s="6" t="s">
        <v>367</v>
      </c>
      <c r="D15" s="6" t="str">
        <f>VLOOKUP(C15,'alternate id'!$A$2:$C$956,3,FALSE)</f>
        <v>Coamo, PR</v>
      </c>
      <c r="E15" s="4">
        <f>VLOOKUP(D15,'sunrise times'!$A$2:$B$956,2,FALSE)</f>
        <v>0.2638888888888889</v>
      </c>
      <c r="F15" s="4"/>
      <c r="G15" s="4">
        <f>VLOOKUP($C15,'time leaving home q1 q2 q3'!$C$2:$F$956,2,FALSE)</f>
        <v>0.25138888888888888</v>
      </c>
      <c r="H15" s="14">
        <f>VLOOKUP($C15,'commute time q1 q2 q3'!$C$2:$F$957,2,FALSE)</f>
        <v>13.196126905644828</v>
      </c>
      <c r="I15" s="4">
        <f t="shared" si="0"/>
        <v>0.26041666666666669</v>
      </c>
      <c r="J15" s="13">
        <f t="shared" si="1"/>
        <v>-4.9999999999999822</v>
      </c>
      <c r="K15" s="4"/>
      <c r="L15" s="4">
        <f>VLOOKUP($C15,'time leaving home q1 q2 q3'!$C$2:$F$956,3,FALSE)</f>
        <v>0.29375000000000001</v>
      </c>
      <c r="M15" s="14">
        <f>VLOOKUP($C15,'commute time q1 q2 q3'!$C$2:$F$957,3,FALSE)</f>
        <v>22.067427385892117</v>
      </c>
      <c r="N15" s="4">
        <f t="shared" si="2"/>
        <v>0.30902777777777779</v>
      </c>
      <c r="O15" s="13">
        <f t="shared" si="3"/>
        <v>65.000000000000014</v>
      </c>
      <c r="Q15" s="4">
        <f>VLOOKUP($C15,'time leaving home q1 q2 q3'!$C$2:$F$956,4,FALSE)</f>
        <v>0.3347222222222222</v>
      </c>
      <c r="R15" s="14">
        <f>VLOOKUP($C15,'commute time q1 q2 q3'!$C$2:$F$957,3,FALSE)</f>
        <v>22.067427385892117</v>
      </c>
      <c r="S15" s="4">
        <f t="shared" si="4"/>
        <v>0.35</v>
      </c>
      <c r="T15" s="13">
        <f t="shared" si="5"/>
        <v>123.99999999999997</v>
      </c>
    </row>
    <row r="16" spans="1:20" x14ac:dyDescent="0.25">
      <c r="A16" s="6" t="s">
        <v>966</v>
      </c>
      <c r="B16" s="6">
        <v>29980</v>
      </c>
      <c r="C16" s="6" t="s">
        <v>967</v>
      </c>
      <c r="D16" s="6" t="str">
        <f>VLOOKUP(C16,'alternate id'!$A$2:$C$956,3,FALSE)</f>
        <v>Lawrenceburg, TN</v>
      </c>
      <c r="E16" s="4">
        <f>VLOOKUP(D16,'sunrise times'!$A$2:$B$956,2,FALSE)</f>
        <v>0.26527777777777778</v>
      </c>
      <c r="F16" s="4"/>
      <c r="G16" s="4">
        <f>VLOOKUP($C16,'time leaving home q1 q2 q3'!$C$2:$F$956,2,FALSE)</f>
        <v>0.25833333333333336</v>
      </c>
      <c r="H16" s="14">
        <f>VLOOKUP($C16,'commute time q1 q2 q3'!$C$2:$F$957,2,FALSE)</f>
        <v>10.887723387723387</v>
      </c>
      <c r="I16" s="4">
        <f t="shared" si="0"/>
        <v>0.26527777777777778</v>
      </c>
      <c r="J16" s="13">
        <f t="shared" si="1"/>
        <v>0</v>
      </c>
      <c r="K16" s="4"/>
      <c r="L16" s="4">
        <f>VLOOKUP($C16,'time leaving home q1 q2 q3'!$C$2:$F$956,3,FALSE)</f>
        <v>0.29375000000000001</v>
      </c>
      <c r="M16" s="14">
        <f>VLOOKUP($C16,'commute time q1 q2 q3'!$C$2:$F$957,3,FALSE)</f>
        <v>18.503896103896103</v>
      </c>
      <c r="N16" s="4">
        <f t="shared" si="2"/>
        <v>0.30625000000000002</v>
      </c>
      <c r="O16" s="13">
        <f t="shared" si="3"/>
        <v>59.000000000000036</v>
      </c>
      <c r="Q16" s="4">
        <f>VLOOKUP($C16,'time leaving home q1 q2 q3'!$C$2:$F$956,4,FALSE)</f>
        <v>0.3347222222222222</v>
      </c>
      <c r="R16" s="14">
        <f>VLOOKUP($C16,'commute time q1 q2 q3'!$C$2:$F$957,3,FALSE)</f>
        <v>18.503896103896103</v>
      </c>
      <c r="S16" s="4">
        <f t="shared" si="4"/>
        <v>0.34722222222222221</v>
      </c>
      <c r="T16" s="13">
        <f t="shared" si="5"/>
        <v>117.99999999999999</v>
      </c>
    </row>
    <row r="17" spans="1:20" x14ac:dyDescent="0.25">
      <c r="A17" s="6" t="s">
        <v>1344</v>
      </c>
      <c r="B17" s="6">
        <v>37700</v>
      </c>
      <c r="C17" s="6" t="s">
        <v>1345</v>
      </c>
      <c r="D17" s="6" t="str">
        <f>VLOOKUP(C17,'alternate id'!$A$2:$C$956,3,FALSE)</f>
        <v>Pascagoula, MS</v>
      </c>
      <c r="E17" s="4">
        <f>VLOOKUP(D17,'sunrise times'!$A$2:$B$956,2,FALSE)</f>
        <v>0.26874999999999999</v>
      </c>
      <c r="F17" s="4"/>
      <c r="G17" s="4">
        <f>VLOOKUP($C17,'time leaving home q1 q2 q3'!$C$2:$F$956,2,FALSE)</f>
        <v>0.20625000000000002</v>
      </c>
      <c r="H17" s="14">
        <f>VLOOKUP($C17,'commute time q1 q2 q3'!$C$2:$F$957,2,FALSE)</f>
        <v>13.58245574725521</v>
      </c>
      <c r="I17" s="4">
        <f t="shared" si="0"/>
        <v>0.21527777777777779</v>
      </c>
      <c r="J17" s="13">
        <f t="shared" si="1"/>
        <v>-76.999999999999972</v>
      </c>
      <c r="K17" s="4"/>
      <c r="L17" s="4">
        <f>VLOOKUP($C17,'time leaving home q1 q2 q3'!$C$2:$F$956,3,FALSE)</f>
        <v>0.29375000000000001</v>
      </c>
      <c r="M17" s="14">
        <f>VLOOKUP($C17,'commute time q1 q2 q3'!$C$2:$F$957,3,FALSE)</f>
        <v>22.063612190632032</v>
      </c>
      <c r="N17" s="4">
        <f t="shared" si="2"/>
        <v>0.30902777777777779</v>
      </c>
      <c r="O17" s="13">
        <f t="shared" si="3"/>
        <v>58.000000000000028</v>
      </c>
      <c r="Q17" s="4">
        <f>VLOOKUP($C17,'time leaving home q1 q2 q3'!$C$2:$F$956,4,FALSE)</f>
        <v>0.34513888888888888</v>
      </c>
      <c r="R17" s="14">
        <f>VLOOKUP($C17,'commute time q1 q2 q3'!$C$2:$F$957,3,FALSE)</f>
        <v>22.063612190632032</v>
      </c>
      <c r="S17" s="4">
        <f t="shared" si="4"/>
        <v>0.36041666666666666</v>
      </c>
      <c r="T17" s="13">
        <f t="shared" si="5"/>
        <v>132</v>
      </c>
    </row>
    <row r="18" spans="1:20" x14ac:dyDescent="0.25">
      <c r="A18" s="6" t="s">
        <v>470</v>
      </c>
      <c r="B18" s="6">
        <v>19760</v>
      </c>
      <c r="C18" s="6" t="s">
        <v>471</v>
      </c>
      <c r="D18" s="6" t="str">
        <f>VLOOKUP(C18,'alternate id'!$A$2:$C$956,3,FALSE)</f>
        <v>DeRidder, LA</v>
      </c>
      <c r="E18" s="4">
        <f>VLOOKUP(D18,'sunrise times'!$A$2:$B$956,2,FALSE)</f>
        <v>0.28194444444444444</v>
      </c>
      <c r="F18" s="4"/>
      <c r="G18" s="4">
        <f>VLOOKUP($C18,'time leaving home q1 q2 q3'!$C$2:$F$956,2,FALSE)</f>
        <v>0.22291666666666665</v>
      </c>
      <c r="H18" s="14">
        <f>VLOOKUP($C18,'commute time q1 q2 q3'!$C$2:$F$957,2,FALSE)</f>
        <v>12.295890410958904</v>
      </c>
      <c r="I18" s="4">
        <f t="shared" si="0"/>
        <v>0.23124999999999998</v>
      </c>
      <c r="J18" s="13">
        <f t="shared" si="1"/>
        <v>-73.000000000000014</v>
      </c>
      <c r="K18" s="4"/>
      <c r="L18" s="4">
        <f>VLOOKUP($C18,'time leaving home q1 q2 q3'!$C$2:$F$956,3,FALSE)</f>
        <v>0.29444444444444445</v>
      </c>
      <c r="M18" s="14">
        <f>VLOOKUP($C18,'commute time q1 q2 q3'!$C$2:$F$957,3,FALSE)</f>
        <v>23.460545193687231</v>
      </c>
      <c r="N18" s="4">
        <f t="shared" si="2"/>
        <v>0.31041666666666667</v>
      </c>
      <c r="O18" s="13">
        <f t="shared" si="3"/>
        <v>41.000000000000014</v>
      </c>
      <c r="Q18" s="4">
        <f>VLOOKUP($C18,'time leaving home q1 q2 q3'!$C$2:$F$956,4,FALSE)</f>
        <v>0.33194444444444443</v>
      </c>
      <c r="R18" s="14">
        <f>VLOOKUP($C18,'commute time q1 q2 q3'!$C$2:$F$957,3,FALSE)</f>
        <v>23.460545193687231</v>
      </c>
      <c r="S18" s="4">
        <f t="shared" si="4"/>
        <v>0.34791666666666665</v>
      </c>
      <c r="T18" s="13">
        <f t="shared" si="5"/>
        <v>94.999999999999986</v>
      </c>
    </row>
    <row r="19" spans="1:20" x14ac:dyDescent="0.25">
      <c r="A19" s="6" t="s">
        <v>82</v>
      </c>
      <c r="B19" s="6">
        <v>11580</v>
      </c>
      <c r="C19" s="6" t="s">
        <v>83</v>
      </c>
      <c r="D19" s="6" t="str">
        <f>VLOOKUP(C19,'alternate id'!$A$2:$C$956,3,FALSE)</f>
        <v>Arcadia, FL</v>
      </c>
      <c r="E19" s="4">
        <f>VLOOKUP(D19,'sunrise times'!$A$2:$B$956,2,FALSE)</f>
        <v>0.29166666666666669</v>
      </c>
      <c r="F19" s="4"/>
      <c r="G19" s="4">
        <f>VLOOKUP($C19,'time leaving home q1 q2 q3'!$C$2:$F$956,2,FALSE)</f>
        <v>0.25972222222222224</v>
      </c>
      <c r="H19" s="14">
        <f>VLOOKUP($C19,'commute time q1 q2 q3'!$C$2:$F$957,2,FALSE)</f>
        <v>11.831568330811901</v>
      </c>
      <c r="I19" s="4">
        <f t="shared" si="0"/>
        <v>0.2673611111111111</v>
      </c>
      <c r="J19" s="13">
        <f t="shared" si="1"/>
        <v>-35.000000000000036</v>
      </c>
      <c r="K19" s="4"/>
      <c r="L19" s="4">
        <f>VLOOKUP($C19,'time leaving home q1 q2 q3'!$C$2:$F$956,3,FALSE)</f>
        <v>0.29444444444444445</v>
      </c>
      <c r="M19" s="14">
        <f>VLOOKUP($C19,'commute time q1 q2 q3'!$C$2:$F$957,3,FALSE)</f>
        <v>20.692513368983956</v>
      </c>
      <c r="N19" s="4">
        <f t="shared" si="2"/>
        <v>0.30833333333333335</v>
      </c>
      <c r="O19" s="13">
        <f t="shared" si="3"/>
        <v>23.999999999999993</v>
      </c>
      <c r="Q19" s="4">
        <f>VLOOKUP($C19,'time leaving home q1 q2 q3'!$C$2:$F$956,4,FALSE)</f>
        <v>0.33611111111111108</v>
      </c>
      <c r="R19" s="14">
        <f>VLOOKUP($C19,'commute time q1 q2 q3'!$C$2:$F$957,3,FALSE)</f>
        <v>20.692513368983956</v>
      </c>
      <c r="S19" s="4">
        <f t="shared" si="4"/>
        <v>0.35</v>
      </c>
      <c r="T19" s="13">
        <f t="shared" si="5"/>
        <v>83.999999999999943</v>
      </c>
    </row>
    <row r="20" spans="1:20" x14ac:dyDescent="0.25">
      <c r="A20" s="6" t="s">
        <v>672</v>
      </c>
      <c r="B20" s="6">
        <v>23980</v>
      </c>
      <c r="C20" s="6" t="s">
        <v>673</v>
      </c>
      <c r="D20" s="6" t="str">
        <f>VLOOKUP(C20,'alternate id'!$A$2:$C$956,3,FALSE)</f>
        <v>Glasgow, KY</v>
      </c>
      <c r="E20" s="4">
        <f>VLOOKUP(D20,'sunrise times'!$A$2:$B$956,2,FALSE)</f>
        <v>0.26111111111111113</v>
      </c>
      <c r="F20" s="4"/>
      <c r="G20" s="4">
        <f>VLOOKUP($C20,'time leaving home q1 q2 q3'!$C$2:$F$956,2,FALSE)</f>
        <v>0.25972222222222224</v>
      </c>
      <c r="H20" s="14">
        <f>VLOOKUP($C20,'commute time q1 q2 q3'!$C$2:$F$957,2,FALSE)</f>
        <v>11.005107832009081</v>
      </c>
      <c r="I20" s="4">
        <f t="shared" si="0"/>
        <v>0.2673611111111111</v>
      </c>
      <c r="J20" s="13">
        <f t="shared" si="1"/>
        <v>8.999999999999968</v>
      </c>
      <c r="K20" s="4"/>
      <c r="L20" s="4">
        <f>VLOOKUP($C20,'time leaving home q1 q2 q3'!$C$2:$F$956,3,FALSE)</f>
        <v>0.29444444444444445</v>
      </c>
      <c r="M20" s="14">
        <f>VLOOKUP($C20,'commute time q1 q2 q3'!$C$2:$F$957,3,FALSE)</f>
        <v>17.697935253632423</v>
      </c>
      <c r="N20" s="4">
        <f t="shared" si="2"/>
        <v>0.30625000000000002</v>
      </c>
      <c r="O20" s="13">
        <f t="shared" si="3"/>
        <v>65.000000000000014</v>
      </c>
      <c r="Q20" s="4">
        <f>VLOOKUP($C20,'time leaving home q1 q2 q3'!$C$2:$F$956,4,FALSE)</f>
        <v>0.34375</v>
      </c>
      <c r="R20" s="14">
        <f>VLOOKUP($C20,'commute time q1 q2 q3'!$C$2:$F$957,3,FALSE)</f>
        <v>17.697935253632423</v>
      </c>
      <c r="S20" s="4">
        <f t="shared" si="4"/>
        <v>0.35555555555555557</v>
      </c>
      <c r="T20" s="13">
        <f t="shared" si="5"/>
        <v>136</v>
      </c>
    </row>
    <row r="21" spans="1:20" x14ac:dyDescent="0.25">
      <c r="A21" s="6" t="s">
        <v>1558</v>
      </c>
      <c r="B21" s="6">
        <v>42180</v>
      </c>
      <c r="C21" s="6" t="s">
        <v>1559</v>
      </c>
      <c r="D21" s="6" t="str">
        <f>VLOOKUP(C21,'alternate id'!$A$2:$C$956,3,FALSE)</f>
        <v>Santa Isabel, PR</v>
      </c>
      <c r="E21" s="4">
        <f>VLOOKUP(D21,'sunrise times'!$A$2:$B$956,2,FALSE)</f>
        <v>0.2638888888888889</v>
      </c>
      <c r="F21" s="4"/>
      <c r="G21" s="4">
        <f>VLOOKUP($C21,'time leaving home q1 q2 q3'!$C$2:$F$956,2,FALSE)</f>
        <v>0.26041666666666669</v>
      </c>
      <c r="H21" s="14">
        <f>VLOOKUP($C21,'commute time q1 q2 q3'!$C$2:$F$957,2,FALSE)</f>
        <v>13.292580982236155</v>
      </c>
      <c r="I21" s="4">
        <f t="shared" si="0"/>
        <v>0.26944444444444449</v>
      </c>
      <c r="J21" s="13">
        <f t="shared" si="1"/>
        <v>8.0000000000000515</v>
      </c>
      <c r="K21" s="4"/>
      <c r="L21" s="4">
        <f>VLOOKUP($C21,'time leaving home q1 q2 q3'!$C$2:$F$956,3,FALSE)</f>
        <v>0.2951388888888889</v>
      </c>
      <c r="M21" s="14">
        <f>VLOOKUP($C21,'commute time q1 q2 q3'!$C$2:$F$957,3,FALSE)</f>
        <v>22.232922732362823</v>
      </c>
      <c r="N21" s="4">
        <f t="shared" si="2"/>
        <v>0.31041666666666667</v>
      </c>
      <c r="O21" s="13">
        <f t="shared" si="3"/>
        <v>67</v>
      </c>
      <c r="Q21" s="4">
        <f>VLOOKUP($C21,'time leaving home q1 q2 q3'!$C$2:$F$956,4,FALSE)</f>
        <v>0.3347222222222222</v>
      </c>
      <c r="R21" s="14">
        <f>VLOOKUP($C21,'commute time q1 q2 q3'!$C$2:$F$957,3,FALSE)</f>
        <v>22.232922732362823</v>
      </c>
      <c r="S21" s="4">
        <f t="shared" si="4"/>
        <v>0.35</v>
      </c>
      <c r="T21" s="13">
        <f t="shared" si="5"/>
        <v>123.99999999999997</v>
      </c>
    </row>
    <row r="22" spans="1:20" x14ac:dyDescent="0.25">
      <c r="A22" s="6" t="s">
        <v>350</v>
      </c>
      <c r="B22" s="6">
        <v>17300</v>
      </c>
      <c r="C22" s="6" t="s">
        <v>351</v>
      </c>
      <c r="D22" s="6" t="str">
        <f>VLOOKUP(C22,'alternate id'!$A$2:$C$956,3,FALSE)</f>
        <v>Clarksville, TN</v>
      </c>
      <c r="E22" s="4">
        <f>VLOOKUP(D22,'sunrise times'!$A$2:$B$956,2,FALSE)</f>
        <v>0.26527777777777778</v>
      </c>
      <c r="F22" s="4"/>
      <c r="G22" s="4">
        <f>VLOOKUP($C22,'time leaving home q1 q2 q3'!$C$2:$F$956,2,FALSE)</f>
        <v>0.25069444444444444</v>
      </c>
      <c r="H22" s="14">
        <f>VLOOKUP($C22,'commute time q1 q2 q3'!$C$2:$F$957,2,FALSE)</f>
        <v>12.775754859671727</v>
      </c>
      <c r="I22" s="4">
        <f t="shared" si="0"/>
        <v>0.2590277777777778</v>
      </c>
      <c r="J22" s="13">
        <f t="shared" si="1"/>
        <v>-8.999999999999968</v>
      </c>
      <c r="K22" s="4"/>
      <c r="L22" s="4">
        <f>VLOOKUP($C22,'time leaving home q1 q2 q3'!$C$2:$F$956,3,FALSE)</f>
        <v>0.2951388888888889</v>
      </c>
      <c r="M22" s="14">
        <f>VLOOKUP($C22,'commute time q1 q2 q3'!$C$2:$F$957,3,FALSE)</f>
        <v>20.313045363394938</v>
      </c>
      <c r="N22" s="4">
        <f t="shared" si="2"/>
        <v>0.30902777777777779</v>
      </c>
      <c r="O22" s="13">
        <f t="shared" si="3"/>
        <v>63.000000000000021</v>
      </c>
      <c r="Q22" s="4">
        <f>VLOOKUP($C22,'time leaving home q1 q2 q3'!$C$2:$F$956,4,FALSE)</f>
        <v>0.34791666666666665</v>
      </c>
      <c r="R22" s="14">
        <f>VLOOKUP($C22,'commute time q1 q2 q3'!$C$2:$F$957,3,FALSE)</f>
        <v>20.313045363394938</v>
      </c>
      <c r="S22" s="4">
        <f t="shared" si="4"/>
        <v>0.36180555555555555</v>
      </c>
      <c r="T22" s="13">
        <f t="shared" si="5"/>
        <v>139</v>
      </c>
    </row>
    <row r="23" spans="1:20" x14ac:dyDescent="0.25">
      <c r="A23" s="6" t="s">
        <v>208</v>
      </c>
      <c r="B23" s="6">
        <v>14220</v>
      </c>
      <c r="C23" s="6" t="s">
        <v>209</v>
      </c>
      <c r="D23" s="6" t="str">
        <f>VLOOKUP(C23,'alternate id'!$A$2:$C$956,3,FALSE)</f>
        <v>Bogalusa, LA</v>
      </c>
      <c r="E23" s="4">
        <f>VLOOKUP(D23,'sunrise times'!$A$2:$B$956,2,FALSE)</f>
        <v>0.2722222222222222</v>
      </c>
      <c r="F23" s="4"/>
      <c r="G23" s="4">
        <f>VLOOKUP($C23,'time leaving home q1 q2 q3'!$C$2:$F$956,2,FALSE)</f>
        <v>0.25069444444444444</v>
      </c>
      <c r="H23" s="14">
        <f>VLOOKUP($C23,'commute time q1 q2 q3'!$C$2:$F$957,2,FALSE)</f>
        <v>11.959796437659033</v>
      </c>
      <c r="I23" s="4">
        <f t="shared" si="0"/>
        <v>0.2583333333333333</v>
      </c>
      <c r="J23" s="13">
        <f t="shared" si="1"/>
        <v>-20.000000000000007</v>
      </c>
      <c r="K23" s="4"/>
      <c r="L23" s="4">
        <f>VLOOKUP($C23,'time leaving home q1 q2 q3'!$C$2:$F$956,3,FALSE)</f>
        <v>0.2951388888888889</v>
      </c>
      <c r="M23" s="14">
        <f>VLOOKUP($C23,'commute time q1 q2 q3'!$C$2:$F$957,3,FALSE)</f>
        <v>22.468178493050477</v>
      </c>
      <c r="N23" s="4">
        <f t="shared" si="2"/>
        <v>0.31041666666666667</v>
      </c>
      <c r="O23" s="13">
        <f t="shared" si="3"/>
        <v>55.00000000000005</v>
      </c>
      <c r="Q23" s="4">
        <f>VLOOKUP($C23,'time leaving home q1 q2 q3'!$C$2:$F$956,4,FALSE)</f>
        <v>0.34236111111111112</v>
      </c>
      <c r="R23" s="14">
        <f>VLOOKUP($C23,'commute time q1 q2 q3'!$C$2:$F$957,3,FALSE)</f>
        <v>22.468178493050477</v>
      </c>
      <c r="S23" s="4">
        <f t="shared" si="4"/>
        <v>0.3576388888888889</v>
      </c>
      <c r="T23" s="13">
        <f t="shared" si="5"/>
        <v>123.00000000000004</v>
      </c>
    </row>
    <row r="24" spans="1:20" x14ac:dyDescent="0.25">
      <c r="A24" s="6" t="s">
        <v>1100</v>
      </c>
      <c r="B24" s="6">
        <v>32660</v>
      </c>
      <c r="C24" s="6" t="s">
        <v>1101</v>
      </c>
      <c r="D24" s="6" t="str">
        <f>VLOOKUP(C24,'alternate id'!$A$2:$C$956,3,FALSE)</f>
        <v>McMinnville, TN</v>
      </c>
      <c r="E24" s="4">
        <f>VLOOKUP(D24,'sunrise times'!$A$2:$B$956,2,FALSE)</f>
        <v>0.26041666666666669</v>
      </c>
      <c r="F24" s="4"/>
      <c r="G24" s="4">
        <f>VLOOKUP($C24,'time leaving home q1 q2 q3'!$C$2:$F$956,2,FALSE)</f>
        <v>0.25694444444444448</v>
      </c>
      <c r="H24" s="14">
        <f>VLOOKUP($C24,'commute time q1 q2 q3'!$C$2:$F$957,2,FALSE)</f>
        <v>11.773967264224474</v>
      </c>
      <c r="I24" s="4">
        <f t="shared" si="0"/>
        <v>0.26458333333333334</v>
      </c>
      <c r="J24" s="13">
        <f t="shared" si="1"/>
        <v>5.9999999999999787</v>
      </c>
      <c r="K24" s="4"/>
      <c r="L24" s="4">
        <f>VLOOKUP($C24,'time leaving home q1 q2 q3'!$C$2:$F$956,3,FALSE)</f>
        <v>0.29583333333333334</v>
      </c>
      <c r="M24" s="14">
        <f>VLOOKUP($C24,'commute time q1 q2 q3'!$C$2:$F$957,3,FALSE)</f>
        <v>18.698143664245357</v>
      </c>
      <c r="N24" s="4">
        <f t="shared" si="2"/>
        <v>0.30833333333333335</v>
      </c>
      <c r="O24" s="13">
        <f t="shared" si="3"/>
        <v>69</v>
      </c>
      <c r="Q24" s="4">
        <f>VLOOKUP($C24,'time leaving home q1 q2 q3'!$C$2:$F$956,4,FALSE)</f>
        <v>0.34513888888888888</v>
      </c>
      <c r="R24" s="14">
        <f>VLOOKUP($C24,'commute time q1 q2 q3'!$C$2:$F$957,3,FALSE)</f>
        <v>18.698143664245357</v>
      </c>
      <c r="S24" s="4">
        <f t="shared" si="4"/>
        <v>0.3576388888888889</v>
      </c>
      <c r="T24" s="13">
        <f t="shared" si="5"/>
        <v>139.99999999999997</v>
      </c>
    </row>
    <row r="25" spans="1:20" x14ac:dyDescent="0.25">
      <c r="A25" s="6" t="s">
        <v>1606</v>
      </c>
      <c r="B25" s="6">
        <v>43180</v>
      </c>
      <c r="C25" s="6" t="s">
        <v>1607</v>
      </c>
      <c r="D25" s="6" t="str">
        <f>VLOOKUP(C25,'alternate id'!$A$2:$C$956,3,FALSE)</f>
        <v>Shelbyville, TN</v>
      </c>
      <c r="E25" s="4">
        <f>VLOOKUP(D25,'sunrise times'!$A$2:$B$956,2,FALSE)</f>
        <v>0.26250000000000001</v>
      </c>
      <c r="F25" s="4"/>
      <c r="G25" s="4">
        <f>VLOOKUP($C25,'time leaving home q1 q2 q3'!$C$2:$F$956,2,FALSE)</f>
        <v>0.25416666666666665</v>
      </c>
      <c r="H25" s="14">
        <f>VLOOKUP($C25,'commute time q1 q2 q3'!$C$2:$F$957,2,FALSE)</f>
        <v>11.810468794938165</v>
      </c>
      <c r="I25" s="4">
        <f t="shared" si="0"/>
        <v>0.26180555555555551</v>
      </c>
      <c r="J25" s="13">
        <f t="shared" si="1"/>
        <v>-1.0000000000000764</v>
      </c>
      <c r="K25" s="4"/>
      <c r="L25" s="4">
        <f>VLOOKUP($C25,'time leaving home q1 q2 q3'!$C$2:$F$956,3,FALSE)</f>
        <v>0.29583333333333334</v>
      </c>
      <c r="M25" s="14">
        <f>VLOOKUP($C25,'commute time q1 q2 q3'!$C$2:$F$957,3,FALSE)</f>
        <v>20.262831858407079</v>
      </c>
      <c r="N25" s="4">
        <f t="shared" si="2"/>
        <v>0.30972222222222223</v>
      </c>
      <c r="O25" s="13">
        <f t="shared" si="3"/>
        <v>68</v>
      </c>
      <c r="Q25" s="4">
        <f>VLOOKUP($C25,'time leaving home q1 q2 q3'!$C$2:$F$956,4,FALSE)</f>
        <v>0.34097222222222223</v>
      </c>
      <c r="R25" s="14">
        <f>VLOOKUP($C25,'commute time q1 q2 q3'!$C$2:$F$957,3,FALSE)</f>
        <v>20.262831858407079</v>
      </c>
      <c r="S25" s="4">
        <f t="shared" si="4"/>
        <v>0.35486111111111113</v>
      </c>
      <c r="T25" s="13">
        <f t="shared" si="5"/>
        <v>133</v>
      </c>
    </row>
    <row r="26" spans="1:20" x14ac:dyDescent="0.25">
      <c r="A26" s="6" t="s">
        <v>774</v>
      </c>
      <c r="B26" s="6">
        <v>26020</v>
      </c>
      <c r="C26" s="6" t="s">
        <v>775</v>
      </c>
      <c r="D26" s="6" t="str">
        <f>VLOOKUP(C26,'alternate id'!$A$2:$C$956,3,FALSE)</f>
        <v>Hobbs, NM</v>
      </c>
      <c r="E26" s="4">
        <f>VLOOKUP(D26,'sunrise times'!$A$2:$B$956,2,FALSE)</f>
        <v>0.2673611111111111</v>
      </c>
      <c r="F26" s="4"/>
      <c r="G26" s="4">
        <f>VLOOKUP($C26,'time leaving home q1 q2 q3'!$C$2:$F$956,2,FALSE)</f>
        <v>0.25</v>
      </c>
      <c r="H26" s="14">
        <f>VLOOKUP($C26,'commute time q1 q2 q3'!$C$2:$F$957,2,FALSE)</f>
        <v>8.5645727662895048</v>
      </c>
      <c r="I26" s="4">
        <f t="shared" si="0"/>
        <v>0.25555555555555554</v>
      </c>
      <c r="J26" s="13">
        <f t="shared" si="1"/>
        <v>-17.000000000000021</v>
      </c>
      <c r="K26" s="4"/>
      <c r="L26" s="4">
        <f>VLOOKUP($C26,'time leaving home q1 q2 q3'!$C$2:$F$956,3,FALSE)</f>
        <v>0.29583333333333334</v>
      </c>
      <c r="M26" s="14">
        <f>VLOOKUP($C26,'commute time q1 q2 q3'!$C$2:$F$957,3,FALSE)</f>
        <v>13.793114700603688</v>
      </c>
      <c r="N26" s="4">
        <f t="shared" si="2"/>
        <v>0.30486111111111114</v>
      </c>
      <c r="O26" s="13">
        <f t="shared" si="3"/>
        <v>54.000000000000043</v>
      </c>
      <c r="Q26" s="4">
        <f>VLOOKUP($C26,'time leaving home q1 q2 q3'!$C$2:$F$956,4,FALSE)</f>
        <v>0.33819444444444446</v>
      </c>
      <c r="R26" s="14">
        <f>VLOOKUP($C26,'commute time q1 q2 q3'!$C$2:$F$957,3,FALSE)</f>
        <v>13.793114700603688</v>
      </c>
      <c r="S26" s="4">
        <f t="shared" si="4"/>
        <v>0.34722222222222227</v>
      </c>
      <c r="T26" s="13">
        <f t="shared" si="5"/>
        <v>115.00000000000007</v>
      </c>
    </row>
    <row r="27" spans="1:20" x14ac:dyDescent="0.25">
      <c r="A27" s="6" t="s">
        <v>624</v>
      </c>
      <c r="B27" s="6">
        <v>22840</v>
      </c>
      <c r="C27" s="6" t="s">
        <v>625</v>
      </c>
      <c r="D27" s="6" t="str">
        <f>VLOOKUP(C27,'alternate id'!$A$2:$C$956,3,FALSE)</f>
        <v>Fort Payne, AL</v>
      </c>
      <c r="E27" s="4">
        <f>VLOOKUP(D27,'sunrise times'!$A$2:$B$956,2,FALSE)</f>
        <v>0.26041666666666669</v>
      </c>
      <c r="F27" s="4"/>
      <c r="G27" s="4">
        <f>VLOOKUP($C27,'time leaving home q1 q2 q3'!$C$2:$F$956,2,FALSE)</f>
        <v>0.25138888888888888</v>
      </c>
      <c r="H27" s="14">
        <f>VLOOKUP($C27,'commute time q1 q2 q3'!$C$2:$F$957,2,FALSE)</f>
        <v>12.236039418113561</v>
      </c>
      <c r="I27" s="4">
        <f t="shared" si="0"/>
        <v>0.25972222222222224</v>
      </c>
      <c r="J27" s="13">
        <f t="shared" si="1"/>
        <v>-0.99999999999999645</v>
      </c>
      <c r="K27" s="4"/>
      <c r="L27" s="4">
        <f>VLOOKUP($C27,'time leaving home q1 q2 q3'!$C$2:$F$956,3,FALSE)</f>
        <v>0.29583333333333334</v>
      </c>
      <c r="M27" s="14">
        <f>VLOOKUP($C27,'commute time q1 q2 q3'!$C$2:$F$957,3,FALSE)</f>
        <v>20.42153917263693</v>
      </c>
      <c r="N27" s="4">
        <f t="shared" si="2"/>
        <v>0.30972222222222223</v>
      </c>
      <c r="O27" s="13">
        <f t="shared" si="3"/>
        <v>71</v>
      </c>
      <c r="Q27" s="4">
        <f>VLOOKUP($C27,'time leaving home q1 q2 q3'!$C$2:$F$956,4,FALSE)</f>
        <v>0.34166666666666662</v>
      </c>
      <c r="R27" s="14">
        <f>VLOOKUP($C27,'commute time q1 q2 q3'!$C$2:$F$957,3,FALSE)</f>
        <v>20.42153917263693</v>
      </c>
      <c r="S27" s="4">
        <f t="shared" si="4"/>
        <v>0.35555555555555551</v>
      </c>
      <c r="T27" s="13">
        <f t="shared" si="5"/>
        <v>136.99999999999991</v>
      </c>
    </row>
    <row r="28" spans="1:20" x14ac:dyDescent="0.25">
      <c r="A28" s="6" t="s">
        <v>1828</v>
      </c>
      <c r="B28" s="6">
        <v>47780</v>
      </c>
      <c r="C28" s="6" t="s">
        <v>1829</v>
      </c>
      <c r="D28" s="6" t="str">
        <f>VLOOKUP(C28,'alternate id'!$A$2:$C$956,3,FALSE)</f>
        <v>Washington, IN</v>
      </c>
      <c r="E28" s="4">
        <f>VLOOKUP(D28,'sunrise times'!$A$2:$B$956,2,FALSE)</f>
        <v>0.30624999999999997</v>
      </c>
      <c r="F28" s="4"/>
      <c r="G28" s="4">
        <f>VLOOKUP($C28,'time leaving home q1 q2 q3'!$C$2:$F$956,2,FALSE)</f>
        <v>0.25347222222222221</v>
      </c>
      <c r="H28" s="14">
        <f>VLOOKUP($C28,'commute time q1 q2 q3'!$C$2:$F$957,2,FALSE)</f>
        <v>10.083036773428233</v>
      </c>
      <c r="I28" s="4">
        <f t="shared" si="0"/>
        <v>0.26041666666666663</v>
      </c>
      <c r="J28" s="13">
        <f t="shared" si="1"/>
        <v>-66</v>
      </c>
      <c r="K28" s="4"/>
      <c r="L28" s="4">
        <f>VLOOKUP($C28,'time leaving home q1 q2 q3'!$C$2:$F$956,3,FALSE)</f>
        <v>0.29652777777777778</v>
      </c>
      <c r="M28" s="14">
        <f>VLOOKUP($C28,'commute time q1 q2 q3'!$C$2:$F$957,3,FALSE)</f>
        <v>16.934015927189989</v>
      </c>
      <c r="N28" s="4">
        <f t="shared" si="2"/>
        <v>0.30763888888888891</v>
      </c>
      <c r="O28" s="13">
        <f t="shared" si="3"/>
        <v>2.0000000000000728</v>
      </c>
      <c r="Q28" s="4">
        <f>VLOOKUP($C28,'time leaving home q1 q2 q3'!$C$2:$F$956,4,FALSE)</f>
        <v>0.34027777777777773</v>
      </c>
      <c r="R28" s="14">
        <f>VLOOKUP($C28,'commute time q1 q2 q3'!$C$2:$F$957,3,FALSE)</f>
        <v>16.934015927189989</v>
      </c>
      <c r="S28" s="4">
        <f t="shared" si="4"/>
        <v>0.35138888888888886</v>
      </c>
      <c r="T28" s="13">
        <f t="shared" si="5"/>
        <v>65.000000000000014</v>
      </c>
    </row>
    <row r="29" spans="1:20" x14ac:dyDescent="0.25">
      <c r="A29" s="6" t="s">
        <v>158</v>
      </c>
      <c r="B29" s="6">
        <v>13180</v>
      </c>
      <c r="C29" s="6" t="s">
        <v>159</v>
      </c>
      <c r="D29" s="6" t="str">
        <f>VLOOKUP(C29,'alternate id'!$A$2:$C$956,3,FALSE)</f>
        <v>Beaver Dam, WI</v>
      </c>
      <c r="E29" s="4">
        <f>VLOOKUP(D29,'sunrise times'!$A$2:$B$956,2,FALSE)</f>
        <v>0.26874999999999999</v>
      </c>
      <c r="F29" s="4"/>
      <c r="G29" s="4">
        <f>VLOOKUP($C29,'time leaving home q1 q2 q3'!$C$2:$F$956,2,FALSE)</f>
        <v>0.22291666666666665</v>
      </c>
      <c r="H29" s="14">
        <f>VLOOKUP($C29,'commute time q1 q2 q3'!$C$2:$F$957,2,FALSE)</f>
        <v>10.016388225934765</v>
      </c>
      <c r="I29" s="4">
        <f t="shared" si="0"/>
        <v>0.2298611111111111</v>
      </c>
      <c r="J29" s="13">
        <f t="shared" si="1"/>
        <v>-56</v>
      </c>
      <c r="K29" s="4"/>
      <c r="L29" s="4">
        <f>VLOOKUP($C29,'time leaving home q1 q2 q3'!$C$2:$F$956,3,FALSE)</f>
        <v>0.29652777777777778</v>
      </c>
      <c r="M29" s="14">
        <f>VLOOKUP($C29,'commute time q1 q2 q3'!$C$2:$F$957,3,FALSE)</f>
        <v>18.058585858585857</v>
      </c>
      <c r="N29" s="4">
        <f t="shared" si="2"/>
        <v>0.30902777777777779</v>
      </c>
      <c r="O29" s="13">
        <f t="shared" si="3"/>
        <v>58.000000000000028</v>
      </c>
      <c r="Q29" s="4">
        <f>VLOOKUP($C29,'time leaving home q1 q2 q3'!$C$2:$F$956,4,FALSE)</f>
        <v>0.3527777777777778</v>
      </c>
      <c r="R29" s="14">
        <f>VLOOKUP($C29,'commute time q1 q2 q3'!$C$2:$F$957,3,FALSE)</f>
        <v>18.058585858585857</v>
      </c>
      <c r="S29" s="4">
        <f t="shared" si="4"/>
        <v>0.36527777777777781</v>
      </c>
      <c r="T29" s="13">
        <f t="shared" si="5"/>
        <v>139.00000000000006</v>
      </c>
    </row>
    <row r="30" spans="1:20" x14ac:dyDescent="0.25">
      <c r="A30" s="6" t="s">
        <v>1366</v>
      </c>
      <c r="B30" s="6">
        <v>38100</v>
      </c>
      <c r="C30" s="6" t="s">
        <v>1367</v>
      </c>
      <c r="D30" s="6" t="str">
        <f>VLOOKUP(C30,'alternate id'!$A$2:$C$956,3,FALSE)</f>
        <v>Picayune, MS</v>
      </c>
      <c r="E30" s="4">
        <f>VLOOKUP(D30,'sunrise times'!$A$2:$B$956,2,FALSE)</f>
        <v>0.2722222222222222</v>
      </c>
      <c r="F30" s="4"/>
      <c r="G30" s="4">
        <f>VLOOKUP($C30,'time leaving home q1 q2 q3'!$C$2:$F$956,2,FALSE)</f>
        <v>0.22638888888888889</v>
      </c>
      <c r="H30" s="14">
        <f>VLOOKUP($C30,'commute time q1 q2 q3'!$C$2:$F$957,2,FALSE)</f>
        <v>13.661842739990352</v>
      </c>
      <c r="I30" s="4">
        <f t="shared" si="0"/>
        <v>0.23541666666666666</v>
      </c>
      <c r="J30" s="13">
        <f t="shared" si="1"/>
        <v>-52.999999999999972</v>
      </c>
      <c r="K30" s="4"/>
      <c r="L30" s="4">
        <f>VLOOKUP($C30,'time leaving home q1 q2 q3'!$C$2:$F$956,3,FALSE)</f>
        <v>0.29652777777777778</v>
      </c>
      <c r="M30" s="14">
        <f>VLOOKUP($C30,'commute time q1 q2 q3'!$C$2:$F$957,3,FALSE)</f>
        <v>25.789473684210527</v>
      </c>
      <c r="N30" s="4">
        <f t="shared" si="2"/>
        <v>0.31388888888888888</v>
      </c>
      <c r="O30" s="13">
        <f t="shared" si="3"/>
        <v>60.000000000000021</v>
      </c>
      <c r="Q30" s="4">
        <f>VLOOKUP($C30,'time leaving home q1 q2 q3'!$C$2:$F$956,4,FALSE)</f>
        <v>0.3354166666666667</v>
      </c>
      <c r="R30" s="14">
        <f>VLOOKUP($C30,'commute time q1 q2 q3'!$C$2:$F$957,3,FALSE)</f>
        <v>25.789473684210527</v>
      </c>
      <c r="S30" s="4">
        <f t="shared" si="4"/>
        <v>0.3527777777777778</v>
      </c>
      <c r="T30" s="13">
        <f t="shared" si="5"/>
        <v>116.00000000000006</v>
      </c>
    </row>
    <row r="31" spans="1:20" x14ac:dyDescent="0.25">
      <c r="A31" s="6" t="s">
        <v>960</v>
      </c>
      <c r="B31" s="6">
        <v>29860</v>
      </c>
      <c r="C31" s="6" t="s">
        <v>961</v>
      </c>
      <c r="D31" s="6" t="str">
        <f>VLOOKUP(C31,'alternate id'!$A$2:$C$956,3,FALSE)</f>
        <v>Laurel, MS</v>
      </c>
      <c r="E31" s="4">
        <f>VLOOKUP(D31,'sunrise times'!$A$2:$B$956,2,FALSE)</f>
        <v>0.27013888888888887</v>
      </c>
      <c r="F31" s="4"/>
      <c r="G31" s="4">
        <f>VLOOKUP($C31,'time leaving home q1 q2 q3'!$C$2:$F$956,2,FALSE)</f>
        <v>0.25625000000000003</v>
      </c>
      <c r="H31" s="14">
        <f>VLOOKUP($C31,'commute time q1 q2 q3'!$C$2:$F$957,2,FALSE)</f>
        <v>12.366735537190083</v>
      </c>
      <c r="I31" s="4">
        <f t="shared" si="0"/>
        <v>0.26458333333333339</v>
      </c>
      <c r="J31" s="13">
        <f t="shared" si="1"/>
        <v>-7.9999999999998916</v>
      </c>
      <c r="K31" s="4"/>
      <c r="L31" s="4">
        <f>VLOOKUP($C31,'time leaving home q1 q2 q3'!$C$2:$F$956,3,FALSE)</f>
        <v>0.29652777777777778</v>
      </c>
      <c r="M31" s="14">
        <f>VLOOKUP($C31,'commute time q1 q2 q3'!$C$2:$F$957,3,FALSE)</f>
        <v>18.6328171530673</v>
      </c>
      <c r="N31" s="4">
        <f t="shared" si="2"/>
        <v>0.30902777777777779</v>
      </c>
      <c r="O31" s="13">
        <f t="shared" si="3"/>
        <v>56.000000000000036</v>
      </c>
      <c r="Q31" s="4">
        <f>VLOOKUP($C31,'time leaving home q1 q2 q3'!$C$2:$F$956,4,FALSE)</f>
        <v>0.33333333333333331</v>
      </c>
      <c r="R31" s="14">
        <f>VLOOKUP($C31,'commute time q1 q2 q3'!$C$2:$F$957,3,FALSE)</f>
        <v>18.6328171530673</v>
      </c>
      <c r="S31" s="4">
        <f t="shared" si="4"/>
        <v>0.34583333333333333</v>
      </c>
      <c r="T31" s="13">
        <f t="shared" si="5"/>
        <v>109</v>
      </c>
    </row>
    <row r="32" spans="1:20" x14ac:dyDescent="0.25">
      <c r="A32" s="6" t="s">
        <v>1294</v>
      </c>
      <c r="B32" s="6">
        <v>36660</v>
      </c>
      <c r="C32" s="6" t="s">
        <v>1295</v>
      </c>
      <c r="D32" s="6" t="str">
        <f>VLOOKUP(C32,'alternate id'!$A$2:$C$956,3,FALSE)</f>
        <v>Opelousas, LA</v>
      </c>
      <c r="E32" s="4">
        <f>VLOOKUP(D32,'sunrise times'!$A$2:$B$956,2,FALSE)</f>
        <v>0.27847222222222223</v>
      </c>
      <c r="F32" s="4"/>
      <c r="G32" s="4">
        <f>VLOOKUP($C32,'time leaving home q1 q2 q3'!$C$2:$F$956,2,FALSE)</f>
        <v>0.25694444444444448</v>
      </c>
      <c r="H32" s="14">
        <f>VLOOKUP($C32,'commute time q1 q2 q3'!$C$2:$F$957,2,FALSE)</f>
        <v>11.356914553590453</v>
      </c>
      <c r="I32" s="4">
        <f t="shared" si="0"/>
        <v>0.26458333333333334</v>
      </c>
      <c r="J32" s="13">
        <f t="shared" si="1"/>
        <v>-20.000000000000007</v>
      </c>
      <c r="K32" s="4"/>
      <c r="L32" s="4">
        <f>VLOOKUP($C32,'time leaving home q1 q2 q3'!$C$2:$F$956,3,FALSE)</f>
        <v>0.29652777777777778</v>
      </c>
      <c r="M32" s="14">
        <f>VLOOKUP($C32,'commute time q1 q2 q3'!$C$2:$F$957,3,FALSE)</f>
        <v>21.089324618736384</v>
      </c>
      <c r="N32" s="4">
        <f t="shared" si="2"/>
        <v>0.31111111111111112</v>
      </c>
      <c r="O32" s="13">
        <f t="shared" si="3"/>
        <v>46.999999999999993</v>
      </c>
      <c r="Q32" s="4">
        <f>VLOOKUP($C32,'time leaving home q1 q2 q3'!$C$2:$F$956,4,FALSE)</f>
        <v>0.3298611111111111</v>
      </c>
      <c r="R32" s="14">
        <f>VLOOKUP($C32,'commute time q1 q2 q3'!$C$2:$F$957,3,FALSE)</f>
        <v>21.089324618736384</v>
      </c>
      <c r="S32" s="4">
        <f t="shared" si="4"/>
        <v>0.34444444444444444</v>
      </c>
      <c r="T32" s="13">
        <f t="shared" si="5"/>
        <v>94.999999999999986</v>
      </c>
    </row>
    <row r="33" spans="1:20" x14ac:dyDescent="0.25">
      <c r="A33" s="6" t="s">
        <v>540</v>
      </c>
      <c r="B33" s="6">
        <v>21220</v>
      </c>
      <c r="C33" s="6" t="s">
        <v>541</v>
      </c>
      <c r="D33" s="6" t="str">
        <f>VLOOKUP(C33,'alternate id'!$A$2:$C$956,3,FALSE)</f>
        <v>Elko, NV</v>
      </c>
      <c r="E33" s="4">
        <f>VLOOKUP(D33,'sunrise times'!$A$2:$B$956,2,FALSE)</f>
        <v>0.26041666666666669</v>
      </c>
      <c r="F33" s="4"/>
      <c r="G33" s="4">
        <f>VLOOKUP($C33,'time leaving home q1 q2 q3'!$C$2:$F$956,2,FALSE)</f>
        <v>0.18402777777777779</v>
      </c>
      <c r="H33" s="14">
        <f>VLOOKUP($C33,'commute time q1 q2 q3'!$C$2:$F$957,2,FALSE)</f>
        <v>7.8787691036761665</v>
      </c>
      <c r="I33" s="4">
        <f t="shared" si="0"/>
        <v>0.18888888888888891</v>
      </c>
      <c r="J33" s="13">
        <f t="shared" si="1"/>
        <v>-102.99999999999999</v>
      </c>
      <c r="K33" s="4"/>
      <c r="L33" s="4">
        <f>VLOOKUP($C33,'time leaving home q1 q2 q3'!$C$2:$F$956,3,FALSE)</f>
        <v>0.29652777777777778</v>
      </c>
      <c r="M33" s="14">
        <f>VLOOKUP($C33,'commute time q1 q2 q3'!$C$2:$F$957,3,FALSE)</f>
        <v>15.925202477370176</v>
      </c>
      <c r="N33" s="4">
        <f t="shared" si="2"/>
        <v>0.30694444444444446</v>
      </c>
      <c r="O33" s="13">
        <f t="shared" si="3"/>
        <v>67</v>
      </c>
      <c r="Q33" s="4">
        <f>VLOOKUP($C33,'time leaving home q1 q2 q3'!$C$2:$F$956,4,FALSE)</f>
        <v>0.3666666666666667</v>
      </c>
      <c r="R33" s="14">
        <f>VLOOKUP($C33,'commute time q1 q2 q3'!$C$2:$F$957,3,FALSE)</f>
        <v>15.925202477370176</v>
      </c>
      <c r="S33" s="4">
        <f t="shared" si="4"/>
        <v>0.37708333333333338</v>
      </c>
      <c r="T33" s="13">
        <f t="shared" si="5"/>
        <v>168.00000000000006</v>
      </c>
    </row>
    <row r="34" spans="1:20" x14ac:dyDescent="0.25">
      <c r="A34" s="6" t="s">
        <v>780</v>
      </c>
      <c r="B34" s="6">
        <v>26180</v>
      </c>
      <c r="C34" s="6" t="s">
        <v>781</v>
      </c>
      <c r="D34" s="6" t="str">
        <f>VLOOKUP(C34,'alternate id'!$A$2:$C$956,3,FALSE)</f>
        <v>Honolulu, HI</v>
      </c>
      <c r="E34" s="4">
        <f>VLOOKUP(D34,'sunrise times'!$A$2:$B$956,2,FALSE)</f>
        <v>0.26805555555555555</v>
      </c>
      <c r="F34" s="4"/>
      <c r="G34" s="4">
        <f>VLOOKUP($C34,'time leaving home q1 q2 q3'!$C$2:$F$956,2,FALSE)</f>
        <v>0.25347222222222221</v>
      </c>
      <c r="H34" s="14">
        <f>VLOOKUP($C34,'commute time q1 q2 q3'!$C$2:$F$957,2,FALSE)</f>
        <v>16.029352289696366</v>
      </c>
      <c r="I34" s="4">
        <f t="shared" si="0"/>
        <v>0.26458333333333334</v>
      </c>
      <c r="J34" s="13">
        <f t="shared" si="1"/>
        <v>-4.9999999999999822</v>
      </c>
      <c r="K34" s="4"/>
      <c r="L34" s="4">
        <f>VLOOKUP($C34,'time leaving home q1 q2 q3'!$C$2:$F$956,3,FALSE)</f>
        <v>0.29722222222222222</v>
      </c>
      <c r="M34" s="14">
        <f>VLOOKUP($C34,'commute time q1 q2 q3'!$C$2:$F$957,3,FALSE)</f>
        <v>23.90009882571794</v>
      </c>
      <c r="N34" s="4">
        <f t="shared" si="2"/>
        <v>0.31319444444444444</v>
      </c>
      <c r="O34" s="13">
        <f t="shared" si="3"/>
        <v>65.000000000000014</v>
      </c>
      <c r="Q34" s="4">
        <f>VLOOKUP($C34,'time leaving home q1 q2 q3'!$C$2:$F$956,4,FALSE)</f>
        <v>0.35416666666666669</v>
      </c>
      <c r="R34" s="14">
        <f>VLOOKUP($C34,'commute time q1 q2 q3'!$C$2:$F$957,3,FALSE)</f>
        <v>23.90009882571794</v>
      </c>
      <c r="S34" s="4">
        <f t="shared" si="4"/>
        <v>0.37013888888888891</v>
      </c>
      <c r="T34" s="13">
        <f t="shared" si="5"/>
        <v>147.00000000000006</v>
      </c>
    </row>
    <row r="35" spans="1:20" x14ac:dyDescent="0.25">
      <c r="A35" s="6" t="s">
        <v>1116</v>
      </c>
      <c r="B35" s="6">
        <v>32980</v>
      </c>
      <c r="C35" s="6" t="s">
        <v>1117</v>
      </c>
      <c r="D35" s="6" t="str">
        <f>VLOOKUP(C35,'alternate id'!$A$2:$C$956,3,FALSE)</f>
        <v>Merrill, WI</v>
      </c>
      <c r="E35" s="4">
        <f>VLOOKUP(D35,'sunrise times'!$A$2:$B$956,2,FALSE)</f>
        <v>0.27083333333333331</v>
      </c>
      <c r="F35" s="4"/>
      <c r="G35" s="4">
        <f>VLOOKUP($C35,'time leaving home q1 q2 q3'!$C$2:$F$956,2,FALSE)</f>
        <v>0.25347222222222221</v>
      </c>
      <c r="H35" s="14">
        <f>VLOOKUP($C35,'commute time q1 q2 q3'!$C$2:$F$957,2,FALSE)</f>
        <v>10.762772101288316</v>
      </c>
      <c r="I35" s="4">
        <f t="shared" si="0"/>
        <v>0.26041666666666663</v>
      </c>
      <c r="J35" s="13">
        <f t="shared" si="1"/>
        <v>-15.000000000000027</v>
      </c>
      <c r="K35" s="4"/>
      <c r="L35" s="4">
        <f>VLOOKUP($C35,'time leaving home q1 q2 q3'!$C$2:$F$956,3,FALSE)</f>
        <v>0.29722222222222222</v>
      </c>
      <c r="M35" s="14">
        <f>VLOOKUP($C35,'commute time q1 q2 q3'!$C$2:$F$957,3,FALSE)</f>
        <v>18.208756006406833</v>
      </c>
      <c r="N35" s="4">
        <f t="shared" si="2"/>
        <v>0.30972222222222223</v>
      </c>
      <c r="O35" s="13">
        <f t="shared" si="3"/>
        <v>56.000000000000036</v>
      </c>
      <c r="Q35" s="4">
        <f>VLOOKUP($C35,'time leaving home q1 q2 q3'!$C$2:$F$956,4,FALSE)</f>
        <v>0.34722222222222227</v>
      </c>
      <c r="R35" s="14">
        <f>VLOOKUP($C35,'commute time q1 q2 q3'!$C$2:$F$957,3,FALSE)</f>
        <v>18.208756006406833</v>
      </c>
      <c r="S35" s="4">
        <f t="shared" si="4"/>
        <v>0.35972222222222228</v>
      </c>
      <c r="T35" s="13">
        <f t="shared" si="5"/>
        <v>128.00000000000011</v>
      </c>
    </row>
    <row r="36" spans="1:20" x14ac:dyDescent="0.25">
      <c r="A36" s="6" t="s">
        <v>992</v>
      </c>
      <c r="B36" s="6">
        <v>30500</v>
      </c>
      <c r="C36" s="6" t="s">
        <v>993</v>
      </c>
      <c r="D36" s="6" t="str">
        <f>VLOOKUP(C36,'alternate id'!$A$2:$C$956,3,FALSE)</f>
        <v>Lexington Park, MD</v>
      </c>
      <c r="E36" s="4">
        <f>VLOOKUP(D36,'sunrise times'!$A$2:$B$956,2,FALSE)</f>
        <v>0.27638888888888885</v>
      </c>
      <c r="F36" s="4"/>
      <c r="G36" s="4">
        <f>VLOOKUP($C36,'time leaving home q1 q2 q3'!$C$2:$F$956,2,FALSE)</f>
        <v>0.26041666666666669</v>
      </c>
      <c r="H36" s="14">
        <f>VLOOKUP($C36,'commute time q1 q2 q3'!$C$2:$F$957,2,FALSE)</f>
        <v>13.677764872886824</v>
      </c>
      <c r="I36" s="4">
        <f t="shared" si="0"/>
        <v>0.26944444444444449</v>
      </c>
      <c r="J36" s="13">
        <f t="shared" si="1"/>
        <v>-9.9999999999998845</v>
      </c>
      <c r="K36" s="4"/>
      <c r="L36" s="4">
        <f>VLOOKUP($C36,'time leaving home q1 q2 q3'!$C$2:$F$956,3,FALSE)</f>
        <v>0.29722222222222222</v>
      </c>
      <c r="M36" s="14">
        <f>VLOOKUP($C36,'commute time q1 q2 q3'!$C$2:$F$957,3,FALSE)</f>
        <v>22.076733635774467</v>
      </c>
      <c r="N36" s="4">
        <f t="shared" si="2"/>
        <v>0.3125</v>
      </c>
      <c r="O36" s="13">
        <f t="shared" si="3"/>
        <v>52.00000000000005</v>
      </c>
      <c r="Q36" s="4">
        <f>VLOOKUP($C36,'time leaving home q1 q2 q3'!$C$2:$F$956,4,FALSE)</f>
        <v>0.33888888888888885</v>
      </c>
      <c r="R36" s="14">
        <f>VLOOKUP($C36,'commute time q1 q2 q3'!$C$2:$F$957,3,FALSE)</f>
        <v>22.076733635774467</v>
      </c>
      <c r="S36" s="4">
        <f t="shared" si="4"/>
        <v>0.35416666666666663</v>
      </c>
      <c r="T36" s="13">
        <f t="shared" si="5"/>
        <v>112</v>
      </c>
    </row>
    <row r="37" spans="1:20" x14ac:dyDescent="0.25">
      <c r="A37" s="6" t="s">
        <v>790</v>
      </c>
      <c r="B37" s="6">
        <v>26380</v>
      </c>
      <c r="C37" s="6" t="s">
        <v>791</v>
      </c>
      <c r="D37" s="6" t="str">
        <f>VLOOKUP(C37,'alternate id'!$A$2:$C$956,3,FALSE)</f>
        <v>Houma, LA</v>
      </c>
      <c r="E37" s="4">
        <f>VLOOKUP(D37,'sunrise times'!$A$2:$B$956,2,FALSE)</f>
        <v>0.27499999999999997</v>
      </c>
      <c r="F37" s="4"/>
      <c r="G37" s="4">
        <f>VLOOKUP($C37,'time leaving home q1 q2 q3'!$C$2:$F$956,2,FALSE)</f>
        <v>0.25416666666666665</v>
      </c>
      <c r="H37" s="14">
        <f>VLOOKUP($C37,'commute time q1 q2 q3'!$C$2:$F$957,2,FALSE)</f>
        <v>11.383736777208124</v>
      </c>
      <c r="I37" s="4">
        <f t="shared" si="0"/>
        <v>0.26180555555555551</v>
      </c>
      <c r="J37" s="13">
        <f t="shared" si="1"/>
        <v>-19.000000000000014</v>
      </c>
      <c r="K37" s="4"/>
      <c r="L37" s="4">
        <f>VLOOKUP($C37,'time leaving home q1 q2 q3'!$C$2:$F$956,3,FALSE)</f>
        <v>0.29722222222222222</v>
      </c>
      <c r="M37" s="14">
        <f>VLOOKUP($C37,'commute time q1 q2 q3'!$C$2:$F$957,3,FALSE)</f>
        <v>18.417651638474062</v>
      </c>
      <c r="N37" s="4">
        <f t="shared" si="2"/>
        <v>0.30972222222222223</v>
      </c>
      <c r="O37" s="13">
        <f t="shared" si="3"/>
        <v>50.000000000000057</v>
      </c>
      <c r="Q37" s="4">
        <f>VLOOKUP($C37,'time leaving home q1 q2 q3'!$C$2:$F$956,4,FALSE)</f>
        <v>0.33611111111111108</v>
      </c>
      <c r="R37" s="14">
        <f>VLOOKUP($C37,'commute time q1 q2 q3'!$C$2:$F$957,3,FALSE)</f>
        <v>18.417651638474062</v>
      </c>
      <c r="S37" s="4">
        <f t="shared" si="4"/>
        <v>0.34861111111111109</v>
      </c>
      <c r="T37" s="13">
        <f t="shared" si="5"/>
        <v>106.00000000000003</v>
      </c>
    </row>
    <row r="38" spans="1:20" x14ac:dyDescent="0.25">
      <c r="A38" s="6" t="s">
        <v>1322</v>
      </c>
      <c r="B38" s="6">
        <v>37260</v>
      </c>
      <c r="C38" s="6" t="s">
        <v>1323</v>
      </c>
      <c r="D38" s="6" t="str">
        <f>VLOOKUP(C38,'alternate id'!$A$2:$C$956,3,FALSE)</f>
        <v>Palatka, FL</v>
      </c>
      <c r="E38" s="4">
        <f>VLOOKUP(D38,'sunrise times'!$A$2:$B$956,2,FALSE)</f>
        <v>0.29097222222222224</v>
      </c>
      <c r="F38" s="4"/>
      <c r="G38" s="4">
        <f>VLOOKUP($C38,'time leaving home q1 q2 q3'!$C$2:$F$956,2,FALSE)</f>
        <v>0.25833333333333336</v>
      </c>
      <c r="H38" s="14">
        <f>VLOOKUP($C38,'commute time q1 q2 q3'!$C$2:$F$957,2,FALSE)</f>
        <v>12.507360959651036</v>
      </c>
      <c r="I38" s="4">
        <f t="shared" si="0"/>
        <v>0.26666666666666672</v>
      </c>
      <c r="J38" s="13">
        <f t="shared" si="1"/>
        <v>-34.999999999999957</v>
      </c>
      <c r="K38" s="4"/>
      <c r="L38" s="4">
        <f>VLOOKUP($C38,'time leaving home q1 q2 q3'!$C$2:$F$956,3,FALSE)</f>
        <v>0.29791666666666666</v>
      </c>
      <c r="M38" s="14">
        <f>VLOOKUP($C38,'commute time q1 q2 q3'!$C$2:$F$957,3,FALSE)</f>
        <v>22.287017543859648</v>
      </c>
      <c r="N38" s="4">
        <f t="shared" si="2"/>
        <v>0.31319444444444444</v>
      </c>
      <c r="O38" s="13">
        <f t="shared" si="3"/>
        <v>31.999999999999964</v>
      </c>
      <c r="Q38" s="4">
        <f>VLOOKUP($C38,'time leaving home q1 q2 q3'!$C$2:$F$956,4,FALSE)</f>
        <v>0.34166666666666662</v>
      </c>
      <c r="R38" s="14">
        <f>VLOOKUP($C38,'commute time q1 q2 q3'!$C$2:$F$957,3,FALSE)</f>
        <v>22.287017543859648</v>
      </c>
      <c r="S38" s="4">
        <f t="shared" si="4"/>
        <v>0.3569444444444444</v>
      </c>
      <c r="T38" s="13">
        <f t="shared" si="5"/>
        <v>94.999999999999915</v>
      </c>
    </row>
    <row r="39" spans="1:20" x14ac:dyDescent="0.25">
      <c r="A39" s="6" t="s">
        <v>1842</v>
      </c>
      <c r="B39" s="6">
        <v>48060</v>
      </c>
      <c r="C39" s="6" t="s">
        <v>1843</v>
      </c>
      <c r="D39" s="6" t="str">
        <f>VLOOKUP(C39,'alternate id'!$A$2:$C$956,3,FALSE)</f>
        <v>Watertown, NY</v>
      </c>
      <c r="E39" s="4">
        <f>VLOOKUP(D39,'sunrise times'!$A$2:$B$956,2,FALSE)</f>
        <v>0.27361111111111108</v>
      </c>
      <c r="F39" s="4"/>
      <c r="G39" s="4">
        <f>VLOOKUP($C39,'time leaving home q1 q2 q3'!$C$2:$F$956,2,FALSE)</f>
        <v>0.26041666666666669</v>
      </c>
      <c r="H39" s="14">
        <f>VLOOKUP($C39,'commute time q1 q2 q3'!$C$2:$F$957,2,FALSE)</f>
        <v>10.318976411120472</v>
      </c>
      <c r="I39" s="4">
        <f t="shared" si="0"/>
        <v>0.2673611111111111</v>
      </c>
      <c r="J39" s="13">
        <f t="shared" si="1"/>
        <v>-8.999999999999968</v>
      </c>
      <c r="K39" s="4"/>
      <c r="L39" s="4">
        <f>VLOOKUP($C39,'time leaving home q1 q2 q3'!$C$2:$F$956,3,FALSE)</f>
        <v>0.29791666666666666</v>
      </c>
      <c r="M39" s="14">
        <f>VLOOKUP($C39,'commute time q1 q2 q3'!$C$2:$F$957,3,FALSE)</f>
        <v>16.867677946324388</v>
      </c>
      <c r="N39" s="4">
        <f t="shared" si="2"/>
        <v>0.30902777777777779</v>
      </c>
      <c r="O39" s="13">
        <f t="shared" si="3"/>
        <v>51.000000000000064</v>
      </c>
      <c r="Q39" s="4">
        <f>VLOOKUP($C39,'time leaving home q1 q2 q3'!$C$2:$F$956,4,FALSE)</f>
        <v>0.34513888888888888</v>
      </c>
      <c r="R39" s="14">
        <f>VLOOKUP($C39,'commute time q1 q2 q3'!$C$2:$F$957,3,FALSE)</f>
        <v>16.867677946324388</v>
      </c>
      <c r="S39" s="4">
        <f t="shared" si="4"/>
        <v>0.35625000000000001</v>
      </c>
      <c r="T39" s="13">
        <f t="shared" si="5"/>
        <v>119.00000000000006</v>
      </c>
    </row>
    <row r="40" spans="1:20" x14ac:dyDescent="0.25">
      <c r="A40" s="6" t="s">
        <v>852</v>
      </c>
      <c r="B40" s="6">
        <v>27580</v>
      </c>
      <c r="C40" s="6" t="s">
        <v>853</v>
      </c>
      <c r="D40" s="6" t="str">
        <f>VLOOKUP(C40,'alternate id'!$A$2:$C$956,3,FALSE)</f>
        <v>Jayuya, PR</v>
      </c>
      <c r="E40" s="4">
        <f>VLOOKUP(D40,'sunrise times'!$A$2:$B$956,2,FALSE)</f>
        <v>0.26458333333333334</v>
      </c>
      <c r="F40" s="4"/>
      <c r="G40" s="4">
        <f>VLOOKUP($C40,'time leaving home q1 q2 q3'!$C$2:$F$956,2,FALSE)</f>
        <v>0.26041666666666669</v>
      </c>
      <c r="H40" s="14">
        <f>VLOOKUP($C40,'commute time q1 q2 q3'!$C$2:$F$957,2,FALSE)</f>
        <v>8.3393719806763293</v>
      </c>
      <c r="I40" s="4">
        <f t="shared" si="0"/>
        <v>0.26597222222222222</v>
      </c>
      <c r="J40" s="13">
        <f t="shared" si="1"/>
        <v>1.9999999999999929</v>
      </c>
      <c r="K40" s="4"/>
      <c r="L40" s="4">
        <f>VLOOKUP($C40,'time leaving home q1 q2 q3'!$C$2:$F$956,3,FALSE)</f>
        <v>0.29791666666666666</v>
      </c>
      <c r="M40" s="14">
        <f>VLOOKUP($C40,'commute time q1 q2 q3'!$C$2:$F$957,3,FALSE)</f>
        <v>15.583333333333334</v>
      </c>
      <c r="N40" s="4">
        <f t="shared" si="2"/>
        <v>0.30833333333333335</v>
      </c>
      <c r="O40" s="13">
        <f t="shared" si="3"/>
        <v>63.000000000000021</v>
      </c>
      <c r="Q40" s="4">
        <f>VLOOKUP($C40,'time leaving home q1 q2 q3'!$C$2:$F$956,4,FALSE)</f>
        <v>0.34166666666666662</v>
      </c>
      <c r="R40" s="14">
        <f>VLOOKUP($C40,'commute time q1 q2 q3'!$C$2:$F$957,3,FALSE)</f>
        <v>15.583333333333334</v>
      </c>
      <c r="S40" s="4">
        <f t="shared" si="4"/>
        <v>0.3520833333333333</v>
      </c>
      <c r="T40" s="13">
        <f t="shared" si="5"/>
        <v>125.99999999999996</v>
      </c>
    </row>
    <row r="41" spans="1:20" x14ac:dyDescent="0.25">
      <c r="A41" s="6" t="s">
        <v>1504</v>
      </c>
      <c r="B41" s="6">
        <v>40940</v>
      </c>
      <c r="C41" s="6" t="s">
        <v>1505</v>
      </c>
      <c r="D41" s="6" t="str">
        <f>VLOOKUP(C41,'alternate id'!$A$2:$C$956,3,FALSE)</f>
        <v>Safford, AZ</v>
      </c>
      <c r="E41" s="4">
        <f>VLOOKUP(D41,'sunrise times'!$A$2:$B$956,2,FALSE)</f>
        <v>0.25833333333333336</v>
      </c>
      <c r="F41" s="4"/>
      <c r="G41" s="4">
        <f>VLOOKUP($C41,'time leaving home q1 q2 q3'!$C$2:$F$956,2,FALSE)</f>
        <v>0.21041666666666667</v>
      </c>
      <c r="H41" s="14">
        <f>VLOOKUP($C41,'commute time q1 q2 q3'!$C$2:$F$957,2,FALSE)</f>
        <v>7.9637843907916901</v>
      </c>
      <c r="I41" s="4">
        <f t="shared" si="0"/>
        <v>0.21527777777777779</v>
      </c>
      <c r="J41" s="13">
        <f t="shared" si="1"/>
        <v>-62.000000000000014</v>
      </c>
      <c r="K41" s="4"/>
      <c r="L41" s="4">
        <f>VLOOKUP($C41,'time leaving home q1 q2 q3'!$C$2:$F$956,3,FALSE)</f>
        <v>0.29791666666666666</v>
      </c>
      <c r="M41" s="14">
        <f>VLOOKUP($C41,'commute time q1 q2 q3'!$C$2:$F$957,3,FALSE)</f>
        <v>13.53199617956065</v>
      </c>
      <c r="N41" s="4">
        <f t="shared" si="2"/>
        <v>0.30694444444444446</v>
      </c>
      <c r="O41" s="13">
        <f t="shared" si="3"/>
        <v>69.999999999999986</v>
      </c>
      <c r="Q41" s="4">
        <f>VLOOKUP($C41,'time leaving home q1 q2 q3'!$C$2:$F$956,4,FALSE)</f>
        <v>0.34861111111111115</v>
      </c>
      <c r="R41" s="14">
        <f>VLOOKUP($C41,'commute time q1 q2 q3'!$C$2:$F$957,3,FALSE)</f>
        <v>13.53199617956065</v>
      </c>
      <c r="S41" s="4">
        <f t="shared" si="4"/>
        <v>0.35763888888888895</v>
      </c>
      <c r="T41" s="13">
        <f t="shared" si="5"/>
        <v>143.00000000000006</v>
      </c>
    </row>
    <row r="42" spans="1:20" x14ac:dyDescent="0.25">
      <c r="A42" s="6" t="s">
        <v>212</v>
      </c>
      <c r="B42" s="6">
        <v>14300</v>
      </c>
      <c r="C42" s="6" t="s">
        <v>213</v>
      </c>
      <c r="D42" s="6" t="str">
        <f>VLOOKUP(C42,'alternate id'!$A$2:$C$956,3,FALSE)</f>
        <v>Bonham, TX</v>
      </c>
      <c r="E42" s="4">
        <f>VLOOKUP(D42,'sunrise times'!$A$2:$B$956,2,FALSE)</f>
        <v>0.28958333333333336</v>
      </c>
      <c r="F42" s="4"/>
      <c r="G42" s="4">
        <f>VLOOKUP($C42,'time leaving home q1 q2 q3'!$C$2:$F$956,2,FALSE)</f>
        <v>0.25416666666666665</v>
      </c>
      <c r="H42" s="14">
        <f>VLOOKUP($C42,'commute time q1 q2 q3'!$C$2:$F$957,2,FALSE)</f>
        <v>11.694254445964432</v>
      </c>
      <c r="I42" s="4">
        <f t="shared" si="0"/>
        <v>0.26180555555555551</v>
      </c>
      <c r="J42" s="13">
        <f t="shared" si="1"/>
        <v>-40.000000000000099</v>
      </c>
      <c r="K42" s="4"/>
      <c r="L42" s="4">
        <f>VLOOKUP($C42,'time leaving home q1 q2 q3'!$C$2:$F$956,3,FALSE)</f>
        <v>0.29791666666666666</v>
      </c>
      <c r="M42" s="14">
        <f>VLOOKUP($C42,'commute time q1 q2 q3'!$C$2:$F$957,3,FALSE)</f>
        <v>23.389121338912133</v>
      </c>
      <c r="N42" s="4">
        <f t="shared" si="2"/>
        <v>0.31388888888888888</v>
      </c>
      <c r="O42" s="13">
        <f t="shared" si="3"/>
        <v>34.999999999999957</v>
      </c>
      <c r="Q42" s="4">
        <f>VLOOKUP($C42,'time leaving home q1 q2 q3'!$C$2:$F$956,4,FALSE)</f>
        <v>0.33819444444444446</v>
      </c>
      <c r="R42" s="14">
        <f>VLOOKUP($C42,'commute time q1 q2 q3'!$C$2:$F$957,3,FALSE)</f>
        <v>23.389121338912133</v>
      </c>
      <c r="S42" s="4">
        <f t="shared" si="4"/>
        <v>0.35416666666666669</v>
      </c>
      <c r="T42" s="13">
        <f t="shared" si="5"/>
        <v>92.999999999999986</v>
      </c>
    </row>
    <row r="43" spans="1:20" x14ac:dyDescent="0.25">
      <c r="A43" s="6" t="s">
        <v>850</v>
      </c>
      <c r="B43" s="6">
        <v>27540</v>
      </c>
      <c r="C43" s="6" t="s">
        <v>851</v>
      </c>
      <c r="D43" s="6" t="str">
        <f>VLOOKUP(C43,'alternate id'!$A$2:$C$956,3,FALSE)</f>
        <v>Jasper, IN</v>
      </c>
      <c r="E43" s="4">
        <f>VLOOKUP(D43,'sunrise times'!$A$2:$B$956,2,FALSE)</f>
        <v>0.30555555555555552</v>
      </c>
      <c r="F43" s="4"/>
      <c r="G43" s="4">
        <f>VLOOKUP($C43,'time leaving home q1 q2 q3'!$C$2:$F$956,2,FALSE)</f>
        <v>0.25555555555555559</v>
      </c>
      <c r="H43" s="14">
        <f>VLOOKUP($C43,'commute time q1 q2 q3'!$C$2:$F$957,2,FALSE)</f>
        <v>10.493937586960843</v>
      </c>
      <c r="I43" s="4">
        <f t="shared" si="0"/>
        <v>0.26250000000000001</v>
      </c>
      <c r="J43" s="13">
        <f t="shared" si="1"/>
        <v>-61.999999999999943</v>
      </c>
      <c r="K43" s="4"/>
      <c r="L43" s="4">
        <f>VLOOKUP($C43,'time leaving home q1 q2 q3'!$C$2:$F$956,3,FALSE)</f>
        <v>0.29791666666666666</v>
      </c>
      <c r="M43" s="14">
        <f>VLOOKUP($C43,'commute time q1 q2 q3'!$C$2:$F$957,3,FALSE)</f>
        <v>17.287690179806361</v>
      </c>
      <c r="N43" s="4">
        <f t="shared" si="2"/>
        <v>0.30972222222222223</v>
      </c>
      <c r="O43" s="13">
        <f t="shared" si="3"/>
        <v>6.0000000000000586</v>
      </c>
      <c r="Q43" s="4">
        <f>VLOOKUP($C43,'time leaving home q1 q2 q3'!$C$2:$F$956,4,FALSE)</f>
        <v>0.34097222222222223</v>
      </c>
      <c r="R43" s="14">
        <f>VLOOKUP($C43,'commute time q1 q2 q3'!$C$2:$F$957,3,FALSE)</f>
        <v>17.287690179806361</v>
      </c>
      <c r="S43" s="4">
        <f t="shared" si="4"/>
        <v>0.3527777777777778</v>
      </c>
      <c r="T43" s="13">
        <f t="shared" si="5"/>
        <v>68.000000000000085</v>
      </c>
    </row>
    <row r="44" spans="1:20" x14ac:dyDescent="0.25">
      <c r="A44" s="6" t="s">
        <v>1280</v>
      </c>
      <c r="B44" s="6">
        <v>36380</v>
      </c>
      <c r="C44" s="6" t="s">
        <v>1281</v>
      </c>
      <c r="D44" s="6" t="str">
        <f>VLOOKUP(C44,'alternate id'!$A$2:$C$956,3,FALSE)</f>
        <v>Okeechobee, FL</v>
      </c>
      <c r="E44" s="4">
        <f>VLOOKUP(D44,'sunrise times'!$A$2:$B$956,2,FALSE)</f>
        <v>0.28888888888888892</v>
      </c>
      <c r="F44" s="4"/>
      <c r="G44" s="4">
        <f>VLOOKUP($C44,'time leaving home q1 q2 q3'!$C$2:$F$956,2,FALSE)</f>
        <v>0.25972222222222224</v>
      </c>
      <c r="H44" s="14">
        <f>VLOOKUP($C44,'commute time q1 q2 q3'!$C$2:$F$957,2,FALSE)</f>
        <v>11.030021443888492</v>
      </c>
      <c r="I44" s="4">
        <f t="shared" si="0"/>
        <v>0.2673611111111111</v>
      </c>
      <c r="J44" s="13">
        <f t="shared" si="1"/>
        <v>-31.00000000000005</v>
      </c>
      <c r="K44" s="4"/>
      <c r="L44" s="4">
        <f>VLOOKUP($C44,'time leaving home q1 q2 q3'!$C$2:$F$956,3,FALSE)</f>
        <v>0.29791666666666666</v>
      </c>
      <c r="M44" s="14">
        <f>VLOOKUP($C44,'commute time q1 q2 q3'!$C$2:$F$957,3,FALSE)</f>
        <v>17.793554884189327</v>
      </c>
      <c r="N44" s="4">
        <f t="shared" si="2"/>
        <v>0.30972222222222223</v>
      </c>
      <c r="O44" s="13">
        <f t="shared" si="3"/>
        <v>29.999999999999972</v>
      </c>
      <c r="Q44" s="4">
        <f>VLOOKUP($C44,'time leaving home q1 q2 q3'!$C$2:$F$956,4,FALSE)</f>
        <v>0.3430555555555555</v>
      </c>
      <c r="R44" s="14">
        <f>VLOOKUP($C44,'commute time q1 q2 q3'!$C$2:$F$957,3,FALSE)</f>
        <v>17.793554884189327</v>
      </c>
      <c r="S44" s="4">
        <f t="shared" si="4"/>
        <v>0.35486111111111107</v>
      </c>
      <c r="T44" s="13">
        <f t="shared" si="5"/>
        <v>94.999999999999915</v>
      </c>
    </row>
    <row r="45" spans="1:20" x14ac:dyDescent="0.25">
      <c r="A45" s="6" t="s">
        <v>900</v>
      </c>
      <c r="B45" s="6">
        <v>28660</v>
      </c>
      <c r="C45" s="6" t="s">
        <v>901</v>
      </c>
      <c r="D45" s="6" t="str">
        <f>VLOOKUP(C45,'alternate id'!$A$2:$C$956,3,FALSE)</f>
        <v>Killeen, TX</v>
      </c>
      <c r="E45" s="4">
        <f>VLOOKUP(D45,'sunrise times'!$A$2:$B$956,2,FALSE)</f>
        <v>0.29444444444444445</v>
      </c>
      <c r="F45" s="4"/>
      <c r="G45" s="4">
        <f>VLOOKUP($C45,'time leaving home q1 q2 q3'!$C$2:$F$956,2,FALSE)</f>
        <v>0.25416666666666665</v>
      </c>
      <c r="H45" s="14">
        <f>VLOOKUP($C45,'commute time q1 q2 q3'!$C$2:$F$957,2,FALSE)</f>
        <v>11.379139813231619</v>
      </c>
      <c r="I45" s="4">
        <f t="shared" si="0"/>
        <v>0.26180555555555551</v>
      </c>
      <c r="J45" s="13">
        <f t="shared" si="1"/>
        <v>-47.000000000000071</v>
      </c>
      <c r="K45" s="4"/>
      <c r="L45" s="4">
        <f>VLOOKUP($C45,'time leaving home q1 q2 q3'!$C$2:$F$956,3,FALSE)</f>
        <v>0.2986111111111111</v>
      </c>
      <c r="M45" s="14">
        <f>VLOOKUP($C45,'commute time q1 q2 q3'!$C$2:$F$957,3,FALSE)</f>
        <v>17.117953117648685</v>
      </c>
      <c r="N45" s="4">
        <f t="shared" si="2"/>
        <v>0.31041666666666667</v>
      </c>
      <c r="O45" s="13">
        <f t="shared" si="3"/>
        <v>23</v>
      </c>
      <c r="Q45" s="4">
        <f>VLOOKUP($C45,'time leaving home q1 q2 q3'!$C$2:$F$956,4,FALSE)</f>
        <v>0.34375</v>
      </c>
      <c r="R45" s="14">
        <f>VLOOKUP($C45,'commute time q1 q2 q3'!$C$2:$F$957,3,FALSE)</f>
        <v>17.117953117648685</v>
      </c>
      <c r="S45" s="4">
        <f t="shared" si="4"/>
        <v>0.35555555555555557</v>
      </c>
      <c r="T45" s="13">
        <f t="shared" si="5"/>
        <v>88</v>
      </c>
    </row>
    <row r="46" spans="1:20" x14ac:dyDescent="0.25">
      <c r="A46" s="6" t="s">
        <v>1516</v>
      </c>
      <c r="B46" s="6">
        <v>41220</v>
      </c>
      <c r="C46" s="6" t="s">
        <v>1517</v>
      </c>
      <c r="D46" s="6" t="str">
        <f>VLOOKUP(C46,'alternate id'!$A$2:$C$956,3,FALSE)</f>
        <v>St. Marys, GA</v>
      </c>
      <c r="E46" s="4">
        <f>VLOOKUP(D46,'sunrise times'!$A$2:$B$956,2,FALSE)</f>
        <v>0.29097222222222224</v>
      </c>
      <c r="F46" s="4"/>
      <c r="G46" s="4">
        <f>VLOOKUP($C46,'time leaving home q1 q2 q3'!$C$2:$F$956,2,FALSE)</f>
        <v>0.26666666666666666</v>
      </c>
      <c r="H46" s="14">
        <f>VLOOKUP($C46,'commute time q1 q2 q3'!$C$2:$F$957,2,FALSE)</f>
        <v>11.488951695786229</v>
      </c>
      <c r="I46" s="4">
        <f t="shared" si="0"/>
        <v>0.27430555555555552</v>
      </c>
      <c r="J46" s="13">
        <f t="shared" si="1"/>
        <v>-24.000000000000075</v>
      </c>
      <c r="K46" s="4"/>
      <c r="L46" s="4">
        <f>VLOOKUP($C46,'time leaving home q1 q2 q3'!$C$2:$F$956,3,FALSE)</f>
        <v>0.2986111111111111</v>
      </c>
      <c r="M46" s="14">
        <f>VLOOKUP($C46,'commute time q1 q2 q3'!$C$2:$F$957,3,FALSE)</f>
        <v>18.091446881932463</v>
      </c>
      <c r="N46" s="4">
        <f t="shared" si="2"/>
        <v>0.31111111111111112</v>
      </c>
      <c r="O46" s="13">
        <f t="shared" si="3"/>
        <v>28.999999999999979</v>
      </c>
      <c r="Q46" s="4">
        <f>VLOOKUP($C46,'time leaving home q1 q2 q3'!$C$2:$F$956,4,FALSE)</f>
        <v>0.3444444444444445</v>
      </c>
      <c r="R46" s="14">
        <f>VLOOKUP($C46,'commute time q1 q2 q3'!$C$2:$F$957,3,FALSE)</f>
        <v>18.091446881932463</v>
      </c>
      <c r="S46" s="4">
        <f t="shared" si="4"/>
        <v>0.35694444444444451</v>
      </c>
      <c r="T46" s="13">
        <f t="shared" si="5"/>
        <v>95.000000000000057</v>
      </c>
    </row>
    <row r="47" spans="1:20" x14ac:dyDescent="0.25">
      <c r="A47" s="6" t="s">
        <v>1704</v>
      </c>
      <c r="B47" s="6">
        <v>45180</v>
      </c>
      <c r="C47" s="6" t="s">
        <v>1705</v>
      </c>
      <c r="D47" s="6" t="str">
        <f>VLOOKUP(C47,'alternate id'!$A$2:$C$956,3,FALSE)</f>
        <v>Talladega, AL</v>
      </c>
      <c r="E47" s="4">
        <f>VLOOKUP(D47,'sunrise times'!$A$2:$B$956,2,FALSE)</f>
        <v>0.26180555555555557</v>
      </c>
      <c r="F47" s="4"/>
      <c r="G47" s="4">
        <f>VLOOKUP($C47,'time leaving home q1 q2 q3'!$C$2:$F$956,2,FALSE)</f>
        <v>0.25069444444444444</v>
      </c>
      <c r="H47" s="14">
        <f>VLOOKUP($C47,'commute time q1 q2 q3'!$C$2:$F$957,2,FALSE)</f>
        <v>11.898858075040783</v>
      </c>
      <c r="I47" s="4">
        <f t="shared" si="0"/>
        <v>0.2583333333333333</v>
      </c>
      <c r="J47" s="13">
        <f t="shared" si="1"/>
        <v>-5.0000000000000622</v>
      </c>
      <c r="K47" s="4"/>
      <c r="L47" s="4">
        <f>VLOOKUP($C47,'time leaving home q1 q2 q3'!$C$2:$F$956,3,FALSE)</f>
        <v>0.2986111111111111</v>
      </c>
      <c r="M47" s="14">
        <f>VLOOKUP($C47,'commute time q1 q2 q3'!$C$2:$F$957,3,FALSE)</f>
        <v>20.514930325149304</v>
      </c>
      <c r="N47" s="4">
        <f t="shared" si="2"/>
        <v>0.3125</v>
      </c>
      <c r="O47" s="13">
        <f t="shared" si="3"/>
        <v>72.999999999999986</v>
      </c>
      <c r="Q47" s="4">
        <f>VLOOKUP($C47,'time leaving home q1 q2 q3'!$C$2:$F$956,4,FALSE)</f>
        <v>0.3520833333333333</v>
      </c>
      <c r="R47" s="14">
        <f>VLOOKUP($C47,'commute time q1 q2 q3'!$C$2:$F$957,3,FALSE)</f>
        <v>20.514930325149304</v>
      </c>
      <c r="S47" s="4">
        <f t="shared" si="4"/>
        <v>0.3659722222222222</v>
      </c>
      <c r="T47" s="13">
        <f t="shared" si="5"/>
        <v>149.99999999999994</v>
      </c>
    </row>
    <row r="48" spans="1:20" x14ac:dyDescent="0.25">
      <c r="A48" s="6" t="s">
        <v>34</v>
      </c>
      <c r="B48" s="6">
        <v>10700</v>
      </c>
      <c r="C48" s="6" t="s">
        <v>35</v>
      </c>
      <c r="D48" s="6" t="str">
        <f>VLOOKUP(C48,'alternate id'!$A$2:$C$956,3,FALSE)</f>
        <v>Albertville, AL</v>
      </c>
      <c r="E48" s="4">
        <f>VLOOKUP(D48,'sunrise times'!$A$2:$B$956,2,FALSE)</f>
        <v>0.26180555555555557</v>
      </c>
      <c r="F48" s="4"/>
      <c r="G48" s="4">
        <f>VLOOKUP($C48,'time leaving home q1 q2 q3'!$C$2:$F$956,2,FALSE)</f>
        <v>0.25972222222222224</v>
      </c>
      <c r="H48" s="14">
        <f>VLOOKUP($C48,'commute time q1 q2 q3'!$C$2:$F$957,2,FALSE)</f>
        <v>11.420103092783505</v>
      </c>
      <c r="I48" s="4">
        <f t="shared" si="0"/>
        <v>0.2673611111111111</v>
      </c>
      <c r="J48" s="13">
        <f t="shared" si="1"/>
        <v>7.9999999999999716</v>
      </c>
      <c r="K48" s="4"/>
      <c r="L48" s="4">
        <f>VLOOKUP($C48,'time leaving home q1 q2 q3'!$C$2:$F$956,3,FALSE)</f>
        <v>0.2986111111111111</v>
      </c>
      <c r="M48" s="14">
        <f>VLOOKUP($C48,'commute time q1 q2 q3'!$C$2:$F$957,3,FALSE)</f>
        <v>18.210275603946922</v>
      </c>
      <c r="N48" s="4">
        <f t="shared" si="2"/>
        <v>0.31111111111111112</v>
      </c>
      <c r="O48" s="13">
        <f t="shared" si="3"/>
        <v>71</v>
      </c>
      <c r="Q48" s="4">
        <f>VLOOKUP($C48,'time leaving home q1 q2 q3'!$C$2:$F$956,4,FALSE)</f>
        <v>0.34791666666666665</v>
      </c>
      <c r="R48" s="14">
        <f>VLOOKUP($C48,'commute time q1 q2 q3'!$C$2:$F$957,3,FALSE)</f>
        <v>18.210275603946922</v>
      </c>
      <c r="S48" s="4">
        <f t="shared" si="4"/>
        <v>0.36041666666666666</v>
      </c>
      <c r="T48" s="13">
        <f t="shared" si="5"/>
        <v>142</v>
      </c>
    </row>
    <row r="49" spans="1:20" x14ac:dyDescent="0.25">
      <c r="A49" s="6" t="s">
        <v>4</v>
      </c>
      <c r="B49" s="6">
        <v>10020</v>
      </c>
      <c r="C49" s="6" t="s">
        <v>5</v>
      </c>
      <c r="D49" s="6" t="str">
        <f>VLOOKUP(C49,'alternate id'!$A$2:$C$956,3,FALSE)</f>
        <v>Abbeville, LA</v>
      </c>
      <c r="E49" s="4">
        <f>VLOOKUP(D49,'sunrise times'!$A$2:$B$956,2,FALSE)</f>
        <v>0.27847222222222223</v>
      </c>
      <c r="F49" s="4"/>
      <c r="G49" s="4">
        <f>VLOOKUP($C49,'time leaving home q1 q2 q3'!$C$2:$F$956,2,FALSE)</f>
        <v>0.25694444444444448</v>
      </c>
      <c r="H49" s="14">
        <f>VLOOKUP($C49,'commute time q1 q2 q3'!$C$2:$F$957,2,FALSE)</f>
        <v>12.523472668810289</v>
      </c>
      <c r="I49" s="4">
        <f t="shared" si="0"/>
        <v>0.26527777777777783</v>
      </c>
      <c r="J49" s="13">
        <f t="shared" si="1"/>
        <v>-18.999999999999932</v>
      </c>
      <c r="K49" s="4"/>
      <c r="L49" s="4">
        <f>VLOOKUP($C49,'time leaving home q1 q2 q3'!$C$2:$F$956,3,FALSE)</f>
        <v>0.2986111111111111</v>
      </c>
      <c r="M49" s="14">
        <f>VLOOKUP($C49,'commute time q1 q2 q3'!$C$2:$F$957,3,FALSE)</f>
        <v>22.8</v>
      </c>
      <c r="N49" s="4">
        <f t="shared" si="2"/>
        <v>0.31388888888888888</v>
      </c>
      <c r="O49" s="13">
        <f t="shared" si="3"/>
        <v>50.999999999999979</v>
      </c>
      <c r="Q49" s="4">
        <f>VLOOKUP($C49,'time leaving home q1 q2 q3'!$C$2:$F$956,4,FALSE)</f>
        <v>0.3354166666666667</v>
      </c>
      <c r="R49" s="14">
        <f>VLOOKUP($C49,'commute time q1 q2 q3'!$C$2:$F$957,3,FALSE)</f>
        <v>22.8</v>
      </c>
      <c r="S49" s="4">
        <f t="shared" si="4"/>
        <v>0.35069444444444448</v>
      </c>
      <c r="T49" s="13">
        <f t="shared" si="5"/>
        <v>104.00000000000003</v>
      </c>
    </row>
    <row r="50" spans="1:20" x14ac:dyDescent="0.25">
      <c r="A50" s="6" t="s">
        <v>886</v>
      </c>
      <c r="B50" s="6">
        <v>28340</v>
      </c>
      <c r="C50" s="6" t="s">
        <v>887</v>
      </c>
      <c r="D50" s="6" t="str">
        <f>VLOOKUP(C50,'alternate id'!$A$2:$C$956,3,FALSE)</f>
        <v>Kendallville, IN</v>
      </c>
      <c r="E50" s="4">
        <f>VLOOKUP(D50,'sunrise times'!$A$2:$B$956,2,FALSE)</f>
        <v>0.30069444444444443</v>
      </c>
      <c r="F50" s="4"/>
      <c r="G50" s="4">
        <f>VLOOKUP($C50,'time leaving home q1 q2 q3'!$C$2:$F$956,2,FALSE)</f>
        <v>0.22083333333333333</v>
      </c>
      <c r="H50" s="14">
        <f>VLOOKUP($C50,'commute time q1 q2 q3'!$C$2:$F$957,2,FALSE)</f>
        <v>11.538122243226212</v>
      </c>
      <c r="I50" s="4">
        <f t="shared" si="0"/>
        <v>0.22847222222222222</v>
      </c>
      <c r="J50" s="13">
        <f t="shared" si="1"/>
        <v>-104</v>
      </c>
      <c r="K50" s="4"/>
      <c r="L50" s="4">
        <f>VLOOKUP($C50,'time leaving home q1 q2 q3'!$C$2:$F$956,3,FALSE)</f>
        <v>0.2986111111111111</v>
      </c>
      <c r="M50" s="14">
        <f>VLOOKUP($C50,'commute time q1 q2 q3'!$C$2:$F$957,3,FALSE)</f>
        <v>20.739549839228296</v>
      </c>
      <c r="N50" s="4">
        <f t="shared" si="2"/>
        <v>0.3125</v>
      </c>
      <c r="O50" s="13">
        <f t="shared" si="3"/>
        <v>17.000000000000021</v>
      </c>
      <c r="Q50" s="4">
        <f>VLOOKUP($C50,'time leaving home q1 q2 q3'!$C$2:$F$956,4,FALSE)</f>
        <v>0.36944444444444446</v>
      </c>
      <c r="R50" s="14">
        <f>VLOOKUP($C50,'commute time q1 q2 q3'!$C$2:$F$957,3,FALSE)</f>
        <v>20.739549839228296</v>
      </c>
      <c r="S50" s="4">
        <f t="shared" si="4"/>
        <v>0.38333333333333336</v>
      </c>
      <c r="T50" s="13">
        <f t="shared" si="5"/>
        <v>119.00000000000006</v>
      </c>
    </row>
    <row r="51" spans="1:20" x14ac:dyDescent="0.25">
      <c r="A51" s="6" t="s">
        <v>234</v>
      </c>
      <c r="B51" s="6">
        <v>14740</v>
      </c>
      <c r="C51" s="6" t="s">
        <v>235</v>
      </c>
      <c r="D51" s="6" t="str">
        <f>VLOOKUP(C51,'alternate id'!$A$2:$C$956,3,FALSE)</f>
        <v>Bremerton, WA</v>
      </c>
      <c r="E51" s="4">
        <f>VLOOKUP(D51,'sunrise times'!$A$2:$B$956,2,FALSE)</f>
        <v>0.27847222222222223</v>
      </c>
      <c r="F51" s="4"/>
      <c r="G51" s="4">
        <f>VLOOKUP($C51,'time leaving home q1 q2 q3'!$C$2:$F$956,2,FALSE)</f>
        <v>0.25625000000000003</v>
      </c>
      <c r="H51" s="14">
        <f>VLOOKUP($C51,'commute time q1 q2 q3'!$C$2:$F$957,2,FALSE)</f>
        <v>13.733057354610402</v>
      </c>
      <c r="I51" s="4">
        <f t="shared" si="0"/>
        <v>0.26527777777777783</v>
      </c>
      <c r="J51" s="13">
        <f t="shared" si="1"/>
        <v>-18.999999999999932</v>
      </c>
      <c r="K51" s="4"/>
      <c r="L51" s="4">
        <f>VLOOKUP($C51,'time leaving home q1 q2 q3'!$C$2:$F$956,3,FALSE)</f>
        <v>0.2986111111111111</v>
      </c>
      <c r="M51" s="14">
        <f>VLOOKUP($C51,'commute time q1 q2 q3'!$C$2:$F$957,3,FALSE)</f>
        <v>22.149232585596224</v>
      </c>
      <c r="N51" s="4">
        <f t="shared" si="2"/>
        <v>0.31388888888888888</v>
      </c>
      <c r="O51" s="13">
        <f t="shared" si="3"/>
        <v>50.999999999999979</v>
      </c>
      <c r="Q51" s="4">
        <f>VLOOKUP($C51,'time leaving home q1 q2 q3'!$C$2:$F$956,4,FALSE)</f>
        <v>0.35694444444444445</v>
      </c>
      <c r="R51" s="14">
        <f>VLOOKUP($C51,'commute time q1 q2 q3'!$C$2:$F$957,3,FALSE)</f>
        <v>22.149232585596224</v>
      </c>
      <c r="S51" s="4">
        <f t="shared" si="4"/>
        <v>0.37222222222222223</v>
      </c>
      <c r="T51" s="13">
        <f t="shared" si="5"/>
        <v>135</v>
      </c>
    </row>
    <row r="52" spans="1:20" x14ac:dyDescent="0.25">
      <c r="A52" s="6" t="s">
        <v>1254</v>
      </c>
      <c r="B52" s="6">
        <v>35860</v>
      </c>
      <c r="C52" s="6" t="s">
        <v>1255</v>
      </c>
      <c r="D52" s="6" t="str">
        <f>VLOOKUP(C52,'alternate id'!$A$2:$C$956,3,FALSE)</f>
        <v>North Vernon, IN</v>
      </c>
      <c r="E52" s="4">
        <f>VLOOKUP(D52,'sunrise times'!$A$2:$B$956,2,FALSE)</f>
        <v>0.30138888888888887</v>
      </c>
      <c r="F52" s="4"/>
      <c r="G52" s="4">
        <f>VLOOKUP($C52,'time leaving home q1 q2 q3'!$C$2:$F$956,2,FALSE)</f>
        <v>0.25763888888888892</v>
      </c>
      <c r="H52" s="14">
        <f>VLOOKUP($C52,'commute time q1 q2 q3'!$C$2:$F$957,2,FALSE)</f>
        <v>13.867058823529412</v>
      </c>
      <c r="I52" s="4">
        <f t="shared" si="0"/>
        <v>0.26666666666666672</v>
      </c>
      <c r="J52" s="13">
        <f t="shared" si="1"/>
        <v>-49.999999999999908</v>
      </c>
      <c r="K52" s="4"/>
      <c r="L52" s="4">
        <f>VLOOKUP($C52,'time leaving home q1 q2 q3'!$C$2:$F$956,3,FALSE)</f>
        <v>0.29930555555555555</v>
      </c>
      <c r="M52" s="14">
        <f>VLOOKUP($C52,'commute time q1 q2 q3'!$C$2:$F$957,3,FALSE)</f>
        <v>23.026086956521738</v>
      </c>
      <c r="N52" s="4">
        <f t="shared" si="2"/>
        <v>0.31527777777777777</v>
      </c>
      <c r="O52" s="13">
        <f t="shared" si="3"/>
        <v>20.000000000000007</v>
      </c>
      <c r="Q52" s="4">
        <f>VLOOKUP($C52,'time leaving home q1 q2 q3'!$C$2:$F$956,4,FALSE)</f>
        <v>0.36944444444444446</v>
      </c>
      <c r="R52" s="14">
        <f>VLOOKUP($C52,'commute time q1 q2 q3'!$C$2:$F$957,3,FALSE)</f>
        <v>23.026086956521738</v>
      </c>
      <c r="S52" s="4">
        <f t="shared" si="4"/>
        <v>0.38541666666666669</v>
      </c>
      <c r="T52" s="13">
        <f t="shared" si="5"/>
        <v>121.00000000000006</v>
      </c>
    </row>
    <row r="53" spans="1:20" x14ac:dyDescent="0.25">
      <c r="A53" s="6" t="s">
        <v>1136</v>
      </c>
      <c r="B53" s="6">
        <v>33380</v>
      </c>
      <c r="C53" s="6" t="s">
        <v>1137</v>
      </c>
      <c r="D53" s="6" t="str">
        <f>VLOOKUP(C53,'alternate id'!$A$2:$C$956,3,FALSE)</f>
        <v>Minden, LA</v>
      </c>
      <c r="E53" s="4">
        <f>VLOOKUP(D53,'sunrise times'!$A$2:$B$956,2,FALSE)</f>
        <v>0.28194444444444444</v>
      </c>
      <c r="F53" s="4"/>
      <c r="G53" s="4">
        <f>VLOOKUP($C53,'time leaving home q1 q2 q3'!$C$2:$F$956,2,FALSE)</f>
        <v>0.2590277777777778</v>
      </c>
      <c r="H53" s="14">
        <f>VLOOKUP($C53,'commute time q1 q2 q3'!$C$2:$F$957,2,FALSE)</f>
        <v>10.617573221757322</v>
      </c>
      <c r="I53" s="4">
        <f t="shared" si="0"/>
        <v>0.26597222222222222</v>
      </c>
      <c r="J53" s="13">
        <f t="shared" si="1"/>
        <v>-23</v>
      </c>
      <c r="K53" s="4"/>
      <c r="L53" s="4">
        <f>VLOOKUP($C53,'time leaving home q1 q2 q3'!$C$2:$F$956,3,FALSE)</f>
        <v>0.29930555555555555</v>
      </c>
      <c r="M53" s="14">
        <f>VLOOKUP($C53,'commute time q1 q2 q3'!$C$2:$F$957,3,FALSE)</f>
        <v>18.552078239608804</v>
      </c>
      <c r="N53" s="4">
        <f t="shared" si="2"/>
        <v>0.31180555555555556</v>
      </c>
      <c r="O53" s="13">
        <f t="shared" si="3"/>
        <v>43.000000000000007</v>
      </c>
      <c r="Q53" s="4">
        <f>VLOOKUP($C53,'time leaving home q1 q2 q3'!$C$2:$F$956,4,FALSE)</f>
        <v>0.34652777777777777</v>
      </c>
      <c r="R53" s="14">
        <f>VLOOKUP($C53,'commute time q1 q2 q3'!$C$2:$F$957,3,FALSE)</f>
        <v>18.552078239608804</v>
      </c>
      <c r="S53" s="4">
        <f t="shared" si="4"/>
        <v>0.35902777777777778</v>
      </c>
      <c r="T53" s="13">
        <f t="shared" si="5"/>
        <v>111</v>
      </c>
    </row>
    <row r="54" spans="1:20" x14ac:dyDescent="0.25">
      <c r="A54" s="6" t="s">
        <v>1900</v>
      </c>
      <c r="B54" s="6">
        <v>49500</v>
      </c>
      <c r="C54" s="6" t="s">
        <v>1901</v>
      </c>
      <c r="D54" s="6" t="str">
        <f>VLOOKUP(C54,'alternate id'!$A$2:$C$956,3,FALSE)</f>
        <v>Yauco, PR</v>
      </c>
      <c r="E54" s="4">
        <f>VLOOKUP(D54,'sunrise times'!$A$2:$B$956,2,FALSE)</f>
        <v>0.26527777777777778</v>
      </c>
      <c r="F54" s="4"/>
      <c r="G54" s="4">
        <f>VLOOKUP($C54,'time leaving home q1 q2 q3'!$C$2:$F$956,2,FALSE)</f>
        <v>0.26319444444444445</v>
      </c>
      <c r="H54" s="14">
        <f>VLOOKUP($C54,'commute time q1 q2 q3'!$C$2:$F$957,2,FALSE)</f>
        <v>12.972731660231659</v>
      </c>
      <c r="I54" s="4">
        <f t="shared" si="0"/>
        <v>0.27152777777777781</v>
      </c>
      <c r="J54" s="13">
        <f t="shared" si="1"/>
        <v>9.000000000000048</v>
      </c>
      <c r="K54" s="4"/>
      <c r="L54" s="4">
        <f>VLOOKUP($C54,'time leaving home q1 q2 q3'!$C$2:$F$956,3,FALSE)</f>
        <v>0.29930555555555555</v>
      </c>
      <c r="M54" s="14">
        <f>VLOOKUP($C54,'commute time q1 q2 q3'!$C$2:$F$957,3,FALSE)</f>
        <v>21.485354097144977</v>
      </c>
      <c r="N54" s="4">
        <f t="shared" si="2"/>
        <v>0.31388888888888888</v>
      </c>
      <c r="O54" s="13">
        <f t="shared" si="3"/>
        <v>69.999999999999986</v>
      </c>
      <c r="Q54" s="4">
        <f>VLOOKUP($C54,'time leaving home q1 q2 q3'!$C$2:$F$956,4,FALSE)</f>
        <v>0.33055555555555555</v>
      </c>
      <c r="R54" s="14">
        <f>VLOOKUP($C54,'commute time q1 q2 q3'!$C$2:$F$957,3,FALSE)</f>
        <v>21.485354097144977</v>
      </c>
      <c r="S54" s="4">
        <f t="shared" si="4"/>
        <v>0.34513888888888888</v>
      </c>
      <c r="T54" s="13">
        <f t="shared" si="5"/>
        <v>114.99999999999999</v>
      </c>
    </row>
    <row r="55" spans="1:20" x14ac:dyDescent="0.25">
      <c r="A55" s="6" t="s">
        <v>560</v>
      </c>
      <c r="B55" s="6">
        <v>21640</v>
      </c>
      <c r="C55" s="6" t="s">
        <v>561</v>
      </c>
      <c r="D55" s="6" t="str">
        <f>VLOOKUP(C55,'alternate id'!$A$2:$C$956,3,FALSE)</f>
        <v>Eufaula, AL</v>
      </c>
      <c r="E55" s="4">
        <f>VLOOKUP(D55,'sunrise times'!$A$2:$B$956,2,FALSE)</f>
        <v>0.2590277777777778</v>
      </c>
      <c r="F55" s="4"/>
      <c r="G55" s="4">
        <f>VLOOKUP($C55,'time leaving home q1 q2 q3'!$C$2:$F$956,2,FALSE)</f>
        <v>0.26250000000000001</v>
      </c>
      <c r="H55" s="14">
        <f>VLOOKUP($C55,'commute time q1 q2 q3'!$C$2:$F$957,2,FALSE)</f>
        <v>10.989124524197933</v>
      </c>
      <c r="I55" s="4">
        <f t="shared" si="0"/>
        <v>0.26944444444444443</v>
      </c>
      <c r="J55" s="13">
        <f t="shared" si="1"/>
        <v>14.999999999999947</v>
      </c>
      <c r="K55" s="4"/>
      <c r="L55" s="4">
        <f>VLOOKUP($C55,'time leaving home q1 q2 q3'!$C$2:$F$956,3,FALSE)</f>
        <v>0.29930555555555555</v>
      </c>
      <c r="M55" s="14">
        <f>VLOOKUP($C55,'commute time q1 q2 q3'!$C$2:$F$957,3,FALSE)</f>
        <v>18.220257234726688</v>
      </c>
      <c r="N55" s="4">
        <f t="shared" si="2"/>
        <v>0.31180555555555556</v>
      </c>
      <c r="O55" s="13">
        <f t="shared" si="3"/>
        <v>75.999999999999972</v>
      </c>
      <c r="Q55" s="4">
        <f>VLOOKUP($C55,'time leaving home q1 q2 q3'!$C$2:$F$956,4,FALSE)</f>
        <v>0.3840277777777778</v>
      </c>
      <c r="R55" s="14">
        <f>VLOOKUP($C55,'commute time q1 q2 q3'!$C$2:$F$957,3,FALSE)</f>
        <v>18.220257234726688</v>
      </c>
      <c r="S55" s="4">
        <f t="shared" si="4"/>
        <v>0.39652777777777781</v>
      </c>
      <c r="T55" s="13">
        <f t="shared" si="5"/>
        <v>198</v>
      </c>
    </row>
    <row r="56" spans="1:20" x14ac:dyDescent="0.25">
      <c r="A56" s="6" t="s">
        <v>432</v>
      </c>
      <c r="B56" s="6">
        <v>18980</v>
      </c>
      <c r="C56" s="6" t="s">
        <v>433</v>
      </c>
      <c r="D56" s="6" t="str">
        <f>VLOOKUP(C56,'alternate id'!$A$2:$C$956,3,FALSE)</f>
        <v>Cullman, AL</v>
      </c>
      <c r="E56" s="4">
        <f>VLOOKUP(D56,'sunrise times'!$A$2:$B$956,2,FALSE)</f>
        <v>0.2638888888888889</v>
      </c>
      <c r="F56" s="4"/>
      <c r="G56" s="4">
        <f>VLOOKUP($C56,'time leaving home q1 q2 q3'!$C$2:$F$956,2,FALSE)</f>
        <v>0.25208333333333333</v>
      </c>
      <c r="H56" s="14">
        <f>VLOOKUP($C56,'commute time q1 q2 q3'!$C$2:$F$957,2,FALSE)</f>
        <v>12.636897767332549</v>
      </c>
      <c r="I56" s="4">
        <f t="shared" si="0"/>
        <v>0.26041666666666669</v>
      </c>
      <c r="J56" s="13">
        <f t="shared" si="1"/>
        <v>-4.9999999999999822</v>
      </c>
      <c r="K56" s="4"/>
      <c r="L56" s="4">
        <f>VLOOKUP($C56,'time leaving home q1 q2 q3'!$C$2:$F$956,3,FALSE)</f>
        <v>0.29930555555555555</v>
      </c>
      <c r="M56" s="14">
        <f>VLOOKUP($C56,'commute time q1 q2 q3'!$C$2:$F$957,3,FALSE)</f>
        <v>21.535030303030304</v>
      </c>
      <c r="N56" s="4">
        <f t="shared" si="2"/>
        <v>0.31388888888888888</v>
      </c>
      <c r="O56" s="13">
        <f t="shared" si="3"/>
        <v>71.999999999999972</v>
      </c>
      <c r="Q56" s="4">
        <f>VLOOKUP($C56,'time leaving home q1 q2 q3'!$C$2:$F$956,4,FALSE)</f>
        <v>0.34375</v>
      </c>
      <c r="R56" s="14">
        <f>VLOOKUP($C56,'commute time q1 q2 q3'!$C$2:$F$957,3,FALSE)</f>
        <v>21.535030303030304</v>
      </c>
      <c r="S56" s="4">
        <f t="shared" si="4"/>
        <v>0.35833333333333334</v>
      </c>
      <c r="T56" s="13">
        <f t="shared" si="5"/>
        <v>136</v>
      </c>
    </row>
    <row r="57" spans="1:20" x14ac:dyDescent="0.25">
      <c r="A57" s="6" t="s">
        <v>502</v>
      </c>
      <c r="B57" s="6">
        <v>20380</v>
      </c>
      <c r="C57" s="6" t="s">
        <v>503</v>
      </c>
      <c r="D57" s="6" t="str">
        <f>VLOOKUP(C57,'alternate id'!$A$2:$C$956,3,FALSE)</f>
        <v>Dunn, NC</v>
      </c>
      <c r="E57" s="4">
        <f>VLOOKUP(D57,'sunrise times'!$A$2:$B$956,2,FALSE)</f>
        <v>0.28263888888888888</v>
      </c>
      <c r="F57" s="4"/>
      <c r="G57" s="4">
        <f>VLOOKUP($C57,'time leaving home q1 q2 q3'!$C$2:$F$956,2,FALSE)</f>
        <v>0.26180555555555557</v>
      </c>
      <c r="H57" s="14">
        <f>VLOOKUP($C57,'commute time q1 q2 q3'!$C$2:$F$957,2,FALSE)</f>
        <v>16.135335750043154</v>
      </c>
      <c r="I57" s="4">
        <f t="shared" si="0"/>
        <v>0.2729166666666667</v>
      </c>
      <c r="J57" s="13">
        <f t="shared" si="1"/>
        <v>-13.99999999999995</v>
      </c>
      <c r="K57" s="4"/>
      <c r="L57" s="4">
        <f>VLOOKUP($C57,'time leaving home q1 q2 q3'!$C$2:$F$956,3,FALSE)</f>
        <v>0.29930555555555555</v>
      </c>
      <c r="M57" s="14">
        <f>VLOOKUP($C57,'commute time q1 q2 q3'!$C$2:$F$957,3,FALSE)</f>
        <v>26.687176165803109</v>
      </c>
      <c r="N57" s="4">
        <f t="shared" si="2"/>
        <v>0.31736111111111109</v>
      </c>
      <c r="O57" s="13">
        <f t="shared" si="3"/>
        <v>49.999999999999986</v>
      </c>
      <c r="Q57" s="4">
        <f>VLOOKUP($C57,'time leaving home q1 q2 q3'!$C$2:$F$956,4,FALSE)</f>
        <v>0.3444444444444445</v>
      </c>
      <c r="R57" s="14">
        <f>VLOOKUP($C57,'commute time q1 q2 q3'!$C$2:$F$957,3,FALSE)</f>
        <v>26.687176165803109</v>
      </c>
      <c r="S57" s="4">
        <f t="shared" si="4"/>
        <v>0.36250000000000004</v>
      </c>
      <c r="T57" s="13">
        <f t="shared" si="5"/>
        <v>115.00000000000007</v>
      </c>
    </row>
    <row r="58" spans="1:20" x14ac:dyDescent="0.25">
      <c r="A58" s="6" t="s">
        <v>856</v>
      </c>
      <c r="B58" s="6">
        <v>27660</v>
      </c>
      <c r="C58" s="6" t="s">
        <v>857</v>
      </c>
      <c r="D58" s="6" t="str">
        <f>VLOOKUP(C58,'alternate id'!$A$2:$C$956,3,FALSE)</f>
        <v>Jennings, LA</v>
      </c>
      <c r="E58" s="4">
        <f>VLOOKUP(D58,'sunrise times'!$A$2:$B$956,2,FALSE)</f>
        <v>0.27986111111111112</v>
      </c>
      <c r="F58" s="4"/>
      <c r="G58" s="4">
        <f>VLOOKUP($C58,'time leaving home q1 q2 q3'!$C$2:$F$956,2,FALSE)</f>
        <v>0.25625000000000003</v>
      </c>
      <c r="H58" s="14">
        <f>VLOOKUP($C58,'commute time q1 q2 q3'!$C$2:$F$957,2,FALSE)</f>
        <v>10.626506024096386</v>
      </c>
      <c r="I58" s="4">
        <f t="shared" si="0"/>
        <v>0.26319444444444445</v>
      </c>
      <c r="J58" s="13">
        <f t="shared" si="1"/>
        <v>-23.999999999999993</v>
      </c>
      <c r="K58" s="4"/>
      <c r="L58" s="4">
        <f>VLOOKUP($C58,'time leaving home q1 q2 q3'!$C$2:$F$956,3,FALSE)</f>
        <v>0.29930555555555555</v>
      </c>
      <c r="M58" s="14">
        <f>VLOOKUP($C58,'commute time q1 q2 q3'!$C$2:$F$957,3,FALSE)</f>
        <v>20.205128205128204</v>
      </c>
      <c r="N58" s="4">
        <f t="shared" si="2"/>
        <v>0.31319444444444444</v>
      </c>
      <c r="O58" s="13">
        <f t="shared" si="3"/>
        <v>47.999999999999986</v>
      </c>
      <c r="Q58" s="4">
        <f>VLOOKUP($C58,'time leaving home q1 q2 q3'!$C$2:$F$956,4,FALSE)</f>
        <v>0.34027777777777773</v>
      </c>
      <c r="R58" s="14">
        <f>VLOOKUP($C58,'commute time q1 q2 q3'!$C$2:$F$957,3,FALSE)</f>
        <v>20.205128205128204</v>
      </c>
      <c r="S58" s="4">
        <f t="shared" si="4"/>
        <v>0.35416666666666663</v>
      </c>
      <c r="T58" s="13">
        <f t="shared" si="5"/>
        <v>106.99999999999993</v>
      </c>
    </row>
    <row r="59" spans="1:20" x14ac:dyDescent="0.25">
      <c r="A59" s="6" t="s">
        <v>980</v>
      </c>
      <c r="B59" s="6">
        <v>30280</v>
      </c>
      <c r="C59" s="6" t="s">
        <v>981</v>
      </c>
      <c r="D59" s="6" t="str">
        <f>VLOOKUP(C59,'alternate id'!$A$2:$C$956,3,FALSE)</f>
        <v>Lewisburg, TN</v>
      </c>
      <c r="E59" s="4">
        <f>VLOOKUP(D59,'sunrise times'!$A$2:$B$956,2,FALSE)</f>
        <v>0.2638888888888889</v>
      </c>
      <c r="F59" s="4"/>
      <c r="G59" s="4">
        <f>VLOOKUP($C59,'time leaving home q1 q2 q3'!$C$2:$F$956,2,FALSE)</f>
        <v>0.26041666666666669</v>
      </c>
      <c r="H59" s="14">
        <f>VLOOKUP($C59,'commute time q1 q2 q3'!$C$2:$F$957,2,FALSE)</f>
        <v>12.500556792873052</v>
      </c>
      <c r="I59" s="4">
        <f t="shared" si="0"/>
        <v>0.26875000000000004</v>
      </c>
      <c r="J59" s="13">
        <f t="shared" si="1"/>
        <v>7.0000000000000551</v>
      </c>
      <c r="K59" s="4"/>
      <c r="L59" s="4">
        <f>VLOOKUP($C59,'time leaving home q1 q2 q3'!$C$2:$F$956,3,FALSE)</f>
        <v>0.3</v>
      </c>
      <c r="M59" s="14">
        <f>VLOOKUP($C59,'commute time q1 q2 q3'!$C$2:$F$957,3,FALSE)</f>
        <v>22.620241411327761</v>
      </c>
      <c r="N59" s="4">
        <f t="shared" si="2"/>
        <v>0.31527777777777777</v>
      </c>
      <c r="O59" s="13">
        <f t="shared" si="3"/>
        <v>73.999999999999972</v>
      </c>
      <c r="Q59" s="4">
        <f>VLOOKUP($C59,'time leaving home q1 q2 q3'!$C$2:$F$956,4,FALSE)</f>
        <v>0.3527777777777778</v>
      </c>
      <c r="R59" s="14">
        <f>VLOOKUP($C59,'commute time q1 q2 q3'!$C$2:$F$957,3,FALSE)</f>
        <v>22.620241411327761</v>
      </c>
      <c r="S59" s="4">
        <f t="shared" si="4"/>
        <v>0.36805555555555558</v>
      </c>
      <c r="T59" s="13">
        <f t="shared" si="5"/>
        <v>150.00000000000003</v>
      </c>
    </row>
    <row r="60" spans="1:20" x14ac:dyDescent="0.25">
      <c r="A60" s="6" t="s">
        <v>1608</v>
      </c>
      <c r="B60" s="6">
        <v>43220</v>
      </c>
      <c r="C60" s="6" t="s">
        <v>1609</v>
      </c>
      <c r="D60" s="6" t="str">
        <f>VLOOKUP(C60,'alternate id'!$A$2:$C$956,3,FALSE)</f>
        <v>Shelton, WA</v>
      </c>
      <c r="E60" s="4">
        <f>VLOOKUP(D60,'sunrise times'!$A$2:$B$956,2,FALSE)</f>
        <v>0.27986111111111112</v>
      </c>
      <c r="F60" s="4"/>
      <c r="G60" s="4">
        <f>VLOOKUP($C60,'time leaving home q1 q2 q3'!$C$2:$F$956,2,FALSE)</f>
        <v>0.25138888888888888</v>
      </c>
      <c r="H60" s="14">
        <f>VLOOKUP($C60,'commute time q1 q2 q3'!$C$2:$F$957,2,FALSE)</f>
        <v>13.403312226010716</v>
      </c>
      <c r="I60" s="4">
        <f t="shared" si="0"/>
        <v>0.26041666666666669</v>
      </c>
      <c r="J60" s="13">
        <f t="shared" si="1"/>
        <v>-27.999999999999979</v>
      </c>
      <c r="K60" s="4"/>
      <c r="L60" s="4">
        <f>VLOOKUP($C60,'time leaving home q1 q2 q3'!$C$2:$F$956,3,FALSE)</f>
        <v>0.3</v>
      </c>
      <c r="M60" s="14">
        <f>VLOOKUP($C60,'commute time q1 q2 q3'!$C$2:$F$957,3,FALSE)</f>
        <v>27.818820224719101</v>
      </c>
      <c r="N60" s="4">
        <f t="shared" si="2"/>
        <v>0.31874999999999998</v>
      </c>
      <c r="O60" s="13">
        <f t="shared" si="3"/>
        <v>55.999999999999957</v>
      </c>
      <c r="Q60" s="4">
        <f>VLOOKUP($C60,'time leaving home q1 q2 q3'!$C$2:$F$956,4,FALSE)</f>
        <v>0.3527777777777778</v>
      </c>
      <c r="R60" s="14">
        <f>VLOOKUP($C60,'commute time q1 q2 q3'!$C$2:$F$957,3,FALSE)</f>
        <v>27.818820224719101</v>
      </c>
      <c r="S60" s="4">
        <f t="shared" si="4"/>
        <v>0.37152777777777779</v>
      </c>
      <c r="T60" s="13">
        <f t="shared" si="5"/>
        <v>132</v>
      </c>
    </row>
    <row r="61" spans="1:20" x14ac:dyDescent="0.25">
      <c r="A61" s="6" t="s">
        <v>722</v>
      </c>
      <c r="B61" s="6">
        <v>25020</v>
      </c>
      <c r="C61" s="6" t="s">
        <v>723</v>
      </c>
      <c r="D61" s="6" t="str">
        <f>VLOOKUP(C61,'alternate id'!$A$2:$C$956,3,FALSE)</f>
        <v>Guayama, PR</v>
      </c>
      <c r="E61" s="4">
        <f>VLOOKUP(D61,'sunrise times'!$A$2:$B$956,2,FALSE)</f>
        <v>0.26319444444444445</v>
      </c>
      <c r="F61" s="4"/>
      <c r="G61" s="4">
        <f>VLOOKUP($C61,'time leaving home q1 q2 q3'!$C$2:$F$956,2,FALSE)</f>
        <v>0.26319444444444445</v>
      </c>
      <c r="H61" s="14">
        <f>VLOOKUP($C61,'commute time q1 q2 q3'!$C$2:$F$957,2,FALSE)</f>
        <v>12.441397849462366</v>
      </c>
      <c r="I61" s="4">
        <f t="shared" si="0"/>
        <v>0.27152777777777781</v>
      </c>
      <c r="J61" s="13">
        <f t="shared" si="1"/>
        <v>12.000000000000037</v>
      </c>
      <c r="K61" s="4"/>
      <c r="L61" s="4">
        <f>VLOOKUP($C61,'time leaving home q1 q2 q3'!$C$2:$F$956,3,FALSE)</f>
        <v>0.3</v>
      </c>
      <c r="M61" s="14">
        <f>VLOOKUP($C61,'commute time q1 q2 q3'!$C$2:$F$957,3,FALSE)</f>
        <v>18.561699948796722</v>
      </c>
      <c r="N61" s="4">
        <f t="shared" si="2"/>
        <v>0.3125</v>
      </c>
      <c r="O61" s="13">
        <f t="shared" si="3"/>
        <v>71</v>
      </c>
      <c r="Q61" s="4">
        <f>VLOOKUP($C61,'time leaving home q1 q2 q3'!$C$2:$F$956,4,FALSE)</f>
        <v>0.33680555555555558</v>
      </c>
      <c r="R61" s="14">
        <f>VLOOKUP($C61,'commute time q1 q2 q3'!$C$2:$F$957,3,FALSE)</f>
        <v>18.561699948796722</v>
      </c>
      <c r="S61" s="4">
        <f t="shared" si="4"/>
        <v>0.34930555555555559</v>
      </c>
      <c r="T61" s="13">
        <f t="shared" si="5"/>
        <v>124.00000000000003</v>
      </c>
    </row>
    <row r="62" spans="1:20" x14ac:dyDescent="0.25">
      <c r="A62" s="6" t="s">
        <v>1180</v>
      </c>
      <c r="B62" s="6">
        <v>34300</v>
      </c>
      <c r="C62" s="6" t="s">
        <v>1181</v>
      </c>
      <c r="D62" s="6" t="str">
        <f>VLOOKUP(C62,'alternate id'!$A$2:$C$956,3,FALSE)</f>
        <v>Mountain Home, ID</v>
      </c>
      <c r="E62" s="4">
        <f>VLOOKUP(D62,'sunrise times'!$A$2:$B$956,2,FALSE)</f>
        <v>0.30138888888888887</v>
      </c>
      <c r="F62" s="4"/>
      <c r="G62" s="4">
        <f>VLOOKUP($C62,'time leaving home q1 q2 q3'!$C$2:$F$956,2,FALSE)</f>
        <v>0.2638888888888889</v>
      </c>
      <c r="H62" s="14">
        <f>VLOOKUP($C62,'commute time q1 q2 q3'!$C$2:$F$957,2,FALSE)</f>
        <v>7.5516117348786675</v>
      </c>
      <c r="I62" s="4">
        <f t="shared" si="0"/>
        <v>0.26874999999999999</v>
      </c>
      <c r="J62" s="13">
        <f t="shared" si="1"/>
        <v>-46.999999999999993</v>
      </c>
      <c r="K62" s="4"/>
      <c r="L62" s="4">
        <f>VLOOKUP($C62,'time leaving home q1 q2 q3'!$C$2:$F$956,3,FALSE)</f>
        <v>0.3</v>
      </c>
      <c r="M62" s="14">
        <f>VLOOKUP($C62,'commute time q1 q2 q3'!$C$2:$F$957,3,FALSE)</f>
        <v>13.65926640926641</v>
      </c>
      <c r="N62" s="4">
        <f t="shared" si="2"/>
        <v>0.30902777777777779</v>
      </c>
      <c r="O62" s="13">
        <f t="shared" si="3"/>
        <v>11.000000000000041</v>
      </c>
      <c r="Q62" s="4">
        <f>VLOOKUP($C62,'time leaving home q1 q2 q3'!$C$2:$F$956,4,FALSE)</f>
        <v>0.34791666666666665</v>
      </c>
      <c r="R62" s="14">
        <f>VLOOKUP($C62,'commute time q1 q2 q3'!$C$2:$F$957,3,FALSE)</f>
        <v>13.65926640926641</v>
      </c>
      <c r="S62" s="4">
        <f t="shared" si="4"/>
        <v>0.35694444444444445</v>
      </c>
      <c r="T62" s="13">
        <f t="shared" si="5"/>
        <v>80.000000000000028</v>
      </c>
    </row>
    <row r="63" spans="1:20" x14ac:dyDescent="0.25">
      <c r="A63" s="6" t="s">
        <v>1548</v>
      </c>
      <c r="B63" s="6">
        <v>41980</v>
      </c>
      <c r="C63" s="6" t="s">
        <v>1549</v>
      </c>
      <c r="D63" s="6" t="str">
        <f>VLOOKUP(C63,'alternate id'!$A$2:$C$956,3,FALSE)</f>
        <v>San Juan, PR</v>
      </c>
      <c r="E63" s="4">
        <f>VLOOKUP(D63,'sunrise times'!$A$2:$B$956,2,FALSE)</f>
        <v>0.26319444444444445</v>
      </c>
      <c r="F63" s="4"/>
      <c r="G63" s="4">
        <f>VLOOKUP($C63,'time leaving home q1 q2 q3'!$C$2:$F$956,2,FALSE)</f>
        <v>0.26180555555555557</v>
      </c>
      <c r="H63" s="14">
        <f>VLOOKUP($C63,'commute time q1 q2 q3'!$C$2:$F$957,2,FALSE)</f>
        <v>17.078080066767665</v>
      </c>
      <c r="I63" s="4">
        <f t="shared" si="0"/>
        <v>0.27361111111111114</v>
      </c>
      <c r="J63" s="13">
        <f t="shared" si="1"/>
        <v>15.000000000000027</v>
      </c>
      <c r="K63" s="4"/>
      <c r="L63" s="4">
        <f>VLOOKUP($C63,'time leaving home q1 q2 q3'!$C$2:$F$956,3,FALSE)</f>
        <v>0.3</v>
      </c>
      <c r="M63" s="14">
        <f>VLOOKUP($C63,'commute time q1 q2 q3'!$C$2:$F$957,3,FALSE)</f>
        <v>30.030871471335203</v>
      </c>
      <c r="N63" s="4">
        <f t="shared" si="2"/>
        <v>0.3208333333333333</v>
      </c>
      <c r="O63" s="13">
        <f t="shared" si="3"/>
        <v>82.999999999999943</v>
      </c>
      <c r="Q63" s="4">
        <f>VLOOKUP($C63,'time leaving home q1 q2 q3'!$C$2:$F$956,4,FALSE)</f>
        <v>0.34583333333333338</v>
      </c>
      <c r="R63" s="14">
        <f>VLOOKUP($C63,'commute time q1 q2 q3'!$C$2:$F$957,3,FALSE)</f>
        <v>30.030871471335203</v>
      </c>
      <c r="S63" s="4">
        <f t="shared" si="4"/>
        <v>0.3666666666666667</v>
      </c>
      <c r="T63" s="13">
        <f t="shared" si="5"/>
        <v>149.00000000000003</v>
      </c>
    </row>
    <row r="64" spans="1:20" x14ac:dyDescent="0.25">
      <c r="A64" s="6" t="s">
        <v>732</v>
      </c>
      <c r="B64" s="6">
        <v>25260</v>
      </c>
      <c r="C64" s="6" t="s">
        <v>733</v>
      </c>
      <c r="D64" s="6" t="str">
        <f>VLOOKUP(C64,'alternate id'!$A$2:$C$956,3,FALSE)</f>
        <v>Hanford, CA</v>
      </c>
      <c r="E64" s="4">
        <f>VLOOKUP(D64,'sunrise times'!$A$2:$B$956,2,FALSE)</f>
        <v>0.27152777777777776</v>
      </c>
      <c r="F64" s="4"/>
      <c r="G64" s="4">
        <f>VLOOKUP($C64,'time leaving home q1 q2 q3'!$C$2:$F$956,2,FALSE)</f>
        <v>0.25347222222222221</v>
      </c>
      <c r="H64" s="14">
        <f>VLOOKUP($C64,'commute time q1 q2 q3'!$C$2:$F$957,2,FALSE)</f>
        <v>11.281999226604794</v>
      </c>
      <c r="I64" s="4">
        <f t="shared" si="0"/>
        <v>0.26111111111111107</v>
      </c>
      <c r="J64" s="13">
        <f t="shared" si="1"/>
        <v>-15.000000000000027</v>
      </c>
      <c r="K64" s="4"/>
      <c r="L64" s="4">
        <f>VLOOKUP($C64,'time leaving home q1 q2 q3'!$C$2:$F$956,3,FALSE)</f>
        <v>0.3</v>
      </c>
      <c r="M64" s="14">
        <f>VLOOKUP($C64,'commute time q1 q2 q3'!$C$2:$F$957,3,FALSE)</f>
        <v>17.82177890444175</v>
      </c>
      <c r="N64" s="4">
        <f t="shared" si="2"/>
        <v>0.31180555555555556</v>
      </c>
      <c r="O64" s="13">
        <f t="shared" si="3"/>
        <v>58.000000000000028</v>
      </c>
      <c r="Q64" s="4">
        <f>VLOOKUP($C64,'time leaving home q1 q2 q3'!$C$2:$F$956,4,FALSE)</f>
        <v>0.35416666666666669</v>
      </c>
      <c r="R64" s="14">
        <f>VLOOKUP($C64,'commute time q1 q2 q3'!$C$2:$F$957,3,FALSE)</f>
        <v>17.82177890444175</v>
      </c>
      <c r="S64" s="4">
        <f t="shared" si="4"/>
        <v>0.36597222222222225</v>
      </c>
      <c r="T64" s="13">
        <f t="shared" si="5"/>
        <v>136.00000000000006</v>
      </c>
    </row>
    <row r="65" spans="1:20" x14ac:dyDescent="0.25">
      <c r="A65" s="6" t="s">
        <v>78</v>
      </c>
      <c r="B65" s="6">
        <v>11500</v>
      </c>
      <c r="C65" s="6" t="s">
        <v>79</v>
      </c>
      <c r="D65" s="6" t="str">
        <f>VLOOKUP(C65,'alternate id'!$A$2:$C$956,3,FALSE)</f>
        <v>Anniston, AL</v>
      </c>
      <c r="E65" s="4">
        <f>VLOOKUP(D65,'sunrise times'!$A$2:$B$956,2,FALSE)</f>
        <v>0.26111111111111113</v>
      </c>
      <c r="F65" s="4"/>
      <c r="G65" s="4">
        <f>VLOOKUP($C65,'time leaving home q1 q2 q3'!$C$2:$F$956,2,FALSE)</f>
        <v>0.25208333333333333</v>
      </c>
      <c r="H65" s="14">
        <f>VLOOKUP($C65,'commute time q1 q2 q3'!$C$2:$F$957,2,FALSE)</f>
        <v>12.335375409602507</v>
      </c>
      <c r="I65" s="4">
        <f t="shared" si="0"/>
        <v>0.26041666666666669</v>
      </c>
      <c r="J65" s="13">
        <f t="shared" si="1"/>
        <v>-0.99999999999999645</v>
      </c>
      <c r="K65" s="4"/>
      <c r="L65" s="4">
        <f>VLOOKUP($C65,'time leaving home q1 q2 q3'!$C$2:$F$956,3,FALSE)</f>
        <v>0.3</v>
      </c>
      <c r="M65" s="14">
        <f>VLOOKUP($C65,'commute time q1 q2 q3'!$C$2:$F$957,3,FALSE)</f>
        <v>20.011837821840782</v>
      </c>
      <c r="N65" s="4">
        <f t="shared" si="2"/>
        <v>0.31388888888888888</v>
      </c>
      <c r="O65" s="13">
        <f t="shared" si="3"/>
        <v>75.999999999999972</v>
      </c>
      <c r="Q65" s="4">
        <f>VLOOKUP($C65,'time leaving home q1 q2 q3'!$C$2:$F$956,4,FALSE)</f>
        <v>0.3611111111111111</v>
      </c>
      <c r="R65" s="14">
        <f>VLOOKUP($C65,'commute time q1 q2 q3'!$C$2:$F$957,3,FALSE)</f>
        <v>20.011837821840782</v>
      </c>
      <c r="S65" s="4">
        <f t="shared" si="4"/>
        <v>0.375</v>
      </c>
      <c r="T65" s="13">
        <f t="shared" si="5"/>
        <v>163.99999999999997</v>
      </c>
    </row>
    <row r="66" spans="1:20" x14ac:dyDescent="0.25">
      <c r="A66" s="6" t="s">
        <v>1776</v>
      </c>
      <c r="B66" s="6">
        <v>46580</v>
      </c>
      <c r="C66" s="6" t="s">
        <v>1777</v>
      </c>
      <c r="D66" s="6" t="str">
        <f>VLOOKUP(C66,'alternate id'!$A$2:$C$956,3,FALSE)</f>
        <v>Utuado, PR</v>
      </c>
      <c r="E66" s="4">
        <f>VLOOKUP(D66,'sunrise times'!$A$2:$B$956,2,FALSE)</f>
        <v>0.26458333333333334</v>
      </c>
      <c r="F66" s="4"/>
      <c r="G66" s="4">
        <f>VLOOKUP($C66,'time leaving home q1 q2 q3'!$C$2:$F$956,2,FALSE)</f>
        <v>0.26458333333333334</v>
      </c>
      <c r="H66" s="14">
        <f>VLOOKUP($C66,'commute time q1 q2 q3'!$C$2:$F$957,2,FALSE)</f>
        <v>12.707124010554089</v>
      </c>
      <c r="I66" s="4">
        <f t="shared" si="0"/>
        <v>0.2729166666666667</v>
      </c>
      <c r="J66" s="13">
        <f t="shared" si="1"/>
        <v>12.000000000000037</v>
      </c>
      <c r="K66" s="4"/>
      <c r="L66" s="4">
        <f>VLOOKUP($C66,'time leaving home q1 q2 q3'!$C$2:$F$956,3,FALSE)</f>
        <v>0.3</v>
      </c>
      <c r="M66" s="14">
        <f>VLOOKUP($C66,'commute time q1 q2 q3'!$C$2:$F$957,3,FALSE)</f>
        <v>23.71063829787234</v>
      </c>
      <c r="N66" s="4">
        <f t="shared" si="2"/>
        <v>0.31597222222222221</v>
      </c>
      <c r="O66" s="13">
        <f t="shared" si="3"/>
        <v>73.999999999999972</v>
      </c>
      <c r="Q66" s="4">
        <f>VLOOKUP($C66,'time leaving home q1 q2 q3'!$C$2:$F$956,4,FALSE)</f>
        <v>0.32916666666666666</v>
      </c>
      <c r="R66" s="14">
        <f>VLOOKUP($C66,'commute time q1 q2 q3'!$C$2:$F$957,3,FALSE)</f>
        <v>23.71063829787234</v>
      </c>
      <c r="S66" s="4">
        <f t="shared" si="4"/>
        <v>0.34513888888888888</v>
      </c>
      <c r="T66" s="13">
        <f t="shared" si="5"/>
        <v>116</v>
      </c>
    </row>
    <row r="67" spans="1:20" x14ac:dyDescent="0.25">
      <c r="A67" s="6" t="s">
        <v>430</v>
      </c>
      <c r="B67" s="6">
        <v>18940</v>
      </c>
      <c r="C67" s="6" t="s">
        <v>431</v>
      </c>
      <c r="D67" s="6" t="str">
        <f>VLOOKUP(C67,'alternate id'!$A$2:$C$956,3,FALSE)</f>
        <v>Crowley, LA</v>
      </c>
      <c r="E67" s="4">
        <f>VLOOKUP(D67,'sunrise times'!$A$2:$B$956,2,FALSE)</f>
        <v>0.27916666666666667</v>
      </c>
      <c r="F67" s="4"/>
      <c r="G67" s="4">
        <f>VLOOKUP($C67,'time leaving home q1 q2 q3'!$C$2:$F$956,2,FALSE)</f>
        <v>0.25625000000000003</v>
      </c>
      <c r="H67" s="14">
        <f>VLOOKUP($C67,'commute time q1 q2 q3'!$C$2:$F$957,2,FALSE)</f>
        <v>10.333547557840618</v>
      </c>
      <c r="I67" s="4">
        <f t="shared" si="0"/>
        <v>0.26319444444444445</v>
      </c>
      <c r="J67" s="13">
        <f t="shared" si="1"/>
        <v>-23</v>
      </c>
      <c r="K67" s="4"/>
      <c r="L67" s="4">
        <f>VLOOKUP($C67,'time leaving home q1 q2 q3'!$C$2:$F$956,3,FALSE)</f>
        <v>0.3</v>
      </c>
      <c r="M67" s="14">
        <f>VLOOKUP($C67,'commute time q1 q2 q3'!$C$2:$F$957,3,FALSE)</f>
        <v>20.94412955465587</v>
      </c>
      <c r="N67" s="4">
        <f t="shared" si="2"/>
        <v>0.31388888888888888</v>
      </c>
      <c r="O67" s="13">
        <f t="shared" si="3"/>
        <v>49.999999999999986</v>
      </c>
      <c r="Q67" s="4">
        <f>VLOOKUP($C67,'time leaving home q1 q2 q3'!$C$2:$F$956,4,FALSE)</f>
        <v>0.33958333333333335</v>
      </c>
      <c r="R67" s="14">
        <f>VLOOKUP($C67,'commute time q1 q2 q3'!$C$2:$F$957,3,FALSE)</f>
        <v>20.94412955465587</v>
      </c>
      <c r="S67" s="4">
        <f t="shared" si="4"/>
        <v>0.35347222222222224</v>
      </c>
      <c r="T67" s="13">
        <f t="shared" si="5"/>
        <v>107.00000000000001</v>
      </c>
    </row>
    <row r="68" spans="1:20" x14ac:dyDescent="0.25">
      <c r="A68" s="6" t="s">
        <v>970</v>
      </c>
      <c r="B68" s="6">
        <v>30060</v>
      </c>
      <c r="C68" s="6" t="s">
        <v>971</v>
      </c>
      <c r="D68" s="6" t="str">
        <f>VLOOKUP(C68,'alternate id'!$A$2:$C$956,3,FALSE)</f>
        <v>Lebanon, MO</v>
      </c>
      <c r="E68" s="4">
        <f>VLOOKUP(D68,'sunrise times'!$A$2:$B$956,2,FALSE)</f>
        <v>0.27986111111111112</v>
      </c>
      <c r="F68" s="4"/>
      <c r="G68" s="4">
        <f>VLOOKUP($C68,'time leaving home q1 q2 q3'!$C$2:$F$956,2,FALSE)</f>
        <v>0.23124999999999998</v>
      </c>
      <c r="H68" s="14">
        <f>VLOOKUP($C68,'commute time q1 q2 q3'!$C$2:$F$957,2,FALSE)</f>
        <v>11.017028985507245</v>
      </c>
      <c r="I68" s="4">
        <f t="shared" ref="I68:I131" si="6">G68+TIME(0,H68,0)</f>
        <v>0.23888888888888887</v>
      </c>
      <c r="J68" s="13">
        <f t="shared" ref="J68:J131" si="7">(I68-$E68)*60*24</f>
        <v>-59.000000000000036</v>
      </c>
      <c r="K68" s="4"/>
      <c r="L68" s="4">
        <f>VLOOKUP($C68,'time leaving home q1 q2 q3'!$C$2:$F$956,3,FALSE)</f>
        <v>0.30069444444444443</v>
      </c>
      <c r="M68" s="14">
        <f>VLOOKUP($C68,'commute time q1 q2 q3'!$C$2:$F$957,3,FALSE)</f>
        <v>17.450226244343892</v>
      </c>
      <c r="N68" s="4">
        <f t="shared" ref="N68:N131" si="8">L68+TIME(0,M68,0)</f>
        <v>0.3125</v>
      </c>
      <c r="O68" s="13">
        <f t="shared" ref="O68:O131" si="9">(N68-$E68)*60*24</f>
        <v>46.999999999999993</v>
      </c>
      <c r="Q68" s="4">
        <f>VLOOKUP($C68,'time leaving home q1 q2 q3'!$C$2:$F$956,4,FALSE)</f>
        <v>0.34652777777777777</v>
      </c>
      <c r="R68" s="14">
        <f>VLOOKUP($C68,'commute time q1 q2 q3'!$C$2:$F$957,3,FALSE)</f>
        <v>17.450226244343892</v>
      </c>
      <c r="S68" s="4">
        <f t="shared" ref="S68:S131" si="10">Q68+TIME(0,R68,0)</f>
        <v>0.35833333333333334</v>
      </c>
      <c r="T68" s="13">
        <f t="shared" ref="T68:T131" si="11">(S68-$E68)*60*24</f>
        <v>113</v>
      </c>
    </row>
    <row r="69" spans="1:20" x14ac:dyDescent="0.25">
      <c r="A69" s="6" t="s">
        <v>538</v>
      </c>
      <c r="B69" s="6">
        <v>21140</v>
      </c>
      <c r="C69" s="6" t="s">
        <v>539</v>
      </c>
      <c r="D69" s="6" t="str">
        <f>VLOOKUP(C69,'alternate id'!$A$2:$C$956,3,FALSE)</f>
        <v>Elkhart, IN</v>
      </c>
      <c r="E69" s="4">
        <f>VLOOKUP(D69,'sunrise times'!$A$2:$B$956,2,FALSE)</f>
        <v>0.30208333333333331</v>
      </c>
      <c r="F69" s="4"/>
      <c r="G69" s="4">
        <f>VLOOKUP($C69,'time leaving home q1 q2 q3'!$C$2:$F$956,2,FALSE)</f>
        <v>0.21180555555555555</v>
      </c>
      <c r="H69" s="14">
        <f>VLOOKUP($C69,'commute time q1 q2 q3'!$C$2:$F$957,2,FALSE)</f>
        <v>11.483629749393694</v>
      </c>
      <c r="I69" s="4">
        <f t="shared" si="6"/>
        <v>0.21944444444444444</v>
      </c>
      <c r="J69" s="13">
        <f t="shared" si="7"/>
        <v>-118.99999999999997</v>
      </c>
      <c r="K69" s="4"/>
      <c r="L69" s="4">
        <f>VLOOKUP($C69,'time leaving home q1 q2 q3'!$C$2:$F$956,3,FALSE)</f>
        <v>0.30069444444444443</v>
      </c>
      <c r="M69" s="14">
        <f>VLOOKUP($C69,'commute time q1 q2 q3'!$C$2:$F$957,3,FALSE)</f>
        <v>17.885029650248093</v>
      </c>
      <c r="N69" s="4">
        <f t="shared" si="8"/>
        <v>0.3125</v>
      </c>
      <c r="O69" s="13">
        <f t="shared" si="9"/>
        <v>15.000000000000027</v>
      </c>
      <c r="Q69" s="4">
        <f>VLOOKUP($C69,'time leaving home q1 q2 q3'!$C$2:$F$956,4,FALSE)</f>
        <v>0.34930555555555554</v>
      </c>
      <c r="R69" s="14">
        <f>VLOOKUP($C69,'commute time q1 q2 q3'!$C$2:$F$957,3,FALSE)</f>
        <v>17.885029650248093</v>
      </c>
      <c r="S69" s="4">
        <f t="shared" si="10"/>
        <v>0.3611111111111111</v>
      </c>
      <c r="T69" s="13">
        <f t="shared" si="11"/>
        <v>85.000000000000014</v>
      </c>
    </row>
    <row r="70" spans="1:20" x14ac:dyDescent="0.25">
      <c r="A70" s="6" t="s">
        <v>1544</v>
      </c>
      <c r="B70" s="6">
        <v>41900</v>
      </c>
      <c r="C70" s="6" t="s">
        <v>1545</v>
      </c>
      <c r="D70" s="6" t="str">
        <f>VLOOKUP(C70,'alternate id'!$A$2:$C$956,3,FALSE)</f>
        <v>San Germ, PR</v>
      </c>
      <c r="E70" s="4">
        <f>VLOOKUP(D70,'sunrise times'!$A$2:$B$956,2,FALSE)</f>
        <v>0.26597222222222222</v>
      </c>
      <c r="F70" s="4"/>
      <c r="G70" s="4">
        <f>VLOOKUP($C70,'time leaving home q1 q2 q3'!$C$2:$F$956,2,FALSE)</f>
        <v>0.26805555555555555</v>
      </c>
      <c r="H70" s="14">
        <f>VLOOKUP($C70,'commute time q1 q2 q3'!$C$2:$F$957,2,FALSE)</f>
        <v>13.865280831501099</v>
      </c>
      <c r="I70" s="4">
        <f t="shared" si="6"/>
        <v>0.27708333333333335</v>
      </c>
      <c r="J70" s="13">
        <f t="shared" si="7"/>
        <v>16.000000000000021</v>
      </c>
      <c r="K70" s="4"/>
      <c r="L70" s="4">
        <f>VLOOKUP($C70,'time leaving home q1 q2 q3'!$C$2:$F$956,3,FALSE)</f>
        <v>0.30069444444444443</v>
      </c>
      <c r="M70" s="14">
        <f>VLOOKUP($C70,'commute time q1 q2 q3'!$C$2:$F$957,3,FALSE)</f>
        <v>22.283699848917241</v>
      </c>
      <c r="N70" s="4">
        <f t="shared" si="8"/>
        <v>0.31597222222222221</v>
      </c>
      <c r="O70" s="13">
        <f t="shared" si="9"/>
        <v>71.999999999999972</v>
      </c>
      <c r="Q70" s="4">
        <f>VLOOKUP($C70,'time leaving home q1 q2 q3'!$C$2:$F$956,4,FALSE)</f>
        <v>0.33680555555555558</v>
      </c>
      <c r="R70" s="14">
        <f>VLOOKUP($C70,'commute time q1 q2 q3'!$C$2:$F$957,3,FALSE)</f>
        <v>22.283699848917241</v>
      </c>
      <c r="S70" s="4">
        <f t="shared" si="10"/>
        <v>0.35208333333333336</v>
      </c>
      <c r="T70" s="13">
        <f t="shared" si="11"/>
        <v>124.00000000000003</v>
      </c>
    </row>
    <row r="71" spans="1:20" x14ac:dyDescent="0.25">
      <c r="A71" s="6" t="s">
        <v>244</v>
      </c>
      <c r="B71" s="6">
        <v>15020</v>
      </c>
      <c r="C71" s="6" t="s">
        <v>245</v>
      </c>
      <c r="D71" s="6" t="str">
        <f>VLOOKUP(C71,'alternate id'!$A$2:$C$956,3,FALSE)</f>
        <v>Brookhaven, MS</v>
      </c>
      <c r="E71" s="4">
        <f>VLOOKUP(D71,'sunrise times'!$A$2:$B$956,2,FALSE)</f>
        <v>0.27361111111111108</v>
      </c>
      <c r="F71" s="4"/>
      <c r="G71" s="4">
        <f>VLOOKUP($C71,'time leaving home q1 q2 q3'!$C$2:$F$956,2,FALSE)</f>
        <v>0.25763888888888892</v>
      </c>
      <c r="H71" s="14">
        <f>VLOOKUP($C71,'commute time q1 q2 q3'!$C$2:$F$957,2,FALSE)</f>
        <v>11.103977000479157</v>
      </c>
      <c r="I71" s="4">
        <f t="shared" si="6"/>
        <v>0.26527777777777778</v>
      </c>
      <c r="J71" s="13">
        <f t="shared" si="7"/>
        <v>-11.999999999999957</v>
      </c>
      <c r="K71" s="4"/>
      <c r="L71" s="4">
        <f>VLOOKUP($C71,'time leaving home q1 q2 q3'!$C$2:$F$956,3,FALSE)</f>
        <v>0.30069444444444443</v>
      </c>
      <c r="M71" s="14">
        <f>VLOOKUP($C71,'commute time q1 q2 q3'!$C$2:$F$957,3,FALSE)</f>
        <v>17.931110136024571</v>
      </c>
      <c r="N71" s="4">
        <f t="shared" si="8"/>
        <v>0.3125</v>
      </c>
      <c r="O71" s="13">
        <f t="shared" si="9"/>
        <v>56.000000000000036</v>
      </c>
      <c r="Q71" s="4">
        <f>VLOOKUP($C71,'time leaving home q1 q2 q3'!$C$2:$F$956,4,FALSE)</f>
        <v>0.35069444444444442</v>
      </c>
      <c r="R71" s="14">
        <f>VLOOKUP($C71,'commute time q1 q2 q3'!$C$2:$F$957,3,FALSE)</f>
        <v>17.931110136024571</v>
      </c>
      <c r="S71" s="4">
        <f t="shared" si="10"/>
        <v>0.36249999999999999</v>
      </c>
      <c r="T71" s="13">
        <f t="shared" si="11"/>
        <v>128</v>
      </c>
    </row>
    <row r="72" spans="1:20" x14ac:dyDescent="0.25">
      <c r="A72" s="6" t="s">
        <v>428</v>
      </c>
      <c r="B72" s="6">
        <v>18900</v>
      </c>
      <c r="C72" s="6" t="s">
        <v>429</v>
      </c>
      <c r="D72" s="6" t="str">
        <f>VLOOKUP(C72,'alternate id'!$A$2:$C$956,3,FALSE)</f>
        <v>Crossville, TN</v>
      </c>
      <c r="E72" s="4">
        <f>VLOOKUP(D72,'sunrise times'!$A$2:$B$956,2,FALSE)</f>
        <v>0.25833333333333336</v>
      </c>
      <c r="F72" s="4"/>
      <c r="G72" s="4">
        <f>VLOOKUP($C72,'time leaving home q1 q2 q3'!$C$2:$F$956,2,FALSE)</f>
        <v>0.27291666666666664</v>
      </c>
      <c r="H72" s="14">
        <f>VLOOKUP($C72,'commute time q1 q2 q3'!$C$2:$F$957,2,FALSE)</f>
        <v>12.115965924704589</v>
      </c>
      <c r="I72" s="4">
        <f t="shared" si="6"/>
        <v>0.28125</v>
      </c>
      <c r="J72" s="13">
        <f t="shared" si="7"/>
        <v>32.999999999999964</v>
      </c>
      <c r="K72" s="4"/>
      <c r="L72" s="4">
        <f>VLOOKUP($C72,'time leaving home q1 q2 q3'!$C$2:$F$956,3,FALSE)</f>
        <v>0.30069444444444443</v>
      </c>
      <c r="M72" s="14">
        <f>VLOOKUP($C72,'commute time q1 q2 q3'!$C$2:$F$957,3,FALSE)</f>
        <v>18.906308557151782</v>
      </c>
      <c r="N72" s="4">
        <f t="shared" si="8"/>
        <v>0.31319444444444444</v>
      </c>
      <c r="O72" s="13">
        <f t="shared" si="9"/>
        <v>78.999999999999972</v>
      </c>
      <c r="Q72" s="4">
        <f>VLOOKUP($C72,'time leaving home q1 q2 q3'!$C$2:$F$956,4,FALSE)</f>
        <v>0.34583333333333338</v>
      </c>
      <c r="R72" s="14">
        <f>VLOOKUP($C72,'commute time q1 q2 q3'!$C$2:$F$957,3,FALSE)</f>
        <v>18.906308557151782</v>
      </c>
      <c r="S72" s="4">
        <f t="shared" si="10"/>
        <v>0.35833333333333339</v>
      </c>
      <c r="T72" s="13">
        <f t="shared" si="11"/>
        <v>144.00000000000006</v>
      </c>
    </row>
    <row r="73" spans="1:20" x14ac:dyDescent="0.25">
      <c r="A73" s="6" t="s">
        <v>1756</v>
      </c>
      <c r="B73" s="6">
        <v>46180</v>
      </c>
      <c r="C73" s="6" t="s">
        <v>1757</v>
      </c>
      <c r="D73" s="6" t="str">
        <f>VLOOKUP(C73,'alternate id'!$A$2:$C$956,3,FALSE)</f>
        <v>Tupelo, MS</v>
      </c>
      <c r="E73" s="4">
        <f>VLOOKUP(D73,'sunrise times'!$A$2:$B$956,2,FALSE)</f>
        <v>0.26874999999999999</v>
      </c>
      <c r="F73" s="4"/>
      <c r="G73" s="4">
        <f>VLOOKUP($C73,'time leaving home q1 q2 q3'!$C$2:$F$956,2,FALSE)</f>
        <v>0.26597222222222222</v>
      </c>
      <c r="H73" s="14">
        <f>VLOOKUP($C73,'commute time q1 q2 q3'!$C$2:$F$957,2,FALSE)</f>
        <v>12.198236419599034</v>
      </c>
      <c r="I73" s="4">
        <f t="shared" si="6"/>
        <v>0.27430555555555558</v>
      </c>
      <c r="J73" s="13">
        <f t="shared" si="7"/>
        <v>8.0000000000000515</v>
      </c>
      <c r="K73" s="4"/>
      <c r="L73" s="4">
        <f>VLOOKUP($C73,'time leaving home q1 q2 q3'!$C$2:$F$956,3,FALSE)</f>
        <v>0.30069444444444443</v>
      </c>
      <c r="M73" s="14">
        <f>VLOOKUP($C73,'commute time q1 q2 q3'!$C$2:$F$957,3,FALSE)</f>
        <v>18.504890453834115</v>
      </c>
      <c r="N73" s="4">
        <f t="shared" si="8"/>
        <v>0.31319444444444444</v>
      </c>
      <c r="O73" s="13">
        <f t="shared" si="9"/>
        <v>64</v>
      </c>
      <c r="Q73" s="4">
        <f>VLOOKUP($C73,'time leaving home q1 q2 q3'!$C$2:$F$956,4,FALSE)</f>
        <v>0.33611111111111108</v>
      </c>
      <c r="R73" s="14">
        <f>VLOOKUP($C73,'commute time q1 q2 q3'!$C$2:$F$957,3,FALSE)</f>
        <v>18.504890453834115</v>
      </c>
      <c r="S73" s="4">
        <f t="shared" si="10"/>
        <v>0.34861111111111109</v>
      </c>
      <c r="T73" s="13">
        <f t="shared" si="11"/>
        <v>114.99999999999999</v>
      </c>
    </row>
    <row r="74" spans="1:20" x14ac:dyDescent="0.25">
      <c r="A74" s="6" t="s">
        <v>706</v>
      </c>
      <c r="B74" s="6">
        <v>24700</v>
      </c>
      <c r="C74" s="6" t="s">
        <v>707</v>
      </c>
      <c r="D74" s="6" t="str">
        <f>VLOOKUP(C74,'alternate id'!$A$2:$C$956,3,FALSE)</f>
        <v>Greensburg, IN</v>
      </c>
      <c r="E74" s="4">
        <f>VLOOKUP(D74,'sunrise times'!$A$2:$B$956,2,FALSE)</f>
        <v>0.30138888888888887</v>
      </c>
      <c r="F74" s="4"/>
      <c r="G74" s="4">
        <f>VLOOKUP($C74,'time leaving home q1 q2 q3'!$C$2:$F$956,2,FALSE)</f>
        <v>0.25763888888888892</v>
      </c>
      <c r="H74" s="14">
        <f>VLOOKUP($C74,'commute time q1 q2 q3'!$C$2:$F$957,2,FALSE)</f>
        <v>8.3883767535070142</v>
      </c>
      <c r="I74" s="4">
        <f t="shared" si="6"/>
        <v>0.26319444444444445</v>
      </c>
      <c r="J74" s="13">
        <f t="shared" si="7"/>
        <v>-54.999999999999964</v>
      </c>
      <c r="K74" s="4"/>
      <c r="L74" s="4">
        <f>VLOOKUP($C74,'time leaving home q1 q2 q3'!$C$2:$F$956,3,FALSE)</f>
        <v>0.30069444444444443</v>
      </c>
      <c r="M74" s="14">
        <f>VLOOKUP($C74,'commute time q1 q2 q3'!$C$2:$F$957,3,FALSE)</f>
        <v>16.990228013029316</v>
      </c>
      <c r="N74" s="4">
        <f t="shared" si="8"/>
        <v>0.31180555555555556</v>
      </c>
      <c r="O74" s="13">
        <f t="shared" si="9"/>
        <v>15.000000000000027</v>
      </c>
      <c r="Q74" s="4">
        <f>VLOOKUP($C74,'time leaving home q1 q2 q3'!$C$2:$F$956,4,FALSE)</f>
        <v>0.3888888888888889</v>
      </c>
      <c r="R74" s="14">
        <f>VLOOKUP($C74,'commute time q1 q2 q3'!$C$2:$F$957,3,FALSE)</f>
        <v>16.990228013029316</v>
      </c>
      <c r="S74" s="4">
        <f t="shared" si="10"/>
        <v>0.4</v>
      </c>
      <c r="T74" s="13">
        <f t="shared" si="11"/>
        <v>142.00000000000006</v>
      </c>
    </row>
    <row r="75" spans="1:20" x14ac:dyDescent="0.25">
      <c r="A75" s="6" t="s">
        <v>1420</v>
      </c>
      <c r="B75" s="6">
        <v>39260</v>
      </c>
      <c r="C75" s="6" t="s">
        <v>1421</v>
      </c>
      <c r="D75" s="6" t="str">
        <f>VLOOKUP(C75,'alternate id'!$A$2:$C$956,3,FALSE)</f>
        <v>Prineville, OR</v>
      </c>
      <c r="E75" s="4">
        <f>VLOOKUP(D75,'sunrise times'!$A$2:$B$956,2,FALSE)</f>
        <v>0.27361111111111108</v>
      </c>
      <c r="F75" s="4"/>
      <c r="G75" s="4">
        <f>VLOOKUP($C75,'time leaving home q1 q2 q3'!$C$2:$F$956,2,FALSE)</f>
        <v>0.25069444444444444</v>
      </c>
      <c r="H75" s="14">
        <f>VLOOKUP($C75,'commute time q1 q2 q3'!$C$2:$F$957,2,FALSE)</f>
        <v>7.8309509011808576</v>
      </c>
      <c r="I75" s="4">
        <f t="shared" si="6"/>
        <v>0.25555555555555554</v>
      </c>
      <c r="J75" s="13">
        <f t="shared" si="7"/>
        <v>-25.999999999999986</v>
      </c>
      <c r="K75" s="4"/>
      <c r="L75" s="4">
        <f>VLOOKUP($C75,'time leaving home q1 q2 q3'!$C$2:$F$956,3,FALSE)</f>
        <v>0.30069444444444443</v>
      </c>
      <c r="M75" s="14">
        <f>VLOOKUP($C75,'commute time q1 q2 q3'!$C$2:$F$957,3,FALSE)</f>
        <v>15.589989350372736</v>
      </c>
      <c r="N75" s="4">
        <f t="shared" si="8"/>
        <v>0.31111111111111112</v>
      </c>
      <c r="O75" s="13">
        <f t="shared" si="9"/>
        <v>54.000000000000043</v>
      </c>
      <c r="Q75" s="4">
        <f>VLOOKUP($C75,'time leaving home q1 q2 q3'!$C$2:$F$956,4,FALSE)</f>
        <v>0.34583333333333338</v>
      </c>
      <c r="R75" s="14">
        <f>VLOOKUP($C75,'commute time q1 q2 q3'!$C$2:$F$957,3,FALSE)</f>
        <v>15.589989350372736</v>
      </c>
      <c r="S75" s="4">
        <f t="shared" si="10"/>
        <v>0.35625000000000007</v>
      </c>
      <c r="T75" s="13">
        <f t="shared" si="11"/>
        <v>119.00000000000014</v>
      </c>
    </row>
    <row r="76" spans="1:20" x14ac:dyDescent="0.25">
      <c r="A76" s="6" t="s">
        <v>178</v>
      </c>
      <c r="B76" s="6">
        <v>13620</v>
      </c>
      <c r="C76" s="6" t="s">
        <v>179</v>
      </c>
      <c r="D76" s="6" t="str">
        <f>VLOOKUP(C76,'alternate id'!$A$2:$C$956,3,FALSE)</f>
        <v>Berlin, NH</v>
      </c>
      <c r="E76" s="4">
        <f>VLOOKUP(D76,'sunrise times'!$A$2:$B$956,2,FALSE)</f>
        <v>0.26111111111111113</v>
      </c>
      <c r="F76" s="4"/>
      <c r="G76" s="4">
        <f>VLOOKUP($C76,'time leaving home q1 q2 q3'!$C$2:$F$956,2,FALSE)</f>
        <v>0.26319444444444445</v>
      </c>
      <c r="H76" s="14">
        <f>VLOOKUP($C76,'commute time q1 q2 q3'!$C$2:$F$957,2,FALSE)</f>
        <v>10.072217837411207</v>
      </c>
      <c r="I76" s="4">
        <f t="shared" si="6"/>
        <v>0.27013888888888887</v>
      </c>
      <c r="J76" s="13">
        <f t="shared" si="7"/>
        <v>12.999999999999954</v>
      </c>
      <c r="K76" s="4"/>
      <c r="L76" s="4">
        <f>VLOOKUP($C76,'time leaving home q1 q2 q3'!$C$2:$F$956,3,FALSE)</f>
        <v>0.30069444444444443</v>
      </c>
      <c r="M76" s="14">
        <f>VLOOKUP($C76,'commute time q1 q2 q3'!$C$2:$F$957,3,FALSE)</f>
        <v>17.721338229294165</v>
      </c>
      <c r="N76" s="4">
        <f t="shared" si="8"/>
        <v>0.3125</v>
      </c>
      <c r="O76" s="13">
        <f t="shared" si="9"/>
        <v>73.999999999999972</v>
      </c>
      <c r="Q76" s="4">
        <f>VLOOKUP($C76,'time leaving home q1 q2 q3'!$C$2:$F$956,4,FALSE)</f>
        <v>0.34513888888888888</v>
      </c>
      <c r="R76" s="14">
        <f>VLOOKUP($C76,'commute time q1 q2 q3'!$C$2:$F$957,3,FALSE)</f>
        <v>17.721338229294165</v>
      </c>
      <c r="S76" s="4">
        <f t="shared" si="10"/>
        <v>0.35694444444444445</v>
      </c>
      <c r="T76" s="13">
        <f t="shared" si="11"/>
        <v>138</v>
      </c>
    </row>
    <row r="77" spans="1:20" x14ac:dyDescent="0.25">
      <c r="A77" s="6" t="s">
        <v>310</v>
      </c>
      <c r="B77" s="6">
        <v>16420</v>
      </c>
      <c r="C77" s="6" t="s">
        <v>311</v>
      </c>
      <c r="D77" s="6" t="str">
        <f>VLOOKUP(C77,'alternate id'!$A$2:$C$956,3,FALSE)</f>
        <v>Central City, KY</v>
      </c>
      <c r="E77" s="4">
        <f>VLOOKUP(D77,'sunrise times'!$A$2:$B$956,2,FALSE)</f>
        <v>0.26458333333333334</v>
      </c>
      <c r="F77" s="4"/>
      <c r="G77" s="4">
        <f>VLOOKUP($C77,'time leaving home q1 q2 q3'!$C$2:$F$956,2,FALSE)</f>
        <v>0.25972222222222224</v>
      </c>
      <c r="H77" s="14">
        <f>VLOOKUP($C77,'commute time q1 q2 q3'!$C$2:$F$957,2,FALSE)</f>
        <v>10.534491075735648</v>
      </c>
      <c r="I77" s="4">
        <f t="shared" si="6"/>
        <v>0.26666666666666666</v>
      </c>
      <c r="J77" s="13">
        <f t="shared" si="7"/>
        <v>2.9999999999999893</v>
      </c>
      <c r="K77" s="4"/>
      <c r="L77" s="4">
        <f>VLOOKUP($C77,'time leaving home q1 q2 q3'!$C$2:$F$956,3,FALSE)</f>
        <v>0.30069444444444443</v>
      </c>
      <c r="M77" s="14">
        <f>VLOOKUP($C77,'commute time q1 q2 q3'!$C$2:$F$957,3,FALSE)</f>
        <v>17.520173805090007</v>
      </c>
      <c r="N77" s="4">
        <f t="shared" si="8"/>
        <v>0.3125</v>
      </c>
      <c r="O77" s="13">
        <f t="shared" si="9"/>
        <v>69</v>
      </c>
      <c r="Q77" s="4">
        <f>VLOOKUP($C77,'time leaving home q1 q2 q3'!$C$2:$F$956,4,FALSE)</f>
        <v>0.35000000000000003</v>
      </c>
      <c r="R77" s="14">
        <f>VLOOKUP($C77,'commute time q1 q2 q3'!$C$2:$F$957,3,FALSE)</f>
        <v>17.520173805090007</v>
      </c>
      <c r="S77" s="4">
        <f t="shared" si="10"/>
        <v>0.3618055555555556</v>
      </c>
      <c r="T77" s="13">
        <f t="shared" si="11"/>
        <v>140.00000000000006</v>
      </c>
    </row>
    <row r="78" spans="1:20" x14ac:dyDescent="0.25">
      <c r="A78" s="6" t="s">
        <v>730</v>
      </c>
      <c r="B78" s="6">
        <v>25220</v>
      </c>
      <c r="C78" s="6" t="s">
        <v>731</v>
      </c>
      <c r="D78" s="6" t="str">
        <f>VLOOKUP(C78,'alternate id'!$A$2:$C$956,3,FALSE)</f>
        <v>Hammond, LA</v>
      </c>
      <c r="E78" s="4">
        <f>VLOOKUP(D78,'sunrise times'!$A$2:$B$956,2,FALSE)</f>
        <v>0.27430555555555552</v>
      </c>
      <c r="F78" s="4"/>
      <c r="G78" s="4">
        <f>VLOOKUP($C78,'time leaving home q1 q2 q3'!$C$2:$F$956,2,FALSE)</f>
        <v>0.25277777777777777</v>
      </c>
      <c r="H78" s="14">
        <f>VLOOKUP($C78,'commute time q1 q2 q3'!$C$2:$F$957,2,FALSE)</f>
        <v>12.50876983653502</v>
      </c>
      <c r="I78" s="4">
        <f t="shared" si="6"/>
        <v>0.26111111111111113</v>
      </c>
      <c r="J78" s="13">
        <f t="shared" si="7"/>
        <v>-18.999999999999932</v>
      </c>
      <c r="K78" s="4"/>
      <c r="L78" s="4">
        <f>VLOOKUP($C78,'time leaving home q1 q2 q3'!$C$2:$F$956,3,FALSE)</f>
        <v>0.30138888888888887</v>
      </c>
      <c r="M78" s="14">
        <f>VLOOKUP($C78,'commute time q1 q2 q3'!$C$2:$F$957,3,FALSE)</f>
        <v>21.065637065637066</v>
      </c>
      <c r="N78" s="4">
        <f t="shared" si="8"/>
        <v>0.31597222222222221</v>
      </c>
      <c r="O78" s="13">
        <f t="shared" si="9"/>
        <v>60.000000000000021</v>
      </c>
      <c r="Q78" s="4">
        <f>VLOOKUP($C78,'time leaving home q1 q2 q3'!$C$2:$F$956,4,FALSE)</f>
        <v>0.34861111111111115</v>
      </c>
      <c r="R78" s="14">
        <f>VLOOKUP($C78,'commute time q1 q2 q3'!$C$2:$F$957,3,FALSE)</f>
        <v>21.065637065637066</v>
      </c>
      <c r="S78" s="4">
        <f t="shared" si="10"/>
        <v>0.36319444444444449</v>
      </c>
      <c r="T78" s="13">
        <f t="shared" si="11"/>
        <v>128.00000000000011</v>
      </c>
    </row>
    <row r="79" spans="1:20" x14ac:dyDescent="0.25">
      <c r="A79" s="6" t="s">
        <v>1686</v>
      </c>
      <c r="B79" s="6">
        <v>44780</v>
      </c>
      <c r="C79" s="6" t="s">
        <v>1687</v>
      </c>
      <c r="D79" s="6" t="str">
        <f>VLOOKUP(C79,'alternate id'!$A$2:$C$956,3,FALSE)</f>
        <v>Sturgis, MI</v>
      </c>
      <c r="E79" s="4">
        <f>VLOOKUP(D79,'sunrise times'!$A$2:$B$956,2,FALSE)</f>
        <v>0.30069444444444443</v>
      </c>
      <c r="F79" s="4"/>
      <c r="G79" s="4">
        <f>VLOOKUP($C79,'time leaving home q1 q2 q3'!$C$2:$F$956,2,FALSE)</f>
        <v>0.25972222222222224</v>
      </c>
      <c r="H79" s="14">
        <f>VLOOKUP($C79,'commute time q1 q2 q3'!$C$2:$F$957,2,FALSE)</f>
        <v>11.649765775695784</v>
      </c>
      <c r="I79" s="4">
        <f t="shared" si="6"/>
        <v>0.2673611111111111</v>
      </c>
      <c r="J79" s="13">
        <f t="shared" si="7"/>
        <v>-47.999999999999986</v>
      </c>
      <c r="K79" s="4"/>
      <c r="L79" s="4">
        <f>VLOOKUP($C79,'time leaving home q1 q2 q3'!$C$2:$F$956,3,FALSE)</f>
        <v>0.30138888888888887</v>
      </c>
      <c r="M79" s="14">
        <f>VLOOKUP($C79,'commute time q1 q2 q3'!$C$2:$F$957,3,FALSE)</f>
        <v>20.809104704097116</v>
      </c>
      <c r="N79" s="4">
        <f t="shared" si="8"/>
        <v>0.31527777777777777</v>
      </c>
      <c r="O79" s="13">
        <f t="shared" si="9"/>
        <v>21.000000000000007</v>
      </c>
      <c r="Q79" s="4">
        <f>VLOOKUP($C79,'time leaving home q1 q2 q3'!$C$2:$F$956,4,FALSE)</f>
        <v>0.3520833333333333</v>
      </c>
      <c r="R79" s="14">
        <f>VLOOKUP($C79,'commute time q1 q2 q3'!$C$2:$F$957,3,FALSE)</f>
        <v>20.809104704097116</v>
      </c>
      <c r="S79" s="4">
        <f t="shared" si="10"/>
        <v>0.3659722222222222</v>
      </c>
      <c r="T79" s="13">
        <f t="shared" si="11"/>
        <v>93.999999999999986</v>
      </c>
    </row>
    <row r="80" spans="1:20" x14ac:dyDescent="0.25">
      <c r="A80" s="6" t="s">
        <v>668</v>
      </c>
      <c r="B80" s="6">
        <v>23900</v>
      </c>
      <c r="C80" s="6" t="s">
        <v>669</v>
      </c>
      <c r="D80" s="6" t="str">
        <f>VLOOKUP(C80,'alternate id'!$A$2:$C$956,3,FALSE)</f>
        <v>Gettysburg, PA</v>
      </c>
      <c r="E80" s="4">
        <f>VLOOKUP(D80,'sunrise times'!$A$2:$B$956,2,FALSE)</f>
        <v>0.27847222222222223</v>
      </c>
      <c r="F80" s="4"/>
      <c r="G80" s="4">
        <f>VLOOKUP($C80,'time leaving home q1 q2 q3'!$C$2:$F$956,2,FALSE)</f>
        <v>0.2590277777777778</v>
      </c>
      <c r="H80" s="14">
        <f>VLOOKUP($C80,'commute time q1 q2 q3'!$C$2:$F$957,2,FALSE)</f>
        <v>12.730887319619281</v>
      </c>
      <c r="I80" s="4">
        <f t="shared" si="6"/>
        <v>0.26736111111111116</v>
      </c>
      <c r="J80" s="13">
        <f t="shared" si="7"/>
        <v>-15.999999999999943</v>
      </c>
      <c r="K80" s="4"/>
      <c r="L80" s="4">
        <f>VLOOKUP($C80,'time leaving home q1 q2 q3'!$C$2:$F$956,3,FALSE)</f>
        <v>0.30138888888888887</v>
      </c>
      <c r="M80" s="14">
        <f>VLOOKUP($C80,'commute time q1 q2 q3'!$C$2:$F$957,3,FALSE)</f>
        <v>22.287616099071208</v>
      </c>
      <c r="N80" s="4">
        <f t="shared" si="8"/>
        <v>0.31666666666666665</v>
      </c>
      <c r="O80" s="13">
        <f t="shared" si="9"/>
        <v>54.999999999999964</v>
      </c>
      <c r="Q80" s="4">
        <f>VLOOKUP($C80,'time leaving home q1 q2 q3'!$C$2:$F$956,4,FALSE)</f>
        <v>0.36319444444444443</v>
      </c>
      <c r="R80" s="14">
        <f>VLOOKUP($C80,'commute time q1 q2 q3'!$C$2:$F$957,3,FALSE)</f>
        <v>22.287616099071208</v>
      </c>
      <c r="S80" s="4">
        <f t="shared" si="10"/>
        <v>0.37847222222222221</v>
      </c>
      <c r="T80" s="13">
        <f t="shared" si="11"/>
        <v>143.99999999999994</v>
      </c>
    </row>
    <row r="81" spans="1:20" x14ac:dyDescent="0.25">
      <c r="A81" s="6" t="s">
        <v>1394</v>
      </c>
      <c r="B81" s="6">
        <v>38660</v>
      </c>
      <c r="C81" s="6" t="s">
        <v>1395</v>
      </c>
      <c r="D81" s="6" t="str">
        <f>VLOOKUP(C81,'alternate id'!$A$2:$C$956,3,FALSE)</f>
        <v>Ponce, PR</v>
      </c>
      <c r="E81" s="4">
        <f>VLOOKUP(D81,'sunrise times'!$A$2:$B$956,2,FALSE)</f>
        <v>0.26458333333333334</v>
      </c>
      <c r="F81" s="4"/>
      <c r="G81" s="4">
        <f>VLOOKUP($C81,'time leaving home q1 q2 q3'!$C$2:$F$956,2,FALSE)</f>
        <v>0.26250000000000001</v>
      </c>
      <c r="H81" s="14">
        <f>VLOOKUP($C81,'commute time q1 q2 q3'!$C$2:$F$957,2,FALSE)</f>
        <v>13.77897160399079</v>
      </c>
      <c r="I81" s="4">
        <f t="shared" si="6"/>
        <v>0.27152777777777781</v>
      </c>
      <c r="J81" s="13">
        <f t="shared" si="7"/>
        <v>10.000000000000044</v>
      </c>
      <c r="K81" s="4"/>
      <c r="L81" s="4">
        <f>VLOOKUP($C81,'time leaving home q1 q2 q3'!$C$2:$F$956,3,FALSE)</f>
        <v>0.30138888888888887</v>
      </c>
      <c r="M81" s="14">
        <f>VLOOKUP($C81,'commute time q1 q2 q3'!$C$2:$F$957,3,FALSE)</f>
        <v>20.694361480676985</v>
      </c>
      <c r="N81" s="4">
        <f t="shared" si="8"/>
        <v>0.31527777777777777</v>
      </c>
      <c r="O81" s="13">
        <f t="shared" si="9"/>
        <v>72.999999999999986</v>
      </c>
      <c r="Q81" s="4">
        <f>VLOOKUP($C81,'time leaving home q1 q2 q3'!$C$2:$F$956,4,FALSE)</f>
        <v>0.34513888888888888</v>
      </c>
      <c r="R81" s="14">
        <f>VLOOKUP($C81,'commute time q1 q2 q3'!$C$2:$F$957,3,FALSE)</f>
        <v>20.694361480676985</v>
      </c>
      <c r="S81" s="4">
        <f t="shared" si="10"/>
        <v>0.35902777777777778</v>
      </c>
      <c r="T81" s="13">
        <f t="shared" si="11"/>
        <v>136</v>
      </c>
    </row>
    <row r="82" spans="1:20" x14ac:dyDescent="0.25">
      <c r="A82" s="6" t="s">
        <v>126</v>
      </c>
      <c r="B82" s="6">
        <v>12540</v>
      </c>
      <c r="C82" s="6" t="s">
        <v>127</v>
      </c>
      <c r="D82" s="6" t="str">
        <f>VLOOKUP(C82,'alternate id'!$A$2:$C$956,3,FALSE)</f>
        <v>Bakersfield, CA</v>
      </c>
      <c r="E82" s="4">
        <f>VLOOKUP(D82,'sunrise times'!$A$2:$B$956,2,FALSE)</f>
        <v>0.26944444444444443</v>
      </c>
      <c r="F82" s="4"/>
      <c r="G82" s="4">
        <f>VLOOKUP($C82,'time leaving home q1 q2 q3'!$C$2:$F$956,2,FALSE)</f>
        <v>0.25138888888888888</v>
      </c>
      <c r="H82" s="14">
        <f>VLOOKUP($C82,'commute time q1 q2 q3'!$C$2:$F$957,2,FALSE)</f>
        <v>12.173627046045587</v>
      </c>
      <c r="I82" s="4">
        <f t="shared" si="6"/>
        <v>0.25972222222222224</v>
      </c>
      <c r="J82" s="13">
        <f t="shared" si="7"/>
        <v>-13.99999999999995</v>
      </c>
      <c r="K82" s="4"/>
      <c r="L82" s="4">
        <f>VLOOKUP($C82,'time leaving home q1 q2 q3'!$C$2:$F$956,3,FALSE)</f>
        <v>0.30138888888888887</v>
      </c>
      <c r="M82" s="14">
        <f>VLOOKUP($C82,'commute time q1 q2 q3'!$C$2:$F$957,3,FALSE)</f>
        <v>18.671451066987636</v>
      </c>
      <c r="N82" s="4">
        <f t="shared" si="8"/>
        <v>0.31388888888888888</v>
      </c>
      <c r="O82" s="13">
        <f t="shared" si="9"/>
        <v>64</v>
      </c>
      <c r="Q82" s="4">
        <f>VLOOKUP($C82,'time leaving home q1 q2 q3'!$C$2:$F$956,4,FALSE)</f>
        <v>0.3527777777777778</v>
      </c>
      <c r="R82" s="14">
        <f>VLOOKUP($C82,'commute time q1 q2 q3'!$C$2:$F$957,3,FALSE)</f>
        <v>18.671451066987636</v>
      </c>
      <c r="S82" s="4">
        <f t="shared" si="10"/>
        <v>0.36527777777777781</v>
      </c>
      <c r="T82" s="13">
        <f t="shared" si="11"/>
        <v>138.00000000000006</v>
      </c>
    </row>
    <row r="83" spans="1:20" x14ac:dyDescent="0.25">
      <c r="A83" s="6" t="s">
        <v>454</v>
      </c>
      <c r="B83" s="6">
        <v>19460</v>
      </c>
      <c r="C83" s="6" t="s">
        <v>455</v>
      </c>
      <c r="D83" s="6" t="str">
        <f>VLOOKUP(C83,'alternate id'!$A$2:$C$956,3,FALSE)</f>
        <v>Decatur, AL</v>
      </c>
      <c r="E83" s="4">
        <f>VLOOKUP(D83,'sunrise times'!$A$2:$B$956,2,FALSE)</f>
        <v>0.2638888888888889</v>
      </c>
      <c r="F83" s="4"/>
      <c r="G83" s="4">
        <f>VLOOKUP($C83,'time leaving home q1 q2 q3'!$C$2:$F$956,2,FALSE)</f>
        <v>0.2590277777777778</v>
      </c>
      <c r="H83" s="14">
        <f>VLOOKUP($C83,'commute time q1 q2 q3'!$C$2:$F$957,2,FALSE)</f>
        <v>13.118631732168851</v>
      </c>
      <c r="I83" s="4">
        <f t="shared" si="6"/>
        <v>0.2680555555555556</v>
      </c>
      <c r="J83" s="13">
        <f t="shared" si="7"/>
        <v>6.0000000000000586</v>
      </c>
      <c r="K83" s="4"/>
      <c r="L83" s="4">
        <f>VLOOKUP($C83,'time leaving home q1 q2 q3'!$C$2:$F$956,3,FALSE)</f>
        <v>0.30138888888888887</v>
      </c>
      <c r="M83" s="14">
        <f>VLOOKUP($C83,'commute time q1 q2 q3'!$C$2:$F$957,3,FALSE)</f>
        <v>22.044157608695652</v>
      </c>
      <c r="N83" s="4">
        <f t="shared" si="8"/>
        <v>0.31666666666666665</v>
      </c>
      <c r="O83" s="13">
        <f t="shared" si="9"/>
        <v>75.999999999999972</v>
      </c>
      <c r="Q83" s="4">
        <f>VLOOKUP($C83,'time leaving home q1 q2 q3'!$C$2:$F$956,4,FALSE)</f>
        <v>0.34861111111111115</v>
      </c>
      <c r="R83" s="14">
        <f>VLOOKUP($C83,'commute time q1 q2 q3'!$C$2:$F$957,3,FALSE)</f>
        <v>22.044157608695652</v>
      </c>
      <c r="S83" s="4">
        <f t="shared" si="10"/>
        <v>0.36388888888888893</v>
      </c>
      <c r="T83" s="13">
        <f t="shared" si="11"/>
        <v>144.00000000000006</v>
      </c>
    </row>
    <row r="84" spans="1:20" x14ac:dyDescent="0.25">
      <c r="A84" s="6" t="s">
        <v>1632</v>
      </c>
      <c r="B84" s="6">
        <v>43660</v>
      </c>
      <c r="C84" s="6" t="s">
        <v>1633</v>
      </c>
      <c r="D84" s="6" t="str">
        <f>VLOOKUP(C84,'alternate id'!$A$2:$C$956,3,FALSE)</f>
        <v>Snyder, TX</v>
      </c>
      <c r="E84" s="4">
        <f>VLOOKUP(D84,'sunrise times'!$A$2:$B$956,2,FALSE)</f>
        <v>0.30277777777777776</v>
      </c>
      <c r="F84" s="4"/>
      <c r="G84" s="4">
        <f>VLOOKUP($C84,'time leaving home q1 q2 q3'!$C$2:$F$956,2,FALSE)</f>
        <v>0.26319444444444445</v>
      </c>
      <c r="H84" s="14">
        <f>VLOOKUP($C84,'commute time q1 q2 q3'!$C$2:$F$957,2,FALSE)</f>
        <v>6.762757385854969</v>
      </c>
      <c r="I84" s="4">
        <f t="shared" si="6"/>
        <v>0.2673611111111111</v>
      </c>
      <c r="J84" s="13">
        <f t="shared" si="7"/>
        <v>-50.999999999999979</v>
      </c>
      <c r="K84" s="4"/>
      <c r="L84" s="4">
        <f>VLOOKUP($C84,'time leaving home q1 q2 q3'!$C$2:$F$956,3,FALSE)</f>
        <v>0.30138888888888887</v>
      </c>
      <c r="M84" s="14">
        <f>VLOOKUP($C84,'commute time q1 q2 q3'!$C$2:$F$957,3,FALSE)</f>
        <v>11.069473684210527</v>
      </c>
      <c r="N84" s="4">
        <f t="shared" si="8"/>
        <v>0.30902777777777773</v>
      </c>
      <c r="O84" s="13">
        <f t="shared" si="9"/>
        <v>8.999999999999968</v>
      </c>
      <c r="Q84" s="4">
        <f>VLOOKUP($C84,'time leaving home q1 q2 q3'!$C$2:$F$956,4,FALSE)</f>
        <v>0.3430555555555555</v>
      </c>
      <c r="R84" s="14">
        <f>VLOOKUP($C84,'commute time q1 q2 q3'!$C$2:$F$957,3,FALSE)</f>
        <v>11.069473684210527</v>
      </c>
      <c r="S84" s="4">
        <f t="shared" si="10"/>
        <v>0.35069444444444436</v>
      </c>
      <c r="T84" s="13">
        <f t="shared" si="11"/>
        <v>68.999999999999915</v>
      </c>
    </row>
    <row r="85" spans="1:20" x14ac:dyDescent="0.25">
      <c r="A85" s="6" t="s">
        <v>1840</v>
      </c>
      <c r="B85" s="6">
        <v>48020</v>
      </c>
      <c r="C85" s="6" t="s">
        <v>1841</v>
      </c>
      <c r="D85" s="6" t="str">
        <f>VLOOKUP(C85,'alternate id'!$A$2:$C$956,3,FALSE)</f>
        <v>Watertown, WI</v>
      </c>
      <c r="E85" s="4">
        <f>VLOOKUP(D85,'sunrise times'!$A$2:$B$956,2,FALSE)</f>
        <v>0.26805555555555555</v>
      </c>
      <c r="F85" s="4"/>
      <c r="G85" s="4">
        <f>VLOOKUP($C85,'time leaving home q1 q2 q3'!$C$2:$F$956,2,FALSE)</f>
        <v>0.25763888888888892</v>
      </c>
      <c r="H85" s="14">
        <f>VLOOKUP($C85,'commute time q1 q2 q3'!$C$2:$F$957,2,FALSE)</f>
        <v>10.507035090693337</v>
      </c>
      <c r="I85" s="4">
        <f t="shared" si="6"/>
        <v>0.26458333333333334</v>
      </c>
      <c r="J85" s="13">
        <f t="shared" si="7"/>
        <v>-4.9999999999999822</v>
      </c>
      <c r="K85" s="4"/>
      <c r="L85" s="4">
        <f>VLOOKUP($C85,'time leaving home q1 q2 q3'!$C$2:$F$956,3,FALSE)</f>
        <v>0.30138888888888887</v>
      </c>
      <c r="M85" s="14">
        <f>VLOOKUP($C85,'commute time q1 q2 q3'!$C$2:$F$957,3,FALSE)</f>
        <v>18.859511831563257</v>
      </c>
      <c r="N85" s="4">
        <f t="shared" si="8"/>
        <v>0.31388888888888888</v>
      </c>
      <c r="O85" s="13">
        <f t="shared" si="9"/>
        <v>66</v>
      </c>
      <c r="Q85" s="4">
        <f>VLOOKUP($C85,'time leaving home q1 q2 q3'!$C$2:$F$956,4,FALSE)</f>
        <v>0.3576388888888889</v>
      </c>
      <c r="R85" s="14">
        <f>VLOOKUP($C85,'commute time q1 q2 q3'!$C$2:$F$957,3,FALSE)</f>
        <v>18.859511831563257</v>
      </c>
      <c r="S85" s="4">
        <f t="shared" si="10"/>
        <v>0.37013888888888891</v>
      </c>
      <c r="T85" s="13">
        <f t="shared" si="11"/>
        <v>147.00000000000006</v>
      </c>
    </row>
    <row r="86" spans="1:20" x14ac:dyDescent="0.25">
      <c r="A86" s="6" t="s">
        <v>858</v>
      </c>
      <c r="B86" s="6">
        <v>27700</v>
      </c>
      <c r="C86" s="6" t="s">
        <v>859</v>
      </c>
      <c r="D86" s="6" t="str">
        <f>VLOOKUP(C86,'alternate id'!$A$2:$C$956,3,FALSE)</f>
        <v>Jesup, GA</v>
      </c>
      <c r="E86" s="4">
        <f>VLOOKUP(D86,'sunrise times'!$A$2:$B$956,2,FALSE)</f>
        <v>0.29166666666666669</v>
      </c>
      <c r="F86" s="4"/>
      <c r="G86" s="4">
        <f>VLOOKUP($C86,'time leaving home q1 q2 q3'!$C$2:$F$956,2,FALSE)</f>
        <v>0.26944444444444443</v>
      </c>
      <c r="H86" s="14">
        <f>VLOOKUP($C86,'commute time q1 q2 q3'!$C$2:$F$957,2,FALSE)</f>
        <v>11.718335619570187</v>
      </c>
      <c r="I86" s="4">
        <f t="shared" si="6"/>
        <v>0.27708333333333329</v>
      </c>
      <c r="J86" s="13">
        <f t="shared" si="7"/>
        <v>-21.000000000000085</v>
      </c>
      <c r="K86" s="4"/>
      <c r="L86" s="4">
        <f>VLOOKUP($C86,'time leaving home q1 q2 q3'!$C$2:$F$956,3,FALSE)</f>
        <v>0.30138888888888887</v>
      </c>
      <c r="M86" s="14">
        <f>VLOOKUP($C86,'commute time q1 q2 q3'!$C$2:$F$957,3,FALSE)</f>
        <v>17.576459684893422</v>
      </c>
      <c r="N86" s="4">
        <f t="shared" si="8"/>
        <v>0.31319444444444444</v>
      </c>
      <c r="O86" s="13">
        <f t="shared" si="9"/>
        <v>30.999999999999972</v>
      </c>
      <c r="Q86" s="4">
        <f>VLOOKUP($C86,'time leaving home q1 q2 q3'!$C$2:$F$956,4,FALSE)</f>
        <v>0.3354166666666667</v>
      </c>
      <c r="R86" s="14">
        <f>VLOOKUP($C86,'commute time q1 q2 q3'!$C$2:$F$957,3,FALSE)</f>
        <v>17.576459684893422</v>
      </c>
      <c r="S86" s="4">
        <f t="shared" si="10"/>
        <v>0.34722222222222227</v>
      </c>
      <c r="T86" s="13">
        <f t="shared" si="11"/>
        <v>80.000000000000028</v>
      </c>
    </row>
    <row r="87" spans="1:20" x14ac:dyDescent="0.25">
      <c r="A87" s="6" t="s">
        <v>552</v>
      </c>
      <c r="B87" s="6">
        <v>21460</v>
      </c>
      <c r="C87" s="6" t="s">
        <v>553</v>
      </c>
      <c r="D87" s="6" t="str">
        <f>VLOOKUP(C87,'alternate id'!$A$2:$C$956,3,FALSE)</f>
        <v>Enterprise, AL</v>
      </c>
      <c r="E87" s="4">
        <f>VLOOKUP(D87,'sunrise times'!$A$2:$B$956,2,FALSE)</f>
        <v>0.26111111111111113</v>
      </c>
      <c r="F87" s="4"/>
      <c r="G87" s="4">
        <f>VLOOKUP($C87,'time leaving home q1 q2 q3'!$C$2:$F$956,2,FALSE)</f>
        <v>0.2590277777777778</v>
      </c>
      <c r="H87" s="14">
        <f>VLOOKUP($C87,'commute time q1 q2 q3'!$C$2:$F$957,2,FALSE)</f>
        <v>11.974270557029177</v>
      </c>
      <c r="I87" s="4">
        <f t="shared" si="6"/>
        <v>0.26666666666666666</v>
      </c>
      <c r="J87" s="13">
        <f t="shared" si="7"/>
        <v>7.9999999999999716</v>
      </c>
      <c r="K87" s="4"/>
      <c r="L87" s="4">
        <f>VLOOKUP($C87,'time leaving home q1 q2 q3'!$C$2:$F$956,3,FALSE)</f>
        <v>0.30138888888888887</v>
      </c>
      <c r="M87" s="14">
        <f>VLOOKUP($C87,'commute time q1 q2 q3'!$C$2:$F$957,3,FALSE)</f>
        <v>18.489671931956259</v>
      </c>
      <c r="N87" s="4">
        <f t="shared" si="8"/>
        <v>0.31388888888888888</v>
      </c>
      <c r="O87" s="13">
        <f t="shared" si="9"/>
        <v>75.999999999999972</v>
      </c>
      <c r="Q87" s="4">
        <f>VLOOKUP($C87,'time leaving home q1 q2 q3'!$C$2:$F$956,4,FALSE)</f>
        <v>0.34861111111111115</v>
      </c>
      <c r="R87" s="14">
        <f>VLOOKUP($C87,'commute time q1 q2 q3'!$C$2:$F$957,3,FALSE)</f>
        <v>18.489671931956259</v>
      </c>
      <c r="S87" s="4">
        <f t="shared" si="10"/>
        <v>0.36111111111111116</v>
      </c>
      <c r="T87" s="13">
        <f t="shared" si="11"/>
        <v>144.00000000000006</v>
      </c>
    </row>
    <row r="88" spans="1:20" x14ac:dyDescent="0.25">
      <c r="A88" s="6" t="s">
        <v>1174</v>
      </c>
      <c r="B88" s="6">
        <v>34180</v>
      </c>
      <c r="C88" s="6" t="s">
        <v>1175</v>
      </c>
      <c r="D88" s="6" t="str">
        <f>VLOOKUP(C88,'alternate id'!$A$2:$C$956,3,FALSE)</f>
        <v>Moses Lake, WA</v>
      </c>
      <c r="E88" s="4">
        <f>VLOOKUP(D88,'sunrise times'!$A$2:$B$956,2,FALSE)</f>
        <v>0.26944444444444443</v>
      </c>
      <c r="F88" s="4"/>
      <c r="G88" s="4">
        <f>VLOOKUP($C88,'time leaving home q1 q2 q3'!$C$2:$F$956,2,FALSE)</f>
        <v>0.25972222222222224</v>
      </c>
      <c r="H88" s="14">
        <f>VLOOKUP($C88,'commute time q1 q2 q3'!$C$2:$F$957,2,FALSE)</f>
        <v>8.2712360867018155</v>
      </c>
      <c r="I88" s="4">
        <f t="shared" si="6"/>
        <v>0.26527777777777778</v>
      </c>
      <c r="J88" s="13">
        <f t="shared" si="7"/>
        <v>-5.9999999999999787</v>
      </c>
      <c r="K88" s="4"/>
      <c r="L88" s="4">
        <f>VLOOKUP($C88,'time leaving home q1 q2 q3'!$C$2:$F$956,3,FALSE)</f>
        <v>0.30138888888888887</v>
      </c>
      <c r="M88" s="14">
        <f>VLOOKUP($C88,'commute time q1 q2 q3'!$C$2:$F$957,3,FALSE)</f>
        <v>15.783715012722647</v>
      </c>
      <c r="N88" s="4">
        <f t="shared" si="8"/>
        <v>0.31180555555555556</v>
      </c>
      <c r="O88" s="13">
        <f t="shared" si="9"/>
        <v>61.000000000000028</v>
      </c>
      <c r="Q88" s="4">
        <f>VLOOKUP($C88,'time leaving home q1 q2 q3'!$C$2:$F$956,4,FALSE)</f>
        <v>0.3430555555555555</v>
      </c>
      <c r="R88" s="14">
        <f>VLOOKUP($C88,'commute time q1 q2 q3'!$C$2:$F$957,3,FALSE)</f>
        <v>15.783715012722647</v>
      </c>
      <c r="S88" s="4">
        <f t="shared" si="10"/>
        <v>0.35347222222222219</v>
      </c>
      <c r="T88" s="13">
        <f t="shared" si="11"/>
        <v>120.99999999999997</v>
      </c>
    </row>
    <row r="89" spans="1:20" x14ac:dyDescent="0.25">
      <c r="A89" s="6" t="s">
        <v>720</v>
      </c>
      <c r="B89" s="6">
        <v>24980</v>
      </c>
      <c r="C89" s="6" t="s">
        <v>721</v>
      </c>
      <c r="D89" s="6" t="str">
        <f>VLOOKUP(C89,'alternate id'!$A$2:$C$956,3,FALSE)</f>
        <v>Grenada, MS</v>
      </c>
      <c r="E89" s="4">
        <f>VLOOKUP(D89,'sunrise times'!$A$2:$B$956,2,FALSE)</f>
        <v>0.2722222222222222</v>
      </c>
      <c r="F89" s="4"/>
      <c r="G89" s="4">
        <f>VLOOKUP($C89,'time leaving home q1 q2 q3'!$C$2:$F$956,2,FALSE)</f>
        <v>0.2638888888888889</v>
      </c>
      <c r="H89" s="14">
        <f>VLOOKUP($C89,'commute time q1 q2 q3'!$C$2:$F$957,2,FALSE)</f>
        <v>10.01860231271996</v>
      </c>
      <c r="I89" s="4">
        <f t="shared" si="6"/>
        <v>0.27083333333333331</v>
      </c>
      <c r="J89" s="13">
        <f t="shared" si="7"/>
        <v>-1.9999999999999929</v>
      </c>
      <c r="K89" s="4"/>
      <c r="L89" s="4">
        <f>VLOOKUP($C89,'time leaving home q1 q2 q3'!$C$2:$F$956,3,FALSE)</f>
        <v>0.30138888888888887</v>
      </c>
      <c r="M89" s="14">
        <f>VLOOKUP($C89,'commute time q1 q2 q3'!$C$2:$F$957,3,FALSE)</f>
        <v>15.402799377916018</v>
      </c>
      <c r="N89" s="4">
        <f t="shared" si="8"/>
        <v>0.31180555555555556</v>
      </c>
      <c r="O89" s="13">
        <f t="shared" si="9"/>
        <v>57.000000000000043</v>
      </c>
      <c r="Q89" s="4">
        <f>VLOOKUP($C89,'time leaving home q1 q2 q3'!$C$2:$F$956,4,FALSE)</f>
        <v>0.34652777777777777</v>
      </c>
      <c r="R89" s="14">
        <f>VLOOKUP($C89,'commute time q1 q2 q3'!$C$2:$F$957,3,FALSE)</f>
        <v>15.402799377916018</v>
      </c>
      <c r="S89" s="4">
        <f t="shared" si="10"/>
        <v>0.35694444444444445</v>
      </c>
      <c r="T89" s="13">
        <f t="shared" si="11"/>
        <v>122.00000000000006</v>
      </c>
    </row>
    <row r="90" spans="1:20" x14ac:dyDescent="0.25">
      <c r="A90" s="6" t="s">
        <v>152</v>
      </c>
      <c r="B90" s="6">
        <v>13060</v>
      </c>
      <c r="C90" s="6" t="s">
        <v>153</v>
      </c>
      <c r="D90" s="6" t="str">
        <f>VLOOKUP(C90,'alternate id'!$A$2:$C$956,3,FALSE)</f>
        <v>Bay City, TX</v>
      </c>
      <c r="E90" s="4">
        <f>VLOOKUP(D90,'sunrise times'!$A$2:$B$956,2,FALSE)</f>
        <v>0.28958333333333336</v>
      </c>
      <c r="F90" s="4"/>
      <c r="G90" s="4">
        <f>VLOOKUP($C90,'time leaving home q1 q2 q3'!$C$2:$F$956,2,FALSE)</f>
        <v>0.25833333333333336</v>
      </c>
      <c r="H90" s="14">
        <f>VLOOKUP($C90,'commute time q1 q2 q3'!$C$2:$F$957,2,FALSE)</f>
        <v>8.2731333758774728</v>
      </c>
      <c r="I90" s="4">
        <f t="shared" si="6"/>
        <v>0.2638888888888889</v>
      </c>
      <c r="J90" s="13">
        <f t="shared" si="7"/>
        <v>-37.000000000000028</v>
      </c>
      <c r="K90" s="4"/>
      <c r="L90" s="4">
        <f>VLOOKUP($C90,'time leaving home q1 q2 q3'!$C$2:$F$956,3,FALSE)</f>
        <v>0.30208333333333331</v>
      </c>
      <c r="M90" s="14">
        <f>VLOOKUP($C90,'commute time q1 q2 q3'!$C$2:$F$957,3,FALSE)</f>
        <v>17.041128646580582</v>
      </c>
      <c r="N90" s="4">
        <f t="shared" si="8"/>
        <v>0.31388888888888888</v>
      </c>
      <c r="O90" s="13">
        <f t="shared" si="9"/>
        <v>34.999999999999957</v>
      </c>
      <c r="Q90" s="4">
        <f>VLOOKUP($C90,'time leaving home q1 q2 q3'!$C$2:$F$956,4,FALSE)</f>
        <v>0.3430555555555555</v>
      </c>
      <c r="R90" s="14">
        <f>VLOOKUP($C90,'commute time q1 q2 q3'!$C$2:$F$957,3,FALSE)</f>
        <v>17.041128646580582</v>
      </c>
      <c r="S90" s="4">
        <f t="shared" si="10"/>
        <v>0.35486111111111107</v>
      </c>
      <c r="T90" s="13">
        <f t="shared" si="11"/>
        <v>93.999999999999901</v>
      </c>
    </row>
    <row r="91" spans="1:20" x14ac:dyDescent="0.25">
      <c r="A91" s="6" t="s">
        <v>1036</v>
      </c>
      <c r="B91" s="6">
        <v>31460</v>
      </c>
      <c r="C91" s="6" t="s">
        <v>1037</v>
      </c>
      <c r="D91" s="6" t="str">
        <f>VLOOKUP(C91,'alternate id'!$A$2:$C$956,3,FALSE)</f>
        <v>Madera, CA</v>
      </c>
      <c r="E91" s="4">
        <f>VLOOKUP(D91,'sunrise times'!$A$2:$B$956,2,FALSE)</f>
        <v>0.2722222222222222</v>
      </c>
      <c r="F91" s="4"/>
      <c r="G91" s="4">
        <f>VLOOKUP($C91,'time leaving home q1 q2 q3'!$C$2:$F$956,2,FALSE)</f>
        <v>0.25555555555555559</v>
      </c>
      <c r="H91" s="14">
        <f>VLOOKUP($C91,'commute time q1 q2 q3'!$C$2:$F$957,2,FALSE)</f>
        <v>12.053832902670113</v>
      </c>
      <c r="I91" s="4">
        <f t="shared" si="6"/>
        <v>0.26388888888888895</v>
      </c>
      <c r="J91" s="13">
        <f t="shared" si="7"/>
        <v>-11.999999999999877</v>
      </c>
      <c r="K91" s="4"/>
      <c r="L91" s="4">
        <f>VLOOKUP($C91,'time leaving home q1 q2 q3'!$C$2:$F$956,3,FALSE)</f>
        <v>0.30208333333333331</v>
      </c>
      <c r="M91" s="14">
        <f>VLOOKUP($C91,'commute time q1 q2 q3'!$C$2:$F$957,3,FALSE)</f>
        <v>20.627869512686267</v>
      </c>
      <c r="N91" s="4">
        <f t="shared" si="8"/>
        <v>0.31597222222222221</v>
      </c>
      <c r="O91" s="13">
        <f t="shared" si="9"/>
        <v>63.000000000000021</v>
      </c>
      <c r="Q91" s="4">
        <f>VLOOKUP($C91,'time leaving home q1 q2 q3'!$C$2:$F$956,4,FALSE)</f>
        <v>0.3430555555555555</v>
      </c>
      <c r="R91" s="14">
        <f>VLOOKUP($C91,'commute time q1 q2 q3'!$C$2:$F$957,3,FALSE)</f>
        <v>20.627869512686267</v>
      </c>
      <c r="S91" s="4">
        <f t="shared" si="10"/>
        <v>0.3569444444444444</v>
      </c>
      <c r="T91" s="13">
        <f t="shared" si="11"/>
        <v>121.99999999999997</v>
      </c>
    </row>
    <row r="92" spans="1:20" x14ac:dyDescent="0.25">
      <c r="A92" s="6" t="s">
        <v>434</v>
      </c>
      <c r="B92" s="6">
        <v>19020</v>
      </c>
      <c r="C92" s="6" t="s">
        <v>435</v>
      </c>
      <c r="D92" s="6" t="str">
        <f>VLOOKUP(C92,'alternate id'!$A$2:$C$956,3,FALSE)</f>
        <v>Culpeper, VA</v>
      </c>
      <c r="E92" s="4">
        <f>VLOOKUP(D92,'sunrise times'!$A$2:$B$956,2,FALSE)</f>
        <v>0.28055555555555556</v>
      </c>
      <c r="F92" s="4"/>
      <c r="G92" s="4">
        <f>VLOOKUP($C92,'time leaving home q1 q2 q3'!$C$2:$F$956,2,FALSE)</f>
        <v>0.25763888888888892</v>
      </c>
      <c r="H92" s="14">
        <f>VLOOKUP($C92,'commute time q1 q2 q3'!$C$2:$F$957,2,FALSE)</f>
        <v>13.172359761830148</v>
      </c>
      <c r="I92" s="4">
        <f t="shared" si="6"/>
        <v>0.26666666666666672</v>
      </c>
      <c r="J92" s="13">
        <f t="shared" si="7"/>
        <v>-19.999999999999929</v>
      </c>
      <c r="K92" s="4"/>
      <c r="L92" s="4">
        <f>VLOOKUP($C92,'time leaving home q1 q2 q3'!$C$2:$F$956,3,FALSE)</f>
        <v>0.30208333333333331</v>
      </c>
      <c r="M92" s="14">
        <f>VLOOKUP($C92,'commute time q1 q2 q3'!$C$2:$F$957,3,FALSE)</f>
        <v>26.170258620689655</v>
      </c>
      <c r="N92" s="4">
        <f t="shared" si="8"/>
        <v>0.32013888888888886</v>
      </c>
      <c r="O92" s="13">
        <f t="shared" si="9"/>
        <v>56.999999999999957</v>
      </c>
      <c r="Q92" s="4">
        <f>VLOOKUP($C92,'time leaving home q1 q2 q3'!$C$2:$F$956,4,FALSE)</f>
        <v>0.34513888888888888</v>
      </c>
      <c r="R92" s="14">
        <f>VLOOKUP($C92,'commute time q1 q2 q3'!$C$2:$F$957,3,FALSE)</f>
        <v>26.170258620689655</v>
      </c>
      <c r="S92" s="4">
        <f t="shared" si="10"/>
        <v>0.36319444444444443</v>
      </c>
      <c r="T92" s="13">
        <f t="shared" si="11"/>
        <v>118.99999999999997</v>
      </c>
    </row>
    <row r="93" spans="1:20" x14ac:dyDescent="0.25">
      <c r="A93" s="6" t="s">
        <v>648</v>
      </c>
      <c r="B93" s="6">
        <v>23460</v>
      </c>
      <c r="C93" s="6" t="s">
        <v>649</v>
      </c>
      <c r="D93" s="6" t="str">
        <f>VLOOKUP(C93,'alternate id'!$A$2:$C$956,3,FALSE)</f>
        <v>Gadsden, AL</v>
      </c>
      <c r="E93" s="4">
        <f>VLOOKUP(D93,'sunrise times'!$A$2:$B$956,2,FALSE)</f>
        <v>0.26180555555555557</v>
      </c>
      <c r="F93" s="4"/>
      <c r="G93" s="4">
        <f>VLOOKUP($C93,'time leaving home q1 q2 q3'!$C$2:$F$956,2,FALSE)</f>
        <v>0.25972222222222224</v>
      </c>
      <c r="H93" s="14">
        <f>VLOOKUP($C93,'commute time q1 q2 q3'!$C$2:$F$957,2,FALSE)</f>
        <v>12.308413755606905</v>
      </c>
      <c r="I93" s="4">
        <f t="shared" si="6"/>
        <v>0.2680555555555556</v>
      </c>
      <c r="J93" s="13">
        <f t="shared" si="7"/>
        <v>9.000000000000048</v>
      </c>
      <c r="K93" s="4"/>
      <c r="L93" s="4">
        <f>VLOOKUP($C93,'time leaving home q1 q2 q3'!$C$2:$F$956,3,FALSE)</f>
        <v>0.30208333333333331</v>
      </c>
      <c r="M93" s="14">
        <f>VLOOKUP($C93,'commute time q1 q2 q3'!$C$2:$F$957,3,FALSE)</f>
        <v>18.191291215706016</v>
      </c>
      <c r="N93" s="4">
        <f t="shared" si="8"/>
        <v>0.31458333333333333</v>
      </c>
      <c r="O93" s="13">
        <f t="shared" si="9"/>
        <v>75.999999999999972</v>
      </c>
      <c r="Q93" s="4">
        <f>VLOOKUP($C93,'time leaving home q1 q2 q3'!$C$2:$F$956,4,FALSE)</f>
        <v>0.36249999999999999</v>
      </c>
      <c r="R93" s="14">
        <f>VLOOKUP($C93,'commute time q1 q2 q3'!$C$2:$F$957,3,FALSE)</f>
        <v>18.191291215706016</v>
      </c>
      <c r="S93" s="4">
        <f t="shared" si="10"/>
        <v>0.375</v>
      </c>
      <c r="T93" s="13">
        <f t="shared" si="11"/>
        <v>163</v>
      </c>
    </row>
    <row r="94" spans="1:20" x14ac:dyDescent="0.25">
      <c r="A94" s="6" t="s">
        <v>1158</v>
      </c>
      <c r="B94" s="6">
        <v>33820</v>
      </c>
      <c r="C94" s="6" t="s">
        <v>1159</v>
      </c>
      <c r="D94" s="6" t="str">
        <f>VLOOKUP(C94,'alternate id'!$A$2:$C$956,3,FALSE)</f>
        <v>Monroe, WI</v>
      </c>
      <c r="E94" s="4">
        <f>VLOOKUP(D94,'sunrise times'!$A$2:$B$956,2,FALSE)</f>
        <v>0.27083333333333331</v>
      </c>
      <c r="F94" s="4"/>
      <c r="G94" s="4">
        <f>VLOOKUP($C94,'time leaving home q1 q2 q3'!$C$2:$F$956,2,FALSE)</f>
        <v>0.26180555555555557</v>
      </c>
      <c r="H94" s="14">
        <f>VLOOKUP($C94,'commute time q1 q2 q3'!$C$2:$F$957,2,FALSE)</f>
        <v>8.4988066825775661</v>
      </c>
      <c r="I94" s="4">
        <f t="shared" si="6"/>
        <v>0.2673611111111111</v>
      </c>
      <c r="J94" s="13">
        <f t="shared" si="7"/>
        <v>-4.9999999999999822</v>
      </c>
      <c r="K94" s="4"/>
      <c r="L94" s="4">
        <f>VLOOKUP($C94,'time leaving home q1 q2 q3'!$C$2:$F$956,3,FALSE)</f>
        <v>0.30208333333333331</v>
      </c>
      <c r="M94" s="14">
        <f>VLOOKUP($C94,'commute time q1 q2 q3'!$C$2:$F$957,3,FALSE)</f>
        <v>18.150442477876105</v>
      </c>
      <c r="N94" s="4">
        <f t="shared" si="8"/>
        <v>0.31458333333333333</v>
      </c>
      <c r="O94" s="13">
        <f t="shared" si="9"/>
        <v>63.000000000000021</v>
      </c>
      <c r="Q94" s="4">
        <f>VLOOKUP($C94,'time leaving home q1 q2 q3'!$C$2:$F$956,4,FALSE)</f>
        <v>0.34722222222222227</v>
      </c>
      <c r="R94" s="14">
        <f>VLOOKUP($C94,'commute time q1 q2 q3'!$C$2:$F$957,3,FALSE)</f>
        <v>18.150442477876105</v>
      </c>
      <c r="S94" s="4">
        <f t="shared" si="10"/>
        <v>0.35972222222222228</v>
      </c>
      <c r="T94" s="13">
        <f t="shared" si="11"/>
        <v>128.00000000000011</v>
      </c>
    </row>
    <row r="95" spans="1:20" x14ac:dyDescent="0.25">
      <c r="A95" s="6" t="s">
        <v>724</v>
      </c>
      <c r="B95" s="6">
        <v>25060</v>
      </c>
      <c r="C95" s="6" t="s">
        <v>725</v>
      </c>
      <c r="D95" s="6" t="str">
        <f>VLOOKUP(C95,'alternate id'!$A$2:$C$956,3,FALSE)</f>
        <v>Gulfport, MS</v>
      </c>
      <c r="E95" s="4">
        <f>VLOOKUP(D95,'sunrise times'!$A$2:$B$956,2,FALSE)</f>
        <v>0.27013888888888887</v>
      </c>
      <c r="F95" s="4"/>
      <c r="G95" s="4">
        <f>VLOOKUP($C95,'time leaving home q1 q2 q3'!$C$2:$F$956,2,FALSE)</f>
        <v>0.26111111111111113</v>
      </c>
      <c r="H95" s="14">
        <f>VLOOKUP($C95,'commute time q1 q2 q3'!$C$2:$F$957,2,FALSE)</f>
        <v>12.750214004451292</v>
      </c>
      <c r="I95" s="4">
        <f t="shared" si="6"/>
        <v>0.26944444444444449</v>
      </c>
      <c r="J95" s="13">
        <f t="shared" si="7"/>
        <v>-0.99999999999991651</v>
      </c>
      <c r="K95" s="4"/>
      <c r="L95" s="4">
        <f>VLOOKUP($C95,'time leaving home q1 q2 q3'!$C$2:$F$956,3,FALSE)</f>
        <v>0.30208333333333331</v>
      </c>
      <c r="M95" s="14">
        <f>VLOOKUP($C95,'commute time q1 q2 q3'!$C$2:$F$957,3,FALSE)</f>
        <v>20.52095227835829</v>
      </c>
      <c r="N95" s="4">
        <f t="shared" si="8"/>
        <v>0.31597222222222221</v>
      </c>
      <c r="O95" s="13">
        <f t="shared" si="9"/>
        <v>66</v>
      </c>
      <c r="Q95" s="4">
        <f>VLOOKUP($C95,'time leaving home q1 q2 q3'!$C$2:$F$956,4,FALSE)</f>
        <v>0.35833333333333334</v>
      </c>
      <c r="R95" s="14">
        <f>VLOOKUP($C95,'commute time q1 q2 q3'!$C$2:$F$957,3,FALSE)</f>
        <v>20.52095227835829</v>
      </c>
      <c r="S95" s="4">
        <f t="shared" si="10"/>
        <v>0.37222222222222223</v>
      </c>
      <c r="T95" s="13">
        <f t="shared" si="11"/>
        <v>147.00000000000006</v>
      </c>
    </row>
    <row r="96" spans="1:20" x14ac:dyDescent="0.25">
      <c r="A96" s="6" t="s">
        <v>1052</v>
      </c>
      <c r="B96" s="6">
        <v>31820</v>
      </c>
      <c r="C96" s="6" t="s">
        <v>1053</v>
      </c>
      <c r="D96" s="6" t="str">
        <f>VLOOKUP(C96,'alternate id'!$A$2:$C$956,3,FALSE)</f>
        <v>Manitowoc, WI</v>
      </c>
      <c r="E96" s="4">
        <f>VLOOKUP(D96,'sunrise times'!$A$2:$B$956,2,FALSE)</f>
        <v>0.26527777777777778</v>
      </c>
      <c r="F96" s="4"/>
      <c r="G96" s="4">
        <f>VLOOKUP($C96,'time leaving home q1 q2 q3'!$C$2:$F$956,2,FALSE)</f>
        <v>0.25138888888888888</v>
      </c>
      <c r="H96" s="14">
        <f>VLOOKUP($C96,'commute time q1 q2 q3'!$C$2:$F$957,2,FALSE)</f>
        <v>10.0973482205164</v>
      </c>
      <c r="I96" s="4">
        <f t="shared" si="6"/>
        <v>0.2583333333333333</v>
      </c>
      <c r="J96" s="13">
        <f t="shared" si="7"/>
        <v>-10.000000000000044</v>
      </c>
      <c r="K96" s="4"/>
      <c r="L96" s="4">
        <f>VLOOKUP($C96,'time leaving home q1 q2 q3'!$C$2:$F$956,3,FALSE)</f>
        <v>0.30208333333333331</v>
      </c>
      <c r="M96" s="14">
        <f>VLOOKUP($C96,'commute time q1 q2 q3'!$C$2:$F$957,3,FALSE)</f>
        <v>15.961186073629852</v>
      </c>
      <c r="N96" s="4">
        <f t="shared" si="8"/>
        <v>0.3125</v>
      </c>
      <c r="O96" s="13">
        <f t="shared" si="9"/>
        <v>68</v>
      </c>
      <c r="Q96" s="4">
        <f>VLOOKUP($C96,'time leaving home q1 q2 q3'!$C$2:$F$956,4,FALSE)</f>
        <v>0.38472222222222219</v>
      </c>
      <c r="R96" s="14">
        <f>VLOOKUP($C96,'commute time q1 q2 q3'!$C$2:$F$957,3,FALSE)</f>
        <v>15.961186073629852</v>
      </c>
      <c r="S96" s="4">
        <f t="shared" si="10"/>
        <v>0.39513888888888887</v>
      </c>
      <c r="T96" s="13">
        <f t="shared" si="11"/>
        <v>187</v>
      </c>
    </row>
    <row r="97" spans="1:20" x14ac:dyDescent="0.25">
      <c r="A97" s="6" t="s">
        <v>1324</v>
      </c>
      <c r="B97" s="6">
        <v>37300</v>
      </c>
      <c r="C97" s="6" t="s">
        <v>1325</v>
      </c>
      <c r="D97" s="6" t="str">
        <f>VLOOKUP(C97,'alternate id'!$A$2:$C$956,3,FALSE)</f>
        <v>Palestine, TX</v>
      </c>
      <c r="E97" s="4">
        <f>VLOOKUP(D97,'sunrise times'!$A$2:$B$956,2,FALSE)</f>
        <v>0.28819444444444448</v>
      </c>
      <c r="F97" s="4"/>
      <c r="G97" s="4">
        <f>VLOOKUP($C97,'time leaving home q1 q2 q3'!$C$2:$F$956,2,FALSE)</f>
        <v>0.26180555555555557</v>
      </c>
      <c r="H97" s="14">
        <f>VLOOKUP($C97,'commute time q1 q2 q3'!$C$2:$F$957,2,FALSE)</f>
        <v>10.886402753872634</v>
      </c>
      <c r="I97" s="4">
        <f t="shared" si="6"/>
        <v>0.26874999999999999</v>
      </c>
      <c r="J97" s="13">
        <f t="shared" si="7"/>
        <v>-28.00000000000006</v>
      </c>
      <c r="K97" s="4"/>
      <c r="L97" s="4">
        <f>VLOOKUP($C97,'time leaving home q1 q2 q3'!$C$2:$F$956,3,FALSE)</f>
        <v>0.30208333333333331</v>
      </c>
      <c r="M97" s="14">
        <f>VLOOKUP($C97,'commute time q1 q2 q3'!$C$2:$F$957,3,FALSE)</f>
        <v>17.710534258979777</v>
      </c>
      <c r="N97" s="4">
        <f t="shared" si="8"/>
        <v>0.31388888888888888</v>
      </c>
      <c r="O97" s="13">
        <f t="shared" si="9"/>
        <v>36.99999999999995</v>
      </c>
      <c r="Q97" s="4">
        <f>VLOOKUP($C97,'time leaving home q1 q2 q3'!$C$2:$F$956,4,FALSE)</f>
        <v>0.34027777777777773</v>
      </c>
      <c r="R97" s="14">
        <f>VLOOKUP($C97,'commute time q1 q2 q3'!$C$2:$F$957,3,FALSE)</f>
        <v>17.710534258979777</v>
      </c>
      <c r="S97" s="4">
        <f t="shared" si="10"/>
        <v>0.3520833333333333</v>
      </c>
      <c r="T97" s="13">
        <f t="shared" si="11"/>
        <v>91.999999999999915</v>
      </c>
    </row>
    <row r="98" spans="1:20" x14ac:dyDescent="0.25">
      <c r="A98" s="6" t="s">
        <v>1588</v>
      </c>
      <c r="B98" s="6">
        <v>42780</v>
      </c>
      <c r="C98" s="6" t="s">
        <v>1589</v>
      </c>
      <c r="D98" s="6" t="str">
        <f>VLOOKUP(C98,'alternate id'!$A$2:$C$956,3,FALSE)</f>
        <v>Selinsgrove, PA</v>
      </c>
      <c r="E98" s="4">
        <f>VLOOKUP(D98,'sunrise times'!$A$2:$B$956,2,FALSE)</f>
        <v>0.27708333333333335</v>
      </c>
      <c r="F98" s="4"/>
      <c r="G98" s="4">
        <f>VLOOKUP($C98,'time leaving home q1 q2 q3'!$C$2:$F$956,2,FALSE)</f>
        <v>0.25972222222222224</v>
      </c>
      <c r="H98" s="14">
        <f>VLOOKUP($C98,'commute time q1 q2 q3'!$C$2:$F$957,2,FALSE)</f>
        <v>11.120033458803848</v>
      </c>
      <c r="I98" s="4">
        <f t="shared" si="6"/>
        <v>0.2673611111111111</v>
      </c>
      <c r="J98" s="13">
        <f t="shared" si="7"/>
        <v>-14.00000000000003</v>
      </c>
      <c r="K98" s="4"/>
      <c r="L98" s="4">
        <f>VLOOKUP($C98,'time leaving home q1 q2 q3'!$C$2:$F$956,3,FALSE)</f>
        <v>0.30277777777777776</v>
      </c>
      <c r="M98" s="14">
        <f>VLOOKUP($C98,'commute time q1 q2 q3'!$C$2:$F$957,3,FALSE)</f>
        <v>20.643239113827349</v>
      </c>
      <c r="N98" s="4">
        <f t="shared" si="8"/>
        <v>0.31666666666666665</v>
      </c>
      <c r="O98" s="13">
        <f t="shared" si="9"/>
        <v>56.999999999999957</v>
      </c>
      <c r="Q98" s="4">
        <f>VLOOKUP($C98,'time leaving home q1 q2 q3'!$C$2:$F$956,4,FALSE)</f>
        <v>0.3520833333333333</v>
      </c>
      <c r="R98" s="14">
        <f>VLOOKUP($C98,'commute time q1 q2 q3'!$C$2:$F$957,3,FALSE)</f>
        <v>20.643239113827349</v>
      </c>
      <c r="S98" s="4">
        <f t="shared" si="10"/>
        <v>0.3659722222222222</v>
      </c>
      <c r="T98" s="13">
        <f t="shared" si="11"/>
        <v>127.99999999999994</v>
      </c>
    </row>
    <row r="99" spans="1:20" x14ac:dyDescent="0.25">
      <c r="A99" s="6" t="s">
        <v>612</v>
      </c>
      <c r="B99" s="6">
        <v>22620</v>
      </c>
      <c r="C99" s="6" t="s">
        <v>613</v>
      </c>
      <c r="D99" s="6" t="str">
        <f>VLOOKUP(C99,'alternate id'!$A$2:$C$956,3,FALSE)</f>
        <v>Forrest City, AR</v>
      </c>
      <c r="E99" s="4">
        <f>VLOOKUP(D99,'sunrise times'!$A$2:$B$956,2,FALSE)</f>
        <v>0.27499999999999997</v>
      </c>
      <c r="F99" s="4"/>
      <c r="G99" s="4">
        <f>VLOOKUP($C99,'time leaving home q1 q2 q3'!$C$2:$F$956,2,FALSE)</f>
        <v>0.2638888888888889</v>
      </c>
      <c r="H99" s="14">
        <f>VLOOKUP($C99,'commute time q1 q2 q3'!$C$2:$F$957,2,FALSE)</f>
        <v>8.5555555555555554</v>
      </c>
      <c r="I99" s="4">
        <f t="shared" si="6"/>
        <v>0.26944444444444443</v>
      </c>
      <c r="J99" s="13">
        <f t="shared" si="7"/>
        <v>-7.9999999999999716</v>
      </c>
      <c r="K99" s="4"/>
      <c r="L99" s="4">
        <f>VLOOKUP($C99,'time leaving home q1 q2 q3'!$C$2:$F$956,3,FALSE)</f>
        <v>0.30277777777777776</v>
      </c>
      <c r="M99" s="14">
        <f>VLOOKUP($C99,'commute time q1 q2 q3'!$C$2:$F$957,3,FALSE)</f>
        <v>15.510204081632653</v>
      </c>
      <c r="N99" s="4">
        <f t="shared" si="8"/>
        <v>0.31319444444444444</v>
      </c>
      <c r="O99" s="13">
        <f t="shared" si="9"/>
        <v>55.00000000000005</v>
      </c>
      <c r="Q99" s="4">
        <f>VLOOKUP($C99,'time leaving home q1 q2 q3'!$C$2:$F$956,4,FALSE)</f>
        <v>0.34791666666666665</v>
      </c>
      <c r="R99" s="14">
        <f>VLOOKUP($C99,'commute time q1 q2 q3'!$C$2:$F$957,3,FALSE)</f>
        <v>15.510204081632653</v>
      </c>
      <c r="S99" s="4">
        <f t="shared" si="10"/>
        <v>0.35833333333333334</v>
      </c>
      <c r="T99" s="13">
        <f t="shared" si="11"/>
        <v>120.00000000000004</v>
      </c>
    </row>
    <row r="100" spans="1:20" x14ac:dyDescent="0.25">
      <c r="A100" s="6" t="s">
        <v>768</v>
      </c>
      <c r="B100" s="6">
        <v>25900</v>
      </c>
      <c r="C100" s="6" t="s">
        <v>769</v>
      </c>
      <c r="D100" s="6" t="str">
        <f>VLOOKUP(C100,'alternate id'!$A$2:$C$956,3,FALSE)</f>
        <v>Hilo, HI</v>
      </c>
      <c r="E100" s="4">
        <f>VLOOKUP(D100,'sunrise times'!$A$2:$B$956,2,FALSE)</f>
        <v>0.26041666666666669</v>
      </c>
      <c r="F100" s="4"/>
      <c r="G100" s="4">
        <f>VLOOKUP($C100,'time leaving home q1 q2 q3'!$C$2:$F$956,2,FALSE)</f>
        <v>0.26527777777777778</v>
      </c>
      <c r="H100" s="14">
        <f>VLOOKUP($C100,'commute time q1 q2 q3'!$C$2:$F$957,2,FALSE)</f>
        <v>11.966648611003636</v>
      </c>
      <c r="I100" s="4">
        <f t="shared" si="6"/>
        <v>0.27291666666666664</v>
      </c>
      <c r="J100" s="13">
        <f t="shared" si="7"/>
        <v>17.999999999999936</v>
      </c>
      <c r="K100" s="4"/>
      <c r="L100" s="4">
        <f>VLOOKUP($C100,'time leaving home q1 q2 q3'!$C$2:$F$956,3,FALSE)</f>
        <v>0.30277777777777776</v>
      </c>
      <c r="M100" s="14">
        <f>VLOOKUP($C100,'commute time q1 q2 q3'!$C$2:$F$957,3,FALSE)</f>
        <v>18.901461038961038</v>
      </c>
      <c r="N100" s="4">
        <f t="shared" si="8"/>
        <v>0.31527777777777777</v>
      </c>
      <c r="O100" s="13">
        <f t="shared" si="9"/>
        <v>78.999999999999972</v>
      </c>
      <c r="Q100" s="4">
        <f>VLOOKUP($C100,'time leaving home q1 q2 q3'!$C$2:$F$956,4,FALSE)</f>
        <v>0.35138888888888892</v>
      </c>
      <c r="R100" s="14">
        <f>VLOOKUP($C100,'commute time q1 q2 q3'!$C$2:$F$957,3,FALSE)</f>
        <v>18.901461038961038</v>
      </c>
      <c r="S100" s="4">
        <f t="shared" si="10"/>
        <v>0.36388888888888893</v>
      </c>
      <c r="T100" s="13">
        <f t="shared" si="11"/>
        <v>149.00000000000003</v>
      </c>
    </row>
    <row r="101" spans="1:20" x14ac:dyDescent="0.25">
      <c r="A101" s="6" t="s">
        <v>250</v>
      </c>
      <c r="B101" s="6">
        <v>15140</v>
      </c>
      <c r="C101" s="6" t="s">
        <v>251</v>
      </c>
      <c r="D101" s="6" t="str">
        <f>VLOOKUP(C101,'alternate id'!$A$2:$C$956,3,FALSE)</f>
        <v>Brownsville, TN</v>
      </c>
      <c r="E101" s="4">
        <f>VLOOKUP(D101,'sunrise times'!$A$2:$B$956,2,FALSE)</f>
        <v>0.27013888888888887</v>
      </c>
      <c r="F101" s="4"/>
      <c r="G101" s="4">
        <f>VLOOKUP($C101,'time leaving home q1 q2 q3'!$C$2:$F$956,2,FALSE)</f>
        <v>0.26527777777777778</v>
      </c>
      <c r="H101" s="14">
        <f>VLOOKUP($C101,'commute time q1 q2 q3'!$C$2:$F$957,2,FALSE)</f>
        <v>8.5474406991260921</v>
      </c>
      <c r="I101" s="4">
        <f t="shared" si="6"/>
        <v>0.27083333333333331</v>
      </c>
      <c r="J101" s="13">
        <f t="shared" si="7"/>
        <v>0.99999999999999645</v>
      </c>
      <c r="K101" s="4"/>
      <c r="L101" s="4">
        <f>VLOOKUP($C101,'time leaving home q1 q2 q3'!$C$2:$F$956,3,FALSE)</f>
        <v>0.30277777777777776</v>
      </c>
      <c r="M101" s="14">
        <f>VLOOKUP($C101,'commute time q1 q2 q3'!$C$2:$F$957,3,FALSE)</f>
        <v>17.830334190231362</v>
      </c>
      <c r="N101" s="4">
        <f t="shared" si="8"/>
        <v>0.31458333333333333</v>
      </c>
      <c r="O101" s="13">
        <f t="shared" si="9"/>
        <v>64</v>
      </c>
      <c r="Q101" s="4">
        <f>VLOOKUP($C101,'time leaving home q1 q2 q3'!$C$2:$F$956,4,FALSE)</f>
        <v>0.34652777777777777</v>
      </c>
      <c r="R101" s="14">
        <f>VLOOKUP($C101,'commute time q1 q2 q3'!$C$2:$F$957,3,FALSE)</f>
        <v>17.830334190231362</v>
      </c>
      <c r="S101" s="4">
        <f t="shared" si="10"/>
        <v>0.35833333333333334</v>
      </c>
      <c r="T101" s="13">
        <f t="shared" si="11"/>
        <v>127.00000000000003</v>
      </c>
    </row>
    <row r="102" spans="1:20" x14ac:dyDescent="0.25">
      <c r="A102" s="6" t="s">
        <v>1772</v>
      </c>
      <c r="B102" s="6">
        <v>46500</v>
      </c>
      <c r="C102" s="6" t="s">
        <v>1773</v>
      </c>
      <c r="D102" s="6" t="str">
        <f>VLOOKUP(C102,'alternate id'!$A$2:$C$956,3,FALSE)</f>
        <v>Urbana, OH</v>
      </c>
      <c r="E102" s="4">
        <f>VLOOKUP(D102,'sunrise times'!$A$2:$B$956,2,FALSE)</f>
        <v>0.29652777777777778</v>
      </c>
      <c r="F102" s="4"/>
      <c r="G102" s="4">
        <f>VLOOKUP($C102,'time leaving home q1 q2 q3'!$C$2:$F$956,2,FALSE)</f>
        <v>0.26111111111111113</v>
      </c>
      <c r="H102" s="14">
        <f>VLOOKUP($C102,'commute time q1 q2 q3'!$C$2:$F$957,2,FALSE)</f>
        <v>11.727235099337749</v>
      </c>
      <c r="I102" s="4">
        <f t="shared" si="6"/>
        <v>0.26874999999999999</v>
      </c>
      <c r="J102" s="13">
        <f t="shared" si="7"/>
        <v>-40.000000000000014</v>
      </c>
      <c r="K102" s="4"/>
      <c r="L102" s="4">
        <f>VLOOKUP($C102,'time leaving home q1 q2 q3'!$C$2:$F$956,3,FALSE)</f>
        <v>0.30277777777777776</v>
      </c>
      <c r="M102" s="14">
        <f>VLOOKUP($C102,'commute time q1 q2 q3'!$C$2:$F$957,3,FALSE)</f>
        <v>21.854618473895581</v>
      </c>
      <c r="N102" s="4">
        <f t="shared" si="8"/>
        <v>0.31736111111111109</v>
      </c>
      <c r="O102" s="13">
        <f t="shared" si="9"/>
        <v>29.999999999999972</v>
      </c>
      <c r="Q102" s="4">
        <f>VLOOKUP($C102,'time leaving home q1 q2 q3'!$C$2:$F$956,4,FALSE)</f>
        <v>0.35486111111111113</v>
      </c>
      <c r="R102" s="14">
        <f>VLOOKUP($C102,'commute time q1 q2 q3'!$C$2:$F$957,3,FALSE)</f>
        <v>21.854618473895581</v>
      </c>
      <c r="S102" s="4">
        <f t="shared" si="10"/>
        <v>0.36944444444444446</v>
      </c>
      <c r="T102" s="13">
        <f t="shared" si="11"/>
        <v>105.00000000000003</v>
      </c>
    </row>
    <row r="103" spans="1:20" x14ac:dyDescent="0.25">
      <c r="A103" s="6" t="s">
        <v>1902</v>
      </c>
      <c r="B103" s="6">
        <v>49540</v>
      </c>
      <c r="C103" s="6" t="s">
        <v>1903</v>
      </c>
      <c r="D103" s="6" t="str">
        <f>VLOOKUP(C103,'alternate id'!$A$2:$C$956,3,FALSE)</f>
        <v>Yazoo City, MS</v>
      </c>
      <c r="E103" s="4">
        <f>VLOOKUP(D103,'sunrise times'!$A$2:$B$956,2,FALSE)</f>
        <v>0.27361111111111108</v>
      </c>
      <c r="F103" s="4"/>
      <c r="G103" s="4">
        <f>VLOOKUP($C103,'time leaving home q1 q2 q3'!$C$2:$F$956,2,FALSE)</f>
        <v>0.27291666666666664</v>
      </c>
      <c r="H103" s="14">
        <f>VLOOKUP($C103,'commute time q1 q2 q3'!$C$2:$F$957,2,FALSE)</f>
        <v>10.826198630136986</v>
      </c>
      <c r="I103" s="4">
        <f t="shared" si="6"/>
        <v>0.27986111111111106</v>
      </c>
      <c r="J103" s="13">
        <f t="shared" si="7"/>
        <v>8.999999999999968</v>
      </c>
      <c r="K103" s="4"/>
      <c r="L103" s="4">
        <f>VLOOKUP($C103,'time leaving home q1 q2 q3'!$C$2:$F$956,3,FALSE)</f>
        <v>0.30277777777777776</v>
      </c>
      <c r="M103" s="14">
        <f>VLOOKUP($C103,'commute time q1 q2 q3'!$C$2:$F$957,3,FALSE)</f>
        <v>21.367720465890184</v>
      </c>
      <c r="N103" s="4">
        <f t="shared" si="8"/>
        <v>0.31736111111111109</v>
      </c>
      <c r="O103" s="13">
        <f t="shared" si="9"/>
        <v>63.000000000000021</v>
      </c>
      <c r="Q103" s="4">
        <f>VLOOKUP($C103,'time leaving home q1 q2 q3'!$C$2:$F$956,4,FALSE)</f>
        <v>0.34652777777777777</v>
      </c>
      <c r="R103" s="14">
        <f>VLOOKUP($C103,'commute time q1 q2 q3'!$C$2:$F$957,3,FALSE)</f>
        <v>21.367720465890184</v>
      </c>
      <c r="S103" s="4">
        <f t="shared" si="10"/>
        <v>0.3611111111111111</v>
      </c>
      <c r="T103" s="13">
        <f t="shared" si="11"/>
        <v>126.00000000000004</v>
      </c>
    </row>
    <row r="104" spans="1:20" x14ac:dyDescent="0.25">
      <c r="A104" s="6" t="s">
        <v>398</v>
      </c>
      <c r="B104" s="6">
        <v>18260</v>
      </c>
      <c r="C104" s="6" t="s">
        <v>399</v>
      </c>
      <c r="D104" s="6" t="str">
        <f>VLOOKUP(C104,'alternate id'!$A$2:$C$956,3,FALSE)</f>
        <v>Cookeville, TN</v>
      </c>
      <c r="E104" s="4">
        <f>VLOOKUP(D104,'sunrise times'!$A$2:$B$956,2,FALSE)</f>
        <v>0.25972222222222224</v>
      </c>
      <c r="F104" s="4"/>
      <c r="G104" s="4">
        <f>VLOOKUP($C104,'time leaving home q1 q2 q3'!$C$2:$F$956,2,FALSE)</f>
        <v>0.2722222222222222</v>
      </c>
      <c r="H104" s="14">
        <f>VLOOKUP($C104,'commute time q1 q2 q3'!$C$2:$F$957,2,FALSE)</f>
        <v>13</v>
      </c>
      <c r="I104" s="4">
        <f t="shared" si="6"/>
        <v>0.28125</v>
      </c>
      <c r="J104" s="13">
        <f t="shared" si="7"/>
        <v>30.999999999999972</v>
      </c>
      <c r="K104" s="4"/>
      <c r="L104" s="4">
        <f>VLOOKUP($C104,'time leaving home q1 q2 q3'!$C$2:$F$956,3,FALSE)</f>
        <v>0.30277777777777776</v>
      </c>
      <c r="M104" s="14">
        <f>VLOOKUP($C104,'commute time q1 q2 q3'!$C$2:$F$957,3,FALSE)</f>
        <v>21.243131029429723</v>
      </c>
      <c r="N104" s="4">
        <f t="shared" si="8"/>
        <v>0.31736111111111109</v>
      </c>
      <c r="O104" s="13">
        <f t="shared" si="9"/>
        <v>82.999999999999943</v>
      </c>
      <c r="Q104" s="4">
        <f>VLOOKUP($C104,'time leaving home q1 q2 q3'!$C$2:$F$956,4,FALSE)</f>
        <v>0.33749999999999997</v>
      </c>
      <c r="R104" s="14">
        <f>VLOOKUP($C104,'commute time q1 q2 q3'!$C$2:$F$957,3,FALSE)</f>
        <v>21.243131029429723</v>
      </c>
      <c r="S104" s="4">
        <f t="shared" si="10"/>
        <v>0.3520833333333333</v>
      </c>
      <c r="T104" s="13">
        <f t="shared" si="11"/>
        <v>132.99999999999991</v>
      </c>
    </row>
    <row r="105" spans="1:20" x14ac:dyDescent="0.25">
      <c r="A105" s="6" t="s">
        <v>1166</v>
      </c>
      <c r="B105" s="6">
        <v>34020</v>
      </c>
      <c r="C105" s="6" t="s">
        <v>1167</v>
      </c>
      <c r="D105" s="6" t="str">
        <f>VLOOKUP(C105,'alternate id'!$A$2:$C$956,3,FALSE)</f>
        <v>Morgan City, LA</v>
      </c>
      <c r="E105" s="4">
        <f>VLOOKUP(D105,'sunrise times'!$A$2:$B$956,2,FALSE)</f>
        <v>0.27638888888888885</v>
      </c>
      <c r="F105" s="4"/>
      <c r="G105" s="4">
        <f>VLOOKUP($C105,'time leaving home q1 q2 q3'!$C$2:$F$956,2,FALSE)</f>
        <v>0.26111111111111113</v>
      </c>
      <c r="H105" s="14">
        <f>VLOOKUP($C105,'commute time q1 q2 q3'!$C$2:$F$957,2,FALSE)</f>
        <v>8.3389787015653063</v>
      </c>
      <c r="I105" s="4">
        <f t="shared" si="6"/>
        <v>0.26666666666666666</v>
      </c>
      <c r="J105" s="13">
        <f t="shared" si="7"/>
        <v>-13.99999999999995</v>
      </c>
      <c r="K105" s="4"/>
      <c r="L105" s="4">
        <f>VLOOKUP($C105,'time leaving home q1 q2 q3'!$C$2:$F$956,3,FALSE)</f>
        <v>0.30277777777777776</v>
      </c>
      <c r="M105" s="14">
        <f>VLOOKUP($C105,'commute time q1 q2 q3'!$C$2:$F$957,3,FALSE)</f>
        <v>15.155239327296249</v>
      </c>
      <c r="N105" s="4">
        <f t="shared" si="8"/>
        <v>0.31319444444444444</v>
      </c>
      <c r="O105" s="13">
        <f t="shared" si="9"/>
        <v>53.000000000000057</v>
      </c>
      <c r="Q105" s="4">
        <f>VLOOKUP($C105,'time leaving home q1 q2 q3'!$C$2:$F$956,4,FALSE)</f>
        <v>0.34097222222222223</v>
      </c>
      <c r="R105" s="14">
        <f>VLOOKUP($C105,'commute time q1 q2 q3'!$C$2:$F$957,3,FALSE)</f>
        <v>15.155239327296249</v>
      </c>
      <c r="S105" s="4">
        <f t="shared" si="10"/>
        <v>0.35138888888888892</v>
      </c>
      <c r="T105" s="13">
        <f t="shared" si="11"/>
        <v>108.00000000000009</v>
      </c>
    </row>
    <row r="106" spans="1:20" x14ac:dyDescent="0.25">
      <c r="A106" s="6" t="s">
        <v>890</v>
      </c>
      <c r="B106" s="6">
        <v>28420</v>
      </c>
      <c r="C106" s="6" t="s">
        <v>891</v>
      </c>
      <c r="D106" s="6" t="str">
        <f>VLOOKUP(C106,'alternate id'!$A$2:$C$956,3,FALSE)</f>
        <v>Kennewick, WA</v>
      </c>
      <c r="E106" s="4">
        <f>VLOOKUP(D106,'sunrise times'!$A$2:$B$956,2,FALSE)</f>
        <v>0.26944444444444443</v>
      </c>
      <c r="F106" s="4"/>
      <c r="G106" s="4">
        <f>VLOOKUP($C106,'time leaving home q1 q2 q3'!$C$2:$F$956,2,FALSE)</f>
        <v>0.2590277777777778</v>
      </c>
      <c r="H106" s="14">
        <f>VLOOKUP($C106,'commute time q1 q2 q3'!$C$2:$F$957,2,FALSE)</f>
        <v>12.109708790908595</v>
      </c>
      <c r="I106" s="4">
        <f t="shared" si="6"/>
        <v>0.26736111111111116</v>
      </c>
      <c r="J106" s="13">
        <f t="shared" si="7"/>
        <v>-2.9999999999999094</v>
      </c>
      <c r="K106" s="4"/>
      <c r="L106" s="4">
        <f>VLOOKUP($C106,'time leaving home q1 q2 q3'!$C$2:$F$956,3,FALSE)</f>
        <v>0.30277777777777776</v>
      </c>
      <c r="M106" s="14">
        <f>VLOOKUP($C106,'commute time q1 q2 q3'!$C$2:$F$957,3,FALSE)</f>
        <v>18.071893187264635</v>
      </c>
      <c r="N106" s="4">
        <f t="shared" si="8"/>
        <v>0.31527777777777777</v>
      </c>
      <c r="O106" s="13">
        <f t="shared" si="9"/>
        <v>66</v>
      </c>
      <c r="Q106" s="4">
        <f>VLOOKUP($C106,'time leaving home q1 q2 q3'!$C$2:$F$956,4,FALSE)</f>
        <v>0.35416666666666669</v>
      </c>
      <c r="R106" s="14">
        <f>VLOOKUP($C106,'commute time q1 q2 q3'!$C$2:$F$957,3,FALSE)</f>
        <v>18.071893187264635</v>
      </c>
      <c r="S106" s="4">
        <f t="shared" si="10"/>
        <v>0.3666666666666667</v>
      </c>
      <c r="T106" s="13">
        <f t="shared" si="11"/>
        <v>140.00000000000006</v>
      </c>
    </row>
    <row r="107" spans="1:20" x14ac:dyDescent="0.25">
      <c r="A107" s="6" t="s">
        <v>576</v>
      </c>
      <c r="B107" s="6">
        <v>21940</v>
      </c>
      <c r="C107" s="6" t="s">
        <v>577</v>
      </c>
      <c r="D107" s="6" t="str">
        <f>VLOOKUP(C107,'alternate id'!$A$2:$C$956,3,FALSE)</f>
        <v>Fajardo, PR</v>
      </c>
      <c r="E107" s="4">
        <f>VLOOKUP(D107,'sunrise times'!$A$2:$B$956,2,FALSE)</f>
        <v>0.26180555555555557</v>
      </c>
      <c r="F107" s="4"/>
      <c r="G107" s="4">
        <f>VLOOKUP($C107,'time leaving home q1 q2 q3'!$C$2:$F$956,2,FALSE)</f>
        <v>0.2590277777777778</v>
      </c>
      <c r="H107" s="14">
        <f>VLOOKUP($C107,'commute time q1 q2 q3'!$C$2:$F$957,2,FALSE)</f>
        <v>13.573342493988321</v>
      </c>
      <c r="I107" s="4">
        <f t="shared" si="6"/>
        <v>0.2680555555555556</v>
      </c>
      <c r="J107" s="13">
        <f t="shared" si="7"/>
        <v>9.000000000000048</v>
      </c>
      <c r="K107" s="4"/>
      <c r="L107" s="4">
        <f>VLOOKUP($C107,'time leaving home q1 q2 q3'!$C$2:$F$956,3,FALSE)</f>
        <v>0.30277777777777776</v>
      </c>
      <c r="M107" s="14">
        <f>VLOOKUP($C107,'commute time q1 q2 q3'!$C$2:$F$957,3,FALSE)</f>
        <v>21.303970637303969</v>
      </c>
      <c r="N107" s="4">
        <f t="shared" si="8"/>
        <v>0.31736111111111109</v>
      </c>
      <c r="O107" s="13">
        <f t="shared" si="9"/>
        <v>79.999999999999943</v>
      </c>
      <c r="Q107" s="4">
        <f>VLOOKUP($C107,'time leaving home q1 q2 q3'!$C$2:$F$956,4,FALSE)</f>
        <v>0.35486111111111113</v>
      </c>
      <c r="R107" s="14">
        <f>VLOOKUP($C107,'commute time q1 q2 q3'!$C$2:$F$957,3,FALSE)</f>
        <v>21.303970637303969</v>
      </c>
      <c r="S107" s="4">
        <f t="shared" si="10"/>
        <v>0.36944444444444446</v>
      </c>
      <c r="T107" s="13">
        <f t="shared" si="11"/>
        <v>155</v>
      </c>
    </row>
    <row r="108" spans="1:20" x14ac:dyDescent="0.25">
      <c r="A108" s="6" t="s">
        <v>1590</v>
      </c>
      <c r="B108" s="6">
        <v>42820</v>
      </c>
      <c r="C108" s="6" t="s">
        <v>1591</v>
      </c>
      <c r="D108" s="6" t="str">
        <f>VLOOKUP(C108,'alternate id'!$A$2:$C$956,3,FALSE)</f>
        <v>Selma, AL</v>
      </c>
      <c r="E108" s="4">
        <f>VLOOKUP(D108,'sunrise times'!$A$2:$B$956,2,FALSE)</f>
        <v>0.26458333333333334</v>
      </c>
      <c r="F108" s="4"/>
      <c r="G108" s="4">
        <f>VLOOKUP($C108,'time leaving home q1 q2 q3'!$C$2:$F$956,2,FALSE)</f>
        <v>0.25833333333333336</v>
      </c>
      <c r="H108" s="14">
        <f>VLOOKUP($C108,'commute time q1 q2 q3'!$C$2:$F$957,2,FALSE)</f>
        <v>11.664501461513478</v>
      </c>
      <c r="I108" s="4">
        <f t="shared" si="6"/>
        <v>0.26597222222222222</v>
      </c>
      <c r="J108" s="13">
        <f t="shared" si="7"/>
        <v>1.9999999999999929</v>
      </c>
      <c r="K108" s="4"/>
      <c r="L108" s="4">
        <f>VLOOKUP($C108,'time leaving home q1 q2 q3'!$C$2:$F$956,3,FALSE)</f>
        <v>0.30277777777777776</v>
      </c>
      <c r="M108" s="14">
        <f>VLOOKUP($C108,'commute time q1 q2 q3'!$C$2:$F$957,3,FALSE)</f>
        <v>17.27963963963964</v>
      </c>
      <c r="N108" s="4">
        <f t="shared" si="8"/>
        <v>0.31458333333333333</v>
      </c>
      <c r="O108" s="13">
        <f t="shared" si="9"/>
        <v>71.999999999999972</v>
      </c>
      <c r="Q108" s="4">
        <f>VLOOKUP($C108,'time leaving home q1 q2 q3'!$C$2:$F$956,4,FALSE)</f>
        <v>0.35069444444444442</v>
      </c>
      <c r="R108" s="14">
        <f>VLOOKUP($C108,'commute time q1 q2 q3'!$C$2:$F$957,3,FALSE)</f>
        <v>17.27963963963964</v>
      </c>
      <c r="S108" s="4">
        <f t="shared" si="10"/>
        <v>0.36249999999999999</v>
      </c>
      <c r="T108" s="13">
        <f t="shared" si="11"/>
        <v>140.99999999999997</v>
      </c>
    </row>
    <row r="109" spans="1:20" x14ac:dyDescent="0.25">
      <c r="A109" s="6" t="s">
        <v>1910</v>
      </c>
      <c r="B109" s="6">
        <v>49740</v>
      </c>
      <c r="C109" s="6" t="s">
        <v>1911</v>
      </c>
      <c r="D109" s="6" t="str">
        <f>VLOOKUP(C109,'alternate id'!$A$2:$C$956,3,FALSE)</f>
        <v>Yuma, AZ</v>
      </c>
      <c r="E109" s="4">
        <f>VLOOKUP(D109,'sunrise times'!$A$2:$B$956,2,FALSE)</f>
        <v>0.2722222222222222</v>
      </c>
      <c r="F109" s="4"/>
      <c r="G109" s="4">
        <f>VLOOKUP($C109,'time leaving home q1 q2 q3'!$C$2:$F$956,2,FALSE)</f>
        <v>0.25486111111111109</v>
      </c>
      <c r="H109" s="14">
        <f>VLOOKUP($C109,'commute time q1 q2 q3'!$C$2:$F$957,2,FALSE)</f>
        <v>10.833784393324311</v>
      </c>
      <c r="I109" s="4">
        <f t="shared" si="6"/>
        <v>0.26180555555555551</v>
      </c>
      <c r="J109" s="13">
        <f t="shared" si="7"/>
        <v>-15.000000000000027</v>
      </c>
      <c r="K109" s="4"/>
      <c r="L109" s="4">
        <f>VLOOKUP($C109,'time leaving home q1 q2 q3'!$C$2:$F$956,3,FALSE)</f>
        <v>0.30277777777777776</v>
      </c>
      <c r="M109" s="14">
        <f>VLOOKUP($C109,'commute time q1 q2 q3'!$C$2:$F$957,3,FALSE)</f>
        <v>16.953752725007785</v>
      </c>
      <c r="N109" s="4">
        <f t="shared" si="8"/>
        <v>0.31388888888888888</v>
      </c>
      <c r="O109" s="13">
        <f t="shared" si="9"/>
        <v>60.000000000000021</v>
      </c>
      <c r="Q109" s="4">
        <f>VLOOKUP($C109,'time leaving home q1 q2 q3'!$C$2:$F$956,4,FALSE)</f>
        <v>0.35694444444444445</v>
      </c>
      <c r="R109" s="14">
        <f>VLOOKUP($C109,'commute time q1 q2 q3'!$C$2:$F$957,3,FALSE)</f>
        <v>16.953752725007785</v>
      </c>
      <c r="S109" s="4">
        <f t="shared" si="10"/>
        <v>0.36805555555555558</v>
      </c>
      <c r="T109" s="13">
        <f t="shared" si="11"/>
        <v>138.00000000000006</v>
      </c>
    </row>
    <row r="110" spans="1:20" x14ac:dyDescent="0.25">
      <c r="A110" s="6" t="s">
        <v>1188</v>
      </c>
      <c r="B110" s="6">
        <v>34460</v>
      </c>
      <c r="C110" s="6" t="s">
        <v>1189</v>
      </c>
      <c r="D110" s="6" t="str">
        <f>VLOOKUP(C110,'alternate id'!$A$2:$C$956,3,FALSE)</f>
        <v>Mount Sterling, KY</v>
      </c>
      <c r="E110" s="4">
        <f>VLOOKUP(D110,'sunrise times'!$A$2:$B$956,2,FALSE)</f>
        <v>0.29722222222222222</v>
      </c>
      <c r="F110" s="4"/>
      <c r="G110" s="4">
        <f>VLOOKUP($C110,'time leaving home q1 q2 q3'!$C$2:$F$956,2,FALSE)</f>
        <v>0.26041666666666669</v>
      </c>
      <c r="H110" s="14">
        <f>VLOOKUP($C110,'commute time q1 q2 q3'!$C$2:$F$957,2,FALSE)</f>
        <v>11.682343870470316</v>
      </c>
      <c r="I110" s="4">
        <f t="shared" si="6"/>
        <v>0.26805555555555555</v>
      </c>
      <c r="J110" s="13">
        <f t="shared" si="7"/>
        <v>-42.000000000000014</v>
      </c>
      <c r="K110" s="4"/>
      <c r="L110" s="4">
        <f>VLOOKUP($C110,'time leaving home q1 q2 q3'!$C$2:$F$956,3,FALSE)</f>
        <v>0.30277777777777776</v>
      </c>
      <c r="M110" s="14">
        <f>VLOOKUP($C110,'commute time q1 q2 q3'!$C$2:$F$957,3,FALSE)</f>
        <v>18.799058084772369</v>
      </c>
      <c r="N110" s="4">
        <f t="shared" si="8"/>
        <v>0.31527777777777777</v>
      </c>
      <c r="O110" s="13">
        <f t="shared" si="9"/>
        <v>25.999999999999986</v>
      </c>
      <c r="Q110" s="4">
        <f>VLOOKUP($C110,'time leaving home q1 q2 q3'!$C$2:$F$956,4,FALSE)</f>
        <v>0.35069444444444442</v>
      </c>
      <c r="R110" s="14">
        <f>VLOOKUP($C110,'commute time q1 q2 q3'!$C$2:$F$957,3,FALSE)</f>
        <v>18.799058084772369</v>
      </c>
      <c r="S110" s="4">
        <f t="shared" si="10"/>
        <v>0.36319444444444443</v>
      </c>
      <c r="T110" s="13">
        <f t="shared" si="11"/>
        <v>94.999999999999986</v>
      </c>
    </row>
    <row r="111" spans="1:20" x14ac:dyDescent="0.25">
      <c r="A111" s="6" t="s">
        <v>586</v>
      </c>
      <c r="B111" s="6">
        <v>22140</v>
      </c>
      <c r="C111" s="6" t="s">
        <v>587</v>
      </c>
      <c r="D111" s="6" t="str">
        <f>VLOOKUP(C111,'alternate id'!$A$2:$C$956,3,FALSE)</f>
        <v>Farmington, NM</v>
      </c>
      <c r="E111" s="4">
        <f>VLOOKUP(D111,'sunrise times'!$A$2:$B$956,2,FALSE)</f>
        <v>0.28125</v>
      </c>
      <c r="F111" s="4"/>
      <c r="G111" s="4">
        <f>VLOOKUP($C111,'time leaving home q1 q2 q3'!$C$2:$F$956,2,FALSE)</f>
        <v>0.26041666666666669</v>
      </c>
      <c r="H111" s="14">
        <f>VLOOKUP($C111,'commute time q1 q2 q3'!$C$2:$F$957,2,FALSE)</f>
        <v>12.085758220960493</v>
      </c>
      <c r="I111" s="4">
        <f t="shared" si="6"/>
        <v>0.26875000000000004</v>
      </c>
      <c r="J111" s="13">
        <f t="shared" si="7"/>
        <v>-17.999999999999936</v>
      </c>
      <c r="K111" s="4"/>
      <c r="L111" s="4">
        <f>VLOOKUP($C111,'time leaving home q1 q2 q3'!$C$2:$F$956,3,FALSE)</f>
        <v>0.3034722222222222</v>
      </c>
      <c r="M111" s="14">
        <f>VLOOKUP($C111,'commute time q1 q2 q3'!$C$2:$F$957,3,FALSE)</f>
        <v>18.948048949434309</v>
      </c>
      <c r="N111" s="4">
        <f t="shared" si="8"/>
        <v>0.31597222222222221</v>
      </c>
      <c r="O111" s="13">
        <f t="shared" si="9"/>
        <v>49.999999999999986</v>
      </c>
      <c r="Q111" s="4">
        <f>VLOOKUP($C111,'time leaving home q1 q2 q3'!$C$2:$F$956,4,FALSE)</f>
        <v>0.34652777777777777</v>
      </c>
      <c r="R111" s="14">
        <f>VLOOKUP($C111,'commute time q1 q2 q3'!$C$2:$F$957,3,FALSE)</f>
        <v>18.948048949434309</v>
      </c>
      <c r="S111" s="4">
        <f t="shared" si="10"/>
        <v>0.35902777777777778</v>
      </c>
      <c r="T111" s="13">
        <f t="shared" si="11"/>
        <v>112</v>
      </c>
    </row>
    <row r="112" spans="1:20" x14ac:dyDescent="0.25">
      <c r="A112" s="6" t="s">
        <v>526</v>
      </c>
      <c r="B112" s="6">
        <v>20900</v>
      </c>
      <c r="C112" s="6" t="s">
        <v>527</v>
      </c>
      <c r="D112" s="6" t="str">
        <f>VLOOKUP(C112,'alternate id'!$A$2:$C$956,3,FALSE)</f>
        <v>El Campo, TX</v>
      </c>
      <c r="E112" s="4">
        <f>VLOOKUP(D112,'sunrise times'!$A$2:$B$956,2,FALSE)</f>
        <v>0.2902777777777778</v>
      </c>
      <c r="F112" s="4"/>
      <c r="G112" s="4">
        <f>VLOOKUP($C112,'time leaving home q1 q2 q3'!$C$2:$F$956,2,FALSE)</f>
        <v>0.26666666666666666</v>
      </c>
      <c r="H112" s="14">
        <f>VLOOKUP($C112,'commute time q1 q2 q3'!$C$2:$F$957,2,FALSE)</f>
        <v>8.6272257323377364</v>
      </c>
      <c r="I112" s="4">
        <f t="shared" si="6"/>
        <v>0.2722222222222222</v>
      </c>
      <c r="J112" s="13">
        <f t="shared" si="7"/>
        <v>-26.000000000000068</v>
      </c>
      <c r="K112" s="4"/>
      <c r="L112" s="4">
        <f>VLOOKUP($C112,'time leaving home q1 q2 q3'!$C$2:$F$956,3,FALSE)</f>
        <v>0.3034722222222222</v>
      </c>
      <c r="M112" s="14">
        <f>VLOOKUP($C112,'commute time q1 q2 q3'!$C$2:$F$957,3,FALSE)</f>
        <v>16.939920948616599</v>
      </c>
      <c r="N112" s="4">
        <f t="shared" si="8"/>
        <v>0.31458333333333333</v>
      </c>
      <c r="O112" s="13">
        <f t="shared" si="9"/>
        <v>34.999999999999957</v>
      </c>
      <c r="Q112" s="4">
        <f>VLOOKUP($C112,'time leaving home q1 q2 q3'!$C$2:$F$956,4,FALSE)</f>
        <v>0.33402777777777781</v>
      </c>
      <c r="R112" s="14">
        <f>VLOOKUP($C112,'commute time q1 q2 q3'!$C$2:$F$957,3,FALSE)</f>
        <v>16.939920948616599</v>
      </c>
      <c r="S112" s="4">
        <f t="shared" si="10"/>
        <v>0.34513888888888894</v>
      </c>
      <c r="T112" s="13">
        <f t="shared" si="11"/>
        <v>79.000000000000043</v>
      </c>
    </row>
    <row r="113" spans="1:20" x14ac:dyDescent="0.25">
      <c r="A113" s="6" t="s">
        <v>594</v>
      </c>
      <c r="B113" s="6">
        <v>22280</v>
      </c>
      <c r="C113" s="6" t="s">
        <v>595</v>
      </c>
      <c r="D113" s="6" t="str">
        <f>VLOOKUP(C113,'alternate id'!$A$2:$C$956,3,FALSE)</f>
        <v>Fernley, NV</v>
      </c>
      <c r="E113" s="4">
        <f>VLOOKUP(D113,'sunrise times'!$A$2:$B$956,2,FALSE)</f>
        <v>0.27013888888888887</v>
      </c>
      <c r="F113" s="4"/>
      <c r="G113" s="4">
        <f>VLOOKUP($C113,'time leaving home q1 q2 q3'!$C$2:$F$956,2,FALSE)</f>
        <v>0.25972222222222224</v>
      </c>
      <c r="H113" s="14">
        <f>VLOOKUP($C113,'commute time q1 q2 q3'!$C$2:$F$957,2,FALSE)</f>
        <v>13.305876685934489</v>
      </c>
      <c r="I113" s="4">
        <f t="shared" si="6"/>
        <v>0.26875000000000004</v>
      </c>
      <c r="J113" s="13">
        <f t="shared" si="7"/>
        <v>-1.999999999999913</v>
      </c>
      <c r="K113" s="4"/>
      <c r="L113" s="4">
        <f>VLOOKUP($C113,'time leaving home q1 q2 q3'!$C$2:$F$956,3,FALSE)</f>
        <v>0.3034722222222222</v>
      </c>
      <c r="M113" s="14">
        <f>VLOOKUP($C113,'commute time q1 q2 q3'!$C$2:$F$957,3,FALSE)</f>
        <v>25.305721605465415</v>
      </c>
      <c r="N113" s="4">
        <f t="shared" si="8"/>
        <v>0.3208333333333333</v>
      </c>
      <c r="O113" s="13">
        <f t="shared" si="9"/>
        <v>72.999999999999986</v>
      </c>
      <c r="Q113" s="4">
        <f>VLOOKUP($C113,'time leaving home q1 q2 q3'!$C$2:$F$956,4,FALSE)</f>
        <v>0.35486111111111113</v>
      </c>
      <c r="R113" s="14">
        <f>VLOOKUP($C113,'commute time q1 q2 q3'!$C$2:$F$957,3,FALSE)</f>
        <v>25.305721605465415</v>
      </c>
      <c r="S113" s="4">
        <f t="shared" si="10"/>
        <v>0.37222222222222223</v>
      </c>
      <c r="T113" s="13">
        <f t="shared" si="11"/>
        <v>147.00000000000006</v>
      </c>
    </row>
    <row r="114" spans="1:20" x14ac:dyDescent="0.25">
      <c r="A114" s="6" t="s">
        <v>1540</v>
      </c>
      <c r="B114" s="6">
        <v>41820</v>
      </c>
      <c r="C114" s="6" t="s">
        <v>1541</v>
      </c>
      <c r="D114" s="6" t="str">
        <f>VLOOKUP(C114,'alternate id'!$A$2:$C$956,3,FALSE)</f>
        <v>Sanford, NC</v>
      </c>
      <c r="E114" s="4">
        <f>VLOOKUP(D114,'sunrise times'!$A$2:$B$956,2,FALSE)</f>
        <v>0.28402777777777777</v>
      </c>
      <c r="F114" s="4"/>
      <c r="G114" s="4">
        <f>VLOOKUP($C114,'time leaving home q1 q2 q3'!$C$2:$F$956,2,FALSE)</f>
        <v>0.26666666666666666</v>
      </c>
      <c r="H114" s="14">
        <f>VLOOKUP($C114,'commute time q1 q2 q3'!$C$2:$F$957,2,FALSE)</f>
        <v>12.585791543756145</v>
      </c>
      <c r="I114" s="4">
        <f t="shared" si="6"/>
        <v>0.27500000000000002</v>
      </c>
      <c r="J114" s="13">
        <f t="shared" si="7"/>
        <v>-12.999999999999954</v>
      </c>
      <c r="K114" s="4"/>
      <c r="L114" s="4">
        <f>VLOOKUP($C114,'time leaving home q1 q2 q3'!$C$2:$F$956,3,FALSE)</f>
        <v>0.3034722222222222</v>
      </c>
      <c r="M114" s="14">
        <f>VLOOKUP($C114,'commute time q1 q2 q3'!$C$2:$F$957,3,FALSE)</f>
        <v>18.289709762532983</v>
      </c>
      <c r="N114" s="4">
        <f t="shared" si="8"/>
        <v>0.31597222222222221</v>
      </c>
      <c r="O114" s="13">
        <f t="shared" si="9"/>
        <v>46</v>
      </c>
      <c r="Q114" s="4">
        <f>VLOOKUP($C114,'time leaving home q1 q2 q3'!$C$2:$F$956,4,FALSE)</f>
        <v>0.34513888888888888</v>
      </c>
      <c r="R114" s="14">
        <f>VLOOKUP($C114,'commute time q1 q2 q3'!$C$2:$F$957,3,FALSE)</f>
        <v>18.289709762532983</v>
      </c>
      <c r="S114" s="4">
        <f t="shared" si="10"/>
        <v>0.3576388888888889</v>
      </c>
      <c r="T114" s="13">
        <f t="shared" si="11"/>
        <v>106.00000000000003</v>
      </c>
    </row>
    <row r="115" spans="1:20" x14ac:dyDescent="0.25">
      <c r="A115" s="6" t="s">
        <v>1230</v>
      </c>
      <c r="B115" s="6">
        <v>35340</v>
      </c>
      <c r="C115" s="6" t="s">
        <v>1231</v>
      </c>
      <c r="D115" s="6" t="str">
        <f>VLOOKUP(C115,'alternate id'!$A$2:$C$956,3,FALSE)</f>
        <v>New Iberia, LA</v>
      </c>
      <c r="E115" s="4">
        <f>VLOOKUP(D115,'sunrise times'!$A$2:$B$956,2,FALSE)</f>
        <v>0.27777777777777779</v>
      </c>
      <c r="F115" s="4"/>
      <c r="G115" s="4">
        <f>VLOOKUP($C115,'time leaving home q1 q2 q3'!$C$2:$F$956,2,FALSE)</f>
        <v>0.26527777777777778</v>
      </c>
      <c r="H115" s="14">
        <f>VLOOKUP($C115,'commute time q1 q2 q3'!$C$2:$F$957,2,FALSE)</f>
        <v>11.27424644697798</v>
      </c>
      <c r="I115" s="4">
        <f t="shared" si="6"/>
        <v>0.27291666666666664</v>
      </c>
      <c r="J115" s="13">
        <f t="shared" si="7"/>
        <v>-7.0000000000000551</v>
      </c>
      <c r="K115" s="4"/>
      <c r="L115" s="4">
        <f>VLOOKUP($C115,'time leaving home q1 q2 q3'!$C$2:$F$956,3,FALSE)</f>
        <v>0.3034722222222222</v>
      </c>
      <c r="M115" s="14">
        <f>VLOOKUP($C115,'commute time q1 q2 q3'!$C$2:$F$957,3,FALSE)</f>
        <v>17.122485312444365</v>
      </c>
      <c r="N115" s="4">
        <f t="shared" si="8"/>
        <v>0.31527777777777777</v>
      </c>
      <c r="O115" s="13">
        <f t="shared" si="9"/>
        <v>53.999999999999972</v>
      </c>
      <c r="Q115" s="4">
        <f>VLOOKUP($C115,'time leaving home q1 q2 q3'!$C$2:$F$956,4,FALSE)</f>
        <v>0.34166666666666662</v>
      </c>
      <c r="R115" s="14">
        <f>VLOOKUP($C115,'commute time q1 q2 q3'!$C$2:$F$957,3,FALSE)</f>
        <v>17.122485312444365</v>
      </c>
      <c r="S115" s="4">
        <f t="shared" si="10"/>
        <v>0.35347222222222219</v>
      </c>
      <c r="T115" s="13">
        <f t="shared" si="11"/>
        <v>108.99999999999994</v>
      </c>
    </row>
    <row r="116" spans="1:20" x14ac:dyDescent="0.25">
      <c r="A116" s="6" t="s">
        <v>796</v>
      </c>
      <c r="B116" s="6">
        <v>26480</v>
      </c>
      <c r="C116" s="6" t="s">
        <v>797</v>
      </c>
      <c r="D116" s="6" t="str">
        <f>VLOOKUP(C116,'alternate id'!$A$2:$C$956,3,FALSE)</f>
        <v>Humboldt, TN</v>
      </c>
      <c r="E116" s="4">
        <f>VLOOKUP(D116,'sunrise times'!$A$2:$B$956,2,FALSE)</f>
        <v>0.26944444444444443</v>
      </c>
      <c r="F116" s="4"/>
      <c r="G116" s="4">
        <f>VLOOKUP($C116,'time leaving home q1 q2 q3'!$C$2:$F$956,2,FALSE)</f>
        <v>0.27152777777777776</v>
      </c>
      <c r="H116" s="14">
        <f>VLOOKUP($C116,'commute time q1 q2 q3'!$C$2:$F$957,2,FALSE)</f>
        <v>11.89799703264095</v>
      </c>
      <c r="I116" s="4">
        <f t="shared" si="6"/>
        <v>0.27916666666666662</v>
      </c>
      <c r="J116" s="13">
        <f t="shared" si="7"/>
        <v>13.99999999999995</v>
      </c>
      <c r="K116" s="4"/>
      <c r="L116" s="4">
        <f>VLOOKUP($C116,'time leaving home q1 q2 q3'!$C$2:$F$956,3,FALSE)</f>
        <v>0.3034722222222222</v>
      </c>
      <c r="M116" s="14">
        <f>VLOOKUP($C116,'commute time q1 q2 q3'!$C$2:$F$957,3,FALSE)</f>
        <v>21.111201962387572</v>
      </c>
      <c r="N116" s="4">
        <f t="shared" si="8"/>
        <v>0.31805555555555554</v>
      </c>
      <c r="O116" s="13">
        <f t="shared" si="9"/>
        <v>69.999999999999986</v>
      </c>
      <c r="Q116" s="4">
        <f>VLOOKUP($C116,'time leaving home q1 q2 q3'!$C$2:$F$956,4,FALSE)</f>
        <v>0.33819444444444446</v>
      </c>
      <c r="R116" s="14">
        <f>VLOOKUP($C116,'commute time q1 q2 q3'!$C$2:$F$957,3,FALSE)</f>
        <v>21.111201962387572</v>
      </c>
      <c r="S116" s="4">
        <f t="shared" si="10"/>
        <v>0.3527777777777778</v>
      </c>
      <c r="T116" s="13">
        <f t="shared" si="11"/>
        <v>120.00000000000004</v>
      </c>
    </row>
    <row r="117" spans="1:20" x14ac:dyDescent="0.25">
      <c r="A117" s="6" t="s">
        <v>1150</v>
      </c>
      <c r="B117" s="6">
        <v>33660</v>
      </c>
      <c r="C117" s="6" t="s">
        <v>1151</v>
      </c>
      <c r="D117" s="6" t="str">
        <f>VLOOKUP(C117,'alternate id'!$A$2:$C$956,3,FALSE)</f>
        <v>Mobile, AL</v>
      </c>
      <c r="E117" s="4">
        <f>VLOOKUP(D117,'sunrise times'!$A$2:$B$956,2,FALSE)</f>
        <v>0.2673611111111111</v>
      </c>
      <c r="F117" s="4"/>
      <c r="G117" s="4">
        <f>VLOOKUP($C117,'time leaving home q1 q2 q3'!$C$2:$F$956,2,FALSE)</f>
        <v>0.2638888888888889</v>
      </c>
      <c r="H117" s="14">
        <f>VLOOKUP($C117,'commute time q1 q2 q3'!$C$2:$F$957,2,FALSE)</f>
        <v>15.23577479821226</v>
      </c>
      <c r="I117" s="4">
        <f t="shared" si="6"/>
        <v>0.27430555555555558</v>
      </c>
      <c r="J117" s="13">
        <f t="shared" si="7"/>
        <v>10.000000000000044</v>
      </c>
      <c r="K117" s="4"/>
      <c r="L117" s="4">
        <f>VLOOKUP($C117,'time leaving home q1 q2 q3'!$C$2:$F$956,3,FALSE)</f>
        <v>0.3034722222222222</v>
      </c>
      <c r="M117" s="14">
        <f>VLOOKUP($C117,'commute time q1 q2 q3'!$C$2:$F$957,3,FALSE)</f>
        <v>21.680432613383978</v>
      </c>
      <c r="N117" s="4">
        <f t="shared" si="8"/>
        <v>0.31805555555555554</v>
      </c>
      <c r="O117" s="13">
        <f t="shared" si="9"/>
        <v>72.999999999999986</v>
      </c>
      <c r="Q117" s="4">
        <f>VLOOKUP($C117,'time leaving home q1 q2 q3'!$C$2:$F$956,4,FALSE)</f>
        <v>0.34930555555555554</v>
      </c>
      <c r="R117" s="14">
        <f>VLOOKUP($C117,'commute time q1 q2 q3'!$C$2:$F$957,3,FALSE)</f>
        <v>21.680432613383978</v>
      </c>
      <c r="S117" s="4">
        <f t="shared" si="10"/>
        <v>0.36388888888888887</v>
      </c>
      <c r="T117" s="13">
        <f t="shared" si="11"/>
        <v>139</v>
      </c>
    </row>
    <row r="118" spans="1:20" x14ac:dyDescent="0.25">
      <c r="A118" s="6" t="s">
        <v>140</v>
      </c>
      <c r="B118" s="6">
        <v>12820</v>
      </c>
      <c r="C118" s="6" t="s">
        <v>141</v>
      </c>
      <c r="D118" s="6" t="str">
        <f>VLOOKUP(C118,'alternate id'!$A$2:$C$956,3,FALSE)</f>
        <v>Bastrop, LA</v>
      </c>
      <c r="E118" s="4">
        <f>VLOOKUP(D118,'sunrise times'!$A$2:$B$956,2,FALSE)</f>
        <v>0.27777777777777779</v>
      </c>
      <c r="F118" s="4"/>
      <c r="G118" s="4">
        <f>VLOOKUP($C118,'time leaving home q1 q2 q3'!$C$2:$F$956,2,FALSE)</f>
        <v>0.2673611111111111</v>
      </c>
      <c r="H118" s="14">
        <f>VLOOKUP($C118,'commute time q1 q2 q3'!$C$2:$F$957,2,FALSE)</f>
        <v>10.721254355400697</v>
      </c>
      <c r="I118" s="4">
        <f t="shared" si="6"/>
        <v>0.27430555555555552</v>
      </c>
      <c r="J118" s="13">
        <f t="shared" si="7"/>
        <v>-5.0000000000000622</v>
      </c>
      <c r="K118" s="4"/>
      <c r="L118" s="4">
        <f>VLOOKUP($C118,'time leaving home q1 q2 q3'!$C$2:$F$956,3,FALSE)</f>
        <v>0.3034722222222222</v>
      </c>
      <c r="M118" s="14">
        <f>VLOOKUP($C118,'commute time q1 q2 q3'!$C$2:$F$957,3,FALSE)</f>
        <v>18.263073209975865</v>
      </c>
      <c r="N118" s="4">
        <f t="shared" si="8"/>
        <v>0.31597222222222221</v>
      </c>
      <c r="O118" s="13">
        <f t="shared" si="9"/>
        <v>54.999999999999964</v>
      </c>
      <c r="Q118" s="4">
        <f>VLOOKUP($C118,'time leaving home q1 q2 q3'!$C$2:$F$956,4,FALSE)</f>
        <v>0.34513888888888888</v>
      </c>
      <c r="R118" s="14">
        <f>VLOOKUP($C118,'commute time q1 q2 q3'!$C$2:$F$957,3,FALSE)</f>
        <v>18.263073209975865</v>
      </c>
      <c r="S118" s="4">
        <f t="shared" si="10"/>
        <v>0.3576388888888889</v>
      </c>
      <c r="T118" s="13">
        <f t="shared" si="11"/>
        <v>114.99999999999999</v>
      </c>
    </row>
    <row r="119" spans="1:20" x14ac:dyDescent="0.25">
      <c r="A119" s="6" t="s">
        <v>1578</v>
      </c>
      <c r="B119" s="6">
        <v>42620</v>
      </c>
      <c r="C119" s="6" t="s">
        <v>1579</v>
      </c>
      <c r="D119" s="6" t="str">
        <f>VLOOKUP(C119,'alternate id'!$A$2:$C$956,3,FALSE)</f>
        <v>Searcy, AR</v>
      </c>
      <c r="E119" s="4">
        <f>VLOOKUP(D119,'sunrise times'!$A$2:$B$956,2,FALSE)</f>
        <v>0.27708333333333335</v>
      </c>
      <c r="F119" s="4"/>
      <c r="G119" s="4">
        <f>VLOOKUP($C119,'time leaving home q1 q2 q3'!$C$2:$F$956,2,FALSE)</f>
        <v>0.26250000000000001</v>
      </c>
      <c r="H119" s="14">
        <f>VLOOKUP($C119,'commute time q1 q2 q3'!$C$2:$F$957,2,FALSE)</f>
        <v>10.83694036015199</v>
      </c>
      <c r="I119" s="4">
        <f t="shared" si="6"/>
        <v>0.26944444444444443</v>
      </c>
      <c r="J119" s="13">
        <f t="shared" si="7"/>
        <v>-11.000000000000041</v>
      </c>
      <c r="K119" s="4"/>
      <c r="L119" s="4">
        <f>VLOOKUP($C119,'time leaving home q1 q2 q3'!$C$2:$F$956,3,FALSE)</f>
        <v>0.3034722222222222</v>
      </c>
      <c r="M119" s="14">
        <f>VLOOKUP($C119,'commute time q1 q2 q3'!$C$2:$F$957,3,FALSE)</f>
        <v>17.695594421075935</v>
      </c>
      <c r="N119" s="4">
        <f t="shared" si="8"/>
        <v>0.31527777777777777</v>
      </c>
      <c r="O119" s="13">
        <f t="shared" si="9"/>
        <v>54.999999999999964</v>
      </c>
      <c r="Q119" s="4">
        <f>VLOOKUP($C119,'time leaving home q1 q2 q3'!$C$2:$F$956,4,FALSE)</f>
        <v>0.3430555555555555</v>
      </c>
      <c r="R119" s="14">
        <f>VLOOKUP($C119,'commute time q1 q2 q3'!$C$2:$F$957,3,FALSE)</f>
        <v>17.695594421075935</v>
      </c>
      <c r="S119" s="4">
        <f t="shared" si="10"/>
        <v>0.35486111111111107</v>
      </c>
      <c r="T119" s="13">
        <f t="shared" si="11"/>
        <v>111.99999999999991</v>
      </c>
    </row>
    <row r="120" spans="1:20" x14ac:dyDescent="0.25">
      <c r="A120" s="6" t="s">
        <v>146</v>
      </c>
      <c r="B120" s="6">
        <v>12940</v>
      </c>
      <c r="C120" s="6" t="s">
        <v>147</v>
      </c>
      <c r="D120" s="6" t="str">
        <f>VLOOKUP(C120,'alternate id'!$A$2:$C$956,3,FALSE)</f>
        <v>Baton Rouge, LA</v>
      </c>
      <c r="E120" s="4">
        <f>VLOOKUP(D120,'sunrise times'!$A$2:$B$956,2,FALSE)</f>
        <v>0.27569444444444446</v>
      </c>
      <c r="F120" s="4"/>
      <c r="G120" s="4">
        <f>VLOOKUP($C120,'time leaving home q1 q2 q3'!$C$2:$F$956,2,FALSE)</f>
        <v>0.26250000000000001</v>
      </c>
      <c r="H120" s="14">
        <f>VLOOKUP($C120,'commute time q1 q2 q3'!$C$2:$F$957,2,FALSE)</f>
        <v>15.271054445210201</v>
      </c>
      <c r="I120" s="4">
        <f t="shared" si="6"/>
        <v>0.2729166666666667</v>
      </c>
      <c r="J120" s="13">
        <f t="shared" si="7"/>
        <v>-3.9999999999999858</v>
      </c>
      <c r="K120" s="4"/>
      <c r="L120" s="4">
        <f>VLOOKUP($C120,'time leaving home q1 q2 q3'!$C$2:$F$956,3,FALSE)</f>
        <v>0.3034722222222222</v>
      </c>
      <c r="M120" s="14">
        <f>VLOOKUP($C120,'commute time q1 q2 q3'!$C$2:$F$957,3,FALSE)</f>
        <v>22.377162458564904</v>
      </c>
      <c r="N120" s="4">
        <f t="shared" si="8"/>
        <v>0.31874999999999998</v>
      </c>
      <c r="O120" s="13">
        <f t="shared" si="9"/>
        <v>61.999999999999943</v>
      </c>
      <c r="Q120" s="4">
        <f>VLOOKUP($C120,'time leaving home q1 q2 q3'!$C$2:$F$956,4,FALSE)</f>
        <v>0.34791666666666665</v>
      </c>
      <c r="R120" s="14">
        <f>VLOOKUP($C120,'commute time q1 q2 q3'!$C$2:$F$957,3,FALSE)</f>
        <v>22.377162458564904</v>
      </c>
      <c r="S120" s="4">
        <f t="shared" si="10"/>
        <v>0.36319444444444443</v>
      </c>
      <c r="T120" s="13">
        <f t="shared" si="11"/>
        <v>125.99999999999996</v>
      </c>
    </row>
    <row r="121" spans="1:20" x14ac:dyDescent="0.25">
      <c r="A121" s="6" t="s">
        <v>492</v>
      </c>
      <c r="B121" s="6">
        <v>20180</v>
      </c>
      <c r="C121" s="6" t="s">
        <v>493</v>
      </c>
      <c r="D121" s="6" t="str">
        <f>VLOOKUP(C121,'alternate id'!$A$2:$C$956,3,FALSE)</f>
        <v>DuBois, PA</v>
      </c>
      <c r="E121" s="4">
        <f>VLOOKUP(D121,'sunrise times'!$A$2:$B$956,2,FALSE)</f>
        <v>0.28263888888888888</v>
      </c>
      <c r="F121" s="4"/>
      <c r="G121" s="4">
        <f>VLOOKUP($C121,'time leaving home q1 q2 q3'!$C$2:$F$956,2,FALSE)</f>
        <v>0.26180555555555557</v>
      </c>
      <c r="H121" s="14">
        <f>VLOOKUP($C121,'commute time q1 q2 q3'!$C$2:$F$957,2,FALSE)</f>
        <v>10.502722641840858</v>
      </c>
      <c r="I121" s="4">
        <f t="shared" si="6"/>
        <v>0.26874999999999999</v>
      </c>
      <c r="J121" s="13">
        <f t="shared" si="7"/>
        <v>-20.000000000000007</v>
      </c>
      <c r="K121" s="4"/>
      <c r="L121" s="4">
        <f>VLOOKUP($C121,'time leaving home q1 q2 q3'!$C$2:$F$956,3,FALSE)</f>
        <v>0.3034722222222222</v>
      </c>
      <c r="M121" s="14">
        <f>VLOOKUP($C121,'commute time q1 q2 q3'!$C$2:$F$957,3,FALSE)</f>
        <v>17.787418197171206</v>
      </c>
      <c r="N121" s="4">
        <f t="shared" si="8"/>
        <v>0.31527777777777777</v>
      </c>
      <c r="O121" s="13">
        <f t="shared" si="9"/>
        <v>46.999999999999993</v>
      </c>
      <c r="Q121" s="4">
        <f>VLOOKUP($C121,'time leaving home q1 q2 q3'!$C$2:$F$956,4,FALSE)</f>
        <v>0.36180555555555555</v>
      </c>
      <c r="R121" s="14">
        <f>VLOOKUP($C121,'commute time q1 q2 q3'!$C$2:$F$957,3,FALSE)</f>
        <v>17.787418197171206</v>
      </c>
      <c r="S121" s="4">
        <f t="shared" si="10"/>
        <v>0.37361111111111112</v>
      </c>
      <c r="T121" s="13">
        <f t="shared" si="11"/>
        <v>131</v>
      </c>
    </row>
    <row r="122" spans="1:20" x14ac:dyDescent="0.25">
      <c r="A122" s="6" t="s">
        <v>1816</v>
      </c>
      <c r="B122" s="6">
        <v>47500</v>
      </c>
      <c r="C122" s="6" t="s">
        <v>1817</v>
      </c>
      <c r="D122" s="6" t="str">
        <f>VLOOKUP(C122,'alternate id'!$A$2:$C$956,3,FALSE)</f>
        <v>Walterboro, SC</v>
      </c>
      <c r="E122" s="4">
        <f>VLOOKUP(D122,'sunrise times'!$A$2:$B$956,2,FALSE)</f>
        <v>0.28819444444444448</v>
      </c>
      <c r="F122" s="4"/>
      <c r="G122" s="4">
        <f>VLOOKUP($C122,'time leaving home q1 q2 q3'!$C$2:$F$956,2,FALSE)</f>
        <v>0.25694444444444448</v>
      </c>
      <c r="H122" s="14">
        <f>VLOOKUP($C122,'commute time q1 q2 q3'!$C$2:$F$957,2,FALSE)</f>
        <v>13.229744728079911</v>
      </c>
      <c r="I122" s="4">
        <f t="shared" si="6"/>
        <v>0.26597222222222228</v>
      </c>
      <c r="J122" s="13">
        <f t="shared" si="7"/>
        <v>-31.999999999999964</v>
      </c>
      <c r="K122" s="4"/>
      <c r="L122" s="4">
        <f>VLOOKUP($C122,'time leaving home q1 q2 q3'!$C$2:$F$956,3,FALSE)</f>
        <v>0.3034722222222222</v>
      </c>
      <c r="M122" s="14">
        <f>VLOOKUP($C122,'commute time q1 q2 q3'!$C$2:$F$957,3,FALSE)</f>
        <v>28.2</v>
      </c>
      <c r="N122" s="4">
        <f t="shared" si="8"/>
        <v>0.32291666666666663</v>
      </c>
      <c r="O122" s="13">
        <f t="shared" si="9"/>
        <v>49.999999999999908</v>
      </c>
      <c r="Q122" s="4">
        <f>VLOOKUP($C122,'time leaving home q1 q2 q3'!$C$2:$F$956,4,FALSE)</f>
        <v>0.3430555555555555</v>
      </c>
      <c r="R122" s="14">
        <f>VLOOKUP($C122,'commute time q1 q2 q3'!$C$2:$F$957,3,FALSE)</f>
        <v>28.2</v>
      </c>
      <c r="S122" s="4">
        <f t="shared" si="10"/>
        <v>0.36249999999999993</v>
      </c>
      <c r="T122" s="13">
        <f t="shared" si="11"/>
        <v>106.99999999999986</v>
      </c>
    </row>
    <row r="123" spans="1:20" x14ac:dyDescent="0.25">
      <c r="A123" s="6" t="s">
        <v>156</v>
      </c>
      <c r="B123" s="6">
        <v>13140</v>
      </c>
      <c r="C123" s="6" t="s">
        <v>157</v>
      </c>
      <c r="D123" s="6" t="str">
        <f>VLOOKUP(C123,'alternate id'!$A$2:$C$956,3,FALSE)</f>
        <v>Beaumont, TX</v>
      </c>
      <c r="E123" s="4">
        <f>VLOOKUP(D123,'sunrise times'!$A$2:$B$956,2,FALSE)</f>
        <v>0.28402777777777777</v>
      </c>
      <c r="F123" s="4"/>
      <c r="G123" s="4">
        <f>VLOOKUP($C123,'time leaving home q1 q2 q3'!$C$2:$F$956,2,FALSE)</f>
        <v>0.26041666666666669</v>
      </c>
      <c r="H123" s="14">
        <f>VLOOKUP($C123,'commute time q1 q2 q3'!$C$2:$F$957,2,FALSE)</f>
        <v>11.834781359948302</v>
      </c>
      <c r="I123" s="4">
        <f t="shared" si="6"/>
        <v>0.26805555555555555</v>
      </c>
      <c r="J123" s="13">
        <f t="shared" si="7"/>
        <v>-23</v>
      </c>
      <c r="K123" s="4"/>
      <c r="L123" s="4">
        <f>VLOOKUP($C123,'time leaving home q1 q2 q3'!$C$2:$F$956,3,FALSE)</f>
        <v>0.3034722222222222</v>
      </c>
      <c r="M123" s="14">
        <f>VLOOKUP($C123,'commute time q1 q2 q3'!$C$2:$F$957,3,FALSE)</f>
        <v>18.085260209730997</v>
      </c>
      <c r="N123" s="4">
        <f t="shared" si="8"/>
        <v>0.31597222222222221</v>
      </c>
      <c r="O123" s="13">
        <f t="shared" si="9"/>
        <v>46</v>
      </c>
      <c r="Q123" s="4">
        <f>VLOOKUP($C123,'time leaving home q1 q2 q3'!$C$2:$F$956,4,FALSE)</f>
        <v>0.34791666666666665</v>
      </c>
      <c r="R123" s="14">
        <f>VLOOKUP($C123,'commute time q1 q2 q3'!$C$2:$F$957,3,FALSE)</f>
        <v>18.085260209730997</v>
      </c>
      <c r="S123" s="4">
        <f t="shared" si="10"/>
        <v>0.36041666666666666</v>
      </c>
      <c r="T123" s="13">
        <f t="shared" si="11"/>
        <v>110.00000000000001</v>
      </c>
    </row>
    <row r="124" spans="1:20" x14ac:dyDescent="0.25">
      <c r="A124" s="6" t="s">
        <v>1002</v>
      </c>
      <c r="B124" s="6">
        <v>30740</v>
      </c>
      <c r="C124" s="6" t="s">
        <v>1003</v>
      </c>
      <c r="D124" s="6" t="str">
        <f>VLOOKUP(C124,'alternate id'!$A$2:$C$956,3,FALSE)</f>
        <v>Lincolnton, NC</v>
      </c>
      <c r="E124" s="4">
        <f>VLOOKUP(D124,'sunrise times'!$A$2:$B$956,2,FALSE)</f>
        <v>0.28958333333333336</v>
      </c>
      <c r="F124" s="4"/>
      <c r="G124" s="4">
        <f>VLOOKUP($C124,'time leaving home q1 q2 q3'!$C$2:$F$956,2,FALSE)</f>
        <v>0.2673611111111111</v>
      </c>
      <c r="H124" s="14">
        <f>VLOOKUP($C124,'commute time q1 q2 q3'!$C$2:$F$957,2,FALSE)</f>
        <v>15.942117288651943</v>
      </c>
      <c r="I124" s="4">
        <f t="shared" si="6"/>
        <v>0.27777777777777779</v>
      </c>
      <c r="J124" s="13">
        <f t="shared" si="7"/>
        <v>-17.000000000000021</v>
      </c>
      <c r="K124" s="4"/>
      <c r="L124" s="4">
        <f>VLOOKUP($C124,'time leaving home q1 q2 q3'!$C$2:$F$956,3,FALSE)</f>
        <v>0.3034722222222222</v>
      </c>
      <c r="M124" s="14">
        <f>VLOOKUP($C124,'commute time q1 q2 q3'!$C$2:$F$957,3,FALSE)</f>
        <v>28.134597156398105</v>
      </c>
      <c r="N124" s="4">
        <f t="shared" si="8"/>
        <v>0.32291666666666663</v>
      </c>
      <c r="O124" s="13">
        <f t="shared" si="9"/>
        <v>47.999999999999908</v>
      </c>
      <c r="Q124" s="4">
        <f>VLOOKUP($C124,'time leaving home q1 q2 q3'!$C$2:$F$956,4,FALSE)</f>
        <v>0.3520833333333333</v>
      </c>
      <c r="R124" s="14">
        <f>VLOOKUP($C124,'commute time q1 q2 q3'!$C$2:$F$957,3,FALSE)</f>
        <v>28.134597156398105</v>
      </c>
      <c r="S124" s="4">
        <f t="shared" si="10"/>
        <v>0.37152777777777773</v>
      </c>
      <c r="T124" s="13">
        <f t="shared" si="11"/>
        <v>117.9999999999999</v>
      </c>
    </row>
    <row r="125" spans="1:20" x14ac:dyDescent="0.25">
      <c r="A125" s="6" t="s">
        <v>206</v>
      </c>
      <c r="B125" s="6">
        <v>14180</v>
      </c>
      <c r="C125" s="6" t="s">
        <v>207</v>
      </c>
      <c r="D125" s="6" t="str">
        <f>VLOOKUP(C125,'alternate id'!$A$2:$C$956,3,FALSE)</f>
        <v>Blytheville, AR</v>
      </c>
      <c r="E125" s="4">
        <f>VLOOKUP(D125,'sunrise times'!$A$2:$B$956,2,FALSE)</f>
        <v>0.2722222222222222</v>
      </c>
      <c r="F125" s="4"/>
      <c r="G125" s="4">
        <f>VLOOKUP($C125,'time leaving home q1 q2 q3'!$C$2:$F$956,2,FALSE)</f>
        <v>0.26180555555555557</v>
      </c>
      <c r="H125" s="14">
        <f>VLOOKUP($C125,'commute time q1 q2 q3'!$C$2:$F$957,2,FALSE)</f>
        <v>8.1915983606557372</v>
      </c>
      <c r="I125" s="4">
        <f t="shared" si="6"/>
        <v>0.2673611111111111</v>
      </c>
      <c r="J125" s="13">
        <f t="shared" si="7"/>
        <v>-6.9999999999999751</v>
      </c>
      <c r="K125" s="4"/>
      <c r="L125" s="4">
        <f>VLOOKUP($C125,'time leaving home q1 q2 q3'!$C$2:$F$956,3,FALSE)</f>
        <v>0.30416666666666664</v>
      </c>
      <c r="M125" s="14">
        <f>VLOOKUP($C125,'commute time q1 q2 q3'!$C$2:$F$957,3,FALSE)</f>
        <v>15.682268940896469</v>
      </c>
      <c r="N125" s="4">
        <f t="shared" si="8"/>
        <v>0.31458333333333333</v>
      </c>
      <c r="O125" s="13">
        <f t="shared" si="9"/>
        <v>61.000000000000028</v>
      </c>
      <c r="Q125" s="4">
        <f>VLOOKUP($C125,'time leaving home q1 q2 q3'!$C$2:$F$956,4,FALSE)</f>
        <v>0.36527777777777781</v>
      </c>
      <c r="R125" s="14">
        <f>VLOOKUP($C125,'commute time q1 q2 q3'!$C$2:$F$957,3,FALSE)</f>
        <v>15.682268940896469</v>
      </c>
      <c r="S125" s="4">
        <f t="shared" si="10"/>
        <v>0.3756944444444445</v>
      </c>
      <c r="T125" s="13">
        <f t="shared" si="11"/>
        <v>149.00000000000011</v>
      </c>
    </row>
    <row r="126" spans="1:20" x14ac:dyDescent="0.25">
      <c r="A126" s="6" t="s">
        <v>934</v>
      </c>
      <c r="B126" s="6">
        <v>29340</v>
      </c>
      <c r="C126" s="6" t="s">
        <v>935</v>
      </c>
      <c r="D126" s="6" t="str">
        <f>VLOOKUP(C126,'alternate id'!$A$2:$C$956,3,FALSE)</f>
        <v>Lake Charles, LA</v>
      </c>
      <c r="E126" s="4">
        <f>VLOOKUP(D126,'sunrise times'!$A$2:$B$956,2,FALSE)</f>
        <v>0.28194444444444444</v>
      </c>
      <c r="F126" s="4"/>
      <c r="G126" s="4">
        <f>VLOOKUP($C126,'time leaving home q1 q2 q3'!$C$2:$F$956,2,FALSE)</f>
        <v>0.26250000000000001</v>
      </c>
      <c r="H126" s="14">
        <f>VLOOKUP($C126,'commute time q1 q2 q3'!$C$2:$F$957,2,FALSE)</f>
        <v>11.633304519634478</v>
      </c>
      <c r="I126" s="4">
        <f t="shared" si="6"/>
        <v>0.27013888888888887</v>
      </c>
      <c r="J126" s="13">
        <f t="shared" si="7"/>
        <v>-17.000000000000021</v>
      </c>
      <c r="K126" s="4"/>
      <c r="L126" s="4">
        <f>VLOOKUP($C126,'time leaving home q1 q2 q3'!$C$2:$F$956,3,FALSE)</f>
        <v>0.30416666666666664</v>
      </c>
      <c r="M126" s="14">
        <f>VLOOKUP($C126,'commute time q1 q2 q3'!$C$2:$F$957,3,FALSE)</f>
        <v>17.5264720435428</v>
      </c>
      <c r="N126" s="4">
        <f t="shared" si="8"/>
        <v>0.31597222222222221</v>
      </c>
      <c r="O126" s="13">
        <f t="shared" si="9"/>
        <v>48.999999999999986</v>
      </c>
      <c r="Q126" s="4">
        <f>VLOOKUP($C126,'time leaving home q1 q2 q3'!$C$2:$F$956,4,FALSE)</f>
        <v>0.35069444444444442</v>
      </c>
      <c r="R126" s="14">
        <f>VLOOKUP($C126,'commute time q1 q2 q3'!$C$2:$F$957,3,FALSE)</f>
        <v>17.5264720435428</v>
      </c>
      <c r="S126" s="4">
        <f t="shared" si="10"/>
        <v>0.36249999999999999</v>
      </c>
      <c r="T126" s="13">
        <f t="shared" si="11"/>
        <v>116</v>
      </c>
    </row>
    <row r="127" spans="1:20" x14ac:dyDescent="0.25">
      <c r="A127" s="6" t="s">
        <v>1310</v>
      </c>
      <c r="B127" s="6">
        <v>36980</v>
      </c>
      <c r="C127" s="6" t="s">
        <v>1311</v>
      </c>
      <c r="D127" s="6" t="str">
        <f>VLOOKUP(C127,'alternate id'!$A$2:$C$956,3,FALSE)</f>
        <v>Owensboro, KY</v>
      </c>
      <c r="E127" s="4">
        <f>VLOOKUP(D127,'sunrise times'!$A$2:$B$956,2,FALSE)</f>
        <v>0.2638888888888889</v>
      </c>
      <c r="F127" s="4"/>
      <c r="G127" s="4">
        <f>VLOOKUP($C127,'time leaving home q1 q2 q3'!$C$2:$F$956,2,FALSE)</f>
        <v>0.27152777777777776</v>
      </c>
      <c r="H127" s="14">
        <f>VLOOKUP($C127,'commute time q1 q2 q3'!$C$2:$F$957,2,FALSE)</f>
        <v>10.977366082655713</v>
      </c>
      <c r="I127" s="4">
        <f t="shared" si="6"/>
        <v>0.27847222222222218</v>
      </c>
      <c r="J127" s="13">
        <f t="shared" si="7"/>
        <v>20.999999999999925</v>
      </c>
      <c r="K127" s="4"/>
      <c r="L127" s="4">
        <f>VLOOKUP($C127,'time leaving home q1 q2 q3'!$C$2:$F$956,3,FALSE)</f>
        <v>0.30416666666666664</v>
      </c>
      <c r="M127" s="14">
        <f>VLOOKUP($C127,'commute time q1 q2 q3'!$C$2:$F$957,3,FALSE)</f>
        <v>16.29675228189344</v>
      </c>
      <c r="N127" s="4">
        <f t="shared" si="8"/>
        <v>0.31527777777777777</v>
      </c>
      <c r="O127" s="13">
        <f t="shared" si="9"/>
        <v>73.999999999999972</v>
      </c>
      <c r="Q127" s="4">
        <f>VLOOKUP($C127,'time leaving home q1 q2 q3'!$C$2:$F$956,4,FALSE)</f>
        <v>0.35833333333333334</v>
      </c>
      <c r="R127" s="14">
        <f>VLOOKUP($C127,'commute time q1 q2 q3'!$C$2:$F$957,3,FALSE)</f>
        <v>16.29675228189344</v>
      </c>
      <c r="S127" s="4">
        <f t="shared" si="10"/>
        <v>0.36944444444444446</v>
      </c>
      <c r="T127" s="13">
        <f t="shared" si="11"/>
        <v>152</v>
      </c>
    </row>
    <row r="128" spans="1:20" x14ac:dyDescent="0.25">
      <c r="A128" s="6" t="s">
        <v>1908</v>
      </c>
      <c r="B128" s="6">
        <v>49700</v>
      </c>
      <c r="C128" s="6" t="s">
        <v>1909</v>
      </c>
      <c r="D128" s="6" t="str">
        <f>VLOOKUP(C128,'alternate id'!$A$2:$C$956,3,FALSE)</f>
        <v>Yuba City, CA</v>
      </c>
      <c r="E128" s="4">
        <f>VLOOKUP(D128,'sunrise times'!$A$2:$B$956,2,FALSE)</f>
        <v>0.27638888888888885</v>
      </c>
      <c r="F128" s="4"/>
      <c r="G128" s="4">
        <f>VLOOKUP($C128,'time leaving home q1 q2 q3'!$C$2:$F$956,2,FALSE)</f>
        <v>0.25694444444444448</v>
      </c>
      <c r="H128" s="14">
        <f>VLOOKUP($C128,'commute time q1 q2 q3'!$C$2:$F$957,2,FALSE)</f>
        <v>12.466526035305874</v>
      </c>
      <c r="I128" s="4">
        <f t="shared" si="6"/>
        <v>0.26527777777777783</v>
      </c>
      <c r="J128" s="13">
        <f t="shared" si="7"/>
        <v>-15.999999999999863</v>
      </c>
      <c r="K128" s="4"/>
      <c r="L128" s="4">
        <f>VLOOKUP($C128,'time leaving home q1 q2 q3'!$C$2:$F$956,3,FALSE)</f>
        <v>0.30416666666666664</v>
      </c>
      <c r="M128" s="14">
        <f>VLOOKUP($C128,'commute time q1 q2 q3'!$C$2:$F$957,3,FALSE)</f>
        <v>21.6333021515435</v>
      </c>
      <c r="N128" s="4">
        <f t="shared" si="8"/>
        <v>0.31874999999999998</v>
      </c>
      <c r="O128" s="13">
        <f t="shared" si="9"/>
        <v>61.000000000000028</v>
      </c>
      <c r="Q128" s="4">
        <f>VLOOKUP($C128,'time leaving home q1 q2 q3'!$C$2:$F$956,4,FALSE)</f>
        <v>0.36458333333333331</v>
      </c>
      <c r="R128" s="14">
        <f>VLOOKUP($C128,'commute time q1 q2 q3'!$C$2:$F$957,3,FALSE)</f>
        <v>21.6333021515435</v>
      </c>
      <c r="S128" s="4">
        <f t="shared" si="10"/>
        <v>0.37916666666666665</v>
      </c>
      <c r="T128" s="13">
        <f t="shared" si="11"/>
        <v>148.00000000000003</v>
      </c>
    </row>
    <row r="129" spans="1:20" x14ac:dyDescent="0.25">
      <c r="A129" s="6" t="s">
        <v>72</v>
      </c>
      <c r="B129" s="6">
        <v>11380</v>
      </c>
      <c r="C129" s="6" t="s">
        <v>73</v>
      </c>
      <c r="D129" s="6" t="str">
        <f>VLOOKUP(C129,'alternate id'!$A$2:$C$956,3,FALSE)</f>
        <v>Andrews, TX</v>
      </c>
      <c r="E129" s="4">
        <f>VLOOKUP(D129,'sunrise times'!$A$2:$B$956,2,FALSE)</f>
        <v>0.30763888888888891</v>
      </c>
      <c r="F129" s="4"/>
      <c r="G129" s="4">
        <f>VLOOKUP($C129,'time leaving home q1 q2 q3'!$C$2:$F$956,2,FALSE)</f>
        <v>0.26805555555555555</v>
      </c>
      <c r="H129" s="14">
        <f>VLOOKUP($C129,'commute time q1 q2 q3'!$C$2:$F$957,2,FALSE)</f>
        <v>7.2790084388185647</v>
      </c>
      <c r="I129" s="4">
        <f t="shared" si="6"/>
        <v>0.27291666666666664</v>
      </c>
      <c r="J129" s="13">
        <f t="shared" si="7"/>
        <v>-50.000000000000057</v>
      </c>
      <c r="K129" s="4"/>
      <c r="L129" s="4">
        <f>VLOOKUP($C129,'time leaving home q1 q2 q3'!$C$2:$F$956,3,FALSE)</f>
        <v>0.30416666666666664</v>
      </c>
      <c r="M129" s="14">
        <f>VLOOKUP($C129,'commute time q1 q2 q3'!$C$2:$F$957,3,FALSE)</f>
        <v>12.9004329004329</v>
      </c>
      <c r="N129" s="4">
        <f t="shared" si="8"/>
        <v>0.3125</v>
      </c>
      <c r="O129" s="13">
        <f t="shared" si="9"/>
        <v>6.9999999999999751</v>
      </c>
      <c r="Q129" s="4">
        <f>VLOOKUP($C129,'time leaving home q1 q2 q3'!$C$2:$F$956,4,FALSE)</f>
        <v>0.35000000000000003</v>
      </c>
      <c r="R129" s="14">
        <f>VLOOKUP($C129,'commute time q1 q2 q3'!$C$2:$F$957,3,FALSE)</f>
        <v>12.9004329004329</v>
      </c>
      <c r="S129" s="4">
        <f t="shared" si="10"/>
        <v>0.35833333333333339</v>
      </c>
      <c r="T129" s="13">
        <f t="shared" si="11"/>
        <v>73.000000000000057</v>
      </c>
    </row>
    <row r="130" spans="1:20" x14ac:dyDescent="0.25">
      <c r="A130" s="6" t="s">
        <v>760</v>
      </c>
      <c r="B130" s="6">
        <v>25760</v>
      </c>
      <c r="C130" s="6" t="s">
        <v>761</v>
      </c>
      <c r="D130" s="6" t="str">
        <f>VLOOKUP(C130,'alternate id'!$A$2:$C$956,3,FALSE)</f>
        <v>Helena, AR</v>
      </c>
      <c r="E130" s="4">
        <f>VLOOKUP(D130,'sunrise times'!$A$2:$B$956,2,FALSE)</f>
        <v>0.27430555555555552</v>
      </c>
      <c r="F130" s="4"/>
      <c r="G130" s="4">
        <f>VLOOKUP($C130,'time leaving home q1 q2 q3'!$C$2:$F$956,2,FALSE)</f>
        <v>0.27083333333333331</v>
      </c>
      <c r="H130" s="14">
        <f>VLOOKUP($C130,'commute time q1 q2 q3'!$C$2:$F$957,2,FALSE)</f>
        <v>7.82003599280144</v>
      </c>
      <c r="I130" s="4">
        <f t="shared" si="6"/>
        <v>0.27569444444444441</v>
      </c>
      <c r="J130" s="13">
        <f t="shared" si="7"/>
        <v>1.9999999999999929</v>
      </c>
      <c r="K130" s="4"/>
      <c r="L130" s="4">
        <f>VLOOKUP($C130,'time leaving home q1 q2 q3'!$C$2:$F$956,3,FALSE)</f>
        <v>0.30416666666666664</v>
      </c>
      <c r="M130" s="14">
        <f>VLOOKUP($C130,'commute time q1 q2 q3'!$C$2:$F$957,3,FALSE)</f>
        <v>13.015402843601896</v>
      </c>
      <c r="N130" s="4">
        <f t="shared" si="8"/>
        <v>0.31319444444444444</v>
      </c>
      <c r="O130" s="13">
        <f t="shared" si="9"/>
        <v>56.000000000000036</v>
      </c>
      <c r="Q130" s="4">
        <f>VLOOKUP($C130,'time leaving home q1 q2 q3'!$C$2:$F$956,4,FALSE)</f>
        <v>0.34583333333333338</v>
      </c>
      <c r="R130" s="14">
        <f>VLOOKUP($C130,'commute time q1 q2 q3'!$C$2:$F$957,3,FALSE)</f>
        <v>13.015402843601896</v>
      </c>
      <c r="S130" s="4">
        <f t="shared" si="10"/>
        <v>0.35486111111111118</v>
      </c>
      <c r="T130" s="13">
        <f t="shared" si="11"/>
        <v>116.00000000000014</v>
      </c>
    </row>
    <row r="131" spans="1:20" x14ac:dyDescent="0.25">
      <c r="A131" s="6" t="s">
        <v>1566</v>
      </c>
      <c r="B131" s="6">
        <v>42380</v>
      </c>
      <c r="C131" s="6" t="s">
        <v>1567</v>
      </c>
      <c r="D131" s="6" t="str">
        <f>VLOOKUP(C131,'alternate id'!$A$2:$C$956,3,FALSE)</f>
        <v>Sayre, PA</v>
      </c>
      <c r="E131" s="4">
        <f>VLOOKUP(D131,'sunrise times'!$A$2:$B$956,2,FALSE)</f>
        <v>0.27638888888888885</v>
      </c>
      <c r="F131" s="4"/>
      <c r="G131" s="4">
        <f>VLOOKUP($C131,'time leaving home q1 q2 q3'!$C$2:$F$956,2,FALSE)</f>
        <v>0.26041666666666669</v>
      </c>
      <c r="H131" s="14">
        <f>VLOOKUP($C131,'commute time q1 q2 q3'!$C$2:$F$957,2,FALSE)</f>
        <v>8.9941162626500351</v>
      </c>
      <c r="I131" s="4">
        <f t="shared" si="6"/>
        <v>0.26597222222222222</v>
      </c>
      <c r="J131" s="13">
        <f t="shared" si="7"/>
        <v>-14.999999999999947</v>
      </c>
      <c r="K131" s="4"/>
      <c r="L131" s="4">
        <f>VLOOKUP($C131,'time leaving home q1 q2 q3'!$C$2:$F$956,3,FALSE)</f>
        <v>0.30416666666666664</v>
      </c>
      <c r="M131" s="14">
        <f>VLOOKUP($C131,'commute time q1 q2 q3'!$C$2:$F$957,3,FALSE)</f>
        <v>18.722765818656228</v>
      </c>
      <c r="N131" s="4">
        <f t="shared" si="8"/>
        <v>0.31666666666666665</v>
      </c>
      <c r="O131" s="13">
        <f t="shared" si="9"/>
        <v>58.000000000000028</v>
      </c>
      <c r="Q131" s="4">
        <f>VLOOKUP($C131,'time leaving home q1 q2 q3'!$C$2:$F$956,4,FALSE)</f>
        <v>0.3527777777777778</v>
      </c>
      <c r="R131" s="14">
        <f>VLOOKUP($C131,'commute time q1 q2 q3'!$C$2:$F$957,3,FALSE)</f>
        <v>18.722765818656228</v>
      </c>
      <c r="S131" s="4">
        <f t="shared" si="10"/>
        <v>0.36527777777777781</v>
      </c>
      <c r="T131" s="13">
        <f t="shared" si="11"/>
        <v>128.00000000000011</v>
      </c>
    </row>
    <row r="132" spans="1:20" x14ac:dyDescent="0.25">
      <c r="A132" s="6" t="s">
        <v>588</v>
      </c>
      <c r="B132" s="6">
        <v>22180</v>
      </c>
      <c r="C132" s="6" t="s">
        <v>589</v>
      </c>
      <c r="D132" s="6" t="str">
        <f>VLOOKUP(C132,'alternate id'!$A$2:$C$956,3,FALSE)</f>
        <v>Fayetteville, NC</v>
      </c>
      <c r="E132" s="4">
        <f>VLOOKUP(D132,'sunrise times'!$A$2:$B$956,2,FALSE)</f>
        <v>0.28333333333333333</v>
      </c>
      <c r="F132" s="4"/>
      <c r="G132" s="4">
        <f>VLOOKUP($C132,'time leaving home q1 q2 q3'!$C$2:$F$956,2,FALSE)</f>
        <v>0.25763888888888892</v>
      </c>
      <c r="H132" s="14">
        <f>VLOOKUP($C132,'commute time q1 q2 q3'!$C$2:$F$957,2,FALSE)</f>
        <v>13.153580596618571</v>
      </c>
      <c r="I132" s="4">
        <f t="shared" ref="I132:I195" si="12">G132+TIME(0,H132,0)</f>
        <v>0.26666666666666672</v>
      </c>
      <c r="J132" s="13">
        <f t="shared" ref="J132:J195" si="13">(I132-$E132)*60*24</f>
        <v>-23.999999999999915</v>
      </c>
      <c r="K132" s="4"/>
      <c r="L132" s="4">
        <f>VLOOKUP($C132,'time leaving home q1 q2 q3'!$C$2:$F$956,3,FALSE)</f>
        <v>0.30416666666666664</v>
      </c>
      <c r="M132" s="14">
        <f>VLOOKUP($C132,'commute time q1 q2 q3'!$C$2:$F$957,3,FALSE)</f>
        <v>20.430693576477822</v>
      </c>
      <c r="N132" s="4">
        <f t="shared" ref="N132:N195" si="14">L132+TIME(0,M132,0)</f>
        <v>0.31805555555555554</v>
      </c>
      <c r="O132" s="13">
        <f t="shared" ref="O132:O195" si="15">(N132-$E132)*60*24</f>
        <v>49.999999999999986</v>
      </c>
      <c r="Q132" s="4">
        <f>VLOOKUP($C132,'time leaving home q1 q2 q3'!$C$2:$F$956,4,FALSE)</f>
        <v>0.3520833333333333</v>
      </c>
      <c r="R132" s="14">
        <f>VLOOKUP($C132,'commute time q1 q2 q3'!$C$2:$F$957,3,FALSE)</f>
        <v>20.430693576477822</v>
      </c>
      <c r="S132" s="4">
        <f t="shared" ref="S132:S195" si="16">Q132+TIME(0,R132,0)</f>
        <v>0.3659722222222222</v>
      </c>
      <c r="T132" s="13">
        <f t="shared" ref="T132:T195" si="17">(S132-$E132)*60*24</f>
        <v>118.99999999999997</v>
      </c>
    </row>
    <row r="133" spans="1:20" x14ac:dyDescent="0.25">
      <c r="A133" s="6" t="s">
        <v>484</v>
      </c>
      <c r="B133" s="6">
        <v>20020</v>
      </c>
      <c r="C133" s="6" t="s">
        <v>485</v>
      </c>
      <c r="D133" s="6" t="str">
        <f>VLOOKUP(C133,'alternate id'!$A$2:$C$956,3,FALSE)</f>
        <v>Dothan, AL</v>
      </c>
      <c r="E133" s="4">
        <f>VLOOKUP(D133,'sunrise times'!$A$2:$B$956,2,FALSE)</f>
        <v>0.25972222222222224</v>
      </c>
      <c r="F133" s="4"/>
      <c r="G133" s="4">
        <f>VLOOKUP($C133,'time leaving home q1 q2 q3'!$C$2:$F$956,2,FALSE)</f>
        <v>0.26944444444444443</v>
      </c>
      <c r="H133" s="14">
        <f>VLOOKUP($C133,'commute time q1 q2 q3'!$C$2:$F$957,2,FALSE)</f>
        <v>12.212186187795943</v>
      </c>
      <c r="I133" s="4">
        <f t="shared" si="12"/>
        <v>0.27777777777777779</v>
      </c>
      <c r="J133" s="13">
        <f t="shared" si="13"/>
        <v>25.999999999999986</v>
      </c>
      <c r="K133" s="4"/>
      <c r="L133" s="4">
        <f>VLOOKUP($C133,'time leaving home q1 q2 q3'!$C$2:$F$956,3,FALSE)</f>
        <v>0.30416666666666664</v>
      </c>
      <c r="M133" s="14">
        <f>VLOOKUP($C133,'commute time q1 q2 q3'!$C$2:$F$957,3,FALSE)</f>
        <v>18.944283574638042</v>
      </c>
      <c r="N133" s="4">
        <f t="shared" si="14"/>
        <v>0.31666666666666665</v>
      </c>
      <c r="O133" s="13">
        <f t="shared" si="15"/>
        <v>81.999999999999943</v>
      </c>
      <c r="Q133" s="4">
        <f>VLOOKUP($C133,'time leaving home q1 q2 q3'!$C$2:$F$956,4,FALSE)</f>
        <v>0.34861111111111115</v>
      </c>
      <c r="R133" s="14">
        <f>VLOOKUP($C133,'commute time q1 q2 q3'!$C$2:$F$957,3,FALSE)</f>
        <v>18.944283574638042</v>
      </c>
      <c r="S133" s="4">
        <f t="shared" si="16"/>
        <v>0.36111111111111116</v>
      </c>
      <c r="T133" s="13">
        <f t="shared" si="17"/>
        <v>146.00000000000003</v>
      </c>
    </row>
    <row r="134" spans="1:20" x14ac:dyDescent="0.25">
      <c r="A134" s="6" t="s">
        <v>1714</v>
      </c>
      <c r="B134" s="6">
        <v>45380</v>
      </c>
      <c r="C134" s="6" t="s">
        <v>1715</v>
      </c>
      <c r="D134" s="6" t="str">
        <f>VLOOKUP(C134,'alternate id'!$A$2:$C$956,3,FALSE)</f>
        <v>Taylorville, IL</v>
      </c>
      <c r="E134" s="4">
        <f>VLOOKUP(D134,'sunrise times'!$A$2:$B$956,2,FALSE)</f>
        <v>0.27013888888888887</v>
      </c>
      <c r="F134" s="4"/>
      <c r="G134" s="4">
        <f>VLOOKUP($C134,'time leaving home q1 q2 q3'!$C$2:$F$956,2,FALSE)</f>
        <v>0.26597222222222222</v>
      </c>
      <c r="H134" s="14">
        <f>VLOOKUP($C134,'commute time q1 q2 q3'!$C$2:$F$957,2,FALSE)</f>
        <v>10.506453048509123</v>
      </c>
      <c r="I134" s="4">
        <f t="shared" si="12"/>
        <v>0.27291666666666664</v>
      </c>
      <c r="J134" s="13">
        <f t="shared" si="13"/>
        <v>3.9999999999999858</v>
      </c>
      <c r="K134" s="4"/>
      <c r="L134" s="4">
        <f>VLOOKUP($C134,'time leaving home q1 q2 q3'!$C$2:$F$956,3,FALSE)</f>
        <v>0.30416666666666664</v>
      </c>
      <c r="M134" s="14">
        <f>VLOOKUP($C134,'commute time q1 q2 q3'!$C$2:$F$957,3,FALSE)</f>
        <v>20.910216718266255</v>
      </c>
      <c r="N134" s="4">
        <f t="shared" si="14"/>
        <v>0.31805555555555554</v>
      </c>
      <c r="O134" s="13">
        <f t="shared" si="15"/>
        <v>69</v>
      </c>
      <c r="Q134" s="4">
        <f>VLOOKUP($C134,'time leaving home q1 q2 q3'!$C$2:$F$956,4,FALSE)</f>
        <v>0.3444444444444445</v>
      </c>
      <c r="R134" s="14">
        <f>VLOOKUP($C134,'commute time q1 q2 q3'!$C$2:$F$957,3,FALSE)</f>
        <v>20.910216718266255</v>
      </c>
      <c r="S134" s="4">
        <f t="shared" si="16"/>
        <v>0.35833333333333339</v>
      </c>
      <c r="T134" s="13">
        <f t="shared" si="17"/>
        <v>127.00000000000011</v>
      </c>
    </row>
    <row r="135" spans="1:20" x14ac:dyDescent="0.25">
      <c r="A135" s="6" t="s">
        <v>680</v>
      </c>
      <c r="B135" s="6">
        <v>24180</v>
      </c>
      <c r="C135" s="6" t="s">
        <v>681</v>
      </c>
      <c r="D135" s="6" t="str">
        <f>VLOOKUP(C135,'alternate id'!$A$2:$C$956,3,FALSE)</f>
        <v>Granbury, TX</v>
      </c>
      <c r="E135" s="4">
        <f>VLOOKUP(D135,'sunrise times'!$A$2:$B$956,2,FALSE)</f>
        <v>0.29444444444444445</v>
      </c>
      <c r="F135" s="4"/>
      <c r="G135" s="4">
        <f>VLOOKUP($C135,'time leaving home q1 q2 q3'!$C$2:$F$956,2,FALSE)</f>
        <v>0.26250000000000001</v>
      </c>
      <c r="H135" s="14">
        <f>VLOOKUP($C135,'commute time q1 q2 q3'!$C$2:$F$957,2,FALSE)</f>
        <v>13.357798165137615</v>
      </c>
      <c r="I135" s="4">
        <f t="shared" si="12"/>
        <v>0.27152777777777781</v>
      </c>
      <c r="J135" s="13">
        <f t="shared" si="13"/>
        <v>-32.999999999999964</v>
      </c>
      <c r="K135" s="4"/>
      <c r="L135" s="4">
        <f>VLOOKUP($C135,'time leaving home q1 q2 q3'!$C$2:$F$956,3,FALSE)</f>
        <v>0.30486111111111108</v>
      </c>
      <c r="M135" s="14">
        <f>VLOOKUP($C135,'commute time q1 q2 q3'!$C$2:$F$957,3,FALSE)</f>
        <v>22.145859085290482</v>
      </c>
      <c r="N135" s="4">
        <f t="shared" si="14"/>
        <v>0.32013888888888886</v>
      </c>
      <c r="O135" s="13">
        <f t="shared" si="15"/>
        <v>36.99999999999995</v>
      </c>
      <c r="Q135" s="4">
        <f>VLOOKUP($C135,'time leaving home q1 q2 q3'!$C$2:$F$956,4,FALSE)</f>
        <v>0.34861111111111115</v>
      </c>
      <c r="R135" s="14">
        <f>VLOOKUP($C135,'commute time q1 q2 q3'!$C$2:$F$957,3,FALSE)</f>
        <v>22.145859085290482</v>
      </c>
      <c r="S135" s="4">
        <f t="shared" si="16"/>
        <v>0.36388888888888893</v>
      </c>
      <c r="T135" s="13">
        <f t="shared" si="17"/>
        <v>100.00000000000006</v>
      </c>
    </row>
    <row r="136" spans="1:20" x14ac:dyDescent="0.25">
      <c r="A136" s="6" t="s">
        <v>332</v>
      </c>
      <c r="B136" s="6">
        <v>16900</v>
      </c>
      <c r="C136" s="6" t="s">
        <v>333</v>
      </c>
      <c r="D136" s="6" t="str">
        <f>VLOOKUP(C136,'alternate id'!$A$2:$C$956,3,FALSE)</f>
        <v>Chester, SC</v>
      </c>
      <c r="E136" s="4">
        <f>VLOOKUP(D136,'sunrise times'!$A$2:$B$956,2,FALSE)</f>
        <v>0.28958333333333336</v>
      </c>
      <c r="F136" s="4"/>
      <c r="G136" s="4">
        <f>VLOOKUP($C136,'time leaving home q1 q2 q3'!$C$2:$F$956,2,FALSE)</f>
        <v>0.27083333333333331</v>
      </c>
      <c r="H136" s="14">
        <f>VLOOKUP($C136,'commute time q1 q2 q3'!$C$2:$F$957,2,FALSE)</f>
        <v>15.103633916554509</v>
      </c>
      <c r="I136" s="4">
        <f t="shared" si="12"/>
        <v>0.28125</v>
      </c>
      <c r="J136" s="13">
        <f t="shared" si="13"/>
        <v>-12.000000000000037</v>
      </c>
      <c r="K136" s="4"/>
      <c r="L136" s="4">
        <f>VLOOKUP($C136,'time leaving home q1 q2 q3'!$C$2:$F$956,3,FALSE)</f>
        <v>0.30486111111111108</v>
      </c>
      <c r="M136" s="14">
        <f>VLOOKUP($C136,'commute time q1 q2 q3'!$C$2:$F$957,3,FALSE)</f>
        <v>26.492385786802032</v>
      </c>
      <c r="N136" s="4">
        <f t="shared" si="14"/>
        <v>0.32291666666666663</v>
      </c>
      <c r="O136" s="13">
        <f t="shared" si="15"/>
        <v>47.999999999999908</v>
      </c>
      <c r="Q136" s="4">
        <f>VLOOKUP($C136,'time leaving home q1 q2 q3'!$C$2:$F$956,4,FALSE)</f>
        <v>0.35138888888888892</v>
      </c>
      <c r="R136" s="14">
        <f>VLOOKUP($C136,'commute time q1 q2 q3'!$C$2:$F$957,3,FALSE)</f>
        <v>26.492385786802032</v>
      </c>
      <c r="S136" s="4">
        <f t="shared" si="16"/>
        <v>0.36944444444444446</v>
      </c>
      <c r="T136" s="13">
        <f t="shared" si="17"/>
        <v>114.99999999999999</v>
      </c>
    </row>
    <row r="137" spans="1:20" x14ac:dyDescent="0.25">
      <c r="A137" s="6" t="s">
        <v>458</v>
      </c>
      <c r="B137" s="6">
        <v>19540</v>
      </c>
      <c r="C137" s="6" t="s">
        <v>459</v>
      </c>
      <c r="D137" s="6" t="str">
        <f>VLOOKUP(C137,'alternate id'!$A$2:$C$956,3,FALSE)</f>
        <v>Decatur, IN</v>
      </c>
      <c r="E137" s="4">
        <f>VLOOKUP(D137,'sunrise times'!$A$2:$B$956,2,FALSE)</f>
        <v>0.29930555555555555</v>
      </c>
      <c r="F137" s="4"/>
      <c r="G137" s="4">
        <f>VLOOKUP($C137,'time leaving home q1 q2 q3'!$C$2:$F$956,2,FALSE)</f>
        <v>0.2590277777777778</v>
      </c>
      <c r="H137" s="14">
        <f>VLOOKUP($C137,'commute time q1 q2 q3'!$C$2:$F$957,2,FALSE)</f>
        <v>8.086879432624114</v>
      </c>
      <c r="I137" s="4">
        <f t="shared" si="12"/>
        <v>0.26458333333333334</v>
      </c>
      <c r="J137" s="13">
        <f t="shared" si="13"/>
        <v>-49.999999999999986</v>
      </c>
      <c r="K137" s="4"/>
      <c r="L137" s="4">
        <f>VLOOKUP($C137,'time leaving home q1 q2 q3'!$C$2:$F$956,3,FALSE)</f>
        <v>0.30486111111111108</v>
      </c>
      <c r="M137" s="14">
        <f>VLOOKUP($C137,'commute time q1 q2 q3'!$C$2:$F$957,3,FALSE)</f>
        <v>15.71271124173402</v>
      </c>
      <c r="N137" s="4">
        <f t="shared" si="14"/>
        <v>0.31527777777777777</v>
      </c>
      <c r="O137" s="13">
        <f t="shared" si="15"/>
        <v>23</v>
      </c>
      <c r="Q137" s="4">
        <f>VLOOKUP($C137,'time leaving home q1 q2 q3'!$C$2:$F$956,4,FALSE)</f>
        <v>0.35000000000000003</v>
      </c>
      <c r="R137" s="14">
        <f>VLOOKUP($C137,'commute time q1 q2 q3'!$C$2:$F$957,3,FALSE)</f>
        <v>15.71271124173402</v>
      </c>
      <c r="S137" s="4">
        <f t="shared" si="16"/>
        <v>0.36041666666666672</v>
      </c>
      <c r="T137" s="13">
        <f t="shared" si="17"/>
        <v>88.000000000000085</v>
      </c>
    </row>
    <row r="138" spans="1:20" x14ac:dyDescent="0.25">
      <c r="A138" s="6" t="s">
        <v>1098</v>
      </c>
      <c r="B138" s="6">
        <v>32620</v>
      </c>
      <c r="C138" s="6" t="s">
        <v>1099</v>
      </c>
      <c r="D138" s="6" t="str">
        <f>VLOOKUP(C138,'alternate id'!$A$2:$C$956,3,FALSE)</f>
        <v>McComb, MS</v>
      </c>
      <c r="E138" s="4">
        <f>VLOOKUP(D138,'sunrise times'!$A$2:$B$956,2,FALSE)</f>
        <v>0.27430555555555552</v>
      </c>
      <c r="F138" s="4"/>
      <c r="G138" s="4">
        <f>VLOOKUP($C138,'time leaving home q1 q2 q3'!$C$2:$F$956,2,FALSE)</f>
        <v>0.26944444444444443</v>
      </c>
      <c r="H138" s="14">
        <f>VLOOKUP($C138,'commute time q1 q2 q3'!$C$2:$F$957,2,FALSE)</f>
        <v>11.215714285714286</v>
      </c>
      <c r="I138" s="4">
        <f t="shared" si="12"/>
        <v>0.27708333333333329</v>
      </c>
      <c r="J138" s="13">
        <f t="shared" si="13"/>
        <v>3.9999999999999858</v>
      </c>
      <c r="K138" s="4"/>
      <c r="L138" s="4">
        <f>VLOOKUP($C138,'time leaving home q1 q2 q3'!$C$2:$F$956,3,FALSE)</f>
        <v>0.30486111111111108</v>
      </c>
      <c r="M138" s="14">
        <f>VLOOKUP($C138,'commute time q1 q2 q3'!$C$2:$F$957,3,FALSE)</f>
        <v>17.962986598596043</v>
      </c>
      <c r="N138" s="4">
        <f t="shared" si="14"/>
        <v>0.31666666666666665</v>
      </c>
      <c r="O138" s="13">
        <f t="shared" si="15"/>
        <v>61.000000000000028</v>
      </c>
      <c r="Q138" s="4">
        <f>VLOOKUP($C138,'time leaving home q1 q2 q3'!$C$2:$F$956,4,FALSE)</f>
        <v>0.36458333333333331</v>
      </c>
      <c r="R138" s="14">
        <f>VLOOKUP($C138,'commute time q1 q2 q3'!$C$2:$F$957,3,FALSE)</f>
        <v>17.962986598596043</v>
      </c>
      <c r="S138" s="4">
        <f t="shared" si="16"/>
        <v>0.37638888888888888</v>
      </c>
      <c r="T138" s="13">
        <f t="shared" si="17"/>
        <v>147.00000000000006</v>
      </c>
    </row>
    <row r="139" spans="1:20" x14ac:dyDescent="0.25">
      <c r="A139" s="6" t="s">
        <v>1856</v>
      </c>
      <c r="B139" s="6">
        <v>48500</v>
      </c>
      <c r="C139" s="6" t="s">
        <v>1857</v>
      </c>
      <c r="D139" s="6" t="str">
        <f>VLOOKUP(C139,'alternate id'!$A$2:$C$956,3,FALSE)</f>
        <v>West Point, MS</v>
      </c>
      <c r="E139" s="4">
        <f>VLOOKUP(D139,'sunrise times'!$A$2:$B$956,2,FALSE)</f>
        <v>0.26874999999999999</v>
      </c>
      <c r="F139" s="4"/>
      <c r="G139" s="4">
        <f>VLOOKUP($C139,'time leaving home q1 q2 q3'!$C$2:$F$956,2,FALSE)</f>
        <v>0.25694444444444448</v>
      </c>
      <c r="H139" s="14">
        <f>VLOOKUP($C139,'commute time q1 q2 q3'!$C$2:$F$957,2,FALSE)</f>
        <v>10.830328738069989</v>
      </c>
      <c r="I139" s="4">
        <f t="shared" si="12"/>
        <v>0.2638888888888889</v>
      </c>
      <c r="J139" s="13">
        <f t="shared" si="13"/>
        <v>-6.9999999999999751</v>
      </c>
      <c r="K139" s="4"/>
      <c r="L139" s="4">
        <f>VLOOKUP($C139,'time leaving home q1 q2 q3'!$C$2:$F$956,3,FALSE)</f>
        <v>0.30486111111111108</v>
      </c>
      <c r="M139" s="14">
        <f>VLOOKUP($C139,'commute time q1 q2 q3'!$C$2:$F$957,3,FALSE)</f>
        <v>18.930122757318223</v>
      </c>
      <c r="N139" s="4">
        <f t="shared" si="14"/>
        <v>0.31736111111111109</v>
      </c>
      <c r="O139" s="13">
        <f t="shared" si="15"/>
        <v>69.999999999999986</v>
      </c>
      <c r="Q139" s="4">
        <f>VLOOKUP($C139,'time leaving home q1 q2 q3'!$C$2:$F$956,4,FALSE)</f>
        <v>0.36736111111111108</v>
      </c>
      <c r="R139" s="14">
        <f>VLOOKUP($C139,'commute time q1 q2 q3'!$C$2:$F$957,3,FALSE)</f>
        <v>18.930122757318223</v>
      </c>
      <c r="S139" s="4">
        <f t="shared" si="16"/>
        <v>0.37986111111111109</v>
      </c>
      <c r="T139" s="13">
        <f t="shared" si="17"/>
        <v>160</v>
      </c>
    </row>
    <row r="140" spans="1:20" x14ac:dyDescent="0.25">
      <c r="A140" s="6" t="s">
        <v>1346</v>
      </c>
      <c r="B140" s="6">
        <v>37740</v>
      </c>
      <c r="C140" s="6" t="s">
        <v>1347</v>
      </c>
      <c r="D140" s="6" t="str">
        <f>VLOOKUP(C140,'alternate id'!$A$2:$C$956,3,FALSE)</f>
        <v>Payson, AZ</v>
      </c>
      <c r="E140" s="4">
        <f>VLOOKUP(D140,'sunrise times'!$A$2:$B$956,2,FALSE)</f>
        <v>0.26319444444444445</v>
      </c>
      <c r="F140" s="4"/>
      <c r="G140" s="4">
        <f>VLOOKUP($C140,'time leaving home q1 q2 q3'!$C$2:$F$956,2,FALSE)</f>
        <v>0.25208333333333333</v>
      </c>
      <c r="H140" s="14">
        <f>VLOOKUP($C140,'commute time q1 q2 q3'!$C$2:$F$957,2,FALSE)</f>
        <v>8.4596916856204203</v>
      </c>
      <c r="I140" s="4">
        <f t="shared" si="12"/>
        <v>0.25763888888888886</v>
      </c>
      <c r="J140" s="13">
        <f t="shared" si="13"/>
        <v>-8.0000000000000515</v>
      </c>
      <c r="K140" s="4"/>
      <c r="L140" s="4">
        <f>VLOOKUP($C140,'time leaving home q1 q2 q3'!$C$2:$F$956,3,FALSE)</f>
        <v>0.30486111111111108</v>
      </c>
      <c r="M140" s="14">
        <f>VLOOKUP($C140,'commute time q1 q2 q3'!$C$2:$F$957,3,FALSE)</f>
        <v>13.37882566311494</v>
      </c>
      <c r="N140" s="4">
        <f t="shared" si="14"/>
        <v>0.31388888888888888</v>
      </c>
      <c r="O140" s="13">
        <f t="shared" si="15"/>
        <v>72.999999999999986</v>
      </c>
      <c r="Q140" s="4">
        <f>VLOOKUP($C140,'time leaving home q1 q2 q3'!$C$2:$F$956,4,FALSE)</f>
        <v>0.34722222222222227</v>
      </c>
      <c r="R140" s="14">
        <f>VLOOKUP($C140,'commute time q1 q2 q3'!$C$2:$F$957,3,FALSE)</f>
        <v>13.37882566311494</v>
      </c>
      <c r="S140" s="4">
        <f t="shared" si="16"/>
        <v>0.35625000000000007</v>
      </c>
      <c r="T140" s="13">
        <f t="shared" si="17"/>
        <v>134.00000000000009</v>
      </c>
    </row>
    <row r="141" spans="1:20" x14ac:dyDescent="0.25">
      <c r="A141" s="6" t="s">
        <v>1006</v>
      </c>
      <c r="B141" s="6">
        <v>30820</v>
      </c>
      <c r="C141" s="6" t="s">
        <v>1007</v>
      </c>
      <c r="D141" s="6" t="str">
        <f>VLOOKUP(C141,'alternate id'!$A$2:$C$956,3,FALSE)</f>
        <v>Lock Haven, PA</v>
      </c>
      <c r="E141" s="4">
        <f>VLOOKUP(D141,'sunrise times'!$A$2:$B$956,2,FALSE)</f>
        <v>0.27847222222222223</v>
      </c>
      <c r="F141" s="4"/>
      <c r="G141" s="4">
        <f>VLOOKUP($C141,'time leaving home q1 q2 q3'!$C$2:$F$956,2,FALSE)</f>
        <v>0.26111111111111113</v>
      </c>
      <c r="H141" s="14">
        <f>VLOOKUP($C141,'commute time q1 q2 q3'!$C$2:$F$957,2,FALSE)</f>
        <v>10.455226676657924</v>
      </c>
      <c r="I141" s="4">
        <f t="shared" si="12"/>
        <v>0.26805555555555555</v>
      </c>
      <c r="J141" s="13">
        <f t="shared" si="13"/>
        <v>-15.000000000000027</v>
      </c>
      <c r="K141" s="4"/>
      <c r="L141" s="4">
        <f>VLOOKUP($C141,'time leaving home q1 q2 q3'!$C$2:$F$956,3,FALSE)</f>
        <v>0.30486111111111108</v>
      </c>
      <c r="M141" s="14">
        <f>VLOOKUP($C141,'commute time q1 q2 q3'!$C$2:$F$957,3,FALSE)</f>
        <v>17.621654015181782</v>
      </c>
      <c r="N141" s="4">
        <f t="shared" si="14"/>
        <v>0.31666666666666665</v>
      </c>
      <c r="O141" s="13">
        <f t="shared" si="15"/>
        <v>54.999999999999964</v>
      </c>
      <c r="Q141" s="4">
        <f>VLOOKUP($C141,'time leaving home q1 q2 q3'!$C$2:$F$956,4,FALSE)</f>
        <v>0.37083333333333335</v>
      </c>
      <c r="R141" s="14">
        <f>VLOOKUP($C141,'commute time q1 q2 q3'!$C$2:$F$957,3,FALSE)</f>
        <v>17.621654015181782</v>
      </c>
      <c r="S141" s="4">
        <f t="shared" si="16"/>
        <v>0.38263888888888892</v>
      </c>
      <c r="T141" s="13">
        <f t="shared" si="17"/>
        <v>150.00000000000003</v>
      </c>
    </row>
    <row r="142" spans="1:20" x14ac:dyDescent="0.25">
      <c r="A142" s="6" t="s">
        <v>118</v>
      </c>
      <c r="B142" s="6">
        <v>12300</v>
      </c>
      <c r="C142" s="6" t="s">
        <v>119</v>
      </c>
      <c r="D142" s="6" t="str">
        <f>VLOOKUP(C142,'alternate id'!$A$2:$C$956,3,FALSE)</f>
        <v>Augusta, ME</v>
      </c>
      <c r="E142" s="4">
        <f>VLOOKUP(D142,'sunrise times'!$A$2:$B$956,2,FALSE)</f>
        <v>0.25694444444444448</v>
      </c>
      <c r="F142" s="4"/>
      <c r="G142" s="4">
        <f>VLOOKUP($C142,'time leaving home q1 q2 q3'!$C$2:$F$956,2,FALSE)</f>
        <v>0.2673611111111111</v>
      </c>
      <c r="H142" s="14">
        <f>VLOOKUP($C142,'commute time q1 q2 q3'!$C$2:$F$957,2,FALSE)</f>
        <v>11.737362769936059</v>
      </c>
      <c r="I142" s="4">
        <f t="shared" si="12"/>
        <v>0.27499999999999997</v>
      </c>
      <c r="J142" s="13">
        <f t="shared" si="13"/>
        <v>25.999999999999908</v>
      </c>
      <c r="K142" s="4"/>
      <c r="L142" s="4">
        <f>VLOOKUP($C142,'time leaving home q1 q2 q3'!$C$2:$F$956,3,FALSE)</f>
        <v>0.30486111111111108</v>
      </c>
      <c r="M142" s="14">
        <f>VLOOKUP($C142,'commute time q1 q2 q3'!$C$2:$F$957,3,FALSE)</f>
        <v>20.343152064451157</v>
      </c>
      <c r="N142" s="4">
        <f t="shared" si="14"/>
        <v>0.31874999999999998</v>
      </c>
      <c r="O142" s="13">
        <f t="shared" si="15"/>
        <v>88.999999999999929</v>
      </c>
      <c r="Q142" s="4">
        <f>VLOOKUP($C142,'time leaving home q1 q2 q3'!$C$2:$F$956,4,FALSE)</f>
        <v>0.34722222222222227</v>
      </c>
      <c r="R142" s="14">
        <f>VLOOKUP($C142,'commute time q1 q2 q3'!$C$2:$F$957,3,FALSE)</f>
        <v>20.343152064451157</v>
      </c>
      <c r="S142" s="4">
        <f t="shared" si="16"/>
        <v>0.36111111111111116</v>
      </c>
      <c r="T142" s="13">
        <f t="shared" si="17"/>
        <v>150.00000000000003</v>
      </c>
    </row>
    <row r="143" spans="1:20" x14ac:dyDescent="0.25">
      <c r="A143" s="6" t="s">
        <v>1396</v>
      </c>
      <c r="B143" s="6">
        <v>38700</v>
      </c>
      <c r="C143" s="6" t="s">
        <v>1397</v>
      </c>
      <c r="D143" s="6" t="str">
        <f>VLOOKUP(C143,'alternate id'!$A$2:$C$956,3,FALSE)</f>
        <v>Pontiac, IL</v>
      </c>
      <c r="E143" s="4">
        <f>VLOOKUP(D143,'sunrise times'!$A$2:$B$956,2,FALSE)</f>
        <v>0.26805555555555555</v>
      </c>
      <c r="F143" s="4"/>
      <c r="G143" s="4">
        <f>VLOOKUP($C143,'time leaving home q1 q2 q3'!$C$2:$F$956,2,FALSE)</f>
        <v>0.26458333333333334</v>
      </c>
      <c r="H143" s="14">
        <f>VLOOKUP($C143,'commute time q1 q2 q3'!$C$2:$F$957,2,FALSE)</f>
        <v>7.3184903611186538</v>
      </c>
      <c r="I143" s="4">
        <f t="shared" si="12"/>
        <v>0.26944444444444443</v>
      </c>
      <c r="J143" s="13">
        <f t="shared" si="13"/>
        <v>1.9999999999999929</v>
      </c>
      <c r="K143" s="4"/>
      <c r="L143" s="4">
        <f>VLOOKUP($C143,'time leaving home q1 q2 q3'!$C$2:$F$956,3,FALSE)</f>
        <v>0.30486111111111108</v>
      </c>
      <c r="M143" s="14">
        <f>VLOOKUP($C143,'commute time q1 q2 q3'!$C$2:$F$957,3,FALSE)</f>
        <v>13.951427354069024</v>
      </c>
      <c r="N143" s="4">
        <f t="shared" si="14"/>
        <v>0.31388888888888888</v>
      </c>
      <c r="O143" s="13">
        <f t="shared" si="15"/>
        <v>66</v>
      </c>
      <c r="Q143" s="4">
        <f>VLOOKUP($C143,'time leaving home q1 q2 q3'!$C$2:$F$956,4,FALSE)</f>
        <v>0.3527777777777778</v>
      </c>
      <c r="R143" s="14">
        <f>VLOOKUP($C143,'commute time q1 q2 q3'!$C$2:$F$957,3,FALSE)</f>
        <v>13.951427354069024</v>
      </c>
      <c r="S143" s="4">
        <f t="shared" si="16"/>
        <v>0.3618055555555556</v>
      </c>
      <c r="T143" s="13">
        <f t="shared" si="17"/>
        <v>135.00000000000009</v>
      </c>
    </row>
    <row r="144" spans="1:20" x14ac:dyDescent="0.25">
      <c r="A144" s="6" t="s">
        <v>1200</v>
      </c>
      <c r="B144" s="6">
        <v>34700</v>
      </c>
      <c r="C144" s="6" t="s">
        <v>1201</v>
      </c>
      <c r="D144" s="6" t="str">
        <f>VLOOKUP(C144,'alternate id'!$A$2:$C$956,3,FALSE)</f>
        <v>Muscatine, IA</v>
      </c>
      <c r="E144" s="4">
        <f>VLOOKUP(D144,'sunrise times'!$A$2:$B$956,2,FALSE)</f>
        <v>0.27499999999999997</v>
      </c>
      <c r="F144" s="4"/>
      <c r="G144" s="4">
        <f>VLOOKUP($C144,'time leaving home q1 q2 q3'!$C$2:$F$956,2,FALSE)</f>
        <v>0.25833333333333336</v>
      </c>
      <c r="H144" s="14">
        <f>VLOOKUP($C144,'commute time q1 q2 q3'!$C$2:$F$957,2,FALSE)</f>
        <v>8.2877301669247974</v>
      </c>
      <c r="I144" s="4">
        <f t="shared" si="12"/>
        <v>0.2638888888888889</v>
      </c>
      <c r="J144" s="13">
        <f t="shared" si="13"/>
        <v>-15.999999999999943</v>
      </c>
      <c r="K144" s="4"/>
      <c r="L144" s="4">
        <f>VLOOKUP($C144,'time leaving home q1 q2 q3'!$C$2:$F$956,3,FALSE)</f>
        <v>0.30486111111111108</v>
      </c>
      <c r="M144" s="14">
        <f>VLOOKUP($C144,'commute time q1 q2 q3'!$C$2:$F$957,3,FALSE)</f>
        <v>15.346543245588661</v>
      </c>
      <c r="N144" s="4">
        <f t="shared" si="14"/>
        <v>0.31527777777777777</v>
      </c>
      <c r="O144" s="13">
        <f t="shared" si="15"/>
        <v>58.000000000000028</v>
      </c>
      <c r="Q144" s="4">
        <f>VLOOKUP($C144,'time leaving home q1 q2 q3'!$C$2:$F$956,4,FALSE)</f>
        <v>0.37152777777777773</v>
      </c>
      <c r="R144" s="14">
        <f>VLOOKUP($C144,'commute time q1 q2 q3'!$C$2:$F$957,3,FALSE)</f>
        <v>15.346543245588661</v>
      </c>
      <c r="S144" s="4">
        <f t="shared" si="16"/>
        <v>0.38194444444444442</v>
      </c>
      <c r="T144" s="13">
        <f t="shared" si="17"/>
        <v>154</v>
      </c>
    </row>
    <row r="145" spans="1:20" x14ac:dyDescent="0.25">
      <c r="A145" s="6" t="s">
        <v>622</v>
      </c>
      <c r="B145" s="6">
        <v>22820</v>
      </c>
      <c r="C145" s="6" t="s">
        <v>623</v>
      </c>
      <c r="D145" s="6" t="str">
        <f>VLOOKUP(C145,'alternate id'!$A$2:$C$956,3,FALSE)</f>
        <v>Fort Morgan, CO</v>
      </c>
      <c r="E145" s="4">
        <f>VLOOKUP(D145,'sunrise times'!$A$2:$B$956,2,FALSE)</f>
        <v>0.26874999999999999</v>
      </c>
      <c r="F145" s="4"/>
      <c r="G145" s="4">
        <f>VLOOKUP($C145,'time leaving home q1 q2 q3'!$C$2:$F$956,2,FALSE)</f>
        <v>0.26180555555555557</v>
      </c>
      <c r="H145" s="14">
        <f>VLOOKUP($C145,'commute time q1 q2 q3'!$C$2:$F$957,2,FALSE)</f>
        <v>7.1236786469344615</v>
      </c>
      <c r="I145" s="4">
        <f t="shared" si="12"/>
        <v>0.26666666666666666</v>
      </c>
      <c r="J145" s="13">
        <f t="shared" si="13"/>
        <v>-2.9999999999999893</v>
      </c>
      <c r="K145" s="4"/>
      <c r="L145" s="4">
        <f>VLOOKUP($C145,'time leaving home q1 q2 q3'!$C$2:$F$956,3,FALSE)</f>
        <v>0.30486111111111108</v>
      </c>
      <c r="M145" s="14">
        <f>VLOOKUP($C145,'commute time q1 q2 q3'!$C$2:$F$957,3,FALSE)</f>
        <v>11.926511260371395</v>
      </c>
      <c r="N145" s="4">
        <f t="shared" si="14"/>
        <v>0.31249999999999994</v>
      </c>
      <c r="O145" s="13">
        <f t="shared" si="15"/>
        <v>62.999999999999936</v>
      </c>
      <c r="Q145" s="4">
        <f>VLOOKUP($C145,'time leaving home q1 q2 q3'!$C$2:$F$956,4,FALSE)</f>
        <v>0.35069444444444442</v>
      </c>
      <c r="R145" s="14">
        <f>VLOOKUP($C145,'commute time q1 q2 q3'!$C$2:$F$957,3,FALSE)</f>
        <v>11.926511260371395</v>
      </c>
      <c r="S145" s="4">
        <f t="shared" si="16"/>
        <v>0.35833333333333328</v>
      </c>
      <c r="T145" s="13">
        <f t="shared" si="17"/>
        <v>128.99999999999994</v>
      </c>
    </row>
    <row r="146" spans="1:20" x14ac:dyDescent="0.25">
      <c r="A146" s="6" t="s">
        <v>842</v>
      </c>
      <c r="B146" s="6">
        <v>27380</v>
      </c>
      <c r="C146" s="6" t="s">
        <v>843</v>
      </c>
      <c r="D146" s="6" t="str">
        <f>VLOOKUP(C146,'alternate id'!$A$2:$C$956,3,FALSE)</f>
        <v>Jacksonville, TX</v>
      </c>
      <c r="E146" s="4">
        <f>VLOOKUP(D146,'sunrise times'!$A$2:$B$956,2,FALSE)</f>
        <v>0.28750000000000003</v>
      </c>
      <c r="F146" s="4"/>
      <c r="G146" s="4">
        <f>VLOOKUP($C146,'time leaving home q1 q2 q3'!$C$2:$F$956,2,FALSE)</f>
        <v>0.28055555555555556</v>
      </c>
      <c r="H146" s="14">
        <f>VLOOKUP($C146,'commute time q1 q2 q3'!$C$2:$F$957,2,FALSE)</f>
        <v>10.143427620632279</v>
      </c>
      <c r="I146" s="4">
        <f t="shared" si="12"/>
        <v>0.28749999999999998</v>
      </c>
      <c r="J146" s="13">
        <f t="shared" si="13"/>
        <v>-7.9936057773011271E-14</v>
      </c>
      <c r="K146" s="4"/>
      <c r="L146" s="4">
        <f>VLOOKUP($C146,'time leaving home q1 q2 q3'!$C$2:$F$956,3,FALSE)</f>
        <v>0.30486111111111108</v>
      </c>
      <c r="M146" s="14">
        <f>VLOOKUP($C146,'commute time q1 q2 q3'!$C$2:$F$957,3,FALSE)</f>
        <v>17.425255972696245</v>
      </c>
      <c r="N146" s="4">
        <f t="shared" si="14"/>
        <v>0.31666666666666665</v>
      </c>
      <c r="O146" s="13">
        <f t="shared" si="15"/>
        <v>41.999999999999929</v>
      </c>
      <c r="Q146" s="4">
        <f>VLOOKUP($C146,'time leaving home q1 q2 q3'!$C$2:$F$956,4,FALSE)</f>
        <v>0.34166666666666662</v>
      </c>
      <c r="R146" s="14">
        <f>VLOOKUP($C146,'commute time q1 q2 q3'!$C$2:$F$957,3,FALSE)</f>
        <v>17.425255972696245</v>
      </c>
      <c r="S146" s="4">
        <f t="shared" si="16"/>
        <v>0.35347222222222219</v>
      </c>
      <c r="T146" s="13">
        <f t="shared" si="17"/>
        <v>94.999999999999915</v>
      </c>
    </row>
    <row r="147" spans="1:20" x14ac:dyDescent="0.25">
      <c r="A147" s="6" t="s">
        <v>286</v>
      </c>
      <c r="B147" s="6">
        <v>15900</v>
      </c>
      <c r="C147" s="6" t="s">
        <v>287</v>
      </c>
      <c r="D147" s="6" t="str">
        <f>VLOOKUP(C147,'alternate id'!$A$2:$C$956,3,FALSE)</f>
        <v>Canton, IL</v>
      </c>
      <c r="E147" s="4">
        <f>VLOOKUP(D147,'sunrise times'!$A$2:$B$956,2,FALSE)</f>
        <v>0.2722222222222222</v>
      </c>
      <c r="F147" s="4"/>
      <c r="G147" s="4">
        <f>VLOOKUP($C147,'time leaving home q1 q2 q3'!$C$2:$F$956,2,FALSE)</f>
        <v>0.2590277777777778</v>
      </c>
      <c r="H147" s="14">
        <f>VLOOKUP($C147,'commute time q1 q2 q3'!$C$2:$F$957,2,FALSE)</f>
        <v>8.5591787439613523</v>
      </c>
      <c r="I147" s="4">
        <f t="shared" si="12"/>
        <v>0.26458333333333334</v>
      </c>
      <c r="J147" s="13">
        <f t="shared" si="13"/>
        <v>-10.999999999999961</v>
      </c>
      <c r="K147" s="4"/>
      <c r="L147" s="4">
        <f>VLOOKUP($C147,'time leaving home q1 q2 q3'!$C$2:$F$956,3,FALSE)</f>
        <v>0.30486111111111108</v>
      </c>
      <c r="M147" s="14">
        <f>VLOOKUP($C147,'commute time q1 q2 q3'!$C$2:$F$957,3,FALSE)</f>
        <v>22.055102040816326</v>
      </c>
      <c r="N147" s="4">
        <f t="shared" si="14"/>
        <v>0.32013888888888886</v>
      </c>
      <c r="O147" s="13">
        <f t="shared" si="15"/>
        <v>69</v>
      </c>
      <c r="Q147" s="4">
        <f>VLOOKUP($C147,'time leaving home q1 q2 q3'!$C$2:$F$956,4,FALSE)</f>
        <v>0.3520833333333333</v>
      </c>
      <c r="R147" s="14">
        <f>VLOOKUP($C147,'commute time q1 q2 q3'!$C$2:$F$957,3,FALSE)</f>
        <v>22.055102040816326</v>
      </c>
      <c r="S147" s="4">
        <f t="shared" si="16"/>
        <v>0.36736111111111108</v>
      </c>
      <c r="T147" s="13">
        <f t="shared" si="17"/>
        <v>137</v>
      </c>
    </row>
    <row r="148" spans="1:20" x14ac:dyDescent="0.25">
      <c r="A148" s="6" t="s">
        <v>1798</v>
      </c>
      <c r="B148" s="6">
        <v>47080</v>
      </c>
      <c r="C148" s="6" t="s">
        <v>1799</v>
      </c>
      <c r="D148" s="6" t="str">
        <f>VLOOKUP(C148,'alternate id'!$A$2:$C$956,3,FALSE)</f>
        <v>Vidalia, GA</v>
      </c>
      <c r="E148" s="4">
        <f>VLOOKUP(D148,'sunrise times'!$A$2:$B$956,2,FALSE)</f>
        <v>0.29305555555555557</v>
      </c>
      <c r="F148" s="4"/>
      <c r="G148" s="4">
        <f>VLOOKUP($C148,'time leaving home q1 q2 q3'!$C$2:$F$956,2,FALSE)</f>
        <v>0.26597222222222222</v>
      </c>
      <c r="H148" s="14">
        <f>VLOOKUP($C148,'commute time q1 q2 q3'!$C$2:$F$957,2,FALSE)</f>
        <v>12.39105339105339</v>
      </c>
      <c r="I148" s="4">
        <f t="shared" si="12"/>
        <v>0.27430555555555558</v>
      </c>
      <c r="J148" s="13">
        <f t="shared" si="13"/>
        <v>-26.999999999999986</v>
      </c>
      <c r="K148" s="4"/>
      <c r="L148" s="4">
        <f>VLOOKUP($C148,'time leaving home q1 q2 q3'!$C$2:$F$956,3,FALSE)</f>
        <v>0.30486111111111108</v>
      </c>
      <c r="M148" s="14">
        <f>VLOOKUP($C148,'commute time q1 q2 q3'!$C$2:$F$957,3,FALSE)</f>
        <v>17.271763255240444</v>
      </c>
      <c r="N148" s="4">
        <f t="shared" si="14"/>
        <v>0.31666666666666665</v>
      </c>
      <c r="O148" s="13">
        <f t="shared" si="15"/>
        <v>33.999999999999957</v>
      </c>
      <c r="Q148" s="4">
        <f>VLOOKUP($C148,'time leaving home q1 q2 q3'!$C$2:$F$956,4,FALSE)</f>
        <v>0.33819444444444446</v>
      </c>
      <c r="R148" s="14">
        <f>VLOOKUP($C148,'commute time q1 q2 q3'!$C$2:$F$957,3,FALSE)</f>
        <v>17.271763255240444</v>
      </c>
      <c r="S148" s="4">
        <f t="shared" si="16"/>
        <v>0.35000000000000003</v>
      </c>
      <c r="T148" s="13">
        <f t="shared" si="17"/>
        <v>82.000000000000028</v>
      </c>
    </row>
    <row r="149" spans="1:20" x14ac:dyDescent="0.25">
      <c r="A149" s="6" t="s">
        <v>1470</v>
      </c>
      <c r="B149" s="6">
        <v>40300</v>
      </c>
      <c r="C149" s="6" t="s">
        <v>1471</v>
      </c>
      <c r="D149" s="6" t="str">
        <f>VLOOKUP(C149,'alternate id'!$A$2:$C$956,3,FALSE)</f>
        <v>Rochelle, IL</v>
      </c>
      <c r="E149" s="4">
        <f>VLOOKUP(D149,'sunrise times'!$A$2:$B$956,2,FALSE)</f>
        <v>0.26944444444444443</v>
      </c>
      <c r="F149" s="4"/>
      <c r="G149" s="4">
        <f>VLOOKUP($C149,'time leaving home q1 q2 q3'!$C$2:$F$956,2,FALSE)</f>
        <v>0.25763888888888892</v>
      </c>
      <c r="H149" s="14">
        <f>VLOOKUP($C149,'commute time q1 q2 q3'!$C$2:$F$957,2,FALSE)</f>
        <v>11.075453976205385</v>
      </c>
      <c r="I149" s="4">
        <f t="shared" si="12"/>
        <v>0.26527777777777778</v>
      </c>
      <c r="J149" s="13">
        <f t="shared" si="13"/>
        <v>-5.9999999999999787</v>
      </c>
      <c r="K149" s="4"/>
      <c r="L149" s="4">
        <f>VLOOKUP($C149,'time leaving home q1 q2 q3'!$C$2:$F$956,3,FALSE)</f>
        <v>0.30486111111111108</v>
      </c>
      <c r="M149" s="14">
        <f>VLOOKUP($C149,'commute time q1 q2 q3'!$C$2:$F$957,3,FALSE)</f>
        <v>21.090578392142596</v>
      </c>
      <c r="N149" s="4">
        <f t="shared" si="14"/>
        <v>0.31944444444444442</v>
      </c>
      <c r="O149" s="13">
        <f t="shared" si="15"/>
        <v>71.999999999999972</v>
      </c>
      <c r="Q149" s="4">
        <f>VLOOKUP($C149,'time leaving home q1 q2 q3'!$C$2:$F$956,4,FALSE)</f>
        <v>0.36180555555555555</v>
      </c>
      <c r="R149" s="14">
        <f>VLOOKUP($C149,'commute time q1 q2 q3'!$C$2:$F$957,3,FALSE)</f>
        <v>21.090578392142596</v>
      </c>
      <c r="S149" s="4">
        <f t="shared" si="16"/>
        <v>0.37638888888888888</v>
      </c>
      <c r="T149" s="13">
        <f t="shared" si="17"/>
        <v>154</v>
      </c>
    </row>
    <row r="150" spans="1:20" x14ac:dyDescent="0.25">
      <c r="A150" s="6" t="s">
        <v>1090</v>
      </c>
      <c r="B150" s="6">
        <v>32460</v>
      </c>
      <c r="C150" s="6" t="s">
        <v>1091</v>
      </c>
      <c r="D150" s="6" t="str">
        <f>VLOOKUP(C150,'alternate id'!$A$2:$C$956,3,FALSE)</f>
        <v>Mayfield, KY</v>
      </c>
      <c r="E150" s="4">
        <f>VLOOKUP(D150,'sunrise times'!$A$2:$B$956,2,FALSE)</f>
        <v>0.26874999999999999</v>
      </c>
      <c r="F150" s="4"/>
      <c r="G150" s="4">
        <f>VLOOKUP($C150,'time leaving home q1 q2 q3'!$C$2:$F$956,2,FALSE)</f>
        <v>0.27430555555555552</v>
      </c>
      <c r="H150" s="14">
        <f>VLOOKUP($C150,'commute time q1 q2 q3'!$C$2:$F$957,2,FALSE)</f>
        <v>11.920596533655784</v>
      </c>
      <c r="I150" s="4">
        <f t="shared" si="12"/>
        <v>0.28194444444444439</v>
      </c>
      <c r="J150" s="13">
        <f t="shared" si="13"/>
        <v>18.999999999999932</v>
      </c>
      <c r="K150" s="4"/>
      <c r="L150" s="4">
        <f>VLOOKUP($C150,'time leaving home q1 q2 q3'!$C$2:$F$956,3,FALSE)</f>
        <v>0.30555555555555552</v>
      </c>
      <c r="M150" s="14">
        <f>VLOOKUP($C150,'commute time q1 q2 q3'!$C$2:$F$957,3,FALSE)</f>
        <v>18.355258126195029</v>
      </c>
      <c r="N150" s="4">
        <f t="shared" si="14"/>
        <v>0.31805555555555554</v>
      </c>
      <c r="O150" s="13">
        <f t="shared" si="15"/>
        <v>71</v>
      </c>
      <c r="Q150" s="4">
        <f>VLOOKUP($C150,'time leaving home q1 q2 q3'!$C$2:$F$956,4,FALSE)</f>
        <v>0.35833333333333334</v>
      </c>
      <c r="R150" s="14">
        <f>VLOOKUP($C150,'commute time q1 q2 q3'!$C$2:$F$957,3,FALSE)</f>
        <v>18.355258126195029</v>
      </c>
      <c r="S150" s="4">
        <f t="shared" si="16"/>
        <v>0.37083333333333335</v>
      </c>
      <c r="T150" s="13">
        <f t="shared" si="17"/>
        <v>147.00000000000006</v>
      </c>
    </row>
    <row r="151" spans="1:20" x14ac:dyDescent="0.25">
      <c r="A151" s="6" t="s">
        <v>18</v>
      </c>
      <c r="B151" s="6">
        <v>10380</v>
      </c>
      <c r="C151" s="6" t="s">
        <v>19</v>
      </c>
      <c r="D151" s="6" t="str">
        <f>VLOOKUP(C151,'alternate id'!$A$2:$C$956,3,FALSE)</f>
        <v>Aguadilla, PR</v>
      </c>
      <c r="E151" s="4">
        <f>VLOOKUP(D151,'sunrise times'!$A$2:$B$956,2,FALSE)</f>
        <v>0.26597222222222222</v>
      </c>
      <c r="F151" s="4"/>
      <c r="G151" s="4">
        <f>VLOOKUP($C151,'time leaving home q1 q2 q3'!$C$2:$F$956,2,FALSE)</f>
        <v>0.2722222222222222</v>
      </c>
      <c r="H151" s="14">
        <f>VLOOKUP($C151,'commute time q1 q2 q3'!$C$2:$F$957,2,FALSE)</f>
        <v>11.85918130741104</v>
      </c>
      <c r="I151" s="4">
        <f t="shared" si="12"/>
        <v>0.27986111111111106</v>
      </c>
      <c r="J151" s="13">
        <f t="shared" si="13"/>
        <v>19.999999999999929</v>
      </c>
      <c r="K151" s="4"/>
      <c r="L151" s="4">
        <f>VLOOKUP($C151,'time leaving home q1 q2 q3'!$C$2:$F$956,3,FALSE)</f>
        <v>0.30555555555555552</v>
      </c>
      <c r="M151" s="14">
        <f>VLOOKUP($C151,'commute time q1 q2 q3'!$C$2:$F$957,3,FALSE)</f>
        <v>20.420506021434097</v>
      </c>
      <c r="N151" s="4">
        <f t="shared" si="14"/>
        <v>0.31944444444444442</v>
      </c>
      <c r="O151" s="13">
        <f t="shared" si="15"/>
        <v>76.999999999999972</v>
      </c>
      <c r="Q151" s="4">
        <f>VLOOKUP($C151,'time leaving home q1 q2 q3'!$C$2:$F$956,4,FALSE)</f>
        <v>0.34652777777777777</v>
      </c>
      <c r="R151" s="14">
        <f>VLOOKUP($C151,'commute time q1 q2 q3'!$C$2:$F$957,3,FALSE)</f>
        <v>20.420506021434097</v>
      </c>
      <c r="S151" s="4">
        <f t="shared" si="16"/>
        <v>0.36041666666666666</v>
      </c>
      <c r="T151" s="13">
        <f t="shared" si="17"/>
        <v>136</v>
      </c>
    </row>
    <row r="152" spans="1:20" x14ac:dyDescent="0.25">
      <c r="A152" s="6" t="s">
        <v>608</v>
      </c>
      <c r="B152" s="6">
        <v>22540</v>
      </c>
      <c r="C152" s="6" t="s">
        <v>609</v>
      </c>
      <c r="D152" s="6" t="str">
        <f>VLOOKUP(C152,'alternate id'!$A$2:$C$956,3,FALSE)</f>
        <v>Fond du Lac, WI</v>
      </c>
      <c r="E152" s="4">
        <f>VLOOKUP(D152,'sunrise times'!$A$2:$B$956,2,FALSE)</f>
        <v>0.2673611111111111</v>
      </c>
      <c r="F152" s="4"/>
      <c r="G152" s="4">
        <f>VLOOKUP($C152,'time leaving home q1 q2 q3'!$C$2:$F$956,2,FALSE)</f>
        <v>0.26111111111111113</v>
      </c>
      <c r="H152" s="14">
        <f>VLOOKUP($C152,'commute time q1 q2 q3'!$C$2:$F$957,2,FALSE)</f>
        <v>10.241070568980456</v>
      </c>
      <c r="I152" s="4">
        <f t="shared" si="12"/>
        <v>0.26805555555555555</v>
      </c>
      <c r="J152" s="13">
        <f t="shared" si="13"/>
        <v>0.99999999999999645</v>
      </c>
      <c r="K152" s="4"/>
      <c r="L152" s="4">
        <f>VLOOKUP($C152,'time leaving home q1 q2 q3'!$C$2:$F$956,3,FALSE)</f>
        <v>0.30555555555555552</v>
      </c>
      <c r="M152" s="14">
        <f>VLOOKUP($C152,'commute time q1 q2 q3'!$C$2:$F$957,3,FALSE)</f>
        <v>16.352223727978316</v>
      </c>
      <c r="N152" s="4">
        <f t="shared" si="14"/>
        <v>0.31666666666666665</v>
      </c>
      <c r="O152" s="13">
        <f t="shared" si="15"/>
        <v>71</v>
      </c>
      <c r="Q152" s="4">
        <f>VLOOKUP($C152,'time leaving home q1 q2 q3'!$C$2:$F$956,4,FALSE)</f>
        <v>0.37777777777777777</v>
      </c>
      <c r="R152" s="14">
        <f>VLOOKUP($C152,'commute time q1 q2 q3'!$C$2:$F$957,3,FALSE)</f>
        <v>16.352223727978316</v>
      </c>
      <c r="S152" s="4">
        <f t="shared" si="16"/>
        <v>0.3888888888888889</v>
      </c>
      <c r="T152" s="13">
        <f t="shared" si="17"/>
        <v>175.00000000000003</v>
      </c>
    </row>
    <row r="153" spans="1:20" x14ac:dyDescent="0.25">
      <c r="A153" s="6" t="s">
        <v>1594</v>
      </c>
      <c r="B153" s="6">
        <v>42900</v>
      </c>
      <c r="C153" s="6" t="s">
        <v>1595</v>
      </c>
      <c r="D153" s="6" t="str">
        <f>VLOOKUP(C153,'alternate id'!$A$2:$C$956,3,FALSE)</f>
        <v>Seneca Falls, NY</v>
      </c>
      <c r="E153" s="4">
        <f>VLOOKUP(D153,'sunrise times'!$A$2:$B$956,2,FALSE)</f>
        <v>0.27708333333333335</v>
      </c>
      <c r="F153" s="4"/>
      <c r="G153" s="4">
        <f>VLOOKUP($C153,'time leaving home q1 q2 q3'!$C$2:$F$956,2,FALSE)</f>
        <v>0.26458333333333334</v>
      </c>
      <c r="H153" s="14">
        <f>VLOOKUP($C153,'commute time q1 q2 q3'!$C$2:$F$957,2,FALSE)</f>
        <v>11.102869757174393</v>
      </c>
      <c r="I153" s="4">
        <f t="shared" si="12"/>
        <v>0.2722222222222222</v>
      </c>
      <c r="J153" s="13">
        <f t="shared" si="13"/>
        <v>-7.0000000000000551</v>
      </c>
      <c r="K153" s="4"/>
      <c r="L153" s="4">
        <f>VLOOKUP($C153,'time leaving home q1 q2 q3'!$C$2:$F$956,3,FALSE)</f>
        <v>0.30555555555555552</v>
      </c>
      <c r="M153" s="14">
        <f>VLOOKUP($C153,'commute time q1 q2 q3'!$C$2:$F$957,3,FALSE)</f>
        <v>18.595812471552115</v>
      </c>
      <c r="N153" s="4">
        <f t="shared" si="14"/>
        <v>0.31805555555555554</v>
      </c>
      <c r="O153" s="13">
        <f t="shared" si="15"/>
        <v>58.99999999999995</v>
      </c>
      <c r="Q153" s="4">
        <f>VLOOKUP($C153,'time leaving home q1 q2 q3'!$C$2:$F$956,4,FALSE)</f>
        <v>0.3520833333333333</v>
      </c>
      <c r="R153" s="14">
        <f>VLOOKUP($C153,'commute time q1 q2 q3'!$C$2:$F$957,3,FALSE)</f>
        <v>18.595812471552115</v>
      </c>
      <c r="S153" s="4">
        <f t="shared" si="16"/>
        <v>0.36458333333333331</v>
      </c>
      <c r="T153" s="13">
        <f t="shared" si="17"/>
        <v>125.99999999999996</v>
      </c>
    </row>
    <row r="154" spans="1:20" x14ac:dyDescent="0.25">
      <c r="A154" s="6" t="s">
        <v>1770</v>
      </c>
      <c r="B154" s="6">
        <v>46460</v>
      </c>
      <c r="C154" s="6" t="s">
        <v>1771</v>
      </c>
      <c r="D154" s="6" t="str">
        <f>VLOOKUP(C154,'alternate id'!$A$2:$C$956,3,FALSE)</f>
        <v>Union City, TN</v>
      </c>
      <c r="E154" s="4">
        <f>VLOOKUP(D154,'sunrise times'!$A$2:$B$956,2,FALSE)</f>
        <v>0.26944444444444443</v>
      </c>
      <c r="F154" s="4"/>
      <c r="G154" s="4">
        <f>VLOOKUP($C154,'time leaving home q1 q2 q3'!$C$2:$F$956,2,FALSE)</f>
        <v>0.27638888888888891</v>
      </c>
      <c r="H154" s="14">
        <f>VLOOKUP($C154,'commute time q1 q2 q3'!$C$2:$F$957,2,FALSE)</f>
        <v>8.9316602316602314</v>
      </c>
      <c r="I154" s="4">
        <f t="shared" si="12"/>
        <v>0.28194444444444444</v>
      </c>
      <c r="J154" s="13">
        <f t="shared" si="13"/>
        <v>18.000000000000014</v>
      </c>
      <c r="K154" s="4"/>
      <c r="L154" s="4">
        <f>VLOOKUP($C154,'time leaving home q1 q2 q3'!$C$2:$F$956,3,FALSE)</f>
        <v>0.30555555555555552</v>
      </c>
      <c r="M154" s="14">
        <f>VLOOKUP($C154,'commute time q1 q2 q3'!$C$2:$F$957,3,FALSE)</f>
        <v>16.647199046483909</v>
      </c>
      <c r="N154" s="4">
        <f t="shared" si="14"/>
        <v>0.31666666666666665</v>
      </c>
      <c r="O154" s="13">
        <f t="shared" si="15"/>
        <v>68</v>
      </c>
      <c r="Q154" s="4">
        <f>VLOOKUP($C154,'time leaving home q1 q2 q3'!$C$2:$F$956,4,FALSE)</f>
        <v>0.35416666666666669</v>
      </c>
      <c r="R154" s="14">
        <f>VLOOKUP($C154,'commute time q1 q2 q3'!$C$2:$F$957,3,FALSE)</f>
        <v>16.647199046483909</v>
      </c>
      <c r="S154" s="4">
        <f t="shared" si="16"/>
        <v>0.36527777777777781</v>
      </c>
      <c r="T154" s="13">
        <f t="shared" si="17"/>
        <v>138.00000000000006</v>
      </c>
    </row>
    <row r="155" spans="1:20" x14ac:dyDescent="0.25">
      <c r="A155" s="6" t="s">
        <v>1746</v>
      </c>
      <c r="B155" s="6">
        <v>45980</v>
      </c>
      <c r="C155" s="6" t="s">
        <v>1747</v>
      </c>
      <c r="D155" s="6" t="str">
        <f>VLOOKUP(C155,'alternate id'!$A$2:$C$956,3,FALSE)</f>
        <v>Troy, AL</v>
      </c>
      <c r="E155" s="4">
        <f>VLOOKUP(D155,'sunrise times'!$A$2:$B$956,2,FALSE)</f>
        <v>0.26180555555555557</v>
      </c>
      <c r="F155" s="4"/>
      <c r="G155" s="4">
        <f>VLOOKUP($C155,'time leaving home q1 q2 q3'!$C$2:$F$956,2,FALSE)</f>
        <v>0.26111111111111113</v>
      </c>
      <c r="H155" s="14">
        <f>VLOOKUP($C155,'commute time q1 q2 q3'!$C$2:$F$957,2,FALSE)</f>
        <v>10.215670436187398</v>
      </c>
      <c r="I155" s="4">
        <f t="shared" si="12"/>
        <v>0.26805555555555555</v>
      </c>
      <c r="J155" s="13">
        <f t="shared" si="13"/>
        <v>8.999999999999968</v>
      </c>
      <c r="K155" s="4"/>
      <c r="L155" s="4">
        <f>VLOOKUP($C155,'time leaving home q1 q2 q3'!$C$2:$F$956,3,FALSE)</f>
        <v>0.30555555555555552</v>
      </c>
      <c r="M155" s="14">
        <f>VLOOKUP($C155,'commute time q1 q2 q3'!$C$2:$F$957,3,FALSE)</f>
        <v>13.878836833602584</v>
      </c>
      <c r="N155" s="4">
        <f t="shared" si="14"/>
        <v>0.31458333333333333</v>
      </c>
      <c r="O155" s="13">
        <f t="shared" si="15"/>
        <v>75.999999999999972</v>
      </c>
      <c r="Q155" s="4">
        <f>VLOOKUP($C155,'time leaving home q1 q2 q3'!$C$2:$F$956,4,FALSE)</f>
        <v>0.36041666666666666</v>
      </c>
      <c r="R155" s="14">
        <f>VLOOKUP($C155,'commute time q1 q2 q3'!$C$2:$F$957,3,FALSE)</f>
        <v>13.878836833602584</v>
      </c>
      <c r="S155" s="4">
        <f t="shared" si="16"/>
        <v>0.36944444444444446</v>
      </c>
      <c r="T155" s="13">
        <f t="shared" si="17"/>
        <v>155</v>
      </c>
    </row>
    <row r="156" spans="1:20" x14ac:dyDescent="0.25">
      <c r="A156" s="6" t="s">
        <v>1462</v>
      </c>
      <c r="B156" s="6">
        <v>40140</v>
      </c>
      <c r="C156" s="6" t="s">
        <v>1463</v>
      </c>
      <c r="D156" s="6" t="str">
        <f>VLOOKUP(C156,'alternate id'!$A$2:$C$956,3,FALSE)</f>
        <v>Riverside, CA</v>
      </c>
      <c r="E156" s="4">
        <f>VLOOKUP(D156,'sunrise times'!$A$2:$B$956,2,FALSE)</f>
        <v>0.26527777777777778</v>
      </c>
      <c r="F156" s="4"/>
      <c r="G156" s="4">
        <f>VLOOKUP($C156,'time leaving home q1 q2 q3'!$C$2:$F$956,2,FALSE)</f>
        <v>0.25486111111111109</v>
      </c>
      <c r="H156" s="14">
        <f>VLOOKUP($C156,'commute time q1 q2 q3'!$C$2:$F$957,2,FALSE)</f>
        <v>15.078968802011403</v>
      </c>
      <c r="I156" s="4">
        <f t="shared" si="12"/>
        <v>0.26527777777777778</v>
      </c>
      <c r="J156" s="13">
        <f t="shared" si="13"/>
        <v>0</v>
      </c>
      <c r="K156" s="4"/>
      <c r="L156" s="4">
        <f>VLOOKUP($C156,'time leaving home q1 q2 q3'!$C$2:$F$956,3,FALSE)</f>
        <v>0.30555555555555552</v>
      </c>
      <c r="M156" s="14">
        <f>VLOOKUP($C156,'commute time q1 q2 q3'!$C$2:$F$957,3,FALSE)</f>
        <v>23.355648781635335</v>
      </c>
      <c r="N156" s="4">
        <f t="shared" si="14"/>
        <v>0.32152777777777775</v>
      </c>
      <c r="O156" s="13">
        <f t="shared" si="15"/>
        <v>80.999999999999957</v>
      </c>
      <c r="Q156" s="4">
        <f>VLOOKUP($C156,'time leaving home q1 q2 q3'!$C$2:$F$956,4,FALSE)</f>
        <v>0.37361111111111112</v>
      </c>
      <c r="R156" s="14">
        <f>VLOOKUP($C156,'commute time q1 q2 q3'!$C$2:$F$957,3,FALSE)</f>
        <v>23.355648781635335</v>
      </c>
      <c r="S156" s="4">
        <f t="shared" si="16"/>
        <v>0.38958333333333334</v>
      </c>
      <c r="T156" s="13">
        <f t="shared" si="17"/>
        <v>179</v>
      </c>
    </row>
    <row r="157" spans="1:20" x14ac:dyDescent="0.25">
      <c r="A157" s="6" t="s">
        <v>1806</v>
      </c>
      <c r="B157" s="6">
        <v>47300</v>
      </c>
      <c r="C157" s="6" t="s">
        <v>1807</v>
      </c>
      <c r="D157" s="6" t="str">
        <f>VLOOKUP(C157,'alternate id'!$A$2:$C$956,3,FALSE)</f>
        <v>Visalia, CA</v>
      </c>
      <c r="E157" s="4">
        <f>VLOOKUP(D157,'sunrise times'!$A$2:$B$956,2,FALSE)</f>
        <v>0.27013888888888887</v>
      </c>
      <c r="F157" s="4"/>
      <c r="G157" s="4">
        <f>VLOOKUP($C157,'time leaving home q1 q2 q3'!$C$2:$F$956,2,FALSE)</f>
        <v>0.25416666666666665</v>
      </c>
      <c r="H157" s="14">
        <f>VLOOKUP($C157,'commute time q1 q2 q3'!$C$2:$F$957,2,FALSE)</f>
        <v>10.836956177819966</v>
      </c>
      <c r="I157" s="4">
        <f t="shared" si="12"/>
        <v>0.26111111111111107</v>
      </c>
      <c r="J157" s="13">
        <f t="shared" si="13"/>
        <v>-13.000000000000034</v>
      </c>
      <c r="K157" s="4"/>
      <c r="L157" s="4">
        <f>VLOOKUP($C157,'time leaving home q1 q2 q3'!$C$2:$F$956,3,FALSE)</f>
        <v>0.30555555555555552</v>
      </c>
      <c r="M157" s="14">
        <f>VLOOKUP($C157,'commute time q1 q2 q3'!$C$2:$F$957,3,FALSE)</f>
        <v>17.249825864871141</v>
      </c>
      <c r="N157" s="4">
        <f t="shared" si="14"/>
        <v>0.31736111111111109</v>
      </c>
      <c r="O157" s="13">
        <f t="shared" si="15"/>
        <v>68</v>
      </c>
      <c r="Q157" s="4">
        <f>VLOOKUP($C157,'time leaving home q1 q2 q3'!$C$2:$F$956,4,FALSE)</f>
        <v>0.35625000000000001</v>
      </c>
      <c r="R157" s="14">
        <f>VLOOKUP($C157,'commute time q1 q2 q3'!$C$2:$F$957,3,FALSE)</f>
        <v>17.249825864871141</v>
      </c>
      <c r="S157" s="4">
        <f t="shared" si="16"/>
        <v>0.36805555555555558</v>
      </c>
      <c r="T157" s="13">
        <f t="shared" si="17"/>
        <v>141.00000000000006</v>
      </c>
    </row>
    <row r="158" spans="1:20" x14ac:dyDescent="0.25">
      <c r="A158" s="6" t="s">
        <v>1598</v>
      </c>
      <c r="B158" s="6">
        <v>42980</v>
      </c>
      <c r="C158" s="6" t="s">
        <v>1599</v>
      </c>
      <c r="D158" s="6" t="str">
        <f>VLOOKUP(C158,'alternate id'!$A$2:$C$956,3,FALSE)</f>
        <v>Seymour, IN</v>
      </c>
      <c r="E158" s="4">
        <f>VLOOKUP(D158,'sunrise times'!$A$2:$B$956,2,FALSE)</f>
        <v>0.30208333333333331</v>
      </c>
      <c r="F158" s="4"/>
      <c r="G158" s="4">
        <f>VLOOKUP($C158,'time leaving home q1 q2 q3'!$C$2:$F$956,2,FALSE)</f>
        <v>0.2590277777777778</v>
      </c>
      <c r="H158" s="14">
        <f>VLOOKUP($C158,'commute time q1 q2 q3'!$C$2:$F$957,2,FALSE)</f>
        <v>10.124455507156192</v>
      </c>
      <c r="I158" s="4">
        <f t="shared" si="12"/>
        <v>0.26597222222222222</v>
      </c>
      <c r="J158" s="13">
        <f t="shared" si="13"/>
        <v>-51.999999999999972</v>
      </c>
      <c r="K158" s="4"/>
      <c r="L158" s="4">
        <f>VLOOKUP($C158,'time leaving home q1 q2 q3'!$C$2:$F$956,3,FALSE)</f>
        <v>0.30555555555555552</v>
      </c>
      <c r="M158" s="14">
        <f>VLOOKUP($C158,'commute time q1 q2 q3'!$C$2:$F$957,3,FALSE)</f>
        <v>17.456837280366692</v>
      </c>
      <c r="N158" s="4">
        <f t="shared" si="14"/>
        <v>0.31736111111111109</v>
      </c>
      <c r="O158" s="13">
        <f t="shared" si="15"/>
        <v>22</v>
      </c>
      <c r="Q158" s="4">
        <f>VLOOKUP($C158,'time leaving home q1 q2 q3'!$C$2:$F$956,4,FALSE)</f>
        <v>0.37291666666666662</v>
      </c>
      <c r="R158" s="14">
        <f>VLOOKUP($C158,'commute time q1 q2 q3'!$C$2:$F$957,3,FALSE)</f>
        <v>17.456837280366692</v>
      </c>
      <c r="S158" s="4">
        <f t="shared" si="16"/>
        <v>0.38472222222222219</v>
      </c>
      <c r="T158" s="13">
        <f t="shared" si="17"/>
        <v>118.99999999999997</v>
      </c>
    </row>
    <row r="159" spans="1:20" x14ac:dyDescent="0.25">
      <c r="A159" s="6" t="s">
        <v>1794</v>
      </c>
      <c r="B159" s="6">
        <v>46980</v>
      </c>
      <c r="C159" s="6" t="s">
        <v>1795</v>
      </c>
      <c r="D159" s="6" t="str">
        <f>VLOOKUP(C159,'alternate id'!$A$2:$C$956,3,FALSE)</f>
        <v>Vicksburg, MS</v>
      </c>
      <c r="E159" s="4">
        <f>VLOOKUP(D159,'sunrise times'!$A$2:$B$956,2,FALSE)</f>
        <v>0.27499999999999997</v>
      </c>
      <c r="F159" s="4"/>
      <c r="G159" s="4">
        <f>VLOOKUP($C159,'time leaving home q1 q2 q3'!$C$2:$F$956,2,FALSE)</f>
        <v>0.27291666666666664</v>
      </c>
      <c r="H159" s="14">
        <f>VLOOKUP($C159,'commute time q1 q2 q3'!$C$2:$F$957,2,FALSE)</f>
        <v>10.115449101796408</v>
      </c>
      <c r="I159" s="4">
        <f t="shared" si="12"/>
        <v>0.27986111111111106</v>
      </c>
      <c r="J159" s="13">
        <f t="shared" si="13"/>
        <v>6.9999999999999751</v>
      </c>
      <c r="K159" s="4"/>
      <c r="L159" s="4">
        <f>VLOOKUP($C159,'time leaving home q1 q2 q3'!$C$2:$F$956,3,FALSE)</f>
        <v>0.30555555555555552</v>
      </c>
      <c r="M159" s="14">
        <f>VLOOKUP($C159,'commute time q1 q2 q3'!$C$2:$F$957,3,FALSE)</f>
        <v>15.884462151394422</v>
      </c>
      <c r="N159" s="4">
        <f t="shared" si="14"/>
        <v>0.31597222222222221</v>
      </c>
      <c r="O159" s="13">
        <f t="shared" si="15"/>
        <v>59.000000000000036</v>
      </c>
      <c r="Q159" s="4">
        <f>VLOOKUP($C159,'time leaving home q1 q2 q3'!$C$2:$F$956,4,FALSE)</f>
        <v>0.34583333333333338</v>
      </c>
      <c r="R159" s="14">
        <f>VLOOKUP($C159,'commute time q1 q2 q3'!$C$2:$F$957,3,FALSE)</f>
        <v>15.884462151394422</v>
      </c>
      <c r="S159" s="4">
        <f t="shared" si="16"/>
        <v>0.35625000000000007</v>
      </c>
      <c r="T159" s="13">
        <f t="shared" si="17"/>
        <v>117.00000000000014</v>
      </c>
    </row>
    <row r="160" spans="1:20" x14ac:dyDescent="0.25">
      <c r="A160" s="6" t="s">
        <v>480</v>
      </c>
      <c r="B160" s="6">
        <v>19940</v>
      </c>
      <c r="C160" s="6" t="s">
        <v>481</v>
      </c>
      <c r="D160" s="6" t="str">
        <f>VLOOKUP(C160,'alternate id'!$A$2:$C$956,3,FALSE)</f>
        <v>Dixon, IL</v>
      </c>
      <c r="E160" s="4">
        <f>VLOOKUP(D160,'sunrise times'!$A$2:$B$956,2,FALSE)</f>
        <v>0.27013888888888887</v>
      </c>
      <c r="F160" s="4"/>
      <c r="G160" s="4">
        <f>VLOOKUP($C160,'time leaving home q1 q2 q3'!$C$2:$F$956,2,FALSE)</f>
        <v>0.2638888888888889</v>
      </c>
      <c r="H160" s="14">
        <f>VLOOKUP($C160,'commute time q1 q2 q3'!$C$2:$F$957,2,FALSE)</f>
        <v>8.7799006495987761</v>
      </c>
      <c r="I160" s="4">
        <f t="shared" si="12"/>
        <v>0.26944444444444443</v>
      </c>
      <c r="J160" s="13">
        <f t="shared" si="13"/>
        <v>-0.99999999999999645</v>
      </c>
      <c r="K160" s="4"/>
      <c r="L160" s="4">
        <f>VLOOKUP($C160,'time leaving home q1 q2 q3'!$C$2:$F$956,3,FALSE)</f>
        <v>0.30555555555555552</v>
      </c>
      <c r="M160" s="14">
        <f>VLOOKUP($C160,'commute time q1 q2 q3'!$C$2:$F$957,3,FALSE)</f>
        <v>16.949412827461607</v>
      </c>
      <c r="N160" s="4">
        <f t="shared" si="14"/>
        <v>0.31666666666666665</v>
      </c>
      <c r="O160" s="13">
        <f t="shared" si="15"/>
        <v>67</v>
      </c>
      <c r="Q160" s="4">
        <f>VLOOKUP($C160,'time leaving home q1 q2 q3'!$C$2:$F$956,4,FALSE)</f>
        <v>0.36041666666666666</v>
      </c>
      <c r="R160" s="14">
        <f>VLOOKUP($C160,'commute time q1 q2 q3'!$C$2:$F$957,3,FALSE)</f>
        <v>16.949412827461607</v>
      </c>
      <c r="S160" s="4">
        <f t="shared" si="16"/>
        <v>0.37152777777777779</v>
      </c>
      <c r="T160" s="13">
        <f t="shared" si="17"/>
        <v>146.00000000000003</v>
      </c>
    </row>
    <row r="161" spans="1:20" x14ac:dyDescent="0.25">
      <c r="A161" s="6" t="s">
        <v>426</v>
      </c>
      <c r="B161" s="6">
        <v>18880</v>
      </c>
      <c r="C161" s="6" t="s">
        <v>427</v>
      </c>
      <c r="D161" s="6" t="str">
        <f>VLOOKUP(C161,'alternate id'!$A$2:$C$956,3,FALSE)</f>
        <v>Crestview, FL</v>
      </c>
      <c r="E161" s="4">
        <f>VLOOKUP(D161,'sunrise times'!$A$2:$B$956,2,FALSE)</f>
        <v>0.26319444444444445</v>
      </c>
      <c r="F161" s="4"/>
      <c r="G161" s="4">
        <f>VLOOKUP($C161,'time leaving home q1 q2 q3'!$C$2:$F$956,2,FALSE)</f>
        <v>0.26597222222222222</v>
      </c>
      <c r="H161" s="14">
        <f>VLOOKUP($C161,'commute time q1 q2 q3'!$C$2:$F$957,2,FALSE)</f>
        <v>11.857819575060955</v>
      </c>
      <c r="I161" s="4">
        <f t="shared" si="12"/>
        <v>0.27361111111111108</v>
      </c>
      <c r="J161" s="13">
        <f t="shared" si="13"/>
        <v>14.999999999999947</v>
      </c>
      <c r="K161" s="4"/>
      <c r="L161" s="4">
        <f>VLOOKUP($C161,'time leaving home q1 q2 q3'!$C$2:$F$956,3,FALSE)</f>
        <v>0.30555555555555552</v>
      </c>
      <c r="M161" s="14">
        <f>VLOOKUP($C161,'commute time q1 q2 q3'!$C$2:$F$957,3,FALSE)</f>
        <v>20.360311488319187</v>
      </c>
      <c r="N161" s="4">
        <f t="shared" si="14"/>
        <v>0.31944444444444442</v>
      </c>
      <c r="O161" s="13">
        <f t="shared" si="15"/>
        <v>80.999999999999957</v>
      </c>
      <c r="Q161" s="4">
        <f>VLOOKUP($C161,'time leaving home q1 q2 q3'!$C$2:$F$956,4,FALSE)</f>
        <v>0.36388888888888887</v>
      </c>
      <c r="R161" s="14">
        <f>VLOOKUP($C161,'commute time q1 q2 q3'!$C$2:$F$957,3,FALSE)</f>
        <v>20.360311488319187</v>
      </c>
      <c r="S161" s="4">
        <f t="shared" si="16"/>
        <v>0.37777777777777777</v>
      </c>
      <c r="T161" s="13">
        <f t="shared" si="17"/>
        <v>164.99999999999997</v>
      </c>
    </row>
    <row r="162" spans="1:20" x14ac:dyDescent="0.25">
      <c r="A162" s="6" t="s">
        <v>1752</v>
      </c>
      <c r="B162" s="6">
        <v>46100</v>
      </c>
      <c r="C162" s="6" t="s">
        <v>1753</v>
      </c>
      <c r="D162" s="6" t="str">
        <f>VLOOKUP(C162,'alternate id'!$A$2:$C$956,3,FALSE)</f>
        <v>Tullahoma, TN</v>
      </c>
      <c r="E162" s="4">
        <f>VLOOKUP(D162,'sunrise times'!$A$2:$B$956,2,FALSE)</f>
        <v>0.26180555555555557</v>
      </c>
      <c r="F162" s="4"/>
      <c r="G162" s="4">
        <f>VLOOKUP($C162,'time leaving home q1 q2 q3'!$C$2:$F$956,2,FALSE)</f>
        <v>0.26666666666666666</v>
      </c>
      <c r="H162" s="14">
        <f>VLOOKUP($C162,'commute time q1 q2 q3'!$C$2:$F$957,2,FALSE)</f>
        <v>11.555997552019583</v>
      </c>
      <c r="I162" s="4">
        <f t="shared" si="12"/>
        <v>0.27430555555555552</v>
      </c>
      <c r="J162" s="13">
        <f t="shared" si="13"/>
        <v>17.999999999999936</v>
      </c>
      <c r="K162" s="4"/>
      <c r="L162" s="4">
        <f>VLOOKUP($C162,'time leaving home q1 q2 q3'!$C$2:$F$956,3,FALSE)</f>
        <v>0.30555555555555552</v>
      </c>
      <c r="M162" s="14">
        <f>VLOOKUP($C162,'commute time q1 q2 q3'!$C$2:$F$957,3,FALSE)</f>
        <v>19</v>
      </c>
      <c r="N162" s="4">
        <f t="shared" si="14"/>
        <v>0.31874999999999998</v>
      </c>
      <c r="O162" s="13">
        <f t="shared" si="15"/>
        <v>81.999999999999943</v>
      </c>
      <c r="Q162" s="4">
        <f>VLOOKUP($C162,'time leaving home q1 q2 q3'!$C$2:$F$956,4,FALSE)</f>
        <v>0.36319444444444443</v>
      </c>
      <c r="R162" s="14">
        <f>VLOOKUP($C162,'commute time q1 q2 q3'!$C$2:$F$957,3,FALSE)</f>
        <v>19</v>
      </c>
      <c r="S162" s="4">
        <f t="shared" si="16"/>
        <v>0.37638888888888888</v>
      </c>
      <c r="T162" s="13">
        <f t="shared" si="17"/>
        <v>164.99999999999997</v>
      </c>
    </row>
    <row r="163" spans="1:20" x14ac:dyDescent="0.25">
      <c r="A163" s="6" t="s">
        <v>1448</v>
      </c>
      <c r="B163" s="6">
        <v>39860</v>
      </c>
      <c r="C163" s="6" t="s">
        <v>1449</v>
      </c>
      <c r="D163" s="6" t="str">
        <f>VLOOKUP(C163,'alternate id'!$A$2:$C$956,3,FALSE)</f>
        <v>Red Wing, MN</v>
      </c>
      <c r="E163" s="4">
        <f>VLOOKUP(D163,'sunrise times'!$A$2:$B$956,2,FALSE)</f>
        <v>0.27847222222222223</v>
      </c>
      <c r="F163" s="4"/>
      <c r="G163" s="4">
        <f>VLOOKUP($C163,'time leaving home q1 q2 q3'!$C$2:$F$956,2,FALSE)</f>
        <v>0.26180555555555557</v>
      </c>
      <c r="H163" s="14">
        <f>VLOOKUP($C163,'commute time q1 q2 q3'!$C$2:$F$957,2,FALSE)</f>
        <v>8.8603952964723547</v>
      </c>
      <c r="I163" s="4">
        <f t="shared" si="12"/>
        <v>0.2673611111111111</v>
      </c>
      <c r="J163" s="13">
        <f t="shared" si="13"/>
        <v>-16.000000000000021</v>
      </c>
      <c r="K163" s="4"/>
      <c r="L163" s="4">
        <f>VLOOKUP($C163,'time leaving home q1 q2 q3'!$C$2:$F$956,3,FALSE)</f>
        <v>0.30555555555555552</v>
      </c>
      <c r="M163" s="14">
        <f>VLOOKUP($C163,'commute time q1 q2 q3'!$C$2:$F$957,3,FALSE)</f>
        <v>20.027159562429272</v>
      </c>
      <c r="N163" s="4">
        <f t="shared" si="14"/>
        <v>0.31944444444444442</v>
      </c>
      <c r="O163" s="13">
        <f t="shared" si="15"/>
        <v>58.99999999999995</v>
      </c>
      <c r="Q163" s="4">
        <f>VLOOKUP($C163,'time leaving home q1 q2 q3'!$C$2:$F$956,4,FALSE)</f>
        <v>0.3576388888888889</v>
      </c>
      <c r="R163" s="14">
        <f>VLOOKUP($C163,'commute time q1 q2 q3'!$C$2:$F$957,3,FALSE)</f>
        <v>20.027159562429272</v>
      </c>
      <c r="S163" s="4">
        <f t="shared" si="16"/>
        <v>0.37152777777777779</v>
      </c>
      <c r="T163" s="13">
        <f t="shared" si="17"/>
        <v>134</v>
      </c>
    </row>
    <row r="164" spans="1:20" x14ac:dyDescent="0.25">
      <c r="A164" s="6" t="s">
        <v>1622</v>
      </c>
      <c r="B164" s="6">
        <v>43460</v>
      </c>
      <c r="C164" s="6" t="s">
        <v>1623</v>
      </c>
      <c r="D164" s="6" t="str">
        <f>VLOOKUP(C164,'alternate id'!$A$2:$C$956,3,FALSE)</f>
        <v>Sikeston, MO</v>
      </c>
      <c r="E164" s="4">
        <f>VLOOKUP(D164,'sunrise times'!$A$2:$B$956,2,FALSE)</f>
        <v>0.27083333333333331</v>
      </c>
      <c r="F164" s="4"/>
      <c r="G164" s="4">
        <f>VLOOKUP($C164,'time leaving home q1 q2 q3'!$C$2:$F$956,2,FALSE)</f>
        <v>0.26805555555555555</v>
      </c>
      <c r="H164" s="14">
        <f>VLOOKUP($C164,'commute time q1 q2 q3'!$C$2:$F$957,2,FALSE)</f>
        <v>8.7002534854245877</v>
      </c>
      <c r="I164" s="4">
        <f t="shared" si="12"/>
        <v>0.27361111111111108</v>
      </c>
      <c r="J164" s="13">
        <f t="shared" si="13"/>
        <v>3.9999999999999858</v>
      </c>
      <c r="K164" s="4"/>
      <c r="L164" s="4">
        <f>VLOOKUP($C164,'time leaving home q1 q2 q3'!$C$2:$F$956,3,FALSE)</f>
        <v>0.30555555555555552</v>
      </c>
      <c r="M164" s="14">
        <f>VLOOKUP($C164,'commute time q1 q2 q3'!$C$2:$F$957,3,FALSE)</f>
        <v>16.621233859397417</v>
      </c>
      <c r="N164" s="4">
        <f t="shared" si="14"/>
        <v>0.31666666666666665</v>
      </c>
      <c r="O164" s="13">
        <f t="shared" si="15"/>
        <v>66</v>
      </c>
      <c r="Q164" s="4">
        <f>VLOOKUP($C164,'time leaving home q1 q2 q3'!$C$2:$F$956,4,FALSE)</f>
        <v>0.35416666666666669</v>
      </c>
      <c r="R164" s="14">
        <f>VLOOKUP($C164,'commute time q1 q2 q3'!$C$2:$F$957,3,FALSE)</f>
        <v>16.621233859397417</v>
      </c>
      <c r="S164" s="4">
        <f t="shared" si="16"/>
        <v>0.36527777777777781</v>
      </c>
      <c r="T164" s="13">
        <f t="shared" si="17"/>
        <v>136.00000000000006</v>
      </c>
    </row>
    <row r="165" spans="1:20" x14ac:dyDescent="0.25">
      <c r="A165" s="6" t="s">
        <v>762</v>
      </c>
      <c r="B165" s="6">
        <v>25780</v>
      </c>
      <c r="C165" s="6" t="s">
        <v>763</v>
      </c>
      <c r="D165" s="6" t="str">
        <f>VLOOKUP(C165,'alternate id'!$A$2:$C$956,3,FALSE)</f>
        <v>Henderson, NC</v>
      </c>
      <c r="E165" s="4">
        <f>VLOOKUP(D165,'sunrise times'!$A$2:$B$956,2,FALSE)</f>
        <v>0.28194444444444444</v>
      </c>
      <c r="F165" s="4"/>
      <c r="G165" s="4">
        <f>VLOOKUP($C165,'time leaving home q1 q2 q3'!$C$2:$F$956,2,FALSE)</f>
        <v>0.26805555555555555</v>
      </c>
      <c r="H165" s="14">
        <f>VLOOKUP($C165,'commute time q1 q2 q3'!$C$2:$F$957,2,FALSE)</f>
        <v>12.339130434782609</v>
      </c>
      <c r="I165" s="4">
        <f t="shared" si="12"/>
        <v>0.27638888888888891</v>
      </c>
      <c r="J165" s="13">
        <f t="shared" si="13"/>
        <v>-7.9999999999999716</v>
      </c>
      <c r="K165" s="4"/>
      <c r="L165" s="4">
        <f>VLOOKUP($C165,'time leaving home q1 q2 q3'!$C$2:$F$956,3,FALSE)</f>
        <v>0.30555555555555552</v>
      </c>
      <c r="M165" s="14">
        <f>VLOOKUP($C165,'commute time q1 q2 q3'!$C$2:$F$957,3,FALSE)</f>
        <v>18.994121489222731</v>
      </c>
      <c r="N165" s="4">
        <f t="shared" si="14"/>
        <v>0.31805555555555554</v>
      </c>
      <c r="O165" s="13">
        <f t="shared" si="15"/>
        <v>51.999999999999972</v>
      </c>
      <c r="Q165" s="4">
        <f>VLOOKUP($C165,'time leaving home q1 q2 q3'!$C$2:$F$956,4,FALSE)</f>
        <v>0.35138888888888892</v>
      </c>
      <c r="R165" s="14">
        <f>VLOOKUP($C165,'commute time q1 q2 q3'!$C$2:$F$957,3,FALSE)</f>
        <v>18.994121489222731</v>
      </c>
      <c r="S165" s="4">
        <f t="shared" si="16"/>
        <v>0.36388888888888893</v>
      </c>
      <c r="T165" s="13">
        <f t="shared" si="17"/>
        <v>118.00000000000007</v>
      </c>
    </row>
    <row r="166" spans="1:20" x14ac:dyDescent="0.25">
      <c r="A166" s="6" t="s">
        <v>382</v>
      </c>
      <c r="B166" s="6">
        <v>17940</v>
      </c>
      <c r="C166" s="6" t="s">
        <v>383</v>
      </c>
      <c r="D166" s="6" t="str">
        <f>VLOOKUP(C166,'alternate id'!$A$2:$C$956,3,FALSE)</f>
        <v>Columbia, TN</v>
      </c>
      <c r="E166" s="4">
        <f>VLOOKUP(D166,'sunrise times'!$A$2:$B$956,2,FALSE)</f>
        <v>0.26458333333333334</v>
      </c>
      <c r="F166" s="4"/>
      <c r="G166" s="4">
        <f>VLOOKUP($C166,'time leaving home q1 q2 q3'!$C$2:$F$956,2,FALSE)</f>
        <v>0.26458333333333334</v>
      </c>
      <c r="H166" s="14">
        <f>VLOOKUP($C166,'commute time q1 q2 q3'!$C$2:$F$957,2,FALSE)</f>
        <v>13.853619729514717</v>
      </c>
      <c r="I166" s="4">
        <f t="shared" si="12"/>
        <v>0.27361111111111114</v>
      </c>
      <c r="J166" s="13">
        <f t="shared" si="13"/>
        <v>13.000000000000034</v>
      </c>
      <c r="K166" s="4"/>
      <c r="L166" s="4">
        <f>VLOOKUP($C166,'time leaving home q1 q2 q3'!$C$2:$F$956,3,FALSE)</f>
        <v>0.30555555555555552</v>
      </c>
      <c r="M166" s="14">
        <f>VLOOKUP($C166,'commute time q1 q2 q3'!$C$2:$F$957,3,FALSE)</f>
        <v>23.380267214799588</v>
      </c>
      <c r="N166" s="4">
        <f t="shared" si="14"/>
        <v>0.32152777777777775</v>
      </c>
      <c r="O166" s="13">
        <f t="shared" si="15"/>
        <v>81.999999999999943</v>
      </c>
      <c r="Q166" s="4">
        <f>VLOOKUP($C166,'time leaving home q1 q2 q3'!$C$2:$F$956,4,FALSE)</f>
        <v>0.36180555555555555</v>
      </c>
      <c r="R166" s="14">
        <f>VLOOKUP($C166,'commute time q1 q2 q3'!$C$2:$F$957,3,FALSE)</f>
        <v>23.380267214799588</v>
      </c>
      <c r="S166" s="4">
        <f t="shared" si="16"/>
        <v>0.37777777777777777</v>
      </c>
      <c r="T166" s="13">
        <f t="shared" si="17"/>
        <v>163</v>
      </c>
    </row>
    <row r="167" spans="1:20" x14ac:dyDescent="0.25">
      <c r="A167" s="6" t="s">
        <v>40</v>
      </c>
      <c r="B167" s="6">
        <v>10780</v>
      </c>
      <c r="C167" s="6" t="s">
        <v>41</v>
      </c>
      <c r="D167" s="6" t="str">
        <f>VLOOKUP(C167,'alternate id'!$A$2:$C$956,3,FALSE)</f>
        <v>Alexandria, LA</v>
      </c>
      <c r="E167" s="4">
        <f>VLOOKUP(D167,'sunrise times'!$A$2:$B$956,2,FALSE)</f>
        <v>0.27986111111111112</v>
      </c>
      <c r="F167" s="4"/>
      <c r="G167" s="4">
        <f>VLOOKUP($C167,'time leaving home q1 q2 q3'!$C$2:$F$956,2,FALSE)</f>
        <v>0.2673611111111111</v>
      </c>
      <c r="H167" s="14">
        <f>VLOOKUP($C167,'commute time q1 q2 q3'!$C$2:$F$957,2,FALSE)</f>
        <v>11.632065117980611</v>
      </c>
      <c r="I167" s="4">
        <f t="shared" si="12"/>
        <v>0.27499999999999997</v>
      </c>
      <c r="J167" s="13">
        <f t="shared" si="13"/>
        <v>-7.0000000000000551</v>
      </c>
      <c r="K167" s="4"/>
      <c r="L167" s="4">
        <f>VLOOKUP($C167,'time leaving home q1 q2 q3'!$C$2:$F$956,3,FALSE)</f>
        <v>0.30555555555555552</v>
      </c>
      <c r="M167" s="14">
        <f>VLOOKUP($C167,'commute time q1 q2 q3'!$C$2:$F$957,3,FALSE)</f>
        <v>18.098750578435908</v>
      </c>
      <c r="N167" s="4">
        <f t="shared" si="14"/>
        <v>0.31805555555555554</v>
      </c>
      <c r="O167" s="13">
        <f t="shared" si="15"/>
        <v>54.999999999999964</v>
      </c>
      <c r="Q167" s="4">
        <f>VLOOKUP($C167,'time leaving home q1 q2 q3'!$C$2:$F$956,4,FALSE)</f>
        <v>0.34930555555555554</v>
      </c>
      <c r="R167" s="14">
        <f>VLOOKUP($C167,'commute time q1 q2 q3'!$C$2:$F$957,3,FALSE)</f>
        <v>18.098750578435908</v>
      </c>
      <c r="S167" s="4">
        <f t="shared" si="16"/>
        <v>0.36180555555555555</v>
      </c>
      <c r="T167" s="13">
        <f t="shared" si="17"/>
        <v>117.99999999999999</v>
      </c>
    </row>
    <row r="168" spans="1:20" x14ac:dyDescent="0.25">
      <c r="A168" s="6" t="s">
        <v>1768</v>
      </c>
      <c r="B168" s="6">
        <v>46420</v>
      </c>
      <c r="C168" s="6" t="s">
        <v>1769</v>
      </c>
      <c r="D168" s="6" t="str">
        <f>VLOOKUP(C168,'alternate id'!$A$2:$C$956,3,FALSE)</f>
        <v>Union, SC</v>
      </c>
      <c r="E168" s="4">
        <f>VLOOKUP(D168,'sunrise times'!$A$2:$B$956,2,FALSE)</f>
        <v>0.29097222222222224</v>
      </c>
      <c r="F168" s="4"/>
      <c r="G168" s="4">
        <f>VLOOKUP($C168,'time leaving home q1 q2 q3'!$C$2:$F$956,2,FALSE)</f>
        <v>0.26597222222222222</v>
      </c>
      <c r="H168" s="14">
        <f>VLOOKUP($C168,'commute time q1 q2 q3'!$C$2:$F$957,2,FALSE)</f>
        <v>12.335066435586366</v>
      </c>
      <c r="I168" s="4">
        <f t="shared" si="12"/>
        <v>0.27430555555555558</v>
      </c>
      <c r="J168" s="13">
        <f t="shared" si="13"/>
        <v>-23.999999999999993</v>
      </c>
      <c r="K168" s="4"/>
      <c r="L168" s="4">
        <f>VLOOKUP($C168,'time leaving home q1 q2 q3'!$C$2:$F$956,3,FALSE)</f>
        <v>0.30555555555555552</v>
      </c>
      <c r="M168" s="14">
        <f>VLOOKUP($C168,'commute time q1 q2 q3'!$C$2:$F$957,3,FALSE)</f>
        <v>21.664367816091954</v>
      </c>
      <c r="N168" s="4">
        <f t="shared" si="14"/>
        <v>0.32013888888888886</v>
      </c>
      <c r="O168" s="13">
        <f t="shared" si="15"/>
        <v>41.999999999999929</v>
      </c>
      <c r="Q168" s="4">
        <f>VLOOKUP($C168,'time leaving home q1 q2 q3'!$C$2:$F$956,4,FALSE)</f>
        <v>0.35069444444444442</v>
      </c>
      <c r="R168" s="14">
        <f>VLOOKUP($C168,'commute time q1 q2 q3'!$C$2:$F$957,3,FALSE)</f>
        <v>21.664367816091954</v>
      </c>
      <c r="S168" s="4">
        <f t="shared" si="16"/>
        <v>0.36527777777777776</v>
      </c>
      <c r="T168" s="13">
        <f t="shared" si="17"/>
        <v>106.99999999999993</v>
      </c>
    </row>
    <row r="169" spans="1:20" x14ac:dyDescent="0.25">
      <c r="A169" s="6" t="s">
        <v>1060</v>
      </c>
      <c r="B169" s="6">
        <v>31940</v>
      </c>
      <c r="C169" s="6" t="s">
        <v>1061</v>
      </c>
      <c r="D169" s="6" t="str">
        <f>VLOOKUP(C169,'alternate id'!$A$2:$C$956,3,FALSE)</f>
        <v>Marinette, WI</v>
      </c>
      <c r="E169" s="4">
        <f>VLOOKUP(D169,'sunrise times'!$A$2:$B$956,2,FALSE)</f>
        <v>0.26458333333333334</v>
      </c>
      <c r="F169" s="4"/>
      <c r="G169" s="4">
        <f>VLOOKUP($C169,'time leaving home q1 q2 q3'!$C$2:$F$956,2,FALSE)</f>
        <v>0.25208333333333333</v>
      </c>
      <c r="H169" s="14">
        <f>VLOOKUP($C169,'commute time q1 q2 q3'!$C$2:$F$957,2,FALSE)</f>
        <v>8.4205401433033256</v>
      </c>
      <c r="I169" s="4">
        <f t="shared" si="12"/>
        <v>0.25763888888888886</v>
      </c>
      <c r="J169" s="13">
        <f t="shared" si="13"/>
        <v>-10.000000000000044</v>
      </c>
      <c r="K169" s="4"/>
      <c r="L169" s="4">
        <f>VLOOKUP($C169,'time leaving home q1 q2 q3'!$C$2:$F$956,3,FALSE)</f>
        <v>0.30555555555555552</v>
      </c>
      <c r="M169" s="14">
        <f>VLOOKUP($C169,'commute time q1 q2 q3'!$C$2:$F$957,3,FALSE)</f>
        <v>15.564348925410872</v>
      </c>
      <c r="N169" s="4">
        <f t="shared" si="14"/>
        <v>0.31597222222222221</v>
      </c>
      <c r="O169" s="13">
        <f t="shared" si="15"/>
        <v>73.999999999999972</v>
      </c>
      <c r="Q169" s="4">
        <f>VLOOKUP($C169,'time leaving home q1 q2 q3'!$C$2:$F$956,4,FALSE)</f>
        <v>0.38750000000000001</v>
      </c>
      <c r="R169" s="14">
        <f>VLOOKUP($C169,'commute time q1 q2 q3'!$C$2:$F$957,3,FALSE)</f>
        <v>15.564348925410872</v>
      </c>
      <c r="S169" s="4">
        <f t="shared" si="16"/>
        <v>0.3979166666666667</v>
      </c>
      <c r="T169" s="13">
        <f t="shared" si="17"/>
        <v>192.00000000000006</v>
      </c>
    </row>
    <row r="170" spans="1:20" x14ac:dyDescent="0.25">
      <c r="A170" s="6" t="s">
        <v>1074</v>
      </c>
      <c r="B170" s="6">
        <v>32220</v>
      </c>
      <c r="C170" s="6" t="s">
        <v>1075</v>
      </c>
      <c r="D170" s="6" t="str">
        <f>VLOOKUP(C170,'alternate id'!$A$2:$C$956,3,FALSE)</f>
        <v>Marshall, TX</v>
      </c>
      <c r="E170" s="4">
        <f>VLOOKUP(D170,'sunrise times'!$A$2:$B$956,2,FALSE)</f>
        <v>0.28472222222222221</v>
      </c>
      <c r="F170" s="4"/>
      <c r="G170" s="4">
        <f>VLOOKUP($C170,'time leaving home q1 q2 q3'!$C$2:$F$956,2,FALSE)</f>
        <v>0.26597222222222222</v>
      </c>
      <c r="H170" s="14">
        <f>VLOOKUP($C170,'commute time q1 q2 q3'!$C$2:$F$957,2,FALSE)</f>
        <v>11.94557403984391</v>
      </c>
      <c r="I170" s="4">
        <f t="shared" si="12"/>
        <v>0.27361111111111108</v>
      </c>
      <c r="J170" s="13">
        <f t="shared" si="13"/>
        <v>-16.000000000000021</v>
      </c>
      <c r="K170" s="4"/>
      <c r="L170" s="4">
        <f>VLOOKUP($C170,'time leaving home q1 q2 q3'!$C$2:$F$956,3,FALSE)</f>
        <v>0.30624999999999997</v>
      </c>
      <c r="M170" s="14">
        <f>VLOOKUP($C170,'commute time q1 q2 q3'!$C$2:$F$957,3,FALSE)</f>
        <v>18.247771173848442</v>
      </c>
      <c r="N170" s="4">
        <f t="shared" si="14"/>
        <v>0.31874999999999998</v>
      </c>
      <c r="O170" s="13">
        <f t="shared" si="15"/>
        <v>48.999999999999986</v>
      </c>
      <c r="Q170" s="4">
        <f>VLOOKUP($C170,'time leaving home q1 q2 q3'!$C$2:$F$956,4,FALSE)</f>
        <v>0.35694444444444445</v>
      </c>
      <c r="R170" s="14">
        <f>VLOOKUP($C170,'commute time q1 q2 q3'!$C$2:$F$957,3,FALSE)</f>
        <v>18.247771173848442</v>
      </c>
      <c r="S170" s="4">
        <f t="shared" si="16"/>
        <v>0.36944444444444446</v>
      </c>
      <c r="T170" s="13">
        <f t="shared" si="17"/>
        <v>122.00000000000006</v>
      </c>
    </row>
    <row r="171" spans="1:20" x14ac:dyDescent="0.25">
      <c r="A171" s="6" t="s">
        <v>728</v>
      </c>
      <c r="B171" s="6">
        <v>25180</v>
      </c>
      <c r="C171" s="6" t="s">
        <v>729</v>
      </c>
      <c r="D171" s="6" t="str">
        <f>VLOOKUP(C171,'alternate id'!$A$2:$C$956,3,FALSE)</f>
        <v>Hagerstown, MD</v>
      </c>
      <c r="E171" s="4">
        <f>VLOOKUP(D171,'sunrise times'!$A$2:$B$956,2,FALSE)</f>
        <v>0.28055555555555556</v>
      </c>
      <c r="F171" s="4"/>
      <c r="G171" s="4">
        <f>VLOOKUP($C171,'time leaving home q1 q2 q3'!$C$2:$F$956,2,FALSE)</f>
        <v>0.2590277777777778</v>
      </c>
      <c r="H171" s="14">
        <f>VLOOKUP($C171,'commute time q1 q2 q3'!$C$2:$F$957,2,FALSE)</f>
        <v>13.451323780883307</v>
      </c>
      <c r="I171" s="4">
        <f t="shared" si="12"/>
        <v>0.2680555555555556</v>
      </c>
      <c r="J171" s="13">
        <f t="shared" si="13"/>
        <v>-17.999999999999936</v>
      </c>
      <c r="K171" s="4"/>
      <c r="L171" s="4">
        <f>VLOOKUP($C171,'time leaving home q1 q2 q3'!$C$2:$F$956,3,FALSE)</f>
        <v>0.30624999999999997</v>
      </c>
      <c r="M171" s="14">
        <f>VLOOKUP($C171,'commute time q1 q2 q3'!$C$2:$F$957,3,FALSE)</f>
        <v>22.374764121273117</v>
      </c>
      <c r="N171" s="4">
        <f t="shared" si="14"/>
        <v>0.32152777777777775</v>
      </c>
      <c r="O171" s="13">
        <f t="shared" si="15"/>
        <v>58.99999999999995</v>
      </c>
      <c r="Q171" s="4">
        <f>VLOOKUP($C171,'time leaving home q1 q2 q3'!$C$2:$F$956,4,FALSE)</f>
        <v>0.37083333333333335</v>
      </c>
      <c r="R171" s="14">
        <f>VLOOKUP($C171,'commute time q1 q2 q3'!$C$2:$F$957,3,FALSE)</f>
        <v>22.374764121273117</v>
      </c>
      <c r="S171" s="4">
        <f t="shared" si="16"/>
        <v>0.38611111111111113</v>
      </c>
      <c r="T171" s="13">
        <f t="shared" si="17"/>
        <v>152</v>
      </c>
    </row>
    <row r="172" spans="1:20" x14ac:dyDescent="0.25">
      <c r="A172" s="6" t="s">
        <v>1350</v>
      </c>
      <c r="B172" s="6">
        <v>37800</v>
      </c>
      <c r="C172" s="6" t="s">
        <v>1351</v>
      </c>
      <c r="D172" s="6" t="str">
        <f>VLOOKUP(C172,'alternate id'!$A$2:$C$956,3,FALSE)</f>
        <v>Pella, IA</v>
      </c>
      <c r="E172" s="4">
        <f>VLOOKUP(D172,'sunrise times'!$A$2:$B$956,2,FALSE)</f>
        <v>0.27986111111111112</v>
      </c>
      <c r="F172" s="4"/>
      <c r="G172" s="4">
        <f>VLOOKUP($C172,'time leaving home q1 q2 q3'!$C$2:$F$956,2,FALSE)</f>
        <v>0.2673611111111111</v>
      </c>
      <c r="H172" s="14">
        <f>VLOOKUP($C172,'commute time q1 q2 q3'!$C$2:$F$957,2,FALSE)</f>
        <v>7.3809169764560103</v>
      </c>
      <c r="I172" s="4">
        <f t="shared" si="12"/>
        <v>0.2722222222222222</v>
      </c>
      <c r="J172" s="13">
        <f t="shared" si="13"/>
        <v>-11.000000000000041</v>
      </c>
      <c r="K172" s="4"/>
      <c r="L172" s="4">
        <f>VLOOKUP($C172,'time leaving home q1 q2 q3'!$C$2:$F$956,3,FALSE)</f>
        <v>0.30624999999999997</v>
      </c>
      <c r="M172" s="14">
        <f>VLOOKUP($C172,'commute time q1 q2 q3'!$C$2:$F$957,3,FALSE)</f>
        <v>13.778666666666666</v>
      </c>
      <c r="N172" s="4">
        <f t="shared" si="14"/>
        <v>0.31527777777777777</v>
      </c>
      <c r="O172" s="13">
        <f t="shared" si="15"/>
        <v>50.999999999999979</v>
      </c>
      <c r="Q172" s="4">
        <f>VLOOKUP($C172,'time leaving home q1 q2 q3'!$C$2:$F$956,4,FALSE)</f>
        <v>0.35069444444444442</v>
      </c>
      <c r="R172" s="14">
        <f>VLOOKUP($C172,'commute time q1 q2 q3'!$C$2:$F$957,3,FALSE)</f>
        <v>13.778666666666666</v>
      </c>
      <c r="S172" s="4">
        <f t="shared" si="16"/>
        <v>0.35972222222222222</v>
      </c>
      <c r="T172" s="13">
        <f t="shared" si="17"/>
        <v>114.99999999999999</v>
      </c>
    </row>
    <row r="173" spans="1:20" x14ac:dyDescent="0.25">
      <c r="A173" s="6" t="s">
        <v>1896</v>
      </c>
      <c r="B173" s="6">
        <v>49420</v>
      </c>
      <c r="C173" s="6" t="s">
        <v>1897</v>
      </c>
      <c r="D173" s="6" t="str">
        <f>VLOOKUP(C173,'alternate id'!$A$2:$C$956,3,FALSE)</f>
        <v>Yakima, WA</v>
      </c>
      <c r="E173" s="4">
        <f>VLOOKUP(D173,'sunrise times'!$A$2:$B$956,2,FALSE)</f>
        <v>0.27291666666666664</v>
      </c>
      <c r="F173" s="4"/>
      <c r="G173" s="4">
        <f>VLOOKUP($C173,'time leaving home q1 q2 q3'!$C$2:$F$956,2,FALSE)</f>
        <v>0.26458333333333334</v>
      </c>
      <c r="H173" s="14">
        <f>VLOOKUP($C173,'commute time q1 q2 q3'!$C$2:$F$957,2,FALSE)</f>
        <v>11.308236105523306</v>
      </c>
      <c r="I173" s="4">
        <f t="shared" si="12"/>
        <v>0.2722222222222222</v>
      </c>
      <c r="J173" s="13">
        <f t="shared" si="13"/>
        <v>-0.99999999999999645</v>
      </c>
      <c r="K173" s="4"/>
      <c r="L173" s="4">
        <f>VLOOKUP($C173,'time leaving home q1 q2 q3'!$C$2:$F$956,3,FALSE)</f>
        <v>0.30624999999999997</v>
      </c>
      <c r="M173" s="14">
        <f>VLOOKUP($C173,'commute time q1 q2 q3'!$C$2:$F$957,3,FALSE)</f>
        <v>17.347893352586251</v>
      </c>
      <c r="N173" s="4">
        <f t="shared" si="14"/>
        <v>0.31805555555555554</v>
      </c>
      <c r="O173" s="13">
        <f t="shared" si="15"/>
        <v>65.000000000000014</v>
      </c>
      <c r="Q173" s="4">
        <f>VLOOKUP($C173,'time leaving home q1 q2 q3'!$C$2:$F$956,4,FALSE)</f>
        <v>0.3527777777777778</v>
      </c>
      <c r="R173" s="14">
        <f>VLOOKUP($C173,'commute time q1 q2 q3'!$C$2:$F$957,3,FALSE)</f>
        <v>17.347893352586251</v>
      </c>
      <c r="S173" s="4">
        <f t="shared" si="16"/>
        <v>0.36458333333333337</v>
      </c>
      <c r="T173" s="13">
        <f t="shared" si="17"/>
        <v>132.00000000000009</v>
      </c>
    </row>
    <row r="174" spans="1:20" x14ac:dyDescent="0.25">
      <c r="A174" s="6" t="s">
        <v>534</v>
      </c>
      <c r="B174" s="6">
        <v>21060</v>
      </c>
      <c r="C174" s="6" t="s">
        <v>535</v>
      </c>
      <c r="D174" s="6" t="str">
        <f>VLOOKUP(C174,'alternate id'!$A$2:$C$956,3,FALSE)</f>
        <v>Elizabethtown, KY</v>
      </c>
      <c r="E174" s="4">
        <f>VLOOKUP(D174,'sunrise times'!$A$2:$B$956,2,FALSE)</f>
        <v>0.30277777777777776</v>
      </c>
      <c r="F174" s="4"/>
      <c r="G174" s="4">
        <f>VLOOKUP($C174,'time leaving home q1 q2 q3'!$C$2:$F$956,2,FALSE)</f>
        <v>0.26666666666666666</v>
      </c>
      <c r="H174" s="14">
        <f>VLOOKUP($C174,'commute time q1 q2 q3'!$C$2:$F$957,2,FALSE)</f>
        <v>12.095449500554938</v>
      </c>
      <c r="I174" s="4">
        <f t="shared" si="12"/>
        <v>0.27500000000000002</v>
      </c>
      <c r="J174" s="13">
        <f t="shared" si="13"/>
        <v>-39.999999999999936</v>
      </c>
      <c r="K174" s="4"/>
      <c r="L174" s="4">
        <f>VLOOKUP($C174,'time leaving home q1 q2 q3'!$C$2:$F$956,3,FALSE)</f>
        <v>0.30624999999999997</v>
      </c>
      <c r="M174" s="14">
        <f>VLOOKUP($C174,'commute time q1 q2 q3'!$C$2:$F$957,3,FALSE)</f>
        <v>18.369824277923652</v>
      </c>
      <c r="N174" s="4">
        <f t="shared" si="14"/>
        <v>0.31874999999999998</v>
      </c>
      <c r="O174" s="13">
        <f t="shared" si="15"/>
        <v>23</v>
      </c>
      <c r="Q174" s="4">
        <f>VLOOKUP($C174,'time leaving home q1 q2 q3'!$C$2:$F$956,4,FALSE)</f>
        <v>0.3527777777777778</v>
      </c>
      <c r="R174" s="14">
        <f>VLOOKUP($C174,'commute time q1 q2 q3'!$C$2:$F$957,3,FALSE)</f>
        <v>18.369824277923652</v>
      </c>
      <c r="S174" s="4">
        <f t="shared" si="16"/>
        <v>0.36527777777777781</v>
      </c>
      <c r="T174" s="13">
        <f t="shared" si="17"/>
        <v>90.000000000000085</v>
      </c>
    </row>
    <row r="175" spans="1:20" x14ac:dyDescent="0.25">
      <c r="A175" s="6" t="s">
        <v>284</v>
      </c>
      <c r="B175" s="6">
        <v>15860</v>
      </c>
      <c r="C175" s="6" t="s">
        <v>285</v>
      </c>
      <c r="D175" s="6" t="str">
        <f>VLOOKUP(C175,'alternate id'!$A$2:$C$956,3,FALSE)</f>
        <v>Ca, CO</v>
      </c>
      <c r="E175" s="4">
        <f>VLOOKUP(D175,'sunrise times'!$A$2:$B$956,2,FALSE)</f>
        <v>0.27291666666666664</v>
      </c>
      <c r="F175" s="4"/>
      <c r="G175" s="4">
        <f>VLOOKUP($C175,'time leaving home q1 q2 q3'!$C$2:$F$956,2,FALSE)</f>
        <v>0.26666666666666666</v>
      </c>
      <c r="H175" s="14">
        <f>VLOOKUP($C175,'commute time q1 q2 q3'!$C$2:$F$957,2,FALSE)</f>
        <v>8.8360536815379032</v>
      </c>
      <c r="I175" s="4">
        <f t="shared" si="12"/>
        <v>0.2722222222222222</v>
      </c>
      <c r="J175" s="13">
        <f t="shared" si="13"/>
        <v>-0.99999999999999645</v>
      </c>
      <c r="K175" s="4"/>
      <c r="L175" s="4">
        <f>VLOOKUP($C175,'time leaving home q1 q2 q3'!$C$2:$F$956,3,FALSE)</f>
        <v>0.30624999999999997</v>
      </c>
      <c r="M175" s="14">
        <f>VLOOKUP($C175,'commute time q1 q2 q3'!$C$2:$F$957,3,FALSE)</f>
        <v>15.916001877053027</v>
      </c>
      <c r="N175" s="4">
        <f t="shared" si="14"/>
        <v>0.31666666666666665</v>
      </c>
      <c r="O175" s="13">
        <f t="shared" si="15"/>
        <v>63.000000000000021</v>
      </c>
      <c r="Q175" s="4">
        <f>VLOOKUP($C175,'time leaving home q1 q2 q3'!$C$2:$F$956,4,FALSE)</f>
        <v>0.36249999999999999</v>
      </c>
      <c r="R175" s="14">
        <f>VLOOKUP($C175,'commute time q1 q2 q3'!$C$2:$F$957,3,FALSE)</f>
        <v>15.916001877053027</v>
      </c>
      <c r="S175" s="4">
        <f t="shared" si="16"/>
        <v>0.37291666666666667</v>
      </c>
      <c r="T175" s="13">
        <f t="shared" si="17"/>
        <v>144.00000000000006</v>
      </c>
    </row>
    <row r="176" spans="1:20" x14ac:dyDescent="0.25">
      <c r="A176" s="6" t="s">
        <v>188</v>
      </c>
      <c r="B176" s="6">
        <v>13820</v>
      </c>
      <c r="C176" s="6" t="s">
        <v>189</v>
      </c>
      <c r="D176" s="6" t="str">
        <f>VLOOKUP(C176,'alternate id'!$A$2:$C$956,3,FALSE)</f>
        <v>Birmingham, AL</v>
      </c>
      <c r="E176" s="4">
        <f>VLOOKUP(D176,'sunrise times'!$A$2:$B$956,2,FALSE)</f>
        <v>0.2638888888888889</v>
      </c>
      <c r="F176" s="4"/>
      <c r="G176" s="4">
        <f>VLOOKUP($C176,'time leaving home q1 q2 q3'!$C$2:$F$956,2,FALSE)</f>
        <v>0.26944444444444443</v>
      </c>
      <c r="H176" s="14">
        <f>VLOOKUP($C176,'commute time q1 q2 q3'!$C$2:$F$957,2,FALSE)</f>
        <v>15.861076312071861</v>
      </c>
      <c r="I176" s="4">
        <f t="shared" si="12"/>
        <v>0.27986111111111112</v>
      </c>
      <c r="J176" s="13">
        <f t="shared" si="13"/>
        <v>23</v>
      </c>
      <c r="K176" s="4"/>
      <c r="L176" s="4">
        <f>VLOOKUP($C176,'time leaving home q1 q2 q3'!$C$2:$F$956,3,FALSE)</f>
        <v>0.30624999999999997</v>
      </c>
      <c r="M176" s="14">
        <f>VLOOKUP($C176,'commute time q1 q2 q3'!$C$2:$F$957,3,FALSE)</f>
        <v>23.090973829446323</v>
      </c>
      <c r="N176" s="4">
        <f t="shared" si="14"/>
        <v>0.32222222222222219</v>
      </c>
      <c r="O176" s="13">
        <f t="shared" si="15"/>
        <v>83.999999999999943</v>
      </c>
      <c r="Q176" s="4">
        <f>VLOOKUP($C176,'time leaving home q1 q2 q3'!$C$2:$F$956,4,FALSE)</f>
        <v>0.35138888888888892</v>
      </c>
      <c r="R176" s="14">
        <f>VLOOKUP($C176,'commute time q1 q2 q3'!$C$2:$F$957,3,FALSE)</f>
        <v>23.090973829446323</v>
      </c>
      <c r="S176" s="4">
        <f t="shared" si="16"/>
        <v>0.36736111111111114</v>
      </c>
      <c r="T176" s="13">
        <f t="shared" si="17"/>
        <v>149.00000000000003</v>
      </c>
    </row>
    <row r="177" spans="1:20" x14ac:dyDescent="0.25">
      <c r="A177" s="6" t="s">
        <v>1160</v>
      </c>
      <c r="B177" s="6">
        <v>33860</v>
      </c>
      <c r="C177" s="6" t="s">
        <v>1161</v>
      </c>
      <c r="D177" s="6" t="str">
        <f>VLOOKUP(C177,'alternate id'!$A$2:$C$956,3,FALSE)</f>
        <v>Montgomery, AL</v>
      </c>
      <c r="E177" s="4">
        <f>VLOOKUP(D177,'sunrise times'!$A$2:$B$956,2,FALSE)</f>
        <v>0.26250000000000001</v>
      </c>
      <c r="F177" s="4"/>
      <c r="G177" s="4">
        <f>VLOOKUP($C177,'time leaving home q1 q2 q3'!$C$2:$F$956,2,FALSE)</f>
        <v>0.27430555555555552</v>
      </c>
      <c r="H177" s="14">
        <f>VLOOKUP($C177,'commute time q1 q2 q3'!$C$2:$F$957,2,FALSE)</f>
        <v>13.899219208376586</v>
      </c>
      <c r="I177" s="4">
        <f t="shared" si="12"/>
        <v>0.28333333333333333</v>
      </c>
      <c r="J177" s="13">
        <f t="shared" si="13"/>
        <v>29.999999999999972</v>
      </c>
      <c r="K177" s="4"/>
      <c r="L177" s="4">
        <f>VLOOKUP($C177,'time leaving home q1 q2 q3'!$C$2:$F$956,3,FALSE)</f>
        <v>0.30624999999999997</v>
      </c>
      <c r="M177" s="14">
        <f>VLOOKUP($C177,'commute time q1 q2 q3'!$C$2:$F$957,3,FALSE)</f>
        <v>20.916683600894128</v>
      </c>
      <c r="N177" s="4">
        <f t="shared" si="14"/>
        <v>0.32013888888888886</v>
      </c>
      <c r="O177" s="13">
        <f t="shared" si="15"/>
        <v>82.999999999999943</v>
      </c>
      <c r="Q177" s="4">
        <f>VLOOKUP($C177,'time leaving home q1 q2 q3'!$C$2:$F$956,4,FALSE)</f>
        <v>0.35069444444444442</v>
      </c>
      <c r="R177" s="14">
        <f>VLOOKUP($C177,'commute time q1 q2 q3'!$C$2:$F$957,3,FALSE)</f>
        <v>20.916683600894128</v>
      </c>
      <c r="S177" s="4">
        <f t="shared" si="16"/>
        <v>0.36458333333333331</v>
      </c>
      <c r="T177" s="13">
        <f t="shared" si="17"/>
        <v>146.99999999999994</v>
      </c>
    </row>
    <row r="178" spans="1:20" x14ac:dyDescent="0.25">
      <c r="A178" s="6" t="s">
        <v>1386</v>
      </c>
      <c r="B178" s="6">
        <v>38500</v>
      </c>
      <c r="C178" s="6" t="s">
        <v>1387</v>
      </c>
      <c r="D178" s="6" t="str">
        <f>VLOOKUP(C178,'alternate id'!$A$2:$C$956,3,FALSE)</f>
        <v>Plymouth, IN</v>
      </c>
      <c r="E178" s="4">
        <f>VLOOKUP(D178,'sunrise times'!$A$2:$B$956,2,FALSE)</f>
        <v>0.3034722222222222</v>
      </c>
      <c r="F178" s="4"/>
      <c r="G178" s="4">
        <f>VLOOKUP($C178,'time leaving home q1 q2 q3'!$C$2:$F$956,2,FALSE)</f>
        <v>0.25763888888888892</v>
      </c>
      <c r="H178" s="14">
        <f>VLOOKUP($C178,'commute time q1 q2 q3'!$C$2:$F$957,2,FALSE)</f>
        <v>10.042140282783476</v>
      </c>
      <c r="I178" s="4">
        <f t="shared" si="12"/>
        <v>0.26458333333333334</v>
      </c>
      <c r="J178" s="13">
        <f t="shared" si="13"/>
        <v>-55.999999999999957</v>
      </c>
      <c r="K178" s="4"/>
      <c r="L178" s="4">
        <f>VLOOKUP($C178,'time leaving home q1 q2 q3'!$C$2:$F$956,3,FALSE)</f>
        <v>0.30624999999999997</v>
      </c>
      <c r="M178" s="14">
        <f>VLOOKUP($C178,'commute time q1 q2 q3'!$C$2:$F$957,3,FALSE)</f>
        <v>17.331395348837209</v>
      </c>
      <c r="N178" s="4">
        <f t="shared" si="14"/>
        <v>0.31805555555555554</v>
      </c>
      <c r="O178" s="13">
        <f t="shared" si="15"/>
        <v>21.000000000000007</v>
      </c>
      <c r="Q178" s="4">
        <f>VLOOKUP($C178,'time leaving home q1 q2 q3'!$C$2:$F$956,4,FALSE)</f>
        <v>0.35902777777777778</v>
      </c>
      <c r="R178" s="14">
        <f>VLOOKUP($C178,'commute time q1 q2 q3'!$C$2:$F$957,3,FALSE)</f>
        <v>17.331395348837209</v>
      </c>
      <c r="S178" s="4">
        <f t="shared" si="16"/>
        <v>0.37083333333333335</v>
      </c>
      <c r="T178" s="13">
        <f t="shared" si="17"/>
        <v>97.000000000000057</v>
      </c>
    </row>
    <row r="179" spans="1:20" x14ac:dyDescent="0.25">
      <c r="A179" s="6" t="s">
        <v>698</v>
      </c>
      <c r="B179" s="6">
        <v>24540</v>
      </c>
      <c r="C179" s="6" t="s">
        <v>699</v>
      </c>
      <c r="D179" s="6" t="str">
        <f>VLOOKUP(C179,'alternate id'!$A$2:$C$956,3,FALSE)</f>
        <v>Greeley, CO</v>
      </c>
      <c r="E179" s="4">
        <f>VLOOKUP(D179,'sunrise times'!$A$2:$B$956,2,FALSE)</f>
        <v>0.27152777777777776</v>
      </c>
      <c r="F179" s="4"/>
      <c r="G179" s="4">
        <f>VLOOKUP($C179,'time leaving home q1 q2 q3'!$C$2:$F$956,2,FALSE)</f>
        <v>0.26527777777777778</v>
      </c>
      <c r="H179" s="14">
        <f>VLOOKUP($C179,'commute time q1 q2 q3'!$C$2:$F$957,2,FALSE)</f>
        <v>13.070411196432994</v>
      </c>
      <c r="I179" s="4">
        <f t="shared" si="12"/>
        <v>0.27430555555555558</v>
      </c>
      <c r="J179" s="13">
        <f t="shared" si="13"/>
        <v>4.0000000000000657</v>
      </c>
      <c r="K179" s="4"/>
      <c r="L179" s="4">
        <f>VLOOKUP($C179,'time leaving home q1 q2 q3'!$C$2:$F$956,3,FALSE)</f>
        <v>0.30624999999999997</v>
      </c>
      <c r="M179" s="14">
        <f>VLOOKUP($C179,'commute time q1 q2 q3'!$C$2:$F$957,3,FALSE)</f>
        <v>21.707617372480044</v>
      </c>
      <c r="N179" s="4">
        <f t="shared" si="14"/>
        <v>0.3208333333333333</v>
      </c>
      <c r="O179" s="13">
        <f t="shared" si="15"/>
        <v>71</v>
      </c>
      <c r="Q179" s="4">
        <f>VLOOKUP($C179,'time leaving home q1 q2 q3'!$C$2:$F$956,4,FALSE)</f>
        <v>0.35833333333333334</v>
      </c>
      <c r="R179" s="14">
        <f>VLOOKUP($C179,'commute time q1 q2 q3'!$C$2:$F$957,3,FALSE)</f>
        <v>21.707617372480044</v>
      </c>
      <c r="S179" s="4">
        <f t="shared" si="16"/>
        <v>0.37291666666666667</v>
      </c>
      <c r="T179" s="13">
        <f t="shared" si="17"/>
        <v>146.00000000000003</v>
      </c>
    </row>
    <row r="180" spans="1:20" x14ac:dyDescent="0.25">
      <c r="A180" s="6" t="s">
        <v>316</v>
      </c>
      <c r="B180" s="6">
        <v>16540</v>
      </c>
      <c r="C180" s="6" t="s">
        <v>317</v>
      </c>
      <c r="D180" s="6" t="str">
        <f>VLOOKUP(C180,'alternate id'!$A$2:$C$956,3,FALSE)</f>
        <v>Chambersburg, PA</v>
      </c>
      <c r="E180" s="4">
        <f>VLOOKUP(D180,'sunrise times'!$A$2:$B$956,2,FALSE)</f>
        <v>0.27916666666666667</v>
      </c>
      <c r="F180" s="4"/>
      <c r="G180" s="4">
        <f>VLOOKUP($C180,'time leaving home q1 q2 q3'!$C$2:$F$956,2,FALSE)</f>
        <v>0.26111111111111113</v>
      </c>
      <c r="H180" s="14">
        <f>VLOOKUP($C180,'commute time q1 q2 q3'!$C$2:$F$957,2,FALSE)</f>
        <v>12.112214590681269</v>
      </c>
      <c r="I180" s="4">
        <f t="shared" si="12"/>
        <v>0.26944444444444449</v>
      </c>
      <c r="J180" s="13">
        <f t="shared" si="13"/>
        <v>-13.99999999999995</v>
      </c>
      <c r="K180" s="4"/>
      <c r="L180" s="4">
        <f>VLOOKUP($C180,'time leaving home q1 q2 q3'!$C$2:$F$956,3,FALSE)</f>
        <v>0.30624999999999997</v>
      </c>
      <c r="M180" s="14">
        <f>VLOOKUP($C180,'commute time q1 q2 q3'!$C$2:$F$957,3,FALSE)</f>
        <v>20.030723593601017</v>
      </c>
      <c r="N180" s="4">
        <f t="shared" si="14"/>
        <v>0.32013888888888886</v>
      </c>
      <c r="O180" s="13">
        <f t="shared" si="15"/>
        <v>58.99999999999995</v>
      </c>
      <c r="Q180" s="4">
        <f>VLOOKUP($C180,'time leaving home q1 q2 q3'!$C$2:$F$956,4,FALSE)</f>
        <v>0.36180555555555555</v>
      </c>
      <c r="R180" s="14">
        <f>VLOOKUP($C180,'commute time q1 q2 q3'!$C$2:$F$957,3,FALSE)</f>
        <v>20.030723593601017</v>
      </c>
      <c r="S180" s="4">
        <f t="shared" si="16"/>
        <v>0.37569444444444444</v>
      </c>
      <c r="T180" s="13">
        <f t="shared" si="17"/>
        <v>139</v>
      </c>
    </row>
    <row r="181" spans="1:20" x14ac:dyDescent="0.25">
      <c r="A181" s="6" t="s">
        <v>1826</v>
      </c>
      <c r="B181" s="6">
        <v>47700</v>
      </c>
      <c r="C181" s="6" t="s">
        <v>1827</v>
      </c>
      <c r="D181" s="6" t="str">
        <f>VLOOKUP(C181,'alternate id'!$A$2:$C$956,3,FALSE)</f>
        <v>Warsaw, IN</v>
      </c>
      <c r="E181" s="4">
        <f>VLOOKUP(D181,'sunrise times'!$A$2:$B$956,2,FALSE)</f>
        <v>0.30208333333333331</v>
      </c>
      <c r="F181" s="4"/>
      <c r="G181" s="4">
        <f>VLOOKUP($C181,'time leaving home q1 q2 q3'!$C$2:$F$956,2,FALSE)</f>
        <v>0.25625000000000003</v>
      </c>
      <c r="H181" s="14">
        <f>VLOOKUP($C181,'commute time q1 q2 q3'!$C$2:$F$957,2,FALSE)</f>
        <v>11.070741646291768</v>
      </c>
      <c r="I181" s="4">
        <f t="shared" si="12"/>
        <v>0.2638888888888889</v>
      </c>
      <c r="J181" s="13">
        <f t="shared" si="13"/>
        <v>-54.999999999999964</v>
      </c>
      <c r="K181" s="4"/>
      <c r="L181" s="4">
        <f>VLOOKUP($C181,'time leaving home q1 q2 q3'!$C$2:$F$956,3,FALSE)</f>
        <v>0.30624999999999997</v>
      </c>
      <c r="M181" s="14">
        <f>VLOOKUP($C181,'commute time q1 q2 q3'!$C$2:$F$957,3,FALSE)</f>
        <v>17.564553447478019</v>
      </c>
      <c r="N181" s="4">
        <f t="shared" si="14"/>
        <v>0.31805555555555554</v>
      </c>
      <c r="O181" s="13">
        <f t="shared" si="15"/>
        <v>23</v>
      </c>
      <c r="Q181" s="4">
        <f>VLOOKUP($C181,'time leaving home q1 q2 q3'!$C$2:$F$956,4,FALSE)</f>
        <v>0.36527777777777781</v>
      </c>
      <c r="R181" s="14">
        <f>VLOOKUP($C181,'commute time q1 q2 q3'!$C$2:$F$957,3,FALSE)</f>
        <v>17.564553447478019</v>
      </c>
      <c r="S181" s="4">
        <f t="shared" si="16"/>
        <v>0.37708333333333338</v>
      </c>
      <c r="T181" s="13">
        <f t="shared" si="17"/>
        <v>108.00000000000009</v>
      </c>
    </row>
    <row r="182" spans="1:20" x14ac:dyDescent="0.25">
      <c r="A182" s="6" t="s">
        <v>296</v>
      </c>
      <c r="B182" s="6">
        <v>16100</v>
      </c>
      <c r="C182" s="6" t="s">
        <v>297</v>
      </c>
      <c r="D182" s="6" t="str">
        <f>VLOOKUP(C182,'alternate id'!$A$2:$C$956,3,FALSE)</f>
        <v>Carlsbad, NM</v>
      </c>
      <c r="E182" s="4">
        <f>VLOOKUP(D182,'sunrise times'!$A$2:$B$956,2,FALSE)</f>
        <v>0.27083333333333331</v>
      </c>
      <c r="F182" s="4"/>
      <c r="G182" s="4">
        <f>VLOOKUP($C182,'time leaving home q1 q2 q3'!$C$2:$F$956,2,FALSE)</f>
        <v>0.26319444444444445</v>
      </c>
      <c r="H182" s="14">
        <f>VLOOKUP($C182,'commute time q1 q2 q3'!$C$2:$F$957,2,FALSE)</f>
        <v>8.5270955165692008</v>
      </c>
      <c r="I182" s="4">
        <f t="shared" si="12"/>
        <v>0.26874999999999999</v>
      </c>
      <c r="J182" s="13">
        <f t="shared" si="13"/>
        <v>-2.9999999999999893</v>
      </c>
      <c r="K182" s="4"/>
      <c r="L182" s="4">
        <f>VLOOKUP($C182,'time leaving home q1 q2 q3'!$C$2:$F$956,3,FALSE)</f>
        <v>0.30624999999999997</v>
      </c>
      <c r="M182" s="14">
        <f>VLOOKUP($C182,'commute time q1 q2 q3'!$C$2:$F$957,3,FALSE)</f>
        <v>13.09220287660863</v>
      </c>
      <c r="N182" s="4">
        <f t="shared" si="14"/>
        <v>0.31527777777777777</v>
      </c>
      <c r="O182" s="13">
        <f t="shared" si="15"/>
        <v>64</v>
      </c>
      <c r="Q182" s="4">
        <f>VLOOKUP($C182,'time leaving home q1 q2 q3'!$C$2:$F$956,4,FALSE)</f>
        <v>0.34236111111111112</v>
      </c>
      <c r="R182" s="14">
        <f>VLOOKUP($C182,'commute time q1 q2 q3'!$C$2:$F$957,3,FALSE)</f>
        <v>13.09220287660863</v>
      </c>
      <c r="S182" s="4">
        <f t="shared" si="16"/>
        <v>0.35138888888888892</v>
      </c>
      <c r="T182" s="13">
        <f t="shared" si="17"/>
        <v>116.00000000000006</v>
      </c>
    </row>
    <row r="183" spans="1:20" x14ac:dyDescent="0.25">
      <c r="A183" s="6" t="s">
        <v>490</v>
      </c>
      <c r="B183" s="6">
        <v>20140</v>
      </c>
      <c r="C183" s="6" t="s">
        <v>491</v>
      </c>
      <c r="D183" s="6" t="str">
        <f>VLOOKUP(C183,'alternate id'!$A$2:$C$956,3,FALSE)</f>
        <v>Dublin, GA</v>
      </c>
      <c r="E183" s="4">
        <f>VLOOKUP(D183,'sunrise times'!$A$2:$B$956,2,FALSE)</f>
        <v>0.29444444444444445</v>
      </c>
      <c r="F183" s="4"/>
      <c r="G183" s="4">
        <f>VLOOKUP($C183,'time leaving home q1 q2 q3'!$C$2:$F$956,2,FALSE)</f>
        <v>0.27708333333333335</v>
      </c>
      <c r="H183" s="14">
        <f>VLOOKUP($C183,'commute time q1 q2 q3'!$C$2:$F$957,2,FALSE)</f>
        <v>11.986452923910589</v>
      </c>
      <c r="I183" s="4">
        <f t="shared" si="12"/>
        <v>0.28472222222222221</v>
      </c>
      <c r="J183" s="13">
        <f t="shared" si="13"/>
        <v>-14.00000000000003</v>
      </c>
      <c r="K183" s="4"/>
      <c r="L183" s="4">
        <f>VLOOKUP($C183,'time leaving home q1 q2 q3'!$C$2:$F$956,3,FALSE)</f>
        <v>0.30624999999999997</v>
      </c>
      <c r="M183" s="14">
        <f>VLOOKUP($C183,'commute time q1 q2 q3'!$C$2:$F$957,3,FALSE)</f>
        <v>17.846340281143966</v>
      </c>
      <c r="N183" s="4">
        <f t="shared" si="14"/>
        <v>0.31805555555555554</v>
      </c>
      <c r="O183" s="13">
        <f t="shared" si="15"/>
        <v>33.999999999999957</v>
      </c>
      <c r="Q183" s="4">
        <f>VLOOKUP($C183,'time leaving home q1 q2 q3'!$C$2:$F$956,4,FALSE)</f>
        <v>0.34583333333333338</v>
      </c>
      <c r="R183" s="14">
        <f>VLOOKUP($C183,'commute time q1 q2 q3'!$C$2:$F$957,3,FALSE)</f>
        <v>17.846340281143966</v>
      </c>
      <c r="S183" s="4">
        <f t="shared" si="16"/>
        <v>0.35763888888888895</v>
      </c>
      <c r="T183" s="13">
        <f t="shared" si="17"/>
        <v>91.000000000000071</v>
      </c>
    </row>
    <row r="184" spans="1:20" x14ac:dyDescent="0.25">
      <c r="A184" s="6" t="s">
        <v>448</v>
      </c>
      <c r="B184" s="6">
        <v>19300</v>
      </c>
      <c r="C184" s="6" t="s">
        <v>449</v>
      </c>
      <c r="D184" s="6" t="str">
        <f>VLOOKUP(C184,'alternate id'!$A$2:$C$956,3,FALSE)</f>
        <v>Daphne, AL</v>
      </c>
      <c r="E184" s="4">
        <f>VLOOKUP(D184,'sunrise times'!$A$2:$B$956,2,FALSE)</f>
        <v>0.26666666666666666</v>
      </c>
      <c r="F184" s="4"/>
      <c r="G184" s="4">
        <f>VLOOKUP($C184,'time leaving home q1 q2 q3'!$C$2:$F$956,2,FALSE)</f>
        <v>0.27083333333333331</v>
      </c>
      <c r="H184" s="14">
        <f>VLOOKUP($C184,'commute time q1 q2 q3'!$C$2:$F$957,2,FALSE)</f>
        <v>12.942721169371973</v>
      </c>
      <c r="I184" s="4">
        <f t="shared" si="12"/>
        <v>0.27916666666666667</v>
      </c>
      <c r="J184" s="13">
        <f t="shared" si="13"/>
        <v>18.000000000000014</v>
      </c>
      <c r="K184" s="4"/>
      <c r="L184" s="4">
        <f>VLOOKUP($C184,'time leaving home q1 q2 q3'!$C$2:$F$956,3,FALSE)</f>
        <v>0.30624999999999997</v>
      </c>
      <c r="M184" s="14">
        <f>VLOOKUP($C184,'commute time q1 q2 q3'!$C$2:$F$957,3,FALSE)</f>
        <v>21.656995486782719</v>
      </c>
      <c r="N184" s="4">
        <f t="shared" si="14"/>
        <v>0.3208333333333333</v>
      </c>
      <c r="O184" s="13">
        <f t="shared" si="15"/>
        <v>77.999999999999957</v>
      </c>
      <c r="Q184" s="4">
        <f>VLOOKUP($C184,'time leaving home q1 q2 q3'!$C$2:$F$956,4,FALSE)</f>
        <v>0.35000000000000003</v>
      </c>
      <c r="R184" s="14">
        <f>VLOOKUP($C184,'commute time q1 q2 q3'!$C$2:$F$957,3,FALSE)</f>
        <v>21.656995486782719</v>
      </c>
      <c r="S184" s="4">
        <f t="shared" si="16"/>
        <v>0.36458333333333337</v>
      </c>
      <c r="T184" s="13">
        <f t="shared" si="17"/>
        <v>141.00000000000006</v>
      </c>
    </row>
    <row r="185" spans="1:20" x14ac:dyDescent="0.25">
      <c r="A185" s="6" t="s">
        <v>1904</v>
      </c>
      <c r="B185" s="6">
        <v>49620</v>
      </c>
      <c r="C185" s="6" t="s">
        <v>1905</v>
      </c>
      <c r="D185" s="6" t="str">
        <f>VLOOKUP(C185,'alternate id'!$A$2:$C$956,3,FALSE)</f>
        <v>York, PA</v>
      </c>
      <c r="E185" s="4">
        <f>VLOOKUP(D185,'sunrise times'!$A$2:$B$956,2,FALSE)</f>
        <v>0.27708333333333335</v>
      </c>
      <c r="F185" s="4"/>
      <c r="G185" s="4">
        <f>VLOOKUP($C185,'time leaving home q1 q2 q3'!$C$2:$F$956,2,FALSE)</f>
        <v>0.26527777777777778</v>
      </c>
      <c r="H185" s="14">
        <f>VLOOKUP($C185,'commute time q1 q2 q3'!$C$2:$F$957,2,FALSE)</f>
        <v>13.494345829620999</v>
      </c>
      <c r="I185" s="4">
        <f t="shared" si="12"/>
        <v>0.27430555555555558</v>
      </c>
      <c r="J185" s="13">
        <f t="shared" si="13"/>
        <v>-3.9999999999999858</v>
      </c>
      <c r="K185" s="4"/>
      <c r="L185" s="4">
        <f>VLOOKUP($C185,'time leaving home q1 q2 q3'!$C$2:$F$956,3,FALSE)</f>
        <v>0.30624999999999997</v>
      </c>
      <c r="M185" s="14">
        <f>VLOOKUP($C185,'commute time q1 q2 q3'!$C$2:$F$957,3,FALSE)</f>
        <v>21.861480723302627</v>
      </c>
      <c r="N185" s="4">
        <f t="shared" si="14"/>
        <v>0.3208333333333333</v>
      </c>
      <c r="O185" s="13">
        <f t="shared" si="15"/>
        <v>62.999999999999936</v>
      </c>
      <c r="Q185" s="4">
        <f>VLOOKUP($C185,'time leaving home q1 q2 q3'!$C$2:$F$956,4,FALSE)</f>
        <v>0.36527777777777781</v>
      </c>
      <c r="R185" s="14">
        <f>VLOOKUP($C185,'commute time q1 q2 q3'!$C$2:$F$957,3,FALSE)</f>
        <v>21.861480723302627</v>
      </c>
      <c r="S185" s="4">
        <f t="shared" si="16"/>
        <v>0.37986111111111115</v>
      </c>
      <c r="T185" s="13">
        <f t="shared" si="17"/>
        <v>148.00000000000003</v>
      </c>
    </row>
    <row r="186" spans="1:20" x14ac:dyDescent="0.25">
      <c r="A186" s="6" t="s">
        <v>1220</v>
      </c>
      <c r="B186" s="6">
        <v>35100</v>
      </c>
      <c r="C186" s="6" t="s">
        <v>1221</v>
      </c>
      <c r="D186" s="6" t="str">
        <f>VLOOKUP(C186,'alternate id'!$A$2:$C$956,3,FALSE)</f>
        <v>New Bern, NC</v>
      </c>
      <c r="E186" s="4">
        <f>VLOOKUP(D186,'sunrise times'!$A$2:$B$956,2,FALSE)</f>
        <v>0.27847222222222223</v>
      </c>
      <c r="F186" s="4"/>
      <c r="G186" s="4">
        <f>VLOOKUP($C186,'time leaving home q1 q2 q3'!$C$2:$F$956,2,FALSE)</f>
        <v>0.26597222222222222</v>
      </c>
      <c r="H186" s="14">
        <f>VLOOKUP($C186,'commute time q1 q2 q3'!$C$2:$F$957,2,FALSE)</f>
        <v>11.263853973111816</v>
      </c>
      <c r="I186" s="4">
        <f t="shared" si="12"/>
        <v>0.27361111111111108</v>
      </c>
      <c r="J186" s="13">
        <f t="shared" si="13"/>
        <v>-7.0000000000000551</v>
      </c>
      <c r="K186" s="4"/>
      <c r="L186" s="4">
        <f>VLOOKUP($C186,'time leaving home q1 q2 q3'!$C$2:$F$956,3,FALSE)</f>
        <v>0.30624999999999997</v>
      </c>
      <c r="M186" s="14">
        <f>VLOOKUP($C186,'commute time q1 q2 q3'!$C$2:$F$957,3,FALSE)</f>
        <v>17.715832903558535</v>
      </c>
      <c r="N186" s="4">
        <f t="shared" si="14"/>
        <v>0.31805555555555554</v>
      </c>
      <c r="O186" s="13">
        <f t="shared" si="15"/>
        <v>56.999999999999957</v>
      </c>
      <c r="Q186" s="4">
        <f>VLOOKUP($C186,'time leaving home q1 q2 q3'!$C$2:$F$956,4,FALSE)</f>
        <v>0.35486111111111113</v>
      </c>
      <c r="R186" s="14">
        <f>VLOOKUP($C186,'commute time q1 q2 q3'!$C$2:$F$957,3,FALSE)</f>
        <v>17.715832903558535</v>
      </c>
      <c r="S186" s="4">
        <f t="shared" si="16"/>
        <v>0.3666666666666667</v>
      </c>
      <c r="T186" s="13">
        <f t="shared" si="17"/>
        <v>127.00000000000003</v>
      </c>
    </row>
    <row r="187" spans="1:20" x14ac:dyDescent="0.25">
      <c r="A187" s="6" t="s">
        <v>1308</v>
      </c>
      <c r="B187" s="6">
        <v>36940</v>
      </c>
      <c r="C187" s="6" t="s">
        <v>1309</v>
      </c>
      <c r="D187" s="6" t="str">
        <f>VLOOKUP(C187,'alternate id'!$A$2:$C$956,3,FALSE)</f>
        <v>Owatonna, MN</v>
      </c>
      <c r="E187" s="4">
        <f>VLOOKUP(D187,'sunrise times'!$A$2:$B$956,2,FALSE)</f>
        <v>0.28055555555555556</v>
      </c>
      <c r="F187" s="4"/>
      <c r="G187" s="4">
        <f>VLOOKUP($C187,'time leaving home q1 q2 q3'!$C$2:$F$956,2,FALSE)</f>
        <v>0.27152777777777776</v>
      </c>
      <c r="H187" s="14">
        <f>VLOOKUP($C187,'commute time q1 q2 q3'!$C$2:$F$957,2,FALSE)</f>
        <v>8.0485287659200697</v>
      </c>
      <c r="I187" s="4">
        <f t="shared" si="12"/>
        <v>0.27708333333333329</v>
      </c>
      <c r="J187" s="13">
        <f t="shared" si="13"/>
        <v>-5.0000000000000622</v>
      </c>
      <c r="K187" s="4"/>
      <c r="L187" s="4">
        <f>VLOOKUP($C187,'time leaving home q1 q2 q3'!$C$2:$F$956,3,FALSE)</f>
        <v>0.30624999999999997</v>
      </c>
      <c r="M187" s="14">
        <f>VLOOKUP($C187,'commute time q1 q2 q3'!$C$2:$F$957,3,FALSE)</f>
        <v>12.939816833842128</v>
      </c>
      <c r="N187" s="4">
        <f t="shared" si="14"/>
        <v>0.31458333333333333</v>
      </c>
      <c r="O187" s="13">
        <f t="shared" si="15"/>
        <v>48.999999999999986</v>
      </c>
      <c r="Q187" s="4">
        <f>VLOOKUP($C187,'time leaving home q1 q2 q3'!$C$2:$F$956,4,FALSE)</f>
        <v>0.34930555555555554</v>
      </c>
      <c r="R187" s="14">
        <f>VLOOKUP($C187,'commute time q1 q2 q3'!$C$2:$F$957,3,FALSE)</f>
        <v>12.939816833842128</v>
      </c>
      <c r="S187" s="4">
        <f t="shared" si="16"/>
        <v>0.3576388888888889</v>
      </c>
      <c r="T187" s="13">
        <f t="shared" si="17"/>
        <v>111</v>
      </c>
    </row>
    <row r="188" spans="1:20" x14ac:dyDescent="0.25">
      <c r="A188" s="6" t="s">
        <v>854</v>
      </c>
      <c r="B188" s="6">
        <v>27620</v>
      </c>
      <c r="C188" s="6" t="s">
        <v>855</v>
      </c>
      <c r="D188" s="6" t="str">
        <f>VLOOKUP(C188,'alternate id'!$A$2:$C$956,3,FALSE)</f>
        <v>Jefferson City, MO</v>
      </c>
      <c r="E188" s="4">
        <f>VLOOKUP(D188,'sunrise times'!$A$2:$B$956,2,FALSE)</f>
        <v>0.27847222222222223</v>
      </c>
      <c r="F188" s="4"/>
      <c r="G188" s="4">
        <f>VLOOKUP($C188,'time leaving home q1 q2 q3'!$C$2:$F$956,2,FALSE)</f>
        <v>0.27569444444444441</v>
      </c>
      <c r="H188" s="14">
        <f>VLOOKUP($C188,'commute time q1 q2 q3'!$C$2:$F$957,2,FALSE)</f>
        <v>11.030634119355508</v>
      </c>
      <c r="I188" s="4">
        <f t="shared" si="12"/>
        <v>0.28333333333333327</v>
      </c>
      <c r="J188" s="13">
        <f t="shared" si="13"/>
        <v>6.9999999999998952</v>
      </c>
      <c r="K188" s="4"/>
      <c r="L188" s="4">
        <f>VLOOKUP($C188,'time leaving home q1 q2 q3'!$C$2:$F$956,3,FALSE)</f>
        <v>0.30624999999999997</v>
      </c>
      <c r="M188" s="14">
        <f>VLOOKUP($C188,'commute time q1 q2 q3'!$C$2:$F$957,3,FALSE)</f>
        <v>17.033526654484785</v>
      </c>
      <c r="N188" s="4">
        <f t="shared" si="14"/>
        <v>0.31805555555555554</v>
      </c>
      <c r="O188" s="13">
        <f t="shared" si="15"/>
        <v>56.999999999999957</v>
      </c>
      <c r="Q188" s="4">
        <f>VLOOKUP($C188,'time leaving home q1 q2 q3'!$C$2:$F$956,4,FALSE)</f>
        <v>0.33888888888888885</v>
      </c>
      <c r="R188" s="14">
        <f>VLOOKUP($C188,'commute time q1 q2 q3'!$C$2:$F$957,3,FALSE)</f>
        <v>17.033526654484785</v>
      </c>
      <c r="S188" s="4">
        <f t="shared" si="16"/>
        <v>0.35069444444444442</v>
      </c>
      <c r="T188" s="13">
        <f t="shared" si="17"/>
        <v>103.99999999999994</v>
      </c>
    </row>
    <row r="189" spans="1:20" x14ac:dyDescent="0.25">
      <c r="A189" s="6" t="s">
        <v>1618</v>
      </c>
      <c r="B189" s="6">
        <v>43380</v>
      </c>
      <c r="C189" s="6" t="s">
        <v>1619</v>
      </c>
      <c r="D189" s="6" t="str">
        <f>VLOOKUP(C189,'alternate id'!$A$2:$C$956,3,FALSE)</f>
        <v>Sidney, OH</v>
      </c>
      <c r="E189" s="4">
        <f>VLOOKUP(D189,'sunrise times'!$A$2:$B$956,2,FALSE)</f>
        <v>0.29722222222222222</v>
      </c>
      <c r="F189" s="4"/>
      <c r="G189" s="4">
        <f>VLOOKUP($C189,'time leaving home q1 q2 q3'!$C$2:$F$956,2,FALSE)</f>
        <v>0.26111111111111113</v>
      </c>
      <c r="H189" s="14">
        <f>VLOOKUP($C189,'commute time q1 q2 q3'!$C$2:$F$957,2,FALSE)</f>
        <v>10.202132107023411</v>
      </c>
      <c r="I189" s="4">
        <f t="shared" si="12"/>
        <v>0.26805555555555555</v>
      </c>
      <c r="J189" s="13">
        <f t="shared" si="13"/>
        <v>-42.000000000000014</v>
      </c>
      <c r="K189" s="4"/>
      <c r="L189" s="4">
        <f>VLOOKUP($C189,'time leaving home q1 q2 q3'!$C$2:$F$956,3,FALSE)</f>
        <v>0.30694444444444441</v>
      </c>
      <c r="M189" s="14">
        <f>VLOOKUP($C189,'commute time q1 q2 q3'!$C$2:$F$957,3,FALSE)</f>
        <v>16.067583732057415</v>
      </c>
      <c r="N189" s="4">
        <f t="shared" si="14"/>
        <v>0.31805555555555554</v>
      </c>
      <c r="O189" s="13">
        <f t="shared" si="15"/>
        <v>29.999999999999972</v>
      </c>
      <c r="Q189" s="4">
        <f>VLOOKUP($C189,'time leaving home q1 q2 q3'!$C$2:$F$956,4,FALSE)</f>
        <v>0.38541666666666669</v>
      </c>
      <c r="R189" s="14">
        <f>VLOOKUP($C189,'commute time q1 q2 q3'!$C$2:$F$957,3,FALSE)</f>
        <v>16.067583732057415</v>
      </c>
      <c r="S189" s="4">
        <f t="shared" si="16"/>
        <v>0.39652777777777781</v>
      </c>
      <c r="T189" s="13">
        <f t="shared" si="17"/>
        <v>143.00000000000006</v>
      </c>
    </row>
    <row r="190" spans="1:20" x14ac:dyDescent="0.25">
      <c r="A190" s="6" t="s">
        <v>700</v>
      </c>
      <c r="B190" s="6">
        <v>24580</v>
      </c>
      <c r="C190" s="6" t="s">
        <v>701</v>
      </c>
      <c r="D190" s="6" t="str">
        <f>VLOOKUP(C190,'alternate id'!$A$2:$C$956,3,FALSE)</f>
        <v>Green Bay, WI</v>
      </c>
      <c r="E190" s="4">
        <f>VLOOKUP(D190,'sunrise times'!$A$2:$B$956,2,FALSE)</f>
        <v>0.26597222222222222</v>
      </c>
      <c r="F190" s="4"/>
      <c r="G190" s="4">
        <f>VLOOKUP($C190,'time leaving home q1 q2 q3'!$C$2:$F$956,2,FALSE)</f>
        <v>0.26527777777777778</v>
      </c>
      <c r="H190" s="14">
        <f>VLOOKUP($C190,'commute time q1 q2 q3'!$C$2:$F$957,2,FALSE)</f>
        <v>11.285279393857394</v>
      </c>
      <c r="I190" s="4">
        <f t="shared" si="12"/>
        <v>0.27291666666666664</v>
      </c>
      <c r="J190" s="13">
        <f t="shared" si="13"/>
        <v>9.9999999999999645</v>
      </c>
      <c r="K190" s="4"/>
      <c r="L190" s="4">
        <f>VLOOKUP($C190,'time leaving home q1 q2 q3'!$C$2:$F$956,3,FALSE)</f>
        <v>0.30694444444444441</v>
      </c>
      <c r="M190" s="14">
        <f>VLOOKUP($C190,'commute time q1 q2 q3'!$C$2:$F$957,3,FALSE)</f>
        <v>17.337810842460563</v>
      </c>
      <c r="N190" s="4">
        <f t="shared" si="14"/>
        <v>0.31874999999999998</v>
      </c>
      <c r="O190" s="13">
        <f t="shared" si="15"/>
        <v>75.999999999999972</v>
      </c>
      <c r="Q190" s="4">
        <f>VLOOKUP($C190,'time leaving home q1 q2 q3'!$C$2:$F$956,4,FALSE)</f>
        <v>0.36388888888888887</v>
      </c>
      <c r="R190" s="14">
        <f>VLOOKUP($C190,'commute time q1 q2 q3'!$C$2:$F$957,3,FALSE)</f>
        <v>17.337810842460563</v>
      </c>
      <c r="S190" s="4">
        <f t="shared" si="16"/>
        <v>0.37569444444444444</v>
      </c>
      <c r="T190" s="13">
        <f t="shared" si="17"/>
        <v>158</v>
      </c>
    </row>
    <row r="191" spans="1:20" x14ac:dyDescent="0.25">
      <c r="A191" s="6" t="s">
        <v>102</v>
      </c>
      <c r="B191" s="6">
        <v>11980</v>
      </c>
      <c r="C191" s="6" t="s">
        <v>103</v>
      </c>
      <c r="D191" s="6" t="str">
        <f>VLOOKUP(C191,'alternate id'!$A$2:$C$956,3,FALSE)</f>
        <v>Athens, TX</v>
      </c>
      <c r="E191" s="4">
        <f>VLOOKUP(D191,'sunrise times'!$A$2:$B$956,2,FALSE)</f>
        <v>0.28888888888888892</v>
      </c>
      <c r="F191" s="4"/>
      <c r="G191" s="4">
        <f>VLOOKUP($C191,'time leaving home q1 q2 q3'!$C$2:$F$956,2,FALSE)</f>
        <v>0.26319444444444445</v>
      </c>
      <c r="H191" s="14">
        <f>VLOOKUP($C191,'commute time q1 q2 q3'!$C$2:$F$957,2,FALSE)</f>
        <v>12.196355353075171</v>
      </c>
      <c r="I191" s="4">
        <f t="shared" si="12"/>
        <v>0.27152777777777781</v>
      </c>
      <c r="J191" s="13">
        <f t="shared" si="13"/>
        <v>-24.999999999999993</v>
      </c>
      <c r="K191" s="4"/>
      <c r="L191" s="4">
        <f>VLOOKUP($C191,'time leaving home q1 q2 q3'!$C$2:$F$956,3,FALSE)</f>
        <v>0.30694444444444441</v>
      </c>
      <c r="M191" s="14">
        <f>VLOOKUP($C191,'commute time q1 q2 q3'!$C$2:$F$957,3,FALSE)</f>
        <v>22.022393282015397</v>
      </c>
      <c r="N191" s="4">
        <f t="shared" si="14"/>
        <v>0.32222222222222219</v>
      </c>
      <c r="O191" s="13">
        <f t="shared" si="15"/>
        <v>47.999999999999908</v>
      </c>
      <c r="Q191" s="4">
        <f>VLOOKUP($C191,'time leaving home q1 q2 q3'!$C$2:$F$956,4,FALSE)</f>
        <v>0.35069444444444442</v>
      </c>
      <c r="R191" s="14">
        <f>VLOOKUP($C191,'commute time q1 q2 q3'!$C$2:$F$957,3,FALSE)</f>
        <v>22.022393282015397</v>
      </c>
      <c r="S191" s="4">
        <f t="shared" si="16"/>
        <v>0.3659722222222222</v>
      </c>
      <c r="T191" s="13">
        <f t="shared" si="17"/>
        <v>110.99999999999991</v>
      </c>
    </row>
    <row r="192" spans="1:20" x14ac:dyDescent="0.25">
      <c r="A192" s="6" t="s">
        <v>414</v>
      </c>
      <c r="B192" s="6">
        <v>18620</v>
      </c>
      <c r="C192" s="6" t="s">
        <v>415</v>
      </c>
      <c r="D192" s="6" t="str">
        <f>VLOOKUP(C192,'alternate id'!$A$2:$C$956,3,FALSE)</f>
        <v>Corsicana, TX</v>
      </c>
      <c r="E192" s="4">
        <f>VLOOKUP(D192,'sunrise times'!$A$2:$B$956,2,FALSE)</f>
        <v>0.29097222222222224</v>
      </c>
      <c r="F192" s="4"/>
      <c r="G192" s="4">
        <f>VLOOKUP($C192,'time leaving home q1 q2 q3'!$C$2:$F$956,2,FALSE)</f>
        <v>0.26597222222222222</v>
      </c>
      <c r="H192" s="14">
        <f>VLOOKUP($C192,'commute time q1 q2 q3'!$C$2:$F$957,2,FALSE)</f>
        <v>11.089890710382514</v>
      </c>
      <c r="I192" s="4">
        <f t="shared" si="12"/>
        <v>0.27361111111111108</v>
      </c>
      <c r="J192" s="13">
        <f t="shared" si="13"/>
        <v>-25.000000000000071</v>
      </c>
      <c r="K192" s="4"/>
      <c r="L192" s="4">
        <f>VLOOKUP($C192,'time leaving home q1 q2 q3'!$C$2:$F$956,3,FALSE)</f>
        <v>0.30694444444444441</v>
      </c>
      <c r="M192" s="14">
        <f>VLOOKUP($C192,'commute time q1 q2 q3'!$C$2:$F$957,3,FALSE)</f>
        <v>17.634302325581395</v>
      </c>
      <c r="N192" s="4">
        <f t="shared" si="14"/>
        <v>0.31874999999999998</v>
      </c>
      <c r="O192" s="13">
        <f t="shared" si="15"/>
        <v>39.999999999999936</v>
      </c>
      <c r="Q192" s="4">
        <f>VLOOKUP($C192,'time leaving home q1 q2 q3'!$C$2:$F$956,4,FALSE)</f>
        <v>0.35902777777777778</v>
      </c>
      <c r="R192" s="14">
        <f>VLOOKUP($C192,'commute time q1 q2 q3'!$C$2:$F$957,3,FALSE)</f>
        <v>17.634302325581395</v>
      </c>
      <c r="S192" s="4">
        <f t="shared" si="16"/>
        <v>0.37083333333333335</v>
      </c>
      <c r="T192" s="13">
        <f t="shared" si="17"/>
        <v>114.99999999999999</v>
      </c>
    </row>
    <row r="193" spans="1:20" x14ac:dyDescent="0.25">
      <c r="A193" s="6" t="s">
        <v>1148</v>
      </c>
      <c r="B193" s="6">
        <v>33620</v>
      </c>
      <c r="C193" s="6" t="s">
        <v>1149</v>
      </c>
      <c r="D193" s="6" t="str">
        <f>VLOOKUP(C193,'alternate id'!$A$2:$C$956,3,FALSE)</f>
        <v>Moberly, MO</v>
      </c>
      <c r="E193" s="4">
        <f>VLOOKUP(D193,'sunrise times'!$A$2:$B$956,2,FALSE)</f>
        <v>0.27916666666666667</v>
      </c>
      <c r="F193" s="4"/>
      <c r="G193" s="4">
        <f>VLOOKUP($C193,'time leaving home q1 q2 q3'!$C$2:$F$956,2,FALSE)</f>
        <v>0.27291666666666664</v>
      </c>
      <c r="H193" s="14">
        <f>VLOOKUP($C193,'commute time q1 q2 q3'!$C$2:$F$957,2,FALSE)</f>
        <v>10.073291366906474</v>
      </c>
      <c r="I193" s="4">
        <f t="shared" si="12"/>
        <v>0.27986111111111106</v>
      </c>
      <c r="J193" s="13">
        <f t="shared" si="13"/>
        <v>0.99999999999991651</v>
      </c>
      <c r="K193" s="4"/>
      <c r="L193" s="4">
        <f>VLOOKUP($C193,'time leaving home q1 q2 q3'!$C$2:$F$956,3,FALSE)</f>
        <v>0.30694444444444441</v>
      </c>
      <c r="M193" s="14">
        <f>VLOOKUP($C193,'commute time q1 q2 q3'!$C$2:$F$957,3,FALSE)</f>
        <v>15.475234270414994</v>
      </c>
      <c r="N193" s="4">
        <f t="shared" si="14"/>
        <v>0.31736111111111109</v>
      </c>
      <c r="O193" s="13">
        <f t="shared" si="15"/>
        <v>54.999999999999964</v>
      </c>
      <c r="Q193" s="4">
        <f>VLOOKUP($C193,'time leaving home q1 q2 q3'!$C$2:$F$956,4,FALSE)</f>
        <v>0.34722222222222227</v>
      </c>
      <c r="R193" s="14">
        <f>VLOOKUP($C193,'commute time q1 q2 q3'!$C$2:$F$957,3,FALSE)</f>
        <v>15.475234270414994</v>
      </c>
      <c r="S193" s="4">
        <f t="shared" si="16"/>
        <v>0.35763888888888895</v>
      </c>
      <c r="T193" s="13">
        <f t="shared" si="17"/>
        <v>113.00000000000009</v>
      </c>
    </row>
    <row r="194" spans="1:20" x14ac:dyDescent="0.25">
      <c r="A194" s="6" t="s">
        <v>1482</v>
      </c>
      <c r="B194" s="6">
        <v>40540</v>
      </c>
      <c r="C194" s="6" t="s">
        <v>1483</v>
      </c>
      <c r="D194" s="6" t="str">
        <f>VLOOKUP(C194,'alternate id'!$A$2:$C$956,3,FALSE)</f>
        <v>Rock Springs, WY</v>
      </c>
      <c r="E194" s="4">
        <f>VLOOKUP(D194,'sunrise times'!$A$2:$B$956,2,FALSE)</f>
        <v>0.28402777777777777</v>
      </c>
      <c r="F194" s="4"/>
      <c r="G194" s="4">
        <f>VLOOKUP($C194,'time leaving home q1 q2 q3'!$C$2:$F$956,2,FALSE)</f>
        <v>0.26319444444444445</v>
      </c>
      <c r="H194" s="14">
        <f>VLOOKUP($C194,'commute time q1 q2 q3'!$C$2:$F$957,2,FALSE)</f>
        <v>7.9825666876706576</v>
      </c>
      <c r="I194" s="4">
        <f t="shared" si="12"/>
        <v>0.26805555555555555</v>
      </c>
      <c r="J194" s="13">
        <f t="shared" si="13"/>
        <v>-23</v>
      </c>
      <c r="K194" s="4"/>
      <c r="L194" s="4">
        <f>VLOOKUP($C194,'time leaving home q1 q2 q3'!$C$2:$F$956,3,FALSE)</f>
        <v>0.30694444444444441</v>
      </c>
      <c r="M194" s="14">
        <f>VLOOKUP($C194,'commute time q1 q2 q3'!$C$2:$F$957,3,FALSE)</f>
        <v>13.827720504009164</v>
      </c>
      <c r="N194" s="4">
        <f t="shared" si="14"/>
        <v>0.31597222222222221</v>
      </c>
      <c r="O194" s="13">
        <f t="shared" si="15"/>
        <v>46</v>
      </c>
      <c r="Q194" s="4">
        <f>VLOOKUP($C194,'time leaving home q1 q2 q3'!$C$2:$F$956,4,FALSE)</f>
        <v>0.35972222222222222</v>
      </c>
      <c r="R194" s="14">
        <f>VLOOKUP($C194,'commute time q1 q2 q3'!$C$2:$F$957,3,FALSE)</f>
        <v>13.827720504009164</v>
      </c>
      <c r="S194" s="4">
        <f t="shared" si="16"/>
        <v>0.36875000000000002</v>
      </c>
      <c r="T194" s="13">
        <f t="shared" si="17"/>
        <v>122.00000000000006</v>
      </c>
    </row>
    <row r="195" spans="1:20" x14ac:dyDescent="0.25">
      <c r="A195" s="6" t="s">
        <v>986</v>
      </c>
      <c r="B195" s="6">
        <v>30380</v>
      </c>
      <c r="C195" s="6" t="s">
        <v>987</v>
      </c>
      <c r="D195" s="6" t="str">
        <f>VLOOKUP(C195,'alternate id'!$A$2:$C$956,3,FALSE)</f>
        <v>Lewistown, PA</v>
      </c>
      <c r="E195" s="4">
        <f>VLOOKUP(D195,'sunrise times'!$A$2:$B$956,2,FALSE)</f>
        <v>0.27916666666666667</v>
      </c>
      <c r="F195" s="4"/>
      <c r="G195" s="4">
        <f>VLOOKUP($C195,'time leaving home q1 q2 q3'!$C$2:$F$956,2,FALSE)</f>
        <v>0.26319444444444445</v>
      </c>
      <c r="H195" s="14">
        <f>VLOOKUP($C195,'commute time q1 q2 q3'!$C$2:$F$957,2,FALSE)</f>
        <v>10.470784641068448</v>
      </c>
      <c r="I195" s="4">
        <f t="shared" si="12"/>
        <v>0.27013888888888887</v>
      </c>
      <c r="J195" s="13">
        <f t="shared" si="13"/>
        <v>-13.000000000000034</v>
      </c>
      <c r="K195" s="4"/>
      <c r="L195" s="4">
        <f>VLOOKUP($C195,'time leaving home q1 q2 q3'!$C$2:$F$956,3,FALSE)</f>
        <v>0.30694444444444441</v>
      </c>
      <c r="M195" s="14">
        <f>VLOOKUP($C195,'commute time q1 q2 q3'!$C$2:$F$957,3,FALSE)</f>
        <v>17.089508437270727</v>
      </c>
      <c r="N195" s="4">
        <f t="shared" si="14"/>
        <v>0.31874999999999998</v>
      </c>
      <c r="O195" s="13">
        <f t="shared" si="15"/>
        <v>56.999999999999957</v>
      </c>
      <c r="Q195" s="4">
        <f>VLOOKUP($C195,'time leaving home q1 q2 q3'!$C$2:$F$956,4,FALSE)</f>
        <v>0.38541666666666669</v>
      </c>
      <c r="R195" s="14">
        <f>VLOOKUP($C195,'commute time q1 q2 q3'!$C$2:$F$957,3,FALSE)</f>
        <v>17.089508437270727</v>
      </c>
      <c r="S195" s="4">
        <f t="shared" si="16"/>
        <v>0.39722222222222225</v>
      </c>
      <c r="T195" s="13">
        <f t="shared" si="17"/>
        <v>170.00000000000003</v>
      </c>
    </row>
    <row r="196" spans="1:20" x14ac:dyDescent="0.25">
      <c r="A196" s="6" t="s">
        <v>1114</v>
      </c>
      <c r="B196" s="6">
        <v>32940</v>
      </c>
      <c r="C196" s="6" t="s">
        <v>1115</v>
      </c>
      <c r="D196" s="6" t="str">
        <f>VLOOKUP(C196,'alternate id'!$A$2:$C$956,3,FALSE)</f>
        <v>Meridian, MS</v>
      </c>
      <c r="E196" s="4">
        <f>VLOOKUP(D196,'sunrise times'!$A$2:$B$956,2,FALSE)</f>
        <v>0.26874999999999999</v>
      </c>
      <c r="F196" s="4"/>
      <c r="G196" s="4">
        <f>VLOOKUP($C196,'time leaving home q1 q2 q3'!$C$2:$F$956,2,FALSE)</f>
        <v>0.2722222222222222</v>
      </c>
      <c r="H196" s="14">
        <f>VLOOKUP($C196,'commute time q1 q2 q3'!$C$2:$F$957,2,FALSE)</f>
        <v>12.508535739070091</v>
      </c>
      <c r="I196" s="4">
        <f t="shared" ref="I196:I259" si="18">G196+TIME(0,H196,0)</f>
        <v>0.28055555555555556</v>
      </c>
      <c r="J196" s="13">
        <f t="shared" ref="J196:J259" si="19">(I196-$E196)*60*24</f>
        <v>17.000000000000021</v>
      </c>
      <c r="K196" s="4"/>
      <c r="L196" s="4">
        <f>VLOOKUP($C196,'time leaving home q1 q2 q3'!$C$2:$F$956,3,FALSE)</f>
        <v>0.30694444444444441</v>
      </c>
      <c r="M196" s="14">
        <f>VLOOKUP($C196,'commute time q1 q2 q3'!$C$2:$F$957,3,FALSE)</f>
        <v>18.519019539831195</v>
      </c>
      <c r="N196" s="4">
        <f t="shared" ref="N196:N259" si="20">L196+TIME(0,M196,0)</f>
        <v>0.31944444444444442</v>
      </c>
      <c r="O196" s="13">
        <f t="shared" ref="O196:O259" si="21">(N196-$E196)*60*24</f>
        <v>72.999999999999986</v>
      </c>
      <c r="Q196" s="4">
        <f>VLOOKUP($C196,'time leaving home q1 q2 q3'!$C$2:$F$956,4,FALSE)</f>
        <v>0.3527777777777778</v>
      </c>
      <c r="R196" s="14">
        <f>VLOOKUP($C196,'commute time q1 q2 q3'!$C$2:$F$957,3,FALSE)</f>
        <v>18.519019539831195</v>
      </c>
      <c r="S196" s="4">
        <f t="shared" ref="S196:S259" si="22">Q196+TIME(0,R196,0)</f>
        <v>0.36527777777777781</v>
      </c>
      <c r="T196" s="13">
        <f t="shared" ref="T196:T259" si="23">(S196-$E196)*60*24</f>
        <v>139.00000000000006</v>
      </c>
    </row>
    <row r="197" spans="1:20" x14ac:dyDescent="0.25">
      <c r="A197" s="6" t="s">
        <v>792</v>
      </c>
      <c r="B197" s="6">
        <v>26420</v>
      </c>
      <c r="C197" s="6" t="s">
        <v>793</v>
      </c>
      <c r="D197" s="6" t="str">
        <f>VLOOKUP(C197,'alternate id'!$A$2:$C$956,3,FALSE)</f>
        <v>Houston, TX</v>
      </c>
      <c r="E197" s="4">
        <f>VLOOKUP(D197,'sunrise times'!$A$2:$B$956,2,FALSE)</f>
        <v>0.28750000000000003</v>
      </c>
      <c r="F197" s="4"/>
      <c r="G197" s="4">
        <f>VLOOKUP($C197,'time leaving home q1 q2 q3'!$C$2:$F$956,2,FALSE)</f>
        <v>0.2673611111111111</v>
      </c>
      <c r="H197" s="14">
        <f>VLOOKUP($C197,'commute time q1 q2 q3'!$C$2:$F$957,2,FALSE)</f>
        <v>16.399167632633681</v>
      </c>
      <c r="I197" s="4">
        <f t="shared" si="18"/>
        <v>0.27847222222222223</v>
      </c>
      <c r="J197" s="13">
        <f t="shared" si="19"/>
        <v>-13.000000000000034</v>
      </c>
      <c r="K197" s="4"/>
      <c r="L197" s="4">
        <f>VLOOKUP($C197,'time leaving home q1 q2 q3'!$C$2:$F$956,3,FALSE)</f>
        <v>0.30694444444444441</v>
      </c>
      <c r="M197" s="14">
        <f>VLOOKUP($C197,'commute time q1 q2 q3'!$C$2:$F$957,3,FALSE)</f>
        <v>25.678230862279641</v>
      </c>
      <c r="N197" s="4">
        <f t="shared" si="20"/>
        <v>0.32430555555555551</v>
      </c>
      <c r="O197" s="13">
        <f t="shared" si="21"/>
        <v>52.999999999999886</v>
      </c>
      <c r="Q197" s="4">
        <f>VLOOKUP($C197,'time leaving home q1 q2 q3'!$C$2:$F$956,4,FALSE)</f>
        <v>0.35416666666666669</v>
      </c>
      <c r="R197" s="14">
        <f>VLOOKUP($C197,'commute time q1 q2 q3'!$C$2:$F$957,3,FALSE)</f>
        <v>25.678230862279641</v>
      </c>
      <c r="S197" s="4">
        <f t="shared" si="22"/>
        <v>0.37152777777777779</v>
      </c>
      <c r="T197" s="13">
        <f t="shared" si="23"/>
        <v>120.99999999999997</v>
      </c>
    </row>
    <row r="198" spans="1:20" x14ac:dyDescent="0.25">
      <c r="A198" s="6" t="s">
        <v>1390</v>
      </c>
      <c r="B198" s="6">
        <v>38580</v>
      </c>
      <c r="C198" s="6" t="s">
        <v>1391</v>
      </c>
      <c r="D198" s="6" t="str">
        <f>VLOOKUP(C198,'alternate id'!$A$2:$C$956,3,FALSE)</f>
        <v>Point Pleasant, WV</v>
      </c>
      <c r="E198" s="4">
        <f>VLOOKUP(D198,'sunrise times'!$A$2:$B$956,2,FALSE)</f>
        <v>0.29166666666666669</v>
      </c>
      <c r="F198" s="4"/>
      <c r="G198" s="4">
        <f>VLOOKUP($C198,'time leaving home q1 q2 q3'!$C$2:$F$956,2,FALSE)</f>
        <v>0.27152777777777776</v>
      </c>
      <c r="H198" s="14">
        <f>VLOOKUP($C198,'commute time q1 q2 q3'!$C$2:$F$957,2,FALSE)</f>
        <v>12.186158401184308</v>
      </c>
      <c r="I198" s="4">
        <f t="shared" si="18"/>
        <v>0.27986111111111112</v>
      </c>
      <c r="J198" s="13">
        <f t="shared" si="19"/>
        <v>-17.000000000000021</v>
      </c>
      <c r="K198" s="4"/>
      <c r="L198" s="4">
        <f>VLOOKUP($C198,'time leaving home q1 q2 q3'!$C$2:$F$956,3,FALSE)</f>
        <v>0.30694444444444441</v>
      </c>
      <c r="M198" s="14">
        <f>VLOOKUP($C198,'commute time q1 q2 q3'!$C$2:$F$957,3,FALSE)</f>
        <v>21.487515605493133</v>
      </c>
      <c r="N198" s="4">
        <f t="shared" si="20"/>
        <v>0.32152777777777775</v>
      </c>
      <c r="O198" s="13">
        <f t="shared" si="21"/>
        <v>42.999999999999929</v>
      </c>
      <c r="Q198" s="4">
        <f>VLOOKUP($C198,'time leaving home q1 q2 q3'!$C$2:$F$956,4,FALSE)</f>
        <v>0.35069444444444442</v>
      </c>
      <c r="R198" s="14">
        <f>VLOOKUP($C198,'commute time q1 q2 q3'!$C$2:$F$957,3,FALSE)</f>
        <v>21.487515605493133</v>
      </c>
      <c r="S198" s="4">
        <f t="shared" si="22"/>
        <v>0.36527777777777776</v>
      </c>
      <c r="T198" s="13">
        <f t="shared" si="23"/>
        <v>105.99999999999994</v>
      </c>
    </row>
    <row r="199" spans="1:20" x14ac:dyDescent="0.25">
      <c r="A199" s="6" t="s">
        <v>30</v>
      </c>
      <c r="B199" s="6">
        <v>10620</v>
      </c>
      <c r="C199" s="6" t="s">
        <v>31</v>
      </c>
      <c r="D199" s="6" t="str">
        <f>VLOOKUP(C199,'alternate id'!$A$2:$C$956,3,FALSE)</f>
        <v>Albemarle, NC</v>
      </c>
      <c r="E199" s="4">
        <f>VLOOKUP(D199,'sunrise times'!$A$2:$B$956,2,FALSE)</f>
        <v>0.28680555555555554</v>
      </c>
      <c r="F199" s="4"/>
      <c r="G199" s="4">
        <f>VLOOKUP($C199,'time leaving home q1 q2 q3'!$C$2:$F$956,2,FALSE)</f>
        <v>0.26597222222222222</v>
      </c>
      <c r="H199" s="14">
        <f>VLOOKUP($C199,'commute time q1 q2 q3'!$C$2:$F$957,2,FALSE)</f>
        <v>11.888647342995169</v>
      </c>
      <c r="I199" s="4">
        <f t="shared" si="18"/>
        <v>0.27361111111111108</v>
      </c>
      <c r="J199" s="13">
        <f t="shared" si="19"/>
        <v>-19.000000000000014</v>
      </c>
      <c r="K199" s="4"/>
      <c r="L199" s="4">
        <f>VLOOKUP($C199,'time leaving home q1 q2 q3'!$C$2:$F$956,3,FALSE)</f>
        <v>0.30694444444444441</v>
      </c>
      <c r="M199" s="14">
        <f>VLOOKUP($C199,'commute time q1 q2 q3'!$C$2:$F$957,3,FALSE)</f>
        <v>20.626656848306332</v>
      </c>
      <c r="N199" s="4">
        <f t="shared" si="20"/>
        <v>0.3208333333333333</v>
      </c>
      <c r="O199" s="13">
        <f t="shared" si="21"/>
        <v>48.999999999999986</v>
      </c>
      <c r="Q199" s="4">
        <f>VLOOKUP($C199,'time leaving home q1 q2 q3'!$C$2:$F$956,4,FALSE)</f>
        <v>0.34930555555555554</v>
      </c>
      <c r="R199" s="14">
        <f>VLOOKUP($C199,'commute time q1 q2 q3'!$C$2:$F$957,3,FALSE)</f>
        <v>20.626656848306332</v>
      </c>
      <c r="S199" s="4">
        <f t="shared" si="22"/>
        <v>0.36319444444444443</v>
      </c>
      <c r="T199" s="13">
        <f t="shared" si="23"/>
        <v>110.00000000000001</v>
      </c>
    </row>
    <row r="200" spans="1:20" x14ac:dyDescent="0.25">
      <c r="A200" s="6" t="s">
        <v>584</v>
      </c>
      <c r="B200" s="6">
        <v>22100</v>
      </c>
      <c r="C200" s="6" t="s">
        <v>585</v>
      </c>
      <c r="D200" s="6" t="str">
        <f>VLOOKUP(C200,'alternate id'!$A$2:$C$956,3,FALSE)</f>
        <v>Farmington, MO</v>
      </c>
      <c r="E200" s="4">
        <f>VLOOKUP(D200,'sunrise times'!$A$2:$B$956,2,FALSE)</f>
        <v>0.27361111111111108</v>
      </c>
      <c r="F200" s="4"/>
      <c r="G200" s="4">
        <f>VLOOKUP($C200,'time leaving home q1 q2 q3'!$C$2:$F$956,2,FALSE)</f>
        <v>0.26111111111111113</v>
      </c>
      <c r="H200" s="14">
        <f>VLOOKUP($C200,'commute time q1 q2 q3'!$C$2:$F$957,2,FALSE)</f>
        <v>10.429800724637682</v>
      </c>
      <c r="I200" s="4">
        <f t="shared" si="18"/>
        <v>0.26805555555555555</v>
      </c>
      <c r="J200" s="13">
        <f t="shared" si="19"/>
        <v>-7.9999999999999716</v>
      </c>
      <c r="K200" s="4"/>
      <c r="L200" s="4">
        <f>VLOOKUP($C200,'time leaving home q1 q2 q3'!$C$2:$F$956,3,FALSE)</f>
        <v>0.30694444444444441</v>
      </c>
      <c r="M200" s="14">
        <f>VLOOKUP($C200,'commute time q1 q2 q3'!$C$2:$F$957,3,FALSE)</f>
        <v>17.172930354796321</v>
      </c>
      <c r="N200" s="4">
        <f t="shared" si="20"/>
        <v>0.31874999999999998</v>
      </c>
      <c r="O200" s="13">
        <f t="shared" si="21"/>
        <v>65.000000000000014</v>
      </c>
      <c r="Q200" s="4">
        <f>VLOOKUP($C200,'time leaving home q1 q2 q3'!$C$2:$F$956,4,FALSE)</f>
        <v>0.36805555555555558</v>
      </c>
      <c r="R200" s="14">
        <f>VLOOKUP($C200,'commute time q1 q2 q3'!$C$2:$F$957,3,FALSE)</f>
        <v>17.172930354796321</v>
      </c>
      <c r="S200" s="4">
        <f t="shared" si="22"/>
        <v>0.37986111111111115</v>
      </c>
      <c r="T200" s="13">
        <f t="shared" si="23"/>
        <v>153.00000000000009</v>
      </c>
    </row>
    <row r="201" spans="1:20" x14ac:dyDescent="0.25">
      <c r="A201" s="6" t="s">
        <v>1088</v>
      </c>
      <c r="B201" s="6">
        <v>32420</v>
      </c>
      <c r="C201" s="6" t="s">
        <v>1089</v>
      </c>
      <c r="D201" s="6" t="str">
        <f>VLOOKUP(C201,'alternate id'!$A$2:$C$956,3,FALSE)</f>
        <v>Mayag, PR</v>
      </c>
      <c r="E201" s="4">
        <f>VLOOKUP(D201,'sunrise times'!$A$2:$B$956,2,FALSE)</f>
        <v>0.26597222222222222</v>
      </c>
      <c r="F201" s="4"/>
      <c r="G201" s="4">
        <f>VLOOKUP($C201,'time leaving home q1 q2 q3'!$C$2:$F$956,2,FALSE)</f>
        <v>0.28402777777777777</v>
      </c>
      <c r="H201" s="14">
        <f>VLOOKUP($C201,'commute time q1 q2 q3'!$C$2:$F$957,2,FALSE)</f>
        <v>12.958630279853988</v>
      </c>
      <c r="I201" s="4">
        <f t="shared" si="18"/>
        <v>0.29236111111111113</v>
      </c>
      <c r="J201" s="13">
        <f t="shared" si="19"/>
        <v>38.000000000000028</v>
      </c>
      <c r="K201" s="4"/>
      <c r="L201" s="4">
        <f>VLOOKUP($C201,'time leaving home q1 q2 q3'!$C$2:$F$956,3,FALSE)</f>
        <v>0.30694444444444441</v>
      </c>
      <c r="M201" s="14">
        <f>VLOOKUP($C201,'commute time q1 q2 q3'!$C$2:$F$957,3,FALSE)</f>
        <v>20.447086403215003</v>
      </c>
      <c r="N201" s="4">
        <f t="shared" si="20"/>
        <v>0.3208333333333333</v>
      </c>
      <c r="O201" s="13">
        <f t="shared" si="21"/>
        <v>78.999999999999972</v>
      </c>
      <c r="Q201" s="4">
        <f>VLOOKUP($C201,'time leaving home q1 q2 q3'!$C$2:$F$956,4,FALSE)</f>
        <v>0.3527777777777778</v>
      </c>
      <c r="R201" s="14">
        <f>VLOOKUP($C201,'commute time q1 q2 q3'!$C$2:$F$957,3,FALSE)</f>
        <v>20.447086403215003</v>
      </c>
      <c r="S201" s="4">
        <f t="shared" si="22"/>
        <v>0.3666666666666667</v>
      </c>
      <c r="T201" s="13">
        <f t="shared" si="23"/>
        <v>145.00000000000006</v>
      </c>
    </row>
    <row r="202" spans="1:20" x14ac:dyDescent="0.25">
      <c r="A202" s="6" t="s">
        <v>578</v>
      </c>
      <c r="B202" s="6">
        <v>21980</v>
      </c>
      <c r="C202" s="6" t="s">
        <v>579</v>
      </c>
      <c r="D202" s="6" t="str">
        <f>VLOOKUP(C202,'alternate id'!$A$2:$C$956,3,FALSE)</f>
        <v>Fallon, NV</v>
      </c>
      <c r="E202" s="4">
        <f>VLOOKUP(D202,'sunrise times'!$A$2:$B$956,2,FALSE)</f>
        <v>0.26874999999999999</v>
      </c>
      <c r="F202" s="4"/>
      <c r="G202" s="4">
        <f>VLOOKUP($C202,'time leaving home q1 q2 q3'!$C$2:$F$956,2,FALSE)</f>
        <v>0.26874999999999999</v>
      </c>
      <c r="H202" s="14">
        <f>VLOOKUP($C202,'commute time q1 q2 q3'!$C$2:$F$957,2,FALSE)</f>
        <v>8.1560369033293227</v>
      </c>
      <c r="I202" s="4">
        <f t="shared" si="18"/>
        <v>0.27430555555555552</v>
      </c>
      <c r="J202" s="13">
        <f t="shared" si="19"/>
        <v>7.9999999999999716</v>
      </c>
      <c r="K202" s="4"/>
      <c r="L202" s="4">
        <f>VLOOKUP($C202,'time leaving home q1 q2 q3'!$C$2:$F$956,3,FALSE)</f>
        <v>0.30694444444444441</v>
      </c>
      <c r="M202" s="14">
        <f>VLOOKUP($C202,'commute time q1 q2 q3'!$C$2:$F$957,3,FALSE)</f>
        <v>13.915727584517393</v>
      </c>
      <c r="N202" s="4">
        <f t="shared" si="20"/>
        <v>0.31597222222222221</v>
      </c>
      <c r="O202" s="13">
        <f t="shared" si="21"/>
        <v>68</v>
      </c>
      <c r="Q202" s="4">
        <f>VLOOKUP($C202,'time leaving home q1 q2 q3'!$C$2:$F$956,4,FALSE)</f>
        <v>0.34166666666666662</v>
      </c>
      <c r="R202" s="14">
        <f>VLOOKUP($C202,'commute time q1 q2 q3'!$C$2:$F$957,3,FALSE)</f>
        <v>13.915727584517393</v>
      </c>
      <c r="S202" s="4">
        <f t="shared" si="22"/>
        <v>0.35069444444444442</v>
      </c>
      <c r="T202" s="13">
        <f t="shared" si="23"/>
        <v>117.99999999999999</v>
      </c>
    </row>
    <row r="203" spans="1:20" x14ac:dyDescent="0.25">
      <c r="A203" s="6" t="s">
        <v>96</v>
      </c>
      <c r="B203" s="6">
        <v>11860</v>
      </c>
      <c r="C203" s="6" t="s">
        <v>97</v>
      </c>
      <c r="D203" s="6" t="str">
        <f>VLOOKUP(C203,'alternate id'!$A$2:$C$956,3,FALSE)</f>
        <v>Atchison, KS</v>
      </c>
      <c r="E203" s="4">
        <f>VLOOKUP(D203,'sunrise times'!$A$2:$B$956,2,FALSE)</f>
        <v>0.28611111111111115</v>
      </c>
      <c r="F203" s="4"/>
      <c r="G203" s="4">
        <f>VLOOKUP($C203,'time leaving home q1 q2 q3'!$C$2:$F$956,2,FALSE)</f>
        <v>0.2673611111111111</v>
      </c>
      <c r="H203" s="14">
        <f>VLOOKUP($C203,'commute time q1 q2 q3'!$C$2:$F$957,2,FALSE)</f>
        <v>7.2310160427807482</v>
      </c>
      <c r="I203" s="4">
        <f t="shared" si="18"/>
        <v>0.2722222222222222</v>
      </c>
      <c r="J203" s="13">
        <f t="shared" si="19"/>
        <v>-20.000000000000089</v>
      </c>
      <c r="K203" s="4"/>
      <c r="L203" s="4">
        <f>VLOOKUP($C203,'time leaving home q1 q2 q3'!$C$2:$F$956,3,FALSE)</f>
        <v>0.30694444444444441</v>
      </c>
      <c r="M203" s="14">
        <f>VLOOKUP($C203,'commute time q1 q2 q3'!$C$2:$F$957,3,FALSE)</f>
        <v>12.88262910798122</v>
      </c>
      <c r="N203" s="4">
        <f t="shared" si="20"/>
        <v>0.31527777777777777</v>
      </c>
      <c r="O203" s="13">
        <f t="shared" si="21"/>
        <v>41.999999999999929</v>
      </c>
      <c r="Q203" s="4">
        <f>VLOOKUP($C203,'time leaving home q1 q2 q3'!$C$2:$F$956,4,FALSE)</f>
        <v>0.36249999999999999</v>
      </c>
      <c r="R203" s="14">
        <f>VLOOKUP($C203,'commute time q1 q2 q3'!$C$2:$F$957,3,FALSE)</f>
        <v>12.88262910798122</v>
      </c>
      <c r="S203" s="4">
        <f t="shared" si="22"/>
        <v>0.37083333333333335</v>
      </c>
      <c r="T203" s="13">
        <f t="shared" si="23"/>
        <v>121.99999999999997</v>
      </c>
    </row>
    <row r="204" spans="1:20" x14ac:dyDescent="0.25">
      <c r="A204" s="6" t="s">
        <v>712</v>
      </c>
      <c r="B204" s="6">
        <v>24820</v>
      </c>
      <c r="C204" s="6" t="s">
        <v>713</v>
      </c>
      <c r="D204" s="6" t="str">
        <f>VLOOKUP(C204,'alternate id'!$A$2:$C$956,3,FALSE)</f>
        <v>Greenville, OH</v>
      </c>
      <c r="E204" s="4">
        <f>VLOOKUP(D204,'sunrise times'!$A$2:$B$956,2,FALSE)</f>
        <v>0.2986111111111111</v>
      </c>
      <c r="F204" s="4"/>
      <c r="G204" s="4">
        <f>VLOOKUP($C204,'time leaving home q1 q2 q3'!$C$2:$F$956,2,FALSE)</f>
        <v>0.26319444444444445</v>
      </c>
      <c r="H204" s="14">
        <f>VLOOKUP($C204,'commute time q1 q2 q3'!$C$2:$F$957,2,FALSE)</f>
        <v>10.4029374201788</v>
      </c>
      <c r="I204" s="4">
        <f t="shared" si="18"/>
        <v>0.27013888888888887</v>
      </c>
      <c r="J204" s="13">
        <f t="shared" si="19"/>
        <v>-41.000000000000014</v>
      </c>
      <c r="K204" s="4"/>
      <c r="L204" s="4">
        <f>VLOOKUP($C204,'time leaving home q1 q2 q3'!$C$2:$F$956,3,FALSE)</f>
        <v>0.30694444444444441</v>
      </c>
      <c r="M204" s="14">
        <f>VLOOKUP($C204,'commute time q1 q2 q3'!$C$2:$F$957,3,FALSE)</f>
        <v>18.767457860337117</v>
      </c>
      <c r="N204" s="4">
        <f t="shared" si="20"/>
        <v>0.31944444444444442</v>
      </c>
      <c r="O204" s="13">
        <f t="shared" si="21"/>
        <v>29.999999999999972</v>
      </c>
      <c r="Q204" s="4">
        <f>VLOOKUP($C204,'time leaving home q1 q2 q3'!$C$2:$F$956,4,FALSE)</f>
        <v>0.3666666666666667</v>
      </c>
      <c r="R204" s="14">
        <f>VLOOKUP($C204,'commute time q1 q2 q3'!$C$2:$F$957,3,FALSE)</f>
        <v>18.767457860337117</v>
      </c>
      <c r="S204" s="4">
        <f t="shared" si="22"/>
        <v>0.37916666666666671</v>
      </c>
      <c r="T204" s="13">
        <f t="shared" si="23"/>
        <v>116.00000000000006</v>
      </c>
    </row>
    <row r="205" spans="1:20" x14ac:dyDescent="0.25">
      <c r="A205" s="6" t="s">
        <v>274</v>
      </c>
      <c r="B205" s="6">
        <v>15660</v>
      </c>
      <c r="C205" s="6" t="s">
        <v>275</v>
      </c>
      <c r="D205" s="6" t="str">
        <f>VLOOKUP(C205,'alternate id'!$A$2:$C$956,3,FALSE)</f>
        <v>Calhoun, GA</v>
      </c>
      <c r="E205" s="4">
        <f>VLOOKUP(D205,'sunrise times'!$A$2:$B$956,2,FALSE)</f>
        <v>0.3</v>
      </c>
      <c r="F205" s="4"/>
      <c r="G205" s="4">
        <f>VLOOKUP($C205,'time leaving home q1 q2 q3'!$C$2:$F$956,2,FALSE)</f>
        <v>0.28611111111111109</v>
      </c>
      <c r="H205" s="14">
        <f>VLOOKUP($C205,'commute time q1 q2 q3'!$C$2:$F$957,2,FALSE)</f>
        <v>13.649093444909344</v>
      </c>
      <c r="I205" s="4">
        <f t="shared" si="18"/>
        <v>0.2951388888888889</v>
      </c>
      <c r="J205" s="13">
        <f t="shared" si="19"/>
        <v>-6.9999999999999751</v>
      </c>
      <c r="K205" s="4"/>
      <c r="L205" s="4">
        <f>VLOOKUP($C205,'time leaving home q1 q2 q3'!$C$2:$F$956,3,FALSE)</f>
        <v>0.30694444444444441</v>
      </c>
      <c r="M205" s="14">
        <f>VLOOKUP($C205,'commute time q1 q2 q3'!$C$2:$F$957,3,FALSE)</f>
        <v>21.064364981504315</v>
      </c>
      <c r="N205" s="4">
        <f t="shared" si="20"/>
        <v>0.32152777777777775</v>
      </c>
      <c r="O205" s="13">
        <f t="shared" si="21"/>
        <v>30.999999999999972</v>
      </c>
      <c r="Q205" s="4">
        <f>VLOOKUP($C205,'time leaving home q1 q2 q3'!$C$2:$F$956,4,FALSE)</f>
        <v>0.34930555555555554</v>
      </c>
      <c r="R205" s="14">
        <f>VLOOKUP($C205,'commute time q1 q2 q3'!$C$2:$F$957,3,FALSE)</f>
        <v>21.064364981504315</v>
      </c>
      <c r="S205" s="4">
        <f t="shared" si="22"/>
        <v>0.36388888888888887</v>
      </c>
      <c r="T205" s="13">
        <f t="shared" si="23"/>
        <v>92</v>
      </c>
    </row>
    <row r="206" spans="1:20" x14ac:dyDescent="0.25">
      <c r="A206" s="6" t="s">
        <v>420</v>
      </c>
      <c r="B206" s="6">
        <v>18740</v>
      </c>
      <c r="C206" s="6" t="s">
        <v>421</v>
      </c>
      <c r="D206" s="6" t="str">
        <f>VLOOKUP(C206,'alternate id'!$A$2:$C$956,3,FALSE)</f>
        <v>Coshocton, OH</v>
      </c>
      <c r="E206" s="4">
        <f>VLOOKUP(D206,'sunrise times'!$A$2:$B$956,2,FALSE)</f>
        <v>0.29097222222222224</v>
      </c>
      <c r="F206" s="4"/>
      <c r="G206" s="4">
        <f>VLOOKUP($C206,'time leaving home q1 q2 q3'!$C$2:$F$956,2,FALSE)</f>
        <v>0.25555555555555559</v>
      </c>
      <c r="H206" s="14">
        <f>VLOOKUP($C206,'commute time q1 q2 q3'!$C$2:$F$957,2,FALSE)</f>
        <v>10.791751735402205</v>
      </c>
      <c r="I206" s="4">
        <f t="shared" si="18"/>
        <v>0.26250000000000001</v>
      </c>
      <c r="J206" s="13">
        <f t="shared" si="19"/>
        <v>-41.000000000000014</v>
      </c>
      <c r="K206" s="4"/>
      <c r="L206" s="4">
        <f>VLOOKUP($C206,'time leaving home q1 q2 q3'!$C$2:$F$956,3,FALSE)</f>
        <v>0.30694444444444441</v>
      </c>
      <c r="M206" s="14">
        <f>VLOOKUP($C206,'commute time q1 q2 q3'!$C$2:$F$957,3,FALSE)</f>
        <v>17.529165078154783</v>
      </c>
      <c r="N206" s="4">
        <f t="shared" si="20"/>
        <v>0.31874999999999998</v>
      </c>
      <c r="O206" s="13">
        <f t="shared" si="21"/>
        <v>39.999999999999936</v>
      </c>
      <c r="Q206" s="4">
        <f>VLOOKUP($C206,'time leaving home q1 q2 q3'!$C$2:$F$956,4,FALSE)</f>
        <v>0.37013888888888885</v>
      </c>
      <c r="R206" s="14">
        <f>VLOOKUP($C206,'commute time q1 q2 q3'!$C$2:$F$957,3,FALSE)</f>
        <v>17.529165078154783</v>
      </c>
      <c r="S206" s="4">
        <f t="shared" si="22"/>
        <v>0.38194444444444442</v>
      </c>
      <c r="T206" s="13">
        <f t="shared" si="23"/>
        <v>130.99999999999994</v>
      </c>
    </row>
    <row r="207" spans="1:20" x14ac:dyDescent="0.25">
      <c r="A207" s="6" t="s">
        <v>1354</v>
      </c>
      <c r="B207" s="6">
        <v>37860</v>
      </c>
      <c r="C207" s="6" t="s">
        <v>1355</v>
      </c>
      <c r="D207" s="6" t="str">
        <f>VLOOKUP(C207,'alternate id'!$A$2:$C$956,3,FALSE)</f>
        <v>Pensacola, FL</v>
      </c>
      <c r="E207" s="4">
        <f>VLOOKUP(D207,'sunrise times'!$A$2:$B$956,2,FALSE)</f>
        <v>0.26527777777777778</v>
      </c>
      <c r="F207" s="4"/>
      <c r="G207" s="4">
        <f>VLOOKUP($C207,'time leaving home q1 q2 q3'!$C$2:$F$956,2,FALSE)</f>
        <v>0.27152777777777776</v>
      </c>
      <c r="H207" s="14">
        <f>VLOOKUP($C207,'commute time q1 q2 q3'!$C$2:$F$957,2,FALSE)</f>
        <v>12.966295284142667</v>
      </c>
      <c r="I207" s="4">
        <f t="shared" si="18"/>
        <v>0.27986111111111112</v>
      </c>
      <c r="J207" s="13">
        <f t="shared" si="19"/>
        <v>21.000000000000007</v>
      </c>
      <c r="K207" s="4"/>
      <c r="L207" s="4">
        <f>VLOOKUP($C207,'time leaving home q1 q2 q3'!$C$2:$F$956,3,FALSE)</f>
        <v>0.30694444444444441</v>
      </c>
      <c r="M207" s="14">
        <f>VLOOKUP($C207,'commute time q1 q2 q3'!$C$2:$F$957,3,FALSE)</f>
        <v>20.735460138263463</v>
      </c>
      <c r="N207" s="4">
        <f t="shared" si="20"/>
        <v>0.3208333333333333</v>
      </c>
      <c r="O207" s="13">
        <f t="shared" si="21"/>
        <v>79.999999999999943</v>
      </c>
      <c r="Q207" s="4">
        <f>VLOOKUP($C207,'time leaving home q1 q2 q3'!$C$2:$F$956,4,FALSE)</f>
        <v>0.35486111111111113</v>
      </c>
      <c r="R207" s="14">
        <f>VLOOKUP($C207,'commute time q1 q2 q3'!$C$2:$F$957,3,FALSE)</f>
        <v>20.735460138263463</v>
      </c>
      <c r="S207" s="4">
        <f t="shared" si="22"/>
        <v>0.36875000000000002</v>
      </c>
      <c r="T207" s="13">
        <f t="shared" si="23"/>
        <v>149.00000000000003</v>
      </c>
    </row>
    <row r="208" spans="1:20" x14ac:dyDescent="0.25">
      <c r="A208" s="6" t="s">
        <v>388</v>
      </c>
      <c r="B208" s="6">
        <v>18060</v>
      </c>
      <c r="C208" s="6" t="s">
        <v>389</v>
      </c>
      <c r="D208" s="6" t="str">
        <f>VLOOKUP(C208,'alternate id'!$A$2:$C$956,3,FALSE)</f>
        <v>Columbus, MS</v>
      </c>
      <c r="E208" s="4">
        <f>VLOOKUP(D208,'sunrise times'!$A$2:$B$956,2,FALSE)</f>
        <v>0.26805555555555555</v>
      </c>
      <c r="F208" s="4"/>
      <c r="G208" s="4">
        <f>VLOOKUP($C208,'time leaving home q1 q2 q3'!$C$2:$F$956,2,FALSE)</f>
        <v>0.27361111111111108</v>
      </c>
      <c r="H208" s="14">
        <f>VLOOKUP($C208,'commute time q1 q2 q3'!$C$2:$F$957,2,FALSE)</f>
        <v>11.025367156208278</v>
      </c>
      <c r="I208" s="4">
        <f t="shared" si="18"/>
        <v>0.28124999999999994</v>
      </c>
      <c r="J208" s="13">
        <f t="shared" si="19"/>
        <v>18.999999999999932</v>
      </c>
      <c r="K208" s="4"/>
      <c r="L208" s="4">
        <f>VLOOKUP($C208,'time leaving home q1 q2 q3'!$C$2:$F$956,3,FALSE)</f>
        <v>0.30694444444444441</v>
      </c>
      <c r="M208" s="14">
        <f>VLOOKUP($C208,'commute time q1 q2 q3'!$C$2:$F$957,3,FALSE)</f>
        <v>17.168147077050197</v>
      </c>
      <c r="N208" s="4">
        <f t="shared" si="20"/>
        <v>0.31874999999999998</v>
      </c>
      <c r="O208" s="13">
        <f t="shared" si="21"/>
        <v>72.999999999999986</v>
      </c>
      <c r="Q208" s="4">
        <f>VLOOKUP($C208,'time leaving home q1 q2 q3'!$C$2:$F$956,4,FALSE)</f>
        <v>0.36180555555555555</v>
      </c>
      <c r="R208" s="14">
        <f>VLOOKUP($C208,'commute time q1 q2 q3'!$C$2:$F$957,3,FALSE)</f>
        <v>17.168147077050197</v>
      </c>
      <c r="S208" s="4">
        <f t="shared" si="22"/>
        <v>0.37361111111111112</v>
      </c>
      <c r="T208" s="13">
        <f t="shared" si="23"/>
        <v>152</v>
      </c>
    </row>
    <row r="209" spans="1:20" x14ac:dyDescent="0.25">
      <c r="A209" s="6" t="s">
        <v>242</v>
      </c>
      <c r="B209" s="6">
        <v>14940</v>
      </c>
      <c r="C209" s="6" t="s">
        <v>243</v>
      </c>
      <c r="D209" s="6" t="str">
        <f>VLOOKUP(C209,'alternate id'!$A$2:$C$956,3,FALSE)</f>
        <v>Brigham City, UT</v>
      </c>
      <c r="E209" s="4">
        <f>VLOOKUP(D209,'sunrise times'!$A$2:$B$956,2,FALSE)</f>
        <v>0.29166666666666669</v>
      </c>
      <c r="F209" s="4"/>
      <c r="G209" s="4">
        <f>VLOOKUP($C209,'time leaving home q1 q2 q3'!$C$2:$F$956,2,FALSE)</f>
        <v>0.25555555555555559</v>
      </c>
      <c r="H209" s="14">
        <f>VLOOKUP($C209,'commute time q1 q2 q3'!$C$2:$F$957,2,FALSE)</f>
        <v>8.5717659406979791</v>
      </c>
      <c r="I209" s="4">
        <f t="shared" si="18"/>
        <v>0.26111111111111113</v>
      </c>
      <c r="J209" s="13">
        <f t="shared" si="19"/>
        <v>-44</v>
      </c>
      <c r="K209" s="4"/>
      <c r="L209" s="4">
        <f>VLOOKUP($C209,'time leaving home q1 q2 q3'!$C$2:$F$956,3,FALSE)</f>
        <v>0.30694444444444441</v>
      </c>
      <c r="M209" s="14">
        <f>VLOOKUP($C209,'commute time q1 q2 q3'!$C$2:$F$957,3,FALSE)</f>
        <v>18.455968688845402</v>
      </c>
      <c r="N209" s="4">
        <f t="shared" si="20"/>
        <v>0.31944444444444442</v>
      </c>
      <c r="O209" s="13">
        <f t="shared" si="21"/>
        <v>39.999999999999936</v>
      </c>
      <c r="Q209" s="4">
        <f>VLOOKUP($C209,'time leaving home q1 q2 q3'!$C$2:$F$956,4,FALSE)</f>
        <v>0.37638888888888888</v>
      </c>
      <c r="R209" s="14">
        <f>VLOOKUP($C209,'commute time q1 q2 q3'!$C$2:$F$957,3,FALSE)</f>
        <v>18.455968688845402</v>
      </c>
      <c r="S209" s="4">
        <f t="shared" si="22"/>
        <v>0.3888888888888889</v>
      </c>
      <c r="T209" s="13">
        <f t="shared" si="23"/>
        <v>139.99999999999997</v>
      </c>
    </row>
    <row r="210" spans="1:20" x14ac:dyDescent="0.25">
      <c r="A210" s="6" t="s">
        <v>120</v>
      </c>
      <c r="B210" s="6">
        <v>12380</v>
      </c>
      <c r="C210" s="6" t="s">
        <v>121</v>
      </c>
      <c r="D210" s="6" t="str">
        <f>VLOOKUP(C210,'alternate id'!$A$2:$C$956,3,FALSE)</f>
        <v>Austin, MN</v>
      </c>
      <c r="E210" s="4">
        <f>VLOOKUP(D210,'sunrise times'!$A$2:$B$956,2,FALSE)</f>
        <v>0.27986111111111112</v>
      </c>
      <c r="F210" s="4"/>
      <c r="G210" s="4">
        <f>VLOOKUP($C210,'time leaving home q1 q2 q3'!$C$2:$F$956,2,FALSE)</f>
        <v>0.25972222222222224</v>
      </c>
      <c r="H210" s="14">
        <f>VLOOKUP($C210,'commute time q1 q2 q3'!$C$2:$F$957,2,FALSE)</f>
        <v>7.5384277558190602</v>
      </c>
      <c r="I210" s="4">
        <f t="shared" si="18"/>
        <v>0.26458333333333334</v>
      </c>
      <c r="J210" s="13">
        <f t="shared" si="19"/>
        <v>-22</v>
      </c>
      <c r="K210" s="4"/>
      <c r="L210" s="4">
        <f>VLOOKUP($C210,'time leaving home q1 q2 q3'!$C$2:$F$956,3,FALSE)</f>
        <v>0.30694444444444441</v>
      </c>
      <c r="M210" s="14">
        <f>VLOOKUP($C210,'commute time q1 q2 q3'!$C$2:$F$957,3,FALSE)</f>
        <v>12.620431115276476</v>
      </c>
      <c r="N210" s="4">
        <f t="shared" si="20"/>
        <v>0.31527777777777777</v>
      </c>
      <c r="O210" s="13">
        <f t="shared" si="21"/>
        <v>50.999999999999979</v>
      </c>
      <c r="Q210" s="4">
        <f>VLOOKUP($C210,'time leaving home q1 q2 q3'!$C$2:$F$956,4,FALSE)</f>
        <v>0.4145833333333333</v>
      </c>
      <c r="R210" s="14">
        <f>VLOOKUP($C210,'commute time q1 q2 q3'!$C$2:$F$957,3,FALSE)</f>
        <v>12.620431115276476</v>
      </c>
      <c r="S210" s="4">
        <f t="shared" si="22"/>
        <v>0.42291666666666666</v>
      </c>
      <c r="T210" s="13">
        <f t="shared" si="23"/>
        <v>205.99999999999997</v>
      </c>
    </row>
    <row r="211" spans="1:20" x14ac:dyDescent="0.25">
      <c r="A211" s="6" t="s">
        <v>1620</v>
      </c>
      <c r="B211" s="6">
        <v>43420</v>
      </c>
      <c r="C211" s="6" t="s">
        <v>1621</v>
      </c>
      <c r="D211" s="6" t="str">
        <f>VLOOKUP(C211,'alternate id'!$A$2:$C$956,3,FALSE)</f>
        <v>Sierra Vista, AZ</v>
      </c>
      <c r="E211" s="4">
        <f>VLOOKUP(D211,'sunrise times'!$A$2:$B$956,2,FALSE)</f>
        <v>0.26041666666666669</v>
      </c>
      <c r="F211" s="4"/>
      <c r="G211" s="4">
        <f>VLOOKUP($C211,'time leaving home q1 q2 q3'!$C$2:$F$956,2,FALSE)</f>
        <v>0.26597222222222222</v>
      </c>
      <c r="H211" s="14">
        <f>VLOOKUP($C211,'commute time q1 q2 q3'!$C$2:$F$957,2,FALSE)</f>
        <v>10.159842280861389</v>
      </c>
      <c r="I211" s="4">
        <f t="shared" si="18"/>
        <v>0.27291666666666664</v>
      </c>
      <c r="J211" s="13">
        <f t="shared" si="19"/>
        <v>17.999999999999936</v>
      </c>
      <c r="K211" s="4"/>
      <c r="L211" s="4">
        <f>VLOOKUP($C211,'time leaving home q1 q2 q3'!$C$2:$F$956,3,FALSE)</f>
        <v>0.30694444444444441</v>
      </c>
      <c r="M211" s="14">
        <f>VLOOKUP($C211,'commute time q1 q2 q3'!$C$2:$F$957,3,FALSE)</f>
        <v>16.127130044843049</v>
      </c>
      <c r="N211" s="4">
        <f t="shared" si="20"/>
        <v>0.31805555555555554</v>
      </c>
      <c r="O211" s="13">
        <f t="shared" si="21"/>
        <v>82.999999999999943</v>
      </c>
      <c r="Q211" s="4">
        <f>VLOOKUP($C211,'time leaving home q1 q2 q3'!$C$2:$F$956,4,FALSE)</f>
        <v>0.3527777777777778</v>
      </c>
      <c r="R211" s="14">
        <f>VLOOKUP($C211,'commute time q1 q2 q3'!$C$2:$F$957,3,FALSE)</f>
        <v>16.127130044843049</v>
      </c>
      <c r="S211" s="4">
        <f t="shared" si="22"/>
        <v>0.36388888888888893</v>
      </c>
      <c r="T211" s="13">
        <f t="shared" si="23"/>
        <v>149.00000000000003</v>
      </c>
    </row>
    <row r="212" spans="1:20" x14ac:dyDescent="0.25">
      <c r="A212" s="6" t="s">
        <v>820</v>
      </c>
      <c r="B212" s="6">
        <v>26940</v>
      </c>
      <c r="C212" s="6" t="s">
        <v>821</v>
      </c>
      <c r="D212" s="6" t="str">
        <f>VLOOKUP(C212,'alternate id'!$A$2:$C$956,3,FALSE)</f>
        <v>Indianola, MS</v>
      </c>
      <c r="E212" s="4">
        <f>VLOOKUP(D212,'sunrise times'!$A$2:$B$956,2,FALSE)</f>
        <v>0.27430555555555552</v>
      </c>
      <c r="F212" s="4"/>
      <c r="G212" s="4">
        <f>VLOOKUP($C212,'time leaving home q1 q2 q3'!$C$2:$F$956,2,FALSE)</f>
        <v>0.27499999999999997</v>
      </c>
      <c r="H212" s="14">
        <f>VLOOKUP($C212,'commute time q1 q2 q3'!$C$2:$F$957,2,FALSE)</f>
        <v>7.8656207366984994</v>
      </c>
      <c r="I212" s="4">
        <f t="shared" si="18"/>
        <v>0.27986111111111106</v>
      </c>
      <c r="J212" s="13">
        <f t="shared" si="19"/>
        <v>7.9999999999999716</v>
      </c>
      <c r="K212" s="4"/>
      <c r="L212" s="4">
        <f>VLOOKUP($C212,'time leaving home q1 q2 q3'!$C$2:$F$956,3,FALSE)</f>
        <v>0.30694444444444441</v>
      </c>
      <c r="M212" s="14">
        <f>VLOOKUP($C212,'commute time q1 q2 q3'!$C$2:$F$957,3,FALSE)</f>
        <v>13.410242587601079</v>
      </c>
      <c r="N212" s="4">
        <f t="shared" si="20"/>
        <v>0.31597222222222221</v>
      </c>
      <c r="O212" s="13">
        <f t="shared" si="21"/>
        <v>60.000000000000021</v>
      </c>
      <c r="Q212" s="4">
        <f>VLOOKUP($C212,'time leaving home q1 q2 q3'!$C$2:$F$956,4,FALSE)</f>
        <v>0.3430555555555555</v>
      </c>
      <c r="R212" s="14">
        <f>VLOOKUP($C212,'commute time q1 q2 q3'!$C$2:$F$957,3,FALSE)</f>
        <v>13.410242587601079</v>
      </c>
      <c r="S212" s="4">
        <f t="shared" si="22"/>
        <v>0.3520833333333333</v>
      </c>
      <c r="T212" s="13">
        <f t="shared" si="23"/>
        <v>112</v>
      </c>
    </row>
    <row r="213" spans="1:20" x14ac:dyDescent="0.25">
      <c r="A213" s="6" t="s">
        <v>1334</v>
      </c>
      <c r="B213" s="6">
        <v>37500</v>
      </c>
      <c r="C213" s="6" t="s">
        <v>1335</v>
      </c>
      <c r="D213" s="6" t="str">
        <f>VLOOKUP(C213,'alternate id'!$A$2:$C$956,3,FALSE)</f>
        <v>Paragould, AR</v>
      </c>
      <c r="E213" s="4">
        <f>VLOOKUP(D213,'sunrise times'!$A$2:$B$956,2,FALSE)</f>
        <v>0.27361111111111108</v>
      </c>
      <c r="F213" s="4"/>
      <c r="G213" s="4">
        <f>VLOOKUP($C213,'time leaving home q1 q2 q3'!$C$2:$F$956,2,FALSE)</f>
        <v>0.27291666666666664</v>
      </c>
      <c r="H213" s="14">
        <f>VLOOKUP($C213,'commute time q1 q2 q3'!$C$2:$F$957,2,FALSE)</f>
        <v>10.862961963852172</v>
      </c>
      <c r="I213" s="4">
        <f t="shared" si="18"/>
        <v>0.27986111111111106</v>
      </c>
      <c r="J213" s="13">
        <f t="shared" si="19"/>
        <v>8.999999999999968</v>
      </c>
      <c r="K213" s="4"/>
      <c r="L213" s="4">
        <f>VLOOKUP($C213,'time leaving home q1 q2 q3'!$C$2:$F$956,3,FALSE)</f>
        <v>0.30694444444444441</v>
      </c>
      <c r="M213" s="14">
        <f>VLOOKUP($C213,'commute time q1 q2 q3'!$C$2:$F$957,3,FALSE)</f>
        <v>16.643719412724305</v>
      </c>
      <c r="N213" s="4">
        <f t="shared" si="20"/>
        <v>0.31805555555555554</v>
      </c>
      <c r="O213" s="13">
        <f t="shared" si="21"/>
        <v>64</v>
      </c>
      <c r="Q213" s="4">
        <f>VLOOKUP($C213,'time leaving home q1 q2 q3'!$C$2:$F$956,4,FALSE)</f>
        <v>0.38750000000000001</v>
      </c>
      <c r="R213" s="14">
        <f>VLOOKUP($C213,'commute time q1 q2 q3'!$C$2:$F$957,3,FALSE)</f>
        <v>16.643719412724305</v>
      </c>
      <c r="S213" s="4">
        <f t="shared" si="22"/>
        <v>0.39861111111111114</v>
      </c>
      <c r="T213" s="13">
        <f t="shared" si="23"/>
        <v>180.00000000000009</v>
      </c>
    </row>
    <row r="214" spans="1:20" x14ac:dyDescent="0.25">
      <c r="A214" s="6" t="s">
        <v>1690</v>
      </c>
      <c r="B214" s="6">
        <v>44900</v>
      </c>
      <c r="C214" s="6" t="s">
        <v>1691</v>
      </c>
      <c r="D214" s="6" t="str">
        <f>VLOOKUP(C214,'alternate id'!$A$2:$C$956,3,FALSE)</f>
        <v>Summerville, GA</v>
      </c>
      <c r="E214" s="4">
        <f>VLOOKUP(D214,'sunrise times'!$A$2:$B$956,2,FALSE)</f>
        <v>0.30138888888888887</v>
      </c>
      <c r="F214" s="4"/>
      <c r="G214" s="4">
        <f>VLOOKUP($C214,'time leaving home q1 q2 q3'!$C$2:$F$956,2,FALSE)</f>
        <v>0.29236111111111113</v>
      </c>
      <c r="H214" s="14">
        <f>VLOOKUP($C214,'commute time q1 q2 q3'!$C$2:$F$957,2,FALSE)</f>
        <v>12.351213282247766</v>
      </c>
      <c r="I214" s="4">
        <f t="shared" si="18"/>
        <v>0.30069444444444449</v>
      </c>
      <c r="J214" s="13">
        <f t="shared" si="19"/>
        <v>-0.99999999999991651</v>
      </c>
      <c r="K214" s="4"/>
      <c r="L214" s="4">
        <f>VLOOKUP($C214,'time leaving home q1 q2 q3'!$C$2:$F$956,3,FALSE)</f>
        <v>0.30694444444444441</v>
      </c>
      <c r="M214" s="14">
        <f>VLOOKUP($C214,'commute time q1 q2 q3'!$C$2:$F$957,3,FALSE)</f>
        <v>18.973541791942274</v>
      </c>
      <c r="N214" s="4">
        <f t="shared" si="20"/>
        <v>0.31944444444444442</v>
      </c>
      <c r="O214" s="13">
        <f t="shared" si="21"/>
        <v>25.999999999999986</v>
      </c>
      <c r="Q214" s="4">
        <f>VLOOKUP($C214,'time leaving home q1 q2 q3'!$C$2:$F$956,4,FALSE)</f>
        <v>0.34652777777777777</v>
      </c>
      <c r="R214" s="14">
        <f>VLOOKUP($C214,'commute time q1 q2 q3'!$C$2:$F$957,3,FALSE)</f>
        <v>18.973541791942274</v>
      </c>
      <c r="S214" s="4">
        <f t="shared" si="22"/>
        <v>0.35902777777777778</v>
      </c>
      <c r="T214" s="13">
        <f t="shared" si="23"/>
        <v>83.000000000000028</v>
      </c>
    </row>
    <row r="215" spans="1:20" x14ac:dyDescent="0.25">
      <c r="A215" s="6" t="s">
        <v>1636</v>
      </c>
      <c r="B215" s="6">
        <v>43740</v>
      </c>
      <c r="C215" s="6" t="s">
        <v>1637</v>
      </c>
      <c r="D215" s="6" t="str">
        <f>VLOOKUP(C215,'alternate id'!$A$2:$C$956,3,FALSE)</f>
        <v>Somerset, PA</v>
      </c>
      <c r="E215" s="4">
        <f>VLOOKUP(D215,'sunrise times'!$A$2:$B$956,2,FALSE)</f>
        <v>0.28333333333333333</v>
      </c>
      <c r="F215" s="4"/>
      <c r="G215" s="4">
        <f>VLOOKUP($C215,'time leaving home q1 q2 q3'!$C$2:$F$956,2,FALSE)</f>
        <v>0.26250000000000001</v>
      </c>
      <c r="H215" s="14">
        <f>VLOOKUP($C215,'commute time q1 q2 q3'!$C$2:$F$957,2,FALSE)</f>
        <v>11.477093543575538</v>
      </c>
      <c r="I215" s="4">
        <f t="shared" si="18"/>
        <v>0.27013888888888887</v>
      </c>
      <c r="J215" s="13">
        <f t="shared" si="19"/>
        <v>-19.000000000000014</v>
      </c>
      <c r="K215" s="4"/>
      <c r="L215" s="4">
        <f>VLOOKUP($C215,'time leaving home q1 q2 q3'!$C$2:$F$956,3,FALSE)</f>
        <v>0.30694444444444441</v>
      </c>
      <c r="M215" s="14">
        <f>VLOOKUP($C215,'commute time q1 q2 q3'!$C$2:$F$957,3,FALSE)</f>
        <v>18.906598984771573</v>
      </c>
      <c r="N215" s="4">
        <f t="shared" si="20"/>
        <v>0.31944444444444442</v>
      </c>
      <c r="O215" s="13">
        <f t="shared" si="21"/>
        <v>51.999999999999972</v>
      </c>
      <c r="Q215" s="4">
        <f>VLOOKUP($C215,'time leaving home q1 q2 q3'!$C$2:$F$956,4,FALSE)</f>
        <v>0.35694444444444445</v>
      </c>
      <c r="R215" s="14">
        <f>VLOOKUP($C215,'commute time q1 q2 q3'!$C$2:$F$957,3,FALSE)</f>
        <v>18.906598984771573</v>
      </c>
      <c r="S215" s="4">
        <f t="shared" si="22"/>
        <v>0.36944444444444446</v>
      </c>
      <c r="T215" s="13">
        <f t="shared" si="23"/>
        <v>124.00000000000003</v>
      </c>
    </row>
    <row r="216" spans="1:20" x14ac:dyDescent="0.25">
      <c r="A216" s="6" t="s">
        <v>908</v>
      </c>
      <c r="B216" s="6">
        <v>28820</v>
      </c>
      <c r="C216" s="6" t="s">
        <v>909</v>
      </c>
      <c r="D216" s="6" t="str">
        <f>VLOOKUP(C216,'alternate id'!$A$2:$C$956,3,FALSE)</f>
        <v>Kinston, NC</v>
      </c>
      <c r="E216" s="4">
        <f>VLOOKUP(D216,'sunrise times'!$A$2:$B$956,2,FALSE)</f>
        <v>0.27986111111111112</v>
      </c>
      <c r="F216" s="4"/>
      <c r="G216" s="4">
        <f>VLOOKUP($C216,'time leaving home q1 q2 q3'!$C$2:$F$956,2,FALSE)</f>
        <v>0.26944444444444443</v>
      </c>
      <c r="H216" s="14">
        <f>VLOOKUP($C216,'commute time q1 q2 q3'!$C$2:$F$957,2,FALSE)</f>
        <v>12.127873242579781</v>
      </c>
      <c r="I216" s="4">
        <f t="shared" si="18"/>
        <v>0.27777777777777779</v>
      </c>
      <c r="J216" s="13">
        <f t="shared" si="19"/>
        <v>-2.9999999999999893</v>
      </c>
      <c r="K216" s="4"/>
      <c r="L216" s="4">
        <f>VLOOKUP($C216,'time leaving home q1 q2 q3'!$C$2:$F$956,3,FALSE)</f>
        <v>0.30763888888888891</v>
      </c>
      <c r="M216" s="14">
        <f>VLOOKUP($C216,'commute time q1 q2 q3'!$C$2:$F$957,3,FALSE)</f>
        <v>18.153812824956674</v>
      </c>
      <c r="N216" s="4">
        <f t="shared" si="20"/>
        <v>0.32013888888888892</v>
      </c>
      <c r="O216" s="13">
        <f t="shared" si="21"/>
        <v>58.000000000000028</v>
      </c>
      <c r="Q216" s="4">
        <f>VLOOKUP($C216,'time leaving home q1 q2 q3'!$C$2:$F$956,4,FALSE)</f>
        <v>0.35555555555555557</v>
      </c>
      <c r="R216" s="14">
        <f>VLOOKUP($C216,'commute time q1 q2 q3'!$C$2:$F$957,3,FALSE)</f>
        <v>18.153812824956674</v>
      </c>
      <c r="S216" s="4">
        <f t="shared" si="22"/>
        <v>0.36805555555555558</v>
      </c>
      <c r="T216" s="13">
        <f t="shared" si="23"/>
        <v>127.00000000000003</v>
      </c>
    </row>
    <row r="217" spans="1:20" x14ac:dyDescent="0.25">
      <c r="A217" s="6" t="s">
        <v>716</v>
      </c>
      <c r="B217" s="6">
        <v>24900</v>
      </c>
      <c r="C217" s="6" t="s">
        <v>717</v>
      </c>
      <c r="D217" s="6" t="str">
        <f>VLOOKUP(C217,'alternate id'!$A$2:$C$956,3,FALSE)</f>
        <v>Greenwood, MS</v>
      </c>
      <c r="E217" s="4">
        <f>VLOOKUP(D217,'sunrise times'!$A$2:$B$956,2,FALSE)</f>
        <v>0.27291666666666664</v>
      </c>
      <c r="F217" s="4"/>
      <c r="G217" s="4">
        <f>VLOOKUP($C217,'time leaving home q1 q2 q3'!$C$2:$F$956,2,FALSE)</f>
        <v>0.28055555555555556</v>
      </c>
      <c r="H217" s="14">
        <f>VLOOKUP($C217,'commute time q1 q2 q3'!$C$2:$F$957,2,FALSE)</f>
        <v>8.9254545454545458</v>
      </c>
      <c r="I217" s="4">
        <f t="shared" si="18"/>
        <v>0.28611111111111109</v>
      </c>
      <c r="J217" s="13">
        <f t="shared" si="19"/>
        <v>19.000000000000014</v>
      </c>
      <c r="K217" s="4"/>
      <c r="L217" s="4">
        <f>VLOOKUP($C217,'time leaving home q1 q2 q3'!$C$2:$F$956,3,FALSE)</f>
        <v>0.30763888888888891</v>
      </c>
      <c r="M217" s="14">
        <f>VLOOKUP($C217,'commute time q1 q2 q3'!$C$2:$F$957,3,FALSE)</f>
        <v>13.384658143413008</v>
      </c>
      <c r="N217" s="4">
        <f t="shared" si="20"/>
        <v>0.31666666666666671</v>
      </c>
      <c r="O217" s="13">
        <f t="shared" si="21"/>
        <v>63.000000000000099</v>
      </c>
      <c r="Q217" s="4">
        <f>VLOOKUP($C217,'time leaving home q1 q2 q3'!$C$2:$F$956,4,FALSE)</f>
        <v>0.33124999999999999</v>
      </c>
      <c r="R217" s="14">
        <f>VLOOKUP($C217,'commute time q1 q2 q3'!$C$2:$F$957,3,FALSE)</f>
        <v>13.384658143413008</v>
      </c>
      <c r="S217" s="4">
        <f t="shared" si="22"/>
        <v>0.34027777777777779</v>
      </c>
      <c r="T217" s="13">
        <f t="shared" si="23"/>
        <v>97.000000000000057</v>
      </c>
    </row>
    <row r="218" spans="1:20" x14ac:dyDescent="0.25">
      <c r="A218" s="6" t="s">
        <v>1726</v>
      </c>
      <c r="B218" s="6">
        <v>45620</v>
      </c>
      <c r="C218" s="6" t="s">
        <v>1727</v>
      </c>
      <c r="D218" s="6" t="str">
        <f>VLOOKUP(C218,'alternate id'!$A$2:$C$956,3,FALSE)</f>
        <v>Thomasville, GA</v>
      </c>
      <c r="E218" s="4">
        <f>VLOOKUP(D218,'sunrise times'!$A$2:$B$956,2,FALSE)</f>
        <v>0.29791666666666666</v>
      </c>
      <c r="F218" s="4"/>
      <c r="G218" s="4">
        <f>VLOOKUP($C218,'time leaving home q1 q2 q3'!$C$2:$F$956,2,FALSE)</f>
        <v>0.27777777777777779</v>
      </c>
      <c r="H218" s="14">
        <f>VLOOKUP($C218,'commute time q1 q2 q3'!$C$2:$F$957,2,FALSE)</f>
        <v>10.936258523569522</v>
      </c>
      <c r="I218" s="4">
        <f t="shared" si="18"/>
        <v>0.28472222222222221</v>
      </c>
      <c r="J218" s="13">
        <f t="shared" si="19"/>
        <v>-19.000000000000014</v>
      </c>
      <c r="K218" s="4"/>
      <c r="L218" s="4">
        <f>VLOOKUP($C218,'time leaving home q1 q2 q3'!$C$2:$F$956,3,FALSE)</f>
        <v>0.30763888888888891</v>
      </c>
      <c r="M218" s="14">
        <f>VLOOKUP($C218,'commute time q1 q2 q3'!$C$2:$F$957,3,FALSE)</f>
        <v>16.697099892588614</v>
      </c>
      <c r="N218" s="4">
        <f t="shared" si="20"/>
        <v>0.31875000000000003</v>
      </c>
      <c r="O218" s="13">
        <f t="shared" si="21"/>
        <v>30.000000000000053</v>
      </c>
      <c r="Q218" s="4">
        <f>VLOOKUP($C218,'time leaving home q1 q2 q3'!$C$2:$F$956,4,FALSE)</f>
        <v>0.34513888888888888</v>
      </c>
      <c r="R218" s="14">
        <f>VLOOKUP($C218,'commute time q1 q2 q3'!$C$2:$F$957,3,FALSE)</f>
        <v>16.697099892588614</v>
      </c>
      <c r="S218" s="4">
        <f t="shared" si="22"/>
        <v>0.35625000000000001</v>
      </c>
      <c r="T218" s="13">
        <f t="shared" si="23"/>
        <v>84.000000000000028</v>
      </c>
    </row>
    <row r="219" spans="1:20" x14ac:dyDescent="0.25">
      <c r="A219" s="6" t="s">
        <v>532</v>
      </c>
      <c r="B219" s="6">
        <v>21020</v>
      </c>
      <c r="C219" s="6" t="s">
        <v>533</v>
      </c>
      <c r="D219" s="6" t="str">
        <f>VLOOKUP(C219,'alternate id'!$A$2:$C$956,3,FALSE)</f>
        <v>Elizabeth City, NC</v>
      </c>
      <c r="E219" s="4">
        <f>VLOOKUP(D219,'sunrise times'!$A$2:$B$956,2,FALSE)</f>
        <v>0.27569444444444446</v>
      </c>
      <c r="F219" s="4"/>
      <c r="G219" s="4">
        <f>VLOOKUP($C219,'time leaving home q1 q2 q3'!$C$2:$F$956,2,FALSE)</f>
        <v>0.2673611111111111</v>
      </c>
      <c r="H219" s="14">
        <f>VLOOKUP($C219,'commute time q1 q2 q3'!$C$2:$F$957,2,FALSE)</f>
        <v>11.527489427143406</v>
      </c>
      <c r="I219" s="4">
        <f t="shared" si="18"/>
        <v>0.27499999999999997</v>
      </c>
      <c r="J219" s="13">
        <f t="shared" si="19"/>
        <v>-1.0000000000000764</v>
      </c>
      <c r="K219" s="4"/>
      <c r="L219" s="4">
        <f>VLOOKUP($C219,'time leaving home q1 q2 q3'!$C$2:$F$956,3,FALSE)</f>
        <v>0.30763888888888891</v>
      </c>
      <c r="M219" s="14">
        <f>VLOOKUP($C219,'commute time q1 q2 q3'!$C$2:$F$957,3,FALSE)</f>
        <v>18.704103671706264</v>
      </c>
      <c r="N219" s="4">
        <f t="shared" si="20"/>
        <v>0.32013888888888892</v>
      </c>
      <c r="O219" s="13">
        <f t="shared" si="21"/>
        <v>64</v>
      </c>
      <c r="Q219" s="4">
        <f>VLOOKUP($C219,'time leaving home q1 q2 q3'!$C$2:$F$956,4,FALSE)</f>
        <v>0.35069444444444442</v>
      </c>
      <c r="R219" s="14">
        <f>VLOOKUP($C219,'commute time q1 q2 q3'!$C$2:$F$957,3,FALSE)</f>
        <v>18.704103671706264</v>
      </c>
      <c r="S219" s="4">
        <f t="shared" si="22"/>
        <v>0.36319444444444443</v>
      </c>
      <c r="T219" s="13">
        <f t="shared" si="23"/>
        <v>125.99999999999996</v>
      </c>
    </row>
    <row r="220" spans="1:20" x14ac:dyDescent="0.25">
      <c r="A220" s="6" t="s">
        <v>1440</v>
      </c>
      <c r="B220" s="6">
        <v>39700</v>
      </c>
      <c r="C220" s="6" t="s">
        <v>1441</v>
      </c>
      <c r="D220" s="6" t="str">
        <f>VLOOKUP(C220,'alternate id'!$A$2:$C$956,3,FALSE)</f>
        <v>Raymondville, TX</v>
      </c>
      <c r="E220" s="4">
        <f>VLOOKUP(D220,'sunrise times'!$A$2:$B$956,2,FALSE)</f>
        <v>0.29444444444444445</v>
      </c>
      <c r="F220" s="4"/>
      <c r="G220" s="4">
        <f>VLOOKUP($C220,'time leaving home q1 q2 q3'!$C$2:$F$956,2,FALSE)</f>
        <v>0.28263888888888888</v>
      </c>
      <c r="H220" s="14">
        <f>VLOOKUP($C220,'commute time q1 q2 q3'!$C$2:$F$957,2,FALSE)</f>
        <v>10.162926018287614</v>
      </c>
      <c r="I220" s="4">
        <f t="shared" si="18"/>
        <v>0.2895833333333333</v>
      </c>
      <c r="J220" s="13">
        <f t="shared" si="19"/>
        <v>-7.0000000000000551</v>
      </c>
      <c r="K220" s="4"/>
      <c r="L220" s="4">
        <f>VLOOKUP($C220,'time leaving home q1 q2 q3'!$C$2:$F$956,3,FALSE)</f>
        <v>0.30763888888888891</v>
      </c>
      <c r="M220" s="14">
        <f>VLOOKUP($C220,'commute time q1 q2 q3'!$C$2:$F$957,3,FALSE)</f>
        <v>16.955752212389381</v>
      </c>
      <c r="N220" s="4">
        <f t="shared" si="20"/>
        <v>0.31875000000000003</v>
      </c>
      <c r="O220" s="13">
        <f t="shared" si="21"/>
        <v>35.000000000000036</v>
      </c>
      <c r="Q220" s="4">
        <f>VLOOKUP($C220,'time leaving home q1 q2 q3'!$C$2:$F$956,4,FALSE)</f>
        <v>0.33888888888888885</v>
      </c>
      <c r="R220" s="14">
        <f>VLOOKUP($C220,'commute time q1 q2 q3'!$C$2:$F$957,3,FALSE)</f>
        <v>16.955752212389381</v>
      </c>
      <c r="S220" s="4">
        <f t="shared" si="22"/>
        <v>0.35</v>
      </c>
      <c r="T220" s="13">
        <f t="shared" si="23"/>
        <v>79.999999999999943</v>
      </c>
    </row>
    <row r="221" spans="1:20" x14ac:dyDescent="0.25">
      <c r="A221" s="6" t="s">
        <v>1364</v>
      </c>
      <c r="B221" s="6">
        <v>38060</v>
      </c>
      <c r="C221" s="6" t="s">
        <v>1365</v>
      </c>
      <c r="D221" s="6" t="str">
        <f>VLOOKUP(C221,'alternate id'!$A$2:$C$956,3,FALSE)</f>
        <v>Phoenix, AZ</v>
      </c>
      <c r="E221" s="4">
        <f>VLOOKUP(D221,'sunrise times'!$A$2:$B$956,2,FALSE)</f>
        <v>0.26458333333333334</v>
      </c>
      <c r="F221" s="4"/>
      <c r="G221" s="4">
        <f>VLOOKUP($C221,'time leaving home q1 q2 q3'!$C$2:$F$956,2,FALSE)</f>
        <v>0.26180555555555557</v>
      </c>
      <c r="H221" s="14">
        <f>VLOOKUP($C221,'commute time q1 q2 q3'!$C$2:$F$957,2,FALSE)</f>
        <v>15.532190920297589</v>
      </c>
      <c r="I221" s="4">
        <f t="shared" si="18"/>
        <v>0.27222222222222225</v>
      </c>
      <c r="J221" s="13">
        <f t="shared" si="19"/>
        <v>11.000000000000041</v>
      </c>
      <c r="K221" s="4"/>
      <c r="L221" s="4">
        <f>VLOOKUP($C221,'time leaving home q1 q2 q3'!$C$2:$F$956,3,FALSE)</f>
        <v>0.30763888888888891</v>
      </c>
      <c r="M221" s="14">
        <f>VLOOKUP($C221,'commute time q1 q2 q3'!$C$2:$F$957,3,FALSE)</f>
        <v>23.162700120183391</v>
      </c>
      <c r="N221" s="4">
        <f t="shared" si="20"/>
        <v>0.32361111111111113</v>
      </c>
      <c r="O221" s="13">
        <f t="shared" si="21"/>
        <v>85.000000000000014</v>
      </c>
      <c r="Q221" s="4">
        <f>VLOOKUP($C221,'time leaving home q1 q2 q3'!$C$2:$F$956,4,FALSE)</f>
        <v>0.3659722222222222</v>
      </c>
      <c r="R221" s="14">
        <f>VLOOKUP($C221,'commute time q1 q2 q3'!$C$2:$F$957,3,FALSE)</f>
        <v>23.162700120183391</v>
      </c>
      <c r="S221" s="4">
        <f t="shared" si="22"/>
        <v>0.38194444444444442</v>
      </c>
      <c r="T221" s="13">
        <f t="shared" si="23"/>
        <v>168.99999999999997</v>
      </c>
    </row>
    <row r="222" spans="1:20" x14ac:dyDescent="0.25">
      <c r="A222" s="6" t="s">
        <v>1080</v>
      </c>
      <c r="B222" s="6">
        <v>32280</v>
      </c>
      <c r="C222" s="6" t="s">
        <v>1081</v>
      </c>
      <c r="D222" s="6" t="str">
        <f>VLOOKUP(C222,'alternate id'!$A$2:$C$956,3,FALSE)</f>
        <v>Martin, TN</v>
      </c>
      <c r="E222" s="4">
        <f>VLOOKUP(D222,'sunrise times'!$A$2:$B$956,2,FALSE)</f>
        <v>0.26944444444444443</v>
      </c>
      <c r="F222" s="4"/>
      <c r="G222" s="4">
        <f>VLOOKUP($C222,'time leaving home q1 q2 q3'!$C$2:$F$956,2,FALSE)</f>
        <v>0.26874999999999999</v>
      </c>
      <c r="H222" s="14">
        <f>VLOOKUP($C222,'commute time q1 q2 q3'!$C$2:$F$957,2,FALSE)</f>
        <v>10.579024569123579</v>
      </c>
      <c r="I222" s="4">
        <f t="shared" si="18"/>
        <v>0.27569444444444441</v>
      </c>
      <c r="J222" s="13">
        <f t="shared" si="19"/>
        <v>8.999999999999968</v>
      </c>
      <c r="K222" s="4"/>
      <c r="L222" s="4">
        <f>VLOOKUP($C222,'time leaving home q1 q2 q3'!$C$2:$F$956,3,FALSE)</f>
        <v>0.30763888888888891</v>
      </c>
      <c r="M222" s="14">
        <f>VLOOKUP($C222,'commute time q1 q2 q3'!$C$2:$F$957,3,FALSE)</f>
        <v>17.36</v>
      </c>
      <c r="N222" s="4">
        <f t="shared" si="20"/>
        <v>0.31944444444444448</v>
      </c>
      <c r="O222" s="13">
        <f t="shared" si="21"/>
        <v>72.000000000000057</v>
      </c>
      <c r="Q222" s="4">
        <f>VLOOKUP($C222,'time leaving home q1 q2 q3'!$C$2:$F$956,4,FALSE)</f>
        <v>0.35069444444444442</v>
      </c>
      <c r="R222" s="14">
        <f>VLOOKUP($C222,'commute time q1 q2 q3'!$C$2:$F$957,3,FALSE)</f>
        <v>17.36</v>
      </c>
      <c r="S222" s="4">
        <f t="shared" si="22"/>
        <v>0.36249999999999999</v>
      </c>
      <c r="T222" s="13">
        <f t="shared" si="23"/>
        <v>134</v>
      </c>
    </row>
    <row r="223" spans="1:20" x14ac:dyDescent="0.25">
      <c r="A223" s="6" t="s">
        <v>1124</v>
      </c>
      <c r="B223" s="6">
        <v>33140</v>
      </c>
      <c r="C223" s="6" t="s">
        <v>1125</v>
      </c>
      <c r="D223" s="6" t="str">
        <f>VLOOKUP(C223,'alternate id'!$A$2:$C$956,3,FALSE)</f>
        <v>Michigan City, IN</v>
      </c>
      <c r="E223" s="4">
        <f>VLOOKUP(D223,'sunrise times'!$A$2:$B$956,2,FALSE)</f>
        <v>0.26319444444444445</v>
      </c>
      <c r="F223" s="4"/>
      <c r="G223" s="4">
        <f>VLOOKUP($C223,'time leaving home q1 q2 q3'!$C$2:$F$956,2,FALSE)</f>
        <v>0.25972222222222224</v>
      </c>
      <c r="H223" s="14">
        <f>VLOOKUP($C223,'commute time q1 q2 q3'!$C$2:$F$957,2,FALSE)</f>
        <v>10.979398531849396</v>
      </c>
      <c r="I223" s="4">
        <f t="shared" si="18"/>
        <v>0.26666666666666666</v>
      </c>
      <c r="J223" s="13">
        <f t="shared" si="19"/>
        <v>4.9999999999999822</v>
      </c>
      <c r="K223" s="4"/>
      <c r="L223" s="4">
        <f>VLOOKUP($C223,'time leaving home q1 q2 q3'!$C$2:$F$956,3,FALSE)</f>
        <v>0.30763888888888891</v>
      </c>
      <c r="M223" s="14">
        <f>VLOOKUP($C223,'commute time q1 q2 q3'!$C$2:$F$957,3,FALSE)</f>
        <v>18.006719609040928</v>
      </c>
      <c r="N223" s="4">
        <f t="shared" si="20"/>
        <v>0.32013888888888892</v>
      </c>
      <c r="O223" s="13">
        <f t="shared" si="21"/>
        <v>82.000000000000028</v>
      </c>
      <c r="Q223" s="4">
        <f>VLOOKUP($C223,'time leaving home q1 q2 q3'!$C$2:$F$956,4,FALSE)</f>
        <v>0.37361111111111112</v>
      </c>
      <c r="R223" s="14">
        <f>VLOOKUP($C223,'commute time q1 q2 q3'!$C$2:$F$957,3,FALSE)</f>
        <v>18.006719609040928</v>
      </c>
      <c r="S223" s="4">
        <f t="shared" si="22"/>
        <v>0.38611111111111113</v>
      </c>
      <c r="T223" s="13">
        <f t="shared" si="23"/>
        <v>177</v>
      </c>
    </row>
    <row r="224" spans="1:20" x14ac:dyDescent="0.25">
      <c r="A224" s="6" t="s">
        <v>870</v>
      </c>
      <c r="B224" s="6">
        <v>27980</v>
      </c>
      <c r="C224" s="6" t="s">
        <v>871</v>
      </c>
      <c r="D224" s="6" t="str">
        <f>VLOOKUP(C224,'alternate id'!$A$2:$C$956,3,FALSE)</f>
        <v>Kahului, HI</v>
      </c>
      <c r="E224" s="4">
        <f>VLOOKUP(D224,'sunrise times'!$A$2:$B$956,2,FALSE)</f>
        <v>0.2638888888888889</v>
      </c>
      <c r="F224" s="4"/>
      <c r="G224" s="4">
        <f>VLOOKUP($C224,'time leaving home q1 q2 q3'!$C$2:$F$956,2,FALSE)</f>
        <v>0.27152777777777776</v>
      </c>
      <c r="H224" s="14">
        <f>VLOOKUP($C224,'commute time q1 q2 q3'!$C$2:$F$957,2,FALSE)</f>
        <v>10.883555746879036</v>
      </c>
      <c r="I224" s="4">
        <f t="shared" si="18"/>
        <v>0.27847222222222218</v>
      </c>
      <c r="J224" s="13">
        <f t="shared" si="19"/>
        <v>20.999999999999925</v>
      </c>
      <c r="K224" s="4"/>
      <c r="L224" s="4">
        <f>VLOOKUP($C224,'time leaving home q1 q2 q3'!$C$2:$F$956,3,FALSE)</f>
        <v>0.30763888888888891</v>
      </c>
      <c r="M224" s="14">
        <f>VLOOKUP($C224,'commute time q1 q2 q3'!$C$2:$F$957,3,FALSE)</f>
        <v>17.541449814126395</v>
      </c>
      <c r="N224" s="4">
        <f t="shared" si="20"/>
        <v>0.31944444444444448</v>
      </c>
      <c r="O224" s="13">
        <f t="shared" si="21"/>
        <v>80.000000000000028</v>
      </c>
      <c r="Q224" s="4">
        <f>VLOOKUP($C224,'time leaving home q1 q2 q3'!$C$2:$F$956,4,FALSE)</f>
        <v>0.3756944444444445</v>
      </c>
      <c r="R224" s="14">
        <f>VLOOKUP($C224,'commute time q1 q2 q3'!$C$2:$F$957,3,FALSE)</f>
        <v>17.541449814126395</v>
      </c>
      <c r="S224" s="4">
        <f t="shared" si="22"/>
        <v>0.38750000000000007</v>
      </c>
      <c r="T224" s="13">
        <f t="shared" si="23"/>
        <v>178.00000000000009</v>
      </c>
    </row>
    <row r="225" spans="1:20" x14ac:dyDescent="0.25">
      <c r="A225" s="6" t="s">
        <v>1078</v>
      </c>
      <c r="B225" s="6">
        <v>32270</v>
      </c>
      <c r="C225" s="6" t="s">
        <v>1079</v>
      </c>
      <c r="D225" s="6" t="str">
        <f>VLOOKUP(C225,'alternate id'!$A$2:$C$956,3,FALSE)</f>
        <v>Marshfield, WI</v>
      </c>
      <c r="E225" s="4">
        <f>VLOOKUP(D225,'sunrise times'!$A$2:$B$956,2,FALSE)</f>
        <v>0.2722222222222222</v>
      </c>
      <c r="F225" s="4"/>
      <c r="G225" s="4">
        <f>VLOOKUP($C225,'time leaving home q1 q2 q3'!$C$2:$F$956,2,FALSE)</f>
        <v>0.27083333333333331</v>
      </c>
      <c r="H225" s="14">
        <f>VLOOKUP($C225,'commute time q1 q2 q3'!$C$2:$F$957,2,FALSE)</f>
        <v>8.4972243250063073</v>
      </c>
      <c r="I225" s="4">
        <f t="shared" si="18"/>
        <v>0.27638888888888885</v>
      </c>
      <c r="J225" s="13">
        <f t="shared" si="19"/>
        <v>5.9999999999999787</v>
      </c>
      <c r="K225" s="4"/>
      <c r="L225" s="4">
        <f>VLOOKUP($C225,'time leaving home q1 q2 q3'!$C$2:$F$956,3,FALSE)</f>
        <v>0.30763888888888891</v>
      </c>
      <c r="M225" s="14">
        <f>VLOOKUP($C225,'commute time q1 q2 q3'!$C$2:$F$957,3,FALSE)</f>
        <v>13.820765299763181</v>
      </c>
      <c r="N225" s="4">
        <f t="shared" si="20"/>
        <v>0.31666666666666671</v>
      </c>
      <c r="O225" s="13">
        <f t="shared" si="21"/>
        <v>64.000000000000085</v>
      </c>
      <c r="Q225" s="4">
        <f>VLOOKUP($C225,'time leaving home q1 q2 q3'!$C$2:$F$956,4,FALSE)</f>
        <v>0.36388888888888887</v>
      </c>
      <c r="R225" s="14">
        <f>VLOOKUP($C225,'commute time q1 q2 q3'!$C$2:$F$957,3,FALSE)</f>
        <v>13.820765299763181</v>
      </c>
      <c r="S225" s="4">
        <f t="shared" si="22"/>
        <v>0.37291666666666667</v>
      </c>
      <c r="T225" s="13">
        <f t="shared" si="23"/>
        <v>145.00000000000006</v>
      </c>
    </row>
    <row r="226" spans="1:20" x14ac:dyDescent="0.25">
      <c r="A226" s="6" t="s">
        <v>1880</v>
      </c>
      <c r="B226" s="6">
        <v>49020</v>
      </c>
      <c r="C226" s="6" t="s">
        <v>1881</v>
      </c>
      <c r="D226" s="6" t="str">
        <f>VLOOKUP(C226,'alternate id'!$A$2:$C$956,3,FALSE)</f>
        <v>Winchester, VA</v>
      </c>
      <c r="E226" s="4">
        <f>VLOOKUP(D226,'sunrise times'!$A$2:$B$956,2,FALSE)</f>
        <v>0.28125</v>
      </c>
      <c r="F226" s="4"/>
      <c r="G226" s="4">
        <f>VLOOKUP($C226,'time leaving home q1 q2 q3'!$C$2:$F$956,2,FALSE)</f>
        <v>0.26180555555555557</v>
      </c>
      <c r="H226" s="14">
        <f>VLOOKUP($C226,'commute time q1 q2 q3'!$C$2:$F$957,2,FALSE)</f>
        <v>13.364750871667979</v>
      </c>
      <c r="I226" s="4">
        <f t="shared" si="18"/>
        <v>0.27083333333333337</v>
      </c>
      <c r="J226" s="13">
        <f t="shared" si="19"/>
        <v>-14.999999999999947</v>
      </c>
      <c r="K226" s="4"/>
      <c r="L226" s="4">
        <f>VLOOKUP($C226,'time leaving home q1 q2 q3'!$C$2:$F$956,3,FALSE)</f>
        <v>0.30763888888888891</v>
      </c>
      <c r="M226" s="14">
        <f>VLOOKUP($C226,'commute time q1 q2 q3'!$C$2:$F$957,3,FALSE)</f>
        <v>21.961981258366801</v>
      </c>
      <c r="N226" s="4">
        <f t="shared" si="20"/>
        <v>0.32222222222222224</v>
      </c>
      <c r="O226" s="13">
        <f t="shared" si="21"/>
        <v>59.000000000000036</v>
      </c>
      <c r="Q226" s="4">
        <f>VLOOKUP($C226,'time leaving home q1 q2 q3'!$C$2:$F$956,4,FALSE)</f>
        <v>0.35833333333333334</v>
      </c>
      <c r="R226" s="14">
        <f>VLOOKUP($C226,'commute time q1 q2 q3'!$C$2:$F$957,3,FALSE)</f>
        <v>21.961981258366801</v>
      </c>
      <c r="S226" s="4">
        <f t="shared" si="22"/>
        <v>0.37291666666666667</v>
      </c>
      <c r="T226" s="13">
        <f t="shared" si="23"/>
        <v>132</v>
      </c>
    </row>
    <row r="227" spans="1:20" x14ac:dyDescent="0.25">
      <c r="A227" s="6" t="s">
        <v>344</v>
      </c>
      <c r="B227" s="6">
        <v>17200</v>
      </c>
      <c r="C227" s="6" t="s">
        <v>345</v>
      </c>
      <c r="D227" s="6" t="str">
        <f>VLOOKUP(C227,'alternate id'!$A$2:$C$956,3,FALSE)</f>
        <v>Claremont, NH</v>
      </c>
      <c r="E227" s="4">
        <f>VLOOKUP(D227,'sunrise times'!$A$2:$B$956,2,FALSE)</f>
        <v>0.26458333333333334</v>
      </c>
      <c r="F227" s="4"/>
      <c r="G227" s="4">
        <f>VLOOKUP($C227,'time leaving home q1 q2 q3'!$C$2:$F$956,2,FALSE)</f>
        <v>0.26805555555555555</v>
      </c>
      <c r="H227" s="14">
        <f>VLOOKUP($C227,'commute time q1 q2 q3'!$C$2:$F$957,2,FALSE)</f>
        <v>12.675167785234899</v>
      </c>
      <c r="I227" s="4">
        <f t="shared" si="18"/>
        <v>0.27638888888888891</v>
      </c>
      <c r="J227" s="13">
        <f t="shared" si="19"/>
        <v>17.000000000000021</v>
      </c>
      <c r="K227" s="4"/>
      <c r="L227" s="4">
        <f>VLOOKUP($C227,'time leaving home q1 q2 q3'!$C$2:$F$956,3,FALSE)</f>
        <v>0.30763888888888891</v>
      </c>
      <c r="M227" s="14">
        <f>VLOOKUP($C227,'commute time q1 q2 q3'!$C$2:$F$957,3,FALSE)</f>
        <v>22.096</v>
      </c>
      <c r="N227" s="4">
        <f t="shared" si="20"/>
        <v>0.32291666666666669</v>
      </c>
      <c r="O227" s="13">
        <f t="shared" si="21"/>
        <v>84.000000000000028</v>
      </c>
      <c r="Q227" s="4">
        <f>VLOOKUP($C227,'time leaving home q1 q2 q3'!$C$2:$F$956,4,FALSE)</f>
        <v>0.35138888888888892</v>
      </c>
      <c r="R227" s="14">
        <f>VLOOKUP($C227,'commute time q1 q2 q3'!$C$2:$F$957,3,FALSE)</f>
        <v>22.096</v>
      </c>
      <c r="S227" s="4">
        <f t="shared" si="22"/>
        <v>0.3666666666666667</v>
      </c>
      <c r="T227" s="13">
        <f t="shared" si="23"/>
        <v>147.00000000000006</v>
      </c>
    </row>
    <row r="228" spans="1:20" x14ac:dyDescent="0.25">
      <c r="A228" s="6" t="s">
        <v>306</v>
      </c>
      <c r="B228" s="6">
        <v>16340</v>
      </c>
      <c r="C228" s="6" t="s">
        <v>307</v>
      </c>
      <c r="D228" s="6" t="str">
        <f>VLOOKUP(C228,'alternate id'!$A$2:$C$956,3,FALSE)</f>
        <v>Cedartown, GA</v>
      </c>
      <c r="E228" s="4">
        <f>VLOOKUP(D228,'sunrise times'!$A$2:$B$956,2,FALSE)</f>
        <v>0.30069444444444443</v>
      </c>
      <c r="F228" s="4"/>
      <c r="G228" s="4">
        <f>VLOOKUP($C228,'time leaving home q1 q2 q3'!$C$2:$F$956,2,FALSE)</f>
        <v>0.26319444444444445</v>
      </c>
      <c r="H228" s="14">
        <f>VLOOKUP($C228,'commute time q1 q2 q3'!$C$2:$F$957,2,FALSE)</f>
        <v>11.768172043010752</v>
      </c>
      <c r="I228" s="4">
        <f t="shared" si="18"/>
        <v>0.27083333333333331</v>
      </c>
      <c r="J228" s="13">
        <f t="shared" si="19"/>
        <v>-43.000000000000007</v>
      </c>
      <c r="K228" s="4"/>
      <c r="L228" s="4">
        <f>VLOOKUP($C228,'time leaving home q1 q2 q3'!$C$2:$F$956,3,FALSE)</f>
        <v>0.30763888888888891</v>
      </c>
      <c r="M228" s="14">
        <f>VLOOKUP($C228,'commute time q1 q2 q3'!$C$2:$F$957,3,FALSE)</f>
        <v>21.734822051639917</v>
      </c>
      <c r="N228" s="4">
        <f t="shared" si="20"/>
        <v>0.32222222222222224</v>
      </c>
      <c r="O228" s="13">
        <f t="shared" si="21"/>
        <v>31.00000000000005</v>
      </c>
      <c r="Q228" s="4">
        <f>VLOOKUP($C228,'time leaving home q1 q2 q3'!$C$2:$F$956,4,FALSE)</f>
        <v>0.37013888888888885</v>
      </c>
      <c r="R228" s="14">
        <f>VLOOKUP($C228,'commute time q1 q2 q3'!$C$2:$F$957,3,FALSE)</f>
        <v>21.734822051639917</v>
      </c>
      <c r="S228" s="4">
        <f t="shared" si="22"/>
        <v>0.38472222222222219</v>
      </c>
      <c r="T228" s="13">
        <f t="shared" si="23"/>
        <v>120.99999999999997</v>
      </c>
    </row>
    <row r="229" spans="1:20" x14ac:dyDescent="0.25">
      <c r="A229" s="6" t="s">
        <v>1256</v>
      </c>
      <c r="B229" s="6">
        <v>35900</v>
      </c>
      <c r="C229" s="6" t="s">
        <v>1257</v>
      </c>
      <c r="D229" s="6" t="str">
        <f>VLOOKUP(C229,'alternate id'!$A$2:$C$956,3,FALSE)</f>
        <v>North Wilkesboro, NC</v>
      </c>
      <c r="E229" s="4">
        <f>VLOOKUP(D229,'sunrise times'!$A$2:$B$956,2,FALSE)</f>
        <v>0.28958333333333336</v>
      </c>
      <c r="F229" s="4"/>
      <c r="G229" s="4">
        <f>VLOOKUP($C229,'time leaving home q1 q2 q3'!$C$2:$F$956,2,FALSE)</f>
        <v>0.27361111111111108</v>
      </c>
      <c r="H229" s="14">
        <f>VLOOKUP($C229,'commute time q1 q2 q3'!$C$2:$F$957,2,FALSE)</f>
        <v>13.360349429750061</v>
      </c>
      <c r="I229" s="4">
        <f t="shared" si="18"/>
        <v>0.28263888888888888</v>
      </c>
      <c r="J229" s="13">
        <f t="shared" si="19"/>
        <v>-10.000000000000044</v>
      </c>
      <c r="K229" s="4"/>
      <c r="L229" s="4">
        <f>VLOOKUP($C229,'time leaving home q1 q2 q3'!$C$2:$F$956,3,FALSE)</f>
        <v>0.30763888888888891</v>
      </c>
      <c r="M229" s="14">
        <f>VLOOKUP($C229,'commute time q1 q2 q3'!$C$2:$F$957,3,FALSE)</f>
        <v>20.271664829106946</v>
      </c>
      <c r="N229" s="4">
        <f t="shared" si="20"/>
        <v>0.3215277777777778</v>
      </c>
      <c r="O229" s="13">
        <f t="shared" si="21"/>
        <v>46</v>
      </c>
      <c r="Q229" s="4">
        <f>VLOOKUP($C229,'time leaving home q1 q2 q3'!$C$2:$F$956,4,FALSE)</f>
        <v>0.35138888888888892</v>
      </c>
      <c r="R229" s="14">
        <f>VLOOKUP($C229,'commute time q1 q2 q3'!$C$2:$F$957,3,FALSE)</f>
        <v>20.271664829106946</v>
      </c>
      <c r="S229" s="4">
        <f t="shared" si="22"/>
        <v>0.36527777777777781</v>
      </c>
      <c r="T229" s="13">
        <f t="shared" si="23"/>
        <v>109</v>
      </c>
    </row>
    <row r="230" spans="1:20" x14ac:dyDescent="0.25">
      <c r="A230" s="6" t="s">
        <v>1352</v>
      </c>
      <c r="B230" s="6">
        <v>37820</v>
      </c>
      <c r="C230" s="6" t="s">
        <v>1353</v>
      </c>
      <c r="D230" s="6" t="str">
        <f>VLOOKUP(C230,'alternate id'!$A$2:$C$956,3,FALSE)</f>
        <v>Pendleton, OR</v>
      </c>
      <c r="E230" s="4">
        <f>VLOOKUP(D230,'sunrise times'!$A$2:$B$956,2,FALSE)</f>
        <v>0.26805555555555555</v>
      </c>
      <c r="F230" s="4"/>
      <c r="G230" s="4">
        <f>VLOOKUP($C230,'time leaving home q1 q2 q3'!$C$2:$F$956,2,FALSE)</f>
        <v>0.2638888888888889</v>
      </c>
      <c r="H230" s="14">
        <f>VLOOKUP($C230,'commute time q1 q2 q3'!$C$2:$F$957,2,FALSE)</f>
        <v>7.9963793343545468</v>
      </c>
      <c r="I230" s="4">
        <f t="shared" si="18"/>
        <v>0.26874999999999999</v>
      </c>
      <c r="J230" s="13">
        <f t="shared" si="19"/>
        <v>0.99999999999999645</v>
      </c>
      <c r="K230" s="4"/>
      <c r="L230" s="4">
        <f>VLOOKUP($C230,'time leaving home q1 q2 q3'!$C$2:$F$956,3,FALSE)</f>
        <v>0.30763888888888891</v>
      </c>
      <c r="M230" s="14">
        <f>VLOOKUP($C230,'commute time q1 q2 q3'!$C$2:$F$957,3,FALSE)</f>
        <v>13.868629357033745</v>
      </c>
      <c r="N230" s="4">
        <f t="shared" si="20"/>
        <v>0.31666666666666671</v>
      </c>
      <c r="O230" s="13">
        <f t="shared" si="21"/>
        <v>70.000000000000071</v>
      </c>
      <c r="Q230" s="4">
        <f>VLOOKUP($C230,'time leaving home q1 q2 q3'!$C$2:$F$956,4,FALSE)</f>
        <v>0.37291666666666662</v>
      </c>
      <c r="R230" s="14">
        <f>VLOOKUP($C230,'commute time q1 q2 q3'!$C$2:$F$957,3,FALSE)</f>
        <v>13.868629357033745</v>
      </c>
      <c r="S230" s="4">
        <f t="shared" si="22"/>
        <v>0.38194444444444442</v>
      </c>
      <c r="T230" s="13">
        <f t="shared" si="23"/>
        <v>163.99999999999997</v>
      </c>
    </row>
    <row r="231" spans="1:20" x14ac:dyDescent="0.25">
      <c r="A231" s="6" t="s">
        <v>1434</v>
      </c>
      <c r="B231" s="6">
        <v>39540</v>
      </c>
      <c r="C231" s="6" t="s">
        <v>1435</v>
      </c>
      <c r="D231" s="6" t="str">
        <f>VLOOKUP(C231,'alternate id'!$A$2:$C$956,3,FALSE)</f>
        <v>Racine, WI</v>
      </c>
      <c r="E231" s="4">
        <f>VLOOKUP(D231,'sunrise times'!$A$2:$B$956,2,FALSE)</f>
        <v>0.26597222222222222</v>
      </c>
      <c r="F231" s="4"/>
      <c r="G231" s="4">
        <f>VLOOKUP($C231,'time leaving home q1 q2 q3'!$C$2:$F$956,2,FALSE)</f>
        <v>0.26944444444444443</v>
      </c>
      <c r="H231" s="14">
        <f>VLOOKUP($C231,'commute time q1 q2 q3'!$C$2:$F$957,2,FALSE)</f>
        <v>11.78401040913691</v>
      </c>
      <c r="I231" s="4">
        <f t="shared" si="18"/>
        <v>0.27708333333333329</v>
      </c>
      <c r="J231" s="13">
        <f t="shared" si="19"/>
        <v>15.999999999999943</v>
      </c>
      <c r="K231" s="4"/>
      <c r="L231" s="4">
        <f>VLOOKUP($C231,'time leaving home q1 q2 q3'!$C$2:$F$956,3,FALSE)</f>
        <v>0.30763888888888891</v>
      </c>
      <c r="M231" s="14">
        <f>VLOOKUP($C231,'commute time q1 q2 q3'!$C$2:$F$957,3,FALSE)</f>
        <v>20.023434134573964</v>
      </c>
      <c r="N231" s="4">
        <f t="shared" si="20"/>
        <v>0.3215277777777778</v>
      </c>
      <c r="O231" s="13">
        <f t="shared" si="21"/>
        <v>80.000000000000028</v>
      </c>
      <c r="Q231" s="4">
        <f>VLOOKUP($C231,'time leaving home q1 q2 q3'!$C$2:$F$956,4,FALSE)</f>
        <v>0.36527777777777781</v>
      </c>
      <c r="R231" s="14">
        <f>VLOOKUP($C231,'commute time q1 q2 q3'!$C$2:$F$957,3,FALSE)</f>
        <v>20.023434134573964</v>
      </c>
      <c r="S231" s="4">
        <f t="shared" si="22"/>
        <v>0.37916666666666671</v>
      </c>
      <c r="T231" s="13">
        <f t="shared" si="23"/>
        <v>163.00000000000006</v>
      </c>
    </row>
    <row r="232" spans="1:20" x14ac:dyDescent="0.25">
      <c r="A232" s="6" t="s">
        <v>968</v>
      </c>
      <c r="B232" s="6">
        <v>30020</v>
      </c>
      <c r="C232" s="6" t="s">
        <v>969</v>
      </c>
      <c r="D232" s="6" t="str">
        <f>VLOOKUP(C232,'alternate id'!$A$2:$C$956,3,FALSE)</f>
        <v>Lawton, OK</v>
      </c>
      <c r="E232" s="4">
        <f>VLOOKUP(D232,'sunrise times'!$A$2:$B$956,2,FALSE)</f>
        <v>0.29583333333333334</v>
      </c>
      <c r="F232" s="4"/>
      <c r="G232" s="4">
        <f>VLOOKUP($C232,'time leaving home q1 q2 q3'!$C$2:$F$956,2,FALSE)</f>
        <v>0.26180555555555557</v>
      </c>
      <c r="H232" s="14">
        <f>VLOOKUP($C232,'commute time q1 q2 q3'!$C$2:$F$957,2,FALSE)</f>
        <v>10.705206492045637</v>
      </c>
      <c r="I232" s="4">
        <f t="shared" si="18"/>
        <v>0.26874999999999999</v>
      </c>
      <c r="J232" s="13">
        <f t="shared" si="19"/>
        <v>-39.000000000000021</v>
      </c>
      <c r="K232" s="4"/>
      <c r="L232" s="4">
        <f>VLOOKUP($C232,'time leaving home q1 q2 q3'!$C$2:$F$956,3,FALSE)</f>
        <v>0.30763888888888891</v>
      </c>
      <c r="M232" s="14">
        <f>VLOOKUP($C232,'commute time q1 q2 q3'!$C$2:$F$957,3,FALSE)</f>
        <v>15.969710947109471</v>
      </c>
      <c r="N232" s="4">
        <f t="shared" si="20"/>
        <v>0.31805555555555559</v>
      </c>
      <c r="O232" s="13">
        <f t="shared" si="21"/>
        <v>32.000000000000043</v>
      </c>
      <c r="Q232" s="4">
        <f>VLOOKUP($C232,'time leaving home q1 q2 q3'!$C$2:$F$956,4,FALSE)</f>
        <v>0.35833333333333334</v>
      </c>
      <c r="R232" s="14">
        <f>VLOOKUP($C232,'commute time q1 q2 q3'!$C$2:$F$957,3,FALSE)</f>
        <v>15.969710947109471</v>
      </c>
      <c r="S232" s="4">
        <f t="shared" si="22"/>
        <v>0.36875000000000002</v>
      </c>
      <c r="T232" s="13">
        <f t="shared" si="23"/>
        <v>105.00000000000003</v>
      </c>
    </row>
    <row r="233" spans="1:20" x14ac:dyDescent="0.25">
      <c r="A233" s="6" t="s">
        <v>1176</v>
      </c>
      <c r="B233" s="6">
        <v>34220</v>
      </c>
      <c r="C233" s="6" t="s">
        <v>1177</v>
      </c>
      <c r="D233" s="6" t="str">
        <f>VLOOKUP(C233,'alternate id'!$A$2:$C$956,3,FALSE)</f>
        <v>Moultrie, GA</v>
      </c>
      <c r="E233" s="4">
        <f>VLOOKUP(D233,'sunrise times'!$A$2:$B$956,2,FALSE)</f>
        <v>0.29722222222222222</v>
      </c>
      <c r="F233" s="4"/>
      <c r="G233" s="4">
        <f>VLOOKUP($C233,'time leaving home q1 q2 q3'!$C$2:$F$956,2,FALSE)</f>
        <v>0.27708333333333335</v>
      </c>
      <c r="H233" s="14">
        <f>VLOOKUP($C233,'commute time q1 q2 q3'!$C$2:$F$957,2,FALSE)</f>
        <v>10.938837920489297</v>
      </c>
      <c r="I233" s="4">
        <f t="shared" si="18"/>
        <v>0.28402777777777777</v>
      </c>
      <c r="J233" s="13">
        <f t="shared" si="19"/>
        <v>-19.000000000000014</v>
      </c>
      <c r="K233" s="4"/>
      <c r="L233" s="4">
        <f>VLOOKUP($C233,'time leaving home q1 q2 q3'!$C$2:$F$956,3,FALSE)</f>
        <v>0.30763888888888891</v>
      </c>
      <c r="M233" s="14">
        <f>VLOOKUP($C233,'commute time q1 q2 q3'!$C$2:$F$957,3,FALSE)</f>
        <v>17.111282843894898</v>
      </c>
      <c r="N233" s="4">
        <f t="shared" si="20"/>
        <v>0.31944444444444448</v>
      </c>
      <c r="O233" s="13">
        <f t="shared" si="21"/>
        <v>32.000000000000043</v>
      </c>
      <c r="Q233" s="4">
        <f>VLOOKUP($C233,'time leaving home q1 q2 q3'!$C$2:$F$956,4,FALSE)</f>
        <v>0.35000000000000003</v>
      </c>
      <c r="R233" s="14">
        <f>VLOOKUP($C233,'commute time q1 q2 q3'!$C$2:$F$957,3,FALSE)</f>
        <v>17.111282843894898</v>
      </c>
      <c r="S233" s="4">
        <f t="shared" si="22"/>
        <v>0.3618055555555556</v>
      </c>
      <c r="T233" s="13">
        <f t="shared" si="23"/>
        <v>93.000000000000057</v>
      </c>
    </row>
    <row r="234" spans="1:20" x14ac:dyDescent="0.25">
      <c r="A234" s="6" t="s">
        <v>1848</v>
      </c>
      <c r="B234" s="6">
        <v>48180</v>
      </c>
      <c r="C234" s="6" t="s">
        <v>1849</v>
      </c>
      <c r="D234" s="6" t="str">
        <f>VLOOKUP(C234,'alternate id'!$A$2:$C$956,3,FALSE)</f>
        <v>Waycross, GA</v>
      </c>
      <c r="E234" s="4">
        <f>VLOOKUP(D234,'sunrise times'!$A$2:$B$956,2,FALSE)</f>
        <v>0.29305555555555557</v>
      </c>
      <c r="F234" s="4"/>
      <c r="G234" s="4">
        <f>VLOOKUP($C234,'time leaving home q1 q2 q3'!$C$2:$F$956,2,FALSE)</f>
        <v>0.27152777777777776</v>
      </c>
      <c r="H234" s="14">
        <f>VLOOKUP($C234,'commute time q1 q2 q3'!$C$2:$F$957,2,FALSE)</f>
        <v>11.157847533632287</v>
      </c>
      <c r="I234" s="4">
        <f t="shared" si="18"/>
        <v>0.27916666666666662</v>
      </c>
      <c r="J234" s="13">
        <f t="shared" si="19"/>
        <v>-20.000000000000089</v>
      </c>
      <c r="K234" s="4"/>
      <c r="L234" s="4">
        <f>VLOOKUP($C234,'time leaving home q1 q2 q3'!$C$2:$F$956,3,FALSE)</f>
        <v>0.30763888888888891</v>
      </c>
      <c r="M234" s="14">
        <f>VLOOKUP($C234,'commute time q1 q2 q3'!$C$2:$F$957,3,FALSE)</f>
        <v>17.183382985766304</v>
      </c>
      <c r="N234" s="4">
        <f t="shared" si="20"/>
        <v>0.31944444444444448</v>
      </c>
      <c r="O234" s="13">
        <f t="shared" si="21"/>
        <v>38.000000000000028</v>
      </c>
      <c r="Q234" s="4">
        <f>VLOOKUP($C234,'time leaving home q1 q2 q3'!$C$2:$F$956,4,FALSE)</f>
        <v>0.34930555555555554</v>
      </c>
      <c r="R234" s="14">
        <f>VLOOKUP($C234,'commute time q1 q2 q3'!$C$2:$F$957,3,FALSE)</f>
        <v>17.183382985766304</v>
      </c>
      <c r="S234" s="4">
        <f t="shared" si="22"/>
        <v>0.3611111111111111</v>
      </c>
      <c r="T234" s="13">
        <f t="shared" si="23"/>
        <v>97.999999999999972</v>
      </c>
    </row>
    <row r="235" spans="1:20" x14ac:dyDescent="0.25">
      <c r="A235" s="6" t="s">
        <v>1846</v>
      </c>
      <c r="B235" s="6">
        <v>48140</v>
      </c>
      <c r="C235" s="6" t="s">
        <v>1847</v>
      </c>
      <c r="D235" s="6" t="str">
        <f>VLOOKUP(C235,'alternate id'!$A$2:$C$956,3,FALSE)</f>
        <v>Wausau, WI</v>
      </c>
      <c r="E235" s="4">
        <f>VLOOKUP(D235,'sunrise times'!$A$2:$B$956,2,FALSE)</f>
        <v>0.27083333333333331</v>
      </c>
      <c r="F235" s="4"/>
      <c r="G235" s="4">
        <f>VLOOKUP($C235,'time leaving home q1 q2 q3'!$C$2:$F$956,2,FALSE)</f>
        <v>0.26805555555555555</v>
      </c>
      <c r="H235" s="14">
        <f>VLOOKUP($C235,'commute time q1 q2 q3'!$C$2:$F$957,2,FALSE)</f>
        <v>10.895568663036903</v>
      </c>
      <c r="I235" s="4">
        <f t="shared" si="18"/>
        <v>0.27499999999999997</v>
      </c>
      <c r="J235" s="13">
        <f t="shared" si="19"/>
        <v>5.9999999999999787</v>
      </c>
      <c r="K235" s="4"/>
      <c r="L235" s="4">
        <f>VLOOKUP($C235,'time leaving home q1 q2 q3'!$C$2:$F$956,3,FALSE)</f>
        <v>0.30763888888888891</v>
      </c>
      <c r="M235" s="14">
        <f>VLOOKUP($C235,'commute time q1 q2 q3'!$C$2:$F$957,3,FALSE)</f>
        <v>16.741977077363899</v>
      </c>
      <c r="N235" s="4">
        <f t="shared" si="20"/>
        <v>0.31875000000000003</v>
      </c>
      <c r="O235" s="13">
        <f t="shared" si="21"/>
        <v>69.000000000000071</v>
      </c>
      <c r="Q235" s="4">
        <f>VLOOKUP($C235,'time leaving home q1 q2 q3'!$C$2:$F$956,4,FALSE)</f>
        <v>0.3611111111111111</v>
      </c>
      <c r="R235" s="14">
        <f>VLOOKUP($C235,'commute time q1 q2 q3'!$C$2:$F$957,3,FALSE)</f>
        <v>16.741977077363899</v>
      </c>
      <c r="S235" s="4">
        <f t="shared" si="22"/>
        <v>0.37222222222222223</v>
      </c>
      <c r="T235" s="13">
        <f t="shared" si="23"/>
        <v>146.00000000000003</v>
      </c>
    </row>
    <row r="236" spans="1:20" x14ac:dyDescent="0.25">
      <c r="A236" s="6" t="s">
        <v>1112</v>
      </c>
      <c r="B236" s="6">
        <v>32900</v>
      </c>
      <c r="C236" s="6" t="s">
        <v>1113</v>
      </c>
      <c r="D236" s="6" t="str">
        <f>VLOOKUP(C236,'alternate id'!$A$2:$C$956,3,FALSE)</f>
        <v>Merced, CA</v>
      </c>
      <c r="E236" s="4">
        <f>VLOOKUP(D236,'sunrise times'!$A$2:$B$956,2,FALSE)</f>
        <v>0.27361111111111108</v>
      </c>
      <c r="F236" s="4"/>
      <c r="G236" s="4">
        <f>VLOOKUP($C236,'time leaving home q1 q2 q3'!$C$2:$F$956,2,FALSE)</f>
        <v>0.25486111111111109</v>
      </c>
      <c r="H236" s="14">
        <f>VLOOKUP($C236,'commute time q1 q2 q3'!$C$2:$F$957,2,FALSE)</f>
        <v>11.343470160466374</v>
      </c>
      <c r="I236" s="4">
        <f t="shared" si="18"/>
        <v>0.26249999999999996</v>
      </c>
      <c r="J236" s="13">
        <f t="shared" si="19"/>
        <v>-16.000000000000021</v>
      </c>
      <c r="K236" s="4"/>
      <c r="L236" s="4">
        <f>VLOOKUP($C236,'time leaving home q1 q2 q3'!$C$2:$F$956,3,FALSE)</f>
        <v>0.30763888888888891</v>
      </c>
      <c r="M236" s="14">
        <f>VLOOKUP($C236,'commute time q1 q2 q3'!$C$2:$F$957,3,FALSE)</f>
        <v>17.954637779282329</v>
      </c>
      <c r="N236" s="4">
        <f t="shared" si="20"/>
        <v>0.31944444444444448</v>
      </c>
      <c r="O236" s="13">
        <f t="shared" si="21"/>
        <v>66.000000000000085</v>
      </c>
      <c r="Q236" s="4">
        <f>VLOOKUP($C236,'time leaving home q1 q2 q3'!$C$2:$F$956,4,FALSE)</f>
        <v>0.3659722222222222</v>
      </c>
      <c r="R236" s="14">
        <f>VLOOKUP($C236,'commute time q1 q2 q3'!$C$2:$F$957,3,FALSE)</f>
        <v>17.954637779282329</v>
      </c>
      <c r="S236" s="4">
        <f t="shared" si="22"/>
        <v>0.37777777777777777</v>
      </c>
      <c r="T236" s="13">
        <f t="shared" si="23"/>
        <v>150.00000000000003</v>
      </c>
    </row>
    <row r="237" spans="1:20" x14ac:dyDescent="0.25">
      <c r="A237" s="6" t="s">
        <v>80</v>
      </c>
      <c r="B237" s="6">
        <v>11540</v>
      </c>
      <c r="C237" s="6" t="s">
        <v>81</v>
      </c>
      <c r="D237" s="6" t="str">
        <f>VLOOKUP(C237,'alternate id'!$A$2:$C$956,3,FALSE)</f>
        <v>Appleton, WI</v>
      </c>
      <c r="E237" s="4">
        <f>VLOOKUP(D237,'sunrise times'!$A$2:$B$956,2,FALSE)</f>
        <v>0.2673611111111111</v>
      </c>
      <c r="F237" s="4"/>
      <c r="G237" s="4">
        <f>VLOOKUP($C237,'time leaving home q1 q2 q3'!$C$2:$F$956,2,FALSE)</f>
        <v>0.2673611111111111</v>
      </c>
      <c r="H237" s="14">
        <f>VLOOKUP($C237,'commute time q1 q2 q3'!$C$2:$F$957,2,FALSE)</f>
        <v>11.439554069119286</v>
      </c>
      <c r="I237" s="4">
        <f t="shared" si="18"/>
        <v>0.27499999999999997</v>
      </c>
      <c r="J237" s="13">
        <f t="shared" si="19"/>
        <v>10.999999999999961</v>
      </c>
      <c r="K237" s="4"/>
      <c r="L237" s="4">
        <f>VLOOKUP($C237,'time leaving home q1 q2 q3'!$C$2:$F$956,3,FALSE)</f>
        <v>0.30763888888888891</v>
      </c>
      <c r="M237" s="14">
        <f>VLOOKUP($C237,'commute time q1 q2 q3'!$C$2:$F$957,3,FALSE)</f>
        <v>17.560578993174843</v>
      </c>
      <c r="N237" s="4">
        <f t="shared" si="20"/>
        <v>0.31944444444444448</v>
      </c>
      <c r="O237" s="13">
        <f t="shared" si="21"/>
        <v>75.000000000000057</v>
      </c>
      <c r="Q237" s="4">
        <f>VLOOKUP($C237,'time leaving home q1 q2 q3'!$C$2:$F$956,4,FALSE)</f>
        <v>0.35555555555555557</v>
      </c>
      <c r="R237" s="14">
        <f>VLOOKUP($C237,'commute time q1 q2 q3'!$C$2:$F$957,3,FALSE)</f>
        <v>17.560578993174843</v>
      </c>
      <c r="S237" s="4">
        <f t="shared" si="22"/>
        <v>0.36736111111111114</v>
      </c>
      <c r="T237" s="13">
        <f t="shared" si="23"/>
        <v>144.00000000000006</v>
      </c>
    </row>
    <row r="238" spans="1:20" x14ac:dyDescent="0.25">
      <c r="A238" s="6" t="s">
        <v>1412</v>
      </c>
      <c r="B238" s="6">
        <v>39060</v>
      </c>
      <c r="C238" s="6" t="s">
        <v>1413</v>
      </c>
      <c r="D238" s="6" t="str">
        <f>VLOOKUP(C238,'alternate id'!$A$2:$C$956,3,FALSE)</f>
        <v>Pottsville, PA</v>
      </c>
      <c r="E238" s="4">
        <f>VLOOKUP(D238,'sunrise times'!$A$2:$B$956,2,FALSE)</f>
        <v>0.27499999999999997</v>
      </c>
      <c r="F238" s="4"/>
      <c r="G238" s="4">
        <f>VLOOKUP($C238,'time leaving home q1 q2 q3'!$C$2:$F$956,2,FALSE)</f>
        <v>0.26041666666666669</v>
      </c>
      <c r="H238" s="14">
        <f>VLOOKUP($C238,'commute time q1 q2 q3'!$C$2:$F$957,2,FALSE)</f>
        <v>12.101321585903083</v>
      </c>
      <c r="I238" s="4">
        <f t="shared" si="18"/>
        <v>0.26875000000000004</v>
      </c>
      <c r="J238" s="13">
        <f t="shared" si="19"/>
        <v>-8.9999999999998881</v>
      </c>
      <c r="K238" s="4"/>
      <c r="L238" s="4">
        <f>VLOOKUP($C238,'time leaving home q1 q2 q3'!$C$2:$F$956,3,FALSE)</f>
        <v>0.30763888888888891</v>
      </c>
      <c r="M238" s="14">
        <f>VLOOKUP($C238,'commute time q1 q2 q3'!$C$2:$F$957,3,FALSE)</f>
        <v>20.905143447919357</v>
      </c>
      <c r="N238" s="4">
        <f t="shared" si="20"/>
        <v>0.3215277777777778</v>
      </c>
      <c r="O238" s="13">
        <f t="shared" si="21"/>
        <v>67.000000000000085</v>
      </c>
      <c r="Q238" s="4">
        <f>VLOOKUP($C238,'time leaving home q1 q2 q3'!$C$2:$F$956,4,FALSE)</f>
        <v>0.37291666666666662</v>
      </c>
      <c r="R238" s="14">
        <f>VLOOKUP($C238,'commute time q1 q2 q3'!$C$2:$F$957,3,FALSE)</f>
        <v>20.905143447919357</v>
      </c>
      <c r="S238" s="4">
        <f t="shared" si="22"/>
        <v>0.38680555555555551</v>
      </c>
      <c r="T238" s="13">
        <f t="shared" si="23"/>
        <v>161</v>
      </c>
    </row>
    <row r="239" spans="1:20" x14ac:dyDescent="0.25">
      <c r="A239" s="6" t="s">
        <v>510</v>
      </c>
      <c r="B239" s="6">
        <v>20540</v>
      </c>
      <c r="C239" s="6" t="s">
        <v>511</v>
      </c>
      <c r="D239" s="6" t="str">
        <f>VLOOKUP(C239,'alternate id'!$A$2:$C$956,3,FALSE)</f>
        <v>Dyersburg, TN</v>
      </c>
      <c r="E239" s="4">
        <f>VLOOKUP(D239,'sunrise times'!$A$2:$B$956,2,FALSE)</f>
        <v>0.27083333333333331</v>
      </c>
      <c r="F239" s="4"/>
      <c r="G239" s="4">
        <f>VLOOKUP($C239,'time leaving home q1 q2 q3'!$C$2:$F$956,2,FALSE)</f>
        <v>0.27291666666666664</v>
      </c>
      <c r="H239" s="14">
        <f>VLOOKUP($C239,'commute time q1 q2 q3'!$C$2:$F$957,2,FALSE)</f>
        <v>10.457016728624536</v>
      </c>
      <c r="I239" s="4">
        <f t="shared" si="18"/>
        <v>0.27986111111111106</v>
      </c>
      <c r="J239" s="13">
        <f t="shared" si="19"/>
        <v>12.999999999999954</v>
      </c>
      <c r="K239" s="4"/>
      <c r="L239" s="4">
        <f>VLOOKUP($C239,'time leaving home q1 q2 q3'!$C$2:$F$956,3,FALSE)</f>
        <v>0.30763888888888891</v>
      </c>
      <c r="M239" s="14">
        <f>VLOOKUP($C239,'commute time q1 q2 q3'!$C$2:$F$957,3,FALSE)</f>
        <v>15.150515463917525</v>
      </c>
      <c r="N239" s="4">
        <f t="shared" si="20"/>
        <v>0.31805555555555559</v>
      </c>
      <c r="O239" s="13">
        <f t="shared" si="21"/>
        <v>68.000000000000085</v>
      </c>
      <c r="Q239" s="4">
        <f>VLOOKUP($C239,'time leaving home q1 q2 q3'!$C$2:$F$956,4,FALSE)</f>
        <v>0.35138888888888892</v>
      </c>
      <c r="R239" s="14">
        <f>VLOOKUP($C239,'commute time q1 q2 q3'!$C$2:$F$957,3,FALSE)</f>
        <v>15.150515463917525</v>
      </c>
      <c r="S239" s="4">
        <f t="shared" si="22"/>
        <v>0.3618055555555556</v>
      </c>
      <c r="T239" s="13">
        <f t="shared" si="23"/>
        <v>131.00000000000011</v>
      </c>
    </row>
    <row r="240" spans="1:20" x14ac:dyDescent="0.25">
      <c r="A240" s="6" t="s">
        <v>926</v>
      </c>
      <c r="B240" s="6">
        <v>29180</v>
      </c>
      <c r="C240" s="6" t="s">
        <v>927</v>
      </c>
      <c r="D240" s="6" t="str">
        <f>VLOOKUP(C240,'alternate id'!$A$2:$C$956,3,FALSE)</f>
        <v>Lafayette, LA</v>
      </c>
      <c r="E240" s="4">
        <f>VLOOKUP(D240,'sunrise times'!$A$2:$B$956,2,FALSE)</f>
        <v>0.27847222222222223</v>
      </c>
      <c r="F240" s="4"/>
      <c r="G240" s="4">
        <f>VLOOKUP($C240,'time leaving home q1 q2 q3'!$C$2:$F$956,2,FALSE)</f>
        <v>0.27569444444444441</v>
      </c>
      <c r="H240" s="14">
        <f>VLOOKUP($C240,'commute time q1 q2 q3'!$C$2:$F$957,2,FALSE)</f>
        <v>12.418843702307209</v>
      </c>
      <c r="I240" s="4">
        <f t="shared" si="18"/>
        <v>0.28402777777777777</v>
      </c>
      <c r="J240" s="13">
        <f t="shared" si="19"/>
        <v>7.9999999999999716</v>
      </c>
      <c r="K240" s="4"/>
      <c r="L240" s="4">
        <f>VLOOKUP($C240,'time leaving home q1 q2 q3'!$C$2:$F$956,3,FALSE)</f>
        <v>0.30833333333333335</v>
      </c>
      <c r="M240" s="14">
        <f>VLOOKUP($C240,'commute time q1 q2 q3'!$C$2:$F$957,3,FALSE)</f>
        <v>18.630893227434562</v>
      </c>
      <c r="N240" s="4">
        <f t="shared" si="20"/>
        <v>0.32083333333333336</v>
      </c>
      <c r="O240" s="13">
        <f t="shared" si="21"/>
        <v>61.000000000000028</v>
      </c>
      <c r="Q240" s="4">
        <f>VLOOKUP($C240,'time leaving home q1 q2 q3'!$C$2:$F$956,4,FALSE)</f>
        <v>0.35069444444444442</v>
      </c>
      <c r="R240" s="14">
        <f>VLOOKUP($C240,'commute time q1 q2 q3'!$C$2:$F$957,3,FALSE)</f>
        <v>18.630893227434562</v>
      </c>
      <c r="S240" s="4">
        <f t="shared" si="22"/>
        <v>0.36319444444444443</v>
      </c>
      <c r="T240" s="13">
        <f t="shared" si="23"/>
        <v>121.99999999999997</v>
      </c>
    </row>
    <row r="241" spans="1:20" x14ac:dyDescent="0.25">
      <c r="A241" s="6" t="s">
        <v>1824</v>
      </c>
      <c r="B241" s="6">
        <v>47660</v>
      </c>
      <c r="C241" s="6" t="s">
        <v>1825</v>
      </c>
      <c r="D241" s="6" t="str">
        <f>VLOOKUP(C241,'alternate id'!$A$2:$C$956,3,FALSE)</f>
        <v>Warrensburg, MO</v>
      </c>
      <c r="E241" s="4">
        <f>VLOOKUP(D241,'sunrise times'!$A$2:$B$956,2,FALSE)</f>
        <v>0.28263888888888888</v>
      </c>
      <c r="F241" s="4"/>
      <c r="G241" s="4">
        <f>VLOOKUP($C241,'time leaving home q1 q2 q3'!$C$2:$F$956,2,FALSE)</f>
        <v>0.27083333333333331</v>
      </c>
      <c r="H241" s="14">
        <f>VLOOKUP($C241,'commute time q1 q2 q3'!$C$2:$F$957,2,FALSE)</f>
        <v>8.9148082069580727</v>
      </c>
      <c r="I241" s="4">
        <f t="shared" si="18"/>
        <v>0.27638888888888885</v>
      </c>
      <c r="J241" s="13">
        <f t="shared" si="19"/>
        <v>-9.000000000000048</v>
      </c>
      <c r="K241" s="4"/>
      <c r="L241" s="4">
        <f>VLOOKUP($C241,'time leaving home q1 q2 q3'!$C$2:$F$956,3,FALSE)</f>
        <v>0.30833333333333335</v>
      </c>
      <c r="M241" s="14">
        <f>VLOOKUP($C241,'commute time q1 q2 q3'!$C$2:$F$957,3,FALSE)</f>
        <v>16.888233252342935</v>
      </c>
      <c r="N241" s="4">
        <f t="shared" si="20"/>
        <v>0.31944444444444448</v>
      </c>
      <c r="O241" s="13">
        <f t="shared" si="21"/>
        <v>53.000000000000057</v>
      </c>
      <c r="Q241" s="4">
        <f>VLOOKUP($C241,'time leaving home q1 q2 q3'!$C$2:$F$956,4,FALSE)</f>
        <v>0.3972222222222222</v>
      </c>
      <c r="R241" s="14">
        <f>VLOOKUP($C241,'commute time q1 q2 q3'!$C$2:$F$957,3,FALSE)</f>
        <v>16.888233252342935</v>
      </c>
      <c r="S241" s="4">
        <f t="shared" si="22"/>
        <v>0.40833333333333333</v>
      </c>
      <c r="T241" s="13">
        <f t="shared" si="23"/>
        <v>181</v>
      </c>
    </row>
    <row r="242" spans="1:20" x14ac:dyDescent="0.25">
      <c r="A242" s="6" t="s">
        <v>1320</v>
      </c>
      <c r="B242" s="6">
        <v>37220</v>
      </c>
      <c r="C242" s="6" t="s">
        <v>1321</v>
      </c>
      <c r="D242" s="6" t="str">
        <f>VLOOKUP(C242,'alternate id'!$A$2:$C$956,3,FALSE)</f>
        <v>Pahrump, NV</v>
      </c>
      <c r="E242" s="4">
        <f>VLOOKUP(D242,'sunrise times'!$A$2:$B$956,2,FALSE)</f>
        <v>0.26111111111111113</v>
      </c>
      <c r="F242" s="4"/>
      <c r="G242" s="4">
        <f>VLOOKUP($C242,'time leaving home q1 q2 q3'!$C$2:$F$956,2,FALSE)</f>
        <v>0.21875</v>
      </c>
      <c r="H242" s="14">
        <f>VLOOKUP($C242,'commute time q1 q2 q3'!$C$2:$F$957,2,FALSE)</f>
        <v>10.265269886363637</v>
      </c>
      <c r="I242" s="4">
        <f t="shared" si="18"/>
        <v>0.22569444444444445</v>
      </c>
      <c r="J242" s="13">
        <f t="shared" si="19"/>
        <v>-51.000000000000021</v>
      </c>
      <c r="K242" s="4"/>
      <c r="L242" s="4">
        <f>VLOOKUP($C242,'time leaving home q1 q2 q3'!$C$2:$F$956,3,FALSE)</f>
        <v>0.30833333333333335</v>
      </c>
      <c r="M242" s="14">
        <f>VLOOKUP($C242,'commute time q1 q2 q3'!$C$2:$F$957,3,FALSE)</f>
        <v>16.508118433619867</v>
      </c>
      <c r="N242" s="4">
        <f t="shared" si="20"/>
        <v>0.31944444444444448</v>
      </c>
      <c r="O242" s="13">
        <f t="shared" si="21"/>
        <v>84.000000000000028</v>
      </c>
      <c r="Q242" s="4">
        <f>VLOOKUP($C242,'time leaving home q1 q2 q3'!$C$2:$F$956,4,FALSE)</f>
        <v>0.39444444444444443</v>
      </c>
      <c r="R242" s="14">
        <f>VLOOKUP($C242,'commute time q1 q2 q3'!$C$2:$F$957,3,FALSE)</f>
        <v>16.508118433619867</v>
      </c>
      <c r="S242" s="4">
        <f t="shared" si="22"/>
        <v>0.40555555555555556</v>
      </c>
      <c r="T242" s="13">
        <f t="shared" si="23"/>
        <v>208</v>
      </c>
    </row>
    <row r="243" spans="1:20" x14ac:dyDescent="0.25">
      <c r="A243" s="6" t="s">
        <v>22</v>
      </c>
      <c r="B243" s="6">
        <v>10460</v>
      </c>
      <c r="C243" s="6" t="s">
        <v>23</v>
      </c>
      <c r="D243" s="6" t="str">
        <f>VLOOKUP(C243,'alternate id'!$A$2:$C$956,3,FALSE)</f>
        <v>Alamogordo, NM</v>
      </c>
      <c r="E243" s="4">
        <f>VLOOKUP(D243,'sunrise times'!$A$2:$B$956,2,FALSE)</f>
        <v>0.27499999999999997</v>
      </c>
      <c r="F243" s="4"/>
      <c r="G243" s="4">
        <f>VLOOKUP($C243,'time leaving home q1 q2 q3'!$C$2:$F$956,2,FALSE)</f>
        <v>0.27152777777777776</v>
      </c>
      <c r="H243" s="14">
        <f>VLOOKUP($C243,'commute time q1 q2 q3'!$C$2:$F$957,2,FALSE)</f>
        <v>10.470491803278689</v>
      </c>
      <c r="I243" s="4">
        <f t="shared" si="18"/>
        <v>0.27847222222222218</v>
      </c>
      <c r="J243" s="13">
        <f t="shared" si="19"/>
        <v>4.9999999999999822</v>
      </c>
      <c r="K243" s="4"/>
      <c r="L243" s="4">
        <f>VLOOKUP($C243,'time leaving home q1 q2 q3'!$C$2:$F$956,3,FALSE)</f>
        <v>0.30833333333333335</v>
      </c>
      <c r="M243" s="14">
        <f>VLOOKUP($C243,'commute time q1 q2 q3'!$C$2:$F$957,3,FALSE)</f>
        <v>17.120398240333412</v>
      </c>
      <c r="N243" s="4">
        <f t="shared" si="20"/>
        <v>0.32013888888888892</v>
      </c>
      <c r="O243" s="13">
        <f t="shared" si="21"/>
        <v>65.000000000000085</v>
      </c>
      <c r="Q243" s="4">
        <f>VLOOKUP($C243,'time leaving home q1 q2 q3'!$C$2:$F$956,4,FALSE)</f>
        <v>0.34861111111111115</v>
      </c>
      <c r="R243" s="14">
        <f>VLOOKUP($C243,'commute time q1 q2 q3'!$C$2:$F$957,3,FALSE)</f>
        <v>17.120398240333412</v>
      </c>
      <c r="S243" s="4">
        <f t="shared" si="22"/>
        <v>0.36041666666666672</v>
      </c>
      <c r="T243" s="13">
        <f t="shared" si="23"/>
        <v>123.00000000000013</v>
      </c>
    </row>
    <row r="244" spans="1:20" x14ac:dyDescent="0.25">
      <c r="A244" s="6" t="s">
        <v>1860</v>
      </c>
      <c r="B244" s="6">
        <v>48580</v>
      </c>
      <c r="C244" s="6" t="s">
        <v>1861</v>
      </c>
      <c r="D244" s="6" t="str">
        <f>VLOOKUP(C244,'alternate id'!$A$2:$C$956,3,FALSE)</f>
        <v>Whitewater, WI</v>
      </c>
      <c r="E244" s="4">
        <f>VLOOKUP(D244,'sunrise times'!$A$2:$B$956,2,FALSE)</f>
        <v>0.26805555555555555</v>
      </c>
      <c r="F244" s="4"/>
      <c r="G244" s="4">
        <f>VLOOKUP($C244,'time leaving home q1 q2 q3'!$C$2:$F$956,2,FALSE)</f>
        <v>0.26805555555555555</v>
      </c>
      <c r="H244" s="14">
        <f>VLOOKUP($C244,'commute time q1 q2 q3'!$C$2:$F$957,2,FALSE)</f>
        <v>11.286463187325257</v>
      </c>
      <c r="I244" s="4">
        <f t="shared" si="18"/>
        <v>0.27569444444444441</v>
      </c>
      <c r="J244" s="13">
        <f t="shared" si="19"/>
        <v>10.999999999999961</v>
      </c>
      <c r="K244" s="4"/>
      <c r="L244" s="4">
        <f>VLOOKUP($C244,'time leaving home q1 q2 q3'!$C$2:$F$956,3,FALSE)</f>
        <v>0.30833333333333335</v>
      </c>
      <c r="M244" s="14">
        <f>VLOOKUP($C244,'commute time q1 q2 q3'!$C$2:$F$957,3,FALSE)</f>
        <v>18.700014777597161</v>
      </c>
      <c r="N244" s="4">
        <f t="shared" si="20"/>
        <v>0.32083333333333336</v>
      </c>
      <c r="O244" s="13">
        <f t="shared" si="21"/>
        <v>76.000000000000057</v>
      </c>
      <c r="Q244" s="4">
        <f>VLOOKUP($C244,'time leaving home q1 q2 q3'!$C$2:$F$956,4,FALSE)</f>
        <v>0.37708333333333338</v>
      </c>
      <c r="R244" s="14">
        <f>VLOOKUP($C244,'commute time q1 q2 q3'!$C$2:$F$957,3,FALSE)</f>
        <v>18.700014777597161</v>
      </c>
      <c r="S244" s="4">
        <f t="shared" si="22"/>
        <v>0.38958333333333339</v>
      </c>
      <c r="T244" s="13">
        <f t="shared" si="23"/>
        <v>175.00000000000009</v>
      </c>
    </row>
    <row r="245" spans="1:20" x14ac:dyDescent="0.25">
      <c r="A245" s="6" t="s">
        <v>984</v>
      </c>
      <c r="B245" s="6">
        <v>30340</v>
      </c>
      <c r="C245" s="6" t="s">
        <v>985</v>
      </c>
      <c r="D245" s="6" t="str">
        <f>VLOOKUP(C245,'alternate id'!$A$2:$C$956,3,FALSE)</f>
        <v>Lewiston, ME</v>
      </c>
      <c r="E245" s="4">
        <f>VLOOKUP(D245,'sunrise times'!$A$2:$B$956,2,FALSE)</f>
        <v>0.25833333333333336</v>
      </c>
      <c r="F245" s="4"/>
      <c r="G245" s="4">
        <f>VLOOKUP($C245,'time leaving home q1 q2 q3'!$C$2:$F$956,2,FALSE)</f>
        <v>0.26805555555555555</v>
      </c>
      <c r="H245" s="14">
        <f>VLOOKUP($C245,'commute time q1 q2 q3'!$C$2:$F$957,2,FALSE)</f>
        <v>11.360165873887059</v>
      </c>
      <c r="I245" s="4">
        <f t="shared" si="18"/>
        <v>0.27569444444444441</v>
      </c>
      <c r="J245" s="13">
        <f t="shared" si="19"/>
        <v>24.999999999999911</v>
      </c>
      <c r="K245" s="4"/>
      <c r="L245" s="4">
        <f>VLOOKUP($C245,'time leaving home q1 q2 q3'!$C$2:$F$956,3,FALSE)</f>
        <v>0.30833333333333335</v>
      </c>
      <c r="M245" s="14">
        <f>VLOOKUP($C245,'commute time q1 q2 q3'!$C$2:$F$957,3,FALSE)</f>
        <v>18.632457616151157</v>
      </c>
      <c r="N245" s="4">
        <f t="shared" si="20"/>
        <v>0.32083333333333336</v>
      </c>
      <c r="O245" s="13">
        <f t="shared" si="21"/>
        <v>90</v>
      </c>
      <c r="Q245" s="4">
        <f>VLOOKUP($C245,'time leaving home q1 q2 q3'!$C$2:$F$956,4,FALSE)</f>
        <v>0.35833333333333334</v>
      </c>
      <c r="R245" s="14">
        <f>VLOOKUP($C245,'commute time q1 q2 q3'!$C$2:$F$957,3,FALSE)</f>
        <v>18.632457616151157</v>
      </c>
      <c r="S245" s="4">
        <f t="shared" si="22"/>
        <v>0.37083333333333335</v>
      </c>
      <c r="T245" s="13">
        <f t="shared" si="23"/>
        <v>161.99999999999997</v>
      </c>
    </row>
    <row r="246" spans="1:20" x14ac:dyDescent="0.25">
      <c r="A246" s="6" t="s">
        <v>804</v>
      </c>
      <c r="B246" s="6">
        <v>26620</v>
      </c>
      <c r="C246" s="6" t="s">
        <v>805</v>
      </c>
      <c r="D246" s="6" t="str">
        <f>VLOOKUP(C246,'alternate id'!$A$2:$C$956,3,FALSE)</f>
        <v>Huntsville, AL</v>
      </c>
      <c r="E246" s="4">
        <f>VLOOKUP(D246,'sunrise times'!$A$2:$B$956,2,FALSE)</f>
        <v>0.26319444444444445</v>
      </c>
      <c r="F246" s="4"/>
      <c r="G246" s="4">
        <f>VLOOKUP($C246,'time leaving home q1 q2 q3'!$C$2:$F$956,2,FALSE)</f>
        <v>0.27499999999999997</v>
      </c>
      <c r="H246" s="14">
        <f>VLOOKUP($C246,'commute time q1 q2 q3'!$C$2:$F$957,2,FALSE)</f>
        <v>13.52190085517625</v>
      </c>
      <c r="I246" s="4">
        <f t="shared" si="18"/>
        <v>0.28402777777777777</v>
      </c>
      <c r="J246" s="13">
        <f t="shared" si="19"/>
        <v>29.999999999999972</v>
      </c>
      <c r="K246" s="4"/>
      <c r="L246" s="4">
        <f>VLOOKUP($C246,'time leaving home q1 q2 q3'!$C$2:$F$956,3,FALSE)</f>
        <v>0.30833333333333335</v>
      </c>
      <c r="M246" s="14">
        <f>VLOOKUP($C246,'commute time q1 q2 q3'!$C$2:$F$957,3,FALSE)</f>
        <v>20.84932850254706</v>
      </c>
      <c r="N246" s="4">
        <f t="shared" si="20"/>
        <v>0.32222222222222224</v>
      </c>
      <c r="O246" s="13">
        <f t="shared" si="21"/>
        <v>85.000000000000014</v>
      </c>
      <c r="Q246" s="4">
        <f>VLOOKUP($C246,'time leaving home q1 q2 q3'!$C$2:$F$956,4,FALSE)</f>
        <v>0.35000000000000003</v>
      </c>
      <c r="R246" s="14">
        <f>VLOOKUP($C246,'commute time q1 q2 q3'!$C$2:$F$957,3,FALSE)</f>
        <v>20.84932850254706</v>
      </c>
      <c r="S246" s="4">
        <f t="shared" si="22"/>
        <v>0.36388888888888893</v>
      </c>
      <c r="T246" s="13">
        <f t="shared" si="23"/>
        <v>145.00000000000006</v>
      </c>
    </row>
    <row r="247" spans="1:20" x14ac:dyDescent="0.25">
      <c r="A247" s="6" t="s">
        <v>1674</v>
      </c>
      <c r="B247" s="6">
        <v>44580</v>
      </c>
      <c r="C247" s="6" t="s">
        <v>1675</v>
      </c>
      <c r="D247" s="6" t="str">
        <f>VLOOKUP(C247,'alternate id'!$A$2:$C$956,3,FALSE)</f>
        <v>Sterling, IL</v>
      </c>
      <c r="E247" s="4">
        <f>VLOOKUP(D247,'sunrise times'!$A$2:$B$956,2,FALSE)</f>
        <v>0.27083333333333331</v>
      </c>
      <c r="F247" s="4"/>
      <c r="G247" s="4">
        <f>VLOOKUP($C247,'time leaving home q1 q2 q3'!$C$2:$F$956,2,FALSE)</f>
        <v>0.26041666666666669</v>
      </c>
      <c r="H247" s="14">
        <f>VLOOKUP($C247,'commute time q1 q2 q3'!$C$2:$F$957,2,FALSE)</f>
        <v>8.7637147335423187</v>
      </c>
      <c r="I247" s="4">
        <f t="shared" si="18"/>
        <v>0.26597222222222222</v>
      </c>
      <c r="J247" s="13">
        <f t="shared" si="19"/>
        <v>-6.9999999999999751</v>
      </c>
      <c r="K247" s="4"/>
      <c r="L247" s="4">
        <f>VLOOKUP($C247,'time leaving home q1 q2 q3'!$C$2:$F$956,3,FALSE)</f>
        <v>0.30833333333333335</v>
      </c>
      <c r="M247" s="14">
        <f>VLOOKUP($C247,'commute time q1 q2 q3'!$C$2:$F$957,3,FALSE)</f>
        <v>16.031001793492187</v>
      </c>
      <c r="N247" s="4">
        <f t="shared" si="20"/>
        <v>0.31944444444444448</v>
      </c>
      <c r="O247" s="13">
        <f t="shared" si="21"/>
        <v>70.000000000000071</v>
      </c>
      <c r="Q247" s="4">
        <f>VLOOKUP($C247,'time leaving home q1 q2 q3'!$C$2:$F$956,4,FALSE)</f>
        <v>0.35138888888888892</v>
      </c>
      <c r="R247" s="14">
        <f>VLOOKUP($C247,'commute time q1 q2 q3'!$C$2:$F$957,3,FALSE)</f>
        <v>16.031001793492187</v>
      </c>
      <c r="S247" s="4">
        <f t="shared" si="22"/>
        <v>0.36250000000000004</v>
      </c>
      <c r="T247" s="13">
        <f t="shared" si="23"/>
        <v>132.00000000000009</v>
      </c>
    </row>
    <row r="248" spans="1:20" x14ac:dyDescent="0.25">
      <c r="A248" s="6" t="s">
        <v>1818</v>
      </c>
      <c r="B248" s="6">
        <v>47540</v>
      </c>
      <c r="C248" s="6" t="s">
        <v>1819</v>
      </c>
      <c r="D248" s="6" t="str">
        <f>VLOOKUP(C248,'alternate id'!$A$2:$C$956,3,FALSE)</f>
        <v>Wapakoneta, OH</v>
      </c>
      <c r="E248" s="4">
        <f>VLOOKUP(D248,'sunrise times'!$A$2:$B$956,2,FALSE)</f>
        <v>0.29722222222222222</v>
      </c>
      <c r="F248" s="4"/>
      <c r="G248" s="4">
        <f>VLOOKUP($C248,'time leaving home q1 q2 q3'!$C$2:$F$956,2,FALSE)</f>
        <v>0.26458333333333334</v>
      </c>
      <c r="H248" s="14">
        <f>VLOOKUP($C248,'commute time q1 q2 q3'!$C$2:$F$957,2,FALSE)</f>
        <v>8.8053244592346083</v>
      </c>
      <c r="I248" s="4">
        <f t="shared" si="18"/>
        <v>0.27013888888888887</v>
      </c>
      <c r="J248" s="13">
        <f t="shared" si="19"/>
        <v>-39.000000000000021</v>
      </c>
      <c r="K248" s="4"/>
      <c r="L248" s="4">
        <f>VLOOKUP($C248,'time leaving home q1 q2 q3'!$C$2:$F$956,3,FALSE)</f>
        <v>0.30833333333333335</v>
      </c>
      <c r="M248" s="14">
        <f>VLOOKUP($C248,'commute time q1 q2 q3'!$C$2:$F$957,3,FALSE)</f>
        <v>17.480555555555554</v>
      </c>
      <c r="N248" s="4">
        <f t="shared" si="20"/>
        <v>0.32013888888888892</v>
      </c>
      <c r="O248" s="13">
        <f t="shared" si="21"/>
        <v>33.000000000000043</v>
      </c>
      <c r="Q248" s="4">
        <f>VLOOKUP($C248,'time leaving home q1 q2 q3'!$C$2:$F$956,4,FALSE)</f>
        <v>0.38263888888888892</v>
      </c>
      <c r="R248" s="14">
        <f>VLOOKUP($C248,'commute time q1 q2 q3'!$C$2:$F$957,3,FALSE)</f>
        <v>17.480555555555554</v>
      </c>
      <c r="S248" s="4">
        <f t="shared" si="22"/>
        <v>0.39444444444444449</v>
      </c>
      <c r="T248" s="13">
        <f t="shared" si="23"/>
        <v>140.00000000000006</v>
      </c>
    </row>
    <row r="249" spans="1:20" x14ac:dyDescent="0.25">
      <c r="A249" s="6" t="s">
        <v>1218</v>
      </c>
      <c r="B249" s="6">
        <v>35060</v>
      </c>
      <c r="C249" s="6" t="s">
        <v>1219</v>
      </c>
      <c r="D249" s="6" t="str">
        <f>VLOOKUP(C249,'alternate id'!$A$2:$C$956,3,FALSE)</f>
        <v>Natchitoches, LA</v>
      </c>
      <c r="E249" s="4">
        <f>VLOOKUP(D249,'sunrise times'!$A$2:$B$956,2,FALSE)</f>
        <v>0.28125</v>
      </c>
      <c r="F249" s="4"/>
      <c r="G249" s="4">
        <f>VLOOKUP($C249,'time leaving home q1 q2 q3'!$C$2:$F$956,2,FALSE)</f>
        <v>0.2673611111111111</v>
      </c>
      <c r="H249" s="14">
        <f>VLOOKUP($C249,'commute time q1 q2 q3'!$C$2:$F$957,2,FALSE)</f>
        <v>10.369216533004318</v>
      </c>
      <c r="I249" s="4">
        <f t="shared" si="18"/>
        <v>0.27430555555555552</v>
      </c>
      <c r="J249" s="13">
        <f t="shared" si="19"/>
        <v>-10.000000000000044</v>
      </c>
      <c r="K249" s="4"/>
      <c r="L249" s="4">
        <f>VLOOKUP($C249,'time leaving home q1 q2 q3'!$C$2:$F$956,3,FALSE)</f>
        <v>0.30833333333333335</v>
      </c>
      <c r="M249" s="14">
        <f>VLOOKUP($C249,'commute time q1 q2 q3'!$C$2:$F$957,3,FALSE)</f>
        <v>16.415936254980078</v>
      </c>
      <c r="N249" s="4">
        <f t="shared" si="20"/>
        <v>0.31944444444444448</v>
      </c>
      <c r="O249" s="13">
        <f t="shared" si="21"/>
        <v>55.00000000000005</v>
      </c>
      <c r="Q249" s="4">
        <f>VLOOKUP($C249,'time leaving home q1 q2 q3'!$C$2:$F$956,4,FALSE)</f>
        <v>0.36041666666666666</v>
      </c>
      <c r="R249" s="14">
        <f>VLOOKUP($C249,'commute time q1 q2 q3'!$C$2:$F$957,3,FALSE)</f>
        <v>16.415936254980078</v>
      </c>
      <c r="S249" s="4">
        <f t="shared" si="22"/>
        <v>0.37152777777777779</v>
      </c>
      <c r="T249" s="13">
        <f t="shared" si="23"/>
        <v>130.00000000000003</v>
      </c>
    </row>
    <row r="250" spans="1:20" x14ac:dyDescent="0.25">
      <c r="A250" s="6" t="s">
        <v>928</v>
      </c>
      <c r="B250" s="6">
        <v>29220</v>
      </c>
      <c r="C250" s="6" t="s">
        <v>929</v>
      </c>
      <c r="D250" s="6" t="str">
        <f>VLOOKUP(C250,'alternate id'!$A$2:$C$956,3,FALSE)</f>
        <v>La Follette, TN</v>
      </c>
      <c r="E250" s="4">
        <f>VLOOKUP(D250,'sunrise times'!$A$2:$B$956,2,FALSE)</f>
        <v>0.29791666666666666</v>
      </c>
      <c r="F250" s="4"/>
      <c r="G250" s="4">
        <f>VLOOKUP($C250,'time leaving home q1 q2 q3'!$C$2:$F$956,2,FALSE)</f>
        <v>0.26527777777777778</v>
      </c>
      <c r="H250" s="14">
        <f>VLOOKUP($C250,'commute time q1 q2 q3'!$C$2:$F$957,2,FALSE)</f>
        <v>13.162217659137577</v>
      </c>
      <c r="I250" s="4">
        <f t="shared" si="18"/>
        <v>0.27430555555555558</v>
      </c>
      <c r="J250" s="13">
        <f t="shared" si="19"/>
        <v>-33.999999999999957</v>
      </c>
      <c r="K250" s="4"/>
      <c r="L250" s="4">
        <f>VLOOKUP($C250,'time leaving home q1 q2 q3'!$C$2:$F$956,3,FALSE)</f>
        <v>0.30833333333333335</v>
      </c>
      <c r="M250" s="14">
        <f>VLOOKUP($C250,'commute time q1 q2 q3'!$C$2:$F$957,3,FALSE)</f>
        <v>21.330759330759332</v>
      </c>
      <c r="N250" s="4">
        <f t="shared" si="20"/>
        <v>0.32291666666666669</v>
      </c>
      <c r="O250" s="13">
        <f t="shared" si="21"/>
        <v>36.000000000000028</v>
      </c>
      <c r="Q250" s="4">
        <f>VLOOKUP($C250,'time leaving home q1 q2 q3'!$C$2:$F$956,4,FALSE)</f>
        <v>0.36944444444444446</v>
      </c>
      <c r="R250" s="14">
        <f>VLOOKUP($C250,'commute time q1 q2 q3'!$C$2:$F$957,3,FALSE)</f>
        <v>21.330759330759332</v>
      </c>
      <c r="S250" s="4">
        <f t="shared" si="22"/>
        <v>0.3840277777777778</v>
      </c>
      <c r="T250" s="13">
        <f t="shared" si="23"/>
        <v>124.00000000000003</v>
      </c>
    </row>
    <row r="251" spans="1:20" x14ac:dyDescent="0.25">
      <c r="A251" s="6" t="s">
        <v>1610</v>
      </c>
      <c r="B251" s="6">
        <v>43260</v>
      </c>
      <c r="C251" s="6" t="s">
        <v>1611</v>
      </c>
      <c r="D251" s="6" t="str">
        <f>VLOOKUP(C251,'alternate id'!$A$2:$C$956,3,FALSE)</f>
        <v>Sheridan, WY</v>
      </c>
      <c r="E251" s="4">
        <f>VLOOKUP(D251,'sunrise times'!$A$2:$B$956,2,FALSE)</f>
        <v>0.27708333333333335</v>
      </c>
      <c r="F251" s="4"/>
      <c r="G251" s="4">
        <f>VLOOKUP($C251,'time leaving home q1 q2 q3'!$C$2:$F$956,2,FALSE)</f>
        <v>0.27430555555555552</v>
      </c>
      <c r="H251" s="14">
        <f>VLOOKUP($C251,'commute time q1 q2 q3'!$C$2:$F$957,2,FALSE)</f>
        <v>7.6058286723579629</v>
      </c>
      <c r="I251" s="4">
        <f t="shared" si="18"/>
        <v>0.27916666666666662</v>
      </c>
      <c r="J251" s="13">
        <f t="shared" si="19"/>
        <v>2.9999999999999094</v>
      </c>
      <c r="K251" s="4"/>
      <c r="L251" s="4">
        <f>VLOOKUP($C251,'time leaving home q1 q2 q3'!$C$2:$F$956,3,FALSE)</f>
        <v>0.30833333333333335</v>
      </c>
      <c r="M251" s="14">
        <f>VLOOKUP($C251,'commute time q1 q2 q3'!$C$2:$F$957,3,FALSE)</f>
        <v>12.886029411764707</v>
      </c>
      <c r="N251" s="4">
        <f t="shared" si="20"/>
        <v>0.31666666666666671</v>
      </c>
      <c r="O251" s="13">
        <f t="shared" si="21"/>
        <v>57.000000000000043</v>
      </c>
      <c r="Q251" s="4">
        <f>VLOOKUP($C251,'time leaving home q1 q2 q3'!$C$2:$F$956,4,FALSE)</f>
        <v>0.34583333333333338</v>
      </c>
      <c r="R251" s="14">
        <f>VLOOKUP($C251,'commute time q1 q2 q3'!$C$2:$F$957,3,FALSE)</f>
        <v>12.886029411764707</v>
      </c>
      <c r="S251" s="4">
        <f t="shared" si="22"/>
        <v>0.35416666666666674</v>
      </c>
      <c r="T251" s="13">
        <f t="shared" si="23"/>
        <v>111.00000000000009</v>
      </c>
    </row>
    <row r="252" spans="1:20" x14ac:dyDescent="0.25">
      <c r="A252" s="6" t="s">
        <v>1782</v>
      </c>
      <c r="B252" s="6">
        <v>46700</v>
      </c>
      <c r="C252" s="6" t="s">
        <v>1783</v>
      </c>
      <c r="D252" s="6" t="str">
        <f>VLOOKUP(C252,'alternate id'!$A$2:$C$956,3,FALSE)</f>
        <v>Vallejo, CA</v>
      </c>
      <c r="E252" s="4">
        <f>VLOOKUP(D252,'sunrise times'!$A$2:$B$956,2,FALSE)</f>
        <v>0.27847222222222223</v>
      </c>
      <c r="F252" s="4"/>
      <c r="G252" s="4">
        <f>VLOOKUP($C252,'time leaving home q1 q2 q3'!$C$2:$F$956,2,FALSE)</f>
        <v>0.2638888888888889</v>
      </c>
      <c r="H252" s="14">
        <f>VLOOKUP($C252,'commute time q1 q2 q3'!$C$2:$F$957,2,FALSE)</f>
        <v>13.122347296549179</v>
      </c>
      <c r="I252" s="4">
        <f t="shared" si="18"/>
        <v>0.2729166666666667</v>
      </c>
      <c r="J252" s="13">
        <f t="shared" si="19"/>
        <v>-7.9999999999999716</v>
      </c>
      <c r="K252" s="4"/>
      <c r="L252" s="4">
        <f>VLOOKUP($C252,'time leaving home q1 q2 q3'!$C$2:$F$956,3,FALSE)</f>
        <v>0.30833333333333335</v>
      </c>
      <c r="M252" s="14">
        <f>VLOOKUP($C252,'commute time q1 q2 q3'!$C$2:$F$957,3,FALSE)</f>
        <v>22.560976820370279</v>
      </c>
      <c r="N252" s="4">
        <f t="shared" si="20"/>
        <v>0.32361111111111113</v>
      </c>
      <c r="O252" s="13">
        <f t="shared" si="21"/>
        <v>65.000000000000014</v>
      </c>
      <c r="Q252" s="4">
        <f>VLOOKUP($C252,'time leaving home q1 q2 q3'!$C$2:$F$956,4,FALSE)</f>
        <v>0.37222222222222223</v>
      </c>
      <c r="R252" s="14">
        <f>VLOOKUP($C252,'commute time q1 q2 q3'!$C$2:$F$957,3,FALSE)</f>
        <v>22.560976820370279</v>
      </c>
      <c r="S252" s="4">
        <f t="shared" si="22"/>
        <v>0.38750000000000001</v>
      </c>
      <c r="T252" s="13">
        <f t="shared" si="23"/>
        <v>157</v>
      </c>
    </row>
    <row r="253" spans="1:20" x14ac:dyDescent="0.25">
      <c r="A253" s="6" t="s">
        <v>830</v>
      </c>
      <c r="B253" s="6">
        <v>27140</v>
      </c>
      <c r="C253" s="6" t="s">
        <v>831</v>
      </c>
      <c r="D253" s="6" t="str">
        <f>VLOOKUP(C253,'alternate id'!$A$2:$C$956,3,FALSE)</f>
        <v>Jackson, MS</v>
      </c>
      <c r="E253" s="4">
        <f>VLOOKUP(D253,'sunrise times'!$A$2:$B$956,2,FALSE)</f>
        <v>0.27291666666666664</v>
      </c>
      <c r="F253" s="4"/>
      <c r="G253" s="4">
        <f>VLOOKUP($C253,'time leaving home q1 q2 q3'!$C$2:$F$956,2,FALSE)</f>
        <v>0.27847222222222223</v>
      </c>
      <c r="H253" s="14">
        <f>VLOOKUP($C253,'commute time q1 q2 q3'!$C$2:$F$957,2,FALSE)</f>
        <v>15.398347336349367</v>
      </c>
      <c r="I253" s="4">
        <f t="shared" si="18"/>
        <v>0.28888888888888892</v>
      </c>
      <c r="J253" s="13">
        <f t="shared" si="19"/>
        <v>23.000000000000078</v>
      </c>
      <c r="K253" s="4"/>
      <c r="L253" s="4">
        <f>VLOOKUP($C253,'time leaving home q1 q2 q3'!$C$2:$F$956,3,FALSE)</f>
        <v>0.30833333333333335</v>
      </c>
      <c r="M253" s="14">
        <f>VLOOKUP($C253,'commute time q1 q2 q3'!$C$2:$F$957,3,FALSE)</f>
        <v>21.664208321952106</v>
      </c>
      <c r="N253" s="4">
        <f t="shared" si="20"/>
        <v>0.32291666666666669</v>
      </c>
      <c r="O253" s="13">
        <f t="shared" si="21"/>
        <v>72.000000000000057</v>
      </c>
      <c r="Q253" s="4">
        <f>VLOOKUP($C253,'time leaving home q1 q2 q3'!$C$2:$F$956,4,FALSE)</f>
        <v>0.34652777777777777</v>
      </c>
      <c r="R253" s="14">
        <f>VLOOKUP($C253,'commute time q1 q2 q3'!$C$2:$F$957,3,FALSE)</f>
        <v>21.664208321952106</v>
      </c>
      <c r="S253" s="4">
        <f t="shared" si="22"/>
        <v>0.3611111111111111</v>
      </c>
      <c r="T253" s="13">
        <f t="shared" si="23"/>
        <v>127.00000000000003</v>
      </c>
    </row>
    <row r="254" spans="1:20" x14ac:dyDescent="0.25">
      <c r="A254" s="6" t="s">
        <v>634</v>
      </c>
      <c r="B254" s="6">
        <v>23140</v>
      </c>
      <c r="C254" s="6" t="s">
        <v>635</v>
      </c>
      <c r="D254" s="6" t="str">
        <f>VLOOKUP(C254,'alternate id'!$A$2:$C$956,3,FALSE)</f>
        <v>Frankfort, IN</v>
      </c>
      <c r="E254" s="4">
        <f>VLOOKUP(D254,'sunrise times'!$A$2:$B$956,2,FALSE)</f>
        <v>0.30416666666666664</v>
      </c>
      <c r="F254" s="4"/>
      <c r="G254" s="4">
        <f>VLOOKUP($C254,'time leaving home q1 q2 q3'!$C$2:$F$956,2,FALSE)</f>
        <v>0.26041666666666669</v>
      </c>
      <c r="H254" s="14">
        <f>VLOOKUP($C254,'commute time q1 q2 q3'!$C$2:$F$957,2,FALSE)</f>
        <v>11.085001888930865</v>
      </c>
      <c r="I254" s="4">
        <f t="shared" si="18"/>
        <v>0.26805555555555555</v>
      </c>
      <c r="J254" s="13">
        <f t="shared" si="19"/>
        <v>-51.999999999999972</v>
      </c>
      <c r="K254" s="4"/>
      <c r="L254" s="4">
        <f>VLOOKUP($C254,'time leaving home q1 q2 q3'!$C$2:$F$956,3,FALSE)</f>
        <v>0.30833333333333335</v>
      </c>
      <c r="M254" s="14">
        <f>VLOOKUP($C254,'commute time q1 q2 q3'!$C$2:$F$957,3,FALSE)</f>
        <v>18.63353692393115</v>
      </c>
      <c r="N254" s="4">
        <f t="shared" si="20"/>
        <v>0.32083333333333336</v>
      </c>
      <c r="O254" s="13">
        <f t="shared" si="21"/>
        <v>24.000000000000075</v>
      </c>
      <c r="Q254" s="4">
        <f>VLOOKUP($C254,'time leaving home q1 q2 q3'!$C$2:$F$956,4,FALSE)</f>
        <v>0.42152777777777778</v>
      </c>
      <c r="R254" s="14">
        <f>VLOOKUP($C254,'commute time q1 q2 q3'!$C$2:$F$957,3,FALSE)</f>
        <v>18.63353692393115</v>
      </c>
      <c r="S254" s="4">
        <f t="shared" si="22"/>
        <v>0.43402777777777779</v>
      </c>
      <c r="T254" s="13">
        <f t="shared" si="23"/>
        <v>187.00000000000006</v>
      </c>
    </row>
    <row r="255" spans="1:20" x14ac:dyDescent="0.25">
      <c r="A255" s="6" t="s">
        <v>1682</v>
      </c>
      <c r="B255" s="6">
        <v>44700</v>
      </c>
      <c r="C255" s="6" t="s">
        <v>1683</v>
      </c>
      <c r="D255" s="6" t="str">
        <f>VLOOKUP(C255,'alternate id'!$A$2:$C$956,3,FALSE)</f>
        <v>Stockton, CA</v>
      </c>
      <c r="E255" s="4">
        <f>VLOOKUP(D255,'sunrise times'!$A$2:$B$956,2,FALSE)</f>
        <v>0.27569444444444446</v>
      </c>
      <c r="F255" s="4"/>
      <c r="G255" s="4">
        <f>VLOOKUP($C255,'time leaving home q1 q2 q3'!$C$2:$F$956,2,FALSE)</f>
        <v>0.25694444444444448</v>
      </c>
      <c r="H255" s="14">
        <f>VLOOKUP($C255,'commute time q1 q2 q3'!$C$2:$F$957,2,FALSE)</f>
        <v>12.812301054902271</v>
      </c>
      <c r="I255" s="4">
        <f t="shared" si="18"/>
        <v>0.26527777777777783</v>
      </c>
      <c r="J255" s="13">
        <f t="shared" si="19"/>
        <v>-14.999999999999947</v>
      </c>
      <c r="K255" s="4"/>
      <c r="L255" s="4">
        <f>VLOOKUP($C255,'time leaving home q1 q2 q3'!$C$2:$F$956,3,FALSE)</f>
        <v>0.30833333333333335</v>
      </c>
      <c r="M255" s="14">
        <f>VLOOKUP($C255,'commute time q1 q2 q3'!$C$2:$F$957,3,FALSE)</f>
        <v>21.139921898468007</v>
      </c>
      <c r="N255" s="4">
        <f t="shared" si="20"/>
        <v>0.32291666666666669</v>
      </c>
      <c r="O255" s="13">
        <f t="shared" si="21"/>
        <v>68</v>
      </c>
      <c r="Q255" s="4">
        <f>VLOOKUP($C255,'time leaving home q1 q2 q3'!$C$2:$F$956,4,FALSE)</f>
        <v>0.37291666666666662</v>
      </c>
      <c r="R255" s="14">
        <f>VLOOKUP($C255,'commute time q1 q2 q3'!$C$2:$F$957,3,FALSE)</f>
        <v>21.139921898468007</v>
      </c>
      <c r="S255" s="4">
        <f t="shared" si="22"/>
        <v>0.38749999999999996</v>
      </c>
      <c r="T255" s="13">
        <f t="shared" si="23"/>
        <v>160.99999999999991</v>
      </c>
    </row>
    <row r="256" spans="1:20" x14ac:dyDescent="0.25">
      <c r="A256" s="6" t="s">
        <v>346</v>
      </c>
      <c r="B256" s="6">
        <v>17220</v>
      </c>
      <c r="C256" s="6" t="s">
        <v>347</v>
      </c>
      <c r="D256" s="6" t="str">
        <f>VLOOKUP(C256,'alternate id'!$A$2:$C$956,3,FALSE)</f>
        <v>Clarksburg, WV</v>
      </c>
      <c r="E256" s="4">
        <f>VLOOKUP(D256,'sunrise times'!$A$2:$B$956,2,FALSE)</f>
        <v>0.28680555555555554</v>
      </c>
      <c r="F256" s="4"/>
      <c r="G256" s="4">
        <f>VLOOKUP($C256,'time leaving home q1 q2 q3'!$C$2:$F$956,2,FALSE)</f>
        <v>0.27152777777777776</v>
      </c>
      <c r="H256" s="14">
        <f>VLOOKUP($C256,'commute time q1 q2 q3'!$C$2:$F$957,2,FALSE)</f>
        <v>12.742546926757452</v>
      </c>
      <c r="I256" s="4">
        <f t="shared" si="18"/>
        <v>0.27986111111111112</v>
      </c>
      <c r="J256" s="13">
        <f t="shared" si="19"/>
        <v>-9.9999999999999645</v>
      </c>
      <c r="K256" s="4"/>
      <c r="L256" s="4">
        <f>VLOOKUP($C256,'time leaving home q1 q2 q3'!$C$2:$F$956,3,FALSE)</f>
        <v>0.30833333333333335</v>
      </c>
      <c r="M256" s="14">
        <f>VLOOKUP($C256,'commute time q1 q2 q3'!$C$2:$F$957,3,FALSE)</f>
        <v>20.728164154712186</v>
      </c>
      <c r="N256" s="4">
        <f t="shared" si="20"/>
        <v>0.32222222222222224</v>
      </c>
      <c r="O256" s="13">
        <f t="shared" si="21"/>
        <v>51.000000000000064</v>
      </c>
      <c r="Q256" s="4">
        <f>VLOOKUP($C256,'time leaving home q1 q2 q3'!$C$2:$F$956,4,FALSE)</f>
        <v>0.35902777777777778</v>
      </c>
      <c r="R256" s="14">
        <f>VLOOKUP($C256,'commute time q1 q2 q3'!$C$2:$F$957,3,FALSE)</f>
        <v>20.728164154712186</v>
      </c>
      <c r="S256" s="4">
        <f t="shared" si="22"/>
        <v>0.37291666666666667</v>
      </c>
      <c r="T256" s="13">
        <f t="shared" si="23"/>
        <v>124.00000000000003</v>
      </c>
    </row>
    <row r="257" spans="1:20" x14ac:dyDescent="0.25">
      <c r="A257" s="6" t="s">
        <v>1014</v>
      </c>
      <c r="B257" s="6">
        <v>30980</v>
      </c>
      <c r="C257" s="6" t="s">
        <v>1015</v>
      </c>
      <c r="D257" s="6" t="str">
        <f>VLOOKUP(C257,'alternate id'!$A$2:$C$956,3,FALSE)</f>
        <v>Longview, TX</v>
      </c>
      <c r="E257" s="4">
        <f>VLOOKUP(D257,'sunrise times'!$A$2:$B$956,2,FALSE)</f>
        <v>0.28611111111111115</v>
      </c>
      <c r="F257" s="4"/>
      <c r="G257" s="4">
        <f>VLOOKUP($C257,'time leaving home q1 q2 q3'!$C$2:$F$956,2,FALSE)</f>
        <v>0.26805555555555555</v>
      </c>
      <c r="H257" s="14">
        <f>VLOOKUP($C257,'commute time q1 q2 q3'!$C$2:$F$957,2,FALSE)</f>
        <v>11.519972308757355</v>
      </c>
      <c r="I257" s="4">
        <f t="shared" si="18"/>
        <v>0.27569444444444441</v>
      </c>
      <c r="J257" s="13">
        <f t="shared" si="19"/>
        <v>-15.000000000000107</v>
      </c>
      <c r="K257" s="4"/>
      <c r="L257" s="4">
        <f>VLOOKUP($C257,'time leaving home q1 q2 q3'!$C$2:$F$956,3,FALSE)</f>
        <v>0.30833333333333335</v>
      </c>
      <c r="M257" s="14">
        <f>VLOOKUP($C257,'commute time q1 q2 q3'!$C$2:$F$957,3,FALSE)</f>
        <v>18.46771653543307</v>
      </c>
      <c r="N257" s="4">
        <f t="shared" si="20"/>
        <v>0.32083333333333336</v>
      </c>
      <c r="O257" s="13">
        <f t="shared" si="21"/>
        <v>49.999999999999986</v>
      </c>
      <c r="Q257" s="4">
        <f>VLOOKUP($C257,'time leaving home q1 q2 q3'!$C$2:$F$956,4,FALSE)</f>
        <v>0.35069444444444442</v>
      </c>
      <c r="R257" s="14">
        <f>VLOOKUP($C257,'commute time q1 q2 q3'!$C$2:$F$957,3,FALSE)</f>
        <v>18.46771653543307</v>
      </c>
      <c r="S257" s="4">
        <f t="shared" si="22"/>
        <v>0.36319444444444443</v>
      </c>
      <c r="T257" s="13">
        <f t="shared" si="23"/>
        <v>110.99999999999991</v>
      </c>
    </row>
    <row r="258" spans="1:20" x14ac:dyDescent="0.25">
      <c r="A258" s="6" t="s">
        <v>1336</v>
      </c>
      <c r="B258" s="6">
        <v>37540</v>
      </c>
      <c r="C258" s="6" t="s">
        <v>1337</v>
      </c>
      <c r="D258" s="6" t="str">
        <f>VLOOKUP(C258,'alternate id'!$A$2:$C$956,3,FALSE)</f>
        <v>Paris, TN</v>
      </c>
      <c r="E258" s="4">
        <f>VLOOKUP(D258,'sunrise times'!$A$2:$B$956,2,FALSE)</f>
        <v>0.2673611111111111</v>
      </c>
      <c r="F258" s="4"/>
      <c r="G258" s="4">
        <f>VLOOKUP($C258,'time leaving home q1 q2 q3'!$C$2:$F$956,2,FALSE)</f>
        <v>0.27708333333333335</v>
      </c>
      <c r="H258" s="14">
        <f>VLOOKUP($C258,'commute time q1 q2 q3'!$C$2:$F$957,2,FALSE)</f>
        <v>10.338636363636363</v>
      </c>
      <c r="I258" s="4">
        <f t="shared" si="18"/>
        <v>0.28402777777777777</v>
      </c>
      <c r="J258" s="13">
        <f t="shared" si="19"/>
        <v>23.999999999999993</v>
      </c>
      <c r="K258" s="4"/>
      <c r="L258" s="4">
        <f>VLOOKUP($C258,'time leaving home q1 q2 q3'!$C$2:$F$956,3,FALSE)</f>
        <v>0.30833333333333335</v>
      </c>
      <c r="M258" s="14">
        <f>VLOOKUP($C258,'commute time q1 q2 q3'!$C$2:$F$957,3,FALSE)</f>
        <v>17.024780588538977</v>
      </c>
      <c r="N258" s="4">
        <f t="shared" si="20"/>
        <v>0.32013888888888892</v>
      </c>
      <c r="O258" s="13">
        <f t="shared" si="21"/>
        <v>76.000000000000057</v>
      </c>
      <c r="Q258" s="4">
        <f>VLOOKUP($C258,'time leaving home q1 q2 q3'!$C$2:$F$956,4,FALSE)</f>
        <v>0.3430555555555555</v>
      </c>
      <c r="R258" s="14">
        <f>VLOOKUP($C258,'commute time q1 q2 q3'!$C$2:$F$957,3,FALSE)</f>
        <v>17.024780588538977</v>
      </c>
      <c r="S258" s="4">
        <f t="shared" si="22"/>
        <v>0.35486111111111107</v>
      </c>
      <c r="T258" s="13">
        <f t="shared" si="23"/>
        <v>125.99999999999996</v>
      </c>
    </row>
    <row r="259" spans="1:20" x14ac:dyDescent="0.25">
      <c r="A259" s="6" t="s">
        <v>734</v>
      </c>
      <c r="B259" s="6">
        <v>25300</v>
      </c>
      <c r="C259" s="6" t="s">
        <v>735</v>
      </c>
      <c r="D259" s="6" t="str">
        <f>VLOOKUP(C259,'alternate id'!$A$2:$C$956,3,FALSE)</f>
        <v>Hannibal, MO</v>
      </c>
      <c r="E259" s="4">
        <f>VLOOKUP(D259,'sunrise times'!$A$2:$B$956,2,FALSE)</f>
        <v>0.27569444444444446</v>
      </c>
      <c r="F259" s="4"/>
      <c r="G259" s="4">
        <f>VLOOKUP($C259,'time leaving home q1 q2 q3'!$C$2:$F$956,2,FALSE)</f>
        <v>0.26944444444444443</v>
      </c>
      <c r="H259" s="14">
        <f>VLOOKUP($C259,'commute time q1 q2 q3'!$C$2:$F$957,2,FALSE)</f>
        <v>8.3980610208155113</v>
      </c>
      <c r="I259" s="4">
        <f t="shared" si="18"/>
        <v>0.27499999999999997</v>
      </c>
      <c r="J259" s="13">
        <f t="shared" si="19"/>
        <v>-1.0000000000000764</v>
      </c>
      <c r="K259" s="4"/>
      <c r="L259" s="4">
        <f>VLOOKUP($C259,'time leaving home q1 q2 q3'!$C$2:$F$956,3,FALSE)</f>
        <v>0.30833333333333335</v>
      </c>
      <c r="M259" s="14">
        <f>VLOOKUP($C259,'commute time q1 q2 q3'!$C$2:$F$957,3,FALSE)</f>
        <v>15.58170784568704</v>
      </c>
      <c r="N259" s="4">
        <f t="shared" si="20"/>
        <v>0.31875000000000003</v>
      </c>
      <c r="O259" s="13">
        <f t="shared" si="21"/>
        <v>62.000000000000014</v>
      </c>
      <c r="Q259" s="4">
        <f>VLOOKUP($C259,'time leaving home q1 q2 q3'!$C$2:$F$956,4,FALSE)</f>
        <v>0.3520833333333333</v>
      </c>
      <c r="R259" s="14">
        <f>VLOOKUP($C259,'commute time q1 q2 q3'!$C$2:$F$957,3,FALSE)</f>
        <v>15.58170784568704</v>
      </c>
      <c r="S259" s="4">
        <f t="shared" si="22"/>
        <v>0.36249999999999999</v>
      </c>
      <c r="T259" s="13">
        <f t="shared" si="23"/>
        <v>124.99999999999994</v>
      </c>
    </row>
    <row r="260" spans="1:20" x14ac:dyDescent="0.25">
      <c r="A260" s="6" t="s">
        <v>1118</v>
      </c>
      <c r="B260" s="6">
        <v>33020</v>
      </c>
      <c r="C260" s="6" t="s">
        <v>1119</v>
      </c>
      <c r="D260" s="6" t="str">
        <f>VLOOKUP(C260,'alternate id'!$A$2:$C$956,3,FALSE)</f>
        <v>Mexico, MO</v>
      </c>
      <c r="E260" s="4">
        <f>VLOOKUP(D260,'sunrise times'!$A$2:$B$956,2,FALSE)</f>
        <v>0.27708333333333335</v>
      </c>
      <c r="F260" s="4"/>
      <c r="G260" s="4">
        <f>VLOOKUP($C260,'time leaving home q1 q2 q3'!$C$2:$F$956,2,FALSE)</f>
        <v>0.27499999999999997</v>
      </c>
      <c r="H260" s="14">
        <f>VLOOKUP($C260,'commute time q1 q2 q3'!$C$2:$F$957,2,FALSE)</f>
        <v>7.7015963978714694</v>
      </c>
      <c r="I260" s="4">
        <f t="shared" ref="I260:I323" si="24">G260+TIME(0,H260,0)</f>
        <v>0.27986111111111106</v>
      </c>
      <c r="J260" s="13">
        <f t="shared" ref="J260:J323" si="25">(I260-$E260)*60*24</f>
        <v>3.9999999999999059</v>
      </c>
      <c r="K260" s="4"/>
      <c r="L260" s="4">
        <f>VLOOKUP($C260,'time leaving home q1 q2 q3'!$C$2:$F$956,3,FALSE)</f>
        <v>0.30833333333333335</v>
      </c>
      <c r="M260" s="14">
        <f>VLOOKUP($C260,'commute time q1 q2 q3'!$C$2:$F$957,3,FALSE)</f>
        <v>13.836875358989086</v>
      </c>
      <c r="N260" s="4">
        <f t="shared" ref="N260:N323" si="26">L260+TIME(0,M260,0)</f>
        <v>0.31736111111111115</v>
      </c>
      <c r="O260" s="13">
        <f t="shared" ref="O260:O323" si="27">(N260-$E260)*60*24</f>
        <v>58.000000000000028</v>
      </c>
      <c r="Q260" s="4">
        <f>VLOOKUP($C260,'time leaving home q1 q2 q3'!$C$2:$F$956,4,FALSE)</f>
        <v>0.36041666666666666</v>
      </c>
      <c r="R260" s="14">
        <f>VLOOKUP($C260,'commute time q1 q2 q3'!$C$2:$F$957,3,FALSE)</f>
        <v>13.836875358989086</v>
      </c>
      <c r="S260" s="4">
        <f t="shared" ref="S260:S323" si="28">Q260+TIME(0,R260,0)</f>
        <v>0.36944444444444446</v>
      </c>
      <c r="T260" s="13">
        <f t="shared" ref="T260:T323" si="29">(S260-$E260)*60*24</f>
        <v>133</v>
      </c>
    </row>
    <row r="261" spans="1:20" x14ac:dyDescent="0.25">
      <c r="A261" s="6" t="s">
        <v>276</v>
      </c>
      <c r="B261" s="6">
        <v>15700</v>
      </c>
      <c r="C261" s="6" t="s">
        <v>277</v>
      </c>
      <c r="D261" s="6" t="str">
        <f>VLOOKUP(C261,'alternate id'!$A$2:$C$956,3,FALSE)</f>
        <v>Cambridge, MD</v>
      </c>
      <c r="E261" s="4">
        <f>VLOOKUP(D261,'sunrise times'!$A$2:$B$956,2,FALSE)</f>
        <v>0.27499999999999997</v>
      </c>
      <c r="F261" s="4"/>
      <c r="G261" s="4">
        <f>VLOOKUP($C261,'time leaving home q1 q2 q3'!$C$2:$F$956,2,FALSE)</f>
        <v>0.27083333333333331</v>
      </c>
      <c r="H261" s="14">
        <f>VLOOKUP($C261,'commute time q1 q2 q3'!$C$2:$F$957,2,FALSE)</f>
        <v>11.839240506329114</v>
      </c>
      <c r="I261" s="4">
        <f t="shared" si="24"/>
        <v>0.27847222222222218</v>
      </c>
      <c r="J261" s="13">
        <f t="shared" si="25"/>
        <v>4.9999999999999822</v>
      </c>
      <c r="K261" s="4"/>
      <c r="L261" s="4">
        <f>VLOOKUP($C261,'time leaving home q1 q2 q3'!$C$2:$F$956,3,FALSE)</f>
        <v>0.30833333333333335</v>
      </c>
      <c r="M261" s="14">
        <f>VLOOKUP($C261,'commute time q1 q2 q3'!$C$2:$F$957,3,FALSE)</f>
        <v>20.94991744634012</v>
      </c>
      <c r="N261" s="4">
        <f t="shared" si="26"/>
        <v>0.32222222222222224</v>
      </c>
      <c r="O261" s="13">
        <f t="shared" si="27"/>
        <v>68.000000000000085</v>
      </c>
      <c r="Q261" s="4">
        <f>VLOOKUP($C261,'time leaving home q1 q2 q3'!$C$2:$F$956,4,FALSE)</f>
        <v>0.34930555555555554</v>
      </c>
      <c r="R261" s="14">
        <f>VLOOKUP($C261,'commute time q1 q2 q3'!$C$2:$F$957,3,FALSE)</f>
        <v>20.94991744634012</v>
      </c>
      <c r="S261" s="4">
        <f t="shared" si="28"/>
        <v>0.36319444444444443</v>
      </c>
      <c r="T261" s="13">
        <f t="shared" si="29"/>
        <v>127.00000000000003</v>
      </c>
    </row>
    <row r="262" spans="1:20" x14ac:dyDescent="0.25">
      <c r="A262" s="6" t="s">
        <v>798</v>
      </c>
      <c r="B262" s="6">
        <v>26500</v>
      </c>
      <c r="C262" s="6" t="s">
        <v>799</v>
      </c>
      <c r="D262" s="6" t="str">
        <f>VLOOKUP(C262,'alternate id'!$A$2:$C$956,3,FALSE)</f>
        <v>Huntingdon, PA</v>
      </c>
      <c r="E262" s="4">
        <f>VLOOKUP(D262,'sunrise times'!$A$2:$B$956,2,FALSE)</f>
        <v>0.28055555555555556</v>
      </c>
      <c r="F262" s="4"/>
      <c r="G262" s="4">
        <f>VLOOKUP($C262,'time leaving home q1 q2 q3'!$C$2:$F$956,2,FALSE)</f>
        <v>0.26111111111111113</v>
      </c>
      <c r="H262" s="14">
        <f>VLOOKUP($C262,'commute time q1 q2 q3'!$C$2:$F$957,2,FALSE)</f>
        <v>11.712801330008313</v>
      </c>
      <c r="I262" s="4">
        <f t="shared" si="24"/>
        <v>0.26874999999999999</v>
      </c>
      <c r="J262" s="13">
        <f t="shared" si="25"/>
        <v>-17.000000000000021</v>
      </c>
      <c r="K262" s="4"/>
      <c r="L262" s="4">
        <f>VLOOKUP($C262,'time leaving home q1 q2 q3'!$C$2:$F$956,3,FALSE)</f>
        <v>0.30833333333333335</v>
      </c>
      <c r="M262" s="14">
        <f>VLOOKUP($C262,'commute time q1 q2 q3'!$C$2:$F$957,3,FALSE)</f>
        <v>22.107068607068605</v>
      </c>
      <c r="N262" s="4">
        <f t="shared" si="26"/>
        <v>0.32361111111111113</v>
      </c>
      <c r="O262" s="13">
        <f t="shared" si="27"/>
        <v>62.000000000000014</v>
      </c>
      <c r="Q262" s="4">
        <f>VLOOKUP($C262,'time leaving home q1 q2 q3'!$C$2:$F$956,4,FALSE)</f>
        <v>0.37708333333333338</v>
      </c>
      <c r="R262" s="14">
        <f>VLOOKUP($C262,'commute time q1 q2 q3'!$C$2:$F$957,3,FALSE)</f>
        <v>22.107068607068605</v>
      </c>
      <c r="S262" s="4">
        <f t="shared" si="28"/>
        <v>0.39236111111111116</v>
      </c>
      <c r="T262" s="13">
        <f t="shared" si="29"/>
        <v>161.00000000000006</v>
      </c>
    </row>
    <row r="263" spans="1:20" x14ac:dyDescent="0.25">
      <c r="A263" s="6" t="s">
        <v>334</v>
      </c>
      <c r="B263" s="6">
        <v>16940</v>
      </c>
      <c r="C263" s="6" t="s">
        <v>335</v>
      </c>
      <c r="D263" s="6" t="str">
        <f>VLOOKUP(C263,'alternate id'!$A$2:$C$956,3,FALSE)</f>
        <v>Cheyenne, WY</v>
      </c>
      <c r="E263" s="4">
        <f>VLOOKUP(D263,'sunrise times'!$A$2:$B$956,2,FALSE)</f>
        <v>0.27152777777777776</v>
      </c>
      <c r="F263" s="4"/>
      <c r="G263" s="4">
        <f>VLOOKUP($C263,'time leaving home q1 q2 q3'!$C$2:$F$956,2,FALSE)</f>
        <v>0.27569444444444441</v>
      </c>
      <c r="H263" s="14">
        <f>VLOOKUP($C263,'commute time q1 q2 q3'!$C$2:$F$957,2,FALSE)</f>
        <v>10.118024976539377</v>
      </c>
      <c r="I263" s="4">
        <f t="shared" si="24"/>
        <v>0.28263888888888883</v>
      </c>
      <c r="J263" s="13">
        <f t="shared" si="25"/>
        <v>15.999999999999943</v>
      </c>
      <c r="K263" s="4"/>
      <c r="L263" s="4">
        <f>VLOOKUP($C263,'time leaving home q1 q2 q3'!$C$2:$F$956,3,FALSE)</f>
        <v>0.30902777777777779</v>
      </c>
      <c r="M263" s="14">
        <f>VLOOKUP($C263,'commute time q1 q2 q3'!$C$2:$F$957,3,FALSE)</f>
        <v>13.386270121995235</v>
      </c>
      <c r="N263" s="4">
        <f t="shared" si="26"/>
        <v>0.31805555555555559</v>
      </c>
      <c r="O263" s="13">
        <f t="shared" si="27"/>
        <v>67.000000000000085</v>
      </c>
      <c r="Q263" s="4">
        <f>VLOOKUP($C263,'time leaving home q1 q2 q3'!$C$2:$F$956,4,FALSE)</f>
        <v>0.34652777777777777</v>
      </c>
      <c r="R263" s="14">
        <f>VLOOKUP($C263,'commute time q1 q2 q3'!$C$2:$F$957,3,FALSE)</f>
        <v>13.386270121995235</v>
      </c>
      <c r="S263" s="4">
        <f t="shared" si="28"/>
        <v>0.35555555555555557</v>
      </c>
      <c r="T263" s="13">
        <f t="shared" si="29"/>
        <v>121.00000000000006</v>
      </c>
    </row>
    <row r="264" spans="1:20" x14ac:dyDescent="0.25">
      <c r="A264" s="6" t="s">
        <v>1214</v>
      </c>
      <c r="B264" s="6">
        <v>34980</v>
      </c>
      <c r="C264" s="6" t="s">
        <v>1215</v>
      </c>
      <c r="D264" s="6" t="str">
        <f>VLOOKUP(C264,'alternate id'!$A$2:$C$956,3,FALSE)</f>
        <v>Nashville, TN</v>
      </c>
      <c r="E264" s="4">
        <f>VLOOKUP(D264,'sunrise times'!$A$2:$B$956,2,FALSE)</f>
        <v>0.26319444444444445</v>
      </c>
      <c r="F264" s="4"/>
      <c r="G264" s="4">
        <f>VLOOKUP($C264,'time leaving home q1 q2 q3'!$C$2:$F$956,2,FALSE)</f>
        <v>0.27291666666666664</v>
      </c>
      <c r="H264" s="14">
        <f>VLOOKUP($C264,'commute time q1 q2 q3'!$C$2:$F$957,2,FALSE)</f>
        <v>15.603623328991251</v>
      </c>
      <c r="I264" s="4">
        <f t="shared" si="24"/>
        <v>0.28333333333333333</v>
      </c>
      <c r="J264" s="13">
        <f t="shared" si="25"/>
        <v>28.999999999999979</v>
      </c>
      <c r="K264" s="4"/>
      <c r="L264" s="4">
        <f>VLOOKUP($C264,'time leaving home q1 q2 q3'!$C$2:$F$956,3,FALSE)</f>
        <v>0.30902777777777779</v>
      </c>
      <c r="M264" s="14">
        <f>VLOOKUP($C264,'commute time q1 q2 q3'!$C$2:$F$957,3,FALSE)</f>
        <v>23.149560065437502</v>
      </c>
      <c r="N264" s="4">
        <f t="shared" si="26"/>
        <v>0.32500000000000001</v>
      </c>
      <c r="O264" s="13">
        <f t="shared" si="27"/>
        <v>89</v>
      </c>
      <c r="Q264" s="4">
        <f>VLOOKUP($C264,'time leaving home q1 q2 q3'!$C$2:$F$956,4,FALSE)</f>
        <v>0.3611111111111111</v>
      </c>
      <c r="R264" s="14">
        <f>VLOOKUP($C264,'commute time q1 q2 q3'!$C$2:$F$957,3,FALSE)</f>
        <v>23.149560065437502</v>
      </c>
      <c r="S264" s="4">
        <f t="shared" si="28"/>
        <v>0.37708333333333333</v>
      </c>
      <c r="T264" s="13">
        <f t="shared" si="29"/>
        <v>163.99999999999997</v>
      </c>
    </row>
    <row r="265" spans="1:20" x14ac:dyDescent="0.25">
      <c r="A265" s="6" t="s">
        <v>26</v>
      </c>
      <c r="B265" s="6">
        <v>10540</v>
      </c>
      <c r="C265" s="6" t="s">
        <v>27</v>
      </c>
      <c r="D265" s="6" t="str">
        <f>VLOOKUP(C265,'alternate id'!$A$2:$C$956,3,FALSE)</f>
        <v>Albany, OR</v>
      </c>
      <c r="E265" s="4">
        <f>VLOOKUP(D265,'sunrise times'!$A$2:$B$956,2,FALSE)</f>
        <v>0.27986111111111112</v>
      </c>
      <c r="F265" s="4"/>
      <c r="G265" s="4">
        <f>VLOOKUP($C265,'time leaving home q1 q2 q3'!$C$2:$F$956,2,FALSE)</f>
        <v>0.26458333333333334</v>
      </c>
      <c r="H265" s="14">
        <f>VLOOKUP($C265,'commute time q1 q2 q3'!$C$2:$F$957,2,FALSE)</f>
        <v>11.124774178007948</v>
      </c>
      <c r="I265" s="4">
        <f t="shared" si="24"/>
        <v>0.2722222222222222</v>
      </c>
      <c r="J265" s="13">
        <f t="shared" si="25"/>
        <v>-11.000000000000041</v>
      </c>
      <c r="K265" s="4"/>
      <c r="L265" s="4">
        <f>VLOOKUP($C265,'time leaving home q1 q2 q3'!$C$2:$F$956,3,FALSE)</f>
        <v>0.30902777777777779</v>
      </c>
      <c r="M265" s="14">
        <f>VLOOKUP($C265,'commute time q1 q2 q3'!$C$2:$F$957,3,FALSE)</f>
        <v>20.253910149750418</v>
      </c>
      <c r="N265" s="4">
        <f t="shared" si="26"/>
        <v>0.32291666666666669</v>
      </c>
      <c r="O265" s="13">
        <f t="shared" si="27"/>
        <v>62.000000000000014</v>
      </c>
      <c r="Q265" s="4">
        <f>VLOOKUP($C265,'time leaving home q1 q2 q3'!$C$2:$F$956,4,FALSE)</f>
        <v>0.36249999999999999</v>
      </c>
      <c r="R265" s="14">
        <f>VLOOKUP($C265,'commute time q1 q2 q3'!$C$2:$F$957,3,FALSE)</f>
        <v>20.253910149750418</v>
      </c>
      <c r="S265" s="4">
        <f t="shared" si="28"/>
        <v>0.37638888888888888</v>
      </c>
      <c r="T265" s="13">
        <f t="shared" si="29"/>
        <v>139</v>
      </c>
    </row>
    <row r="266" spans="1:20" x14ac:dyDescent="0.25">
      <c r="A266" s="6" t="s">
        <v>530</v>
      </c>
      <c r="B266" s="6">
        <v>20980</v>
      </c>
      <c r="C266" s="6" t="s">
        <v>531</v>
      </c>
      <c r="D266" s="6" t="str">
        <f>VLOOKUP(C266,'alternate id'!$A$2:$C$956,3,FALSE)</f>
        <v>El Dorado, AR</v>
      </c>
      <c r="E266" s="4">
        <f>VLOOKUP(D266,'sunrise times'!$A$2:$B$956,2,FALSE)</f>
        <v>0.27986111111111112</v>
      </c>
      <c r="F266" s="4"/>
      <c r="G266" s="4">
        <f>VLOOKUP($C266,'time leaving home q1 q2 q3'!$C$2:$F$956,2,FALSE)</f>
        <v>0.27152777777777776</v>
      </c>
      <c r="H266" s="14">
        <f>VLOOKUP($C266,'commute time q1 q2 q3'!$C$2:$F$957,2,FALSE)</f>
        <v>10.479130649543096</v>
      </c>
      <c r="I266" s="4">
        <f t="shared" si="24"/>
        <v>0.27847222222222218</v>
      </c>
      <c r="J266" s="13">
        <f t="shared" si="25"/>
        <v>-2.0000000000000728</v>
      </c>
      <c r="K266" s="4"/>
      <c r="L266" s="4">
        <f>VLOOKUP($C266,'time leaving home q1 q2 q3'!$C$2:$F$956,3,FALSE)</f>
        <v>0.30902777777777779</v>
      </c>
      <c r="M266" s="14">
        <f>VLOOKUP($C266,'commute time q1 q2 q3'!$C$2:$F$957,3,FALSE)</f>
        <v>15.699539776462853</v>
      </c>
      <c r="N266" s="4">
        <f t="shared" si="26"/>
        <v>0.31944444444444448</v>
      </c>
      <c r="O266" s="13">
        <f t="shared" si="27"/>
        <v>57.000000000000043</v>
      </c>
      <c r="Q266" s="4">
        <f>VLOOKUP($C266,'time leaving home q1 q2 q3'!$C$2:$F$956,4,FALSE)</f>
        <v>0.34722222222222227</v>
      </c>
      <c r="R266" s="14">
        <f>VLOOKUP($C266,'commute time q1 q2 q3'!$C$2:$F$957,3,FALSE)</f>
        <v>15.699539776462853</v>
      </c>
      <c r="S266" s="4">
        <f t="shared" si="28"/>
        <v>0.35763888888888895</v>
      </c>
      <c r="T266" s="13">
        <f t="shared" si="29"/>
        <v>112.00000000000007</v>
      </c>
    </row>
    <row r="267" spans="1:20" x14ac:dyDescent="0.25">
      <c r="A267" s="6" t="s">
        <v>606</v>
      </c>
      <c r="B267" s="6">
        <v>22520</v>
      </c>
      <c r="C267" s="6" t="s">
        <v>607</v>
      </c>
      <c r="D267" s="6" t="str">
        <f>VLOOKUP(C267,'alternate id'!$A$2:$C$956,3,FALSE)</f>
        <v>Florence, AL</v>
      </c>
      <c r="E267" s="4">
        <f>VLOOKUP(D267,'sunrise times'!$A$2:$B$956,2,FALSE)</f>
        <v>0.26597222222222222</v>
      </c>
      <c r="F267" s="4"/>
      <c r="G267" s="4">
        <f>VLOOKUP($C267,'time leaving home q1 q2 q3'!$C$2:$F$956,2,FALSE)</f>
        <v>0.26666666666666666</v>
      </c>
      <c r="H267" s="14">
        <f>VLOOKUP($C267,'commute time q1 q2 q3'!$C$2:$F$957,2,FALSE)</f>
        <v>11.939952234732173</v>
      </c>
      <c r="I267" s="4">
        <f t="shared" si="24"/>
        <v>0.27430555555555552</v>
      </c>
      <c r="J267" s="13">
        <f t="shared" si="25"/>
        <v>11.999999999999957</v>
      </c>
      <c r="K267" s="4"/>
      <c r="L267" s="4">
        <f>VLOOKUP($C267,'time leaving home q1 q2 q3'!$C$2:$F$956,3,FALSE)</f>
        <v>0.30902777777777779</v>
      </c>
      <c r="M267" s="14">
        <f>VLOOKUP($C267,'commute time q1 q2 q3'!$C$2:$F$957,3,FALSE)</f>
        <v>18.754784301005515</v>
      </c>
      <c r="N267" s="4">
        <f t="shared" si="26"/>
        <v>0.3215277777777778</v>
      </c>
      <c r="O267" s="13">
        <f t="shared" si="27"/>
        <v>80.000000000000028</v>
      </c>
      <c r="Q267" s="4">
        <f>VLOOKUP($C267,'time leaving home q1 q2 q3'!$C$2:$F$956,4,FALSE)</f>
        <v>0.35833333333333334</v>
      </c>
      <c r="R267" s="14">
        <f>VLOOKUP($C267,'commute time q1 q2 q3'!$C$2:$F$957,3,FALSE)</f>
        <v>18.754784301005515</v>
      </c>
      <c r="S267" s="4">
        <f t="shared" si="28"/>
        <v>0.37083333333333335</v>
      </c>
      <c r="T267" s="13">
        <f t="shared" si="29"/>
        <v>151.00000000000003</v>
      </c>
    </row>
    <row r="268" spans="1:20" x14ac:dyDescent="0.25">
      <c r="A268" s="6" t="s">
        <v>1258</v>
      </c>
      <c r="B268" s="6">
        <v>35940</v>
      </c>
      <c r="C268" s="6" t="s">
        <v>1259</v>
      </c>
      <c r="D268" s="6" t="str">
        <f>VLOOKUP(C268,'alternate id'!$A$2:$C$956,3,FALSE)</f>
        <v>Norwalk, OH</v>
      </c>
      <c r="E268" s="4">
        <f>VLOOKUP(D268,'sunrise times'!$A$2:$B$956,2,FALSE)</f>
        <v>0.29305555555555557</v>
      </c>
      <c r="F268" s="4"/>
      <c r="G268" s="4">
        <f>VLOOKUP($C268,'time leaving home q1 q2 q3'!$C$2:$F$956,2,FALSE)</f>
        <v>0.26458333333333334</v>
      </c>
      <c r="H268" s="14">
        <f>VLOOKUP($C268,'commute time q1 q2 q3'!$C$2:$F$957,2,FALSE)</f>
        <v>8.4413090339016268</v>
      </c>
      <c r="I268" s="4">
        <f t="shared" si="24"/>
        <v>0.27013888888888887</v>
      </c>
      <c r="J268" s="13">
        <f t="shared" si="25"/>
        <v>-33.000000000000043</v>
      </c>
      <c r="K268" s="4"/>
      <c r="L268" s="4">
        <f>VLOOKUP($C268,'time leaving home q1 q2 q3'!$C$2:$F$956,3,FALSE)</f>
        <v>0.30902777777777779</v>
      </c>
      <c r="M268" s="14">
        <f>VLOOKUP($C268,'commute time q1 q2 q3'!$C$2:$F$957,3,FALSE)</f>
        <v>17.489158163265305</v>
      </c>
      <c r="N268" s="4">
        <f t="shared" si="26"/>
        <v>0.32083333333333336</v>
      </c>
      <c r="O268" s="13">
        <f t="shared" si="27"/>
        <v>40.000000000000014</v>
      </c>
      <c r="Q268" s="4">
        <f>VLOOKUP($C268,'time leaving home q1 q2 q3'!$C$2:$F$956,4,FALSE)</f>
        <v>0.39513888888888887</v>
      </c>
      <c r="R268" s="14">
        <f>VLOOKUP($C268,'commute time q1 q2 q3'!$C$2:$F$957,3,FALSE)</f>
        <v>17.489158163265305</v>
      </c>
      <c r="S268" s="4">
        <f t="shared" si="28"/>
        <v>0.40694444444444444</v>
      </c>
      <c r="T268" s="13">
        <f t="shared" si="29"/>
        <v>163.99999999999997</v>
      </c>
    </row>
    <row r="269" spans="1:20" x14ac:dyDescent="0.25">
      <c r="A269" s="6" t="s">
        <v>1138</v>
      </c>
      <c r="B269" s="6">
        <v>33420</v>
      </c>
      <c r="C269" s="6" t="s">
        <v>1139</v>
      </c>
      <c r="D269" s="6" t="str">
        <f>VLOOKUP(C269,'alternate id'!$A$2:$C$956,3,FALSE)</f>
        <v>Mineral Wells, TX</v>
      </c>
      <c r="E269" s="4">
        <f>VLOOKUP(D269,'sunrise times'!$A$2:$B$956,2,FALSE)</f>
        <v>0.2951388888888889</v>
      </c>
      <c r="F269" s="4"/>
      <c r="G269" s="4">
        <f>VLOOKUP($C269,'time leaving home q1 q2 q3'!$C$2:$F$956,2,FALSE)</f>
        <v>0.2673611111111111</v>
      </c>
      <c r="H269" s="14">
        <f>VLOOKUP($C269,'commute time q1 q2 q3'!$C$2:$F$957,2,FALSE)</f>
        <v>8.6486363636363635</v>
      </c>
      <c r="I269" s="4">
        <f t="shared" si="24"/>
        <v>0.27291666666666664</v>
      </c>
      <c r="J269" s="13">
        <f t="shared" si="25"/>
        <v>-32.000000000000043</v>
      </c>
      <c r="K269" s="4"/>
      <c r="L269" s="4">
        <f>VLOOKUP($C269,'time leaving home q1 q2 q3'!$C$2:$F$956,3,FALSE)</f>
        <v>0.30902777777777779</v>
      </c>
      <c r="M269" s="14">
        <f>VLOOKUP($C269,'commute time q1 q2 q3'!$C$2:$F$957,3,FALSE)</f>
        <v>16.678332092330603</v>
      </c>
      <c r="N269" s="4">
        <f t="shared" si="26"/>
        <v>0.32013888888888892</v>
      </c>
      <c r="O269" s="13">
        <f t="shared" si="27"/>
        <v>36.000000000000028</v>
      </c>
      <c r="Q269" s="4">
        <f>VLOOKUP($C269,'time leaving home q1 q2 q3'!$C$2:$F$956,4,FALSE)</f>
        <v>0.34791666666666665</v>
      </c>
      <c r="R269" s="14">
        <f>VLOOKUP($C269,'commute time q1 q2 q3'!$C$2:$F$957,3,FALSE)</f>
        <v>16.678332092330603</v>
      </c>
      <c r="S269" s="4">
        <f t="shared" si="28"/>
        <v>0.35902777777777778</v>
      </c>
      <c r="T269" s="13">
        <f t="shared" si="29"/>
        <v>92</v>
      </c>
    </row>
    <row r="270" spans="1:20" x14ac:dyDescent="0.25">
      <c r="A270" s="6" t="s">
        <v>1796</v>
      </c>
      <c r="B270" s="6">
        <v>47020</v>
      </c>
      <c r="C270" s="6" t="s">
        <v>1797</v>
      </c>
      <c r="D270" s="6" t="str">
        <f>VLOOKUP(C270,'alternate id'!$A$2:$C$956,3,FALSE)</f>
        <v>Victoria, TX</v>
      </c>
      <c r="E270" s="4">
        <f>VLOOKUP(D270,'sunrise times'!$A$2:$B$956,2,FALSE)</f>
        <v>0.29236111111111113</v>
      </c>
      <c r="F270" s="4"/>
      <c r="G270" s="4">
        <f>VLOOKUP($C270,'time leaving home q1 q2 q3'!$C$2:$F$956,2,FALSE)</f>
        <v>0.26944444444444443</v>
      </c>
      <c r="H270" s="14">
        <f>VLOOKUP($C270,'commute time q1 q2 q3'!$C$2:$F$957,2,FALSE)</f>
        <v>10.790765052059756</v>
      </c>
      <c r="I270" s="4">
        <f t="shared" si="24"/>
        <v>0.27638888888888885</v>
      </c>
      <c r="J270" s="13">
        <f t="shared" si="25"/>
        <v>-23.000000000000078</v>
      </c>
      <c r="K270" s="4"/>
      <c r="L270" s="4">
        <f>VLOOKUP($C270,'time leaving home q1 q2 q3'!$C$2:$F$956,3,FALSE)</f>
        <v>0.30902777777777779</v>
      </c>
      <c r="M270" s="14">
        <f>VLOOKUP($C270,'commute time q1 q2 q3'!$C$2:$F$957,3,FALSE)</f>
        <v>16.657939476368583</v>
      </c>
      <c r="N270" s="4">
        <f t="shared" si="26"/>
        <v>0.32013888888888892</v>
      </c>
      <c r="O270" s="13">
        <f t="shared" si="27"/>
        <v>40.000000000000014</v>
      </c>
      <c r="Q270" s="4">
        <f>VLOOKUP($C270,'time leaving home q1 q2 q3'!$C$2:$F$956,4,FALSE)</f>
        <v>0.34930555555555554</v>
      </c>
      <c r="R270" s="14">
        <f>VLOOKUP($C270,'commute time q1 q2 q3'!$C$2:$F$957,3,FALSE)</f>
        <v>16.657939476368583</v>
      </c>
      <c r="S270" s="4">
        <f t="shared" si="28"/>
        <v>0.36041666666666666</v>
      </c>
      <c r="T270" s="13">
        <f t="shared" si="29"/>
        <v>97.999999999999972</v>
      </c>
    </row>
    <row r="271" spans="1:20" x14ac:dyDescent="0.25">
      <c r="A271" s="6" t="s">
        <v>568</v>
      </c>
      <c r="B271" s="6">
        <v>21780</v>
      </c>
      <c r="C271" s="6" t="s">
        <v>569</v>
      </c>
      <c r="D271" s="6" t="str">
        <f>VLOOKUP(C271,'alternate id'!$A$2:$C$956,3,FALSE)</f>
        <v>Evansville, IN</v>
      </c>
      <c r="E271" s="4">
        <f>VLOOKUP(D271,'sunrise times'!$A$2:$B$956,2,FALSE)</f>
        <v>0.26527777777777778</v>
      </c>
      <c r="F271" s="4"/>
      <c r="G271" s="4">
        <f>VLOOKUP($C271,'time leaving home q1 q2 q3'!$C$2:$F$956,2,FALSE)</f>
        <v>0.26874999999999999</v>
      </c>
      <c r="H271" s="14">
        <f>VLOOKUP($C271,'commute time q1 q2 q3'!$C$2:$F$957,2,FALSE)</f>
        <v>12.064698427920677</v>
      </c>
      <c r="I271" s="4">
        <f t="shared" si="24"/>
        <v>0.27708333333333335</v>
      </c>
      <c r="J271" s="13">
        <f t="shared" si="25"/>
        <v>17.000000000000021</v>
      </c>
      <c r="K271" s="4"/>
      <c r="L271" s="4">
        <f>VLOOKUP($C271,'time leaving home q1 q2 q3'!$C$2:$F$956,3,FALSE)</f>
        <v>0.30902777777777779</v>
      </c>
      <c r="M271" s="14">
        <f>VLOOKUP($C271,'commute time q1 q2 q3'!$C$2:$F$957,3,FALSE)</f>
        <v>18.254170577371401</v>
      </c>
      <c r="N271" s="4">
        <f t="shared" si="26"/>
        <v>0.3215277777777778</v>
      </c>
      <c r="O271" s="13">
        <f t="shared" si="27"/>
        <v>81.000000000000028</v>
      </c>
      <c r="Q271" s="4">
        <f>VLOOKUP($C271,'time leaving home q1 q2 q3'!$C$2:$F$956,4,FALSE)</f>
        <v>0.37777777777777777</v>
      </c>
      <c r="R271" s="14">
        <f>VLOOKUP($C271,'commute time q1 q2 q3'!$C$2:$F$957,3,FALSE)</f>
        <v>18.254170577371401</v>
      </c>
      <c r="S271" s="4">
        <f t="shared" si="28"/>
        <v>0.39027777777777778</v>
      </c>
      <c r="T271" s="13">
        <f t="shared" si="29"/>
        <v>180</v>
      </c>
    </row>
    <row r="272" spans="1:20" x14ac:dyDescent="0.25">
      <c r="A272" s="6" t="s">
        <v>46</v>
      </c>
      <c r="B272" s="6">
        <v>10880</v>
      </c>
      <c r="C272" s="6" t="s">
        <v>47</v>
      </c>
      <c r="D272" s="6" t="str">
        <f>VLOOKUP(C272,'alternate id'!$A$2:$C$956,3,FALSE)</f>
        <v>Allegan, MI</v>
      </c>
      <c r="E272" s="4">
        <f>VLOOKUP(D272,'sunrise times'!$A$2:$B$956,2,FALSE)</f>
        <v>0.30208333333333331</v>
      </c>
      <c r="F272" s="4"/>
      <c r="G272" s="4">
        <f>VLOOKUP($C272,'time leaving home q1 q2 q3'!$C$2:$F$956,2,FALSE)</f>
        <v>0.26874999999999999</v>
      </c>
      <c r="H272" s="14">
        <f>VLOOKUP($C272,'commute time q1 q2 q3'!$C$2:$F$957,2,FALSE)</f>
        <v>12.337438812569083</v>
      </c>
      <c r="I272" s="4">
        <f t="shared" si="24"/>
        <v>0.27708333333333335</v>
      </c>
      <c r="J272" s="13">
        <f t="shared" si="25"/>
        <v>-35.99999999999995</v>
      </c>
      <c r="K272" s="4"/>
      <c r="L272" s="4">
        <f>VLOOKUP($C272,'time leaving home q1 q2 q3'!$C$2:$F$956,3,FALSE)</f>
        <v>0.30902777777777779</v>
      </c>
      <c r="M272" s="14">
        <f>VLOOKUP($C272,'commute time q1 q2 q3'!$C$2:$F$957,3,FALSE)</f>
        <v>21.442698455703063</v>
      </c>
      <c r="N272" s="4">
        <f t="shared" si="26"/>
        <v>0.32361111111111113</v>
      </c>
      <c r="O272" s="13">
        <f t="shared" si="27"/>
        <v>31.00000000000005</v>
      </c>
      <c r="Q272" s="4">
        <f>VLOOKUP($C272,'time leaving home q1 q2 q3'!$C$2:$F$956,4,FALSE)</f>
        <v>0.36527777777777781</v>
      </c>
      <c r="R272" s="14">
        <f>VLOOKUP($C272,'commute time q1 q2 q3'!$C$2:$F$957,3,FALSE)</f>
        <v>21.442698455703063</v>
      </c>
      <c r="S272" s="4">
        <f t="shared" si="28"/>
        <v>0.37986111111111115</v>
      </c>
      <c r="T272" s="13">
        <f t="shared" si="29"/>
        <v>112.00000000000007</v>
      </c>
    </row>
    <row r="273" spans="1:20" x14ac:dyDescent="0.25">
      <c r="A273" s="6" t="s">
        <v>406</v>
      </c>
      <c r="B273" s="6">
        <v>18420</v>
      </c>
      <c r="C273" s="6" t="s">
        <v>407</v>
      </c>
      <c r="D273" s="6" t="str">
        <f>VLOOKUP(C273,'alternate id'!$A$2:$C$956,3,FALSE)</f>
        <v>Corinth, MS</v>
      </c>
      <c r="E273" s="4">
        <f>VLOOKUP(D273,'sunrise times'!$A$2:$B$956,2,FALSE)</f>
        <v>0.26805555555555555</v>
      </c>
      <c r="F273" s="4"/>
      <c r="G273" s="4">
        <f>VLOOKUP($C273,'time leaving home q1 q2 q3'!$C$2:$F$956,2,FALSE)</f>
        <v>0.27430555555555552</v>
      </c>
      <c r="H273" s="14">
        <f>VLOOKUP($C273,'commute time q1 q2 q3'!$C$2:$F$957,2,FALSE)</f>
        <v>10.926105563480743</v>
      </c>
      <c r="I273" s="4">
        <f t="shared" si="24"/>
        <v>0.28124999999999994</v>
      </c>
      <c r="J273" s="13">
        <f t="shared" si="25"/>
        <v>18.999999999999932</v>
      </c>
      <c r="K273" s="4"/>
      <c r="L273" s="4">
        <f>VLOOKUP($C273,'time leaving home q1 q2 q3'!$C$2:$F$956,3,FALSE)</f>
        <v>0.30902777777777779</v>
      </c>
      <c r="M273" s="14">
        <f>VLOOKUP($C273,'commute time q1 q2 q3'!$C$2:$F$957,3,FALSE)</f>
        <v>16.442568958419102</v>
      </c>
      <c r="N273" s="4">
        <f t="shared" si="26"/>
        <v>0.32013888888888892</v>
      </c>
      <c r="O273" s="13">
        <f t="shared" si="27"/>
        <v>75.000000000000057</v>
      </c>
      <c r="Q273" s="4">
        <f>VLOOKUP($C273,'time leaving home q1 q2 q3'!$C$2:$F$956,4,FALSE)</f>
        <v>0.35416666666666669</v>
      </c>
      <c r="R273" s="14">
        <f>VLOOKUP($C273,'commute time q1 q2 q3'!$C$2:$F$957,3,FALSE)</f>
        <v>16.442568958419102</v>
      </c>
      <c r="S273" s="4">
        <f t="shared" si="28"/>
        <v>0.36527777777777781</v>
      </c>
      <c r="T273" s="13">
        <f t="shared" si="29"/>
        <v>140.00000000000006</v>
      </c>
    </row>
    <row r="274" spans="1:20" x14ac:dyDescent="0.25">
      <c r="A274" s="6" t="s">
        <v>558</v>
      </c>
      <c r="B274" s="6">
        <v>21580</v>
      </c>
      <c r="C274" s="6" t="s">
        <v>559</v>
      </c>
      <c r="D274" s="6" t="str">
        <f>VLOOKUP(C274,'alternate id'!$A$2:$C$956,3,FALSE)</f>
        <v>Espanola, NM</v>
      </c>
      <c r="E274" s="4">
        <f>VLOOKUP(D274,'sunrise times'!$A$2:$B$956,2,FALSE)</f>
        <v>0.27569444444444446</v>
      </c>
      <c r="F274" s="4"/>
      <c r="G274" s="4">
        <f>VLOOKUP($C274,'time leaving home q1 q2 q3'!$C$2:$F$956,2,FALSE)</f>
        <v>0.27638888888888891</v>
      </c>
      <c r="H274" s="14">
        <f>VLOOKUP($C274,'commute time q1 q2 q3'!$C$2:$F$957,2,FALSE)</f>
        <v>11.698827292110874</v>
      </c>
      <c r="I274" s="4">
        <f t="shared" si="24"/>
        <v>0.28402777777777777</v>
      </c>
      <c r="J274" s="13">
        <f t="shared" si="25"/>
        <v>11.999999999999957</v>
      </c>
      <c r="K274" s="4"/>
      <c r="L274" s="4">
        <f>VLOOKUP($C274,'time leaving home q1 q2 q3'!$C$2:$F$956,3,FALSE)</f>
        <v>0.30902777777777779</v>
      </c>
      <c r="M274" s="14">
        <f>VLOOKUP($C274,'commute time q1 q2 q3'!$C$2:$F$957,3,FALSE)</f>
        <v>23.471551052221358</v>
      </c>
      <c r="N274" s="4">
        <f t="shared" si="26"/>
        <v>0.32500000000000001</v>
      </c>
      <c r="O274" s="13">
        <f t="shared" si="27"/>
        <v>71</v>
      </c>
      <c r="Q274" s="4">
        <f>VLOOKUP($C274,'time leaving home q1 q2 q3'!$C$2:$F$956,4,FALSE)</f>
        <v>0.34375</v>
      </c>
      <c r="R274" s="14">
        <f>VLOOKUP($C274,'commute time q1 q2 q3'!$C$2:$F$957,3,FALSE)</f>
        <v>23.471551052221358</v>
      </c>
      <c r="S274" s="4">
        <f t="shared" si="28"/>
        <v>0.35972222222222222</v>
      </c>
      <c r="T274" s="13">
        <f t="shared" si="29"/>
        <v>120.99999999999997</v>
      </c>
    </row>
    <row r="275" spans="1:20" x14ac:dyDescent="0.25">
      <c r="A275" s="6" t="s">
        <v>110</v>
      </c>
      <c r="B275" s="6">
        <v>12140</v>
      </c>
      <c r="C275" s="6" t="s">
        <v>111</v>
      </c>
      <c r="D275" s="6" t="str">
        <f>VLOOKUP(C275,'alternate id'!$A$2:$C$956,3,FALSE)</f>
        <v>Auburn, IN</v>
      </c>
      <c r="E275" s="4">
        <f>VLOOKUP(D275,'sunrise times'!$A$2:$B$956,2,FALSE)</f>
        <v>0.3</v>
      </c>
      <c r="F275" s="4"/>
      <c r="G275" s="4">
        <f>VLOOKUP($C275,'time leaving home q1 q2 q3'!$C$2:$F$956,2,FALSE)</f>
        <v>0.26111111111111113</v>
      </c>
      <c r="H275" s="14">
        <f>VLOOKUP($C275,'commute time q1 q2 q3'!$C$2:$F$957,2,FALSE)</f>
        <v>10.287911301859801</v>
      </c>
      <c r="I275" s="4">
        <f t="shared" si="24"/>
        <v>0.26805555555555555</v>
      </c>
      <c r="J275" s="13">
        <f t="shared" si="25"/>
        <v>-46</v>
      </c>
      <c r="K275" s="4"/>
      <c r="L275" s="4">
        <f>VLOOKUP($C275,'time leaving home q1 q2 q3'!$C$2:$F$956,3,FALSE)</f>
        <v>0.30902777777777779</v>
      </c>
      <c r="M275" s="14">
        <f>VLOOKUP($C275,'commute time q1 q2 q3'!$C$2:$F$957,3,FALSE)</f>
        <v>17.914734774066797</v>
      </c>
      <c r="N275" s="4">
        <f t="shared" si="26"/>
        <v>0.32083333333333336</v>
      </c>
      <c r="O275" s="13">
        <f t="shared" si="27"/>
        <v>30.000000000000053</v>
      </c>
      <c r="Q275" s="4">
        <f>VLOOKUP($C275,'time leaving home q1 q2 q3'!$C$2:$F$956,4,FALSE)</f>
        <v>0.3756944444444445</v>
      </c>
      <c r="R275" s="14">
        <f>VLOOKUP($C275,'commute time q1 q2 q3'!$C$2:$F$957,3,FALSE)</f>
        <v>17.914734774066797</v>
      </c>
      <c r="S275" s="4">
        <f t="shared" si="28"/>
        <v>0.38750000000000007</v>
      </c>
      <c r="T275" s="13">
        <f t="shared" si="29"/>
        <v>126.00000000000011</v>
      </c>
    </row>
    <row r="276" spans="1:20" x14ac:dyDescent="0.25">
      <c r="A276" s="6" t="s">
        <v>1238</v>
      </c>
      <c r="B276" s="6">
        <v>35500</v>
      </c>
      <c r="C276" s="6" t="s">
        <v>1239</v>
      </c>
      <c r="D276" s="6" t="str">
        <f>VLOOKUP(C276,'alternate id'!$A$2:$C$956,3,FALSE)</f>
        <v>Newton, IA</v>
      </c>
      <c r="E276" s="4">
        <f>VLOOKUP(D276,'sunrise times'!$A$2:$B$956,2,FALSE)</f>
        <v>0.28055555555555556</v>
      </c>
      <c r="F276" s="4"/>
      <c r="G276" s="4">
        <f>VLOOKUP($C276,'time leaving home q1 q2 q3'!$C$2:$F$956,2,FALSE)</f>
        <v>0.26944444444444443</v>
      </c>
      <c r="H276" s="14">
        <f>VLOOKUP($C276,'commute time q1 q2 q3'!$C$2:$F$957,2,FALSE)</f>
        <v>8.757452574525745</v>
      </c>
      <c r="I276" s="4">
        <f t="shared" si="24"/>
        <v>0.27499999999999997</v>
      </c>
      <c r="J276" s="13">
        <f t="shared" si="25"/>
        <v>-8.0000000000000515</v>
      </c>
      <c r="K276" s="4"/>
      <c r="L276" s="4">
        <f>VLOOKUP($C276,'time leaving home q1 q2 q3'!$C$2:$F$956,3,FALSE)</f>
        <v>0.30902777777777779</v>
      </c>
      <c r="M276" s="14">
        <f>VLOOKUP($C276,'commute time q1 q2 q3'!$C$2:$F$957,3,FALSE)</f>
        <v>18.05356091818717</v>
      </c>
      <c r="N276" s="4">
        <f t="shared" si="26"/>
        <v>0.3215277777777778</v>
      </c>
      <c r="O276" s="13">
        <f t="shared" si="27"/>
        <v>59.000000000000036</v>
      </c>
      <c r="Q276" s="4">
        <f>VLOOKUP($C276,'time leaving home q1 q2 q3'!$C$2:$F$956,4,FALSE)</f>
        <v>0.35347222222222219</v>
      </c>
      <c r="R276" s="14">
        <f>VLOOKUP($C276,'commute time q1 q2 q3'!$C$2:$F$957,3,FALSE)</f>
        <v>18.05356091818717</v>
      </c>
      <c r="S276" s="4">
        <f t="shared" si="28"/>
        <v>0.3659722222222222</v>
      </c>
      <c r="T276" s="13">
        <f t="shared" si="29"/>
        <v>122.99999999999996</v>
      </c>
    </row>
    <row r="277" spans="1:20" x14ac:dyDescent="0.25">
      <c r="A277" s="6" t="s">
        <v>1058</v>
      </c>
      <c r="B277" s="6">
        <v>31920</v>
      </c>
      <c r="C277" s="6" t="s">
        <v>1059</v>
      </c>
      <c r="D277" s="6" t="str">
        <f>VLOOKUP(C277,'alternate id'!$A$2:$C$956,3,FALSE)</f>
        <v>Marble Falls, TX</v>
      </c>
      <c r="E277" s="4">
        <f>VLOOKUP(D277,'sunrise times'!$A$2:$B$956,2,FALSE)</f>
        <v>0.29583333333333334</v>
      </c>
      <c r="F277" s="4"/>
      <c r="G277" s="4">
        <f>VLOOKUP($C277,'time leaving home q1 q2 q3'!$C$2:$F$956,2,FALSE)</f>
        <v>0.27361111111111108</v>
      </c>
      <c r="H277" s="14">
        <f>VLOOKUP($C277,'commute time q1 q2 q3'!$C$2:$F$957,2,FALSE)</f>
        <v>12.395713738997321</v>
      </c>
      <c r="I277" s="4">
        <f t="shared" si="24"/>
        <v>0.28194444444444444</v>
      </c>
      <c r="J277" s="13">
        <f t="shared" si="25"/>
        <v>-20.000000000000007</v>
      </c>
      <c r="K277" s="4"/>
      <c r="L277" s="4">
        <f>VLOOKUP($C277,'time leaving home q1 q2 q3'!$C$2:$F$956,3,FALSE)</f>
        <v>0.30902777777777779</v>
      </c>
      <c r="M277" s="14">
        <f>VLOOKUP($C277,'commute time q1 q2 q3'!$C$2:$F$957,3,FALSE)</f>
        <v>20.774677217825907</v>
      </c>
      <c r="N277" s="4">
        <f t="shared" si="26"/>
        <v>0.32291666666666669</v>
      </c>
      <c r="O277" s="13">
        <f t="shared" si="27"/>
        <v>39.000000000000021</v>
      </c>
      <c r="Q277" s="4">
        <f>VLOOKUP($C277,'time leaving home q1 q2 q3'!$C$2:$F$956,4,FALSE)</f>
        <v>0.35625000000000001</v>
      </c>
      <c r="R277" s="14">
        <f>VLOOKUP($C277,'commute time q1 q2 q3'!$C$2:$F$957,3,FALSE)</f>
        <v>20.774677217825907</v>
      </c>
      <c r="S277" s="4">
        <f t="shared" si="28"/>
        <v>0.37013888888888891</v>
      </c>
      <c r="T277" s="13">
        <f t="shared" si="29"/>
        <v>107.00000000000001</v>
      </c>
    </row>
    <row r="278" spans="1:20" x14ac:dyDescent="0.25">
      <c r="A278" s="6" t="s">
        <v>1234</v>
      </c>
      <c r="B278" s="6">
        <v>35420</v>
      </c>
      <c r="C278" s="6" t="s">
        <v>1235</v>
      </c>
      <c r="D278" s="6" t="str">
        <f>VLOOKUP(C278,'alternate id'!$A$2:$C$956,3,FALSE)</f>
        <v>New Philadelphia, OH</v>
      </c>
      <c r="E278" s="4">
        <f>VLOOKUP(D278,'sunrise times'!$A$2:$B$956,2,FALSE)</f>
        <v>0.28958333333333336</v>
      </c>
      <c r="F278" s="4"/>
      <c r="G278" s="4">
        <f>VLOOKUP($C278,'time leaving home q1 q2 q3'!$C$2:$F$956,2,FALSE)</f>
        <v>0.26250000000000001</v>
      </c>
      <c r="H278" s="14">
        <f>VLOOKUP($C278,'commute time q1 q2 q3'!$C$2:$F$957,2,FALSE)</f>
        <v>10.58698661744347</v>
      </c>
      <c r="I278" s="4">
        <f t="shared" si="24"/>
        <v>0.26944444444444443</v>
      </c>
      <c r="J278" s="13">
        <f t="shared" si="25"/>
        <v>-29.000000000000057</v>
      </c>
      <c r="K278" s="4"/>
      <c r="L278" s="4">
        <f>VLOOKUP($C278,'time leaving home q1 q2 q3'!$C$2:$F$956,3,FALSE)</f>
        <v>0.30902777777777779</v>
      </c>
      <c r="M278" s="14">
        <f>VLOOKUP($C278,'commute time q1 q2 q3'!$C$2:$F$957,3,FALSE)</f>
        <v>17.761712062256809</v>
      </c>
      <c r="N278" s="4">
        <f t="shared" si="26"/>
        <v>0.32083333333333336</v>
      </c>
      <c r="O278" s="13">
        <f t="shared" si="27"/>
        <v>45</v>
      </c>
      <c r="Q278" s="4">
        <f>VLOOKUP($C278,'time leaving home q1 q2 q3'!$C$2:$F$956,4,FALSE)</f>
        <v>0.36805555555555558</v>
      </c>
      <c r="R278" s="14">
        <f>VLOOKUP($C278,'commute time q1 q2 q3'!$C$2:$F$957,3,FALSE)</f>
        <v>17.761712062256809</v>
      </c>
      <c r="S278" s="4">
        <f t="shared" si="28"/>
        <v>0.37986111111111115</v>
      </c>
      <c r="T278" s="13">
        <f t="shared" si="29"/>
        <v>130.00000000000003</v>
      </c>
    </row>
    <row r="279" spans="1:20" x14ac:dyDescent="0.25">
      <c r="A279" s="6" t="s">
        <v>1304</v>
      </c>
      <c r="B279" s="6">
        <v>36860</v>
      </c>
      <c r="C279" s="6" t="s">
        <v>1305</v>
      </c>
      <c r="D279" s="6" t="str">
        <f>VLOOKUP(C279,'alternate id'!$A$2:$C$956,3,FALSE)</f>
        <v>Ottawa, IL</v>
      </c>
      <c r="E279" s="4">
        <f>VLOOKUP(D279,'sunrise times'!$A$2:$B$956,2,FALSE)</f>
        <v>0.26874999999999999</v>
      </c>
      <c r="F279" s="4"/>
      <c r="G279" s="4">
        <f>VLOOKUP($C279,'time leaving home q1 q2 q3'!$C$2:$F$956,2,FALSE)</f>
        <v>0.26180555555555557</v>
      </c>
      <c r="H279" s="14">
        <f>VLOOKUP($C279,'commute time q1 q2 q3'!$C$2:$F$957,2,FALSE)</f>
        <v>8.5311970534069985</v>
      </c>
      <c r="I279" s="4">
        <f t="shared" si="24"/>
        <v>0.2673611111111111</v>
      </c>
      <c r="J279" s="13">
        <f t="shared" si="25"/>
        <v>-1.9999999999999929</v>
      </c>
      <c r="K279" s="4"/>
      <c r="L279" s="4">
        <f>VLOOKUP($C279,'time leaving home q1 q2 q3'!$C$2:$F$956,3,FALSE)</f>
        <v>0.30902777777777779</v>
      </c>
      <c r="M279" s="14">
        <f>VLOOKUP($C279,'commute time q1 q2 q3'!$C$2:$F$957,3,FALSE)</f>
        <v>16.813510723706848</v>
      </c>
      <c r="N279" s="4">
        <f t="shared" si="26"/>
        <v>0.32013888888888892</v>
      </c>
      <c r="O279" s="13">
        <f t="shared" si="27"/>
        <v>74.000000000000057</v>
      </c>
      <c r="Q279" s="4">
        <f>VLOOKUP($C279,'time leaving home q1 q2 q3'!$C$2:$F$956,4,FALSE)</f>
        <v>0.36805555555555558</v>
      </c>
      <c r="R279" s="14">
        <f>VLOOKUP($C279,'commute time q1 q2 q3'!$C$2:$F$957,3,FALSE)</f>
        <v>16.813510723706848</v>
      </c>
      <c r="S279" s="4">
        <f t="shared" si="28"/>
        <v>0.37916666666666671</v>
      </c>
      <c r="T279" s="13">
        <f t="shared" si="29"/>
        <v>159.00000000000009</v>
      </c>
    </row>
    <row r="280" spans="1:20" x14ac:dyDescent="0.25">
      <c r="A280" s="6" t="s">
        <v>678</v>
      </c>
      <c r="B280" s="6">
        <v>24140</v>
      </c>
      <c r="C280" s="6" t="s">
        <v>679</v>
      </c>
      <c r="D280" s="6" t="str">
        <f>VLOOKUP(C280,'alternate id'!$A$2:$C$956,3,FALSE)</f>
        <v>Goldsboro, NC</v>
      </c>
      <c r="E280" s="4">
        <f>VLOOKUP(D280,'sunrise times'!$A$2:$B$956,2,FALSE)</f>
        <v>0.28055555555555556</v>
      </c>
      <c r="F280" s="4"/>
      <c r="G280" s="4">
        <f>VLOOKUP($C280,'time leaving home q1 q2 q3'!$C$2:$F$956,2,FALSE)</f>
        <v>0.27430555555555552</v>
      </c>
      <c r="H280" s="14">
        <f>VLOOKUP($C280,'commute time q1 q2 q3'!$C$2:$F$957,2,FALSE)</f>
        <v>11.96140116019634</v>
      </c>
      <c r="I280" s="4">
        <f t="shared" si="24"/>
        <v>0.28194444444444439</v>
      </c>
      <c r="J280" s="13">
        <f t="shared" si="25"/>
        <v>1.999999999999913</v>
      </c>
      <c r="K280" s="4"/>
      <c r="L280" s="4">
        <f>VLOOKUP($C280,'time leaving home q1 q2 q3'!$C$2:$F$956,3,FALSE)</f>
        <v>0.30902777777777779</v>
      </c>
      <c r="M280" s="14">
        <f>VLOOKUP($C280,'commute time q1 q2 q3'!$C$2:$F$957,3,FALSE)</f>
        <v>18.111275964391691</v>
      </c>
      <c r="N280" s="4">
        <f t="shared" si="26"/>
        <v>0.3215277777777778</v>
      </c>
      <c r="O280" s="13">
        <f t="shared" si="27"/>
        <v>59.000000000000036</v>
      </c>
      <c r="Q280" s="4">
        <f>VLOOKUP($C280,'time leaving home q1 q2 q3'!$C$2:$F$956,4,FALSE)</f>
        <v>0.3666666666666667</v>
      </c>
      <c r="R280" s="14">
        <f>VLOOKUP($C280,'commute time q1 q2 q3'!$C$2:$F$957,3,FALSE)</f>
        <v>18.111275964391691</v>
      </c>
      <c r="S280" s="4">
        <f t="shared" si="28"/>
        <v>0.37916666666666671</v>
      </c>
      <c r="T280" s="13">
        <f t="shared" si="29"/>
        <v>142.00000000000006</v>
      </c>
    </row>
    <row r="281" spans="1:20" x14ac:dyDescent="0.25">
      <c r="A281" s="6" t="s">
        <v>486</v>
      </c>
      <c r="B281" s="6">
        <v>20060</v>
      </c>
      <c r="C281" s="6" t="s">
        <v>487</v>
      </c>
      <c r="D281" s="6" t="str">
        <f>VLOOKUP(C281,'alternate id'!$A$2:$C$956,3,FALSE)</f>
        <v>Douglas, GA</v>
      </c>
      <c r="E281" s="4">
        <f>VLOOKUP(D281,'sunrise times'!$A$2:$B$956,2,FALSE)</f>
        <v>0.29444444444444445</v>
      </c>
      <c r="F281" s="4"/>
      <c r="G281" s="4">
        <f>VLOOKUP($C281,'time leaving home q1 q2 q3'!$C$2:$F$956,2,FALSE)</f>
        <v>0.27152777777777776</v>
      </c>
      <c r="H281" s="14">
        <f>VLOOKUP($C281,'commute time q1 q2 q3'!$C$2:$F$957,2,FALSE)</f>
        <v>11.346153846153847</v>
      </c>
      <c r="I281" s="4">
        <f t="shared" si="24"/>
        <v>0.27916666666666662</v>
      </c>
      <c r="J281" s="13">
        <f t="shared" si="25"/>
        <v>-22.000000000000082</v>
      </c>
      <c r="K281" s="4"/>
      <c r="L281" s="4">
        <f>VLOOKUP($C281,'time leaving home q1 q2 q3'!$C$2:$F$956,3,FALSE)</f>
        <v>0.30902777777777779</v>
      </c>
      <c r="M281" s="14">
        <f>VLOOKUP($C281,'commute time q1 q2 q3'!$C$2:$F$957,3,FALSE)</f>
        <v>16.523364485981308</v>
      </c>
      <c r="N281" s="4">
        <f t="shared" si="26"/>
        <v>0.32013888888888892</v>
      </c>
      <c r="O281" s="13">
        <f t="shared" si="27"/>
        <v>37.000000000000028</v>
      </c>
      <c r="Q281" s="4">
        <f>VLOOKUP($C281,'time leaving home q1 q2 q3'!$C$2:$F$956,4,FALSE)</f>
        <v>0.34861111111111115</v>
      </c>
      <c r="R281" s="14">
        <f>VLOOKUP($C281,'commute time q1 q2 q3'!$C$2:$F$957,3,FALSE)</f>
        <v>16.523364485981308</v>
      </c>
      <c r="S281" s="4">
        <f t="shared" si="28"/>
        <v>0.35972222222222228</v>
      </c>
      <c r="T281" s="13">
        <f t="shared" si="29"/>
        <v>94.000000000000071</v>
      </c>
    </row>
    <row r="282" spans="1:20" x14ac:dyDescent="0.25">
      <c r="A282" s="6" t="s">
        <v>1758</v>
      </c>
      <c r="B282" s="6">
        <v>46220</v>
      </c>
      <c r="C282" s="6" t="s">
        <v>1759</v>
      </c>
      <c r="D282" s="6" t="str">
        <f>VLOOKUP(C282,'alternate id'!$A$2:$C$956,3,FALSE)</f>
        <v>Tuscaloosa, AL</v>
      </c>
      <c r="E282" s="4">
        <f>VLOOKUP(D282,'sunrise times'!$A$2:$B$956,2,FALSE)</f>
        <v>0.26597222222222222</v>
      </c>
      <c r="F282" s="4"/>
      <c r="G282" s="4">
        <f>VLOOKUP($C282,'time leaving home q1 q2 q3'!$C$2:$F$956,2,FALSE)</f>
        <v>0.27152777777777776</v>
      </c>
      <c r="H282" s="14">
        <f>VLOOKUP($C282,'commute time q1 q2 q3'!$C$2:$F$957,2,FALSE)</f>
        <v>12.782650894752805</v>
      </c>
      <c r="I282" s="4">
        <f t="shared" si="24"/>
        <v>0.27986111111111112</v>
      </c>
      <c r="J282" s="13">
        <f t="shared" si="25"/>
        <v>20.000000000000007</v>
      </c>
      <c r="K282" s="4"/>
      <c r="L282" s="4">
        <f>VLOOKUP($C282,'time leaving home q1 q2 q3'!$C$2:$F$956,3,FALSE)</f>
        <v>0.30902777777777779</v>
      </c>
      <c r="M282" s="14">
        <f>VLOOKUP($C282,'commute time q1 q2 q3'!$C$2:$F$957,3,FALSE)</f>
        <v>20.000231830300219</v>
      </c>
      <c r="N282" s="4">
        <f t="shared" si="26"/>
        <v>0.32291666666666669</v>
      </c>
      <c r="O282" s="13">
        <f t="shared" si="27"/>
        <v>82.000000000000028</v>
      </c>
      <c r="Q282" s="4">
        <f>VLOOKUP($C282,'time leaving home q1 q2 q3'!$C$2:$F$956,4,FALSE)</f>
        <v>0.36180555555555555</v>
      </c>
      <c r="R282" s="14">
        <f>VLOOKUP($C282,'commute time q1 q2 q3'!$C$2:$F$957,3,FALSE)</f>
        <v>20.000231830300219</v>
      </c>
      <c r="S282" s="4">
        <f t="shared" si="28"/>
        <v>0.37569444444444444</v>
      </c>
      <c r="T282" s="13">
        <f t="shared" si="29"/>
        <v>158</v>
      </c>
    </row>
    <row r="283" spans="1:20" x14ac:dyDescent="0.25">
      <c r="A283" s="6" t="s">
        <v>1224</v>
      </c>
      <c r="B283" s="6">
        <v>35220</v>
      </c>
      <c r="C283" s="6" t="s">
        <v>1225</v>
      </c>
      <c r="D283" s="6" t="str">
        <f>VLOOKUP(C283,'alternate id'!$A$2:$C$956,3,FALSE)</f>
        <v>New Castle, IN</v>
      </c>
      <c r="E283" s="4">
        <f>VLOOKUP(D283,'sunrise times'!$A$2:$B$956,2,FALSE)</f>
        <v>0.30069444444444443</v>
      </c>
      <c r="F283" s="4"/>
      <c r="G283" s="4">
        <f>VLOOKUP($C283,'time leaving home q1 q2 q3'!$C$2:$F$956,2,FALSE)</f>
        <v>0.26180555555555557</v>
      </c>
      <c r="H283" s="14">
        <f>VLOOKUP($C283,'commute time q1 q2 q3'!$C$2:$F$957,2,FALSE)</f>
        <v>11.266511266511266</v>
      </c>
      <c r="I283" s="4">
        <f t="shared" si="24"/>
        <v>0.26944444444444443</v>
      </c>
      <c r="J283" s="13">
        <f t="shared" si="25"/>
        <v>-45</v>
      </c>
      <c r="K283" s="4"/>
      <c r="L283" s="4">
        <f>VLOOKUP($C283,'time leaving home q1 q2 q3'!$C$2:$F$956,3,FALSE)</f>
        <v>0.30902777777777779</v>
      </c>
      <c r="M283" s="14">
        <f>VLOOKUP($C283,'commute time q1 q2 q3'!$C$2:$F$957,3,FALSE)</f>
        <v>21.110417966313165</v>
      </c>
      <c r="N283" s="4">
        <f t="shared" si="26"/>
        <v>0.32361111111111113</v>
      </c>
      <c r="O283" s="13">
        <f t="shared" si="27"/>
        <v>33.000000000000043</v>
      </c>
      <c r="Q283" s="4">
        <f>VLOOKUP($C283,'time leaving home q1 q2 q3'!$C$2:$F$956,4,FALSE)</f>
        <v>0.37152777777777773</v>
      </c>
      <c r="R283" s="14">
        <f>VLOOKUP($C283,'commute time q1 q2 q3'!$C$2:$F$957,3,FALSE)</f>
        <v>21.110417966313165</v>
      </c>
      <c r="S283" s="4">
        <f t="shared" si="28"/>
        <v>0.38611111111111107</v>
      </c>
      <c r="T283" s="13">
        <f t="shared" si="29"/>
        <v>122.99999999999996</v>
      </c>
    </row>
    <row r="284" spans="1:20" x14ac:dyDescent="0.25">
      <c r="A284" s="6" t="s">
        <v>736</v>
      </c>
      <c r="B284" s="6">
        <v>25340</v>
      </c>
      <c r="C284" s="6" t="s">
        <v>737</v>
      </c>
      <c r="D284" s="6" t="str">
        <f>VLOOKUP(C284,'alternate id'!$A$2:$C$956,3,FALSE)</f>
        <v>Harriman, TN</v>
      </c>
      <c r="E284" s="4">
        <f>VLOOKUP(D284,'sunrise times'!$A$2:$B$956,2,FALSE)</f>
        <v>0.29930555555555555</v>
      </c>
      <c r="F284" s="4"/>
      <c r="G284" s="4">
        <f>VLOOKUP($C284,'time leaving home q1 q2 q3'!$C$2:$F$956,2,FALSE)</f>
        <v>0.2638888888888889</v>
      </c>
      <c r="H284" s="14">
        <f>VLOOKUP($C284,'commute time q1 q2 q3'!$C$2:$F$957,2,FALSE)</f>
        <v>15.074884437596301</v>
      </c>
      <c r="I284" s="4">
        <f t="shared" si="24"/>
        <v>0.27430555555555558</v>
      </c>
      <c r="J284" s="13">
        <f t="shared" si="25"/>
        <v>-35.99999999999995</v>
      </c>
      <c r="K284" s="4"/>
      <c r="L284" s="4">
        <f>VLOOKUP($C284,'time leaving home q1 q2 q3'!$C$2:$F$956,3,FALSE)</f>
        <v>0.30902777777777779</v>
      </c>
      <c r="M284" s="14">
        <f>VLOOKUP($C284,'commute time q1 q2 q3'!$C$2:$F$957,3,FALSE)</f>
        <v>22.739590218109715</v>
      </c>
      <c r="N284" s="4">
        <f t="shared" si="26"/>
        <v>0.32430555555555557</v>
      </c>
      <c r="O284" s="13">
        <f t="shared" si="27"/>
        <v>36.000000000000028</v>
      </c>
      <c r="Q284" s="4">
        <f>VLOOKUP($C284,'time leaving home q1 q2 q3'!$C$2:$F$956,4,FALSE)</f>
        <v>0.36180555555555555</v>
      </c>
      <c r="R284" s="14">
        <f>VLOOKUP($C284,'commute time q1 q2 q3'!$C$2:$F$957,3,FALSE)</f>
        <v>22.739590218109715</v>
      </c>
      <c r="S284" s="4">
        <f t="shared" si="28"/>
        <v>0.37708333333333333</v>
      </c>
      <c r="T284" s="13">
        <f t="shared" si="29"/>
        <v>112</v>
      </c>
    </row>
    <row r="285" spans="1:20" x14ac:dyDescent="0.25">
      <c r="A285" s="6" t="s">
        <v>1472</v>
      </c>
      <c r="B285" s="6">
        <v>40340</v>
      </c>
      <c r="C285" s="6" t="s">
        <v>1473</v>
      </c>
      <c r="D285" s="6" t="str">
        <f>VLOOKUP(C285,'alternate id'!$A$2:$C$956,3,FALSE)</f>
        <v>Rochester, MN</v>
      </c>
      <c r="E285" s="4">
        <f>VLOOKUP(D285,'sunrise times'!$A$2:$B$956,2,FALSE)</f>
        <v>0.27847222222222223</v>
      </c>
      <c r="F285" s="4"/>
      <c r="G285" s="4">
        <f>VLOOKUP($C285,'time leaving home q1 q2 q3'!$C$2:$F$956,2,FALSE)</f>
        <v>0.27708333333333335</v>
      </c>
      <c r="H285" s="14">
        <f>VLOOKUP($C285,'commute time q1 q2 q3'!$C$2:$F$957,2,FALSE)</f>
        <v>11.136590834773672</v>
      </c>
      <c r="I285" s="4">
        <f t="shared" si="24"/>
        <v>0.28472222222222221</v>
      </c>
      <c r="J285" s="13">
        <f t="shared" si="25"/>
        <v>8.999999999999968</v>
      </c>
      <c r="K285" s="4"/>
      <c r="L285" s="4">
        <f>VLOOKUP($C285,'time leaving home q1 q2 q3'!$C$2:$F$956,3,FALSE)</f>
        <v>0.30902777777777779</v>
      </c>
      <c r="M285" s="14">
        <f>VLOOKUP($C285,'commute time q1 q2 q3'!$C$2:$F$957,3,FALSE)</f>
        <v>16.537368891397396</v>
      </c>
      <c r="N285" s="4">
        <f t="shared" si="26"/>
        <v>0.32013888888888892</v>
      </c>
      <c r="O285" s="13">
        <f t="shared" si="27"/>
        <v>60.000000000000021</v>
      </c>
      <c r="Q285" s="4">
        <f>VLOOKUP($C285,'time leaving home q1 q2 q3'!$C$2:$F$956,4,FALSE)</f>
        <v>0.3527777777777778</v>
      </c>
      <c r="R285" s="14">
        <f>VLOOKUP($C285,'commute time q1 q2 q3'!$C$2:$F$957,3,FALSE)</f>
        <v>16.537368891397396</v>
      </c>
      <c r="S285" s="4">
        <f t="shared" si="28"/>
        <v>0.36388888888888893</v>
      </c>
      <c r="T285" s="13">
        <f t="shared" si="29"/>
        <v>123.00000000000004</v>
      </c>
    </row>
    <row r="286" spans="1:20" x14ac:dyDescent="0.25">
      <c r="A286" s="6" t="s">
        <v>944</v>
      </c>
      <c r="B286" s="6">
        <v>29540</v>
      </c>
      <c r="C286" s="6" t="s">
        <v>945</v>
      </c>
      <c r="D286" s="6" t="str">
        <f>VLOOKUP(C286,'alternate id'!$A$2:$C$956,3,FALSE)</f>
        <v>Lancaster, PA</v>
      </c>
      <c r="E286" s="4">
        <f>VLOOKUP(D286,'sunrise times'!$A$2:$B$956,2,FALSE)</f>
        <v>0.27569444444444446</v>
      </c>
      <c r="F286" s="4"/>
      <c r="G286" s="4">
        <f>VLOOKUP($C286,'time leaving home q1 q2 q3'!$C$2:$F$956,2,FALSE)</f>
        <v>0.26874999999999999</v>
      </c>
      <c r="H286" s="14">
        <f>VLOOKUP($C286,'commute time q1 q2 q3'!$C$2:$F$957,2,FALSE)</f>
        <v>11.89190378410091</v>
      </c>
      <c r="I286" s="4">
        <f t="shared" si="24"/>
        <v>0.27638888888888885</v>
      </c>
      <c r="J286" s="13">
        <f t="shared" si="25"/>
        <v>0.99999999999991651</v>
      </c>
      <c r="K286" s="4"/>
      <c r="L286" s="4">
        <f>VLOOKUP($C286,'time leaving home q1 q2 q3'!$C$2:$F$956,3,FALSE)</f>
        <v>0.30902777777777779</v>
      </c>
      <c r="M286" s="14">
        <f>VLOOKUP($C286,'commute time q1 q2 q3'!$C$2:$F$957,3,FALSE)</f>
        <v>18.721166537992179</v>
      </c>
      <c r="N286" s="4">
        <f t="shared" si="26"/>
        <v>0.3215277777777778</v>
      </c>
      <c r="O286" s="13">
        <f t="shared" si="27"/>
        <v>66</v>
      </c>
      <c r="Q286" s="4">
        <f>VLOOKUP($C286,'time leaving home q1 q2 q3'!$C$2:$F$956,4,FALSE)</f>
        <v>0.36388888888888887</v>
      </c>
      <c r="R286" s="14">
        <f>VLOOKUP($C286,'commute time q1 q2 q3'!$C$2:$F$957,3,FALSE)</f>
        <v>18.721166537992179</v>
      </c>
      <c r="S286" s="4">
        <f t="shared" si="28"/>
        <v>0.37638888888888888</v>
      </c>
      <c r="T286" s="13">
        <f t="shared" si="29"/>
        <v>144.99999999999997</v>
      </c>
    </row>
    <row r="287" spans="1:20" x14ac:dyDescent="0.25">
      <c r="A287" s="6" t="s">
        <v>1186</v>
      </c>
      <c r="B287" s="6">
        <v>34420</v>
      </c>
      <c r="C287" s="6" t="s">
        <v>1187</v>
      </c>
      <c r="D287" s="6" t="str">
        <f>VLOOKUP(C287,'alternate id'!$A$2:$C$956,3,FALSE)</f>
        <v>Mount Pleasant, TX</v>
      </c>
      <c r="E287" s="4">
        <f>VLOOKUP(D287,'sunrise times'!$A$2:$B$956,2,FALSE)</f>
        <v>0.28611111111111115</v>
      </c>
      <c r="F287" s="4"/>
      <c r="G287" s="4">
        <f>VLOOKUP($C287,'time leaving home q1 q2 q3'!$C$2:$F$956,2,FALSE)</f>
        <v>0.27083333333333331</v>
      </c>
      <c r="H287" s="14">
        <f>VLOOKUP($C287,'commute time q1 q2 q3'!$C$2:$F$957,2,FALSE)</f>
        <v>10.06791067604772</v>
      </c>
      <c r="I287" s="4">
        <f t="shared" si="24"/>
        <v>0.27777777777777773</v>
      </c>
      <c r="J287" s="13">
        <f t="shared" si="25"/>
        <v>-12.000000000000117</v>
      </c>
      <c r="K287" s="4"/>
      <c r="L287" s="4">
        <f>VLOOKUP($C287,'time leaving home q1 q2 q3'!$C$2:$F$956,3,FALSE)</f>
        <v>0.30972222222222223</v>
      </c>
      <c r="M287" s="14">
        <f>VLOOKUP($C287,'commute time q1 q2 q3'!$C$2:$F$957,3,FALSE)</f>
        <v>13.958397063322117</v>
      </c>
      <c r="N287" s="4">
        <f t="shared" si="26"/>
        <v>0.31875000000000003</v>
      </c>
      <c r="O287" s="13">
        <f t="shared" si="27"/>
        <v>46.999999999999993</v>
      </c>
      <c r="Q287" s="4">
        <f>VLOOKUP($C287,'time leaving home q1 q2 q3'!$C$2:$F$956,4,FALSE)</f>
        <v>0.36388888888888887</v>
      </c>
      <c r="R287" s="14">
        <f>VLOOKUP($C287,'commute time q1 q2 q3'!$C$2:$F$957,3,FALSE)</f>
        <v>13.958397063322117</v>
      </c>
      <c r="S287" s="4">
        <f t="shared" si="28"/>
        <v>0.37291666666666667</v>
      </c>
      <c r="T287" s="13">
        <f t="shared" si="29"/>
        <v>124.99999999999994</v>
      </c>
    </row>
    <row r="288" spans="1:20" x14ac:dyDescent="0.25">
      <c r="A288" s="6" t="s">
        <v>1240</v>
      </c>
      <c r="B288" s="6">
        <v>35580</v>
      </c>
      <c r="C288" s="6" t="s">
        <v>1241</v>
      </c>
      <c r="D288" s="6" t="str">
        <f>VLOOKUP(C288,'alternate id'!$A$2:$C$956,3,FALSE)</f>
        <v>New Ulm, MN</v>
      </c>
      <c r="E288" s="4">
        <f>VLOOKUP(D288,'sunrise times'!$A$2:$B$956,2,FALSE)</f>
        <v>0.28402777777777777</v>
      </c>
      <c r="F288" s="4"/>
      <c r="G288" s="4">
        <f>VLOOKUP($C288,'time leaving home q1 q2 q3'!$C$2:$F$956,2,FALSE)</f>
        <v>0.27152777777777776</v>
      </c>
      <c r="H288" s="14">
        <f>VLOOKUP($C288,'commute time q1 q2 q3'!$C$2:$F$957,2,FALSE)</f>
        <v>6.7537052007545135</v>
      </c>
      <c r="I288" s="4">
        <f t="shared" si="24"/>
        <v>0.27569444444444441</v>
      </c>
      <c r="J288" s="13">
        <f t="shared" si="25"/>
        <v>-12.000000000000037</v>
      </c>
      <c r="K288" s="4"/>
      <c r="L288" s="4">
        <f>VLOOKUP($C288,'time leaving home q1 q2 q3'!$C$2:$F$956,3,FALSE)</f>
        <v>0.30972222222222223</v>
      </c>
      <c r="M288" s="14">
        <f>VLOOKUP($C288,'commute time q1 q2 q3'!$C$2:$F$957,3,FALSE)</f>
        <v>11.572928821470246</v>
      </c>
      <c r="N288" s="4">
        <f t="shared" si="26"/>
        <v>0.31736111111111109</v>
      </c>
      <c r="O288" s="13">
        <f t="shared" si="27"/>
        <v>47.999999999999986</v>
      </c>
      <c r="Q288" s="4">
        <f>VLOOKUP($C288,'time leaving home q1 q2 q3'!$C$2:$F$956,4,FALSE)</f>
        <v>0.35625000000000001</v>
      </c>
      <c r="R288" s="14">
        <f>VLOOKUP($C288,'commute time q1 q2 q3'!$C$2:$F$957,3,FALSE)</f>
        <v>11.572928821470246</v>
      </c>
      <c r="S288" s="4">
        <f t="shared" si="28"/>
        <v>0.36388888888888887</v>
      </c>
      <c r="T288" s="13">
        <f t="shared" si="29"/>
        <v>114.99999999999999</v>
      </c>
    </row>
    <row r="289" spans="1:20" x14ac:dyDescent="0.25">
      <c r="A289" s="6" t="s">
        <v>764</v>
      </c>
      <c r="B289" s="6">
        <v>25820</v>
      </c>
      <c r="C289" s="6" t="s">
        <v>765</v>
      </c>
      <c r="D289" s="6" t="str">
        <f>VLOOKUP(C289,'alternate id'!$A$2:$C$956,3,FALSE)</f>
        <v>Hereford, TX</v>
      </c>
      <c r="E289" s="4">
        <f>VLOOKUP(D289,'sunrise times'!$A$2:$B$956,2,FALSE)</f>
        <v>0.30694444444444441</v>
      </c>
      <c r="F289" s="4"/>
      <c r="G289" s="4">
        <f>VLOOKUP($C289,'time leaving home q1 q2 q3'!$C$2:$F$956,2,FALSE)</f>
        <v>0.26805555555555555</v>
      </c>
      <c r="H289" s="14">
        <f>VLOOKUP($C289,'commute time q1 q2 q3'!$C$2:$F$957,2,FALSE)</f>
        <v>7.0741865509761386</v>
      </c>
      <c r="I289" s="4">
        <f t="shared" si="24"/>
        <v>0.27291666666666664</v>
      </c>
      <c r="J289" s="13">
        <f t="shared" si="25"/>
        <v>-48.999999999999986</v>
      </c>
      <c r="K289" s="4"/>
      <c r="L289" s="4">
        <f>VLOOKUP($C289,'time leaving home q1 q2 q3'!$C$2:$F$956,3,FALSE)</f>
        <v>0.30972222222222223</v>
      </c>
      <c r="M289" s="14">
        <f>VLOOKUP($C289,'commute time q1 q2 q3'!$C$2:$F$957,3,FALSE)</f>
        <v>11.878787878787879</v>
      </c>
      <c r="N289" s="4">
        <f t="shared" si="26"/>
        <v>0.31736111111111109</v>
      </c>
      <c r="O289" s="13">
        <f t="shared" si="27"/>
        <v>15.000000000000027</v>
      </c>
      <c r="Q289" s="4">
        <f>VLOOKUP($C289,'time leaving home q1 q2 q3'!$C$2:$F$956,4,FALSE)</f>
        <v>0.34027777777777773</v>
      </c>
      <c r="R289" s="14">
        <f>VLOOKUP($C289,'commute time q1 q2 q3'!$C$2:$F$957,3,FALSE)</f>
        <v>11.878787878787879</v>
      </c>
      <c r="S289" s="4">
        <f t="shared" si="28"/>
        <v>0.3479166666666666</v>
      </c>
      <c r="T289" s="13">
        <f t="shared" si="29"/>
        <v>58.99999999999995</v>
      </c>
    </row>
    <row r="290" spans="1:20" x14ac:dyDescent="0.25">
      <c r="A290" s="6" t="s">
        <v>590</v>
      </c>
      <c r="B290" s="6">
        <v>22220</v>
      </c>
      <c r="C290" s="6" t="s">
        <v>591</v>
      </c>
      <c r="D290" s="6" t="str">
        <f>VLOOKUP(C290,'alternate id'!$A$2:$C$956,3,FALSE)</f>
        <v>Fayetteville, AR</v>
      </c>
      <c r="E290" s="4">
        <f>VLOOKUP(D290,'sunrise times'!$A$2:$B$956,2,FALSE)</f>
        <v>0.28402777777777777</v>
      </c>
      <c r="F290" s="4"/>
      <c r="G290" s="4">
        <f>VLOOKUP($C290,'time leaving home q1 q2 q3'!$C$2:$F$956,2,FALSE)</f>
        <v>0.27777777777777779</v>
      </c>
      <c r="H290" s="14">
        <f>VLOOKUP($C290,'commute time q1 q2 q3'!$C$2:$F$957,2,FALSE)</f>
        <v>12.00675107930345</v>
      </c>
      <c r="I290" s="4">
        <f t="shared" si="24"/>
        <v>0.28611111111111115</v>
      </c>
      <c r="J290" s="13">
        <f t="shared" si="25"/>
        <v>3.0000000000000693</v>
      </c>
      <c r="K290" s="4"/>
      <c r="L290" s="4">
        <f>VLOOKUP($C290,'time leaving home q1 q2 q3'!$C$2:$F$956,3,FALSE)</f>
        <v>0.30972222222222223</v>
      </c>
      <c r="M290" s="14">
        <f>VLOOKUP($C290,'commute time q1 q2 q3'!$C$2:$F$957,3,FALSE)</f>
        <v>18.372178661790123</v>
      </c>
      <c r="N290" s="4">
        <f t="shared" si="26"/>
        <v>0.32222222222222224</v>
      </c>
      <c r="O290" s="13">
        <f t="shared" si="27"/>
        <v>55.00000000000005</v>
      </c>
      <c r="Q290" s="4">
        <f>VLOOKUP($C290,'time leaving home q1 q2 q3'!$C$2:$F$956,4,FALSE)</f>
        <v>0.3527777777777778</v>
      </c>
      <c r="R290" s="14">
        <f>VLOOKUP($C290,'commute time q1 q2 q3'!$C$2:$F$957,3,FALSE)</f>
        <v>18.372178661790123</v>
      </c>
      <c r="S290" s="4">
        <f t="shared" si="28"/>
        <v>0.36527777777777781</v>
      </c>
      <c r="T290" s="13">
        <f t="shared" si="29"/>
        <v>117.00000000000006</v>
      </c>
    </row>
    <row r="291" spans="1:20" x14ac:dyDescent="0.25">
      <c r="A291" s="6" t="s">
        <v>812</v>
      </c>
      <c r="B291" s="6">
        <v>26780</v>
      </c>
      <c r="C291" s="6" t="s">
        <v>813</v>
      </c>
      <c r="D291" s="6" t="str">
        <f>VLOOKUP(C291,'alternate id'!$A$2:$C$956,3,FALSE)</f>
        <v>Hutchinson, MN</v>
      </c>
      <c r="E291" s="4">
        <f>VLOOKUP(D291,'sunrise times'!$A$2:$B$956,2,FALSE)</f>
        <v>0.28402777777777777</v>
      </c>
      <c r="F291" s="4"/>
      <c r="G291" s="4">
        <f>VLOOKUP($C291,'time leaving home q1 q2 q3'!$C$2:$F$956,2,FALSE)</f>
        <v>0.26666666666666666</v>
      </c>
      <c r="H291" s="14">
        <f>VLOOKUP($C291,'commute time q1 q2 q3'!$C$2:$F$957,2,FALSE)</f>
        <v>8.1048079369117279</v>
      </c>
      <c r="I291" s="4">
        <f t="shared" si="24"/>
        <v>0.2722222222222222</v>
      </c>
      <c r="J291" s="13">
        <f t="shared" si="25"/>
        <v>-17.000000000000021</v>
      </c>
      <c r="K291" s="4"/>
      <c r="L291" s="4">
        <f>VLOOKUP($C291,'time leaving home q1 q2 q3'!$C$2:$F$956,3,FALSE)</f>
        <v>0.30972222222222223</v>
      </c>
      <c r="M291" s="14">
        <f>VLOOKUP($C291,'commute time q1 q2 q3'!$C$2:$F$957,3,FALSE)</f>
        <v>15.50509383378016</v>
      </c>
      <c r="N291" s="4">
        <f t="shared" si="26"/>
        <v>0.32013888888888892</v>
      </c>
      <c r="O291" s="13">
        <f t="shared" si="27"/>
        <v>52.00000000000005</v>
      </c>
      <c r="Q291" s="4">
        <f>VLOOKUP($C291,'time leaving home q1 q2 q3'!$C$2:$F$956,4,FALSE)</f>
        <v>0.36319444444444443</v>
      </c>
      <c r="R291" s="14">
        <f>VLOOKUP($C291,'commute time q1 q2 q3'!$C$2:$F$957,3,FALSE)</f>
        <v>15.50509383378016</v>
      </c>
      <c r="S291" s="4">
        <f t="shared" si="28"/>
        <v>0.37361111111111112</v>
      </c>
      <c r="T291" s="13">
        <f t="shared" si="29"/>
        <v>129.00000000000003</v>
      </c>
    </row>
    <row r="292" spans="1:20" x14ac:dyDescent="0.25">
      <c r="A292" s="6" t="s">
        <v>1332</v>
      </c>
      <c r="B292" s="6">
        <v>37460</v>
      </c>
      <c r="C292" s="6" t="s">
        <v>1333</v>
      </c>
      <c r="D292" s="6" t="str">
        <f>VLOOKUP(C292,'alternate id'!$A$2:$C$956,3,FALSE)</f>
        <v>Panama City, FL</v>
      </c>
      <c r="E292" s="4">
        <f>VLOOKUP(D292,'sunrise times'!$A$2:$B$956,2,FALSE)</f>
        <v>0.26111111111111113</v>
      </c>
      <c r="F292" s="4"/>
      <c r="G292" s="4">
        <f>VLOOKUP($C292,'time leaving home q1 q2 q3'!$C$2:$F$956,2,FALSE)</f>
        <v>0.27361111111111108</v>
      </c>
      <c r="H292" s="14">
        <f>VLOOKUP($C292,'commute time q1 q2 q3'!$C$2:$F$957,2,FALSE)</f>
        <v>11.747559499798307</v>
      </c>
      <c r="I292" s="4">
        <f t="shared" si="24"/>
        <v>0.28124999999999994</v>
      </c>
      <c r="J292" s="13">
        <f t="shared" si="25"/>
        <v>28.999999999999897</v>
      </c>
      <c r="K292" s="4"/>
      <c r="L292" s="4">
        <f>VLOOKUP($C292,'time leaving home q1 q2 q3'!$C$2:$F$956,3,FALSE)</f>
        <v>0.30972222222222223</v>
      </c>
      <c r="M292" s="14">
        <f>VLOOKUP($C292,'commute time q1 q2 q3'!$C$2:$F$957,3,FALSE)</f>
        <v>18.248355483957578</v>
      </c>
      <c r="N292" s="4">
        <f t="shared" si="26"/>
        <v>0.32222222222222224</v>
      </c>
      <c r="O292" s="13">
        <f t="shared" si="27"/>
        <v>88</v>
      </c>
      <c r="Q292" s="4">
        <f>VLOOKUP($C292,'time leaving home q1 q2 q3'!$C$2:$F$956,4,FALSE)</f>
        <v>0.36805555555555558</v>
      </c>
      <c r="R292" s="14">
        <f>VLOOKUP($C292,'commute time q1 q2 q3'!$C$2:$F$957,3,FALSE)</f>
        <v>18.248355483957578</v>
      </c>
      <c r="S292" s="4">
        <f t="shared" si="28"/>
        <v>0.38055555555555559</v>
      </c>
      <c r="T292" s="13">
        <f t="shared" si="29"/>
        <v>172.00000000000003</v>
      </c>
    </row>
    <row r="293" spans="1:20" x14ac:dyDescent="0.25">
      <c r="A293" s="6" t="s">
        <v>1694</v>
      </c>
      <c r="B293" s="6">
        <v>44980</v>
      </c>
      <c r="C293" s="6" t="s">
        <v>1695</v>
      </c>
      <c r="D293" s="6" t="str">
        <f>VLOOKUP(C293,'alternate id'!$A$2:$C$956,3,FALSE)</f>
        <v>Sunbury, PA</v>
      </c>
      <c r="E293" s="4">
        <f>VLOOKUP(D293,'sunrise times'!$A$2:$B$956,2,FALSE)</f>
        <v>0.27708333333333335</v>
      </c>
      <c r="F293" s="4"/>
      <c r="G293" s="4">
        <f>VLOOKUP($C293,'time leaving home q1 q2 q3'!$C$2:$F$956,2,FALSE)</f>
        <v>0.26666666666666666</v>
      </c>
      <c r="H293" s="14">
        <f>VLOOKUP($C293,'commute time q1 q2 q3'!$C$2:$F$957,2,FALSE)</f>
        <v>11.84308426073132</v>
      </c>
      <c r="I293" s="4">
        <f t="shared" si="24"/>
        <v>0.27430555555555552</v>
      </c>
      <c r="J293" s="13">
        <f t="shared" si="25"/>
        <v>-4.0000000000000657</v>
      </c>
      <c r="K293" s="4"/>
      <c r="L293" s="4">
        <f>VLOOKUP($C293,'time leaving home q1 q2 q3'!$C$2:$F$956,3,FALSE)</f>
        <v>0.30972222222222223</v>
      </c>
      <c r="M293" s="14">
        <f>VLOOKUP($C293,'commute time q1 q2 q3'!$C$2:$F$957,3,FALSE)</f>
        <v>20.296558704453442</v>
      </c>
      <c r="N293" s="4">
        <f t="shared" si="26"/>
        <v>0.32361111111111113</v>
      </c>
      <c r="O293" s="13">
        <f t="shared" si="27"/>
        <v>67</v>
      </c>
      <c r="Q293" s="4">
        <f>VLOOKUP($C293,'time leaving home q1 q2 q3'!$C$2:$F$956,4,FALSE)</f>
        <v>0.37986111111111115</v>
      </c>
      <c r="R293" s="14">
        <f>VLOOKUP($C293,'commute time q1 q2 q3'!$C$2:$F$957,3,FALSE)</f>
        <v>20.296558704453442</v>
      </c>
      <c r="S293" s="4">
        <f t="shared" si="28"/>
        <v>0.39375000000000004</v>
      </c>
      <c r="T293" s="13">
        <f t="shared" si="29"/>
        <v>168.00000000000006</v>
      </c>
    </row>
    <row r="294" spans="1:20" x14ac:dyDescent="0.25">
      <c r="A294" s="6" t="s">
        <v>500</v>
      </c>
      <c r="B294" s="6">
        <v>20340</v>
      </c>
      <c r="C294" s="6" t="s">
        <v>501</v>
      </c>
      <c r="D294" s="6" t="str">
        <f>VLOOKUP(C294,'alternate id'!$A$2:$C$956,3,FALSE)</f>
        <v>Duncan, OK</v>
      </c>
      <c r="E294" s="4">
        <f>VLOOKUP(D294,'sunrise times'!$A$2:$B$956,2,FALSE)</f>
        <v>0.29444444444444445</v>
      </c>
      <c r="F294" s="4"/>
      <c r="G294" s="4">
        <f>VLOOKUP($C294,'time leaving home q1 q2 q3'!$C$2:$F$956,2,FALSE)</f>
        <v>0.27152777777777776</v>
      </c>
      <c r="H294" s="14">
        <f>VLOOKUP($C294,'commute time q1 q2 q3'!$C$2:$F$957,2,FALSE)</f>
        <v>8.9211150652431783</v>
      </c>
      <c r="I294" s="4">
        <f t="shared" si="24"/>
        <v>0.27708333333333329</v>
      </c>
      <c r="J294" s="13">
        <f t="shared" si="25"/>
        <v>-25.000000000000071</v>
      </c>
      <c r="K294" s="4"/>
      <c r="L294" s="4">
        <f>VLOOKUP($C294,'time leaving home q1 q2 q3'!$C$2:$F$956,3,FALSE)</f>
        <v>0.30972222222222223</v>
      </c>
      <c r="M294" s="14">
        <f>VLOOKUP($C294,'commute time q1 q2 q3'!$C$2:$F$957,3,FALSE)</f>
        <v>15.71868701410884</v>
      </c>
      <c r="N294" s="4">
        <f t="shared" si="26"/>
        <v>0.32013888888888892</v>
      </c>
      <c r="O294" s="13">
        <f t="shared" si="27"/>
        <v>37.000000000000028</v>
      </c>
      <c r="Q294" s="4">
        <f>VLOOKUP($C294,'time leaving home q1 q2 q3'!$C$2:$F$956,4,FALSE)</f>
        <v>0.34791666666666665</v>
      </c>
      <c r="R294" s="14">
        <f>VLOOKUP($C294,'commute time q1 q2 q3'!$C$2:$F$957,3,FALSE)</f>
        <v>15.71868701410884</v>
      </c>
      <c r="S294" s="4">
        <f t="shared" si="28"/>
        <v>0.35833333333333334</v>
      </c>
      <c r="T294" s="13">
        <f t="shared" si="29"/>
        <v>92</v>
      </c>
    </row>
    <row r="295" spans="1:20" x14ac:dyDescent="0.25">
      <c r="A295" s="6" t="s">
        <v>1480</v>
      </c>
      <c r="B295" s="6">
        <v>40500</v>
      </c>
      <c r="C295" s="6" t="s">
        <v>1481</v>
      </c>
      <c r="D295" s="6" t="str">
        <f>VLOOKUP(C295,'alternate id'!$A$2:$C$956,3,FALSE)</f>
        <v>Rockland, ME</v>
      </c>
      <c r="E295" s="4">
        <f>VLOOKUP(D295,'sunrise times'!$A$2:$B$956,2,FALSE)</f>
        <v>0.25555555555555559</v>
      </c>
      <c r="F295" s="4"/>
      <c r="G295" s="4">
        <f>VLOOKUP($C295,'time leaving home q1 q2 q3'!$C$2:$F$956,2,FALSE)</f>
        <v>0.2722222222222222</v>
      </c>
      <c r="H295" s="14">
        <f>VLOOKUP($C295,'commute time q1 q2 q3'!$C$2:$F$957,2,FALSE)</f>
        <v>8.2854116222760297</v>
      </c>
      <c r="I295" s="4">
        <f t="shared" si="24"/>
        <v>0.27777777777777773</v>
      </c>
      <c r="J295" s="13">
        <f t="shared" si="25"/>
        <v>31.999999999999886</v>
      </c>
      <c r="K295" s="4"/>
      <c r="L295" s="4">
        <f>VLOOKUP($C295,'time leaving home q1 q2 q3'!$C$2:$F$956,3,FALSE)</f>
        <v>0.30972222222222223</v>
      </c>
      <c r="M295" s="14">
        <f>VLOOKUP($C295,'commute time q1 q2 q3'!$C$2:$F$957,3,FALSE)</f>
        <v>15.789181178214154</v>
      </c>
      <c r="N295" s="4">
        <f t="shared" si="26"/>
        <v>0.32013888888888892</v>
      </c>
      <c r="O295" s="13">
        <f t="shared" si="27"/>
        <v>92.999999999999986</v>
      </c>
      <c r="Q295" s="4">
        <f>VLOOKUP($C295,'time leaving home q1 q2 q3'!$C$2:$F$956,4,FALSE)</f>
        <v>0.35069444444444442</v>
      </c>
      <c r="R295" s="14">
        <f>VLOOKUP($C295,'commute time q1 q2 q3'!$C$2:$F$957,3,FALSE)</f>
        <v>15.789181178214154</v>
      </c>
      <c r="S295" s="4">
        <f t="shared" si="28"/>
        <v>0.3611111111111111</v>
      </c>
      <c r="T295" s="13">
        <f t="shared" si="29"/>
        <v>151.99999999999994</v>
      </c>
    </row>
    <row r="296" spans="1:20" x14ac:dyDescent="0.25">
      <c r="A296" s="6" t="s">
        <v>784</v>
      </c>
      <c r="B296" s="6">
        <v>26260</v>
      </c>
      <c r="C296" s="6" t="s">
        <v>785</v>
      </c>
      <c r="D296" s="6" t="str">
        <f>VLOOKUP(C296,'alternate id'!$A$2:$C$956,3,FALSE)</f>
        <v>Hope, AR</v>
      </c>
      <c r="E296" s="4">
        <f>VLOOKUP(D296,'sunrise times'!$A$2:$B$956,2,FALSE)</f>
        <v>0.28263888888888888</v>
      </c>
      <c r="F296" s="4"/>
      <c r="G296" s="4">
        <f>VLOOKUP($C296,'time leaving home q1 q2 q3'!$C$2:$F$956,2,FALSE)</f>
        <v>0.27083333333333331</v>
      </c>
      <c r="H296" s="14">
        <f>VLOOKUP($C296,'commute time q1 q2 q3'!$C$2:$F$957,2,FALSE)</f>
        <v>11.090867787369378</v>
      </c>
      <c r="I296" s="4">
        <f t="shared" si="24"/>
        <v>0.27847222222222218</v>
      </c>
      <c r="J296" s="13">
        <f t="shared" si="25"/>
        <v>-6.0000000000000586</v>
      </c>
      <c r="K296" s="4"/>
      <c r="L296" s="4">
        <f>VLOOKUP($C296,'time leaving home q1 q2 q3'!$C$2:$F$956,3,FALSE)</f>
        <v>0.30972222222222223</v>
      </c>
      <c r="M296" s="14">
        <f>VLOOKUP($C296,'commute time q1 q2 q3'!$C$2:$F$957,3,FALSE)</f>
        <v>18.047201946472018</v>
      </c>
      <c r="N296" s="4">
        <f t="shared" si="26"/>
        <v>0.32222222222222224</v>
      </c>
      <c r="O296" s="13">
        <f t="shared" si="27"/>
        <v>57.000000000000043</v>
      </c>
      <c r="Q296" s="4">
        <f>VLOOKUP($C296,'time leaving home q1 q2 q3'!$C$2:$F$956,4,FALSE)</f>
        <v>0.35138888888888892</v>
      </c>
      <c r="R296" s="14">
        <f>VLOOKUP($C296,'commute time q1 q2 q3'!$C$2:$F$957,3,FALSE)</f>
        <v>18.047201946472018</v>
      </c>
      <c r="S296" s="4">
        <f t="shared" si="28"/>
        <v>0.36388888888888893</v>
      </c>
      <c r="T296" s="13">
        <f t="shared" si="29"/>
        <v>117.00000000000006</v>
      </c>
    </row>
    <row r="297" spans="1:20" x14ac:dyDescent="0.25">
      <c r="A297" s="6" t="s">
        <v>656</v>
      </c>
      <c r="B297" s="6">
        <v>23620</v>
      </c>
      <c r="C297" s="6" t="s">
        <v>657</v>
      </c>
      <c r="D297" s="6" t="str">
        <f>VLOOKUP(C297,'alternate id'!$A$2:$C$956,3,FALSE)</f>
        <v>Gainesville, TX</v>
      </c>
      <c r="E297" s="4">
        <f>VLOOKUP(D297,'sunrise times'!$A$2:$B$956,2,FALSE)</f>
        <v>0.29236111111111113</v>
      </c>
      <c r="F297" s="4"/>
      <c r="G297" s="4">
        <f>VLOOKUP($C297,'time leaving home q1 q2 q3'!$C$2:$F$956,2,FALSE)</f>
        <v>0.26458333333333334</v>
      </c>
      <c r="H297" s="14">
        <f>VLOOKUP($C297,'commute time q1 q2 q3'!$C$2:$F$957,2,FALSE)</f>
        <v>10.818555289284491</v>
      </c>
      <c r="I297" s="4">
        <f t="shared" si="24"/>
        <v>0.27152777777777776</v>
      </c>
      <c r="J297" s="13">
        <f t="shared" si="25"/>
        <v>-30.000000000000053</v>
      </c>
      <c r="K297" s="4"/>
      <c r="L297" s="4">
        <f>VLOOKUP($C297,'time leaving home q1 q2 q3'!$C$2:$F$956,3,FALSE)</f>
        <v>0.30972222222222223</v>
      </c>
      <c r="M297" s="14">
        <f>VLOOKUP($C297,'commute time q1 q2 q3'!$C$2:$F$957,3,FALSE)</f>
        <v>17.904554455445545</v>
      </c>
      <c r="N297" s="4">
        <f t="shared" si="26"/>
        <v>0.3215277777777778</v>
      </c>
      <c r="O297" s="13">
        <f t="shared" si="27"/>
        <v>42.000000000000014</v>
      </c>
      <c r="Q297" s="4">
        <f>VLOOKUP($C297,'time leaving home q1 q2 q3'!$C$2:$F$956,4,FALSE)</f>
        <v>0.35972222222222222</v>
      </c>
      <c r="R297" s="14">
        <f>VLOOKUP($C297,'commute time q1 q2 q3'!$C$2:$F$957,3,FALSE)</f>
        <v>17.904554455445545</v>
      </c>
      <c r="S297" s="4">
        <f t="shared" si="28"/>
        <v>0.37152777777777779</v>
      </c>
      <c r="T297" s="13">
        <f t="shared" si="29"/>
        <v>114</v>
      </c>
    </row>
    <row r="298" spans="1:20" x14ac:dyDescent="0.25">
      <c r="A298" s="6" t="s">
        <v>598</v>
      </c>
      <c r="B298" s="6">
        <v>22340</v>
      </c>
      <c r="C298" s="6" t="s">
        <v>599</v>
      </c>
      <c r="D298" s="6" t="str">
        <f>VLOOKUP(C298,'alternate id'!$A$2:$C$956,3,FALSE)</f>
        <v>Fitzgerald, GA</v>
      </c>
      <c r="E298" s="4">
        <f>VLOOKUP(D298,'sunrise times'!$A$2:$B$956,2,FALSE)</f>
        <v>0.29583333333333334</v>
      </c>
      <c r="F298" s="4"/>
      <c r="G298" s="4">
        <f>VLOOKUP($C298,'time leaving home q1 q2 q3'!$C$2:$F$956,2,FALSE)</f>
        <v>0.27638888888888891</v>
      </c>
      <c r="H298" s="14">
        <f>VLOOKUP($C298,'commute time q1 q2 q3'!$C$2:$F$957,2,FALSE)</f>
        <v>10.841744243018129</v>
      </c>
      <c r="I298" s="4">
        <f t="shared" si="24"/>
        <v>0.28333333333333333</v>
      </c>
      <c r="J298" s="13">
        <f t="shared" si="25"/>
        <v>-18.000000000000014</v>
      </c>
      <c r="K298" s="4"/>
      <c r="L298" s="4">
        <f>VLOOKUP($C298,'time leaving home q1 q2 q3'!$C$2:$F$956,3,FALSE)</f>
        <v>0.30972222222222223</v>
      </c>
      <c r="M298" s="14">
        <f>VLOOKUP($C298,'commute time q1 q2 q3'!$C$2:$F$957,3,FALSE)</f>
        <v>16.468325791855204</v>
      </c>
      <c r="N298" s="4">
        <f t="shared" si="26"/>
        <v>0.32083333333333336</v>
      </c>
      <c r="O298" s="13">
        <f t="shared" si="27"/>
        <v>36.000000000000028</v>
      </c>
      <c r="Q298" s="4">
        <f>VLOOKUP($C298,'time leaving home q1 q2 q3'!$C$2:$F$956,4,FALSE)</f>
        <v>0.34652777777777777</v>
      </c>
      <c r="R298" s="14">
        <f>VLOOKUP($C298,'commute time q1 q2 q3'!$C$2:$F$957,3,FALSE)</f>
        <v>16.468325791855204</v>
      </c>
      <c r="S298" s="4">
        <f t="shared" si="28"/>
        <v>0.3576388888888889</v>
      </c>
      <c r="T298" s="13">
        <f t="shared" si="29"/>
        <v>89</v>
      </c>
    </row>
    <row r="299" spans="1:20" x14ac:dyDescent="0.25">
      <c r="A299" s="6" t="s">
        <v>1444</v>
      </c>
      <c r="B299" s="6">
        <v>39780</v>
      </c>
      <c r="C299" s="6" t="s">
        <v>1445</v>
      </c>
      <c r="D299" s="6" t="str">
        <f>VLOOKUP(C299,'alternate id'!$A$2:$C$956,3,FALSE)</f>
        <v>Red Bluff, CA</v>
      </c>
      <c r="E299" s="4">
        <f>VLOOKUP(D299,'sunrise times'!$A$2:$B$956,2,FALSE)</f>
        <v>0.27847222222222223</v>
      </c>
      <c r="F299" s="4"/>
      <c r="G299" s="4">
        <f>VLOOKUP($C299,'time leaving home q1 q2 q3'!$C$2:$F$956,2,FALSE)</f>
        <v>0.26319444444444445</v>
      </c>
      <c r="H299" s="14">
        <f>VLOOKUP($C299,'commute time q1 q2 q3'!$C$2:$F$957,2,FALSE)</f>
        <v>11.330617361328738</v>
      </c>
      <c r="I299" s="4">
        <f t="shared" si="24"/>
        <v>0.27083333333333331</v>
      </c>
      <c r="J299" s="13">
        <f t="shared" si="25"/>
        <v>-11.000000000000041</v>
      </c>
      <c r="K299" s="4"/>
      <c r="L299" s="4">
        <f>VLOOKUP($C299,'time leaving home q1 q2 q3'!$C$2:$F$956,3,FALSE)</f>
        <v>0.30972222222222223</v>
      </c>
      <c r="M299" s="14">
        <f>VLOOKUP($C299,'commute time q1 q2 q3'!$C$2:$F$957,3,FALSE)</f>
        <v>20.086108854589764</v>
      </c>
      <c r="N299" s="4">
        <f t="shared" si="26"/>
        <v>0.32361111111111113</v>
      </c>
      <c r="O299" s="13">
        <f t="shared" si="27"/>
        <v>65.000000000000014</v>
      </c>
      <c r="Q299" s="4">
        <f>VLOOKUP($C299,'time leaving home q1 q2 q3'!$C$2:$F$956,4,FALSE)</f>
        <v>0.36458333333333331</v>
      </c>
      <c r="R299" s="14">
        <f>VLOOKUP($C299,'commute time q1 q2 q3'!$C$2:$F$957,3,FALSE)</f>
        <v>20.086108854589764</v>
      </c>
      <c r="S299" s="4">
        <f t="shared" si="28"/>
        <v>0.37847222222222221</v>
      </c>
      <c r="T299" s="13">
        <f t="shared" si="29"/>
        <v>143.99999999999994</v>
      </c>
    </row>
    <row r="300" spans="1:20" x14ac:dyDescent="0.25">
      <c r="A300" s="6" t="s">
        <v>974</v>
      </c>
      <c r="B300" s="6">
        <v>30140</v>
      </c>
      <c r="C300" s="6" t="s">
        <v>975</v>
      </c>
      <c r="D300" s="6" t="str">
        <f>VLOOKUP(C300,'alternate id'!$A$2:$C$956,3,FALSE)</f>
        <v>Lebanon, PA</v>
      </c>
      <c r="E300" s="4">
        <f>VLOOKUP(D300,'sunrise times'!$A$2:$B$956,2,FALSE)</f>
        <v>0.27569444444444446</v>
      </c>
      <c r="F300" s="4"/>
      <c r="G300" s="4">
        <f>VLOOKUP($C300,'time leaving home q1 q2 q3'!$C$2:$F$956,2,FALSE)</f>
        <v>0.26944444444444443</v>
      </c>
      <c r="H300" s="14">
        <f>VLOOKUP($C300,'commute time q1 q2 q3'!$C$2:$F$957,2,FALSE)</f>
        <v>11.920596775808551</v>
      </c>
      <c r="I300" s="4">
        <f t="shared" si="24"/>
        <v>0.27708333333333329</v>
      </c>
      <c r="J300" s="13">
        <f t="shared" si="25"/>
        <v>1.999999999999913</v>
      </c>
      <c r="K300" s="4"/>
      <c r="L300" s="4">
        <f>VLOOKUP($C300,'time leaving home q1 q2 q3'!$C$2:$F$956,3,FALSE)</f>
        <v>0.30972222222222223</v>
      </c>
      <c r="M300" s="14">
        <f>VLOOKUP($C300,'commute time q1 q2 q3'!$C$2:$F$957,3,FALSE)</f>
        <v>20.317296127014675</v>
      </c>
      <c r="N300" s="4">
        <f t="shared" si="26"/>
        <v>0.32361111111111113</v>
      </c>
      <c r="O300" s="13">
        <f t="shared" si="27"/>
        <v>69</v>
      </c>
      <c r="Q300" s="4">
        <f>VLOOKUP($C300,'time leaving home q1 q2 q3'!$C$2:$F$956,4,FALSE)</f>
        <v>0.37152777777777773</v>
      </c>
      <c r="R300" s="14">
        <f>VLOOKUP($C300,'commute time q1 q2 q3'!$C$2:$F$957,3,FALSE)</f>
        <v>20.317296127014675</v>
      </c>
      <c r="S300" s="4">
        <f t="shared" si="28"/>
        <v>0.38541666666666663</v>
      </c>
      <c r="T300" s="13">
        <f t="shared" si="29"/>
        <v>157.99999999999994</v>
      </c>
    </row>
    <row r="301" spans="1:20" x14ac:dyDescent="0.25">
      <c r="A301" s="6" t="s">
        <v>166</v>
      </c>
      <c r="B301" s="6">
        <v>13340</v>
      </c>
      <c r="C301" s="6" t="s">
        <v>167</v>
      </c>
      <c r="D301" s="6" t="str">
        <f>VLOOKUP(C301,'alternate id'!$A$2:$C$956,3,FALSE)</f>
        <v>Bellefontaine, OH</v>
      </c>
      <c r="E301" s="4">
        <f>VLOOKUP(D301,'sunrise times'!$A$2:$B$956,2,FALSE)</f>
        <v>0.29652777777777778</v>
      </c>
      <c r="F301" s="4"/>
      <c r="G301" s="4">
        <f>VLOOKUP($C301,'time leaving home q1 q2 q3'!$C$2:$F$956,2,FALSE)</f>
        <v>0.25972222222222224</v>
      </c>
      <c r="H301" s="14">
        <f>VLOOKUP($C301,'commute time q1 q2 q3'!$C$2:$F$957,2,FALSE)</f>
        <v>11.655332856120257</v>
      </c>
      <c r="I301" s="4">
        <f t="shared" si="24"/>
        <v>0.2673611111111111</v>
      </c>
      <c r="J301" s="13">
        <f t="shared" si="25"/>
        <v>-42.000000000000014</v>
      </c>
      <c r="K301" s="4"/>
      <c r="L301" s="4">
        <f>VLOOKUP($C301,'time leaving home q1 q2 q3'!$C$2:$F$956,3,FALSE)</f>
        <v>0.30972222222222223</v>
      </c>
      <c r="M301" s="14">
        <f>VLOOKUP($C301,'commute time q1 q2 q3'!$C$2:$F$957,3,FALSE)</f>
        <v>18.789311090515909</v>
      </c>
      <c r="N301" s="4">
        <f t="shared" si="26"/>
        <v>0.32222222222222224</v>
      </c>
      <c r="O301" s="13">
        <f t="shared" si="27"/>
        <v>37.000000000000028</v>
      </c>
      <c r="Q301" s="4">
        <f>VLOOKUP($C301,'time leaving home q1 q2 q3'!$C$2:$F$956,4,FALSE)</f>
        <v>0.39513888888888887</v>
      </c>
      <c r="R301" s="14">
        <f>VLOOKUP($C301,'commute time q1 q2 q3'!$C$2:$F$957,3,FALSE)</f>
        <v>18.789311090515909</v>
      </c>
      <c r="S301" s="4">
        <f t="shared" si="28"/>
        <v>0.40763888888888888</v>
      </c>
      <c r="T301" s="13">
        <f t="shared" si="29"/>
        <v>160</v>
      </c>
    </row>
    <row r="302" spans="1:20" x14ac:dyDescent="0.25">
      <c r="A302" s="6" t="s">
        <v>750</v>
      </c>
      <c r="B302" s="6">
        <v>25620</v>
      </c>
      <c r="C302" s="6" t="s">
        <v>751</v>
      </c>
      <c r="D302" s="6" t="str">
        <f>VLOOKUP(C302,'alternate id'!$A$2:$C$956,3,FALSE)</f>
        <v>Hattiesburg, MS</v>
      </c>
      <c r="E302" s="4">
        <f>VLOOKUP(D302,'sunrise times'!$A$2:$B$956,2,FALSE)</f>
        <v>0.27083333333333331</v>
      </c>
      <c r="F302" s="4"/>
      <c r="G302" s="4">
        <f>VLOOKUP($C302,'time leaving home q1 q2 q3'!$C$2:$F$956,2,FALSE)</f>
        <v>0.27361111111111108</v>
      </c>
      <c r="H302" s="14">
        <f>VLOOKUP($C302,'commute time q1 q2 q3'!$C$2:$F$957,2,FALSE)</f>
        <v>12.141271442986882</v>
      </c>
      <c r="I302" s="4">
        <f t="shared" si="24"/>
        <v>0.28194444444444444</v>
      </c>
      <c r="J302" s="13">
        <f t="shared" si="25"/>
        <v>16.000000000000021</v>
      </c>
      <c r="K302" s="4"/>
      <c r="L302" s="4">
        <f>VLOOKUP($C302,'time leaving home q1 q2 q3'!$C$2:$F$956,3,FALSE)</f>
        <v>0.30972222222222223</v>
      </c>
      <c r="M302" s="14">
        <f>VLOOKUP($C302,'commute time q1 q2 q3'!$C$2:$F$957,3,FALSE)</f>
        <v>18.239725499267486</v>
      </c>
      <c r="N302" s="4">
        <f t="shared" si="26"/>
        <v>0.32222222222222224</v>
      </c>
      <c r="O302" s="13">
        <f t="shared" si="27"/>
        <v>74.000000000000057</v>
      </c>
      <c r="Q302" s="4">
        <f>VLOOKUP($C302,'time leaving home q1 q2 q3'!$C$2:$F$956,4,FALSE)</f>
        <v>0.35902777777777778</v>
      </c>
      <c r="R302" s="14">
        <f>VLOOKUP($C302,'commute time q1 q2 q3'!$C$2:$F$957,3,FALSE)</f>
        <v>18.239725499267486</v>
      </c>
      <c r="S302" s="4">
        <f t="shared" si="28"/>
        <v>0.37152777777777779</v>
      </c>
      <c r="T302" s="13">
        <f t="shared" si="29"/>
        <v>145.00000000000006</v>
      </c>
    </row>
    <row r="303" spans="1:20" x14ac:dyDescent="0.25">
      <c r="A303" s="6" t="s">
        <v>1264</v>
      </c>
      <c r="B303" s="6">
        <v>36060</v>
      </c>
      <c r="C303" s="6" t="s">
        <v>1265</v>
      </c>
      <c r="D303" s="6" t="str">
        <f>VLOOKUP(C303,'alternate id'!$A$2:$C$956,3,FALSE)</f>
        <v>Oak Hill, WV</v>
      </c>
      <c r="E303" s="4">
        <f>VLOOKUP(D303,'sunrise times'!$A$2:$B$956,2,FALSE)</f>
        <v>0.28958333333333336</v>
      </c>
      <c r="F303" s="4"/>
      <c r="G303" s="4">
        <f>VLOOKUP($C303,'time leaving home q1 q2 q3'!$C$2:$F$956,2,FALSE)</f>
        <v>0.27361111111111108</v>
      </c>
      <c r="H303" s="14">
        <f>VLOOKUP($C303,'commute time q1 q2 q3'!$C$2:$F$957,2,FALSE)</f>
        <v>11.450811843361986</v>
      </c>
      <c r="I303" s="4">
        <f t="shared" si="24"/>
        <v>0.28124999999999994</v>
      </c>
      <c r="J303" s="13">
        <f t="shared" si="25"/>
        <v>-12.000000000000117</v>
      </c>
      <c r="K303" s="4"/>
      <c r="L303" s="4">
        <f>VLOOKUP($C303,'time leaving home q1 q2 q3'!$C$2:$F$956,3,FALSE)</f>
        <v>0.30972222222222223</v>
      </c>
      <c r="M303" s="14">
        <f>VLOOKUP($C303,'commute time q1 q2 q3'!$C$2:$F$957,3,FALSE)</f>
        <v>21.254949010197961</v>
      </c>
      <c r="N303" s="4">
        <f t="shared" si="26"/>
        <v>0.32430555555555557</v>
      </c>
      <c r="O303" s="13">
        <f t="shared" si="27"/>
        <v>49.999999999999986</v>
      </c>
      <c r="Q303" s="4">
        <f>VLOOKUP($C303,'time leaving home q1 q2 q3'!$C$2:$F$956,4,FALSE)</f>
        <v>0.37777777777777777</v>
      </c>
      <c r="R303" s="14">
        <f>VLOOKUP($C303,'commute time q1 q2 q3'!$C$2:$F$957,3,FALSE)</f>
        <v>21.254949010197961</v>
      </c>
      <c r="S303" s="4">
        <f t="shared" si="28"/>
        <v>0.3923611111111111</v>
      </c>
      <c r="T303" s="13">
        <f t="shared" si="29"/>
        <v>147.99999999999994</v>
      </c>
    </row>
    <row r="304" spans="1:20" x14ac:dyDescent="0.25">
      <c r="A304" s="6" t="s">
        <v>702</v>
      </c>
      <c r="B304" s="6">
        <v>24620</v>
      </c>
      <c r="C304" s="6" t="s">
        <v>703</v>
      </c>
      <c r="D304" s="6" t="str">
        <f>VLOOKUP(C304,'alternate id'!$A$2:$C$956,3,FALSE)</f>
        <v>Greeneville, TN</v>
      </c>
      <c r="E304" s="4">
        <f>VLOOKUP(D304,'sunrise times'!$A$2:$B$956,2,FALSE)</f>
        <v>0.29375000000000001</v>
      </c>
      <c r="F304" s="4"/>
      <c r="G304" s="4">
        <f>VLOOKUP($C304,'time leaving home q1 q2 q3'!$C$2:$F$956,2,FALSE)</f>
        <v>0.2673611111111111</v>
      </c>
      <c r="H304" s="14">
        <f>VLOOKUP($C304,'commute time q1 q2 q3'!$C$2:$F$957,2,FALSE)</f>
        <v>12.988790406673619</v>
      </c>
      <c r="I304" s="4">
        <f t="shared" si="24"/>
        <v>0.27569444444444446</v>
      </c>
      <c r="J304" s="13">
        <f t="shared" si="25"/>
        <v>-25.999999999999986</v>
      </c>
      <c r="K304" s="4"/>
      <c r="L304" s="4">
        <f>VLOOKUP($C304,'time leaving home q1 q2 q3'!$C$2:$F$956,3,FALSE)</f>
        <v>0.30972222222222223</v>
      </c>
      <c r="M304" s="14">
        <f>VLOOKUP($C304,'commute time q1 q2 q3'!$C$2:$F$957,3,FALSE)</f>
        <v>20.403144791439178</v>
      </c>
      <c r="N304" s="4">
        <f t="shared" si="26"/>
        <v>0.32361111111111113</v>
      </c>
      <c r="O304" s="13">
        <f t="shared" si="27"/>
        <v>43.000000000000007</v>
      </c>
      <c r="Q304" s="4">
        <f>VLOOKUP($C304,'time leaving home q1 q2 q3'!$C$2:$F$956,4,FALSE)</f>
        <v>0.3666666666666667</v>
      </c>
      <c r="R304" s="14">
        <f>VLOOKUP($C304,'commute time q1 q2 q3'!$C$2:$F$957,3,FALSE)</f>
        <v>20.403144791439178</v>
      </c>
      <c r="S304" s="4">
        <f t="shared" si="28"/>
        <v>0.38055555555555559</v>
      </c>
      <c r="T304" s="13">
        <f t="shared" si="29"/>
        <v>125.00000000000003</v>
      </c>
    </row>
    <row r="305" spans="1:20" x14ac:dyDescent="0.25">
      <c r="A305" s="6" t="s">
        <v>630</v>
      </c>
      <c r="B305" s="6">
        <v>22980</v>
      </c>
      <c r="C305" s="6" t="s">
        <v>631</v>
      </c>
      <c r="D305" s="6" t="str">
        <f>VLOOKUP(C305,'alternate id'!$A$2:$C$956,3,FALSE)</f>
        <v>Fort Valley, GA</v>
      </c>
      <c r="E305" s="4">
        <f>VLOOKUP(D305,'sunrise times'!$A$2:$B$956,2,FALSE)</f>
        <v>0.29722222222222222</v>
      </c>
      <c r="F305" s="4"/>
      <c r="G305" s="4">
        <f>VLOOKUP($C305,'time leaving home q1 q2 q3'!$C$2:$F$956,2,FALSE)</f>
        <v>0.27083333333333331</v>
      </c>
      <c r="H305" s="14">
        <f>VLOOKUP($C305,'commute time q1 q2 q3'!$C$2:$F$957,2,FALSE)</f>
        <v>12.404074702886248</v>
      </c>
      <c r="I305" s="4">
        <f t="shared" si="24"/>
        <v>0.27916666666666667</v>
      </c>
      <c r="J305" s="13">
        <f t="shared" si="25"/>
        <v>-25.999999999999986</v>
      </c>
      <c r="K305" s="4"/>
      <c r="L305" s="4">
        <f>VLOOKUP($C305,'time leaving home q1 q2 q3'!$C$2:$F$956,3,FALSE)</f>
        <v>0.30972222222222223</v>
      </c>
      <c r="M305" s="14">
        <f>VLOOKUP($C305,'commute time q1 q2 q3'!$C$2:$F$957,3,FALSE)</f>
        <v>22.323108384458077</v>
      </c>
      <c r="N305" s="4">
        <f t="shared" si="26"/>
        <v>0.32500000000000001</v>
      </c>
      <c r="O305" s="13">
        <f t="shared" si="27"/>
        <v>40.000000000000014</v>
      </c>
      <c r="Q305" s="4">
        <f>VLOOKUP($C305,'time leaving home q1 q2 q3'!$C$2:$F$956,4,FALSE)</f>
        <v>0.37847222222222227</v>
      </c>
      <c r="R305" s="14">
        <f>VLOOKUP($C305,'commute time q1 q2 q3'!$C$2:$F$957,3,FALSE)</f>
        <v>22.323108384458077</v>
      </c>
      <c r="S305" s="4">
        <f t="shared" si="28"/>
        <v>0.39375000000000004</v>
      </c>
      <c r="T305" s="13">
        <f t="shared" si="29"/>
        <v>139.00000000000006</v>
      </c>
    </row>
    <row r="306" spans="1:20" x14ac:dyDescent="0.25">
      <c r="A306" s="6" t="s">
        <v>1852</v>
      </c>
      <c r="B306" s="6">
        <v>48300</v>
      </c>
      <c r="C306" s="6" t="s">
        <v>1853</v>
      </c>
      <c r="D306" s="6" t="str">
        <f>VLOOKUP(C306,'alternate id'!$A$2:$C$956,3,FALSE)</f>
        <v>Wenatchee, WA</v>
      </c>
      <c r="E306" s="4">
        <f>VLOOKUP(D306,'sunrise times'!$A$2:$B$956,2,FALSE)</f>
        <v>0.2722222222222222</v>
      </c>
      <c r="F306" s="4"/>
      <c r="G306" s="4">
        <f>VLOOKUP($C306,'time leaving home q1 q2 q3'!$C$2:$F$956,2,FALSE)</f>
        <v>0.27291666666666664</v>
      </c>
      <c r="H306" s="14">
        <f>VLOOKUP($C306,'commute time q1 q2 q3'!$C$2:$F$957,2,FALSE)</f>
        <v>10.275462012320329</v>
      </c>
      <c r="I306" s="4">
        <f t="shared" si="24"/>
        <v>0.27986111111111106</v>
      </c>
      <c r="J306" s="13">
        <f t="shared" si="25"/>
        <v>10.999999999999961</v>
      </c>
      <c r="K306" s="4"/>
      <c r="L306" s="4">
        <f>VLOOKUP($C306,'time leaving home q1 q2 q3'!$C$2:$F$956,3,FALSE)</f>
        <v>0.30972222222222223</v>
      </c>
      <c r="M306" s="14">
        <f>VLOOKUP($C306,'commute time q1 q2 q3'!$C$2:$F$957,3,FALSE)</f>
        <v>16.13713862120089</v>
      </c>
      <c r="N306" s="4">
        <f t="shared" si="26"/>
        <v>0.32083333333333336</v>
      </c>
      <c r="O306" s="13">
        <f t="shared" si="27"/>
        <v>70.000000000000071</v>
      </c>
      <c r="Q306" s="4">
        <f>VLOOKUP($C306,'time leaving home q1 q2 q3'!$C$2:$F$956,4,FALSE)</f>
        <v>0.3527777777777778</v>
      </c>
      <c r="R306" s="14">
        <f>VLOOKUP($C306,'commute time q1 q2 q3'!$C$2:$F$957,3,FALSE)</f>
        <v>16.13713862120089</v>
      </c>
      <c r="S306" s="4">
        <f t="shared" si="28"/>
        <v>0.36388888888888893</v>
      </c>
      <c r="T306" s="13">
        <f t="shared" si="29"/>
        <v>132.00000000000009</v>
      </c>
    </row>
    <row r="307" spans="1:20" x14ac:dyDescent="0.25">
      <c r="A307" s="6" t="s">
        <v>1192</v>
      </c>
      <c r="B307" s="6">
        <v>34540</v>
      </c>
      <c r="C307" s="6" t="s">
        <v>1193</v>
      </c>
      <c r="D307" s="6" t="str">
        <f>VLOOKUP(C307,'alternate id'!$A$2:$C$956,3,FALSE)</f>
        <v>Mount Vernon, OH</v>
      </c>
      <c r="E307" s="4">
        <f>VLOOKUP(D307,'sunrise times'!$A$2:$B$956,2,FALSE)</f>
        <v>0.29305555555555557</v>
      </c>
      <c r="F307" s="4"/>
      <c r="G307" s="4">
        <f>VLOOKUP($C307,'time leaving home q1 q2 q3'!$C$2:$F$956,2,FALSE)</f>
        <v>0.26874999999999999</v>
      </c>
      <c r="H307" s="14">
        <f>VLOOKUP($C307,'commute time q1 q2 q3'!$C$2:$F$957,2,FALSE)</f>
        <v>11.488630621526024</v>
      </c>
      <c r="I307" s="4">
        <f t="shared" si="24"/>
        <v>0.27638888888888885</v>
      </c>
      <c r="J307" s="13">
        <f t="shared" si="25"/>
        <v>-24.000000000000075</v>
      </c>
      <c r="K307" s="4"/>
      <c r="L307" s="4">
        <f>VLOOKUP($C307,'time leaving home q1 q2 q3'!$C$2:$F$956,3,FALSE)</f>
        <v>0.30972222222222223</v>
      </c>
      <c r="M307" s="14">
        <f>VLOOKUP($C307,'commute time q1 q2 q3'!$C$2:$F$957,3,FALSE)</f>
        <v>20.327691266079892</v>
      </c>
      <c r="N307" s="4">
        <f t="shared" si="26"/>
        <v>0.32361111111111113</v>
      </c>
      <c r="O307" s="13">
        <f t="shared" si="27"/>
        <v>44</v>
      </c>
      <c r="Q307" s="4">
        <f>VLOOKUP($C307,'time leaving home q1 q2 q3'!$C$2:$F$956,4,FALSE)</f>
        <v>0.3666666666666667</v>
      </c>
      <c r="R307" s="14">
        <f>VLOOKUP($C307,'commute time q1 q2 q3'!$C$2:$F$957,3,FALSE)</f>
        <v>20.327691266079892</v>
      </c>
      <c r="S307" s="4">
        <f t="shared" si="28"/>
        <v>0.38055555555555559</v>
      </c>
      <c r="T307" s="13">
        <f t="shared" si="29"/>
        <v>126.00000000000004</v>
      </c>
    </row>
    <row r="308" spans="1:20" x14ac:dyDescent="0.25">
      <c r="A308" s="6" t="s">
        <v>1004</v>
      </c>
      <c r="B308" s="6">
        <v>30780</v>
      </c>
      <c r="C308" s="6" t="s">
        <v>1005</v>
      </c>
      <c r="D308" s="6" t="str">
        <f>VLOOKUP(C308,'alternate id'!$A$2:$C$956,3,FALSE)</f>
        <v>Little Rock, AR</v>
      </c>
      <c r="E308" s="4">
        <f>VLOOKUP(D308,'sunrise times'!$A$2:$B$956,2,FALSE)</f>
        <v>0.27916666666666667</v>
      </c>
      <c r="F308" s="4"/>
      <c r="G308" s="4">
        <f>VLOOKUP($C308,'time leaving home q1 q2 q3'!$C$2:$F$956,2,FALSE)</f>
        <v>0.27777777777777779</v>
      </c>
      <c r="H308" s="14">
        <f>VLOOKUP($C308,'commute time q1 q2 q3'!$C$2:$F$957,2,FALSE)</f>
        <v>12.805417938250564</v>
      </c>
      <c r="I308" s="4">
        <f t="shared" si="24"/>
        <v>0.28611111111111115</v>
      </c>
      <c r="J308" s="13">
        <f t="shared" si="25"/>
        <v>10.000000000000044</v>
      </c>
      <c r="K308" s="4"/>
      <c r="L308" s="4">
        <f>VLOOKUP($C308,'time leaving home q1 q2 q3'!$C$2:$F$956,3,FALSE)</f>
        <v>0.30972222222222223</v>
      </c>
      <c r="M308" s="14">
        <f>VLOOKUP($C308,'commute time q1 q2 q3'!$C$2:$F$957,3,FALSE)</f>
        <v>20.614150255288109</v>
      </c>
      <c r="N308" s="4">
        <f t="shared" si="26"/>
        <v>0.32361111111111113</v>
      </c>
      <c r="O308" s="13">
        <f t="shared" si="27"/>
        <v>64</v>
      </c>
      <c r="Q308" s="4">
        <f>VLOOKUP($C308,'time leaving home q1 q2 q3'!$C$2:$F$956,4,FALSE)</f>
        <v>0.35138888888888892</v>
      </c>
      <c r="R308" s="14">
        <f>VLOOKUP($C308,'commute time q1 q2 q3'!$C$2:$F$957,3,FALSE)</f>
        <v>20.614150255288109</v>
      </c>
      <c r="S308" s="4">
        <f t="shared" si="28"/>
        <v>0.36527777777777781</v>
      </c>
      <c r="T308" s="13">
        <f t="shared" si="29"/>
        <v>124.00000000000003</v>
      </c>
    </row>
    <row r="309" spans="1:20" x14ac:dyDescent="0.25">
      <c r="A309" s="6" t="s">
        <v>64</v>
      </c>
      <c r="B309" s="6">
        <v>11220</v>
      </c>
      <c r="C309" s="6" t="s">
        <v>65</v>
      </c>
      <c r="D309" s="6" t="str">
        <f>VLOOKUP(C309,'alternate id'!$A$2:$C$956,3,FALSE)</f>
        <v>Amsterdam, NY</v>
      </c>
      <c r="E309" s="4">
        <f>VLOOKUP(D309,'sunrise times'!$A$2:$B$956,2,FALSE)</f>
        <v>0.26944444444444443</v>
      </c>
      <c r="F309" s="4"/>
      <c r="G309" s="4">
        <f>VLOOKUP($C309,'time leaving home q1 q2 q3'!$C$2:$F$956,2,FALSE)</f>
        <v>0.26597222222222222</v>
      </c>
      <c r="H309" s="14">
        <f>VLOOKUP($C309,'commute time q1 q2 q3'!$C$2:$F$957,2,FALSE)</f>
        <v>10.479574322004806</v>
      </c>
      <c r="I309" s="4">
        <f t="shared" si="24"/>
        <v>0.27291666666666664</v>
      </c>
      <c r="J309" s="13">
        <f t="shared" si="25"/>
        <v>4.9999999999999822</v>
      </c>
      <c r="K309" s="4"/>
      <c r="L309" s="4">
        <f>VLOOKUP($C309,'time leaving home q1 q2 q3'!$C$2:$F$956,3,FALSE)</f>
        <v>0.30972222222222223</v>
      </c>
      <c r="M309" s="14">
        <f>VLOOKUP($C309,'commute time q1 q2 q3'!$C$2:$F$957,3,FALSE)</f>
        <v>20.708516242317824</v>
      </c>
      <c r="N309" s="4">
        <f t="shared" si="26"/>
        <v>0.32361111111111113</v>
      </c>
      <c r="O309" s="13">
        <f t="shared" si="27"/>
        <v>78.000000000000043</v>
      </c>
      <c r="Q309" s="4">
        <f>VLOOKUP($C309,'time leaving home q1 q2 q3'!$C$2:$F$956,4,FALSE)</f>
        <v>0.36249999999999999</v>
      </c>
      <c r="R309" s="14">
        <f>VLOOKUP($C309,'commute time q1 q2 q3'!$C$2:$F$957,3,FALSE)</f>
        <v>20.708516242317824</v>
      </c>
      <c r="S309" s="4">
        <f t="shared" si="28"/>
        <v>0.37638888888888888</v>
      </c>
      <c r="T309" s="13">
        <f t="shared" si="29"/>
        <v>154</v>
      </c>
    </row>
    <row r="310" spans="1:20" x14ac:dyDescent="0.25">
      <c r="A310" s="6" t="s">
        <v>1534</v>
      </c>
      <c r="B310" s="6">
        <v>41700</v>
      </c>
      <c r="C310" s="6" t="s">
        <v>1535</v>
      </c>
      <c r="D310" s="6" t="str">
        <f>VLOOKUP(C310,'alternate id'!$A$2:$C$956,3,FALSE)</f>
        <v>San Antonio, TX</v>
      </c>
      <c r="E310" s="4">
        <f>VLOOKUP(D310,'sunrise times'!$A$2:$B$956,2,FALSE)</f>
        <v>0.29652777777777778</v>
      </c>
      <c r="F310" s="4"/>
      <c r="G310" s="4">
        <f>VLOOKUP($C310,'time leaving home q1 q2 q3'!$C$2:$F$956,2,FALSE)</f>
        <v>0.27430555555555552</v>
      </c>
      <c r="H310" s="14">
        <f>VLOOKUP($C310,'commute time q1 q2 q3'!$C$2:$F$957,2,FALSE)</f>
        <v>15.393748232152136</v>
      </c>
      <c r="I310" s="4">
        <f t="shared" si="24"/>
        <v>0.28472222222222221</v>
      </c>
      <c r="J310" s="13">
        <f t="shared" si="25"/>
        <v>-17.000000000000021</v>
      </c>
      <c r="K310" s="4"/>
      <c r="L310" s="4">
        <f>VLOOKUP($C310,'time leaving home q1 q2 q3'!$C$2:$F$956,3,FALSE)</f>
        <v>0.30972222222222223</v>
      </c>
      <c r="M310" s="14">
        <f>VLOOKUP($C310,'commute time q1 q2 q3'!$C$2:$F$957,3,FALSE)</f>
        <v>22.427099605978004</v>
      </c>
      <c r="N310" s="4">
        <f t="shared" si="26"/>
        <v>0.32500000000000001</v>
      </c>
      <c r="O310" s="13">
        <f t="shared" si="27"/>
        <v>41.000000000000014</v>
      </c>
      <c r="Q310" s="4">
        <f>VLOOKUP($C310,'time leaving home q1 q2 q3'!$C$2:$F$956,4,FALSE)</f>
        <v>0.36388888888888887</v>
      </c>
      <c r="R310" s="14">
        <f>VLOOKUP($C310,'commute time q1 q2 q3'!$C$2:$F$957,3,FALSE)</f>
        <v>22.427099605978004</v>
      </c>
      <c r="S310" s="4">
        <f t="shared" si="28"/>
        <v>0.37916666666666665</v>
      </c>
      <c r="T310" s="13">
        <f t="shared" si="29"/>
        <v>118.99999999999997</v>
      </c>
    </row>
    <row r="311" spans="1:20" x14ac:dyDescent="0.25">
      <c r="A311" s="6" t="s">
        <v>1358</v>
      </c>
      <c r="B311" s="6">
        <v>37940</v>
      </c>
      <c r="C311" s="6" t="s">
        <v>1359</v>
      </c>
      <c r="D311" s="6" t="str">
        <f>VLOOKUP(C311,'alternate id'!$A$2:$C$956,3,FALSE)</f>
        <v>Peru, IN</v>
      </c>
      <c r="E311" s="4">
        <f>VLOOKUP(D311,'sunrise times'!$A$2:$B$956,2,FALSE)</f>
        <v>0.30277777777777776</v>
      </c>
      <c r="F311" s="4"/>
      <c r="G311" s="4">
        <f>VLOOKUP($C311,'time leaving home q1 q2 q3'!$C$2:$F$956,2,FALSE)</f>
        <v>0.26944444444444443</v>
      </c>
      <c r="H311" s="14">
        <f>VLOOKUP($C311,'commute time q1 q2 q3'!$C$2:$F$957,2,FALSE)</f>
        <v>11.904849884526559</v>
      </c>
      <c r="I311" s="4">
        <f t="shared" si="24"/>
        <v>0.27708333333333329</v>
      </c>
      <c r="J311" s="13">
        <f t="shared" si="25"/>
        <v>-37.000000000000028</v>
      </c>
      <c r="K311" s="4"/>
      <c r="L311" s="4">
        <f>VLOOKUP($C311,'time leaving home q1 q2 q3'!$C$2:$F$956,3,FALSE)</f>
        <v>0.30972222222222223</v>
      </c>
      <c r="M311" s="14">
        <f>VLOOKUP($C311,'commute time q1 q2 q3'!$C$2:$F$957,3,FALSE)</f>
        <v>20.156663275686672</v>
      </c>
      <c r="N311" s="4">
        <f t="shared" si="26"/>
        <v>0.32361111111111113</v>
      </c>
      <c r="O311" s="13">
        <f t="shared" si="27"/>
        <v>30.000000000000053</v>
      </c>
      <c r="Q311" s="4">
        <f>VLOOKUP($C311,'time leaving home q1 q2 q3'!$C$2:$F$956,4,FALSE)</f>
        <v>0.41250000000000003</v>
      </c>
      <c r="R311" s="14">
        <f>VLOOKUP($C311,'commute time q1 q2 q3'!$C$2:$F$957,3,FALSE)</f>
        <v>20.156663275686672</v>
      </c>
      <c r="S311" s="4">
        <f t="shared" si="28"/>
        <v>0.42638888888888893</v>
      </c>
      <c r="T311" s="13">
        <f t="shared" si="29"/>
        <v>178.00000000000009</v>
      </c>
    </row>
    <row r="312" spans="1:20" x14ac:dyDescent="0.25">
      <c r="A312" s="6" t="s">
        <v>1318</v>
      </c>
      <c r="B312" s="6">
        <v>37140</v>
      </c>
      <c r="C312" s="6" t="s">
        <v>1319</v>
      </c>
      <c r="D312" s="6" t="str">
        <f>VLOOKUP(C312,'alternate id'!$A$2:$C$956,3,FALSE)</f>
        <v>Paducah, KY</v>
      </c>
      <c r="E312" s="4">
        <f>VLOOKUP(D312,'sunrise times'!$A$2:$B$956,2,FALSE)</f>
        <v>0.26874999999999999</v>
      </c>
      <c r="F312" s="4"/>
      <c r="G312" s="4">
        <f>VLOOKUP($C312,'time leaving home q1 q2 q3'!$C$2:$F$956,2,FALSE)</f>
        <v>0.27083333333333331</v>
      </c>
      <c r="H312" s="14">
        <f>VLOOKUP($C312,'commute time q1 q2 q3'!$C$2:$F$957,2,FALSE)</f>
        <v>10.939287945034353</v>
      </c>
      <c r="I312" s="4">
        <f t="shared" si="24"/>
        <v>0.27777777777777773</v>
      </c>
      <c r="J312" s="13">
        <f t="shared" si="25"/>
        <v>12.999999999999954</v>
      </c>
      <c r="K312" s="4"/>
      <c r="L312" s="4">
        <f>VLOOKUP($C312,'time leaving home q1 q2 q3'!$C$2:$F$956,3,FALSE)</f>
        <v>0.30972222222222223</v>
      </c>
      <c r="M312" s="14">
        <f>VLOOKUP($C312,'commute time q1 q2 q3'!$C$2:$F$957,3,FALSE)</f>
        <v>16.923428430282822</v>
      </c>
      <c r="N312" s="4">
        <f t="shared" si="26"/>
        <v>0.32083333333333336</v>
      </c>
      <c r="O312" s="13">
        <f t="shared" si="27"/>
        <v>75.000000000000057</v>
      </c>
      <c r="Q312" s="4">
        <f>VLOOKUP($C312,'time leaving home q1 q2 q3'!$C$2:$F$956,4,FALSE)</f>
        <v>0.3611111111111111</v>
      </c>
      <c r="R312" s="14">
        <f>VLOOKUP($C312,'commute time q1 q2 q3'!$C$2:$F$957,3,FALSE)</f>
        <v>16.923428430282822</v>
      </c>
      <c r="S312" s="4">
        <f t="shared" si="28"/>
        <v>0.37222222222222223</v>
      </c>
      <c r="T312" s="13">
        <f t="shared" si="29"/>
        <v>149.00000000000003</v>
      </c>
    </row>
    <row r="313" spans="1:20" x14ac:dyDescent="0.25">
      <c r="A313" s="6" t="s">
        <v>162</v>
      </c>
      <c r="B313" s="6">
        <v>13260</v>
      </c>
      <c r="C313" s="6" t="s">
        <v>163</v>
      </c>
      <c r="D313" s="6" t="str">
        <f>VLOOKUP(C313,'alternate id'!$A$2:$C$956,3,FALSE)</f>
        <v>Bedford, IN</v>
      </c>
      <c r="E313" s="4">
        <f>VLOOKUP(D313,'sunrise times'!$A$2:$B$956,2,FALSE)</f>
        <v>0.30416666666666664</v>
      </c>
      <c r="F313" s="4"/>
      <c r="G313" s="4">
        <f>VLOOKUP($C313,'time leaving home q1 q2 q3'!$C$2:$F$956,2,FALSE)</f>
        <v>0.26041666666666669</v>
      </c>
      <c r="H313" s="14">
        <f>VLOOKUP($C313,'commute time q1 q2 q3'!$C$2:$F$957,2,FALSE)</f>
        <v>11.53017388339584</v>
      </c>
      <c r="I313" s="4">
        <f t="shared" si="24"/>
        <v>0.26805555555555555</v>
      </c>
      <c r="J313" s="13">
        <f t="shared" si="25"/>
        <v>-51.999999999999972</v>
      </c>
      <c r="K313" s="4"/>
      <c r="L313" s="4">
        <f>VLOOKUP($C313,'time leaving home q1 q2 q3'!$C$2:$F$956,3,FALSE)</f>
        <v>0.30972222222222223</v>
      </c>
      <c r="M313" s="14">
        <f>VLOOKUP($C313,'commute time q1 q2 q3'!$C$2:$F$957,3,FALSE)</f>
        <v>20.969521044992742</v>
      </c>
      <c r="N313" s="4">
        <f t="shared" si="26"/>
        <v>0.32361111111111113</v>
      </c>
      <c r="O313" s="13">
        <f t="shared" si="27"/>
        <v>28.00000000000006</v>
      </c>
      <c r="Q313" s="4">
        <f>VLOOKUP($C313,'time leaving home q1 q2 q3'!$C$2:$F$956,4,FALSE)</f>
        <v>0.36041666666666666</v>
      </c>
      <c r="R313" s="14">
        <f>VLOOKUP($C313,'commute time q1 q2 q3'!$C$2:$F$957,3,FALSE)</f>
        <v>20.969521044992742</v>
      </c>
      <c r="S313" s="4">
        <f t="shared" si="28"/>
        <v>0.37430555555555556</v>
      </c>
      <c r="T313" s="13">
        <f t="shared" si="29"/>
        <v>101.00000000000003</v>
      </c>
    </row>
    <row r="314" spans="1:20" x14ac:dyDescent="0.25">
      <c r="A314" s="6" t="s">
        <v>1760</v>
      </c>
      <c r="B314" s="6">
        <v>46260</v>
      </c>
      <c r="C314" s="6" t="s">
        <v>1761</v>
      </c>
      <c r="D314" s="6" t="str">
        <f>VLOOKUP(C314,'alternate id'!$A$2:$C$956,3,FALSE)</f>
        <v>Tuskegee, AL</v>
      </c>
      <c r="E314" s="4">
        <f>VLOOKUP(D314,'sunrise times'!$A$2:$B$956,2,FALSE)</f>
        <v>0.26041666666666669</v>
      </c>
      <c r="F314" s="4"/>
      <c r="G314" s="4">
        <f>VLOOKUP($C314,'time leaving home q1 q2 q3'!$C$2:$F$956,2,FALSE)</f>
        <v>0.27638888888888891</v>
      </c>
      <c r="H314" s="14">
        <f>VLOOKUP($C314,'commute time q1 q2 q3'!$C$2:$F$957,2,FALSE)</f>
        <v>11.958951965065502</v>
      </c>
      <c r="I314" s="4">
        <f t="shared" si="24"/>
        <v>0.28402777777777777</v>
      </c>
      <c r="J314" s="13">
        <f t="shared" si="25"/>
        <v>33.999999999999957</v>
      </c>
      <c r="K314" s="4"/>
      <c r="L314" s="4">
        <f>VLOOKUP($C314,'time leaving home q1 q2 q3'!$C$2:$F$956,3,FALSE)</f>
        <v>0.30972222222222223</v>
      </c>
      <c r="M314" s="14">
        <f>VLOOKUP($C314,'commute time q1 q2 q3'!$C$2:$F$957,3,FALSE)</f>
        <v>21.538011695906434</v>
      </c>
      <c r="N314" s="4">
        <f t="shared" si="26"/>
        <v>0.32430555555555557</v>
      </c>
      <c r="O314" s="13">
        <f t="shared" si="27"/>
        <v>92</v>
      </c>
      <c r="Q314" s="4">
        <f>VLOOKUP($C314,'time leaving home q1 q2 q3'!$C$2:$F$956,4,FALSE)</f>
        <v>0.39444444444444443</v>
      </c>
      <c r="R314" s="14">
        <f>VLOOKUP($C314,'commute time q1 q2 q3'!$C$2:$F$957,3,FALSE)</f>
        <v>21.538011695906434</v>
      </c>
      <c r="S314" s="4">
        <f t="shared" si="28"/>
        <v>0.40902777777777777</v>
      </c>
      <c r="T314" s="13">
        <f t="shared" si="29"/>
        <v>213.99999999999994</v>
      </c>
    </row>
    <row r="315" spans="1:20" x14ac:dyDescent="0.25">
      <c r="A315" s="6" t="s">
        <v>1792</v>
      </c>
      <c r="B315" s="6">
        <v>46900</v>
      </c>
      <c r="C315" s="6" t="s">
        <v>1793</v>
      </c>
      <c r="D315" s="6" t="str">
        <f>VLOOKUP(C315,'alternate id'!$A$2:$C$956,3,FALSE)</f>
        <v>Vernon, TX</v>
      </c>
      <c r="E315" s="4">
        <f>VLOOKUP(D315,'sunrise times'!$A$2:$B$956,2,FALSE)</f>
        <v>0.2986111111111111</v>
      </c>
      <c r="F315" s="4"/>
      <c r="G315" s="4">
        <f>VLOOKUP($C315,'time leaving home q1 q2 q3'!$C$2:$F$956,2,FALSE)</f>
        <v>0.27499999999999997</v>
      </c>
      <c r="H315" s="14">
        <f>VLOOKUP($C315,'commute time q1 q2 q3'!$C$2:$F$957,2,FALSE)</f>
        <v>6.733042635658915</v>
      </c>
      <c r="I315" s="4">
        <f t="shared" si="24"/>
        <v>0.27916666666666662</v>
      </c>
      <c r="J315" s="13">
        <f t="shared" si="25"/>
        <v>-28.00000000000006</v>
      </c>
      <c r="K315" s="4"/>
      <c r="L315" s="4">
        <f>VLOOKUP($C315,'time leaving home q1 q2 q3'!$C$2:$F$956,3,FALSE)</f>
        <v>0.31041666666666667</v>
      </c>
      <c r="M315" s="14">
        <f>VLOOKUP($C315,'commute time q1 q2 q3'!$C$2:$F$957,3,FALSE)</f>
        <v>10.553968253968254</v>
      </c>
      <c r="N315" s="4">
        <f t="shared" si="26"/>
        <v>0.31736111111111109</v>
      </c>
      <c r="O315" s="13">
        <f t="shared" si="27"/>
        <v>26.999999999999986</v>
      </c>
      <c r="Q315" s="4">
        <f>VLOOKUP($C315,'time leaving home q1 q2 q3'!$C$2:$F$956,4,FALSE)</f>
        <v>0.33194444444444443</v>
      </c>
      <c r="R315" s="14">
        <f>VLOOKUP($C315,'commute time q1 q2 q3'!$C$2:$F$957,3,FALSE)</f>
        <v>10.553968253968254</v>
      </c>
      <c r="S315" s="4">
        <f t="shared" si="28"/>
        <v>0.33888888888888885</v>
      </c>
      <c r="T315" s="13">
        <f t="shared" si="29"/>
        <v>57.999999999999957</v>
      </c>
    </row>
    <row r="316" spans="1:20" x14ac:dyDescent="0.25">
      <c r="A316" s="6" t="s">
        <v>528</v>
      </c>
      <c r="B316" s="6">
        <v>20940</v>
      </c>
      <c r="C316" s="6" t="s">
        <v>529</v>
      </c>
      <c r="D316" s="6" t="str">
        <f>VLOOKUP(C316,'alternate id'!$A$2:$C$956,3,FALSE)</f>
        <v>El Centro, CA</v>
      </c>
      <c r="E316" s="4">
        <f>VLOOKUP(D316,'sunrise times'!$A$2:$B$956,2,FALSE)</f>
        <v>0.26041666666666669</v>
      </c>
      <c r="F316" s="4"/>
      <c r="G316" s="4">
        <f>VLOOKUP($C316,'time leaving home q1 q2 q3'!$C$2:$F$956,2,FALSE)</f>
        <v>0.25069444444444444</v>
      </c>
      <c r="H316" s="14">
        <f>VLOOKUP($C316,'commute time q1 q2 q3'!$C$2:$F$957,2,FALSE)</f>
        <v>10.651789822398086</v>
      </c>
      <c r="I316" s="4">
        <f t="shared" si="24"/>
        <v>0.25763888888888886</v>
      </c>
      <c r="J316" s="13">
        <f t="shared" si="25"/>
        <v>-4.0000000000000657</v>
      </c>
      <c r="K316" s="4"/>
      <c r="L316" s="4">
        <f>VLOOKUP($C316,'time leaving home q1 q2 q3'!$C$2:$F$956,3,FALSE)</f>
        <v>0.31041666666666667</v>
      </c>
      <c r="M316" s="14">
        <f>VLOOKUP($C316,'commute time q1 q2 q3'!$C$2:$F$957,3,FALSE)</f>
        <v>17.016743975562846</v>
      </c>
      <c r="N316" s="4">
        <f t="shared" si="26"/>
        <v>0.32222222222222224</v>
      </c>
      <c r="O316" s="13">
        <f t="shared" si="27"/>
        <v>89</v>
      </c>
      <c r="Q316" s="4">
        <f>VLOOKUP($C316,'time leaving home q1 q2 q3'!$C$2:$F$956,4,FALSE)</f>
        <v>0.36041666666666666</v>
      </c>
      <c r="R316" s="14">
        <f>VLOOKUP($C316,'commute time q1 q2 q3'!$C$2:$F$957,3,FALSE)</f>
        <v>17.016743975562846</v>
      </c>
      <c r="S316" s="4">
        <f t="shared" si="28"/>
        <v>0.37222222222222223</v>
      </c>
      <c r="T316" s="13">
        <f t="shared" si="29"/>
        <v>161</v>
      </c>
    </row>
    <row r="317" spans="1:20" x14ac:dyDescent="0.25">
      <c r="A317" s="6" t="s">
        <v>676</v>
      </c>
      <c r="B317" s="6">
        <v>24100</v>
      </c>
      <c r="C317" s="6" t="s">
        <v>677</v>
      </c>
      <c r="D317" s="6" t="str">
        <f>VLOOKUP(C317,'alternate id'!$A$2:$C$956,3,FALSE)</f>
        <v>Gloversville, NY</v>
      </c>
      <c r="E317" s="4">
        <f>VLOOKUP(D317,'sunrise times'!$A$2:$B$956,2,FALSE)</f>
        <v>0.27013888888888887</v>
      </c>
      <c r="F317" s="4"/>
      <c r="G317" s="4">
        <f>VLOOKUP($C317,'time leaving home q1 q2 q3'!$C$2:$F$956,2,FALSE)</f>
        <v>0.27152777777777776</v>
      </c>
      <c r="H317" s="14">
        <f>VLOOKUP($C317,'commute time q1 q2 q3'!$C$2:$F$957,2,FALSE)</f>
        <v>10.289525972182799</v>
      </c>
      <c r="I317" s="4">
        <f t="shared" si="24"/>
        <v>0.27847222222222218</v>
      </c>
      <c r="J317" s="13">
        <f t="shared" si="25"/>
        <v>11.999999999999957</v>
      </c>
      <c r="K317" s="4"/>
      <c r="L317" s="4">
        <f>VLOOKUP($C317,'time leaving home q1 q2 q3'!$C$2:$F$956,3,FALSE)</f>
        <v>0.31041666666666667</v>
      </c>
      <c r="M317" s="14">
        <f>VLOOKUP($C317,'commute time q1 q2 q3'!$C$2:$F$957,3,FALSE)</f>
        <v>17.660694288913774</v>
      </c>
      <c r="N317" s="4">
        <f t="shared" si="26"/>
        <v>0.32222222222222224</v>
      </c>
      <c r="O317" s="13">
        <f t="shared" si="27"/>
        <v>75.000000000000057</v>
      </c>
      <c r="Q317" s="4">
        <f>VLOOKUP($C317,'time leaving home q1 q2 q3'!$C$2:$F$956,4,FALSE)</f>
        <v>0.37777777777777777</v>
      </c>
      <c r="R317" s="14">
        <f>VLOOKUP($C317,'commute time q1 q2 q3'!$C$2:$F$957,3,FALSE)</f>
        <v>17.660694288913774</v>
      </c>
      <c r="S317" s="4">
        <f t="shared" si="28"/>
        <v>0.38958333333333334</v>
      </c>
      <c r="T317" s="13">
        <f t="shared" si="29"/>
        <v>172.00000000000003</v>
      </c>
    </row>
    <row r="318" spans="1:20" x14ac:dyDescent="0.25">
      <c r="A318" s="6" t="s">
        <v>1262</v>
      </c>
      <c r="B318" s="6">
        <v>36020</v>
      </c>
      <c r="C318" s="6" t="s">
        <v>1263</v>
      </c>
      <c r="D318" s="6" t="str">
        <f>VLOOKUP(C318,'alternate id'!$A$2:$C$956,3,FALSE)</f>
        <v>Oak Harbor, WA</v>
      </c>
      <c r="E318" s="4">
        <f>VLOOKUP(D318,'sunrise times'!$A$2:$B$956,2,FALSE)</f>
        <v>0.27847222222222223</v>
      </c>
      <c r="F318" s="4"/>
      <c r="G318" s="4">
        <f>VLOOKUP($C318,'time leaving home q1 q2 q3'!$C$2:$F$956,2,FALSE)</f>
        <v>0.26666666666666666</v>
      </c>
      <c r="H318" s="14">
        <f>VLOOKUP($C318,'commute time q1 q2 q3'!$C$2:$F$957,2,FALSE)</f>
        <v>11.134635933445276</v>
      </c>
      <c r="I318" s="4">
        <f t="shared" si="24"/>
        <v>0.27430555555555552</v>
      </c>
      <c r="J318" s="13">
        <f t="shared" si="25"/>
        <v>-6.0000000000000586</v>
      </c>
      <c r="K318" s="4"/>
      <c r="L318" s="4">
        <f>VLOOKUP($C318,'time leaving home q1 q2 q3'!$C$2:$F$956,3,FALSE)</f>
        <v>0.31041666666666667</v>
      </c>
      <c r="M318" s="14">
        <f>VLOOKUP($C318,'commute time q1 q2 q3'!$C$2:$F$957,3,FALSE)</f>
        <v>17.625764525993883</v>
      </c>
      <c r="N318" s="4">
        <f t="shared" si="26"/>
        <v>0.32222222222222224</v>
      </c>
      <c r="O318" s="13">
        <f t="shared" si="27"/>
        <v>63.000000000000021</v>
      </c>
      <c r="Q318" s="4">
        <f>VLOOKUP($C318,'time leaving home q1 q2 q3'!$C$2:$F$956,4,FALSE)</f>
        <v>0.37986111111111115</v>
      </c>
      <c r="R318" s="14">
        <f>VLOOKUP($C318,'commute time q1 q2 q3'!$C$2:$F$957,3,FALSE)</f>
        <v>17.625764525993883</v>
      </c>
      <c r="S318" s="4">
        <f t="shared" si="28"/>
        <v>0.39166666666666672</v>
      </c>
      <c r="T318" s="13">
        <f t="shared" si="29"/>
        <v>163.00000000000006</v>
      </c>
    </row>
    <row r="319" spans="1:20" x14ac:dyDescent="0.25">
      <c r="A319" s="6" t="s">
        <v>654</v>
      </c>
      <c r="B319" s="6">
        <v>23580</v>
      </c>
      <c r="C319" s="6" t="s">
        <v>655</v>
      </c>
      <c r="D319" s="6" t="str">
        <f>VLOOKUP(C319,'alternate id'!$A$2:$C$956,3,FALSE)</f>
        <v>Gainesville, GA</v>
      </c>
      <c r="E319" s="4">
        <f>VLOOKUP(D319,'sunrise times'!$A$2:$B$956,2,FALSE)</f>
        <v>0.29722222222222222</v>
      </c>
      <c r="F319" s="4"/>
      <c r="G319" s="4">
        <f>VLOOKUP($C319,'time leaving home q1 q2 q3'!$C$2:$F$956,2,FALSE)</f>
        <v>0.27916666666666667</v>
      </c>
      <c r="H319" s="14">
        <f>VLOOKUP($C319,'commute time q1 q2 q3'!$C$2:$F$957,2,FALSE)</f>
        <v>15.082940339845797</v>
      </c>
      <c r="I319" s="4">
        <f t="shared" si="24"/>
        <v>0.28958333333333336</v>
      </c>
      <c r="J319" s="13">
        <f t="shared" si="25"/>
        <v>-10.999999999999961</v>
      </c>
      <c r="K319" s="4"/>
      <c r="L319" s="4">
        <f>VLOOKUP($C319,'time leaving home q1 q2 q3'!$C$2:$F$956,3,FALSE)</f>
        <v>0.31041666666666667</v>
      </c>
      <c r="M319" s="14">
        <f>VLOOKUP($C319,'commute time q1 q2 q3'!$C$2:$F$957,3,FALSE)</f>
        <v>21.928707935189031</v>
      </c>
      <c r="N319" s="4">
        <f t="shared" si="26"/>
        <v>0.32500000000000001</v>
      </c>
      <c r="O319" s="13">
        <f t="shared" si="27"/>
        <v>40.000000000000014</v>
      </c>
      <c r="Q319" s="4">
        <f>VLOOKUP($C319,'time leaving home q1 q2 q3'!$C$2:$F$956,4,FALSE)</f>
        <v>0.36527777777777781</v>
      </c>
      <c r="R319" s="14">
        <f>VLOOKUP($C319,'commute time q1 q2 q3'!$C$2:$F$957,3,FALSE)</f>
        <v>21.928707935189031</v>
      </c>
      <c r="S319" s="4">
        <f t="shared" si="28"/>
        <v>0.37986111111111115</v>
      </c>
      <c r="T319" s="13">
        <f t="shared" si="29"/>
        <v>119.00000000000006</v>
      </c>
    </row>
    <row r="320" spans="1:20" x14ac:dyDescent="0.25">
      <c r="A320" s="6" t="s">
        <v>376</v>
      </c>
      <c r="B320" s="6">
        <v>17820</v>
      </c>
      <c r="C320" s="6" t="s">
        <v>377</v>
      </c>
      <c r="D320" s="6" t="str">
        <f>VLOOKUP(C320,'alternate id'!$A$2:$C$956,3,FALSE)</f>
        <v>Colorado Springs, CO</v>
      </c>
      <c r="E320" s="4">
        <f>VLOOKUP(D320,'sunrise times'!$A$2:$B$956,2,FALSE)</f>
        <v>0.27152777777777776</v>
      </c>
      <c r="F320" s="4"/>
      <c r="G320" s="4">
        <f>VLOOKUP($C320,'time leaving home q1 q2 q3'!$C$2:$F$956,2,FALSE)</f>
        <v>0.27361111111111108</v>
      </c>
      <c r="H320" s="14">
        <f>VLOOKUP($C320,'commute time q1 q2 q3'!$C$2:$F$957,2,FALSE)</f>
        <v>12.6966618287373</v>
      </c>
      <c r="I320" s="4">
        <f t="shared" si="24"/>
        <v>0.28194444444444444</v>
      </c>
      <c r="J320" s="13">
        <f t="shared" si="25"/>
        <v>15.000000000000027</v>
      </c>
      <c r="K320" s="4"/>
      <c r="L320" s="4">
        <f>VLOOKUP($C320,'time leaving home q1 q2 q3'!$C$2:$F$956,3,FALSE)</f>
        <v>0.31041666666666667</v>
      </c>
      <c r="M320" s="14">
        <f>VLOOKUP($C320,'commute time q1 q2 q3'!$C$2:$F$957,3,FALSE)</f>
        <v>20.318204037295192</v>
      </c>
      <c r="N320" s="4">
        <f t="shared" si="26"/>
        <v>0.32430555555555557</v>
      </c>
      <c r="O320" s="13">
        <f t="shared" si="27"/>
        <v>76.000000000000057</v>
      </c>
      <c r="Q320" s="4">
        <f>VLOOKUP($C320,'time leaving home q1 q2 q3'!$C$2:$F$956,4,FALSE)</f>
        <v>0.35833333333333334</v>
      </c>
      <c r="R320" s="14">
        <f>VLOOKUP($C320,'commute time q1 q2 q3'!$C$2:$F$957,3,FALSE)</f>
        <v>20.318204037295192</v>
      </c>
      <c r="S320" s="4">
        <f t="shared" si="28"/>
        <v>0.37222222222222223</v>
      </c>
      <c r="T320" s="13">
        <f t="shared" si="29"/>
        <v>145.00000000000006</v>
      </c>
    </row>
    <row r="321" spans="1:20" x14ac:dyDescent="0.25">
      <c r="A321" s="6" t="s">
        <v>410</v>
      </c>
      <c r="B321" s="6">
        <v>18500</v>
      </c>
      <c r="C321" s="6" t="s">
        <v>411</v>
      </c>
      <c r="D321" s="6" t="str">
        <f>VLOOKUP(C321,'alternate id'!$A$2:$C$956,3,FALSE)</f>
        <v>Corning, NY</v>
      </c>
      <c r="E321" s="4">
        <f>VLOOKUP(D321,'sunrise times'!$A$2:$B$956,2,FALSE)</f>
        <v>0.27777777777777779</v>
      </c>
      <c r="F321" s="4"/>
      <c r="G321" s="4">
        <f>VLOOKUP($C321,'time leaving home q1 q2 q3'!$C$2:$F$956,2,FALSE)</f>
        <v>0.27291666666666664</v>
      </c>
      <c r="H321" s="14">
        <f>VLOOKUP($C321,'commute time q1 q2 q3'!$C$2:$F$957,2,FALSE)</f>
        <v>10.098603351955306</v>
      </c>
      <c r="I321" s="4">
        <f t="shared" si="24"/>
        <v>0.27986111111111106</v>
      </c>
      <c r="J321" s="13">
        <f t="shared" si="25"/>
        <v>2.9999999999999094</v>
      </c>
      <c r="K321" s="4"/>
      <c r="L321" s="4">
        <f>VLOOKUP($C321,'time leaving home q1 q2 q3'!$C$2:$F$956,3,FALSE)</f>
        <v>0.31041666666666667</v>
      </c>
      <c r="M321" s="14">
        <f>VLOOKUP($C321,'commute time q1 q2 q3'!$C$2:$F$957,3,FALSE)</f>
        <v>17.433364928909953</v>
      </c>
      <c r="N321" s="4">
        <f t="shared" si="26"/>
        <v>0.32222222222222224</v>
      </c>
      <c r="O321" s="13">
        <f t="shared" si="27"/>
        <v>64</v>
      </c>
      <c r="Q321" s="4">
        <f>VLOOKUP($C321,'time leaving home q1 q2 q3'!$C$2:$F$956,4,FALSE)</f>
        <v>0.3527777777777778</v>
      </c>
      <c r="R321" s="14">
        <f>VLOOKUP($C321,'commute time q1 q2 q3'!$C$2:$F$957,3,FALSE)</f>
        <v>17.433364928909953</v>
      </c>
      <c r="S321" s="4">
        <f t="shared" si="28"/>
        <v>0.36458333333333337</v>
      </c>
      <c r="T321" s="13">
        <f t="shared" si="29"/>
        <v>125.00000000000003</v>
      </c>
    </row>
    <row r="322" spans="1:20" x14ac:dyDescent="0.25">
      <c r="A322" s="6" t="s">
        <v>1518</v>
      </c>
      <c r="B322" s="6">
        <v>41260</v>
      </c>
      <c r="C322" s="6" t="s">
        <v>1519</v>
      </c>
      <c r="D322" s="6" t="str">
        <f>VLOOKUP(C322,'alternate id'!$A$2:$C$956,3,FALSE)</f>
        <v>St. Marys, PA</v>
      </c>
      <c r="E322" s="4">
        <f>VLOOKUP(D322,'sunrise times'!$A$2:$B$956,2,FALSE)</f>
        <v>0.28194444444444444</v>
      </c>
      <c r="F322" s="4"/>
      <c r="G322" s="4">
        <f>VLOOKUP($C322,'time leaving home q1 q2 q3'!$C$2:$F$956,2,FALSE)</f>
        <v>0.27430555555555552</v>
      </c>
      <c r="H322" s="14">
        <f>VLOOKUP($C322,'commute time q1 q2 q3'!$C$2:$F$957,2,FALSE)</f>
        <v>8.0268850432632881</v>
      </c>
      <c r="I322" s="4">
        <f t="shared" si="24"/>
        <v>0.27986111111111106</v>
      </c>
      <c r="J322" s="13">
        <f t="shared" si="25"/>
        <v>-3.0000000000000693</v>
      </c>
      <c r="K322" s="4"/>
      <c r="L322" s="4">
        <f>VLOOKUP($C322,'time leaving home q1 q2 q3'!$C$2:$F$956,3,FALSE)</f>
        <v>0.31041666666666667</v>
      </c>
      <c r="M322" s="14">
        <f>VLOOKUP($C322,'commute time q1 q2 q3'!$C$2:$F$957,3,FALSE)</f>
        <v>15.120665083135393</v>
      </c>
      <c r="N322" s="4">
        <f t="shared" si="26"/>
        <v>0.32083333333333336</v>
      </c>
      <c r="O322" s="13">
        <f t="shared" si="27"/>
        <v>56.000000000000036</v>
      </c>
      <c r="Q322" s="4">
        <f>VLOOKUP($C322,'time leaving home q1 q2 q3'!$C$2:$F$956,4,FALSE)</f>
        <v>0.41111111111111115</v>
      </c>
      <c r="R322" s="14">
        <f>VLOOKUP($C322,'commute time q1 q2 q3'!$C$2:$F$957,3,FALSE)</f>
        <v>15.120665083135393</v>
      </c>
      <c r="S322" s="4">
        <f t="shared" si="28"/>
        <v>0.42152777777777783</v>
      </c>
      <c r="T322" s="13">
        <f t="shared" si="29"/>
        <v>201.00000000000009</v>
      </c>
    </row>
    <row r="323" spans="1:20" x14ac:dyDescent="0.25">
      <c r="A323" s="6" t="s">
        <v>408</v>
      </c>
      <c r="B323" s="6">
        <v>18460</v>
      </c>
      <c r="C323" s="6" t="s">
        <v>409</v>
      </c>
      <c r="D323" s="6" t="str">
        <f>VLOOKUP(C323,'alternate id'!$A$2:$C$956,3,FALSE)</f>
        <v>Cornelia, GA</v>
      </c>
      <c r="E323" s="4">
        <f>VLOOKUP(D323,'sunrise times'!$A$2:$B$956,2,FALSE)</f>
        <v>0.29652777777777778</v>
      </c>
      <c r="F323" s="4"/>
      <c r="G323" s="4">
        <f>VLOOKUP($C323,'time leaving home q1 q2 q3'!$C$2:$F$956,2,FALSE)</f>
        <v>0.27777777777777779</v>
      </c>
      <c r="H323" s="14">
        <f>VLOOKUP($C323,'commute time q1 q2 q3'!$C$2:$F$957,2,FALSE)</f>
        <v>11.824940047961631</v>
      </c>
      <c r="I323" s="4">
        <f t="shared" si="24"/>
        <v>0.28541666666666665</v>
      </c>
      <c r="J323" s="13">
        <f t="shared" si="25"/>
        <v>-16.000000000000021</v>
      </c>
      <c r="K323" s="4"/>
      <c r="L323" s="4">
        <f>VLOOKUP($C323,'time leaving home q1 q2 q3'!$C$2:$F$956,3,FALSE)</f>
        <v>0.31041666666666667</v>
      </c>
      <c r="M323" s="14">
        <f>VLOOKUP($C323,'commute time q1 q2 q3'!$C$2:$F$957,3,FALSE)</f>
        <v>17.874759152215798</v>
      </c>
      <c r="N323" s="4">
        <f t="shared" si="26"/>
        <v>0.32222222222222224</v>
      </c>
      <c r="O323" s="13">
        <f t="shared" si="27"/>
        <v>37.000000000000028</v>
      </c>
      <c r="Q323" s="4">
        <f>VLOOKUP($C323,'time leaving home q1 q2 q3'!$C$2:$F$956,4,FALSE)</f>
        <v>0.3527777777777778</v>
      </c>
      <c r="R323" s="14">
        <f>VLOOKUP($C323,'commute time q1 q2 q3'!$C$2:$F$957,3,FALSE)</f>
        <v>17.874759152215798</v>
      </c>
      <c r="S323" s="4">
        <f t="shared" si="28"/>
        <v>0.36458333333333337</v>
      </c>
      <c r="T323" s="13">
        <f t="shared" si="29"/>
        <v>98.000000000000057</v>
      </c>
    </row>
    <row r="324" spans="1:20" x14ac:dyDescent="0.25">
      <c r="A324" s="6" t="s">
        <v>1010</v>
      </c>
      <c r="B324" s="6">
        <v>30900</v>
      </c>
      <c r="C324" s="6" t="s">
        <v>1011</v>
      </c>
      <c r="D324" s="6" t="str">
        <f>VLOOKUP(C324,'alternate id'!$A$2:$C$956,3,FALSE)</f>
        <v>Logansport, IN</v>
      </c>
      <c r="E324" s="4">
        <f>VLOOKUP(D324,'sunrise times'!$A$2:$B$956,2,FALSE)</f>
        <v>0.3034722222222222</v>
      </c>
      <c r="F324" s="4"/>
      <c r="G324" s="4">
        <f>VLOOKUP($C324,'time leaving home q1 q2 q3'!$C$2:$F$956,2,FALSE)</f>
        <v>0.2638888888888889</v>
      </c>
      <c r="H324" s="14">
        <f>VLOOKUP($C324,'commute time q1 q2 q3'!$C$2:$F$957,2,FALSE)</f>
        <v>10.722698684962836</v>
      </c>
      <c r="I324" s="4">
        <f t="shared" ref="I324:I387" si="30">G324+TIME(0,H324,0)</f>
        <v>0.27083333333333331</v>
      </c>
      <c r="J324" s="13">
        <f t="shared" ref="J324:J387" si="31">(I324-$E324)*60*24</f>
        <v>-46.999999999999993</v>
      </c>
      <c r="K324" s="4"/>
      <c r="L324" s="4">
        <f>VLOOKUP($C324,'time leaving home q1 q2 q3'!$C$2:$F$956,3,FALSE)</f>
        <v>0.31041666666666667</v>
      </c>
      <c r="M324" s="14">
        <f>VLOOKUP($C324,'commute time q1 q2 q3'!$C$2:$F$957,3,FALSE)</f>
        <v>16.609096496619546</v>
      </c>
      <c r="N324" s="4">
        <f t="shared" ref="N324:N387" si="32">L324+TIME(0,M324,0)</f>
        <v>0.3215277777777778</v>
      </c>
      <c r="O324" s="13">
        <f t="shared" ref="O324:O387" si="33">(N324-$E324)*60*24</f>
        <v>26.000000000000068</v>
      </c>
      <c r="Q324" s="4">
        <f>VLOOKUP($C324,'time leaving home q1 q2 q3'!$C$2:$F$956,4,FALSE)</f>
        <v>0.4145833333333333</v>
      </c>
      <c r="R324" s="14">
        <f>VLOOKUP($C324,'commute time q1 q2 q3'!$C$2:$F$957,3,FALSE)</f>
        <v>16.609096496619546</v>
      </c>
      <c r="S324" s="4">
        <f t="shared" ref="S324:S387" si="34">Q324+TIME(0,R324,0)</f>
        <v>0.42569444444444443</v>
      </c>
      <c r="T324" s="13">
        <f t="shared" ref="T324:T387" si="35">(S324-$E324)*60*24</f>
        <v>176</v>
      </c>
    </row>
    <row r="325" spans="1:20" x14ac:dyDescent="0.25">
      <c r="A325" s="6" t="s">
        <v>888</v>
      </c>
      <c r="B325" s="6">
        <v>28380</v>
      </c>
      <c r="C325" s="6" t="s">
        <v>889</v>
      </c>
      <c r="D325" s="6" t="str">
        <f>VLOOKUP(C325,'alternate id'!$A$2:$C$956,3,FALSE)</f>
        <v>Kennett, MO</v>
      </c>
      <c r="E325" s="4">
        <f>VLOOKUP(D325,'sunrise times'!$A$2:$B$956,2,FALSE)</f>
        <v>0.2722222222222222</v>
      </c>
      <c r="F325" s="4"/>
      <c r="G325" s="4">
        <f>VLOOKUP($C325,'time leaving home q1 q2 q3'!$C$2:$F$956,2,FALSE)</f>
        <v>0.26944444444444443</v>
      </c>
      <c r="H325" s="14">
        <f>VLOOKUP($C325,'commute time q1 q2 q3'!$C$2:$F$957,2,FALSE)</f>
        <v>7.7840729001584785</v>
      </c>
      <c r="I325" s="4">
        <f t="shared" si="30"/>
        <v>0.27430555555555552</v>
      </c>
      <c r="J325" s="13">
        <f t="shared" si="31"/>
        <v>2.9999999999999893</v>
      </c>
      <c r="K325" s="4"/>
      <c r="L325" s="4">
        <f>VLOOKUP($C325,'time leaving home q1 q2 q3'!$C$2:$F$956,3,FALSE)</f>
        <v>0.31041666666666667</v>
      </c>
      <c r="M325" s="14">
        <f>VLOOKUP($C325,'commute time q1 q2 q3'!$C$2:$F$957,3,FALSE)</f>
        <v>15.736742424242424</v>
      </c>
      <c r="N325" s="4">
        <f t="shared" si="32"/>
        <v>0.32083333333333336</v>
      </c>
      <c r="O325" s="13">
        <f t="shared" si="33"/>
        <v>70.000000000000071</v>
      </c>
      <c r="Q325" s="4">
        <f>VLOOKUP($C325,'time leaving home q1 q2 q3'!$C$2:$F$956,4,FALSE)</f>
        <v>0.35138888888888892</v>
      </c>
      <c r="R325" s="14">
        <f>VLOOKUP($C325,'commute time q1 q2 q3'!$C$2:$F$957,3,FALSE)</f>
        <v>15.736742424242424</v>
      </c>
      <c r="S325" s="4">
        <f t="shared" si="34"/>
        <v>0.3618055555555556</v>
      </c>
      <c r="T325" s="13">
        <f t="shared" si="35"/>
        <v>129.00000000000011</v>
      </c>
    </row>
    <row r="326" spans="1:20" x14ac:dyDescent="0.25">
      <c r="A326" s="6" t="s">
        <v>876</v>
      </c>
      <c r="B326" s="6">
        <v>28100</v>
      </c>
      <c r="C326" s="6" t="s">
        <v>877</v>
      </c>
      <c r="D326" s="6" t="str">
        <f>VLOOKUP(C326,'alternate id'!$A$2:$C$956,3,FALSE)</f>
        <v>Kankakee, IL</v>
      </c>
      <c r="E326" s="4">
        <f>VLOOKUP(D326,'sunrise times'!$A$2:$B$956,2,FALSE)</f>
        <v>0.26597222222222222</v>
      </c>
      <c r="F326" s="4"/>
      <c r="G326" s="4">
        <f>VLOOKUP($C326,'time leaving home q1 q2 q3'!$C$2:$F$956,2,FALSE)</f>
        <v>0.26527777777777778</v>
      </c>
      <c r="H326" s="14">
        <f>VLOOKUP($C326,'commute time q1 q2 q3'!$C$2:$F$957,2,FALSE)</f>
        <v>10.831837781144388</v>
      </c>
      <c r="I326" s="4">
        <f t="shared" si="30"/>
        <v>0.2722222222222222</v>
      </c>
      <c r="J326" s="13">
        <f t="shared" si="31"/>
        <v>8.999999999999968</v>
      </c>
      <c r="K326" s="4"/>
      <c r="L326" s="4">
        <f>VLOOKUP($C326,'time leaving home q1 q2 q3'!$C$2:$F$956,3,FALSE)</f>
        <v>0.31041666666666667</v>
      </c>
      <c r="M326" s="14">
        <f>VLOOKUP($C326,'commute time q1 q2 q3'!$C$2:$F$957,3,FALSE)</f>
        <v>17.763716570168182</v>
      </c>
      <c r="N326" s="4">
        <f t="shared" si="32"/>
        <v>0.32222222222222224</v>
      </c>
      <c r="O326" s="13">
        <f t="shared" si="33"/>
        <v>81.000000000000028</v>
      </c>
      <c r="Q326" s="4">
        <f>VLOOKUP($C326,'time leaving home q1 q2 q3'!$C$2:$F$956,4,FALSE)</f>
        <v>0.37361111111111112</v>
      </c>
      <c r="R326" s="14">
        <f>VLOOKUP($C326,'commute time q1 q2 q3'!$C$2:$F$957,3,FALSE)</f>
        <v>17.763716570168182</v>
      </c>
      <c r="S326" s="4">
        <f t="shared" si="34"/>
        <v>0.38541666666666669</v>
      </c>
      <c r="T326" s="13">
        <f t="shared" si="35"/>
        <v>172.00000000000003</v>
      </c>
    </row>
    <row r="327" spans="1:20" x14ac:dyDescent="0.25">
      <c r="A327" s="6" t="s">
        <v>340</v>
      </c>
      <c r="B327" s="6">
        <v>17060</v>
      </c>
      <c r="C327" s="6" t="s">
        <v>341</v>
      </c>
      <c r="D327" s="6" t="str">
        <f>VLOOKUP(C327,'alternate id'!$A$2:$C$956,3,FALSE)</f>
        <v>Chillicothe, OH</v>
      </c>
      <c r="E327" s="4">
        <f>VLOOKUP(D327,'sunrise times'!$A$2:$B$956,2,FALSE)</f>
        <v>0.29444444444444445</v>
      </c>
      <c r="F327" s="4"/>
      <c r="G327" s="4">
        <f>VLOOKUP($C327,'time leaving home q1 q2 q3'!$C$2:$F$956,2,FALSE)</f>
        <v>0.2673611111111111</v>
      </c>
      <c r="H327" s="14">
        <f>VLOOKUP($C327,'commute time q1 q2 q3'!$C$2:$F$957,2,FALSE)</f>
        <v>12.112827112827112</v>
      </c>
      <c r="I327" s="4">
        <f t="shared" si="30"/>
        <v>0.27569444444444446</v>
      </c>
      <c r="J327" s="13">
        <f t="shared" si="31"/>
        <v>-26.999999999999986</v>
      </c>
      <c r="K327" s="4"/>
      <c r="L327" s="4">
        <f>VLOOKUP($C327,'time leaving home q1 q2 q3'!$C$2:$F$956,3,FALSE)</f>
        <v>0.31041666666666667</v>
      </c>
      <c r="M327" s="14">
        <f>VLOOKUP($C327,'commute time q1 q2 q3'!$C$2:$F$957,3,FALSE)</f>
        <v>18.937786640079761</v>
      </c>
      <c r="N327" s="4">
        <f t="shared" si="32"/>
        <v>0.32291666666666669</v>
      </c>
      <c r="O327" s="13">
        <f t="shared" si="33"/>
        <v>41.000000000000014</v>
      </c>
      <c r="Q327" s="4">
        <f>VLOOKUP($C327,'time leaving home q1 q2 q3'!$C$2:$F$956,4,FALSE)</f>
        <v>0.39444444444444443</v>
      </c>
      <c r="R327" s="14">
        <f>VLOOKUP($C327,'commute time q1 q2 q3'!$C$2:$F$957,3,FALSE)</f>
        <v>18.937786640079761</v>
      </c>
      <c r="S327" s="4">
        <f t="shared" si="34"/>
        <v>0.40694444444444444</v>
      </c>
      <c r="T327" s="13">
        <f t="shared" si="35"/>
        <v>161.99999999999997</v>
      </c>
    </row>
    <row r="328" spans="1:20" x14ac:dyDescent="0.25">
      <c r="A328" s="6" t="s">
        <v>1520</v>
      </c>
      <c r="B328" s="6">
        <v>41420</v>
      </c>
      <c r="C328" s="6" t="s">
        <v>1521</v>
      </c>
      <c r="D328" s="6" t="str">
        <f>VLOOKUP(C328,'alternate id'!$A$2:$C$956,3,FALSE)</f>
        <v>Salem, OR</v>
      </c>
      <c r="E328" s="4">
        <f>VLOOKUP(D328,'sunrise times'!$A$2:$B$956,2,FALSE)</f>
        <v>0.27986111111111112</v>
      </c>
      <c r="F328" s="4"/>
      <c r="G328" s="4">
        <f>VLOOKUP($C328,'time leaving home q1 q2 q3'!$C$2:$F$956,2,FALSE)</f>
        <v>0.2722222222222222</v>
      </c>
      <c r="H328" s="14">
        <f>VLOOKUP($C328,'commute time q1 q2 q3'!$C$2:$F$957,2,FALSE)</f>
        <v>12.0384797911888</v>
      </c>
      <c r="I328" s="4">
        <f t="shared" si="30"/>
        <v>0.28055555555555556</v>
      </c>
      <c r="J328" s="13">
        <f t="shared" si="31"/>
        <v>0.99999999999999645</v>
      </c>
      <c r="K328" s="4"/>
      <c r="L328" s="4">
        <f>VLOOKUP($C328,'time leaving home q1 q2 q3'!$C$2:$F$956,3,FALSE)</f>
        <v>0.31041666666666667</v>
      </c>
      <c r="M328" s="14">
        <f>VLOOKUP($C328,'commute time q1 q2 q3'!$C$2:$F$957,3,FALSE)</f>
        <v>18.787271333114251</v>
      </c>
      <c r="N328" s="4">
        <f t="shared" si="32"/>
        <v>0.32291666666666669</v>
      </c>
      <c r="O328" s="13">
        <f t="shared" si="33"/>
        <v>62.000000000000014</v>
      </c>
      <c r="Q328" s="4">
        <f>VLOOKUP($C328,'time leaving home q1 q2 q3'!$C$2:$F$956,4,FALSE)</f>
        <v>0.36319444444444443</v>
      </c>
      <c r="R328" s="14">
        <f>VLOOKUP($C328,'commute time q1 q2 q3'!$C$2:$F$957,3,FALSE)</f>
        <v>18.787271333114251</v>
      </c>
      <c r="S328" s="4">
        <f t="shared" si="34"/>
        <v>0.37569444444444444</v>
      </c>
      <c r="T328" s="13">
        <f t="shared" si="35"/>
        <v>138</v>
      </c>
    </row>
    <row r="329" spans="1:20" x14ac:dyDescent="0.25">
      <c r="A329" s="6" t="s">
        <v>1222</v>
      </c>
      <c r="B329" s="6">
        <v>35140</v>
      </c>
      <c r="C329" s="6" t="s">
        <v>1223</v>
      </c>
      <c r="D329" s="6" t="str">
        <f>VLOOKUP(C329,'alternate id'!$A$2:$C$956,3,FALSE)</f>
        <v>Newberry, SC</v>
      </c>
      <c r="E329" s="4">
        <f>VLOOKUP(D329,'sunrise times'!$A$2:$B$956,2,FALSE)</f>
        <v>0.29097222222222224</v>
      </c>
      <c r="F329" s="4"/>
      <c r="G329" s="4">
        <f>VLOOKUP($C329,'time leaving home q1 q2 q3'!$C$2:$F$956,2,FALSE)</f>
        <v>0.26944444444444443</v>
      </c>
      <c r="H329" s="14">
        <f>VLOOKUP($C329,'commute time q1 q2 q3'!$C$2:$F$957,2,FALSE)</f>
        <v>12.345309381237525</v>
      </c>
      <c r="I329" s="4">
        <f t="shared" si="30"/>
        <v>0.27777777777777779</v>
      </c>
      <c r="J329" s="13">
        <f t="shared" si="31"/>
        <v>-19.000000000000014</v>
      </c>
      <c r="K329" s="4"/>
      <c r="L329" s="4">
        <f>VLOOKUP($C329,'time leaving home q1 q2 q3'!$C$2:$F$956,3,FALSE)</f>
        <v>0.31041666666666667</v>
      </c>
      <c r="M329" s="14">
        <f>VLOOKUP($C329,'commute time q1 q2 q3'!$C$2:$F$957,3,FALSE)</f>
        <v>21.066282420749278</v>
      </c>
      <c r="N329" s="4">
        <f t="shared" si="32"/>
        <v>0.32500000000000001</v>
      </c>
      <c r="O329" s="13">
        <f t="shared" si="33"/>
        <v>48.999999999999986</v>
      </c>
      <c r="Q329" s="4">
        <f>VLOOKUP($C329,'time leaving home q1 q2 q3'!$C$2:$F$956,4,FALSE)</f>
        <v>0.37638888888888888</v>
      </c>
      <c r="R329" s="14">
        <f>VLOOKUP($C329,'commute time q1 q2 q3'!$C$2:$F$957,3,FALSE)</f>
        <v>21.066282420749278</v>
      </c>
      <c r="S329" s="4">
        <f t="shared" si="34"/>
        <v>0.39097222222222222</v>
      </c>
      <c r="T329" s="13">
        <f t="shared" si="35"/>
        <v>143.99999999999994</v>
      </c>
    </row>
    <row r="330" spans="1:20" x14ac:dyDescent="0.25">
      <c r="A330" s="6" t="s">
        <v>1266</v>
      </c>
      <c r="B330" s="6">
        <v>36100</v>
      </c>
      <c r="C330" s="6" t="s">
        <v>1267</v>
      </c>
      <c r="D330" s="6" t="str">
        <f>VLOOKUP(C330,'alternate id'!$A$2:$C$956,3,FALSE)</f>
        <v>Ocala, FL</v>
      </c>
      <c r="E330" s="4">
        <f>VLOOKUP(D330,'sunrise times'!$A$2:$B$956,2,FALSE)</f>
        <v>0.29236111111111113</v>
      </c>
      <c r="F330" s="4"/>
      <c r="G330" s="4">
        <f>VLOOKUP($C330,'time leaving home q1 q2 q3'!$C$2:$F$956,2,FALSE)</f>
        <v>0.27291666666666664</v>
      </c>
      <c r="H330" s="14">
        <f>VLOOKUP($C330,'commute time q1 q2 q3'!$C$2:$F$957,2,FALSE)</f>
        <v>13.883967479674798</v>
      </c>
      <c r="I330" s="4">
        <f t="shared" si="30"/>
        <v>0.28194444444444444</v>
      </c>
      <c r="J330" s="13">
        <f t="shared" si="31"/>
        <v>-15.000000000000027</v>
      </c>
      <c r="K330" s="4"/>
      <c r="L330" s="4">
        <f>VLOOKUP($C330,'time leaving home q1 q2 q3'!$C$2:$F$956,3,FALSE)</f>
        <v>0.31041666666666667</v>
      </c>
      <c r="M330" s="14">
        <f>VLOOKUP($C330,'commute time q1 q2 q3'!$C$2:$F$957,3,FALSE)</f>
        <v>21.701992901992902</v>
      </c>
      <c r="N330" s="4">
        <f t="shared" si="32"/>
        <v>0.32500000000000001</v>
      </c>
      <c r="O330" s="13">
        <f t="shared" si="33"/>
        <v>46.999999999999993</v>
      </c>
      <c r="Q330" s="4">
        <f>VLOOKUP($C330,'time leaving home q1 q2 q3'!$C$2:$F$956,4,FALSE)</f>
        <v>0.35972222222222222</v>
      </c>
      <c r="R330" s="14">
        <f>VLOOKUP($C330,'commute time q1 q2 q3'!$C$2:$F$957,3,FALSE)</f>
        <v>21.701992901992902</v>
      </c>
      <c r="S330" s="4">
        <f t="shared" si="34"/>
        <v>0.37430555555555556</v>
      </c>
      <c r="T330" s="13">
        <f t="shared" si="35"/>
        <v>117.99999999999999</v>
      </c>
    </row>
    <row r="331" spans="1:20" x14ac:dyDescent="0.25">
      <c r="A331" s="6" t="s">
        <v>514</v>
      </c>
      <c r="B331" s="6">
        <v>20620</v>
      </c>
      <c r="C331" s="6" t="s">
        <v>515</v>
      </c>
      <c r="D331" s="6" t="str">
        <f>VLOOKUP(C331,'alternate id'!$A$2:$C$956,3,FALSE)</f>
        <v>East Liverpool, OH</v>
      </c>
      <c r="E331" s="4">
        <f>VLOOKUP(D331,'sunrise times'!$A$2:$B$956,2,FALSE)</f>
        <v>0.28750000000000003</v>
      </c>
      <c r="F331" s="4"/>
      <c r="G331" s="4">
        <f>VLOOKUP($C331,'time leaving home q1 q2 q3'!$C$2:$F$956,2,FALSE)</f>
        <v>0.26250000000000001</v>
      </c>
      <c r="H331" s="14">
        <f>VLOOKUP($C331,'commute time q1 q2 q3'!$C$2:$F$957,2,FALSE)</f>
        <v>11.308224442736357</v>
      </c>
      <c r="I331" s="4">
        <f t="shared" si="30"/>
        <v>0.27013888888888887</v>
      </c>
      <c r="J331" s="13">
        <f t="shared" si="31"/>
        <v>-25.000000000000071</v>
      </c>
      <c r="K331" s="4"/>
      <c r="L331" s="4">
        <f>VLOOKUP($C331,'time leaving home q1 q2 q3'!$C$2:$F$956,3,FALSE)</f>
        <v>0.31041666666666667</v>
      </c>
      <c r="M331" s="14">
        <f>VLOOKUP($C331,'commute time q1 q2 q3'!$C$2:$F$957,3,FALSE)</f>
        <v>20.808848945731075</v>
      </c>
      <c r="N331" s="4">
        <f t="shared" si="32"/>
        <v>0.32430555555555557</v>
      </c>
      <c r="O331" s="13">
        <f t="shared" si="33"/>
        <v>52.999999999999972</v>
      </c>
      <c r="Q331" s="4">
        <f>VLOOKUP($C331,'time leaving home q1 q2 q3'!$C$2:$F$956,4,FALSE)</f>
        <v>0.39166666666666666</v>
      </c>
      <c r="R331" s="14">
        <f>VLOOKUP($C331,'commute time q1 q2 q3'!$C$2:$F$957,3,FALSE)</f>
        <v>20.808848945731075</v>
      </c>
      <c r="S331" s="4">
        <f t="shared" si="34"/>
        <v>0.40555555555555556</v>
      </c>
      <c r="T331" s="13">
        <f t="shared" si="35"/>
        <v>169.99999999999994</v>
      </c>
    </row>
    <row r="332" spans="1:20" x14ac:dyDescent="0.25">
      <c r="A332" s="6" t="s">
        <v>1028</v>
      </c>
      <c r="B332" s="6">
        <v>31300</v>
      </c>
      <c r="C332" s="6" t="s">
        <v>1029</v>
      </c>
      <c r="D332" s="6" t="str">
        <f>VLOOKUP(C332,'alternate id'!$A$2:$C$956,3,FALSE)</f>
        <v>Lumberton, NC</v>
      </c>
      <c r="E332" s="4">
        <f>VLOOKUP(D332,'sunrise times'!$A$2:$B$956,2,FALSE)</f>
        <v>0.28333333333333333</v>
      </c>
      <c r="F332" s="4"/>
      <c r="G332" s="4">
        <f>VLOOKUP($C332,'time leaving home q1 q2 q3'!$C$2:$F$956,2,FALSE)</f>
        <v>0.28125</v>
      </c>
      <c r="H332" s="14">
        <f>VLOOKUP($C332,'commute time q1 q2 q3'!$C$2:$F$957,2,FALSE)</f>
        <v>13.080897348742353</v>
      </c>
      <c r="I332" s="4">
        <f t="shared" si="30"/>
        <v>0.2902777777777778</v>
      </c>
      <c r="J332" s="13">
        <f t="shared" si="31"/>
        <v>10.000000000000044</v>
      </c>
      <c r="K332" s="4"/>
      <c r="L332" s="4">
        <f>VLOOKUP($C332,'time leaving home q1 q2 q3'!$C$2:$F$956,3,FALSE)</f>
        <v>0.31041666666666667</v>
      </c>
      <c r="M332" s="14">
        <f>VLOOKUP($C332,'commute time q1 q2 q3'!$C$2:$F$957,3,FALSE)</f>
        <v>20.870599429115128</v>
      </c>
      <c r="N332" s="4">
        <f t="shared" si="32"/>
        <v>0.32430555555555557</v>
      </c>
      <c r="O332" s="13">
        <f t="shared" si="33"/>
        <v>59.000000000000036</v>
      </c>
      <c r="Q332" s="4">
        <f>VLOOKUP($C332,'time leaving home q1 q2 q3'!$C$2:$F$956,4,FALSE)</f>
        <v>0.35555555555555557</v>
      </c>
      <c r="R332" s="14">
        <f>VLOOKUP($C332,'commute time q1 q2 q3'!$C$2:$F$957,3,FALSE)</f>
        <v>20.870599429115128</v>
      </c>
      <c r="S332" s="4">
        <f t="shared" si="34"/>
        <v>0.36944444444444446</v>
      </c>
      <c r="T332" s="13">
        <f t="shared" si="35"/>
        <v>124.00000000000003</v>
      </c>
    </row>
    <row r="333" spans="1:20" x14ac:dyDescent="0.25">
      <c r="A333" s="6" t="s">
        <v>1804</v>
      </c>
      <c r="B333" s="6">
        <v>47260</v>
      </c>
      <c r="C333" s="6" t="s">
        <v>1805</v>
      </c>
      <c r="D333" s="6" t="str">
        <f>VLOOKUP(C333,'alternate id'!$A$2:$C$956,3,FALSE)</f>
        <v>Virginia Beach, VA</v>
      </c>
      <c r="E333" s="4">
        <f>VLOOKUP(D333,'sunrise times'!$A$2:$B$956,2,FALSE)</f>
        <v>0.27569444444444446</v>
      </c>
      <c r="F333" s="4"/>
      <c r="G333" s="4">
        <f>VLOOKUP($C333,'time leaving home q1 q2 q3'!$C$2:$F$956,2,FALSE)</f>
        <v>0.26944444444444443</v>
      </c>
      <c r="H333" s="14">
        <f>VLOOKUP($C333,'commute time q1 q2 q3'!$C$2:$F$957,2,FALSE)</f>
        <v>13.784467609574667</v>
      </c>
      <c r="I333" s="4">
        <f t="shared" si="30"/>
        <v>0.27847222222222223</v>
      </c>
      <c r="J333" s="13">
        <f t="shared" si="31"/>
        <v>3.9999999999999858</v>
      </c>
      <c r="K333" s="4"/>
      <c r="L333" s="4">
        <f>VLOOKUP($C333,'time leaving home q1 q2 q3'!$C$2:$F$956,3,FALSE)</f>
        <v>0.31041666666666667</v>
      </c>
      <c r="M333" s="14">
        <f>VLOOKUP($C333,'commute time q1 q2 q3'!$C$2:$F$957,3,FALSE)</f>
        <v>21.416899581870627</v>
      </c>
      <c r="N333" s="4">
        <f t="shared" si="32"/>
        <v>0.32500000000000001</v>
      </c>
      <c r="O333" s="13">
        <f t="shared" si="33"/>
        <v>71</v>
      </c>
      <c r="Q333" s="4">
        <f>VLOOKUP($C333,'time leaving home q1 q2 q3'!$C$2:$F$956,4,FALSE)</f>
        <v>0.36319444444444443</v>
      </c>
      <c r="R333" s="14">
        <f>VLOOKUP($C333,'commute time q1 q2 q3'!$C$2:$F$957,3,FALSE)</f>
        <v>21.416899581870627</v>
      </c>
      <c r="S333" s="4">
        <f t="shared" si="34"/>
        <v>0.37777777777777777</v>
      </c>
      <c r="T333" s="13">
        <f t="shared" si="35"/>
        <v>146.99999999999994</v>
      </c>
    </row>
    <row r="334" spans="1:20" x14ac:dyDescent="0.25">
      <c r="A334" s="6" t="s">
        <v>1372</v>
      </c>
      <c r="B334" s="6">
        <v>38220</v>
      </c>
      <c r="C334" s="6" t="s">
        <v>1373</v>
      </c>
      <c r="D334" s="6" t="str">
        <f>VLOOKUP(C334,'alternate id'!$A$2:$C$956,3,FALSE)</f>
        <v>Pine Bluff, AR</v>
      </c>
      <c r="E334" s="4">
        <f>VLOOKUP(D334,'sunrise times'!$A$2:$B$956,2,FALSE)</f>
        <v>0.27847222222222223</v>
      </c>
      <c r="F334" s="4"/>
      <c r="G334" s="4">
        <f>VLOOKUP($C334,'time leaving home q1 q2 q3'!$C$2:$F$956,2,FALSE)</f>
        <v>0.26874999999999999</v>
      </c>
      <c r="H334" s="14">
        <f>VLOOKUP($C334,'commute time q1 q2 q3'!$C$2:$F$957,2,FALSE)</f>
        <v>12.204517516902275</v>
      </c>
      <c r="I334" s="4">
        <f t="shared" si="30"/>
        <v>0.27708333333333335</v>
      </c>
      <c r="J334" s="13">
        <f t="shared" si="31"/>
        <v>-1.9999999999999929</v>
      </c>
      <c r="K334" s="4"/>
      <c r="L334" s="4">
        <f>VLOOKUP($C334,'time leaving home q1 q2 q3'!$C$2:$F$956,3,FALSE)</f>
        <v>0.31041666666666667</v>
      </c>
      <c r="M334" s="14">
        <f>VLOOKUP($C334,'commute time q1 q2 q3'!$C$2:$F$957,3,FALSE)</f>
        <v>18.100242625462904</v>
      </c>
      <c r="N334" s="4">
        <f t="shared" si="32"/>
        <v>0.32291666666666669</v>
      </c>
      <c r="O334" s="13">
        <f t="shared" si="33"/>
        <v>64</v>
      </c>
      <c r="Q334" s="4">
        <f>VLOOKUP($C334,'time leaving home q1 q2 q3'!$C$2:$F$956,4,FALSE)</f>
        <v>0.3527777777777778</v>
      </c>
      <c r="R334" s="14">
        <f>VLOOKUP($C334,'commute time q1 q2 q3'!$C$2:$F$957,3,FALSE)</f>
        <v>18.100242625462904</v>
      </c>
      <c r="S334" s="4">
        <f t="shared" si="34"/>
        <v>0.36527777777777781</v>
      </c>
      <c r="T334" s="13">
        <f t="shared" si="35"/>
        <v>125.00000000000003</v>
      </c>
    </row>
    <row r="335" spans="1:20" x14ac:dyDescent="0.25">
      <c r="A335" s="6" t="s">
        <v>1728</v>
      </c>
      <c r="B335" s="6">
        <v>45640</v>
      </c>
      <c r="C335" s="6" t="s">
        <v>1729</v>
      </c>
      <c r="D335" s="6" t="str">
        <f>VLOOKUP(C335,'alternate id'!$A$2:$C$956,3,FALSE)</f>
        <v>Thomasville, NC</v>
      </c>
      <c r="E335" s="4">
        <f>VLOOKUP(D335,'sunrise times'!$A$2:$B$956,2,FALSE)</f>
        <v>0.28680555555555554</v>
      </c>
      <c r="F335" s="4"/>
      <c r="G335" s="4">
        <f>VLOOKUP($C335,'time leaving home q1 q2 q3'!$C$2:$F$956,2,FALSE)</f>
        <v>0.27708333333333335</v>
      </c>
      <c r="H335" s="14">
        <f>VLOOKUP($C335,'commute time q1 q2 q3'!$C$2:$F$957,2,FALSE)</f>
        <v>13.121855988377373</v>
      </c>
      <c r="I335" s="4">
        <f t="shared" si="30"/>
        <v>0.28611111111111115</v>
      </c>
      <c r="J335" s="13">
        <f t="shared" si="31"/>
        <v>-0.99999999999991651</v>
      </c>
      <c r="K335" s="4"/>
      <c r="L335" s="4">
        <f>VLOOKUP($C335,'time leaving home q1 q2 q3'!$C$2:$F$956,3,FALSE)</f>
        <v>0.31041666666666667</v>
      </c>
      <c r="M335" s="14">
        <f>VLOOKUP($C335,'commute time q1 q2 q3'!$C$2:$F$957,3,FALSE)</f>
        <v>21.180523965967485</v>
      </c>
      <c r="N335" s="4">
        <f t="shared" si="32"/>
        <v>0.32500000000000001</v>
      </c>
      <c r="O335" s="13">
        <f t="shared" si="33"/>
        <v>55.00000000000005</v>
      </c>
      <c r="Q335" s="4">
        <f>VLOOKUP($C335,'time leaving home q1 q2 q3'!$C$2:$F$956,4,FALSE)</f>
        <v>0.35625000000000001</v>
      </c>
      <c r="R335" s="14">
        <f>VLOOKUP($C335,'commute time q1 q2 q3'!$C$2:$F$957,3,FALSE)</f>
        <v>21.180523965967485</v>
      </c>
      <c r="S335" s="4">
        <f t="shared" si="34"/>
        <v>0.37083333333333335</v>
      </c>
      <c r="T335" s="13">
        <f t="shared" si="35"/>
        <v>121.00000000000006</v>
      </c>
    </row>
    <row r="336" spans="1:20" x14ac:dyDescent="0.25">
      <c r="A336" s="6" t="s">
        <v>1442</v>
      </c>
      <c r="B336" s="6">
        <v>39740</v>
      </c>
      <c r="C336" s="6" t="s">
        <v>1443</v>
      </c>
      <c r="D336" s="6" t="str">
        <f>VLOOKUP(C336,'alternate id'!$A$2:$C$956,3,FALSE)</f>
        <v>Reading, PA</v>
      </c>
      <c r="E336" s="4">
        <f>VLOOKUP(D336,'sunrise times'!$A$2:$B$956,2,FALSE)</f>
        <v>0.27499999999999997</v>
      </c>
      <c r="F336" s="4"/>
      <c r="G336" s="4">
        <f>VLOOKUP($C336,'time leaving home q1 q2 q3'!$C$2:$F$956,2,FALSE)</f>
        <v>0.26874999999999999</v>
      </c>
      <c r="H336" s="14">
        <f>VLOOKUP($C336,'commute time q1 q2 q3'!$C$2:$F$957,2,FALSE)</f>
        <v>12.657004352987732</v>
      </c>
      <c r="I336" s="4">
        <f t="shared" si="30"/>
        <v>0.27708333333333335</v>
      </c>
      <c r="J336" s="13">
        <f t="shared" si="31"/>
        <v>3.0000000000000693</v>
      </c>
      <c r="K336" s="4"/>
      <c r="L336" s="4">
        <f>VLOOKUP($C336,'time leaving home q1 q2 q3'!$C$2:$F$956,3,FALSE)</f>
        <v>0.31041666666666667</v>
      </c>
      <c r="M336" s="14">
        <f>VLOOKUP($C336,'commute time q1 q2 q3'!$C$2:$F$957,3,FALSE)</f>
        <v>20.451438974861706</v>
      </c>
      <c r="N336" s="4">
        <f t="shared" si="32"/>
        <v>0.32430555555555557</v>
      </c>
      <c r="O336" s="13">
        <f t="shared" si="33"/>
        <v>71.000000000000071</v>
      </c>
      <c r="Q336" s="4">
        <f>VLOOKUP($C336,'time leaving home q1 q2 q3'!$C$2:$F$956,4,FALSE)</f>
        <v>0.37291666666666662</v>
      </c>
      <c r="R336" s="14">
        <f>VLOOKUP($C336,'commute time q1 q2 q3'!$C$2:$F$957,3,FALSE)</f>
        <v>20.451438974861706</v>
      </c>
      <c r="S336" s="4">
        <f t="shared" si="34"/>
        <v>0.38680555555555551</v>
      </c>
      <c r="T336" s="13">
        <f t="shared" si="35"/>
        <v>161</v>
      </c>
    </row>
    <row r="337" spans="1:20" x14ac:dyDescent="0.25">
      <c r="A337" s="6" t="s">
        <v>1584</v>
      </c>
      <c r="B337" s="6">
        <v>42700</v>
      </c>
      <c r="C337" s="6" t="s">
        <v>1585</v>
      </c>
      <c r="D337" s="6" t="str">
        <f>VLOOKUP(C337,'alternate id'!$A$2:$C$956,3,FALSE)</f>
        <v>Sebring, FL</v>
      </c>
      <c r="E337" s="4">
        <f>VLOOKUP(D337,'sunrise times'!$A$2:$B$956,2,FALSE)</f>
        <v>0.29097222222222224</v>
      </c>
      <c r="F337" s="4"/>
      <c r="G337" s="4">
        <f>VLOOKUP($C337,'time leaving home q1 q2 q3'!$C$2:$F$956,2,FALSE)</f>
        <v>0.27708333333333335</v>
      </c>
      <c r="H337" s="14">
        <f>VLOOKUP($C337,'commute time q1 q2 q3'!$C$2:$F$957,2,FALSE)</f>
        <v>11.795144662454273</v>
      </c>
      <c r="I337" s="4">
        <f t="shared" si="30"/>
        <v>0.28472222222222221</v>
      </c>
      <c r="J337" s="13">
        <f t="shared" si="31"/>
        <v>-9.000000000000048</v>
      </c>
      <c r="K337" s="4"/>
      <c r="L337" s="4">
        <f>VLOOKUP($C337,'time leaving home q1 q2 q3'!$C$2:$F$956,3,FALSE)</f>
        <v>0.31041666666666667</v>
      </c>
      <c r="M337" s="14">
        <f>VLOOKUP($C337,'commute time q1 q2 q3'!$C$2:$F$957,3,FALSE)</f>
        <v>17.532504924988636</v>
      </c>
      <c r="N337" s="4">
        <f t="shared" si="32"/>
        <v>0.32222222222222224</v>
      </c>
      <c r="O337" s="13">
        <f t="shared" si="33"/>
        <v>45</v>
      </c>
      <c r="Q337" s="4">
        <f>VLOOKUP($C337,'time leaving home q1 q2 q3'!$C$2:$F$956,4,FALSE)</f>
        <v>0.3611111111111111</v>
      </c>
      <c r="R337" s="14">
        <f>VLOOKUP($C337,'commute time q1 q2 q3'!$C$2:$F$957,3,FALSE)</f>
        <v>17.532504924988636</v>
      </c>
      <c r="S337" s="4">
        <f t="shared" si="34"/>
        <v>0.37291666666666667</v>
      </c>
      <c r="T337" s="13">
        <f t="shared" si="35"/>
        <v>117.99999999999999</v>
      </c>
    </row>
    <row r="338" spans="1:20" x14ac:dyDescent="0.25">
      <c r="A338" s="6" t="s">
        <v>738</v>
      </c>
      <c r="B338" s="6">
        <v>25380</v>
      </c>
      <c r="C338" s="6" t="s">
        <v>739</v>
      </c>
      <c r="D338" s="6" t="str">
        <f>VLOOKUP(C338,'alternate id'!$A$2:$C$956,3,FALSE)</f>
        <v>Harrisburg, IL</v>
      </c>
      <c r="E338" s="4">
        <f>VLOOKUP(D338,'sunrise times'!$A$2:$B$956,2,FALSE)</f>
        <v>0.26805555555555555</v>
      </c>
      <c r="F338" s="4"/>
      <c r="G338" s="4">
        <f>VLOOKUP($C338,'time leaving home q1 q2 q3'!$C$2:$F$956,2,FALSE)</f>
        <v>0.27152777777777776</v>
      </c>
      <c r="H338" s="14">
        <f>VLOOKUP($C338,'commute time q1 q2 q3'!$C$2:$F$957,2,FALSE)</f>
        <v>10.238311688311688</v>
      </c>
      <c r="I338" s="4">
        <f t="shared" si="30"/>
        <v>0.27847222222222218</v>
      </c>
      <c r="J338" s="13">
        <f t="shared" si="31"/>
        <v>14.999999999999947</v>
      </c>
      <c r="K338" s="4"/>
      <c r="L338" s="4">
        <f>VLOOKUP($C338,'time leaving home q1 q2 q3'!$C$2:$F$956,3,FALSE)</f>
        <v>0.31041666666666667</v>
      </c>
      <c r="M338" s="14">
        <f>VLOOKUP($C338,'commute time q1 q2 q3'!$C$2:$F$957,3,FALSE)</f>
        <v>16.917448405253282</v>
      </c>
      <c r="N338" s="4">
        <f t="shared" si="32"/>
        <v>0.3215277777777778</v>
      </c>
      <c r="O338" s="13">
        <f t="shared" si="33"/>
        <v>77.000000000000043</v>
      </c>
      <c r="Q338" s="4">
        <f>VLOOKUP($C338,'time leaving home q1 q2 q3'!$C$2:$F$956,4,FALSE)</f>
        <v>0.36180555555555555</v>
      </c>
      <c r="R338" s="14">
        <f>VLOOKUP($C338,'commute time q1 q2 q3'!$C$2:$F$957,3,FALSE)</f>
        <v>16.917448405253282</v>
      </c>
      <c r="S338" s="4">
        <f t="shared" si="34"/>
        <v>0.37291666666666667</v>
      </c>
      <c r="T338" s="13">
        <f t="shared" si="35"/>
        <v>151.00000000000003</v>
      </c>
    </row>
    <row r="339" spans="1:20" x14ac:dyDescent="0.25">
      <c r="A339" s="6" t="s">
        <v>92</v>
      </c>
      <c r="B339" s="6">
        <v>11780</v>
      </c>
      <c r="C339" s="6" t="s">
        <v>93</v>
      </c>
      <c r="D339" s="6" t="str">
        <f>VLOOKUP(C339,'alternate id'!$A$2:$C$956,3,FALSE)</f>
        <v>Ashtabula, OH</v>
      </c>
      <c r="E339" s="4">
        <f>VLOOKUP(D339,'sunrise times'!$A$2:$B$956,2,FALSE)</f>
        <v>0.28819444444444448</v>
      </c>
      <c r="F339" s="4"/>
      <c r="G339" s="4">
        <f>VLOOKUP($C339,'time leaving home q1 q2 q3'!$C$2:$F$956,2,FALSE)</f>
        <v>0.2673611111111111</v>
      </c>
      <c r="H339" s="14">
        <f>VLOOKUP($C339,'commute time q1 q2 q3'!$C$2:$F$957,2,FALSE)</f>
        <v>11.635715417524956</v>
      </c>
      <c r="I339" s="4">
        <f t="shared" si="30"/>
        <v>0.27499999999999997</v>
      </c>
      <c r="J339" s="13">
        <f t="shared" si="31"/>
        <v>-19.000000000000092</v>
      </c>
      <c r="K339" s="4"/>
      <c r="L339" s="4">
        <f>VLOOKUP($C339,'time leaving home q1 q2 q3'!$C$2:$F$956,3,FALSE)</f>
        <v>0.31041666666666667</v>
      </c>
      <c r="M339" s="14">
        <f>VLOOKUP($C339,'commute time q1 q2 q3'!$C$2:$F$957,3,FALSE)</f>
        <v>20.033290099437959</v>
      </c>
      <c r="N339" s="4">
        <f t="shared" si="32"/>
        <v>0.32430555555555557</v>
      </c>
      <c r="O339" s="13">
        <f t="shared" si="33"/>
        <v>51.999999999999972</v>
      </c>
      <c r="Q339" s="4">
        <f>VLOOKUP($C339,'time leaving home q1 q2 q3'!$C$2:$F$956,4,FALSE)</f>
        <v>0.38611111111111113</v>
      </c>
      <c r="R339" s="14">
        <f>VLOOKUP($C339,'commute time q1 q2 q3'!$C$2:$F$957,3,FALSE)</f>
        <v>20.033290099437959</v>
      </c>
      <c r="S339" s="4">
        <f t="shared" si="34"/>
        <v>0.4</v>
      </c>
      <c r="T339" s="13">
        <f t="shared" si="35"/>
        <v>161</v>
      </c>
    </row>
    <row r="340" spans="1:20" x14ac:dyDescent="0.25">
      <c r="A340" s="6" t="s">
        <v>880</v>
      </c>
      <c r="B340" s="6">
        <v>28180</v>
      </c>
      <c r="C340" s="6" t="s">
        <v>881</v>
      </c>
      <c r="D340" s="6" t="str">
        <f>VLOOKUP(C340,'alternate id'!$A$2:$C$956,3,FALSE)</f>
        <v>Kapaa, HI</v>
      </c>
      <c r="E340" s="4">
        <f>VLOOKUP(D340,'sunrise times'!$A$2:$B$956,2,FALSE)</f>
        <v>0.2722222222222222</v>
      </c>
      <c r="F340" s="4"/>
      <c r="G340" s="4">
        <f>VLOOKUP($C340,'time leaving home q1 q2 q3'!$C$2:$F$956,2,FALSE)</f>
        <v>0.27569444444444441</v>
      </c>
      <c r="H340" s="14">
        <f>VLOOKUP($C340,'commute time q1 q2 q3'!$C$2:$F$957,2,FALSE)</f>
        <v>10.818337985827785</v>
      </c>
      <c r="I340" s="4">
        <f t="shared" si="30"/>
        <v>0.28263888888888883</v>
      </c>
      <c r="J340" s="13">
        <f t="shared" si="31"/>
        <v>14.999999999999947</v>
      </c>
      <c r="K340" s="4"/>
      <c r="L340" s="4">
        <f>VLOOKUP($C340,'time leaving home q1 q2 q3'!$C$2:$F$956,3,FALSE)</f>
        <v>0.31041666666666667</v>
      </c>
      <c r="M340" s="14">
        <f>VLOOKUP($C340,'commute time q1 q2 q3'!$C$2:$F$957,3,FALSE)</f>
        <v>18.288001754770782</v>
      </c>
      <c r="N340" s="4">
        <f t="shared" si="32"/>
        <v>0.32291666666666669</v>
      </c>
      <c r="O340" s="13">
        <f t="shared" si="33"/>
        <v>73.000000000000057</v>
      </c>
      <c r="Q340" s="4">
        <f>VLOOKUP($C340,'time leaving home q1 q2 q3'!$C$2:$F$956,4,FALSE)</f>
        <v>0.37083333333333335</v>
      </c>
      <c r="R340" s="14">
        <f>VLOOKUP($C340,'commute time q1 q2 q3'!$C$2:$F$957,3,FALSE)</f>
        <v>18.288001754770782</v>
      </c>
      <c r="S340" s="4">
        <f t="shared" si="34"/>
        <v>0.38333333333333336</v>
      </c>
      <c r="T340" s="13">
        <f t="shared" si="35"/>
        <v>160.00000000000006</v>
      </c>
    </row>
    <row r="341" spans="1:20" x14ac:dyDescent="0.25">
      <c r="A341" s="6" t="s">
        <v>1734</v>
      </c>
      <c r="B341" s="6">
        <v>45740</v>
      </c>
      <c r="C341" s="6" t="s">
        <v>1735</v>
      </c>
      <c r="D341" s="6" t="str">
        <f>VLOOKUP(C341,'alternate id'!$A$2:$C$956,3,FALSE)</f>
        <v>Toccoa, GA</v>
      </c>
      <c r="E341" s="4">
        <f>VLOOKUP(D341,'sunrise times'!$A$2:$B$956,2,FALSE)</f>
        <v>0.29583333333333334</v>
      </c>
      <c r="F341" s="4"/>
      <c r="G341" s="4">
        <f>VLOOKUP($C341,'time leaving home q1 q2 q3'!$C$2:$F$956,2,FALSE)</f>
        <v>0.27986111111111112</v>
      </c>
      <c r="H341" s="14">
        <f>VLOOKUP($C341,'commute time q1 q2 q3'!$C$2:$F$957,2,FALSE)</f>
        <v>10.631523458091724</v>
      </c>
      <c r="I341" s="4">
        <f t="shared" si="30"/>
        <v>0.28680555555555554</v>
      </c>
      <c r="J341" s="13">
        <f t="shared" si="31"/>
        <v>-13.000000000000034</v>
      </c>
      <c r="K341" s="4"/>
      <c r="L341" s="4">
        <f>VLOOKUP($C341,'time leaving home q1 q2 q3'!$C$2:$F$956,3,FALSE)</f>
        <v>0.31041666666666667</v>
      </c>
      <c r="M341" s="14">
        <f>VLOOKUP($C341,'commute time q1 q2 q3'!$C$2:$F$957,3,FALSE)</f>
        <v>16.93734939759036</v>
      </c>
      <c r="N341" s="4">
        <f t="shared" si="32"/>
        <v>0.3215277777777778</v>
      </c>
      <c r="O341" s="13">
        <f t="shared" si="33"/>
        <v>37.000000000000028</v>
      </c>
      <c r="Q341" s="4">
        <f>VLOOKUP($C341,'time leaving home q1 q2 q3'!$C$2:$F$956,4,FALSE)</f>
        <v>0.37013888888888885</v>
      </c>
      <c r="R341" s="14">
        <f>VLOOKUP($C341,'commute time q1 q2 q3'!$C$2:$F$957,3,FALSE)</f>
        <v>16.93734939759036</v>
      </c>
      <c r="S341" s="4">
        <f t="shared" si="34"/>
        <v>0.38124999999999998</v>
      </c>
      <c r="T341" s="13">
        <f t="shared" si="35"/>
        <v>122.99999999999996</v>
      </c>
    </row>
    <row r="342" spans="1:20" x14ac:dyDescent="0.25">
      <c r="A342" s="6" t="s">
        <v>1572</v>
      </c>
      <c r="B342" s="6">
        <v>42500</v>
      </c>
      <c r="C342" s="6" t="s">
        <v>1573</v>
      </c>
      <c r="D342" s="6" t="str">
        <f>VLOOKUP(C342,'alternate id'!$A$2:$C$956,3,FALSE)</f>
        <v>Scottsburg, IN</v>
      </c>
      <c r="E342" s="4">
        <f>VLOOKUP(D342,'sunrise times'!$A$2:$B$956,2,FALSE)</f>
        <v>0.30208333333333331</v>
      </c>
      <c r="F342" s="4"/>
      <c r="G342" s="4">
        <f>VLOOKUP($C342,'time leaving home q1 q2 q3'!$C$2:$F$956,2,FALSE)</f>
        <v>0.26041666666666669</v>
      </c>
      <c r="H342" s="14">
        <f>VLOOKUP($C342,'commute time q1 q2 q3'!$C$2:$F$957,2,FALSE)</f>
        <v>11.403176542455711</v>
      </c>
      <c r="I342" s="4">
        <f t="shared" si="30"/>
        <v>0.26805555555555555</v>
      </c>
      <c r="J342" s="13">
        <f t="shared" si="31"/>
        <v>-48.999999999999986</v>
      </c>
      <c r="K342" s="4"/>
      <c r="L342" s="4">
        <f>VLOOKUP($C342,'time leaving home q1 q2 q3'!$C$2:$F$956,3,FALSE)</f>
        <v>0.31041666666666667</v>
      </c>
      <c r="M342" s="14">
        <f>VLOOKUP($C342,'commute time q1 q2 q3'!$C$2:$F$957,3,FALSE)</f>
        <v>21.084967320261438</v>
      </c>
      <c r="N342" s="4">
        <f t="shared" si="32"/>
        <v>0.32500000000000001</v>
      </c>
      <c r="O342" s="13">
        <f t="shared" si="33"/>
        <v>33.000000000000043</v>
      </c>
      <c r="Q342" s="4">
        <f>VLOOKUP($C342,'time leaving home q1 q2 q3'!$C$2:$F$956,4,FALSE)</f>
        <v>0.44930555555555557</v>
      </c>
      <c r="R342" s="14">
        <f>VLOOKUP($C342,'commute time q1 q2 q3'!$C$2:$F$957,3,FALSE)</f>
        <v>21.084967320261438</v>
      </c>
      <c r="S342" s="4">
        <f t="shared" si="34"/>
        <v>0.46388888888888891</v>
      </c>
      <c r="T342" s="13">
        <f t="shared" si="35"/>
        <v>233.00000000000006</v>
      </c>
    </row>
    <row r="343" spans="1:20" x14ac:dyDescent="0.25">
      <c r="A343" s="6" t="s">
        <v>44</v>
      </c>
      <c r="B343" s="6">
        <v>10860</v>
      </c>
      <c r="C343" s="6" t="s">
        <v>45</v>
      </c>
      <c r="D343" s="6" t="str">
        <f>VLOOKUP(C343,'alternate id'!$A$2:$C$956,3,FALSE)</f>
        <v>Alice, TX</v>
      </c>
      <c r="E343" s="4">
        <f>VLOOKUP(D343,'sunrise times'!$A$2:$B$956,2,FALSE)</f>
        <v>0.2951388888888889</v>
      </c>
      <c r="F343" s="4"/>
      <c r="G343" s="4">
        <f>VLOOKUP($C343,'time leaving home q1 q2 q3'!$C$2:$F$956,2,FALSE)</f>
        <v>0.27847222222222223</v>
      </c>
      <c r="H343" s="14">
        <f>VLOOKUP($C343,'commute time q1 q2 q3'!$C$2:$F$957,2,FALSE)</f>
        <v>8.8322774258086021</v>
      </c>
      <c r="I343" s="4">
        <f t="shared" si="30"/>
        <v>0.28402777777777777</v>
      </c>
      <c r="J343" s="13">
        <f t="shared" si="31"/>
        <v>-16.000000000000021</v>
      </c>
      <c r="K343" s="4"/>
      <c r="L343" s="4">
        <f>VLOOKUP($C343,'time leaving home q1 q2 q3'!$C$2:$F$956,3,FALSE)</f>
        <v>0.31111111111111112</v>
      </c>
      <c r="M343" s="14">
        <f>VLOOKUP($C343,'commute time q1 q2 q3'!$C$2:$F$957,3,FALSE)</f>
        <v>16.729240456513185</v>
      </c>
      <c r="N343" s="4">
        <f t="shared" si="32"/>
        <v>0.32222222222222224</v>
      </c>
      <c r="O343" s="13">
        <f t="shared" si="33"/>
        <v>39.000000000000021</v>
      </c>
      <c r="Q343" s="4">
        <f>VLOOKUP($C343,'time leaving home q1 q2 q3'!$C$2:$F$956,4,FALSE)</f>
        <v>0.34375</v>
      </c>
      <c r="R343" s="14">
        <f>VLOOKUP($C343,'commute time q1 q2 q3'!$C$2:$F$957,3,FALSE)</f>
        <v>16.729240456513185</v>
      </c>
      <c r="S343" s="4">
        <f t="shared" si="34"/>
        <v>0.35486111111111113</v>
      </c>
      <c r="T343" s="13">
        <f t="shared" si="35"/>
        <v>86.000000000000014</v>
      </c>
    </row>
    <row r="344" spans="1:20" x14ac:dyDescent="0.25">
      <c r="A344" s="6" t="s">
        <v>1666</v>
      </c>
      <c r="B344" s="6">
        <v>44380</v>
      </c>
      <c r="C344" s="6" t="s">
        <v>1667</v>
      </c>
      <c r="D344" s="6" t="str">
        <f>VLOOKUP(C344,'alternate id'!$A$2:$C$956,3,FALSE)</f>
        <v>Statesville, NC</v>
      </c>
      <c r="E344" s="4">
        <f>VLOOKUP(D344,'sunrise times'!$A$2:$B$956,2,FALSE)</f>
        <v>0.28888888888888892</v>
      </c>
      <c r="F344" s="4"/>
      <c r="G344" s="4">
        <f>VLOOKUP($C344,'time leaving home q1 q2 q3'!$C$2:$F$956,2,FALSE)</f>
        <v>0.27291666666666664</v>
      </c>
      <c r="H344" s="14">
        <f>VLOOKUP($C344,'commute time q1 q2 q3'!$C$2:$F$957,2,FALSE)</f>
        <v>12.736977823620423</v>
      </c>
      <c r="I344" s="4">
        <f t="shared" si="30"/>
        <v>0.28125</v>
      </c>
      <c r="J344" s="13">
        <f t="shared" si="31"/>
        <v>-11.000000000000041</v>
      </c>
      <c r="K344" s="4"/>
      <c r="L344" s="4">
        <f>VLOOKUP($C344,'time leaving home q1 q2 q3'!$C$2:$F$956,3,FALSE)</f>
        <v>0.31111111111111112</v>
      </c>
      <c r="M344" s="14">
        <f>VLOOKUP($C344,'commute time q1 q2 q3'!$C$2:$F$957,3,FALSE)</f>
        <v>20.441515650741351</v>
      </c>
      <c r="N344" s="4">
        <f t="shared" si="32"/>
        <v>0.32500000000000001</v>
      </c>
      <c r="O344" s="13">
        <f t="shared" si="33"/>
        <v>51.999999999999972</v>
      </c>
      <c r="Q344" s="4">
        <f>VLOOKUP($C344,'time leaving home q1 q2 q3'!$C$2:$F$956,4,FALSE)</f>
        <v>0.35555555555555557</v>
      </c>
      <c r="R344" s="14">
        <f>VLOOKUP($C344,'commute time q1 q2 q3'!$C$2:$F$957,3,FALSE)</f>
        <v>20.441515650741351</v>
      </c>
      <c r="S344" s="4">
        <f t="shared" si="34"/>
        <v>0.36944444444444446</v>
      </c>
      <c r="T344" s="13">
        <f t="shared" si="35"/>
        <v>116</v>
      </c>
    </row>
    <row r="345" spans="1:20" x14ac:dyDescent="0.25">
      <c r="A345" s="6" t="s">
        <v>848</v>
      </c>
      <c r="B345" s="6">
        <v>27500</v>
      </c>
      <c r="C345" s="6" t="s">
        <v>849</v>
      </c>
      <c r="D345" s="6" t="str">
        <f>VLOOKUP(C345,'alternate id'!$A$2:$C$956,3,FALSE)</f>
        <v>Janesville, WI</v>
      </c>
      <c r="E345" s="4">
        <f>VLOOKUP(D345,'sunrise times'!$A$2:$B$956,2,FALSE)</f>
        <v>0.26874999999999999</v>
      </c>
      <c r="F345" s="4"/>
      <c r="G345" s="4">
        <f>VLOOKUP($C345,'time leaving home q1 q2 q3'!$C$2:$F$956,2,FALSE)</f>
        <v>0.2673611111111111</v>
      </c>
      <c r="H345" s="14">
        <f>VLOOKUP($C345,'commute time q1 q2 q3'!$C$2:$F$957,2,FALSE)</f>
        <v>11.324464922711059</v>
      </c>
      <c r="I345" s="4">
        <f t="shared" si="30"/>
        <v>0.27499999999999997</v>
      </c>
      <c r="J345" s="13">
        <f t="shared" si="31"/>
        <v>8.999999999999968</v>
      </c>
      <c r="K345" s="4"/>
      <c r="L345" s="4">
        <f>VLOOKUP($C345,'time leaving home q1 q2 q3'!$C$2:$F$956,3,FALSE)</f>
        <v>0.31111111111111112</v>
      </c>
      <c r="M345" s="14">
        <f>VLOOKUP($C345,'commute time q1 q2 q3'!$C$2:$F$957,3,FALSE)</f>
        <v>18.167231741959132</v>
      </c>
      <c r="N345" s="4">
        <f t="shared" si="32"/>
        <v>0.32361111111111113</v>
      </c>
      <c r="O345" s="13">
        <f t="shared" si="33"/>
        <v>79.000000000000043</v>
      </c>
      <c r="Q345" s="4">
        <f>VLOOKUP($C345,'time leaving home q1 q2 q3'!$C$2:$F$956,4,FALSE)</f>
        <v>0.38611111111111113</v>
      </c>
      <c r="R345" s="14">
        <f>VLOOKUP($C345,'commute time q1 q2 q3'!$C$2:$F$957,3,FALSE)</f>
        <v>18.167231741959132</v>
      </c>
      <c r="S345" s="4">
        <f t="shared" si="34"/>
        <v>0.39861111111111114</v>
      </c>
      <c r="T345" s="13">
        <f t="shared" si="35"/>
        <v>187.00000000000006</v>
      </c>
    </row>
    <row r="346" spans="1:20" x14ac:dyDescent="0.25">
      <c r="A346" s="6" t="s">
        <v>214</v>
      </c>
      <c r="B346" s="6">
        <v>14340</v>
      </c>
      <c r="C346" s="6" t="s">
        <v>215</v>
      </c>
      <c r="D346" s="6" t="str">
        <f>VLOOKUP(C346,'alternate id'!$A$2:$C$956,3,FALSE)</f>
        <v>Boone, IA</v>
      </c>
      <c r="E346" s="4">
        <f>VLOOKUP(D346,'sunrise times'!$A$2:$B$956,2,FALSE)</f>
        <v>0.28263888888888888</v>
      </c>
      <c r="F346" s="4"/>
      <c r="G346" s="4">
        <f>VLOOKUP($C346,'time leaving home q1 q2 q3'!$C$2:$F$956,2,FALSE)</f>
        <v>0.27569444444444441</v>
      </c>
      <c r="H346" s="14">
        <f>VLOOKUP($C346,'commute time q1 q2 q3'!$C$2:$F$957,2,FALSE)</f>
        <v>8.3674581549240941</v>
      </c>
      <c r="I346" s="4">
        <f t="shared" si="30"/>
        <v>0.28124999999999994</v>
      </c>
      <c r="J346" s="13">
        <f t="shared" si="31"/>
        <v>-2.0000000000000728</v>
      </c>
      <c r="K346" s="4"/>
      <c r="L346" s="4">
        <f>VLOOKUP($C346,'time leaving home q1 q2 q3'!$C$2:$F$956,3,FALSE)</f>
        <v>0.31111111111111112</v>
      </c>
      <c r="M346" s="14">
        <f>VLOOKUP($C346,'commute time q1 q2 q3'!$C$2:$F$957,3,FALSE)</f>
        <v>18.491319444444443</v>
      </c>
      <c r="N346" s="4">
        <f t="shared" si="32"/>
        <v>0.32361111111111113</v>
      </c>
      <c r="O346" s="13">
        <f t="shared" si="33"/>
        <v>59.000000000000036</v>
      </c>
      <c r="Q346" s="4">
        <f>VLOOKUP($C346,'time leaving home q1 q2 q3'!$C$2:$F$956,4,FALSE)</f>
        <v>0.35000000000000003</v>
      </c>
      <c r="R346" s="14">
        <f>VLOOKUP($C346,'commute time q1 q2 q3'!$C$2:$F$957,3,FALSE)</f>
        <v>18.491319444444443</v>
      </c>
      <c r="S346" s="4">
        <f t="shared" si="34"/>
        <v>0.36250000000000004</v>
      </c>
      <c r="T346" s="13">
        <f t="shared" si="35"/>
        <v>115.00000000000007</v>
      </c>
    </row>
    <row r="347" spans="1:20" x14ac:dyDescent="0.25">
      <c r="A347" s="6" t="s">
        <v>1822</v>
      </c>
      <c r="B347" s="6">
        <v>47620</v>
      </c>
      <c r="C347" s="6" t="s">
        <v>1823</v>
      </c>
      <c r="D347" s="6" t="str">
        <f>VLOOKUP(C347,'alternate id'!$A$2:$C$956,3,FALSE)</f>
        <v>Warren, PA</v>
      </c>
      <c r="E347" s="4">
        <f>VLOOKUP(D347,'sunrise times'!$A$2:$B$956,2,FALSE)</f>
        <v>0.28333333333333333</v>
      </c>
      <c r="F347" s="4"/>
      <c r="G347" s="4">
        <f>VLOOKUP($C347,'time leaving home q1 q2 q3'!$C$2:$F$956,2,FALSE)</f>
        <v>0.26944444444444443</v>
      </c>
      <c r="H347" s="14">
        <f>VLOOKUP($C347,'commute time q1 q2 q3'!$C$2:$F$957,2,FALSE)</f>
        <v>10.43377954998576</v>
      </c>
      <c r="I347" s="4">
        <f t="shared" si="30"/>
        <v>0.27638888888888885</v>
      </c>
      <c r="J347" s="13">
        <f t="shared" si="31"/>
        <v>-10.000000000000044</v>
      </c>
      <c r="K347" s="4"/>
      <c r="L347" s="4">
        <f>VLOOKUP($C347,'time leaving home q1 q2 q3'!$C$2:$F$956,3,FALSE)</f>
        <v>0.31111111111111112</v>
      </c>
      <c r="M347" s="14">
        <f>VLOOKUP($C347,'commute time q1 q2 q3'!$C$2:$F$957,3,FALSE)</f>
        <v>16.95884476534296</v>
      </c>
      <c r="N347" s="4">
        <f t="shared" si="32"/>
        <v>0.32222222222222224</v>
      </c>
      <c r="O347" s="13">
        <f t="shared" si="33"/>
        <v>56.000000000000036</v>
      </c>
      <c r="Q347" s="4">
        <f>VLOOKUP($C347,'time leaving home q1 q2 q3'!$C$2:$F$956,4,FALSE)</f>
        <v>0.36805555555555558</v>
      </c>
      <c r="R347" s="14">
        <f>VLOOKUP($C347,'commute time q1 q2 q3'!$C$2:$F$957,3,FALSE)</f>
        <v>16.95884476534296</v>
      </c>
      <c r="S347" s="4">
        <f t="shared" si="34"/>
        <v>0.37916666666666671</v>
      </c>
      <c r="T347" s="13">
        <f t="shared" si="35"/>
        <v>138.00000000000006</v>
      </c>
    </row>
    <row r="348" spans="1:20" x14ac:dyDescent="0.25">
      <c r="A348" s="6" t="s">
        <v>1820</v>
      </c>
      <c r="B348" s="6">
        <v>47580</v>
      </c>
      <c r="C348" s="6" t="s">
        <v>1821</v>
      </c>
      <c r="D348" s="6" t="str">
        <f>VLOOKUP(C348,'alternate id'!$A$2:$C$956,3,FALSE)</f>
        <v>Warner Robins, GA</v>
      </c>
      <c r="E348" s="4">
        <f>VLOOKUP(D348,'sunrise times'!$A$2:$B$956,2,FALSE)</f>
        <v>0.29652777777777778</v>
      </c>
      <c r="F348" s="4"/>
      <c r="G348" s="4">
        <f>VLOOKUP($C348,'time leaving home q1 q2 q3'!$C$2:$F$956,2,FALSE)</f>
        <v>0.27638888888888891</v>
      </c>
      <c r="H348" s="14">
        <f>VLOOKUP($C348,'commute time q1 q2 q3'!$C$2:$F$957,2,FALSE)</f>
        <v>12.91408157728136</v>
      </c>
      <c r="I348" s="4">
        <f t="shared" si="30"/>
        <v>0.28472222222222227</v>
      </c>
      <c r="J348" s="13">
        <f t="shared" si="31"/>
        <v>-16.99999999999994</v>
      </c>
      <c r="K348" s="4"/>
      <c r="L348" s="4">
        <f>VLOOKUP($C348,'time leaving home q1 q2 q3'!$C$2:$F$956,3,FALSE)</f>
        <v>0.31111111111111112</v>
      </c>
      <c r="M348" s="14">
        <f>VLOOKUP($C348,'commute time q1 q2 q3'!$C$2:$F$957,3,FALSE)</f>
        <v>18.415186649688359</v>
      </c>
      <c r="N348" s="4">
        <f t="shared" si="32"/>
        <v>0.32361111111111113</v>
      </c>
      <c r="O348" s="13">
        <f t="shared" si="33"/>
        <v>39.000000000000021</v>
      </c>
      <c r="Q348" s="4">
        <f>VLOOKUP($C348,'time leaving home q1 q2 q3'!$C$2:$F$956,4,FALSE)</f>
        <v>0.35972222222222222</v>
      </c>
      <c r="R348" s="14">
        <f>VLOOKUP($C348,'commute time q1 q2 q3'!$C$2:$F$957,3,FALSE)</f>
        <v>18.415186649688359</v>
      </c>
      <c r="S348" s="4">
        <f t="shared" si="34"/>
        <v>0.37222222222222223</v>
      </c>
      <c r="T348" s="13">
        <f t="shared" si="35"/>
        <v>109</v>
      </c>
    </row>
    <row r="349" spans="1:20" x14ac:dyDescent="0.25">
      <c r="A349" s="6" t="s">
        <v>1790</v>
      </c>
      <c r="B349" s="6">
        <v>46860</v>
      </c>
      <c r="C349" s="6" t="s">
        <v>1791</v>
      </c>
      <c r="D349" s="6" t="str">
        <f>VLOOKUP(C349,'alternate id'!$A$2:$C$956,3,FALSE)</f>
        <v>Vernal, UT</v>
      </c>
      <c r="E349" s="4">
        <f>VLOOKUP(D349,'sunrise times'!$A$2:$B$956,2,FALSE)</f>
        <v>0.28472222222222221</v>
      </c>
      <c r="F349" s="4"/>
      <c r="G349" s="4">
        <f>VLOOKUP($C349,'time leaving home q1 q2 q3'!$C$2:$F$956,2,FALSE)</f>
        <v>0.2638888888888889</v>
      </c>
      <c r="H349" s="14">
        <f>VLOOKUP($C349,'commute time q1 q2 q3'!$C$2:$F$957,2,FALSE)</f>
        <v>7.5329520697167762</v>
      </c>
      <c r="I349" s="4">
        <f t="shared" si="30"/>
        <v>0.26874999999999999</v>
      </c>
      <c r="J349" s="13">
        <f t="shared" si="31"/>
        <v>-23</v>
      </c>
      <c r="K349" s="4"/>
      <c r="L349" s="4">
        <f>VLOOKUP($C349,'time leaving home q1 q2 q3'!$C$2:$F$956,3,FALSE)</f>
        <v>0.31111111111111112</v>
      </c>
      <c r="M349" s="14">
        <f>VLOOKUP($C349,'commute time q1 q2 q3'!$C$2:$F$957,3,FALSE)</f>
        <v>12.685356200527703</v>
      </c>
      <c r="N349" s="4">
        <f t="shared" si="32"/>
        <v>0.31944444444444448</v>
      </c>
      <c r="O349" s="13">
        <f t="shared" si="33"/>
        <v>50.000000000000057</v>
      </c>
      <c r="Q349" s="4">
        <f>VLOOKUP($C349,'time leaving home q1 q2 q3'!$C$2:$F$956,4,FALSE)</f>
        <v>0.35416666666666669</v>
      </c>
      <c r="R349" s="14">
        <f>VLOOKUP($C349,'commute time q1 q2 q3'!$C$2:$F$957,3,FALSE)</f>
        <v>12.685356200527703</v>
      </c>
      <c r="S349" s="4">
        <f t="shared" si="34"/>
        <v>0.36250000000000004</v>
      </c>
      <c r="T349" s="13">
        <f t="shared" si="35"/>
        <v>112.00000000000007</v>
      </c>
    </row>
    <row r="350" spans="1:20" x14ac:dyDescent="0.25">
      <c r="A350" s="6" t="s">
        <v>368</v>
      </c>
      <c r="B350" s="6">
        <v>17660</v>
      </c>
      <c r="C350" s="6" t="s">
        <v>369</v>
      </c>
      <c r="D350" s="6" t="str">
        <f>VLOOKUP(C350,'alternate id'!$A$2:$C$956,3,FALSE)</f>
        <v>Coeur d, ID</v>
      </c>
      <c r="E350" s="4">
        <f>VLOOKUP(D350,'sunrise times'!$A$2:$B$956,2,FALSE)</f>
        <v>0.26250000000000001</v>
      </c>
      <c r="F350" s="4"/>
      <c r="G350" s="4">
        <f>VLOOKUP($C350,'time leaving home q1 q2 q3'!$C$2:$F$956,2,FALSE)</f>
        <v>0.26805555555555555</v>
      </c>
      <c r="H350" s="14">
        <f>VLOOKUP($C350,'commute time q1 q2 q3'!$C$2:$F$957,2,FALSE)</f>
        <v>11.47416162726773</v>
      </c>
      <c r="I350" s="4">
        <f t="shared" si="30"/>
        <v>0.27569444444444441</v>
      </c>
      <c r="J350" s="13">
        <f t="shared" si="31"/>
        <v>18.999999999999932</v>
      </c>
      <c r="K350" s="4"/>
      <c r="L350" s="4">
        <f>VLOOKUP($C350,'time leaving home q1 q2 q3'!$C$2:$F$956,3,FALSE)</f>
        <v>0.31111111111111112</v>
      </c>
      <c r="M350" s="14">
        <f>VLOOKUP($C350,'commute time q1 q2 q3'!$C$2:$F$957,3,FALSE)</f>
        <v>17.714584279872785</v>
      </c>
      <c r="N350" s="4">
        <f t="shared" si="32"/>
        <v>0.32291666666666669</v>
      </c>
      <c r="O350" s="13">
        <f t="shared" si="33"/>
        <v>87.000000000000014</v>
      </c>
      <c r="Q350" s="4">
        <f>VLOOKUP($C350,'time leaving home q1 q2 q3'!$C$2:$F$956,4,FALSE)</f>
        <v>0.36944444444444446</v>
      </c>
      <c r="R350" s="14">
        <f>VLOOKUP($C350,'commute time q1 q2 q3'!$C$2:$F$957,3,FALSE)</f>
        <v>17.714584279872785</v>
      </c>
      <c r="S350" s="4">
        <f t="shared" si="34"/>
        <v>0.38125000000000003</v>
      </c>
      <c r="T350" s="13">
        <f t="shared" si="35"/>
        <v>171.00000000000006</v>
      </c>
    </row>
    <row r="351" spans="1:20" x14ac:dyDescent="0.25">
      <c r="A351" s="6" t="s">
        <v>442</v>
      </c>
      <c r="B351" s="6">
        <v>19180</v>
      </c>
      <c r="C351" s="6" t="s">
        <v>443</v>
      </c>
      <c r="D351" s="6" t="str">
        <f>VLOOKUP(C351,'alternate id'!$A$2:$C$956,3,FALSE)</f>
        <v>Danville, IL</v>
      </c>
      <c r="E351" s="4">
        <f>VLOOKUP(D351,'sunrise times'!$A$2:$B$956,2,FALSE)</f>
        <v>0.26527777777777778</v>
      </c>
      <c r="F351" s="4"/>
      <c r="G351" s="4">
        <f>VLOOKUP($C351,'time leaving home q1 q2 q3'!$C$2:$F$956,2,FALSE)</f>
        <v>0.2722222222222222</v>
      </c>
      <c r="H351" s="14">
        <f>VLOOKUP($C351,'commute time q1 q2 q3'!$C$2:$F$957,2,FALSE)</f>
        <v>10.835995436394752</v>
      </c>
      <c r="I351" s="4">
        <f t="shared" si="30"/>
        <v>0.27916666666666662</v>
      </c>
      <c r="J351" s="13">
        <f t="shared" si="31"/>
        <v>19.999999999999929</v>
      </c>
      <c r="K351" s="4"/>
      <c r="L351" s="4">
        <f>VLOOKUP($C351,'time leaving home q1 q2 q3'!$C$2:$F$956,3,FALSE)</f>
        <v>0.31111111111111112</v>
      </c>
      <c r="M351" s="14">
        <f>VLOOKUP($C351,'commute time q1 q2 q3'!$C$2:$F$957,3,FALSE)</f>
        <v>16.788551184038784</v>
      </c>
      <c r="N351" s="4">
        <f t="shared" si="32"/>
        <v>0.32222222222222224</v>
      </c>
      <c r="O351" s="13">
        <f t="shared" si="33"/>
        <v>82.000000000000028</v>
      </c>
      <c r="Q351" s="4">
        <f>VLOOKUP($C351,'time leaving home q1 q2 q3'!$C$2:$F$956,4,FALSE)</f>
        <v>0.37708333333333338</v>
      </c>
      <c r="R351" s="14">
        <f>VLOOKUP($C351,'commute time q1 q2 q3'!$C$2:$F$957,3,FALSE)</f>
        <v>16.788551184038784</v>
      </c>
      <c r="S351" s="4">
        <f t="shared" si="34"/>
        <v>0.38819444444444451</v>
      </c>
      <c r="T351" s="13">
        <f t="shared" si="35"/>
        <v>177.00000000000009</v>
      </c>
    </row>
    <row r="352" spans="1:20" x14ac:dyDescent="0.25">
      <c r="A352" s="6" t="s">
        <v>264</v>
      </c>
      <c r="B352" s="6">
        <v>15460</v>
      </c>
      <c r="C352" s="6" t="s">
        <v>265</v>
      </c>
      <c r="D352" s="6" t="str">
        <f>VLOOKUP(C352,'alternate id'!$A$2:$C$956,3,FALSE)</f>
        <v>Burlington, IA</v>
      </c>
      <c r="E352" s="4">
        <f>VLOOKUP(D352,'sunrise times'!$A$2:$B$956,2,FALSE)</f>
        <v>0.27499999999999997</v>
      </c>
      <c r="F352" s="4"/>
      <c r="G352" s="4">
        <f>VLOOKUP($C352,'time leaving home q1 q2 q3'!$C$2:$F$956,2,FALSE)</f>
        <v>0.26319444444444445</v>
      </c>
      <c r="H352" s="14">
        <f>VLOOKUP($C352,'commute time q1 q2 q3'!$C$2:$F$957,2,FALSE)</f>
        <v>8.3947130591956629</v>
      </c>
      <c r="I352" s="4">
        <f t="shared" si="30"/>
        <v>0.26874999999999999</v>
      </c>
      <c r="J352" s="13">
        <f t="shared" si="31"/>
        <v>-8.999999999999968</v>
      </c>
      <c r="K352" s="4"/>
      <c r="L352" s="4">
        <f>VLOOKUP($C352,'time leaving home q1 q2 q3'!$C$2:$F$956,3,FALSE)</f>
        <v>0.31111111111111112</v>
      </c>
      <c r="M352" s="14">
        <f>VLOOKUP($C352,'commute time q1 q2 q3'!$C$2:$F$957,3,FALSE)</f>
        <v>13.454849498327759</v>
      </c>
      <c r="N352" s="4">
        <f t="shared" si="32"/>
        <v>0.32013888888888892</v>
      </c>
      <c r="O352" s="13">
        <f t="shared" si="33"/>
        <v>65.000000000000085</v>
      </c>
      <c r="Q352" s="4">
        <f>VLOOKUP($C352,'time leaving home q1 q2 q3'!$C$2:$F$956,4,FALSE)</f>
        <v>0.38680555555555557</v>
      </c>
      <c r="R352" s="14">
        <f>VLOOKUP($C352,'commute time q1 q2 q3'!$C$2:$F$957,3,FALSE)</f>
        <v>13.454849498327759</v>
      </c>
      <c r="S352" s="4">
        <f t="shared" si="34"/>
        <v>0.39583333333333337</v>
      </c>
      <c r="T352" s="13">
        <f t="shared" si="35"/>
        <v>174.00000000000011</v>
      </c>
    </row>
    <row r="353" spans="1:20" x14ac:dyDescent="0.25">
      <c r="A353" s="6" t="s">
        <v>218</v>
      </c>
      <c r="B353" s="6">
        <v>14420</v>
      </c>
      <c r="C353" s="6" t="s">
        <v>219</v>
      </c>
      <c r="D353" s="6" t="str">
        <f>VLOOKUP(C353,'alternate id'!$A$2:$C$956,3,FALSE)</f>
        <v>Borger, TX</v>
      </c>
      <c r="E353" s="4">
        <f>VLOOKUP(D353,'sunrise times'!$A$2:$B$956,2,FALSE)</f>
        <v>0.30416666666666664</v>
      </c>
      <c r="F353" s="4"/>
      <c r="G353" s="4">
        <f>VLOOKUP($C353,'time leaving home q1 q2 q3'!$C$2:$F$956,2,FALSE)</f>
        <v>0.27569444444444441</v>
      </c>
      <c r="H353" s="14">
        <f>VLOOKUP($C353,'commute time q1 q2 q3'!$C$2:$F$957,2,FALSE)</f>
        <v>7.1897933361450868</v>
      </c>
      <c r="I353" s="4">
        <f t="shared" si="30"/>
        <v>0.2805555555555555</v>
      </c>
      <c r="J353" s="13">
        <f t="shared" si="31"/>
        <v>-34.000000000000043</v>
      </c>
      <c r="K353" s="4"/>
      <c r="L353" s="4">
        <f>VLOOKUP($C353,'time leaving home q1 q2 q3'!$C$2:$F$956,3,FALSE)</f>
        <v>0.31111111111111112</v>
      </c>
      <c r="M353" s="14">
        <f>VLOOKUP($C353,'commute time q1 q2 q3'!$C$2:$F$957,3,FALSE)</f>
        <v>13.010723860589813</v>
      </c>
      <c r="N353" s="4">
        <f t="shared" si="32"/>
        <v>0.32013888888888892</v>
      </c>
      <c r="O353" s="13">
        <f t="shared" si="33"/>
        <v>23.000000000000078</v>
      </c>
      <c r="Q353" s="4">
        <f>VLOOKUP($C353,'time leaving home q1 q2 q3'!$C$2:$F$956,4,FALSE)</f>
        <v>0.35833333333333334</v>
      </c>
      <c r="R353" s="14">
        <f>VLOOKUP($C353,'commute time q1 q2 q3'!$C$2:$F$957,3,FALSE)</f>
        <v>13.010723860589813</v>
      </c>
      <c r="S353" s="4">
        <f t="shared" si="34"/>
        <v>0.36736111111111114</v>
      </c>
      <c r="T353" s="13">
        <f t="shared" si="35"/>
        <v>91.000000000000071</v>
      </c>
    </row>
    <row r="354" spans="1:20" x14ac:dyDescent="0.25">
      <c r="A354" s="6" t="s">
        <v>1072</v>
      </c>
      <c r="B354" s="6">
        <v>32180</v>
      </c>
      <c r="C354" s="6" t="s">
        <v>1073</v>
      </c>
      <c r="D354" s="6" t="str">
        <f>VLOOKUP(C354,'alternate id'!$A$2:$C$956,3,FALSE)</f>
        <v>Marshall, MO</v>
      </c>
      <c r="E354" s="4">
        <f>VLOOKUP(D354,'sunrise times'!$A$2:$B$956,2,FALSE)</f>
        <v>0.28125</v>
      </c>
      <c r="F354" s="4"/>
      <c r="G354" s="4">
        <f>VLOOKUP($C354,'time leaving home q1 q2 q3'!$C$2:$F$956,2,FALSE)</f>
        <v>0.26805555555555555</v>
      </c>
      <c r="H354" s="14">
        <f>VLOOKUP($C354,'commute time q1 q2 q3'!$C$2:$F$957,2,FALSE)</f>
        <v>7.1369757599076564</v>
      </c>
      <c r="I354" s="4">
        <f t="shared" si="30"/>
        <v>0.27291666666666664</v>
      </c>
      <c r="J354" s="13">
        <f t="shared" si="31"/>
        <v>-12.000000000000037</v>
      </c>
      <c r="K354" s="4"/>
      <c r="L354" s="4">
        <f>VLOOKUP($C354,'time leaving home q1 q2 q3'!$C$2:$F$956,3,FALSE)</f>
        <v>0.31111111111111112</v>
      </c>
      <c r="M354" s="14">
        <f>VLOOKUP($C354,'commute time q1 q2 q3'!$C$2:$F$957,3,FALSE)</f>
        <v>12.617283950617285</v>
      </c>
      <c r="N354" s="4">
        <f t="shared" si="32"/>
        <v>0.31944444444444448</v>
      </c>
      <c r="O354" s="13">
        <f t="shared" si="33"/>
        <v>55.00000000000005</v>
      </c>
      <c r="Q354" s="4">
        <f>VLOOKUP($C354,'time leaving home q1 q2 q3'!$C$2:$F$956,4,FALSE)</f>
        <v>0.40138888888888885</v>
      </c>
      <c r="R354" s="14">
        <f>VLOOKUP($C354,'commute time q1 q2 q3'!$C$2:$F$957,3,FALSE)</f>
        <v>12.617283950617285</v>
      </c>
      <c r="S354" s="4">
        <f t="shared" si="34"/>
        <v>0.40972222222222221</v>
      </c>
      <c r="T354" s="13">
        <f t="shared" si="35"/>
        <v>184.99999999999997</v>
      </c>
    </row>
    <row r="355" spans="1:20" x14ac:dyDescent="0.25">
      <c r="A355" s="6" t="s">
        <v>202</v>
      </c>
      <c r="B355" s="6">
        <v>14100</v>
      </c>
      <c r="C355" s="6" t="s">
        <v>203</v>
      </c>
      <c r="D355" s="6" t="str">
        <f>VLOOKUP(C355,'alternate id'!$A$2:$C$956,3,FALSE)</f>
        <v>Bloomsburg, PA</v>
      </c>
      <c r="E355" s="4">
        <f>VLOOKUP(D355,'sunrise times'!$A$2:$B$956,2,FALSE)</f>
        <v>0.27569444444444446</v>
      </c>
      <c r="F355" s="4"/>
      <c r="G355" s="4">
        <f>VLOOKUP($C355,'time leaving home q1 q2 q3'!$C$2:$F$956,2,FALSE)</f>
        <v>0.27777777777777779</v>
      </c>
      <c r="H355" s="14">
        <f>VLOOKUP($C355,'commute time q1 q2 q3'!$C$2:$F$957,2,FALSE)</f>
        <v>10.877281662454367</v>
      </c>
      <c r="I355" s="4">
        <f t="shared" si="30"/>
        <v>0.28472222222222221</v>
      </c>
      <c r="J355" s="13">
        <f t="shared" si="31"/>
        <v>12.999999999999954</v>
      </c>
      <c r="K355" s="4"/>
      <c r="L355" s="4">
        <f>VLOOKUP($C355,'time leaving home q1 q2 q3'!$C$2:$F$956,3,FALSE)</f>
        <v>0.31111111111111112</v>
      </c>
      <c r="M355" s="14">
        <f>VLOOKUP($C355,'commute time q1 q2 q3'!$C$2:$F$957,3,FALSE)</f>
        <v>17.94354215003867</v>
      </c>
      <c r="N355" s="4">
        <f t="shared" si="32"/>
        <v>0.32291666666666669</v>
      </c>
      <c r="O355" s="13">
        <f t="shared" si="33"/>
        <v>68</v>
      </c>
      <c r="Q355" s="4">
        <f>VLOOKUP($C355,'time leaving home q1 q2 q3'!$C$2:$F$956,4,FALSE)</f>
        <v>0.38958333333333334</v>
      </c>
      <c r="R355" s="14">
        <f>VLOOKUP($C355,'commute time q1 q2 q3'!$C$2:$F$957,3,FALSE)</f>
        <v>17.94354215003867</v>
      </c>
      <c r="S355" s="4">
        <f t="shared" si="34"/>
        <v>0.40138888888888891</v>
      </c>
      <c r="T355" s="13">
        <f t="shared" si="35"/>
        <v>181</v>
      </c>
    </row>
    <row r="356" spans="1:20" x14ac:dyDescent="0.25">
      <c r="A356" s="6" t="s">
        <v>1312</v>
      </c>
      <c r="B356" s="6">
        <v>37020</v>
      </c>
      <c r="C356" s="6" t="s">
        <v>1313</v>
      </c>
      <c r="D356" s="6" t="str">
        <f>VLOOKUP(C356,'alternate id'!$A$2:$C$956,3,FALSE)</f>
        <v>Owosso, MI</v>
      </c>
      <c r="E356" s="4">
        <f>VLOOKUP(D356,'sunrise times'!$A$2:$B$956,2,FALSE)</f>
        <v>0.29722222222222222</v>
      </c>
      <c r="F356" s="4"/>
      <c r="G356" s="4">
        <f>VLOOKUP($C356,'time leaving home q1 q2 q3'!$C$2:$F$956,2,FALSE)</f>
        <v>0.27152777777777776</v>
      </c>
      <c r="H356" s="14">
        <f>VLOOKUP($C356,'commute time q1 q2 q3'!$C$2:$F$957,2,FALSE)</f>
        <v>12.367319915254237</v>
      </c>
      <c r="I356" s="4">
        <f t="shared" si="30"/>
        <v>0.27986111111111112</v>
      </c>
      <c r="J356" s="13">
        <f t="shared" si="31"/>
        <v>-24.999999999999993</v>
      </c>
      <c r="K356" s="4"/>
      <c r="L356" s="4">
        <f>VLOOKUP($C356,'time leaving home q1 q2 q3'!$C$2:$F$956,3,FALSE)</f>
        <v>0.31111111111111112</v>
      </c>
      <c r="M356" s="14">
        <f>VLOOKUP($C356,'commute time q1 q2 q3'!$C$2:$F$957,3,FALSE)</f>
        <v>23.86512928022362</v>
      </c>
      <c r="N356" s="4">
        <f t="shared" si="32"/>
        <v>0.32708333333333334</v>
      </c>
      <c r="O356" s="13">
        <f t="shared" si="33"/>
        <v>43.000000000000007</v>
      </c>
      <c r="Q356" s="4">
        <f>VLOOKUP($C356,'time leaving home q1 q2 q3'!$C$2:$F$956,4,FALSE)</f>
        <v>0.37916666666666665</v>
      </c>
      <c r="R356" s="14">
        <f>VLOOKUP($C356,'commute time q1 q2 q3'!$C$2:$F$957,3,FALSE)</f>
        <v>23.86512928022362</v>
      </c>
      <c r="S356" s="4">
        <f t="shared" si="34"/>
        <v>0.39513888888888887</v>
      </c>
      <c r="T356" s="13">
        <f t="shared" si="35"/>
        <v>140.99999999999997</v>
      </c>
    </row>
    <row r="357" spans="1:20" x14ac:dyDescent="0.25">
      <c r="A357" s="6" t="s">
        <v>1720</v>
      </c>
      <c r="B357" s="6">
        <v>45520</v>
      </c>
      <c r="C357" s="6" t="s">
        <v>1721</v>
      </c>
      <c r="D357" s="6" t="str">
        <f>VLOOKUP(C357,'alternate id'!$A$2:$C$956,3,FALSE)</f>
        <v>The Dalles, OR</v>
      </c>
      <c r="E357" s="4">
        <f>VLOOKUP(D357,'sunrise times'!$A$2:$B$956,2,FALSE)</f>
        <v>0.27499999999999997</v>
      </c>
      <c r="F357" s="4"/>
      <c r="G357" s="4">
        <f>VLOOKUP($C357,'time leaving home q1 q2 q3'!$C$2:$F$956,2,FALSE)</f>
        <v>0.27777777777777779</v>
      </c>
      <c r="H357" s="14">
        <f>VLOOKUP($C357,'commute time q1 q2 q3'!$C$2:$F$957,2,FALSE)</f>
        <v>7.2744706352377149</v>
      </c>
      <c r="I357" s="4">
        <f t="shared" si="30"/>
        <v>0.28263888888888888</v>
      </c>
      <c r="J357" s="13">
        <f t="shared" si="31"/>
        <v>11.000000000000041</v>
      </c>
      <c r="K357" s="4"/>
      <c r="L357" s="4">
        <f>VLOOKUP($C357,'time leaving home q1 q2 q3'!$C$2:$F$956,3,FALSE)</f>
        <v>0.31111111111111112</v>
      </c>
      <c r="M357" s="14">
        <f>VLOOKUP($C357,'commute time q1 q2 q3'!$C$2:$F$957,3,FALSE)</f>
        <v>12.247680890538033</v>
      </c>
      <c r="N357" s="4">
        <f t="shared" si="32"/>
        <v>0.31944444444444448</v>
      </c>
      <c r="O357" s="13">
        <f t="shared" si="33"/>
        <v>64.000000000000085</v>
      </c>
      <c r="Q357" s="4">
        <f>VLOOKUP($C357,'time leaving home q1 q2 q3'!$C$2:$F$956,4,FALSE)</f>
        <v>0.35069444444444442</v>
      </c>
      <c r="R357" s="14">
        <f>VLOOKUP($C357,'commute time q1 q2 q3'!$C$2:$F$957,3,FALSE)</f>
        <v>12.247680890538033</v>
      </c>
      <c r="S357" s="4">
        <f t="shared" si="34"/>
        <v>0.35902777777777778</v>
      </c>
      <c r="T357" s="13">
        <f t="shared" si="35"/>
        <v>121.00000000000006</v>
      </c>
    </row>
    <row r="358" spans="1:20" x14ac:dyDescent="0.25">
      <c r="A358" s="6" t="s">
        <v>920</v>
      </c>
      <c r="B358" s="6">
        <v>29060</v>
      </c>
      <c r="C358" s="6" t="s">
        <v>921</v>
      </c>
      <c r="D358" s="6" t="str">
        <f>VLOOKUP(C358,'alternate id'!$A$2:$C$956,3,FALSE)</f>
        <v>Laconia, NH</v>
      </c>
      <c r="E358" s="4">
        <f>VLOOKUP(D358,'sunrise times'!$A$2:$B$956,2,FALSE)</f>
        <v>0.26180555555555557</v>
      </c>
      <c r="F358" s="4"/>
      <c r="G358" s="4">
        <f>VLOOKUP($C358,'time leaving home q1 q2 q3'!$C$2:$F$956,2,FALSE)</f>
        <v>0.27708333333333335</v>
      </c>
      <c r="H358" s="14">
        <f>VLOOKUP($C358,'commute time q1 q2 q3'!$C$2:$F$957,2,FALSE)</f>
        <v>11.457676958622137</v>
      </c>
      <c r="I358" s="4">
        <f t="shared" si="30"/>
        <v>0.28472222222222221</v>
      </c>
      <c r="J358" s="13">
        <f t="shared" si="31"/>
        <v>32.999999999999964</v>
      </c>
      <c r="K358" s="4"/>
      <c r="L358" s="4">
        <f>VLOOKUP($C358,'time leaving home q1 q2 q3'!$C$2:$F$956,3,FALSE)</f>
        <v>0.31111111111111112</v>
      </c>
      <c r="M358" s="14">
        <f>VLOOKUP($C358,'commute time q1 q2 q3'!$C$2:$F$957,3,FALSE)</f>
        <v>20.166829586184424</v>
      </c>
      <c r="N358" s="4">
        <f t="shared" si="32"/>
        <v>0.32500000000000001</v>
      </c>
      <c r="O358" s="13">
        <f t="shared" si="33"/>
        <v>91</v>
      </c>
      <c r="Q358" s="4">
        <f>VLOOKUP($C358,'time leaving home q1 q2 q3'!$C$2:$F$956,4,FALSE)</f>
        <v>0.35555555555555557</v>
      </c>
      <c r="R358" s="14">
        <f>VLOOKUP($C358,'commute time q1 q2 q3'!$C$2:$F$957,3,FALSE)</f>
        <v>20.166829586184424</v>
      </c>
      <c r="S358" s="4">
        <f t="shared" si="34"/>
        <v>0.36944444444444446</v>
      </c>
      <c r="T358" s="13">
        <f t="shared" si="35"/>
        <v>155</v>
      </c>
    </row>
    <row r="359" spans="1:20" x14ac:dyDescent="0.25">
      <c r="A359" s="6" t="s">
        <v>642</v>
      </c>
      <c r="B359" s="6">
        <v>23340</v>
      </c>
      <c r="C359" s="6" t="s">
        <v>643</v>
      </c>
      <c r="D359" s="6" t="str">
        <f>VLOOKUP(C359,'alternate id'!$A$2:$C$956,3,FALSE)</f>
        <v>Fremont, NE</v>
      </c>
      <c r="E359" s="4">
        <f>VLOOKUP(D359,'sunrise times'!$A$2:$B$956,2,FALSE)</f>
        <v>0.2902777777777778</v>
      </c>
      <c r="F359" s="4"/>
      <c r="G359" s="4">
        <f>VLOOKUP($C359,'time leaving home q1 q2 q3'!$C$2:$F$956,2,FALSE)</f>
        <v>0.26874999999999999</v>
      </c>
      <c r="H359" s="14">
        <f>VLOOKUP($C359,'commute time q1 q2 q3'!$C$2:$F$957,2,FALSE)</f>
        <v>7.9681427925892452</v>
      </c>
      <c r="I359" s="4">
        <f t="shared" si="30"/>
        <v>0.27361111111111108</v>
      </c>
      <c r="J359" s="13">
        <f t="shared" si="31"/>
        <v>-24.000000000000075</v>
      </c>
      <c r="K359" s="4"/>
      <c r="L359" s="4">
        <f>VLOOKUP($C359,'time leaving home q1 q2 q3'!$C$2:$F$956,3,FALSE)</f>
        <v>0.31111111111111112</v>
      </c>
      <c r="M359" s="14">
        <f>VLOOKUP($C359,'commute time q1 q2 q3'!$C$2:$F$957,3,FALSE)</f>
        <v>13.067169455573886</v>
      </c>
      <c r="N359" s="4">
        <f t="shared" si="32"/>
        <v>0.32013888888888892</v>
      </c>
      <c r="O359" s="13">
        <f t="shared" si="33"/>
        <v>43.000000000000007</v>
      </c>
      <c r="Q359" s="4">
        <f>VLOOKUP($C359,'time leaving home q1 q2 q3'!$C$2:$F$956,4,FALSE)</f>
        <v>0.3576388888888889</v>
      </c>
      <c r="R359" s="14">
        <f>VLOOKUP($C359,'commute time q1 q2 q3'!$C$2:$F$957,3,FALSE)</f>
        <v>13.067169455573886</v>
      </c>
      <c r="S359" s="4">
        <f t="shared" si="34"/>
        <v>0.3666666666666667</v>
      </c>
      <c r="T359" s="13">
        <f t="shared" si="35"/>
        <v>110.00000000000001</v>
      </c>
    </row>
    <row r="360" spans="1:20" x14ac:dyDescent="0.25">
      <c r="A360" s="6" t="s">
        <v>1498</v>
      </c>
      <c r="B360" s="6">
        <v>40820</v>
      </c>
      <c r="C360" s="6" t="s">
        <v>1499</v>
      </c>
      <c r="D360" s="6" t="str">
        <f>VLOOKUP(C360,'alternate id'!$A$2:$C$956,3,FALSE)</f>
        <v>Ruston, LA</v>
      </c>
      <c r="E360" s="4">
        <f>VLOOKUP(D360,'sunrise times'!$A$2:$B$956,2,FALSE)</f>
        <v>0.27986111111111112</v>
      </c>
      <c r="F360" s="4"/>
      <c r="G360" s="4">
        <f>VLOOKUP($C360,'time leaving home q1 q2 q3'!$C$2:$F$956,2,FALSE)</f>
        <v>0.27986111111111112</v>
      </c>
      <c r="H360" s="14">
        <f>VLOOKUP($C360,'commute time q1 q2 q3'!$C$2:$F$957,2,FALSE)</f>
        <v>10.073802092895171</v>
      </c>
      <c r="I360" s="4">
        <f t="shared" si="30"/>
        <v>0.28680555555555554</v>
      </c>
      <c r="J360" s="13">
        <f t="shared" si="31"/>
        <v>9.9999999999999645</v>
      </c>
      <c r="K360" s="4"/>
      <c r="L360" s="4">
        <f>VLOOKUP($C360,'time leaving home q1 q2 q3'!$C$2:$F$956,3,FALSE)</f>
        <v>0.31111111111111112</v>
      </c>
      <c r="M360" s="14">
        <f>VLOOKUP($C360,'commute time q1 q2 q3'!$C$2:$F$957,3,FALSE)</f>
        <v>15.891492613346918</v>
      </c>
      <c r="N360" s="4">
        <f t="shared" si="32"/>
        <v>0.3215277777777778</v>
      </c>
      <c r="O360" s="13">
        <f t="shared" si="33"/>
        <v>60.000000000000021</v>
      </c>
      <c r="Q360" s="4">
        <f>VLOOKUP($C360,'time leaving home q1 q2 q3'!$C$2:$F$956,4,FALSE)</f>
        <v>0.3923611111111111</v>
      </c>
      <c r="R360" s="14">
        <f>VLOOKUP($C360,'commute time q1 q2 q3'!$C$2:$F$957,3,FALSE)</f>
        <v>15.891492613346918</v>
      </c>
      <c r="S360" s="4">
        <f t="shared" si="34"/>
        <v>0.40277777777777779</v>
      </c>
      <c r="T360" s="13">
        <f t="shared" si="35"/>
        <v>177</v>
      </c>
    </row>
    <row r="361" spans="1:20" x14ac:dyDescent="0.25">
      <c r="A361" s="6" t="s">
        <v>1692</v>
      </c>
      <c r="B361" s="6">
        <v>44940</v>
      </c>
      <c r="C361" s="6" t="s">
        <v>1693</v>
      </c>
      <c r="D361" s="6" t="str">
        <f>VLOOKUP(C361,'alternate id'!$A$2:$C$956,3,FALSE)</f>
        <v>Sumter, SC</v>
      </c>
      <c r="E361" s="4">
        <f>VLOOKUP(D361,'sunrise times'!$A$2:$B$956,2,FALSE)</f>
        <v>0.28750000000000003</v>
      </c>
      <c r="F361" s="4"/>
      <c r="G361" s="4">
        <f>VLOOKUP($C361,'time leaving home q1 q2 q3'!$C$2:$F$956,2,FALSE)</f>
        <v>0.28055555555555556</v>
      </c>
      <c r="H361" s="14">
        <f>VLOOKUP($C361,'commute time q1 q2 q3'!$C$2:$F$957,2,FALSE)</f>
        <v>11.926677243880327</v>
      </c>
      <c r="I361" s="4">
        <f t="shared" si="30"/>
        <v>0.28819444444444442</v>
      </c>
      <c r="J361" s="13">
        <f t="shared" si="31"/>
        <v>0.99999999999991651</v>
      </c>
      <c r="K361" s="4"/>
      <c r="L361" s="4">
        <f>VLOOKUP($C361,'time leaving home q1 q2 q3'!$C$2:$F$956,3,FALSE)</f>
        <v>0.31111111111111112</v>
      </c>
      <c r="M361" s="14">
        <f>VLOOKUP($C361,'commute time q1 q2 q3'!$C$2:$F$957,3,FALSE)</f>
        <v>17.418590522478738</v>
      </c>
      <c r="N361" s="4">
        <f t="shared" si="32"/>
        <v>0.32291666666666669</v>
      </c>
      <c r="O361" s="13">
        <f t="shared" si="33"/>
        <v>50.999999999999979</v>
      </c>
      <c r="Q361" s="4">
        <f>VLOOKUP($C361,'time leaving home q1 q2 q3'!$C$2:$F$956,4,FALSE)</f>
        <v>0.35416666666666669</v>
      </c>
      <c r="R361" s="14">
        <f>VLOOKUP($C361,'commute time q1 q2 q3'!$C$2:$F$957,3,FALSE)</f>
        <v>17.418590522478738</v>
      </c>
      <c r="S361" s="4">
        <f t="shared" si="34"/>
        <v>0.36597222222222225</v>
      </c>
      <c r="T361" s="13">
        <f t="shared" si="35"/>
        <v>113</v>
      </c>
    </row>
    <row r="362" spans="1:20" x14ac:dyDescent="0.25">
      <c r="A362" s="6" t="s">
        <v>518</v>
      </c>
      <c r="B362" s="6">
        <v>20700</v>
      </c>
      <c r="C362" s="6" t="s">
        <v>519</v>
      </c>
      <c r="D362" s="6" t="str">
        <f>VLOOKUP(C362,'alternate id'!$A$2:$C$956,3,FALSE)</f>
        <v>East Stroudsburg, PA</v>
      </c>
      <c r="E362" s="4">
        <f>VLOOKUP(D362,'sunrise times'!$A$2:$B$956,2,FALSE)</f>
        <v>0.2722222222222222</v>
      </c>
      <c r="F362" s="4"/>
      <c r="G362" s="4">
        <f>VLOOKUP($C362,'time leaving home q1 q2 q3'!$C$2:$F$956,2,FALSE)</f>
        <v>0.25694444444444448</v>
      </c>
      <c r="H362" s="14">
        <f>VLOOKUP($C362,'commute time q1 q2 q3'!$C$2:$F$957,2,FALSE)</f>
        <v>15.08150109358812</v>
      </c>
      <c r="I362" s="4">
        <f t="shared" si="30"/>
        <v>0.26736111111111116</v>
      </c>
      <c r="J362" s="13">
        <f t="shared" si="31"/>
        <v>-6.9999999999998952</v>
      </c>
      <c r="K362" s="4"/>
      <c r="L362" s="4">
        <f>VLOOKUP($C362,'time leaving home q1 q2 q3'!$C$2:$F$956,3,FALSE)</f>
        <v>0.31111111111111112</v>
      </c>
      <c r="M362" s="14">
        <f>VLOOKUP($C362,'commute time q1 q2 q3'!$C$2:$F$957,3,FALSE)</f>
        <v>26.994676131322095</v>
      </c>
      <c r="N362" s="4">
        <f t="shared" si="32"/>
        <v>0.32916666666666666</v>
      </c>
      <c r="O362" s="13">
        <f t="shared" si="33"/>
        <v>82.000000000000028</v>
      </c>
      <c r="Q362" s="4">
        <f>VLOOKUP($C362,'time leaving home q1 q2 q3'!$C$2:$F$956,4,FALSE)</f>
        <v>0.39930555555555558</v>
      </c>
      <c r="R362" s="14">
        <f>VLOOKUP($C362,'commute time q1 q2 q3'!$C$2:$F$957,3,FALSE)</f>
        <v>26.994676131322095</v>
      </c>
      <c r="S362" s="4">
        <f t="shared" si="34"/>
        <v>0.41736111111111113</v>
      </c>
      <c r="T362" s="13">
        <f t="shared" si="35"/>
        <v>209.00000000000006</v>
      </c>
    </row>
    <row r="363" spans="1:20" x14ac:dyDescent="0.25">
      <c r="A363" s="6" t="s">
        <v>394</v>
      </c>
      <c r="B363" s="6">
        <v>18180</v>
      </c>
      <c r="C363" s="6" t="s">
        <v>395</v>
      </c>
      <c r="D363" s="6" t="str">
        <f>VLOOKUP(C363,'alternate id'!$A$2:$C$956,3,FALSE)</f>
        <v>Concord, NH</v>
      </c>
      <c r="E363" s="4">
        <f>VLOOKUP(D363,'sunrise times'!$A$2:$B$956,2,FALSE)</f>
        <v>0.26250000000000001</v>
      </c>
      <c r="F363" s="4"/>
      <c r="G363" s="4">
        <f>VLOOKUP($C363,'time leaving home q1 q2 q3'!$C$2:$F$956,2,FALSE)</f>
        <v>0.27638888888888891</v>
      </c>
      <c r="H363" s="14">
        <f>VLOOKUP($C363,'commute time q1 q2 q3'!$C$2:$F$957,2,FALSE)</f>
        <v>13.163572607260726</v>
      </c>
      <c r="I363" s="4">
        <f t="shared" si="30"/>
        <v>0.28541666666666671</v>
      </c>
      <c r="J363" s="13">
        <f t="shared" si="31"/>
        <v>33.000000000000043</v>
      </c>
      <c r="K363" s="4"/>
      <c r="L363" s="4">
        <f>VLOOKUP($C363,'time leaving home q1 q2 q3'!$C$2:$F$956,3,FALSE)</f>
        <v>0.31111111111111112</v>
      </c>
      <c r="M363" s="14">
        <f>VLOOKUP($C363,'commute time q1 q2 q3'!$C$2:$F$957,3,FALSE)</f>
        <v>22.316861335729261</v>
      </c>
      <c r="N363" s="4">
        <f t="shared" si="32"/>
        <v>0.3263888888888889</v>
      </c>
      <c r="O363" s="13">
        <f t="shared" si="33"/>
        <v>92</v>
      </c>
      <c r="Q363" s="4">
        <f>VLOOKUP($C363,'time leaving home q1 q2 q3'!$C$2:$F$956,4,FALSE)</f>
        <v>0.3527777777777778</v>
      </c>
      <c r="R363" s="14">
        <f>VLOOKUP($C363,'commute time q1 q2 q3'!$C$2:$F$957,3,FALSE)</f>
        <v>22.316861335729261</v>
      </c>
      <c r="S363" s="4">
        <f t="shared" si="34"/>
        <v>0.36805555555555558</v>
      </c>
      <c r="T363" s="13">
        <f t="shared" si="35"/>
        <v>152</v>
      </c>
    </row>
    <row r="364" spans="1:20" x14ac:dyDescent="0.25">
      <c r="A364" s="6" t="s">
        <v>962</v>
      </c>
      <c r="B364" s="6">
        <v>29900</v>
      </c>
      <c r="C364" s="6" t="s">
        <v>963</v>
      </c>
      <c r="D364" s="6" t="str">
        <f>VLOOKUP(C364,'alternate id'!$A$2:$C$956,3,FALSE)</f>
        <v>Laurinburg, NC</v>
      </c>
      <c r="E364" s="4">
        <f>VLOOKUP(D364,'sunrise times'!$A$2:$B$956,2,FALSE)</f>
        <v>0.28472222222222221</v>
      </c>
      <c r="F364" s="4"/>
      <c r="G364" s="4">
        <f>VLOOKUP($C364,'time leaving home q1 q2 q3'!$C$2:$F$956,2,FALSE)</f>
        <v>0.28125</v>
      </c>
      <c r="H364" s="14">
        <f>VLOOKUP($C364,'commute time q1 q2 q3'!$C$2:$F$957,2,FALSE)</f>
        <v>11.89343192692475</v>
      </c>
      <c r="I364" s="4">
        <f t="shared" si="30"/>
        <v>0.28888888888888886</v>
      </c>
      <c r="J364" s="13">
        <f t="shared" si="31"/>
        <v>5.9999999999999787</v>
      </c>
      <c r="K364" s="4"/>
      <c r="L364" s="4">
        <f>VLOOKUP($C364,'time leaving home q1 q2 q3'!$C$2:$F$956,3,FALSE)</f>
        <v>0.31111111111111112</v>
      </c>
      <c r="M364" s="14">
        <f>VLOOKUP($C364,'commute time q1 q2 q3'!$C$2:$F$957,3,FALSE)</f>
        <v>17.666951323654995</v>
      </c>
      <c r="N364" s="4">
        <f t="shared" si="32"/>
        <v>0.32291666666666669</v>
      </c>
      <c r="O364" s="13">
        <f t="shared" si="33"/>
        <v>55.00000000000005</v>
      </c>
      <c r="Q364" s="4">
        <f>VLOOKUP($C364,'time leaving home q1 q2 q3'!$C$2:$F$956,4,FALSE)</f>
        <v>0.35069444444444442</v>
      </c>
      <c r="R364" s="14">
        <f>VLOOKUP($C364,'commute time q1 q2 q3'!$C$2:$F$957,3,FALSE)</f>
        <v>17.666951323654995</v>
      </c>
      <c r="S364" s="4">
        <f t="shared" si="34"/>
        <v>0.36249999999999999</v>
      </c>
      <c r="T364" s="13">
        <f t="shared" si="35"/>
        <v>112</v>
      </c>
    </row>
    <row r="365" spans="1:20" x14ac:dyDescent="0.25">
      <c r="A365" s="6" t="s">
        <v>1688</v>
      </c>
      <c r="B365" s="6">
        <v>44860</v>
      </c>
      <c r="C365" s="6" t="s">
        <v>1689</v>
      </c>
      <c r="D365" s="6" t="str">
        <f>VLOOKUP(C365,'alternate id'!$A$2:$C$956,3,FALSE)</f>
        <v>Sulphur Springs, TX</v>
      </c>
      <c r="E365" s="4">
        <f>VLOOKUP(D365,'sunrise times'!$A$2:$B$956,2,FALSE)</f>
        <v>0.28819444444444448</v>
      </c>
      <c r="F365" s="4"/>
      <c r="G365" s="4">
        <f>VLOOKUP($C365,'time leaving home q1 q2 q3'!$C$2:$F$956,2,FALSE)</f>
        <v>0.2722222222222222</v>
      </c>
      <c r="H365" s="14">
        <f>VLOOKUP($C365,'commute time q1 q2 q3'!$C$2:$F$957,2,FALSE)</f>
        <v>8.6885600866113322</v>
      </c>
      <c r="I365" s="4">
        <f t="shared" si="30"/>
        <v>0.27777777777777773</v>
      </c>
      <c r="J365" s="13">
        <f t="shared" si="31"/>
        <v>-15.000000000000107</v>
      </c>
      <c r="K365" s="4"/>
      <c r="L365" s="4">
        <f>VLOOKUP($C365,'time leaving home q1 q2 q3'!$C$2:$F$956,3,FALSE)</f>
        <v>0.3125</v>
      </c>
      <c r="M365" s="14">
        <f>VLOOKUP($C365,'commute time q1 q2 q3'!$C$2:$F$957,3,FALSE)</f>
        <v>15.860499265785609</v>
      </c>
      <c r="N365" s="4">
        <f t="shared" si="32"/>
        <v>0.32291666666666669</v>
      </c>
      <c r="O365" s="13">
        <f t="shared" si="33"/>
        <v>49.999999999999986</v>
      </c>
      <c r="Q365" s="4">
        <f>VLOOKUP($C365,'time leaving home q1 q2 q3'!$C$2:$F$956,4,FALSE)</f>
        <v>0.3444444444444445</v>
      </c>
      <c r="R365" s="14">
        <f>VLOOKUP($C365,'commute time q1 q2 q3'!$C$2:$F$957,3,FALSE)</f>
        <v>15.860499265785609</v>
      </c>
      <c r="S365" s="4">
        <f t="shared" si="34"/>
        <v>0.35486111111111118</v>
      </c>
      <c r="T365" s="13">
        <f t="shared" si="35"/>
        <v>96.000000000000057</v>
      </c>
    </row>
    <row r="366" spans="1:20" x14ac:dyDescent="0.25">
      <c r="A366" s="6" t="s">
        <v>940</v>
      </c>
      <c r="B366" s="6">
        <v>29460</v>
      </c>
      <c r="C366" s="6" t="s">
        <v>941</v>
      </c>
      <c r="D366" s="6" t="str">
        <f>VLOOKUP(C366,'alternate id'!$A$2:$C$956,3,FALSE)</f>
        <v>Lakeland, FL</v>
      </c>
      <c r="E366" s="4">
        <f>VLOOKUP(D366,'sunrise times'!$A$2:$B$956,2,FALSE)</f>
        <v>0.29236111111111113</v>
      </c>
      <c r="F366" s="4"/>
      <c r="G366" s="4">
        <f>VLOOKUP($C366,'time leaving home q1 q2 q3'!$C$2:$F$956,2,FALSE)</f>
        <v>0.27430555555555552</v>
      </c>
      <c r="H366" s="14">
        <f>VLOOKUP($C366,'commute time q1 q2 q3'!$C$2:$F$957,2,FALSE)</f>
        <v>15.166118251928021</v>
      </c>
      <c r="I366" s="4">
        <f t="shared" si="30"/>
        <v>0.28472222222222221</v>
      </c>
      <c r="J366" s="13">
        <f t="shared" si="31"/>
        <v>-11.000000000000041</v>
      </c>
      <c r="K366" s="4"/>
      <c r="L366" s="4">
        <f>VLOOKUP($C366,'time leaving home q1 q2 q3'!$C$2:$F$956,3,FALSE)</f>
        <v>0.3125</v>
      </c>
      <c r="M366" s="14">
        <f>VLOOKUP($C366,'commute time q1 q2 q3'!$C$2:$F$957,3,FALSE)</f>
        <v>22.064817978709424</v>
      </c>
      <c r="N366" s="4">
        <f t="shared" si="32"/>
        <v>0.32777777777777778</v>
      </c>
      <c r="O366" s="13">
        <f t="shared" si="33"/>
        <v>50.999999999999979</v>
      </c>
      <c r="Q366" s="4">
        <f>VLOOKUP($C366,'time leaving home q1 q2 q3'!$C$2:$F$956,4,FALSE)</f>
        <v>0.35902777777777778</v>
      </c>
      <c r="R366" s="14">
        <f>VLOOKUP($C366,'commute time q1 q2 q3'!$C$2:$F$957,3,FALSE)</f>
        <v>22.064817978709424</v>
      </c>
      <c r="S366" s="4">
        <f t="shared" si="34"/>
        <v>0.37430555555555556</v>
      </c>
      <c r="T366" s="13">
        <f t="shared" si="35"/>
        <v>117.99999999999999</v>
      </c>
    </row>
    <row r="367" spans="1:20" x14ac:dyDescent="0.25">
      <c r="A367" s="6" t="s">
        <v>646</v>
      </c>
      <c r="B367" s="6">
        <v>23420</v>
      </c>
      <c r="C367" s="6" t="s">
        <v>647</v>
      </c>
      <c r="D367" s="6" t="str">
        <f>VLOOKUP(C367,'alternate id'!$A$2:$C$956,3,FALSE)</f>
        <v>Fresno, CA</v>
      </c>
      <c r="E367" s="4">
        <f>VLOOKUP(D367,'sunrise times'!$A$2:$B$956,2,FALSE)</f>
        <v>0.27152777777777776</v>
      </c>
      <c r="F367" s="4"/>
      <c r="G367" s="4">
        <f>VLOOKUP($C367,'time leaving home q1 q2 q3'!$C$2:$F$956,2,FALSE)</f>
        <v>0.26944444444444443</v>
      </c>
      <c r="H367" s="14">
        <f>VLOOKUP($C367,'commute time q1 q2 q3'!$C$2:$F$957,2,FALSE)</f>
        <v>13.149950944076247</v>
      </c>
      <c r="I367" s="4">
        <f t="shared" si="30"/>
        <v>0.27847222222222223</v>
      </c>
      <c r="J367" s="13">
        <f t="shared" si="31"/>
        <v>10.000000000000044</v>
      </c>
      <c r="K367" s="4"/>
      <c r="L367" s="4">
        <f>VLOOKUP($C367,'time leaving home q1 q2 q3'!$C$2:$F$956,3,FALSE)</f>
        <v>0.3125</v>
      </c>
      <c r="M367" s="14">
        <f>VLOOKUP($C367,'commute time q1 q2 q3'!$C$2:$F$957,3,FALSE)</f>
        <v>18.6298010180472</v>
      </c>
      <c r="N367" s="4">
        <f t="shared" si="32"/>
        <v>0.32500000000000001</v>
      </c>
      <c r="O367" s="13">
        <f t="shared" si="33"/>
        <v>77.000000000000043</v>
      </c>
      <c r="Q367" s="4">
        <f>VLOOKUP($C367,'time leaving home q1 q2 q3'!$C$2:$F$956,4,FALSE)</f>
        <v>0.36458333333333331</v>
      </c>
      <c r="R367" s="14">
        <f>VLOOKUP($C367,'commute time q1 q2 q3'!$C$2:$F$957,3,FALSE)</f>
        <v>18.6298010180472</v>
      </c>
      <c r="S367" s="4">
        <f t="shared" si="34"/>
        <v>0.37708333333333333</v>
      </c>
      <c r="T367" s="13">
        <f t="shared" si="35"/>
        <v>152</v>
      </c>
    </row>
    <row r="368" spans="1:20" x14ac:dyDescent="0.25">
      <c r="A368" s="6" t="s">
        <v>936</v>
      </c>
      <c r="B368" s="6">
        <v>29380</v>
      </c>
      <c r="C368" s="6" t="s">
        <v>937</v>
      </c>
      <c r="D368" s="6" t="str">
        <f>VLOOKUP(C368,'alternate id'!$A$2:$C$956,3,FALSE)</f>
        <v>Lake City, FL</v>
      </c>
      <c r="E368" s="4">
        <f>VLOOKUP(D368,'sunrise times'!$A$2:$B$956,2,FALSE)</f>
        <v>0.29375000000000001</v>
      </c>
      <c r="F368" s="4"/>
      <c r="G368" s="4">
        <f>VLOOKUP($C368,'time leaving home q1 q2 q3'!$C$2:$F$956,2,FALSE)</f>
        <v>0.2722222222222222</v>
      </c>
      <c r="H368" s="14">
        <f>VLOOKUP($C368,'commute time q1 q2 q3'!$C$2:$F$957,2,FALSE)</f>
        <v>11.641693121693121</v>
      </c>
      <c r="I368" s="4">
        <f t="shared" si="30"/>
        <v>0.27986111111111106</v>
      </c>
      <c r="J368" s="13">
        <f t="shared" si="31"/>
        <v>-20.000000000000089</v>
      </c>
      <c r="K368" s="4"/>
      <c r="L368" s="4">
        <f>VLOOKUP($C368,'time leaving home q1 q2 q3'!$C$2:$F$956,3,FALSE)</f>
        <v>0.3125</v>
      </c>
      <c r="M368" s="14">
        <f>VLOOKUP($C368,'commute time q1 q2 q3'!$C$2:$F$957,3,FALSE)</f>
        <v>17.74366331898613</v>
      </c>
      <c r="N368" s="4">
        <f t="shared" si="32"/>
        <v>0.32430555555555557</v>
      </c>
      <c r="O368" s="13">
        <f t="shared" si="33"/>
        <v>44</v>
      </c>
      <c r="Q368" s="4">
        <f>VLOOKUP($C368,'time leaving home q1 q2 q3'!$C$2:$F$956,4,FALSE)</f>
        <v>0.3611111111111111</v>
      </c>
      <c r="R368" s="14">
        <f>VLOOKUP($C368,'commute time q1 q2 q3'!$C$2:$F$957,3,FALSE)</f>
        <v>17.74366331898613</v>
      </c>
      <c r="S368" s="4">
        <f t="shared" si="34"/>
        <v>0.37291666666666667</v>
      </c>
      <c r="T368" s="13">
        <f t="shared" si="35"/>
        <v>114</v>
      </c>
    </row>
    <row r="369" spans="1:20" x14ac:dyDescent="0.25">
      <c r="A369" s="6" t="s">
        <v>130</v>
      </c>
      <c r="B369" s="6">
        <v>12620</v>
      </c>
      <c r="C369" s="6" t="s">
        <v>131</v>
      </c>
      <c r="D369" s="6" t="str">
        <f>VLOOKUP(C369,'alternate id'!$A$2:$C$956,3,FALSE)</f>
        <v>Bangor, ME</v>
      </c>
      <c r="E369" s="4">
        <f>VLOOKUP(D369,'sunrise times'!$A$2:$B$956,2,FALSE)</f>
        <v>0.25416666666666665</v>
      </c>
      <c r="F369" s="4"/>
      <c r="G369" s="4">
        <f>VLOOKUP($C369,'time leaving home q1 q2 q3'!$C$2:$F$956,2,FALSE)</f>
        <v>0.27361111111111108</v>
      </c>
      <c r="H369" s="14">
        <f>VLOOKUP($C369,'commute time q1 q2 q3'!$C$2:$F$957,2,FALSE)</f>
        <v>10.981328331486059</v>
      </c>
      <c r="I369" s="4">
        <f t="shared" si="30"/>
        <v>0.2805555555555555</v>
      </c>
      <c r="J369" s="13">
        <f t="shared" si="31"/>
        <v>37.999999999999943</v>
      </c>
      <c r="K369" s="4"/>
      <c r="L369" s="4">
        <f>VLOOKUP($C369,'time leaving home q1 q2 q3'!$C$2:$F$956,3,FALSE)</f>
        <v>0.3125</v>
      </c>
      <c r="M369" s="14">
        <f>VLOOKUP($C369,'commute time q1 q2 q3'!$C$2:$F$957,3,FALSE)</f>
        <v>17.916737324063082</v>
      </c>
      <c r="N369" s="4">
        <f t="shared" si="32"/>
        <v>0.32430555555555557</v>
      </c>
      <c r="O369" s="13">
        <f t="shared" si="33"/>
        <v>101.00000000000003</v>
      </c>
      <c r="Q369" s="4">
        <f>VLOOKUP($C369,'time leaving home q1 q2 q3'!$C$2:$F$956,4,FALSE)</f>
        <v>0.37013888888888885</v>
      </c>
      <c r="R369" s="14">
        <f>VLOOKUP($C369,'commute time q1 q2 q3'!$C$2:$F$957,3,FALSE)</f>
        <v>17.916737324063082</v>
      </c>
      <c r="S369" s="4">
        <f t="shared" si="34"/>
        <v>0.38194444444444442</v>
      </c>
      <c r="T369" s="13">
        <f t="shared" si="35"/>
        <v>184</v>
      </c>
    </row>
    <row r="370" spans="1:20" x14ac:dyDescent="0.25">
      <c r="A370" s="6" t="s">
        <v>112</v>
      </c>
      <c r="B370" s="6">
        <v>12180</v>
      </c>
      <c r="C370" s="6" t="s">
        <v>113</v>
      </c>
      <c r="D370" s="6" t="str">
        <f>VLOOKUP(C370,'alternate id'!$A$2:$C$956,3,FALSE)</f>
        <v>Auburn, NY</v>
      </c>
      <c r="E370" s="4">
        <f>VLOOKUP(D370,'sunrise times'!$A$2:$B$956,2,FALSE)</f>
        <v>0.27638888888888885</v>
      </c>
      <c r="F370" s="4"/>
      <c r="G370" s="4">
        <f>VLOOKUP($C370,'time leaving home q1 q2 q3'!$C$2:$F$956,2,FALSE)</f>
        <v>0.27152777777777776</v>
      </c>
      <c r="H370" s="14">
        <f>VLOOKUP($C370,'commute time q1 q2 q3'!$C$2:$F$957,2,FALSE)</f>
        <v>8.9577870163095614</v>
      </c>
      <c r="I370" s="4">
        <f t="shared" si="30"/>
        <v>0.27708333333333329</v>
      </c>
      <c r="J370" s="13">
        <f t="shared" si="31"/>
        <v>0.99999999999999645</v>
      </c>
      <c r="K370" s="4"/>
      <c r="L370" s="4">
        <f>VLOOKUP($C370,'time leaving home q1 q2 q3'!$C$2:$F$956,3,FALSE)</f>
        <v>0.3125</v>
      </c>
      <c r="M370" s="14">
        <f>VLOOKUP($C370,'commute time q1 q2 q3'!$C$2:$F$957,3,FALSE)</f>
        <v>17.31042406517652</v>
      </c>
      <c r="N370" s="4">
        <f t="shared" si="32"/>
        <v>0.32430555555555557</v>
      </c>
      <c r="O370" s="13">
        <f t="shared" si="33"/>
        <v>69.000000000000071</v>
      </c>
      <c r="Q370" s="4">
        <f>VLOOKUP($C370,'time leaving home q1 q2 q3'!$C$2:$F$956,4,FALSE)</f>
        <v>0.36805555555555558</v>
      </c>
      <c r="R370" s="14">
        <f>VLOOKUP($C370,'commute time q1 q2 q3'!$C$2:$F$957,3,FALSE)</f>
        <v>17.31042406517652</v>
      </c>
      <c r="S370" s="4">
        <f t="shared" si="34"/>
        <v>0.37986111111111115</v>
      </c>
      <c r="T370" s="13">
        <f t="shared" si="35"/>
        <v>149.00000000000011</v>
      </c>
    </row>
    <row r="371" spans="1:20" x14ac:dyDescent="0.25">
      <c r="A371" s="6" t="s">
        <v>628</v>
      </c>
      <c r="B371" s="6">
        <v>22900</v>
      </c>
      <c r="C371" s="6" t="s">
        <v>629</v>
      </c>
      <c r="D371" s="6" t="str">
        <f>VLOOKUP(C371,'alternate id'!$A$2:$C$956,3,FALSE)</f>
        <v>Fort Smith, AR</v>
      </c>
      <c r="E371" s="4">
        <f>VLOOKUP(D371,'sunrise times'!$A$2:$B$956,2,FALSE)</f>
        <v>0.28472222222222221</v>
      </c>
      <c r="F371" s="4"/>
      <c r="G371" s="4">
        <f>VLOOKUP($C371,'time leaving home q1 q2 q3'!$C$2:$F$956,2,FALSE)</f>
        <v>0.27291666666666664</v>
      </c>
      <c r="H371" s="14">
        <f>VLOOKUP($C371,'commute time q1 q2 q3'!$C$2:$F$957,2,FALSE)</f>
        <v>11.373341431508129</v>
      </c>
      <c r="I371" s="4">
        <f t="shared" si="30"/>
        <v>0.2805555555555555</v>
      </c>
      <c r="J371" s="13">
        <f t="shared" si="31"/>
        <v>-6.0000000000000586</v>
      </c>
      <c r="K371" s="4"/>
      <c r="L371" s="4">
        <f>VLOOKUP($C371,'time leaving home q1 q2 q3'!$C$2:$F$956,3,FALSE)</f>
        <v>0.3125</v>
      </c>
      <c r="M371" s="14">
        <f>VLOOKUP($C371,'commute time q1 q2 q3'!$C$2:$F$957,3,FALSE)</f>
        <v>17.795658886567978</v>
      </c>
      <c r="N371" s="4">
        <f t="shared" si="32"/>
        <v>0.32430555555555557</v>
      </c>
      <c r="O371" s="13">
        <f t="shared" si="33"/>
        <v>57.000000000000043</v>
      </c>
      <c r="Q371" s="4">
        <f>VLOOKUP($C371,'time leaving home q1 q2 q3'!$C$2:$F$956,4,FALSE)</f>
        <v>0.3659722222222222</v>
      </c>
      <c r="R371" s="14">
        <f>VLOOKUP($C371,'commute time q1 q2 q3'!$C$2:$F$957,3,FALSE)</f>
        <v>17.795658886567978</v>
      </c>
      <c r="S371" s="4">
        <f t="shared" si="34"/>
        <v>0.37777777777777777</v>
      </c>
      <c r="T371" s="13">
        <f t="shared" si="35"/>
        <v>134</v>
      </c>
    </row>
    <row r="372" spans="1:20" x14ac:dyDescent="0.25">
      <c r="A372" s="6" t="s">
        <v>1718</v>
      </c>
      <c r="B372" s="6">
        <v>45500</v>
      </c>
      <c r="C372" s="6" t="s">
        <v>1719</v>
      </c>
      <c r="D372" s="6" t="str">
        <f>VLOOKUP(C372,'alternate id'!$A$2:$C$956,3,FALSE)</f>
        <v>Texarkana, TX</v>
      </c>
      <c r="E372" s="4">
        <f>VLOOKUP(D372,'sunrise times'!$A$2:$B$956,2,FALSE)</f>
        <v>0.28402777777777777</v>
      </c>
      <c r="F372" s="4"/>
      <c r="G372" s="4">
        <f>VLOOKUP($C372,'time leaving home q1 q2 q3'!$C$2:$F$956,2,FALSE)</f>
        <v>0.27083333333333331</v>
      </c>
      <c r="H372" s="14">
        <f>VLOOKUP($C372,'commute time q1 q2 q3'!$C$2:$F$957,2,FALSE)</f>
        <v>10.865369277396715</v>
      </c>
      <c r="I372" s="4">
        <f t="shared" si="30"/>
        <v>0.27777777777777773</v>
      </c>
      <c r="J372" s="13">
        <f t="shared" si="31"/>
        <v>-9.000000000000048</v>
      </c>
      <c r="K372" s="4"/>
      <c r="L372" s="4">
        <f>VLOOKUP($C372,'time leaving home q1 q2 q3'!$C$2:$F$956,3,FALSE)</f>
        <v>0.3125</v>
      </c>
      <c r="M372" s="14">
        <f>VLOOKUP($C372,'commute time q1 q2 q3'!$C$2:$F$957,3,FALSE)</f>
        <v>16.340735347651982</v>
      </c>
      <c r="N372" s="4">
        <f t="shared" si="32"/>
        <v>0.32361111111111113</v>
      </c>
      <c r="O372" s="13">
        <f t="shared" si="33"/>
        <v>57.000000000000043</v>
      </c>
      <c r="Q372" s="4">
        <f>VLOOKUP($C372,'time leaving home q1 q2 q3'!$C$2:$F$956,4,FALSE)</f>
        <v>0.36041666666666666</v>
      </c>
      <c r="R372" s="14">
        <f>VLOOKUP($C372,'commute time q1 q2 q3'!$C$2:$F$957,3,FALSE)</f>
        <v>16.340735347651982</v>
      </c>
      <c r="S372" s="4">
        <f t="shared" si="34"/>
        <v>0.37152777777777779</v>
      </c>
      <c r="T372" s="13">
        <f t="shared" si="35"/>
        <v>126.00000000000004</v>
      </c>
    </row>
    <row r="373" spans="1:20" x14ac:dyDescent="0.25">
      <c r="A373" s="6" t="s">
        <v>1094</v>
      </c>
      <c r="B373" s="6">
        <v>32540</v>
      </c>
      <c r="C373" s="6" t="s">
        <v>1095</v>
      </c>
      <c r="D373" s="6" t="str">
        <f>VLOOKUP(C373,'alternate id'!$A$2:$C$956,3,FALSE)</f>
        <v>McAlester, OK</v>
      </c>
      <c r="E373" s="4">
        <f>VLOOKUP(D373,'sunrise times'!$A$2:$B$956,2,FALSE)</f>
        <v>0.28819444444444448</v>
      </c>
      <c r="F373" s="4"/>
      <c r="G373" s="4">
        <f>VLOOKUP($C373,'time leaving home q1 q2 q3'!$C$2:$F$956,2,FALSE)</f>
        <v>0.26180555555555557</v>
      </c>
      <c r="H373" s="14">
        <f>VLOOKUP($C373,'commute time q1 q2 q3'!$C$2:$F$957,2,FALSE)</f>
        <v>10.404237524393643</v>
      </c>
      <c r="I373" s="4">
        <f t="shared" si="30"/>
        <v>0.26874999999999999</v>
      </c>
      <c r="J373" s="13">
        <f t="shared" si="31"/>
        <v>-28.00000000000006</v>
      </c>
      <c r="K373" s="4"/>
      <c r="L373" s="4">
        <f>VLOOKUP($C373,'time leaving home q1 q2 q3'!$C$2:$F$956,3,FALSE)</f>
        <v>0.3125</v>
      </c>
      <c r="M373" s="14">
        <f>VLOOKUP($C373,'commute time q1 q2 q3'!$C$2:$F$957,3,FALSE)</f>
        <v>16.51468106648667</v>
      </c>
      <c r="N373" s="4">
        <f t="shared" si="32"/>
        <v>0.32361111111111113</v>
      </c>
      <c r="O373" s="13">
        <f t="shared" si="33"/>
        <v>50.999999999999979</v>
      </c>
      <c r="Q373" s="4">
        <f>VLOOKUP($C373,'time leaving home q1 q2 q3'!$C$2:$F$956,4,FALSE)</f>
        <v>0.34791666666666665</v>
      </c>
      <c r="R373" s="14">
        <f>VLOOKUP($C373,'commute time q1 q2 q3'!$C$2:$F$957,3,FALSE)</f>
        <v>16.51468106648667</v>
      </c>
      <c r="S373" s="4">
        <f t="shared" si="34"/>
        <v>0.35902777777777778</v>
      </c>
      <c r="T373" s="13">
        <f t="shared" si="35"/>
        <v>101.99999999999996</v>
      </c>
    </row>
    <row r="374" spans="1:20" x14ac:dyDescent="0.25">
      <c r="A374" s="6" t="s">
        <v>236</v>
      </c>
      <c r="B374" s="6">
        <v>14780</v>
      </c>
      <c r="C374" s="6" t="s">
        <v>237</v>
      </c>
      <c r="D374" s="6" t="str">
        <f>VLOOKUP(C374,'alternate id'!$A$2:$C$956,3,FALSE)</f>
        <v>Brenham, TX</v>
      </c>
      <c r="E374" s="4">
        <f>VLOOKUP(D374,'sunrise times'!$A$2:$B$956,2,FALSE)</f>
        <v>0.2902777777777778</v>
      </c>
      <c r="F374" s="4"/>
      <c r="G374" s="4">
        <f>VLOOKUP($C374,'time leaving home q1 q2 q3'!$C$2:$F$956,2,FALSE)</f>
        <v>0.27708333333333335</v>
      </c>
      <c r="H374" s="14">
        <f>VLOOKUP($C374,'commute time q1 q2 q3'!$C$2:$F$957,2,FALSE)</f>
        <v>8.5085582620144837</v>
      </c>
      <c r="I374" s="4">
        <f t="shared" si="30"/>
        <v>0.28263888888888888</v>
      </c>
      <c r="J374" s="13">
        <f t="shared" si="31"/>
        <v>-11.000000000000041</v>
      </c>
      <c r="K374" s="4"/>
      <c r="L374" s="4">
        <f>VLOOKUP($C374,'time leaving home q1 q2 q3'!$C$2:$F$956,3,FALSE)</f>
        <v>0.3125</v>
      </c>
      <c r="M374" s="14">
        <f>VLOOKUP($C374,'commute time q1 q2 q3'!$C$2:$F$957,3,FALSE)</f>
        <v>15.013513513513514</v>
      </c>
      <c r="N374" s="4">
        <f t="shared" si="32"/>
        <v>0.32291666666666669</v>
      </c>
      <c r="O374" s="13">
        <f t="shared" si="33"/>
        <v>46.999999999999993</v>
      </c>
      <c r="Q374" s="4">
        <f>VLOOKUP($C374,'time leaving home q1 q2 q3'!$C$2:$F$956,4,FALSE)</f>
        <v>0.34791666666666665</v>
      </c>
      <c r="R374" s="14">
        <f>VLOOKUP($C374,'commute time q1 q2 q3'!$C$2:$F$957,3,FALSE)</f>
        <v>15.013513513513514</v>
      </c>
      <c r="S374" s="4">
        <f t="shared" si="34"/>
        <v>0.35833333333333334</v>
      </c>
      <c r="T374" s="13">
        <f t="shared" si="35"/>
        <v>97.999999999999972</v>
      </c>
    </row>
    <row r="375" spans="1:20" x14ac:dyDescent="0.25">
      <c r="A375" s="6" t="s">
        <v>362</v>
      </c>
      <c r="B375" s="6">
        <v>17540</v>
      </c>
      <c r="C375" s="6" t="s">
        <v>363</v>
      </c>
      <c r="D375" s="6" t="str">
        <f>VLOOKUP(C375,'alternate id'!$A$2:$C$956,3,FALSE)</f>
        <v>Clinton, IA</v>
      </c>
      <c r="E375" s="4">
        <f>VLOOKUP(D375,'sunrise times'!$A$2:$B$956,2,FALSE)</f>
        <v>0.2722222222222222</v>
      </c>
      <c r="F375" s="4"/>
      <c r="G375" s="4">
        <f>VLOOKUP($C375,'time leaving home q1 q2 q3'!$C$2:$F$956,2,FALSE)</f>
        <v>0.26874999999999999</v>
      </c>
      <c r="H375" s="14">
        <f>VLOOKUP($C375,'commute time q1 q2 q3'!$C$2:$F$957,2,FALSE)</f>
        <v>8.1549724282182918</v>
      </c>
      <c r="I375" s="4">
        <f t="shared" si="30"/>
        <v>0.27430555555555552</v>
      </c>
      <c r="J375" s="13">
        <f t="shared" si="31"/>
        <v>2.9999999999999893</v>
      </c>
      <c r="K375" s="4"/>
      <c r="L375" s="4">
        <f>VLOOKUP($C375,'time leaving home q1 q2 q3'!$C$2:$F$956,3,FALSE)</f>
        <v>0.3125</v>
      </c>
      <c r="M375" s="14">
        <f>VLOOKUP($C375,'commute time q1 q2 q3'!$C$2:$F$957,3,FALSE)</f>
        <v>13.850136813302463</v>
      </c>
      <c r="N375" s="4">
        <f t="shared" si="32"/>
        <v>0.3215277777777778</v>
      </c>
      <c r="O375" s="13">
        <f t="shared" si="33"/>
        <v>71.000000000000071</v>
      </c>
      <c r="Q375" s="4">
        <f>VLOOKUP($C375,'time leaving home q1 q2 q3'!$C$2:$F$956,4,FALSE)</f>
        <v>0.36736111111111108</v>
      </c>
      <c r="R375" s="14">
        <f>VLOOKUP($C375,'commute time q1 q2 q3'!$C$2:$F$957,3,FALSE)</f>
        <v>13.850136813302463</v>
      </c>
      <c r="S375" s="4">
        <f t="shared" si="34"/>
        <v>0.37638888888888888</v>
      </c>
      <c r="T375" s="13">
        <f t="shared" si="35"/>
        <v>150.00000000000003</v>
      </c>
    </row>
    <row r="376" spans="1:20" x14ac:dyDescent="0.25">
      <c r="A376" s="6" t="s">
        <v>1302</v>
      </c>
      <c r="B376" s="6">
        <v>36820</v>
      </c>
      <c r="C376" s="6" t="s">
        <v>1303</v>
      </c>
      <c r="D376" s="6" t="str">
        <f>VLOOKUP(C376,'alternate id'!$A$2:$C$956,3,FALSE)</f>
        <v>Oskaloosa, IA</v>
      </c>
      <c r="E376" s="4">
        <f>VLOOKUP(D376,'sunrise times'!$A$2:$B$956,2,FALSE)</f>
        <v>0.27916666666666667</v>
      </c>
      <c r="F376" s="4"/>
      <c r="G376" s="4">
        <f>VLOOKUP($C376,'time leaving home q1 q2 q3'!$C$2:$F$956,2,FALSE)</f>
        <v>0.26527777777777778</v>
      </c>
      <c r="H376" s="14">
        <f>VLOOKUP($C376,'commute time q1 q2 q3'!$C$2:$F$957,2,FALSE)</f>
        <v>7.4407306645938593</v>
      </c>
      <c r="I376" s="4">
        <f t="shared" si="30"/>
        <v>0.27013888888888887</v>
      </c>
      <c r="J376" s="13">
        <f t="shared" si="31"/>
        <v>-13.000000000000034</v>
      </c>
      <c r="K376" s="4"/>
      <c r="L376" s="4">
        <f>VLOOKUP($C376,'time leaving home q1 q2 q3'!$C$2:$F$956,3,FALSE)</f>
        <v>0.3125</v>
      </c>
      <c r="M376" s="14">
        <f>VLOOKUP($C376,'commute time q1 q2 q3'!$C$2:$F$957,3,FALSE)</f>
        <v>13.675151515151516</v>
      </c>
      <c r="N376" s="4">
        <f t="shared" si="32"/>
        <v>0.3215277777777778</v>
      </c>
      <c r="O376" s="13">
        <f t="shared" si="33"/>
        <v>61.000000000000028</v>
      </c>
      <c r="Q376" s="4">
        <f>VLOOKUP($C376,'time leaving home q1 q2 q3'!$C$2:$F$956,4,FALSE)</f>
        <v>0.35902777777777778</v>
      </c>
      <c r="R376" s="14">
        <f>VLOOKUP($C376,'commute time q1 q2 q3'!$C$2:$F$957,3,FALSE)</f>
        <v>13.675151515151516</v>
      </c>
      <c r="S376" s="4">
        <f t="shared" si="34"/>
        <v>0.36805555555555558</v>
      </c>
      <c r="T376" s="13">
        <f t="shared" si="35"/>
        <v>128</v>
      </c>
    </row>
    <row r="377" spans="1:20" x14ac:dyDescent="0.25">
      <c r="A377" s="6" t="s">
        <v>1586</v>
      </c>
      <c r="B377" s="6">
        <v>42740</v>
      </c>
      <c r="C377" s="6" t="s">
        <v>1587</v>
      </c>
      <c r="D377" s="6" t="str">
        <f>VLOOKUP(C377,'alternate id'!$A$2:$C$956,3,FALSE)</f>
        <v>Sedalia, MO</v>
      </c>
      <c r="E377" s="4">
        <f>VLOOKUP(D377,'sunrise times'!$A$2:$B$956,2,FALSE)</f>
        <v>0.28125</v>
      </c>
      <c r="F377" s="4"/>
      <c r="G377" s="4">
        <f>VLOOKUP($C377,'time leaving home q1 q2 q3'!$C$2:$F$956,2,FALSE)</f>
        <v>0.2722222222222222</v>
      </c>
      <c r="H377" s="14">
        <f>VLOOKUP($C377,'commute time q1 q2 q3'!$C$2:$F$957,2,FALSE)</f>
        <v>10.217958966160404</v>
      </c>
      <c r="I377" s="4">
        <f t="shared" si="30"/>
        <v>0.27916666666666662</v>
      </c>
      <c r="J377" s="13">
        <f t="shared" si="31"/>
        <v>-3.0000000000000693</v>
      </c>
      <c r="K377" s="4"/>
      <c r="L377" s="4">
        <f>VLOOKUP($C377,'time leaving home q1 q2 q3'!$C$2:$F$956,3,FALSE)</f>
        <v>0.3125</v>
      </c>
      <c r="M377" s="14">
        <f>VLOOKUP($C377,'commute time q1 q2 q3'!$C$2:$F$957,3,FALSE)</f>
        <v>15.939102564102564</v>
      </c>
      <c r="N377" s="4">
        <f t="shared" si="32"/>
        <v>0.32291666666666669</v>
      </c>
      <c r="O377" s="13">
        <f t="shared" si="33"/>
        <v>60.000000000000021</v>
      </c>
      <c r="Q377" s="4">
        <f>VLOOKUP($C377,'time leaving home q1 q2 q3'!$C$2:$F$956,4,FALSE)</f>
        <v>0.39583333333333331</v>
      </c>
      <c r="R377" s="14">
        <f>VLOOKUP($C377,'commute time q1 q2 q3'!$C$2:$F$957,3,FALSE)</f>
        <v>15.939102564102564</v>
      </c>
      <c r="S377" s="4">
        <f t="shared" si="34"/>
        <v>0.40625</v>
      </c>
      <c r="T377" s="13">
        <f t="shared" si="35"/>
        <v>180</v>
      </c>
    </row>
    <row r="378" spans="1:20" x14ac:dyDescent="0.25">
      <c r="A378" s="6" t="s">
        <v>308</v>
      </c>
      <c r="B378" s="6">
        <v>16380</v>
      </c>
      <c r="C378" s="6" t="s">
        <v>309</v>
      </c>
      <c r="D378" s="6" t="str">
        <f>VLOOKUP(C378,'alternate id'!$A$2:$C$956,3,FALSE)</f>
        <v>Celina, OH</v>
      </c>
      <c r="E378" s="4">
        <f>VLOOKUP(D378,'sunrise times'!$A$2:$B$956,2,FALSE)</f>
        <v>0.2986111111111111</v>
      </c>
      <c r="F378" s="4"/>
      <c r="G378" s="4">
        <f>VLOOKUP($C378,'time leaving home q1 q2 q3'!$C$2:$F$956,2,FALSE)</f>
        <v>0.26597222222222222</v>
      </c>
      <c r="H378" s="14">
        <f>VLOOKUP($C378,'commute time q1 q2 q3'!$C$2:$F$957,2,FALSE)</f>
        <v>8.1544193216855092</v>
      </c>
      <c r="I378" s="4">
        <f t="shared" si="30"/>
        <v>0.27152777777777776</v>
      </c>
      <c r="J378" s="13">
        <f t="shared" si="31"/>
        <v>-39.000000000000021</v>
      </c>
      <c r="K378" s="4"/>
      <c r="L378" s="4">
        <f>VLOOKUP($C378,'time leaving home q1 q2 q3'!$C$2:$F$956,3,FALSE)</f>
        <v>0.3125</v>
      </c>
      <c r="M378" s="14">
        <f>VLOOKUP($C378,'commute time q1 q2 q3'!$C$2:$F$957,3,FALSE)</f>
        <v>15.714285714285714</v>
      </c>
      <c r="N378" s="4">
        <f t="shared" si="32"/>
        <v>0.32291666666666669</v>
      </c>
      <c r="O378" s="13">
        <f t="shared" si="33"/>
        <v>35.000000000000036</v>
      </c>
      <c r="Q378" s="4">
        <f>VLOOKUP($C378,'time leaving home q1 q2 q3'!$C$2:$F$956,4,FALSE)</f>
        <v>0.37222222222222223</v>
      </c>
      <c r="R378" s="14">
        <f>VLOOKUP($C378,'commute time q1 q2 q3'!$C$2:$F$957,3,FALSE)</f>
        <v>15.714285714285714</v>
      </c>
      <c r="S378" s="4">
        <f t="shared" si="34"/>
        <v>0.38263888888888892</v>
      </c>
      <c r="T378" s="13">
        <f t="shared" si="35"/>
        <v>121.00000000000006</v>
      </c>
    </row>
    <row r="379" spans="1:20" x14ac:dyDescent="0.25">
      <c r="A379" s="6" t="s">
        <v>136</v>
      </c>
      <c r="B379" s="6">
        <v>12740</v>
      </c>
      <c r="C379" s="6" t="s">
        <v>137</v>
      </c>
      <c r="D379" s="6" t="str">
        <f>VLOOKUP(C379,'alternate id'!$A$2:$C$956,3,FALSE)</f>
        <v>Barre, VT</v>
      </c>
      <c r="E379" s="4">
        <f>VLOOKUP(D379,'sunrise times'!$A$2:$B$956,2,FALSE)</f>
        <v>0.26458333333333334</v>
      </c>
      <c r="F379" s="4"/>
      <c r="G379" s="4">
        <f>VLOOKUP($C379,'time leaving home q1 q2 q3'!$C$2:$F$956,2,FALSE)</f>
        <v>0.28263888888888888</v>
      </c>
      <c r="H379" s="14">
        <f>VLOOKUP($C379,'commute time q1 q2 q3'!$C$2:$F$957,2,FALSE)</f>
        <v>10.806042296072508</v>
      </c>
      <c r="I379" s="4">
        <f t="shared" si="30"/>
        <v>0.2895833333333333</v>
      </c>
      <c r="J379" s="13">
        <f t="shared" si="31"/>
        <v>35.99999999999995</v>
      </c>
      <c r="K379" s="4"/>
      <c r="L379" s="4">
        <f>VLOOKUP($C379,'time leaving home q1 q2 q3'!$C$2:$F$956,3,FALSE)</f>
        <v>0.3125</v>
      </c>
      <c r="M379" s="14">
        <f>VLOOKUP($C379,'commute time q1 q2 q3'!$C$2:$F$957,3,FALSE)</f>
        <v>18.101420872121508</v>
      </c>
      <c r="N379" s="4">
        <f t="shared" si="32"/>
        <v>0.32500000000000001</v>
      </c>
      <c r="O379" s="13">
        <f t="shared" si="33"/>
        <v>87.000000000000014</v>
      </c>
      <c r="Q379" s="4">
        <f>VLOOKUP($C379,'time leaving home q1 q2 q3'!$C$2:$F$956,4,FALSE)</f>
        <v>0.34930555555555554</v>
      </c>
      <c r="R379" s="14">
        <f>VLOOKUP($C379,'commute time q1 q2 q3'!$C$2:$F$957,3,FALSE)</f>
        <v>18.101420872121508</v>
      </c>
      <c r="S379" s="4">
        <f t="shared" si="34"/>
        <v>0.36180555555555555</v>
      </c>
      <c r="T379" s="13">
        <f t="shared" si="35"/>
        <v>139.99999999999997</v>
      </c>
    </row>
    <row r="380" spans="1:20" x14ac:dyDescent="0.25">
      <c r="A380" s="6" t="s">
        <v>524</v>
      </c>
      <c r="B380" s="6">
        <v>20820</v>
      </c>
      <c r="C380" s="6" t="s">
        <v>525</v>
      </c>
      <c r="D380" s="6" t="str">
        <f>VLOOKUP(C380,'alternate id'!$A$2:$C$956,3,FALSE)</f>
        <v>Effingham, IL</v>
      </c>
      <c r="E380" s="4">
        <f>VLOOKUP(D380,'sunrise times'!$A$2:$B$956,2,FALSE)</f>
        <v>0.26805555555555555</v>
      </c>
      <c r="F380" s="4"/>
      <c r="G380" s="4">
        <f>VLOOKUP($C380,'time leaving home q1 q2 q3'!$C$2:$F$956,2,FALSE)</f>
        <v>0.28194444444444444</v>
      </c>
      <c r="H380" s="14">
        <f>VLOOKUP($C380,'commute time q1 q2 q3'!$C$2:$F$957,2,FALSE)</f>
        <v>10.188425671969281</v>
      </c>
      <c r="I380" s="4">
        <f t="shared" si="30"/>
        <v>0.28888888888888886</v>
      </c>
      <c r="J380" s="13">
        <f t="shared" si="31"/>
        <v>29.999999999999972</v>
      </c>
      <c r="K380" s="4"/>
      <c r="L380" s="4">
        <f>VLOOKUP($C380,'time leaving home q1 q2 q3'!$C$2:$F$956,3,FALSE)</f>
        <v>0.3125</v>
      </c>
      <c r="M380" s="14">
        <f>VLOOKUP($C380,'commute time q1 q2 q3'!$C$2:$F$957,3,FALSE)</f>
        <v>15.743346589171001</v>
      </c>
      <c r="N380" s="4">
        <f t="shared" si="32"/>
        <v>0.32291666666666669</v>
      </c>
      <c r="O380" s="13">
        <f t="shared" si="33"/>
        <v>79.000000000000043</v>
      </c>
      <c r="Q380" s="4">
        <f>VLOOKUP($C380,'time leaving home q1 q2 q3'!$C$2:$F$956,4,FALSE)</f>
        <v>0.34722222222222227</v>
      </c>
      <c r="R380" s="14">
        <f>VLOOKUP($C380,'commute time q1 q2 q3'!$C$2:$F$957,3,FALSE)</f>
        <v>15.743346589171001</v>
      </c>
      <c r="S380" s="4">
        <f t="shared" si="34"/>
        <v>0.35763888888888895</v>
      </c>
      <c r="T380" s="13">
        <f t="shared" si="35"/>
        <v>129.00000000000011</v>
      </c>
    </row>
    <row r="381" spans="1:20" x14ac:dyDescent="0.25">
      <c r="A381" s="6" t="s">
        <v>60</v>
      </c>
      <c r="B381" s="6">
        <v>11140</v>
      </c>
      <c r="C381" s="6" t="s">
        <v>61</v>
      </c>
      <c r="D381" s="6" t="str">
        <f>VLOOKUP(C381,'alternate id'!$A$2:$C$956,3,FALSE)</f>
        <v>Americus, GA</v>
      </c>
      <c r="E381" s="4">
        <f>VLOOKUP(D381,'sunrise times'!$A$2:$B$956,2,FALSE)</f>
        <v>0.2986111111111111</v>
      </c>
      <c r="F381" s="4"/>
      <c r="G381" s="4">
        <f>VLOOKUP($C381,'time leaving home q1 q2 q3'!$C$2:$F$956,2,FALSE)</f>
        <v>0.27708333333333335</v>
      </c>
      <c r="H381" s="14">
        <f>VLOOKUP($C381,'commute time q1 q2 q3'!$C$2:$F$957,2,FALSE)</f>
        <v>10.594585561497325</v>
      </c>
      <c r="I381" s="4">
        <f t="shared" si="30"/>
        <v>0.28402777777777777</v>
      </c>
      <c r="J381" s="13">
        <f t="shared" si="31"/>
        <v>-21.000000000000007</v>
      </c>
      <c r="K381" s="4"/>
      <c r="L381" s="4">
        <f>VLOOKUP($C381,'time leaving home q1 q2 q3'!$C$2:$F$956,3,FALSE)</f>
        <v>0.3125</v>
      </c>
      <c r="M381" s="14">
        <f>VLOOKUP($C381,'commute time q1 q2 q3'!$C$2:$F$957,3,FALSE)</f>
        <v>16.717765644687105</v>
      </c>
      <c r="N381" s="4">
        <f t="shared" si="32"/>
        <v>0.32361111111111113</v>
      </c>
      <c r="O381" s="13">
        <f t="shared" si="33"/>
        <v>36.000000000000028</v>
      </c>
      <c r="Q381" s="4">
        <f>VLOOKUP($C381,'time leaving home q1 q2 q3'!$C$2:$F$956,4,FALSE)</f>
        <v>0.35000000000000003</v>
      </c>
      <c r="R381" s="14">
        <f>VLOOKUP($C381,'commute time q1 q2 q3'!$C$2:$F$957,3,FALSE)</f>
        <v>16.717765644687105</v>
      </c>
      <c r="S381" s="4">
        <f t="shared" si="34"/>
        <v>0.36111111111111116</v>
      </c>
      <c r="T381" s="13">
        <f t="shared" si="35"/>
        <v>90.000000000000085</v>
      </c>
    </row>
    <row r="382" spans="1:20" x14ac:dyDescent="0.25">
      <c r="A382" s="6" t="s">
        <v>1802</v>
      </c>
      <c r="B382" s="6">
        <v>47220</v>
      </c>
      <c r="C382" s="6" t="s">
        <v>1803</v>
      </c>
      <c r="D382" s="6" t="str">
        <f>VLOOKUP(C382,'alternate id'!$A$2:$C$956,3,FALSE)</f>
        <v>Vineland, NJ</v>
      </c>
      <c r="E382" s="4">
        <f>VLOOKUP(D382,'sunrise times'!$A$2:$B$956,2,FALSE)</f>
        <v>0.2722222222222222</v>
      </c>
      <c r="F382" s="4"/>
      <c r="G382" s="4">
        <f>VLOOKUP($C382,'time leaving home q1 q2 q3'!$C$2:$F$956,2,FALSE)</f>
        <v>0.26944444444444443</v>
      </c>
      <c r="H382" s="14">
        <f>VLOOKUP($C382,'commute time q1 q2 q3'!$C$2:$F$957,2,FALSE)</f>
        <v>10.94229891353967</v>
      </c>
      <c r="I382" s="4">
        <f t="shared" si="30"/>
        <v>0.27638888888888885</v>
      </c>
      <c r="J382" s="13">
        <f t="shared" si="31"/>
        <v>5.9999999999999787</v>
      </c>
      <c r="K382" s="4"/>
      <c r="L382" s="4">
        <f>VLOOKUP($C382,'time leaving home q1 q2 q3'!$C$2:$F$956,3,FALSE)</f>
        <v>0.3125</v>
      </c>
      <c r="M382" s="14">
        <f>VLOOKUP($C382,'commute time q1 q2 q3'!$C$2:$F$957,3,FALSE)</f>
        <v>18.06834573554665</v>
      </c>
      <c r="N382" s="4">
        <f t="shared" si="32"/>
        <v>0.32500000000000001</v>
      </c>
      <c r="O382" s="13">
        <f t="shared" si="33"/>
        <v>76.000000000000057</v>
      </c>
      <c r="Q382" s="4">
        <f>VLOOKUP($C382,'time leaving home q1 q2 q3'!$C$2:$F$956,4,FALSE)</f>
        <v>0.36527777777777781</v>
      </c>
      <c r="R382" s="14">
        <f>VLOOKUP($C382,'commute time q1 q2 q3'!$C$2:$F$957,3,FALSE)</f>
        <v>18.06834573554665</v>
      </c>
      <c r="S382" s="4">
        <f t="shared" si="34"/>
        <v>0.37777777777777782</v>
      </c>
      <c r="T382" s="13">
        <f t="shared" si="35"/>
        <v>152.00000000000011</v>
      </c>
    </row>
    <row r="383" spans="1:20" x14ac:dyDescent="0.25">
      <c r="A383" s="6" t="s">
        <v>142</v>
      </c>
      <c r="B383" s="6">
        <v>12860</v>
      </c>
      <c r="C383" s="6" t="s">
        <v>143</v>
      </c>
      <c r="D383" s="6" t="str">
        <f>VLOOKUP(C383,'alternate id'!$A$2:$C$956,3,FALSE)</f>
        <v>Batavia, NY</v>
      </c>
      <c r="E383" s="4">
        <f>VLOOKUP(D383,'sunrise times'!$A$2:$B$956,2,FALSE)</f>
        <v>0.28055555555555556</v>
      </c>
      <c r="F383" s="4"/>
      <c r="G383" s="4">
        <f>VLOOKUP($C383,'time leaving home q1 q2 q3'!$C$2:$F$956,2,FALSE)</f>
        <v>0.27430555555555552</v>
      </c>
      <c r="H383" s="14">
        <f>VLOOKUP($C383,'commute time q1 q2 q3'!$C$2:$F$957,2,FALSE)</f>
        <v>10.138716356107661</v>
      </c>
      <c r="I383" s="4">
        <f t="shared" si="30"/>
        <v>0.28124999999999994</v>
      </c>
      <c r="J383" s="13">
        <f t="shared" si="31"/>
        <v>0.99999999999991651</v>
      </c>
      <c r="K383" s="4"/>
      <c r="L383" s="4">
        <f>VLOOKUP($C383,'time leaving home q1 q2 q3'!$C$2:$F$956,3,FALSE)</f>
        <v>0.3125</v>
      </c>
      <c r="M383" s="14">
        <f>VLOOKUP($C383,'commute time q1 q2 q3'!$C$2:$F$957,3,FALSE)</f>
        <v>18.265249792989234</v>
      </c>
      <c r="N383" s="4">
        <f t="shared" si="32"/>
        <v>0.32500000000000001</v>
      </c>
      <c r="O383" s="13">
        <f t="shared" si="33"/>
        <v>64</v>
      </c>
      <c r="Q383" s="4">
        <f>VLOOKUP($C383,'time leaving home q1 q2 q3'!$C$2:$F$956,4,FALSE)</f>
        <v>0.36180555555555555</v>
      </c>
      <c r="R383" s="14">
        <f>VLOOKUP($C383,'commute time q1 q2 q3'!$C$2:$F$957,3,FALSE)</f>
        <v>18.265249792989234</v>
      </c>
      <c r="S383" s="4">
        <f t="shared" si="34"/>
        <v>0.37430555555555556</v>
      </c>
      <c r="T383" s="13">
        <f t="shared" si="35"/>
        <v>135</v>
      </c>
    </row>
    <row r="384" spans="1:20" x14ac:dyDescent="0.25">
      <c r="A384" s="6" t="s">
        <v>582</v>
      </c>
      <c r="B384" s="6">
        <v>22060</v>
      </c>
      <c r="C384" s="6" t="s">
        <v>583</v>
      </c>
      <c r="D384" s="6" t="str">
        <f>VLOOKUP(C384,'alternate id'!$A$2:$C$956,3,FALSE)</f>
        <v>Faribault, MN</v>
      </c>
      <c r="E384" s="4">
        <f>VLOOKUP(D384,'sunrise times'!$A$2:$B$956,2,FALSE)</f>
        <v>0.28055555555555556</v>
      </c>
      <c r="F384" s="4"/>
      <c r="G384" s="4">
        <f>VLOOKUP($C384,'time leaving home q1 q2 q3'!$C$2:$F$956,2,FALSE)</f>
        <v>0.26666666666666666</v>
      </c>
      <c r="H384" s="14">
        <f>VLOOKUP($C384,'commute time q1 q2 q3'!$C$2:$F$957,2,FALSE)</f>
        <v>8.6837842495261075</v>
      </c>
      <c r="I384" s="4">
        <f t="shared" si="30"/>
        <v>0.2722222222222222</v>
      </c>
      <c r="J384" s="13">
        <f t="shared" si="31"/>
        <v>-12.000000000000037</v>
      </c>
      <c r="K384" s="4"/>
      <c r="L384" s="4">
        <f>VLOOKUP($C384,'time leaving home q1 q2 q3'!$C$2:$F$956,3,FALSE)</f>
        <v>0.3125</v>
      </c>
      <c r="M384" s="14">
        <f>VLOOKUP($C384,'commute time q1 q2 q3'!$C$2:$F$957,3,FALSE)</f>
        <v>17.964195979899497</v>
      </c>
      <c r="N384" s="4">
        <f t="shared" si="32"/>
        <v>0.32430555555555557</v>
      </c>
      <c r="O384" s="13">
        <f t="shared" si="33"/>
        <v>63.000000000000021</v>
      </c>
      <c r="Q384" s="4">
        <f>VLOOKUP($C384,'time leaving home q1 q2 q3'!$C$2:$F$956,4,FALSE)</f>
        <v>0.37708333333333338</v>
      </c>
      <c r="R384" s="14">
        <f>VLOOKUP($C384,'commute time q1 q2 q3'!$C$2:$F$957,3,FALSE)</f>
        <v>17.964195979899497</v>
      </c>
      <c r="S384" s="4">
        <f t="shared" si="34"/>
        <v>0.38888888888888895</v>
      </c>
      <c r="T384" s="13">
        <f t="shared" si="35"/>
        <v>156.00000000000009</v>
      </c>
    </row>
    <row r="385" spans="1:20" x14ac:dyDescent="0.25">
      <c r="A385" s="6" t="s">
        <v>1152</v>
      </c>
      <c r="B385" s="6">
        <v>33700</v>
      </c>
      <c r="C385" s="6" t="s">
        <v>1153</v>
      </c>
      <c r="D385" s="6" t="str">
        <f>VLOOKUP(C385,'alternate id'!$A$2:$C$956,3,FALSE)</f>
        <v>Modesto, CA</v>
      </c>
      <c r="E385" s="4">
        <f>VLOOKUP(D385,'sunrise times'!$A$2:$B$956,2,FALSE)</f>
        <v>0.27499999999999997</v>
      </c>
      <c r="F385" s="4"/>
      <c r="G385" s="4">
        <f>VLOOKUP($C385,'time leaving home q1 q2 q3'!$C$2:$F$956,2,FALSE)</f>
        <v>0.26041666666666669</v>
      </c>
      <c r="H385" s="14">
        <f>VLOOKUP($C385,'commute time q1 q2 q3'!$C$2:$F$957,2,FALSE)</f>
        <v>12.031684269038355</v>
      </c>
      <c r="I385" s="4">
        <f t="shared" si="30"/>
        <v>0.26875000000000004</v>
      </c>
      <c r="J385" s="13">
        <f t="shared" si="31"/>
        <v>-8.9999999999998881</v>
      </c>
      <c r="K385" s="4"/>
      <c r="L385" s="4">
        <f>VLOOKUP($C385,'time leaving home q1 q2 q3'!$C$2:$F$956,3,FALSE)</f>
        <v>0.3125</v>
      </c>
      <c r="M385" s="14">
        <f>VLOOKUP($C385,'commute time q1 q2 q3'!$C$2:$F$957,3,FALSE)</f>
        <v>20.140707062789058</v>
      </c>
      <c r="N385" s="4">
        <f t="shared" si="32"/>
        <v>0.3263888888888889</v>
      </c>
      <c r="O385" s="13">
        <f t="shared" si="33"/>
        <v>74.000000000000057</v>
      </c>
      <c r="Q385" s="4">
        <f>VLOOKUP($C385,'time leaving home q1 q2 q3'!$C$2:$F$956,4,FALSE)</f>
        <v>0.37847222222222227</v>
      </c>
      <c r="R385" s="14">
        <f>VLOOKUP($C385,'commute time q1 q2 q3'!$C$2:$F$957,3,FALSE)</f>
        <v>20.140707062789058</v>
      </c>
      <c r="S385" s="4">
        <f t="shared" si="34"/>
        <v>0.39236111111111116</v>
      </c>
      <c r="T385" s="13">
        <f t="shared" si="35"/>
        <v>169.00000000000011</v>
      </c>
    </row>
    <row r="386" spans="1:20" x14ac:dyDescent="0.25">
      <c r="A386" s="6" t="s">
        <v>1342</v>
      </c>
      <c r="B386" s="6">
        <v>37660</v>
      </c>
      <c r="C386" s="6" t="s">
        <v>1343</v>
      </c>
      <c r="D386" s="6" t="str">
        <f>VLOOKUP(C386,'alternate id'!$A$2:$C$956,3,FALSE)</f>
        <v>Parsons, KS</v>
      </c>
      <c r="E386" s="4">
        <f>VLOOKUP(D386,'sunrise times'!$A$2:$B$956,2,FALSE)</f>
        <v>0.28680555555555554</v>
      </c>
      <c r="F386" s="4"/>
      <c r="G386" s="4">
        <f>VLOOKUP($C386,'time leaving home q1 q2 q3'!$C$2:$F$956,2,FALSE)</f>
        <v>0.27083333333333331</v>
      </c>
      <c r="H386" s="14">
        <f>VLOOKUP($C386,'commute time q1 q2 q3'!$C$2:$F$957,2,FALSE)</f>
        <v>7.173707066719305</v>
      </c>
      <c r="I386" s="4">
        <f t="shared" si="30"/>
        <v>0.27569444444444441</v>
      </c>
      <c r="J386" s="13">
        <f t="shared" si="31"/>
        <v>-16.000000000000021</v>
      </c>
      <c r="K386" s="4"/>
      <c r="L386" s="4">
        <f>VLOOKUP($C386,'time leaving home q1 q2 q3'!$C$2:$F$956,3,FALSE)</f>
        <v>0.3125</v>
      </c>
      <c r="M386" s="14">
        <f>VLOOKUP($C386,'commute time q1 q2 q3'!$C$2:$F$957,3,FALSE)</f>
        <v>12.373205741626794</v>
      </c>
      <c r="N386" s="4">
        <f t="shared" si="32"/>
        <v>0.32083333333333336</v>
      </c>
      <c r="O386" s="13">
        <f t="shared" si="33"/>
        <v>49.000000000000071</v>
      </c>
      <c r="Q386" s="4">
        <f>VLOOKUP($C386,'time leaving home q1 q2 q3'!$C$2:$F$956,4,FALSE)</f>
        <v>0.34930555555555554</v>
      </c>
      <c r="R386" s="14">
        <f>VLOOKUP($C386,'commute time q1 q2 q3'!$C$2:$F$957,3,FALSE)</f>
        <v>12.373205741626794</v>
      </c>
      <c r="S386" s="4">
        <f t="shared" si="34"/>
        <v>0.3576388888888889</v>
      </c>
      <c r="T386" s="13">
        <f t="shared" si="35"/>
        <v>102.00000000000004</v>
      </c>
    </row>
    <row r="387" spans="1:20" x14ac:dyDescent="0.25">
      <c r="A387" s="6" t="s">
        <v>1042</v>
      </c>
      <c r="B387" s="6">
        <v>31580</v>
      </c>
      <c r="C387" s="6" t="s">
        <v>1043</v>
      </c>
      <c r="D387" s="6" t="str">
        <f>VLOOKUP(C387,'alternate id'!$A$2:$C$956,3,FALSE)</f>
        <v>Madisonville, KY</v>
      </c>
      <c r="E387" s="4">
        <f>VLOOKUP(D387,'sunrise times'!$A$2:$B$956,2,FALSE)</f>
        <v>0.26527777777777778</v>
      </c>
      <c r="F387" s="4"/>
      <c r="G387" s="4">
        <f>VLOOKUP($C387,'time leaving home q1 q2 q3'!$C$2:$F$956,2,FALSE)</f>
        <v>0.27083333333333331</v>
      </c>
      <c r="H387" s="14">
        <f>VLOOKUP($C387,'commute time q1 q2 q3'!$C$2:$F$957,2,FALSE)</f>
        <v>10.63001095290252</v>
      </c>
      <c r="I387" s="4">
        <f t="shared" si="30"/>
        <v>0.27777777777777773</v>
      </c>
      <c r="J387" s="13">
        <f t="shared" si="31"/>
        <v>17.999999999999936</v>
      </c>
      <c r="K387" s="4"/>
      <c r="L387" s="4">
        <f>VLOOKUP($C387,'time leaving home q1 q2 q3'!$C$2:$F$956,3,FALSE)</f>
        <v>0.3125</v>
      </c>
      <c r="M387" s="14">
        <f>VLOOKUP($C387,'commute time q1 q2 q3'!$C$2:$F$957,3,FALSE)</f>
        <v>16.194605009633911</v>
      </c>
      <c r="N387" s="4">
        <f t="shared" si="32"/>
        <v>0.32361111111111113</v>
      </c>
      <c r="O387" s="13">
        <f t="shared" si="33"/>
        <v>84.000000000000028</v>
      </c>
      <c r="Q387" s="4">
        <f>VLOOKUP($C387,'time leaving home q1 q2 q3'!$C$2:$F$956,4,FALSE)</f>
        <v>0.40972222222222227</v>
      </c>
      <c r="R387" s="14">
        <f>VLOOKUP($C387,'commute time q1 q2 q3'!$C$2:$F$957,3,FALSE)</f>
        <v>16.194605009633911</v>
      </c>
      <c r="S387" s="4">
        <f t="shared" si="34"/>
        <v>0.42083333333333339</v>
      </c>
      <c r="T387" s="13">
        <f t="shared" si="35"/>
        <v>224.00000000000011</v>
      </c>
    </row>
    <row r="388" spans="1:20" x14ac:dyDescent="0.25">
      <c r="A388" s="6" t="s">
        <v>1890</v>
      </c>
      <c r="B388" s="6">
        <v>49300</v>
      </c>
      <c r="C388" s="6" t="s">
        <v>1891</v>
      </c>
      <c r="D388" s="6" t="str">
        <f>VLOOKUP(C388,'alternate id'!$A$2:$C$956,3,FALSE)</f>
        <v>Wooster, OH</v>
      </c>
      <c r="E388" s="4">
        <f>VLOOKUP(D388,'sunrise times'!$A$2:$B$956,2,FALSE)</f>
        <v>0.29097222222222224</v>
      </c>
      <c r="F388" s="4"/>
      <c r="G388" s="4">
        <f>VLOOKUP($C388,'time leaving home q1 q2 q3'!$C$2:$F$956,2,FALSE)</f>
        <v>0.26874999999999999</v>
      </c>
      <c r="H388" s="14">
        <f>VLOOKUP($C388,'commute time q1 q2 q3'!$C$2:$F$957,2,FALSE)</f>
        <v>10.270116202587152</v>
      </c>
      <c r="I388" s="4">
        <f t="shared" ref="I388:I451" si="36">G388+TIME(0,H388,0)</f>
        <v>0.27569444444444441</v>
      </c>
      <c r="J388" s="13">
        <f t="shared" ref="J388:J451" si="37">(I388-$E388)*60*24</f>
        <v>-22.000000000000082</v>
      </c>
      <c r="K388" s="4"/>
      <c r="L388" s="4">
        <f>VLOOKUP($C388,'time leaving home q1 q2 q3'!$C$2:$F$956,3,FALSE)</f>
        <v>0.3125</v>
      </c>
      <c r="M388" s="14">
        <f>VLOOKUP($C388,'commute time q1 q2 q3'!$C$2:$F$957,3,FALSE)</f>
        <v>17.095049013525252</v>
      </c>
      <c r="N388" s="4">
        <f t="shared" ref="N388:N451" si="38">L388+TIME(0,M388,0)</f>
        <v>0.32430555555555557</v>
      </c>
      <c r="O388" s="13">
        <f t="shared" ref="O388:O451" si="39">(N388-$E388)*60*24</f>
        <v>47.999999999999986</v>
      </c>
      <c r="Q388" s="4">
        <f>VLOOKUP($C388,'time leaving home q1 q2 q3'!$C$2:$F$956,4,FALSE)</f>
        <v>0.36944444444444446</v>
      </c>
      <c r="R388" s="14">
        <f>VLOOKUP($C388,'commute time q1 q2 q3'!$C$2:$F$957,3,FALSE)</f>
        <v>17.095049013525252</v>
      </c>
      <c r="S388" s="4">
        <f t="shared" ref="S388:S451" si="40">Q388+TIME(0,R388,0)</f>
        <v>0.38125000000000003</v>
      </c>
      <c r="T388" s="13">
        <f t="shared" ref="T388:T451" si="41">(S388-$E388)*60*24</f>
        <v>130.00000000000003</v>
      </c>
    </row>
    <row r="389" spans="1:20" x14ac:dyDescent="0.25">
      <c r="A389" s="6" t="s">
        <v>1154</v>
      </c>
      <c r="B389" s="6">
        <v>33740</v>
      </c>
      <c r="C389" s="6" t="s">
        <v>1155</v>
      </c>
      <c r="D389" s="6" t="str">
        <f>VLOOKUP(C389,'alternate id'!$A$2:$C$956,3,FALSE)</f>
        <v>Monroe, LA</v>
      </c>
      <c r="E389" s="4">
        <f>VLOOKUP(D389,'sunrise times'!$A$2:$B$956,2,FALSE)</f>
        <v>0.27847222222222223</v>
      </c>
      <c r="F389" s="4"/>
      <c r="G389" s="4">
        <f>VLOOKUP($C389,'time leaving home q1 q2 q3'!$C$2:$F$956,2,FALSE)</f>
        <v>0.28194444444444444</v>
      </c>
      <c r="H389" s="14">
        <f>VLOOKUP($C389,'commute time q1 q2 q3'!$C$2:$F$957,2,FALSE)</f>
        <v>11.73229461756374</v>
      </c>
      <c r="I389" s="4">
        <f t="shared" si="36"/>
        <v>0.2895833333333333</v>
      </c>
      <c r="J389" s="13">
        <f t="shared" si="37"/>
        <v>15.999999999999943</v>
      </c>
      <c r="K389" s="4"/>
      <c r="L389" s="4">
        <f>VLOOKUP($C389,'time leaving home q1 q2 q3'!$C$2:$F$956,3,FALSE)</f>
        <v>0.3125</v>
      </c>
      <c r="M389" s="14">
        <f>VLOOKUP($C389,'commute time q1 q2 q3'!$C$2:$F$957,3,FALSE)</f>
        <v>17.600305428293765</v>
      </c>
      <c r="N389" s="4">
        <f t="shared" si="38"/>
        <v>0.32430555555555557</v>
      </c>
      <c r="O389" s="13">
        <f t="shared" si="39"/>
        <v>66</v>
      </c>
      <c r="Q389" s="4">
        <f>VLOOKUP($C389,'time leaving home q1 q2 q3'!$C$2:$F$956,4,FALSE)</f>
        <v>0.35000000000000003</v>
      </c>
      <c r="R389" s="14">
        <f>VLOOKUP($C389,'commute time q1 q2 q3'!$C$2:$F$957,3,FALSE)</f>
        <v>17.600305428293765</v>
      </c>
      <c r="S389" s="4">
        <f t="shared" si="40"/>
        <v>0.3618055555555556</v>
      </c>
      <c r="T389" s="13">
        <f t="shared" si="41"/>
        <v>120.00000000000004</v>
      </c>
    </row>
    <row r="390" spans="1:20" x14ac:dyDescent="0.25">
      <c r="A390" s="6" t="s">
        <v>1600</v>
      </c>
      <c r="B390" s="6">
        <v>43060</v>
      </c>
      <c r="C390" s="6" t="s">
        <v>1601</v>
      </c>
      <c r="D390" s="6" t="str">
        <f>VLOOKUP(C390,'alternate id'!$A$2:$C$956,3,FALSE)</f>
        <v>Shawnee, OK</v>
      </c>
      <c r="E390" s="4">
        <f>VLOOKUP(D390,'sunrise times'!$A$2:$B$956,2,FALSE)</f>
        <v>0.29166666666666669</v>
      </c>
      <c r="F390" s="4"/>
      <c r="G390" s="4">
        <f>VLOOKUP($C390,'time leaving home q1 q2 q3'!$C$2:$F$956,2,FALSE)</f>
        <v>0.26944444444444443</v>
      </c>
      <c r="H390" s="14">
        <f>VLOOKUP($C390,'commute time q1 q2 q3'!$C$2:$F$957,2,FALSE)</f>
        <v>11.399726615895332</v>
      </c>
      <c r="I390" s="4">
        <f t="shared" si="36"/>
        <v>0.27708333333333329</v>
      </c>
      <c r="J390" s="13">
        <f t="shared" si="37"/>
        <v>-21.000000000000085</v>
      </c>
      <c r="K390" s="4"/>
      <c r="L390" s="4">
        <f>VLOOKUP($C390,'time leaving home q1 q2 q3'!$C$2:$F$956,3,FALSE)</f>
        <v>0.3125</v>
      </c>
      <c r="M390" s="14">
        <f>VLOOKUP($C390,'commute time q1 q2 q3'!$C$2:$F$957,3,FALSE)</f>
        <v>18.298847978314885</v>
      </c>
      <c r="N390" s="4">
        <f t="shared" si="38"/>
        <v>0.32500000000000001</v>
      </c>
      <c r="O390" s="13">
        <f t="shared" si="39"/>
        <v>47.999999999999986</v>
      </c>
      <c r="Q390" s="4">
        <f>VLOOKUP($C390,'time leaving home q1 q2 q3'!$C$2:$F$956,4,FALSE)</f>
        <v>0.36319444444444443</v>
      </c>
      <c r="R390" s="14">
        <f>VLOOKUP($C390,'commute time q1 q2 q3'!$C$2:$F$957,3,FALSE)</f>
        <v>18.298847978314885</v>
      </c>
      <c r="S390" s="4">
        <f t="shared" si="40"/>
        <v>0.37569444444444444</v>
      </c>
      <c r="T390" s="13">
        <f t="shared" si="41"/>
        <v>120.99999999999997</v>
      </c>
    </row>
    <row r="391" spans="1:20" x14ac:dyDescent="0.25">
      <c r="A391" s="6" t="s">
        <v>1708</v>
      </c>
      <c r="B391" s="6">
        <v>45260</v>
      </c>
      <c r="C391" s="6" t="s">
        <v>1709</v>
      </c>
      <c r="D391" s="6" t="str">
        <f>VLOOKUP(C391,'alternate id'!$A$2:$C$956,3,FALSE)</f>
        <v>Tallulah, LA</v>
      </c>
      <c r="E391" s="4">
        <f>VLOOKUP(D391,'sunrise times'!$A$2:$B$956,2,FALSE)</f>
        <v>0.27569444444444446</v>
      </c>
      <c r="F391" s="4"/>
      <c r="G391" s="4">
        <f>VLOOKUP($C391,'time leaving home q1 q2 q3'!$C$2:$F$956,2,FALSE)</f>
        <v>0.29236111111111113</v>
      </c>
      <c r="H391" s="14">
        <f>VLOOKUP($C391,'commute time q1 q2 q3'!$C$2:$F$957,2,FALSE)</f>
        <v>6.8481984642646188</v>
      </c>
      <c r="I391" s="4">
        <f t="shared" si="36"/>
        <v>0.29652777777777778</v>
      </c>
      <c r="J391" s="13">
        <f t="shared" si="37"/>
        <v>29.999999999999972</v>
      </c>
      <c r="K391" s="4"/>
      <c r="L391" s="4">
        <f>VLOOKUP($C391,'time leaving home q1 q2 q3'!$C$2:$F$956,3,FALSE)</f>
        <v>0.3125</v>
      </c>
      <c r="M391" s="14">
        <f>VLOOKUP($C391,'commute time q1 q2 q3'!$C$2:$F$957,3,FALSE)</f>
        <v>10.409566517189836</v>
      </c>
      <c r="N391" s="4">
        <f t="shared" si="38"/>
        <v>0.31944444444444442</v>
      </c>
      <c r="O391" s="13">
        <f t="shared" si="39"/>
        <v>62.999999999999936</v>
      </c>
      <c r="Q391" s="4">
        <f>VLOOKUP($C391,'time leaving home q1 q2 q3'!$C$2:$F$956,4,FALSE)</f>
        <v>0.34722222222222227</v>
      </c>
      <c r="R391" s="14">
        <f>VLOOKUP($C391,'commute time q1 q2 q3'!$C$2:$F$957,3,FALSE)</f>
        <v>10.409566517189836</v>
      </c>
      <c r="S391" s="4">
        <f t="shared" si="40"/>
        <v>0.35416666666666669</v>
      </c>
      <c r="T391" s="13">
        <f t="shared" si="41"/>
        <v>113</v>
      </c>
    </row>
    <row r="392" spans="1:20" x14ac:dyDescent="0.25">
      <c r="A392" s="6" t="s">
        <v>972</v>
      </c>
      <c r="B392" s="6">
        <v>30100</v>
      </c>
      <c r="C392" s="6" t="s">
        <v>973</v>
      </c>
      <c r="D392" s="6" t="str">
        <f>VLOOKUP(C392,'alternate id'!$A$2:$C$956,3,FALSE)</f>
        <v>Lebanon, NH</v>
      </c>
      <c r="E392" s="4">
        <f>VLOOKUP(D392,'sunrise times'!$A$2:$B$956,2,FALSE)</f>
        <v>0.26458333333333334</v>
      </c>
      <c r="F392" s="4"/>
      <c r="G392" s="4">
        <f>VLOOKUP($C392,'time leaving home q1 q2 q3'!$C$2:$F$956,2,FALSE)</f>
        <v>0.27847222222222223</v>
      </c>
      <c r="H392" s="14">
        <f>VLOOKUP($C392,'commute time q1 q2 q3'!$C$2:$F$957,2,FALSE)</f>
        <v>11.124269005847953</v>
      </c>
      <c r="I392" s="4">
        <f t="shared" si="36"/>
        <v>0.28611111111111109</v>
      </c>
      <c r="J392" s="13">
        <f t="shared" si="37"/>
        <v>30.999999999999972</v>
      </c>
      <c r="K392" s="4"/>
      <c r="L392" s="4">
        <f>VLOOKUP($C392,'time leaving home q1 q2 q3'!$C$2:$F$956,3,FALSE)</f>
        <v>0.3125</v>
      </c>
      <c r="M392" s="14">
        <f>VLOOKUP($C392,'commute time q1 q2 q3'!$C$2:$F$957,3,FALSE)</f>
        <v>18.882999999999999</v>
      </c>
      <c r="N392" s="4">
        <f t="shared" si="38"/>
        <v>0.32500000000000001</v>
      </c>
      <c r="O392" s="13">
        <f t="shared" si="39"/>
        <v>87.000000000000014</v>
      </c>
      <c r="Q392" s="4">
        <f>VLOOKUP($C392,'time leaving home q1 q2 q3'!$C$2:$F$956,4,FALSE)</f>
        <v>0.35555555555555557</v>
      </c>
      <c r="R392" s="14">
        <f>VLOOKUP($C392,'commute time q1 q2 q3'!$C$2:$F$957,3,FALSE)</f>
        <v>18.882999999999999</v>
      </c>
      <c r="S392" s="4">
        <f t="shared" si="40"/>
        <v>0.36805555555555558</v>
      </c>
      <c r="T392" s="13">
        <f t="shared" si="41"/>
        <v>149.00000000000003</v>
      </c>
    </row>
    <row r="393" spans="1:20" x14ac:dyDescent="0.25">
      <c r="A393" s="6" t="s">
        <v>1722</v>
      </c>
      <c r="B393" s="6">
        <v>45540</v>
      </c>
      <c r="C393" s="6" t="s">
        <v>1723</v>
      </c>
      <c r="D393" s="6" t="str">
        <f>VLOOKUP(C393,'alternate id'!$A$2:$C$956,3,FALSE)</f>
        <v>The Villages, FL</v>
      </c>
      <c r="E393" s="4">
        <f>VLOOKUP(D393,'sunrise times'!$A$2:$B$956,2,FALSE)</f>
        <v>0.29236111111111113</v>
      </c>
      <c r="F393" s="4"/>
      <c r="G393" s="4">
        <f>VLOOKUP($C393,'time leaving home q1 q2 q3'!$C$2:$F$956,2,FALSE)</f>
        <v>0.27708333333333335</v>
      </c>
      <c r="H393" s="14">
        <f>VLOOKUP($C393,'commute time q1 q2 q3'!$C$2:$F$957,2,FALSE)</f>
        <v>11.168986083499005</v>
      </c>
      <c r="I393" s="4">
        <f t="shared" si="36"/>
        <v>0.28472222222222221</v>
      </c>
      <c r="J393" s="13">
        <f t="shared" si="37"/>
        <v>-11.000000000000041</v>
      </c>
      <c r="K393" s="4"/>
      <c r="L393" s="4">
        <f>VLOOKUP($C393,'time leaving home q1 q2 q3'!$C$2:$F$956,3,FALSE)</f>
        <v>0.3125</v>
      </c>
      <c r="M393" s="14">
        <f>VLOOKUP($C393,'commute time q1 q2 q3'!$C$2:$F$957,3,FALSE)</f>
        <v>18.040053404539385</v>
      </c>
      <c r="N393" s="4">
        <f t="shared" si="38"/>
        <v>0.32500000000000001</v>
      </c>
      <c r="O393" s="13">
        <f t="shared" si="39"/>
        <v>46.999999999999993</v>
      </c>
      <c r="Q393" s="4">
        <f>VLOOKUP($C393,'time leaving home q1 q2 q3'!$C$2:$F$956,4,FALSE)</f>
        <v>0.3527777777777778</v>
      </c>
      <c r="R393" s="14">
        <f>VLOOKUP($C393,'commute time q1 q2 q3'!$C$2:$F$957,3,FALSE)</f>
        <v>18.040053404539385</v>
      </c>
      <c r="S393" s="4">
        <f t="shared" si="40"/>
        <v>0.36527777777777781</v>
      </c>
      <c r="T393" s="13">
        <f t="shared" si="41"/>
        <v>105.00000000000003</v>
      </c>
    </row>
    <row r="394" spans="1:20" x14ac:dyDescent="0.25">
      <c r="A394" s="6" t="s">
        <v>74</v>
      </c>
      <c r="B394" s="6">
        <v>11420</v>
      </c>
      <c r="C394" s="6" t="s">
        <v>75</v>
      </c>
      <c r="D394" s="6" t="str">
        <f>VLOOKUP(C394,'alternate id'!$A$2:$C$956,3,FALSE)</f>
        <v>Angola, IN</v>
      </c>
      <c r="E394" s="4">
        <f>VLOOKUP(D394,'sunrise times'!$A$2:$B$956,2,FALSE)</f>
        <v>0.3</v>
      </c>
      <c r="F394" s="4"/>
      <c r="G394" s="4">
        <f>VLOOKUP($C394,'time leaving home q1 q2 q3'!$C$2:$F$956,2,FALSE)</f>
        <v>0.26805555555555555</v>
      </c>
      <c r="H394" s="14">
        <f>VLOOKUP($C394,'commute time q1 q2 q3'!$C$2:$F$957,2,FALSE)</f>
        <v>10.025388404698749</v>
      </c>
      <c r="I394" s="4">
        <f t="shared" si="36"/>
        <v>0.27499999999999997</v>
      </c>
      <c r="J394" s="13">
        <f t="shared" si="37"/>
        <v>-36.000000000000028</v>
      </c>
      <c r="K394" s="4"/>
      <c r="L394" s="4">
        <f>VLOOKUP($C394,'time leaving home q1 q2 q3'!$C$2:$F$956,3,FALSE)</f>
        <v>0.3125</v>
      </c>
      <c r="M394" s="14">
        <f>VLOOKUP($C394,'commute time q1 q2 q3'!$C$2:$F$957,3,FALSE)</f>
        <v>17.080098079280752</v>
      </c>
      <c r="N394" s="4">
        <f t="shared" si="38"/>
        <v>0.32430555555555557</v>
      </c>
      <c r="O394" s="13">
        <f t="shared" si="39"/>
        <v>35.000000000000036</v>
      </c>
      <c r="Q394" s="4">
        <f>VLOOKUP($C394,'time leaving home q1 q2 q3'!$C$2:$F$956,4,FALSE)</f>
        <v>0.39374999999999999</v>
      </c>
      <c r="R394" s="14">
        <f>VLOOKUP($C394,'commute time q1 q2 q3'!$C$2:$F$957,3,FALSE)</f>
        <v>17.080098079280752</v>
      </c>
      <c r="S394" s="4">
        <f t="shared" si="40"/>
        <v>0.40555555555555556</v>
      </c>
      <c r="T394" s="13">
        <f t="shared" si="41"/>
        <v>152</v>
      </c>
    </row>
    <row r="395" spans="1:20" x14ac:dyDescent="0.25">
      <c r="A395" s="6" t="s">
        <v>1438</v>
      </c>
      <c r="B395" s="6">
        <v>39660</v>
      </c>
      <c r="C395" s="6" t="s">
        <v>1439</v>
      </c>
      <c r="D395" s="6" t="str">
        <f>VLOOKUP(C395,'alternate id'!$A$2:$C$956,3,FALSE)</f>
        <v>Rapid City, SD</v>
      </c>
      <c r="E395" s="4">
        <f>VLOOKUP(D395,'sunrise times'!$A$2:$B$956,2,FALSE)</f>
        <v>0.26666666666666666</v>
      </c>
      <c r="F395" s="4"/>
      <c r="G395" s="4">
        <f>VLOOKUP($C395,'time leaving home q1 q2 q3'!$C$2:$F$956,2,FALSE)</f>
        <v>0.27847222222222223</v>
      </c>
      <c r="H395" s="14">
        <f>VLOOKUP($C395,'commute time q1 q2 q3'!$C$2:$F$957,2,FALSE)</f>
        <v>10.697828803498906</v>
      </c>
      <c r="I395" s="4">
        <f t="shared" si="36"/>
        <v>0.28541666666666665</v>
      </c>
      <c r="J395" s="13">
        <f t="shared" si="37"/>
        <v>26.999999999999986</v>
      </c>
      <c r="K395" s="4"/>
      <c r="L395" s="4">
        <f>VLOOKUP($C395,'time leaving home q1 q2 q3'!$C$2:$F$956,3,FALSE)</f>
        <v>0.3125</v>
      </c>
      <c r="M395" s="14">
        <f>VLOOKUP($C395,'commute time q1 q2 q3'!$C$2:$F$957,3,FALSE)</f>
        <v>16.358363244795406</v>
      </c>
      <c r="N395" s="4">
        <f t="shared" si="38"/>
        <v>0.32361111111111113</v>
      </c>
      <c r="O395" s="13">
        <f t="shared" si="39"/>
        <v>82.000000000000028</v>
      </c>
      <c r="Q395" s="4">
        <f>VLOOKUP($C395,'time leaving home q1 q2 q3'!$C$2:$F$956,4,FALSE)</f>
        <v>0.35625000000000001</v>
      </c>
      <c r="R395" s="14">
        <f>VLOOKUP($C395,'commute time q1 q2 q3'!$C$2:$F$957,3,FALSE)</f>
        <v>16.358363244795406</v>
      </c>
      <c r="S395" s="4">
        <f t="shared" si="40"/>
        <v>0.36736111111111114</v>
      </c>
      <c r="T395" s="13">
        <f t="shared" si="41"/>
        <v>145.00000000000006</v>
      </c>
    </row>
    <row r="396" spans="1:20" x14ac:dyDescent="0.25">
      <c r="A396" s="6" t="s">
        <v>620</v>
      </c>
      <c r="B396" s="6">
        <v>22800</v>
      </c>
      <c r="C396" s="6" t="s">
        <v>621</v>
      </c>
      <c r="D396" s="6" t="str">
        <f>VLOOKUP(C396,'alternate id'!$A$2:$C$956,3,FALSE)</f>
        <v>Fort Madison, IA</v>
      </c>
      <c r="E396" s="4">
        <f>VLOOKUP(D396,'sunrise times'!$A$2:$B$956,2,FALSE)</f>
        <v>0.27569444444444446</v>
      </c>
      <c r="F396" s="4"/>
      <c r="G396" s="4">
        <f>VLOOKUP($C396,'time leaving home q1 q2 q3'!$C$2:$F$956,2,FALSE)</f>
        <v>0.26666666666666666</v>
      </c>
      <c r="H396" s="14">
        <f>VLOOKUP($C396,'commute time q1 q2 q3'!$C$2:$F$957,2,FALSE)</f>
        <v>8.116952789699571</v>
      </c>
      <c r="I396" s="4">
        <f t="shared" si="36"/>
        <v>0.2722222222222222</v>
      </c>
      <c r="J396" s="13">
        <f t="shared" si="37"/>
        <v>-5.0000000000000622</v>
      </c>
      <c r="K396" s="4"/>
      <c r="L396" s="4">
        <f>VLOOKUP($C396,'time leaving home q1 q2 q3'!$C$2:$F$956,3,FALSE)</f>
        <v>0.3125</v>
      </c>
      <c r="M396" s="14">
        <f>VLOOKUP($C396,'commute time q1 q2 q3'!$C$2:$F$957,3,FALSE)</f>
        <v>15.512266112266111</v>
      </c>
      <c r="N396" s="4">
        <f t="shared" si="38"/>
        <v>0.32291666666666669</v>
      </c>
      <c r="O396" s="13">
        <f t="shared" si="39"/>
        <v>68</v>
      </c>
      <c r="Q396" s="4">
        <f>VLOOKUP($C396,'time leaving home q1 q2 q3'!$C$2:$F$956,4,FALSE)</f>
        <v>0.39027777777777778</v>
      </c>
      <c r="R396" s="14">
        <f>VLOOKUP($C396,'commute time q1 q2 q3'!$C$2:$F$957,3,FALSE)</f>
        <v>15.512266112266111</v>
      </c>
      <c r="S396" s="4">
        <f t="shared" si="40"/>
        <v>0.40069444444444446</v>
      </c>
      <c r="T396" s="13">
        <f t="shared" si="41"/>
        <v>180</v>
      </c>
    </row>
    <row r="397" spans="1:20" x14ac:dyDescent="0.25">
      <c r="A397" s="6" t="s">
        <v>1286</v>
      </c>
      <c r="B397" s="6">
        <v>36500</v>
      </c>
      <c r="C397" s="6" t="s">
        <v>1287</v>
      </c>
      <c r="D397" s="6" t="str">
        <f>VLOOKUP(C397,'alternate id'!$A$2:$C$956,3,FALSE)</f>
        <v>Olympia, WA</v>
      </c>
      <c r="E397" s="4">
        <f>VLOOKUP(D397,'sunrise times'!$A$2:$B$956,2,FALSE)</f>
        <v>0.27916666666666667</v>
      </c>
      <c r="F397" s="4"/>
      <c r="G397" s="4">
        <f>VLOOKUP($C397,'time leaving home q1 q2 q3'!$C$2:$F$956,2,FALSE)</f>
        <v>0.27291666666666664</v>
      </c>
      <c r="H397" s="14">
        <f>VLOOKUP($C397,'commute time q1 q2 q3'!$C$2:$F$957,2,FALSE)</f>
        <v>13.274045020463847</v>
      </c>
      <c r="I397" s="4">
        <f t="shared" si="36"/>
        <v>0.28194444444444444</v>
      </c>
      <c r="J397" s="13">
        <f t="shared" si="37"/>
        <v>3.9999999999999858</v>
      </c>
      <c r="K397" s="4"/>
      <c r="L397" s="4">
        <f>VLOOKUP($C397,'time leaving home q1 q2 q3'!$C$2:$F$956,3,FALSE)</f>
        <v>0.31319444444444444</v>
      </c>
      <c r="M397" s="14">
        <f>VLOOKUP($C397,'commute time q1 q2 q3'!$C$2:$F$957,3,FALSE)</f>
        <v>20.874148164431745</v>
      </c>
      <c r="N397" s="4">
        <f t="shared" si="38"/>
        <v>0.32708333333333334</v>
      </c>
      <c r="O397" s="13">
        <f t="shared" si="39"/>
        <v>69</v>
      </c>
      <c r="Q397" s="4">
        <f>VLOOKUP($C397,'time leaving home q1 q2 q3'!$C$2:$F$956,4,FALSE)</f>
        <v>0.35902777777777778</v>
      </c>
      <c r="R397" s="14">
        <f>VLOOKUP($C397,'commute time q1 q2 q3'!$C$2:$F$957,3,FALSE)</f>
        <v>20.874148164431745</v>
      </c>
      <c r="S397" s="4">
        <f t="shared" si="40"/>
        <v>0.37291666666666667</v>
      </c>
      <c r="T397" s="13">
        <f t="shared" si="41"/>
        <v>135</v>
      </c>
    </row>
    <row r="398" spans="1:20" x14ac:dyDescent="0.25">
      <c r="A398" s="6" t="s">
        <v>488</v>
      </c>
      <c r="B398" s="6">
        <v>20100</v>
      </c>
      <c r="C398" s="6" t="s">
        <v>489</v>
      </c>
      <c r="D398" s="6" t="str">
        <f>VLOOKUP(C398,'alternate id'!$A$2:$C$956,3,FALSE)</f>
        <v>Dover, DE</v>
      </c>
      <c r="E398" s="4">
        <f>VLOOKUP(D398,'sunrise times'!$A$2:$B$956,2,FALSE)</f>
        <v>0.27361111111111108</v>
      </c>
      <c r="F398" s="4"/>
      <c r="G398" s="4">
        <f>VLOOKUP($C398,'time leaving home q1 q2 q3'!$C$2:$F$956,2,FALSE)</f>
        <v>0.27361111111111108</v>
      </c>
      <c r="H398" s="14">
        <f>VLOOKUP($C398,'commute time q1 q2 q3'!$C$2:$F$957,2,FALSE)</f>
        <v>12.695358877495952</v>
      </c>
      <c r="I398" s="4">
        <f t="shared" si="36"/>
        <v>0.28194444444444444</v>
      </c>
      <c r="J398" s="13">
        <f t="shared" si="37"/>
        <v>12.000000000000037</v>
      </c>
      <c r="K398" s="4"/>
      <c r="L398" s="4">
        <f>VLOOKUP($C398,'time leaving home q1 q2 q3'!$C$2:$F$956,3,FALSE)</f>
        <v>0.31319444444444444</v>
      </c>
      <c r="M398" s="14">
        <f>VLOOKUP($C398,'commute time q1 q2 q3'!$C$2:$F$957,3,FALSE)</f>
        <v>20.835374907201189</v>
      </c>
      <c r="N398" s="4">
        <f t="shared" si="38"/>
        <v>0.32708333333333334</v>
      </c>
      <c r="O398" s="13">
        <f t="shared" si="39"/>
        <v>77.000000000000043</v>
      </c>
      <c r="Q398" s="4">
        <f>VLOOKUP($C398,'time leaving home q1 q2 q3'!$C$2:$F$956,4,FALSE)</f>
        <v>0.38263888888888892</v>
      </c>
      <c r="R398" s="14">
        <f>VLOOKUP($C398,'commute time q1 q2 q3'!$C$2:$F$957,3,FALSE)</f>
        <v>20.835374907201189</v>
      </c>
      <c r="S398" s="4">
        <f t="shared" si="40"/>
        <v>0.39652777777777781</v>
      </c>
      <c r="T398" s="13">
        <f t="shared" si="41"/>
        <v>177.00000000000009</v>
      </c>
    </row>
    <row r="399" spans="1:20" x14ac:dyDescent="0.25">
      <c r="A399" s="6" t="s">
        <v>1300</v>
      </c>
      <c r="B399" s="6">
        <v>36780</v>
      </c>
      <c r="C399" s="6" t="s">
        <v>1301</v>
      </c>
      <c r="D399" s="6" t="str">
        <f>VLOOKUP(C399,'alternate id'!$A$2:$C$956,3,FALSE)</f>
        <v>Oshkosh, WI</v>
      </c>
      <c r="E399" s="4">
        <f>VLOOKUP(D399,'sunrise times'!$A$2:$B$956,2,FALSE)</f>
        <v>0.2673611111111111</v>
      </c>
      <c r="F399" s="4"/>
      <c r="G399" s="4">
        <f>VLOOKUP($C399,'time leaving home q1 q2 q3'!$C$2:$F$956,2,FALSE)</f>
        <v>0.2722222222222222</v>
      </c>
      <c r="H399" s="14">
        <f>VLOOKUP($C399,'commute time q1 q2 q3'!$C$2:$F$957,2,FALSE)</f>
        <v>10.984991123782882</v>
      </c>
      <c r="I399" s="4">
        <f t="shared" si="36"/>
        <v>0.27916666666666662</v>
      </c>
      <c r="J399" s="13">
        <f t="shared" si="37"/>
        <v>16.99999999999994</v>
      </c>
      <c r="K399" s="4"/>
      <c r="L399" s="4">
        <f>VLOOKUP($C399,'time leaving home q1 q2 q3'!$C$2:$F$956,3,FALSE)</f>
        <v>0.31319444444444444</v>
      </c>
      <c r="M399" s="14">
        <f>VLOOKUP($C399,'commute time q1 q2 q3'!$C$2:$F$957,3,FALSE)</f>
        <v>16.550566110151603</v>
      </c>
      <c r="N399" s="4">
        <f t="shared" si="38"/>
        <v>0.32430555555555557</v>
      </c>
      <c r="O399" s="13">
        <f t="shared" si="39"/>
        <v>82.000000000000028</v>
      </c>
      <c r="Q399" s="4">
        <f>VLOOKUP($C399,'time leaving home q1 q2 q3'!$C$2:$F$956,4,FALSE)</f>
        <v>0.40138888888888885</v>
      </c>
      <c r="R399" s="14">
        <f>VLOOKUP($C399,'commute time q1 q2 q3'!$C$2:$F$957,3,FALSE)</f>
        <v>16.550566110151603</v>
      </c>
      <c r="S399" s="4">
        <f t="shared" si="40"/>
        <v>0.41249999999999998</v>
      </c>
      <c r="T399" s="13">
        <f t="shared" si="41"/>
        <v>208.99999999999997</v>
      </c>
    </row>
    <row r="400" spans="1:20" x14ac:dyDescent="0.25">
      <c r="A400" s="6" t="s">
        <v>1162</v>
      </c>
      <c r="B400" s="6">
        <v>33940</v>
      </c>
      <c r="C400" s="6" t="s">
        <v>1163</v>
      </c>
      <c r="D400" s="6" t="str">
        <f>VLOOKUP(C400,'alternate id'!$A$2:$C$956,3,FALSE)</f>
        <v>Montrose, CO</v>
      </c>
      <c r="E400" s="4">
        <f>VLOOKUP(D400,'sunrise times'!$A$2:$B$956,2,FALSE)</f>
        <v>0.27986111111111112</v>
      </c>
      <c r="F400" s="4"/>
      <c r="G400" s="4">
        <f>VLOOKUP($C400,'time leaving home q1 q2 q3'!$C$2:$F$956,2,FALSE)</f>
        <v>0.27638888888888891</v>
      </c>
      <c r="H400" s="14">
        <f>VLOOKUP($C400,'commute time q1 q2 q3'!$C$2:$F$957,2,FALSE)</f>
        <v>8.6694367497691598</v>
      </c>
      <c r="I400" s="4">
        <f t="shared" si="36"/>
        <v>0.28194444444444444</v>
      </c>
      <c r="J400" s="13">
        <f t="shared" si="37"/>
        <v>2.9999999999999893</v>
      </c>
      <c r="K400" s="4"/>
      <c r="L400" s="4">
        <f>VLOOKUP($C400,'time leaving home q1 q2 q3'!$C$2:$F$956,3,FALSE)</f>
        <v>0.31319444444444444</v>
      </c>
      <c r="M400" s="14">
        <f>VLOOKUP($C400,'commute time q1 q2 q3'!$C$2:$F$957,3,FALSE)</f>
        <v>13.722648752399232</v>
      </c>
      <c r="N400" s="4">
        <f t="shared" si="38"/>
        <v>0.32222222222222224</v>
      </c>
      <c r="O400" s="13">
        <f t="shared" si="39"/>
        <v>61.000000000000028</v>
      </c>
      <c r="Q400" s="4">
        <f>VLOOKUP($C400,'time leaving home q1 q2 q3'!$C$2:$F$956,4,FALSE)</f>
        <v>0.34583333333333338</v>
      </c>
      <c r="R400" s="14">
        <f>VLOOKUP($C400,'commute time q1 q2 q3'!$C$2:$F$957,3,FALSE)</f>
        <v>13.722648752399232</v>
      </c>
      <c r="S400" s="4">
        <f t="shared" si="40"/>
        <v>0.35486111111111118</v>
      </c>
      <c r="T400" s="13">
        <f t="shared" si="41"/>
        <v>108.00000000000009</v>
      </c>
    </row>
    <row r="401" spans="1:20" x14ac:dyDescent="0.25">
      <c r="A401" s="6" t="s">
        <v>1614</v>
      </c>
      <c r="B401" s="6">
        <v>43320</v>
      </c>
      <c r="C401" s="6" t="s">
        <v>1615</v>
      </c>
      <c r="D401" s="6" t="str">
        <f>VLOOKUP(C401,'alternate id'!$A$2:$C$956,3,FALSE)</f>
        <v>Show Low, AZ</v>
      </c>
      <c r="E401" s="4">
        <f>VLOOKUP(D401,'sunrise times'!$A$2:$B$956,2,FALSE)</f>
        <v>0.25972222222222224</v>
      </c>
      <c r="F401" s="4"/>
      <c r="G401" s="4">
        <f>VLOOKUP($C401,'time leaving home q1 q2 q3'!$C$2:$F$956,2,FALSE)</f>
        <v>0.27152777777777776</v>
      </c>
      <c r="H401" s="14">
        <f>VLOOKUP($C401,'commute time q1 q2 q3'!$C$2:$F$957,2,FALSE)</f>
        <v>7.7029378388601693</v>
      </c>
      <c r="I401" s="4">
        <f t="shared" si="36"/>
        <v>0.27638888888888885</v>
      </c>
      <c r="J401" s="13">
        <f t="shared" si="37"/>
        <v>23.999999999999915</v>
      </c>
      <c r="K401" s="4"/>
      <c r="L401" s="4">
        <f>VLOOKUP($C401,'time leaving home q1 q2 q3'!$C$2:$F$956,3,FALSE)</f>
        <v>0.31319444444444444</v>
      </c>
      <c r="M401" s="14">
        <f>VLOOKUP($C401,'commute time q1 q2 q3'!$C$2:$F$957,3,FALSE)</f>
        <v>15.406155398587286</v>
      </c>
      <c r="N401" s="4">
        <f t="shared" si="38"/>
        <v>0.32361111111111113</v>
      </c>
      <c r="O401" s="13">
        <f t="shared" si="39"/>
        <v>92</v>
      </c>
      <c r="Q401" s="4">
        <f>VLOOKUP($C401,'time leaving home q1 q2 q3'!$C$2:$F$956,4,FALSE)</f>
        <v>0.35625000000000001</v>
      </c>
      <c r="R401" s="14">
        <f>VLOOKUP($C401,'commute time q1 q2 q3'!$C$2:$F$957,3,FALSE)</f>
        <v>15.406155398587286</v>
      </c>
      <c r="S401" s="4">
        <f t="shared" si="40"/>
        <v>0.3666666666666667</v>
      </c>
      <c r="T401" s="13">
        <f t="shared" si="41"/>
        <v>154</v>
      </c>
    </row>
    <row r="402" spans="1:20" x14ac:dyDescent="0.25">
      <c r="A402" s="6" t="s">
        <v>256</v>
      </c>
      <c r="B402" s="6">
        <v>15260</v>
      </c>
      <c r="C402" s="6" t="s">
        <v>257</v>
      </c>
      <c r="D402" s="6" t="str">
        <f>VLOOKUP(C402,'alternate id'!$A$2:$C$956,3,FALSE)</f>
        <v>Brunswick, GA</v>
      </c>
      <c r="E402" s="4">
        <f>VLOOKUP(D402,'sunrise times'!$A$2:$B$956,2,FALSE)</f>
        <v>0.29097222222222224</v>
      </c>
      <c r="F402" s="4"/>
      <c r="G402" s="4">
        <f>VLOOKUP($C402,'time leaving home q1 q2 q3'!$C$2:$F$956,2,FALSE)</f>
        <v>0.27638888888888891</v>
      </c>
      <c r="H402" s="14">
        <f>VLOOKUP($C402,'commute time q1 q2 q3'!$C$2:$F$957,2,FALSE)</f>
        <v>11.785686802616391</v>
      </c>
      <c r="I402" s="4">
        <f t="shared" si="36"/>
        <v>0.28402777777777777</v>
      </c>
      <c r="J402" s="13">
        <f t="shared" si="37"/>
        <v>-10.000000000000044</v>
      </c>
      <c r="K402" s="4"/>
      <c r="L402" s="4">
        <f>VLOOKUP($C402,'time leaving home q1 q2 q3'!$C$2:$F$956,3,FALSE)</f>
        <v>0.31319444444444444</v>
      </c>
      <c r="M402" s="14">
        <f>VLOOKUP($C402,'commute time q1 q2 q3'!$C$2:$F$957,3,FALSE)</f>
        <v>18.182225207074097</v>
      </c>
      <c r="N402" s="4">
        <f t="shared" si="38"/>
        <v>0.32569444444444445</v>
      </c>
      <c r="O402" s="13">
        <f t="shared" si="39"/>
        <v>49.999999999999986</v>
      </c>
      <c r="Q402" s="4">
        <f>VLOOKUP($C402,'time leaving home q1 q2 q3'!$C$2:$F$956,4,FALSE)</f>
        <v>0.35555555555555557</v>
      </c>
      <c r="R402" s="14">
        <f>VLOOKUP($C402,'commute time q1 q2 q3'!$C$2:$F$957,3,FALSE)</f>
        <v>18.182225207074097</v>
      </c>
      <c r="S402" s="4">
        <f t="shared" si="40"/>
        <v>0.36805555555555558</v>
      </c>
      <c r="T402" s="13">
        <f t="shared" si="41"/>
        <v>111</v>
      </c>
    </row>
    <row r="403" spans="1:20" x14ac:dyDescent="0.25">
      <c r="A403" s="6" t="s">
        <v>1640</v>
      </c>
      <c r="B403" s="6">
        <v>43860</v>
      </c>
      <c r="C403" s="6" t="s">
        <v>1641</v>
      </c>
      <c r="D403" s="6" t="str">
        <f>VLOOKUP(C403,'alternate id'!$A$2:$C$956,3,FALSE)</f>
        <v>Southern Pines, NC</v>
      </c>
      <c r="E403" s="4">
        <f>VLOOKUP(D403,'sunrise times'!$A$2:$B$956,2,FALSE)</f>
        <v>0.28472222222222221</v>
      </c>
      <c r="F403" s="4"/>
      <c r="G403" s="4">
        <f>VLOOKUP($C403,'time leaving home q1 q2 q3'!$C$2:$F$956,2,FALSE)</f>
        <v>0.28263888888888888</v>
      </c>
      <c r="H403" s="14">
        <f>VLOOKUP($C403,'commute time q1 q2 q3'!$C$2:$F$957,2,FALSE)</f>
        <v>12.231490338626363</v>
      </c>
      <c r="I403" s="4">
        <f t="shared" si="36"/>
        <v>0.29097222222222224</v>
      </c>
      <c r="J403" s="13">
        <f t="shared" si="37"/>
        <v>9.000000000000048</v>
      </c>
      <c r="K403" s="4"/>
      <c r="L403" s="4">
        <f>VLOOKUP($C403,'time leaving home q1 q2 q3'!$C$2:$F$956,3,FALSE)</f>
        <v>0.31319444444444444</v>
      </c>
      <c r="M403" s="14">
        <f>VLOOKUP($C403,'commute time q1 q2 q3'!$C$2:$F$957,3,FALSE)</f>
        <v>20.155959237926449</v>
      </c>
      <c r="N403" s="4">
        <f t="shared" si="38"/>
        <v>0.32708333333333334</v>
      </c>
      <c r="O403" s="13">
        <f t="shared" si="39"/>
        <v>61.000000000000028</v>
      </c>
      <c r="Q403" s="4">
        <f>VLOOKUP($C403,'time leaving home q1 q2 q3'!$C$2:$F$956,4,FALSE)</f>
        <v>0.35486111111111113</v>
      </c>
      <c r="R403" s="14">
        <f>VLOOKUP($C403,'commute time q1 q2 q3'!$C$2:$F$957,3,FALSE)</f>
        <v>20.155959237926449</v>
      </c>
      <c r="S403" s="4">
        <f t="shared" si="40"/>
        <v>0.36875000000000002</v>
      </c>
      <c r="T403" s="13">
        <f t="shared" si="41"/>
        <v>121.00000000000006</v>
      </c>
    </row>
    <row r="404" spans="1:20" x14ac:dyDescent="0.25">
      <c r="A404" s="6" t="s">
        <v>370</v>
      </c>
      <c r="B404" s="6">
        <v>17700</v>
      </c>
      <c r="C404" s="6" t="s">
        <v>371</v>
      </c>
      <c r="D404" s="6" t="str">
        <f>VLOOKUP(C404,'alternate id'!$A$2:$C$956,3,FALSE)</f>
        <v>Coffeyville, KS</v>
      </c>
      <c r="E404" s="4">
        <f>VLOOKUP(D404,'sunrise times'!$A$2:$B$956,2,FALSE)</f>
        <v>0.28819444444444448</v>
      </c>
      <c r="F404" s="4"/>
      <c r="G404" s="4">
        <f>VLOOKUP($C404,'time leaving home q1 q2 q3'!$C$2:$F$956,2,FALSE)</f>
        <v>0.26805555555555555</v>
      </c>
      <c r="H404" s="14">
        <f>VLOOKUP($C404,'commute time q1 q2 q3'!$C$2:$F$957,2,FALSE)</f>
        <v>7.6085618354784561</v>
      </c>
      <c r="I404" s="4">
        <f t="shared" si="36"/>
        <v>0.27291666666666664</v>
      </c>
      <c r="J404" s="13">
        <f t="shared" si="37"/>
        <v>-22.000000000000082</v>
      </c>
      <c r="K404" s="4"/>
      <c r="L404" s="4">
        <f>VLOOKUP($C404,'time leaving home q1 q2 q3'!$C$2:$F$956,3,FALSE)</f>
        <v>0.31319444444444444</v>
      </c>
      <c r="M404" s="14">
        <f>VLOOKUP($C404,'commute time q1 q2 q3'!$C$2:$F$957,3,FALSE)</f>
        <v>13.040946314831665</v>
      </c>
      <c r="N404" s="4">
        <f t="shared" si="38"/>
        <v>0.32222222222222224</v>
      </c>
      <c r="O404" s="13">
        <f t="shared" si="39"/>
        <v>48.999999999999986</v>
      </c>
      <c r="Q404" s="4">
        <f>VLOOKUP($C404,'time leaving home q1 q2 q3'!$C$2:$F$956,4,FALSE)</f>
        <v>0.3611111111111111</v>
      </c>
      <c r="R404" s="14">
        <f>VLOOKUP($C404,'commute time q1 q2 q3'!$C$2:$F$957,3,FALSE)</f>
        <v>13.040946314831665</v>
      </c>
      <c r="S404" s="4">
        <f t="shared" si="40"/>
        <v>0.37013888888888891</v>
      </c>
      <c r="T404" s="13">
        <f t="shared" si="41"/>
        <v>117.99999999999999</v>
      </c>
    </row>
    <row r="405" spans="1:20" x14ac:dyDescent="0.25">
      <c r="A405" s="6" t="s">
        <v>1786</v>
      </c>
      <c r="B405" s="6">
        <v>46780</v>
      </c>
      <c r="C405" s="6" t="s">
        <v>1787</v>
      </c>
      <c r="D405" s="6" t="str">
        <f>VLOOKUP(C405,'alternate id'!$A$2:$C$956,3,FALSE)</f>
        <v>Van Wert, OH</v>
      </c>
      <c r="E405" s="4">
        <f>VLOOKUP(D405,'sunrise times'!$A$2:$B$956,2,FALSE)</f>
        <v>0.2986111111111111</v>
      </c>
      <c r="F405" s="4"/>
      <c r="G405" s="4">
        <f>VLOOKUP($C405,'time leaving home q1 q2 q3'!$C$2:$F$956,2,FALSE)</f>
        <v>0.27152777777777776</v>
      </c>
      <c r="H405" s="14">
        <f>VLOOKUP($C405,'commute time q1 q2 q3'!$C$2:$F$957,2,FALSE)</f>
        <v>8.2360752489856139</v>
      </c>
      <c r="I405" s="4">
        <f t="shared" si="36"/>
        <v>0.27708333333333329</v>
      </c>
      <c r="J405" s="13">
        <f t="shared" si="37"/>
        <v>-31.00000000000005</v>
      </c>
      <c r="K405" s="4"/>
      <c r="L405" s="4">
        <f>VLOOKUP($C405,'time leaving home q1 q2 q3'!$C$2:$F$956,3,FALSE)</f>
        <v>0.31319444444444444</v>
      </c>
      <c r="M405" s="14">
        <f>VLOOKUP($C405,'commute time q1 q2 q3'!$C$2:$F$957,3,FALSE)</f>
        <v>15.475566150178784</v>
      </c>
      <c r="N405" s="4">
        <f t="shared" si="38"/>
        <v>0.32361111111111113</v>
      </c>
      <c r="O405" s="13">
        <f t="shared" si="39"/>
        <v>36.000000000000028</v>
      </c>
      <c r="Q405" s="4">
        <f>VLOOKUP($C405,'time leaving home q1 q2 q3'!$C$2:$F$956,4,FALSE)</f>
        <v>0.39583333333333331</v>
      </c>
      <c r="R405" s="14">
        <f>VLOOKUP($C405,'commute time q1 q2 q3'!$C$2:$F$957,3,FALSE)</f>
        <v>15.475566150178784</v>
      </c>
      <c r="S405" s="4">
        <f t="shared" si="40"/>
        <v>0.40625</v>
      </c>
      <c r="T405" s="13">
        <f t="shared" si="41"/>
        <v>155</v>
      </c>
    </row>
    <row r="406" spans="1:20" x14ac:dyDescent="0.25">
      <c r="A406" s="6" t="s">
        <v>1198</v>
      </c>
      <c r="B406" s="6">
        <v>34660</v>
      </c>
      <c r="C406" s="6" t="s">
        <v>1199</v>
      </c>
      <c r="D406" s="6" t="str">
        <f>VLOOKUP(C406,'alternate id'!$A$2:$C$956,3,FALSE)</f>
        <v>Murray, KY</v>
      </c>
      <c r="E406" s="4">
        <f>VLOOKUP(D406,'sunrise times'!$A$2:$B$956,2,FALSE)</f>
        <v>0.26805555555555555</v>
      </c>
      <c r="F406" s="4"/>
      <c r="G406" s="4">
        <f>VLOOKUP($C406,'time leaving home q1 q2 q3'!$C$2:$F$956,2,FALSE)</f>
        <v>0.27847222222222223</v>
      </c>
      <c r="H406" s="14">
        <f>VLOOKUP($C406,'commute time q1 q2 q3'!$C$2:$F$957,2,FALSE)</f>
        <v>8.1909137314956606</v>
      </c>
      <c r="I406" s="4">
        <f t="shared" si="36"/>
        <v>0.28402777777777777</v>
      </c>
      <c r="J406" s="13">
        <f t="shared" si="37"/>
        <v>23</v>
      </c>
      <c r="K406" s="4"/>
      <c r="L406" s="4">
        <f>VLOOKUP($C406,'time leaving home q1 q2 q3'!$C$2:$F$956,3,FALSE)</f>
        <v>0.31319444444444444</v>
      </c>
      <c r="M406" s="14">
        <f>VLOOKUP($C406,'commute time q1 q2 q3'!$C$2:$F$957,3,FALSE)</f>
        <v>13.335650446871897</v>
      </c>
      <c r="N406" s="4">
        <f t="shared" si="38"/>
        <v>0.32222222222222224</v>
      </c>
      <c r="O406" s="13">
        <f t="shared" si="39"/>
        <v>78.000000000000043</v>
      </c>
      <c r="Q406" s="4">
        <f>VLOOKUP($C406,'time leaving home q1 q2 q3'!$C$2:$F$956,4,FALSE)</f>
        <v>0.37986111111111115</v>
      </c>
      <c r="R406" s="14">
        <f>VLOOKUP($C406,'commute time q1 q2 q3'!$C$2:$F$957,3,FALSE)</f>
        <v>13.335650446871897</v>
      </c>
      <c r="S406" s="4">
        <f t="shared" si="40"/>
        <v>0.38888888888888895</v>
      </c>
      <c r="T406" s="13">
        <f t="shared" si="41"/>
        <v>174.00000000000011</v>
      </c>
    </row>
    <row r="407" spans="1:20" x14ac:dyDescent="0.25">
      <c r="A407" s="6" t="s">
        <v>894</v>
      </c>
      <c r="B407" s="6">
        <v>28540</v>
      </c>
      <c r="C407" s="6" t="s">
        <v>895</v>
      </c>
      <c r="D407" s="6" t="str">
        <f>VLOOKUP(C407,'alternate id'!$A$2:$C$956,3,FALSE)</f>
        <v>Ketchikan, AK</v>
      </c>
      <c r="E407" s="4">
        <f>VLOOKUP(D407,'sunrise times'!$A$2:$B$956,2,FALSE)</f>
        <v>0.26041666666666669</v>
      </c>
      <c r="F407" s="4"/>
      <c r="G407" s="4">
        <f>VLOOKUP($C407,'time leaving home q1 q2 q3'!$C$2:$F$956,2,FALSE)</f>
        <v>0.27708333333333335</v>
      </c>
      <c r="H407" s="14">
        <f>VLOOKUP($C407,'commute time q1 q2 q3'!$C$2:$F$957,2,FALSE)</f>
        <v>7.3363994743758214</v>
      </c>
      <c r="I407" s="4">
        <f t="shared" si="36"/>
        <v>0.28194444444444444</v>
      </c>
      <c r="J407" s="13">
        <f t="shared" si="37"/>
        <v>30.999999999999972</v>
      </c>
      <c r="K407" s="4"/>
      <c r="L407" s="4">
        <f>VLOOKUP($C407,'time leaving home q1 q2 q3'!$C$2:$F$956,3,FALSE)</f>
        <v>0.31319444444444444</v>
      </c>
      <c r="M407" s="14">
        <f>VLOOKUP($C407,'commute time q1 q2 q3'!$C$2:$F$957,3,FALSE)</f>
        <v>12.666666666666666</v>
      </c>
      <c r="N407" s="4">
        <f t="shared" si="38"/>
        <v>0.3215277777777778</v>
      </c>
      <c r="O407" s="13">
        <f t="shared" si="39"/>
        <v>88</v>
      </c>
      <c r="Q407" s="4">
        <f>VLOOKUP($C407,'time leaving home q1 q2 q3'!$C$2:$F$956,4,FALSE)</f>
        <v>0.34791666666666665</v>
      </c>
      <c r="R407" s="14">
        <f>VLOOKUP($C407,'commute time q1 q2 q3'!$C$2:$F$957,3,FALSE)</f>
        <v>12.666666666666666</v>
      </c>
      <c r="S407" s="4">
        <f t="shared" si="40"/>
        <v>0.35625000000000001</v>
      </c>
      <c r="T407" s="13">
        <f t="shared" si="41"/>
        <v>138</v>
      </c>
    </row>
    <row r="408" spans="1:20" x14ac:dyDescent="0.25">
      <c r="A408" s="6" t="s">
        <v>1854</v>
      </c>
      <c r="B408" s="6">
        <v>48460</v>
      </c>
      <c r="C408" s="6" t="s">
        <v>1855</v>
      </c>
      <c r="D408" s="6" t="str">
        <f>VLOOKUP(C408,'alternate id'!$A$2:$C$956,3,FALSE)</f>
        <v>West Plains, MO</v>
      </c>
      <c r="E408" s="4">
        <f>VLOOKUP(D408,'sunrise times'!$A$2:$B$956,2,FALSE)</f>
        <v>0.27777777777777779</v>
      </c>
      <c r="F408" s="4"/>
      <c r="G408" s="4">
        <f>VLOOKUP($C408,'time leaving home q1 q2 q3'!$C$2:$F$956,2,FALSE)</f>
        <v>0.28055555555555556</v>
      </c>
      <c r="H408" s="14">
        <f>VLOOKUP($C408,'commute time q1 q2 q3'!$C$2:$F$957,2,FALSE)</f>
        <v>10.258245382585752</v>
      </c>
      <c r="I408" s="4">
        <f t="shared" si="36"/>
        <v>0.28749999999999998</v>
      </c>
      <c r="J408" s="13">
        <f t="shared" si="37"/>
        <v>13.99999999999995</v>
      </c>
      <c r="K408" s="4"/>
      <c r="L408" s="4">
        <f>VLOOKUP($C408,'time leaving home q1 q2 q3'!$C$2:$F$956,3,FALSE)</f>
        <v>0.31319444444444444</v>
      </c>
      <c r="M408" s="14">
        <f>VLOOKUP($C408,'commute time q1 q2 q3'!$C$2:$F$957,3,FALSE)</f>
        <v>16.654115586690018</v>
      </c>
      <c r="N408" s="4">
        <f t="shared" si="38"/>
        <v>0.32430555555555557</v>
      </c>
      <c r="O408" s="13">
        <f t="shared" si="39"/>
        <v>67</v>
      </c>
      <c r="Q408" s="4">
        <f>VLOOKUP($C408,'time leaving home q1 q2 q3'!$C$2:$F$956,4,FALSE)</f>
        <v>0.34791666666666665</v>
      </c>
      <c r="R408" s="14">
        <f>VLOOKUP($C408,'commute time q1 q2 q3'!$C$2:$F$957,3,FALSE)</f>
        <v>16.654115586690018</v>
      </c>
      <c r="S408" s="4">
        <f t="shared" si="40"/>
        <v>0.35902777777777778</v>
      </c>
      <c r="T408" s="13">
        <f t="shared" si="41"/>
        <v>116.99999999999997</v>
      </c>
    </row>
    <row r="409" spans="1:20" x14ac:dyDescent="0.25">
      <c r="A409" s="6" t="s">
        <v>1812</v>
      </c>
      <c r="B409" s="6">
        <v>47420</v>
      </c>
      <c r="C409" s="6" t="s">
        <v>1813</v>
      </c>
      <c r="D409" s="6" t="str">
        <f>VLOOKUP(C409,'alternate id'!$A$2:$C$956,3,FALSE)</f>
        <v>Wahpeton, ND</v>
      </c>
      <c r="E409" s="4">
        <f>VLOOKUP(D409,'sunrise times'!$A$2:$B$956,2,FALSE)</f>
        <v>0.28958333333333336</v>
      </c>
      <c r="F409" s="4"/>
      <c r="G409" s="4">
        <f>VLOOKUP($C409,'time leaving home q1 q2 q3'!$C$2:$F$956,2,FALSE)</f>
        <v>0.27777777777777779</v>
      </c>
      <c r="H409" s="14">
        <f>VLOOKUP($C409,'commute time q1 q2 q3'!$C$2:$F$957,2,FALSE)</f>
        <v>6.8289212442091332</v>
      </c>
      <c r="I409" s="4">
        <f t="shared" si="36"/>
        <v>0.28194444444444444</v>
      </c>
      <c r="J409" s="13">
        <f t="shared" si="37"/>
        <v>-11.000000000000041</v>
      </c>
      <c r="K409" s="4"/>
      <c r="L409" s="4">
        <f>VLOOKUP($C409,'time leaving home q1 q2 q3'!$C$2:$F$956,3,FALSE)</f>
        <v>0.31319444444444444</v>
      </c>
      <c r="M409" s="14">
        <f>VLOOKUP($C409,'commute time q1 q2 q3'!$C$2:$F$957,3,FALSE)</f>
        <v>12.334759358288771</v>
      </c>
      <c r="N409" s="4">
        <f t="shared" si="38"/>
        <v>0.3215277777777778</v>
      </c>
      <c r="O409" s="13">
        <f t="shared" si="39"/>
        <v>46</v>
      </c>
      <c r="Q409" s="4">
        <f>VLOOKUP($C409,'time leaving home q1 q2 q3'!$C$2:$F$956,4,FALSE)</f>
        <v>0.3520833333333333</v>
      </c>
      <c r="R409" s="14">
        <f>VLOOKUP($C409,'commute time q1 q2 q3'!$C$2:$F$957,3,FALSE)</f>
        <v>12.334759358288771</v>
      </c>
      <c r="S409" s="4">
        <f t="shared" si="40"/>
        <v>0.36041666666666666</v>
      </c>
      <c r="T409" s="13">
        <f t="shared" si="41"/>
        <v>101.99999999999996</v>
      </c>
    </row>
    <row r="410" spans="1:20" x14ac:dyDescent="0.25">
      <c r="A410" s="6" t="s">
        <v>1382</v>
      </c>
      <c r="B410" s="6">
        <v>38420</v>
      </c>
      <c r="C410" s="6" t="s">
        <v>1383</v>
      </c>
      <c r="D410" s="6" t="str">
        <f>VLOOKUP(C410,'alternate id'!$A$2:$C$956,3,FALSE)</f>
        <v>Platteville, WI</v>
      </c>
      <c r="E410" s="4">
        <f>VLOOKUP(D410,'sunrise times'!$A$2:$B$956,2,FALSE)</f>
        <v>0.27291666666666664</v>
      </c>
      <c r="F410" s="4"/>
      <c r="G410" s="4">
        <f>VLOOKUP($C410,'time leaving home q1 q2 q3'!$C$2:$F$956,2,FALSE)</f>
        <v>0.2722222222222222</v>
      </c>
      <c r="H410" s="14">
        <f>VLOOKUP($C410,'commute time q1 q2 q3'!$C$2:$F$957,2,FALSE)</f>
        <v>8.0247546833184664</v>
      </c>
      <c r="I410" s="4">
        <f t="shared" si="36"/>
        <v>0.27777777777777773</v>
      </c>
      <c r="J410" s="13">
        <f t="shared" si="37"/>
        <v>6.9999999999999751</v>
      </c>
      <c r="K410" s="4"/>
      <c r="L410" s="4">
        <f>VLOOKUP($C410,'time leaving home q1 q2 q3'!$C$2:$F$956,3,FALSE)</f>
        <v>0.31319444444444444</v>
      </c>
      <c r="M410" s="14">
        <f>VLOOKUP($C410,'commute time q1 q2 q3'!$C$2:$F$957,3,FALSE)</f>
        <v>17.261544144809754</v>
      </c>
      <c r="N410" s="4">
        <f t="shared" si="38"/>
        <v>0.32500000000000001</v>
      </c>
      <c r="O410" s="13">
        <f t="shared" si="39"/>
        <v>75.000000000000057</v>
      </c>
      <c r="Q410" s="4">
        <f>VLOOKUP($C410,'time leaving home q1 q2 q3'!$C$2:$F$956,4,FALSE)</f>
        <v>0.38958333333333334</v>
      </c>
      <c r="R410" s="14">
        <f>VLOOKUP($C410,'commute time q1 q2 q3'!$C$2:$F$957,3,FALSE)</f>
        <v>17.261544144809754</v>
      </c>
      <c r="S410" s="4">
        <f t="shared" si="40"/>
        <v>0.40138888888888891</v>
      </c>
      <c r="T410" s="13">
        <f t="shared" si="41"/>
        <v>185.00000000000006</v>
      </c>
    </row>
    <row r="411" spans="1:20" x14ac:dyDescent="0.25">
      <c r="A411" s="6" t="s">
        <v>116</v>
      </c>
      <c r="B411" s="6">
        <v>12260</v>
      </c>
      <c r="C411" s="6" t="s">
        <v>117</v>
      </c>
      <c r="D411" s="6" t="str">
        <f>VLOOKUP(C411,'alternate id'!$A$2:$C$956,3,FALSE)</f>
        <v>Augusta, GA</v>
      </c>
      <c r="E411" s="4">
        <f>VLOOKUP(D411,'sunrise times'!$A$2:$B$956,2,FALSE)</f>
        <v>0.29236111111111113</v>
      </c>
      <c r="F411" s="4"/>
      <c r="G411" s="4">
        <f>VLOOKUP($C411,'time leaving home q1 q2 q3'!$C$2:$F$956,2,FALSE)</f>
        <v>0.27361111111111108</v>
      </c>
      <c r="H411" s="14">
        <f>VLOOKUP($C411,'commute time q1 q2 q3'!$C$2:$F$957,2,FALSE)</f>
        <v>13.876808646638388</v>
      </c>
      <c r="I411" s="4">
        <f t="shared" si="36"/>
        <v>0.28263888888888888</v>
      </c>
      <c r="J411" s="13">
        <f t="shared" si="37"/>
        <v>-14.00000000000003</v>
      </c>
      <c r="K411" s="4"/>
      <c r="L411" s="4">
        <f>VLOOKUP($C411,'time leaving home q1 q2 q3'!$C$2:$F$956,3,FALSE)</f>
        <v>0.31319444444444444</v>
      </c>
      <c r="M411" s="14">
        <f>VLOOKUP($C411,'commute time q1 q2 q3'!$C$2:$F$957,3,FALSE)</f>
        <v>21.099474474474473</v>
      </c>
      <c r="N411" s="4">
        <f t="shared" si="38"/>
        <v>0.32777777777777778</v>
      </c>
      <c r="O411" s="13">
        <f t="shared" si="39"/>
        <v>50.999999999999979</v>
      </c>
      <c r="Q411" s="4">
        <f>VLOOKUP($C411,'time leaving home q1 q2 q3'!$C$2:$F$956,4,FALSE)</f>
        <v>0.36319444444444443</v>
      </c>
      <c r="R411" s="14">
        <f>VLOOKUP($C411,'commute time q1 q2 q3'!$C$2:$F$957,3,FALSE)</f>
        <v>21.099474474474473</v>
      </c>
      <c r="S411" s="4">
        <f t="shared" si="40"/>
        <v>0.37777777777777777</v>
      </c>
      <c r="T411" s="13">
        <f t="shared" si="41"/>
        <v>122.99999999999996</v>
      </c>
    </row>
    <row r="412" spans="1:20" x14ac:dyDescent="0.25">
      <c r="A412" s="6" t="s">
        <v>766</v>
      </c>
      <c r="B412" s="6">
        <v>25860</v>
      </c>
      <c r="C412" s="6" t="s">
        <v>767</v>
      </c>
      <c r="D412" s="6" t="str">
        <f>VLOOKUP(C412,'alternate id'!$A$2:$C$956,3,FALSE)</f>
        <v>Hickory, NC</v>
      </c>
      <c r="E412" s="4">
        <f>VLOOKUP(D412,'sunrise times'!$A$2:$B$956,2,FALSE)</f>
        <v>0.2902777777777778</v>
      </c>
      <c r="F412" s="4"/>
      <c r="G412" s="4">
        <f>VLOOKUP($C412,'time leaving home q1 q2 q3'!$C$2:$F$956,2,FALSE)</f>
        <v>0.27291666666666664</v>
      </c>
      <c r="H412" s="14">
        <f>VLOOKUP($C412,'commute time q1 q2 q3'!$C$2:$F$957,2,FALSE)</f>
        <v>12.66863300298883</v>
      </c>
      <c r="I412" s="4">
        <f t="shared" si="36"/>
        <v>0.28125</v>
      </c>
      <c r="J412" s="13">
        <f t="shared" si="37"/>
        <v>-13.000000000000034</v>
      </c>
      <c r="K412" s="4"/>
      <c r="L412" s="4">
        <f>VLOOKUP($C412,'time leaving home q1 q2 q3'!$C$2:$F$956,3,FALSE)</f>
        <v>0.31319444444444444</v>
      </c>
      <c r="M412" s="14">
        <f>VLOOKUP($C412,'commute time q1 q2 q3'!$C$2:$F$957,3,FALSE)</f>
        <v>18.989607548201832</v>
      </c>
      <c r="N412" s="4">
        <f t="shared" si="38"/>
        <v>0.32569444444444445</v>
      </c>
      <c r="O412" s="13">
        <f t="shared" si="39"/>
        <v>50.999999999999979</v>
      </c>
      <c r="Q412" s="4">
        <f>VLOOKUP($C412,'time leaving home q1 q2 q3'!$C$2:$F$956,4,FALSE)</f>
        <v>0.36319444444444443</v>
      </c>
      <c r="R412" s="14">
        <f>VLOOKUP($C412,'commute time q1 q2 q3'!$C$2:$F$957,3,FALSE)</f>
        <v>18.989607548201832</v>
      </c>
      <c r="S412" s="4">
        <f t="shared" si="40"/>
        <v>0.37569444444444444</v>
      </c>
      <c r="T412" s="13">
        <f t="shared" si="41"/>
        <v>122.99999999999996</v>
      </c>
    </row>
    <row r="413" spans="1:20" x14ac:dyDescent="0.25">
      <c r="A413" s="6" t="s">
        <v>324</v>
      </c>
      <c r="B413" s="6">
        <v>16700</v>
      </c>
      <c r="C413" s="6" t="s">
        <v>325</v>
      </c>
      <c r="D413" s="6" t="str">
        <f>VLOOKUP(C413,'alternate id'!$A$2:$C$956,3,FALSE)</f>
        <v>Charleston, SC</v>
      </c>
      <c r="E413" s="4">
        <f>VLOOKUP(D413,'sunrise times'!$A$2:$B$956,2,FALSE)</f>
        <v>0.28680555555555554</v>
      </c>
      <c r="F413" s="4"/>
      <c r="G413" s="4">
        <f>VLOOKUP($C413,'time leaving home q1 q2 q3'!$C$2:$F$956,2,FALSE)</f>
        <v>0.27638888888888891</v>
      </c>
      <c r="H413" s="14">
        <f>VLOOKUP($C413,'commute time q1 q2 q3'!$C$2:$F$957,2,FALSE)</f>
        <v>15.213585448566437</v>
      </c>
      <c r="I413" s="4">
        <f t="shared" si="36"/>
        <v>0.28680555555555559</v>
      </c>
      <c r="J413" s="13">
        <f t="shared" si="37"/>
        <v>7.9936057773011271E-14</v>
      </c>
      <c r="K413" s="4"/>
      <c r="L413" s="4">
        <f>VLOOKUP($C413,'time leaving home q1 q2 q3'!$C$2:$F$956,3,FALSE)</f>
        <v>0.31319444444444444</v>
      </c>
      <c r="M413" s="14">
        <f>VLOOKUP($C413,'commute time q1 q2 q3'!$C$2:$F$957,3,FALSE)</f>
        <v>22.177029165724623</v>
      </c>
      <c r="N413" s="4">
        <f t="shared" si="38"/>
        <v>0.32847222222222222</v>
      </c>
      <c r="O413" s="13">
        <f t="shared" si="39"/>
        <v>60.000000000000021</v>
      </c>
      <c r="Q413" s="4">
        <f>VLOOKUP($C413,'time leaving home q1 q2 q3'!$C$2:$F$956,4,FALSE)</f>
        <v>0.3659722222222222</v>
      </c>
      <c r="R413" s="14">
        <f>VLOOKUP($C413,'commute time q1 q2 q3'!$C$2:$F$957,3,FALSE)</f>
        <v>22.177029165724623</v>
      </c>
      <c r="S413" s="4">
        <f t="shared" si="40"/>
        <v>0.38124999999999998</v>
      </c>
      <c r="T413" s="13">
        <f t="shared" si="41"/>
        <v>136</v>
      </c>
    </row>
    <row r="414" spans="1:20" x14ac:dyDescent="0.25">
      <c r="A414" s="6" t="s">
        <v>800</v>
      </c>
      <c r="B414" s="6">
        <v>26540</v>
      </c>
      <c r="C414" s="6" t="s">
        <v>801</v>
      </c>
      <c r="D414" s="6" t="str">
        <f>VLOOKUP(C414,'alternate id'!$A$2:$C$956,3,FALSE)</f>
        <v>Huntington, IN</v>
      </c>
      <c r="E414" s="4">
        <f>VLOOKUP(D414,'sunrise times'!$A$2:$B$956,2,FALSE)</f>
        <v>0.30138888888888887</v>
      </c>
      <c r="F414" s="4"/>
      <c r="G414" s="4">
        <f>VLOOKUP($C414,'time leaving home q1 q2 q3'!$C$2:$F$956,2,FALSE)</f>
        <v>0.2673611111111111</v>
      </c>
      <c r="H414" s="14">
        <f>VLOOKUP($C414,'commute time q1 q2 q3'!$C$2:$F$957,2,FALSE)</f>
        <v>8.7333531510107019</v>
      </c>
      <c r="I414" s="4">
        <f t="shared" si="36"/>
        <v>0.27291666666666664</v>
      </c>
      <c r="J414" s="13">
        <f t="shared" si="37"/>
        <v>-41.000000000000014</v>
      </c>
      <c r="K414" s="4"/>
      <c r="L414" s="4">
        <f>VLOOKUP($C414,'time leaving home q1 q2 q3'!$C$2:$F$956,3,FALSE)</f>
        <v>0.31319444444444444</v>
      </c>
      <c r="M414" s="14">
        <f>VLOOKUP($C414,'commute time q1 q2 q3'!$C$2:$F$957,3,FALSE)</f>
        <v>16.566486035848271</v>
      </c>
      <c r="N414" s="4">
        <f t="shared" si="38"/>
        <v>0.32430555555555557</v>
      </c>
      <c r="O414" s="13">
        <f t="shared" si="39"/>
        <v>33.000000000000043</v>
      </c>
      <c r="Q414" s="4">
        <f>VLOOKUP($C414,'time leaving home q1 q2 q3'!$C$2:$F$956,4,FALSE)</f>
        <v>0.44861111111111113</v>
      </c>
      <c r="R414" s="14">
        <f>VLOOKUP($C414,'commute time q1 q2 q3'!$C$2:$F$957,3,FALSE)</f>
        <v>16.566486035848271</v>
      </c>
      <c r="S414" s="4">
        <f t="shared" si="40"/>
        <v>0.45972222222222225</v>
      </c>
      <c r="T414" s="13">
        <f t="shared" si="41"/>
        <v>228.00000000000009</v>
      </c>
    </row>
    <row r="415" spans="1:20" x14ac:dyDescent="0.25">
      <c r="A415" s="6" t="s">
        <v>1524</v>
      </c>
      <c r="B415" s="6">
        <v>41500</v>
      </c>
      <c r="C415" s="6" t="s">
        <v>1525</v>
      </c>
      <c r="D415" s="6" t="str">
        <f>VLOOKUP(C415,'alternate id'!$A$2:$C$956,3,FALSE)</f>
        <v>Salinas, CA</v>
      </c>
      <c r="E415" s="4">
        <f>VLOOKUP(D415,'sunrise times'!$A$2:$B$956,2,FALSE)</f>
        <v>0.27708333333333335</v>
      </c>
      <c r="F415" s="4"/>
      <c r="G415" s="4">
        <f>VLOOKUP($C415,'time leaving home q1 q2 q3'!$C$2:$F$956,2,FALSE)</f>
        <v>0.26874999999999999</v>
      </c>
      <c r="H415" s="14">
        <f>VLOOKUP($C415,'commute time q1 q2 q3'!$C$2:$F$957,2,FALSE)</f>
        <v>12.755024676346469</v>
      </c>
      <c r="I415" s="4">
        <f t="shared" si="36"/>
        <v>0.27708333333333335</v>
      </c>
      <c r="J415" s="13">
        <f t="shared" si="37"/>
        <v>0</v>
      </c>
      <c r="K415" s="4"/>
      <c r="L415" s="4">
        <f>VLOOKUP($C415,'time leaving home q1 q2 q3'!$C$2:$F$956,3,FALSE)</f>
        <v>0.31319444444444444</v>
      </c>
      <c r="M415" s="14">
        <f>VLOOKUP($C415,'commute time q1 q2 q3'!$C$2:$F$957,3,FALSE)</f>
        <v>20.065882015214584</v>
      </c>
      <c r="N415" s="4">
        <f t="shared" si="38"/>
        <v>0.32708333333333334</v>
      </c>
      <c r="O415" s="13">
        <f t="shared" si="39"/>
        <v>71.999999999999972</v>
      </c>
      <c r="Q415" s="4">
        <f>VLOOKUP($C415,'time leaving home q1 q2 q3'!$C$2:$F$956,4,FALSE)</f>
        <v>0.36527777777777781</v>
      </c>
      <c r="R415" s="14">
        <f>VLOOKUP($C415,'commute time q1 q2 q3'!$C$2:$F$957,3,FALSE)</f>
        <v>20.065882015214584</v>
      </c>
      <c r="S415" s="4">
        <f t="shared" si="40"/>
        <v>0.37916666666666671</v>
      </c>
      <c r="T415" s="13">
        <f t="shared" si="41"/>
        <v>147.00000000000006</v>
      </c>
    </row>
    <row r="416" spans="1:20" x14ac:dyDescent="0.25">
      <c r="A416" s="6" t="s">
        <v>124</v>
      </c>
      <c r="B416" s="6">
        <v>12460</v>
      </c>
      <c r="C416" s="6" t="s">
        <v>125</v>
      </c>
      <c r="D416" s="6" t="str">
        <f>VLOOKUP(C416,'alternate id'!$A$2:$C$956,3,FALSE)</f>
        <v>Bainbridge, GA</v>
      </c>
      <c r="E416" s="4">
        <f>VLOOKUP(D416,'sunrise times'!$A$2:$B$956,2,FALSE)</f>
        <v>0.29930555555555555</v>
      </c>
      <c r="F416" s="4"/>
      <c r="G416" s="4">
        <f>VLOOKUP($C416,'time leaving home q1 q2 q3'!$C$2:$F$956,2,FALSE)</f>
        <v>0.27777777777777779</v>
      </c>
      <c r="H416" s="14">
        <f>VLOOKUP($C416,'commute time q1 q2 q3'!$C$2:$F$957,2,FALSE)</f>
        <v>11.363374880153403</v>
      </c>
      <c r="I416" s="4">
        <f t="shared" si="36"/>
        <v>0.28541666666666665</v>
      </c>
      <c r="J416" s="13">
        <f t="shared" si="37"/>
        <v>-20.000000000000007</v>
      </c>
      <c r="K416" s="4"/>
      <c r="L416" s="4">
        <f>VLOOKUP($C416,'time leaving home q1 q2 q3'!$C$2:$F$956,3,FALSE)</f>
        <v>0.31319444444444444</v>
      </c>
      <c r="M416" s="14">
        <f>VLOOKUP($C416,'commute time q1 q2 q3'!$C$2:$F$957,3,FALSE)</f>
        <v>17.039484978540774</v>
      </c>
      <c r="N416" s="4">
        <f t="shared" si="38"/>
        <v>0.32500000000000001</v>
      </c>
      <c r="O416" s="13">
        <f t="shared" si="39"/>
        <v>37.000000000000028</v>
      </c>
      <c r="Q416" s="4">
        <f>VLOOKUP($C416,'time leaving home q1 q2 q3'!$C$2:$F$956,4,FALSE)</f>
        <v>0.35069444444444442</v>
      </c>
      <c r="R416" s="14">
        <f>VLOOKUP($C416,'commute time q1 q2 q3'!$C$2:$F$957,3,FALSE)</f>
        <v>17.039484978540774</v>
      </c>
      <c r="S416" s="4">
        <f t="shared" si="40"/>
        <v>0.36249999999999999</v>
      </c>
      <c r="T416" s="13">
        <f t="shared" si="41"/>
        <v>91</v>
      </c>
    </row>
    <row r="417" spans="1:20" x14ac:dyDescent="0.25">
      <c r="A417" s="6" t="s">
        <v>1512</v>
      </c>
      <c r="B417" s="6">
        <v>41140</v>
      </c>
      <c r="C417" s="6" t="s">
        <v>1513</v>
      </c>
      <c r="D417" s="6" t="str">
        <f>VLOOKUP(C417,'alternate id'!$A$2:$C$956,3,FALSE)</f>
        <v>St. Joseph, MO</v>
      </c>
      <c r="E417" s="4">
        <f>VLOOKUP(D417,'sunrise times'!$A$2:$B$956,2,FALSE)</f>
        <v>0.28541666666666665</v>
      </c>
      <c r="F417" s="4"/>
      <c r="G417" s="4">
        <f>VLOOKUP($C417,'time leaving home q1 q2 q3'!$C$2:$F$956,2,FALSE)</f>
        <v>0.2722222222222222</v>
      </c>
      <c r="H417" s="14">
        <f>VLOOKUP($C417,'commute time q1 q2 q3'!$C$2:$F$957,2,FALSE)</f>
        <v>10.673085091320969</v>
      </c>
      <c r="I417" s="4">
        <f t="shared" si="36"/>
        <v>0.27916666666666662</v>
      </c>
      <c r="J417" s="13">
        <f t="shared" si="37"/>
        <v>-9.000000000000048</v>
      </c>
      <c r="K417" s="4"/>
      <c r="L417" s="4">
        <f>VLOOKUP($C417,'time leaving home q1 q2 q3'!$C$2:$F$956,3,FALSE)</f>
        <v>0.31319444444444444</v>
      </c>
      <c r="M417" s="14">
        <f>VLOOKUP($C417,'commute time q1 q2 q3'!$C$2:$F$957,3,FALSE)</f>
        <v>15.787257109498791</v>
      </c>
      <c r="N417" s="4">
        <f t="shared" si="38"/>
        <v>0.32361111111111113</v>
      </c>
      <c r="O417" s="13">
        <f t="shared" si="39"/>
        <v>55.00000000000005</v>
      </c>
      <c r="Q417" s="4">
        <f>VLOOKUP($C417,'time leaving home q1 q2 q3'!$C$2:$F$956,4,FALSE)</f>
        <v>0.38750000000000001</v>
      </c>
      <c r="R417" s="14">
        <f>VLOOKUP($C417,'commute time q1 q2 q3'!$C$2:$F$957,3,FALSE)</f>
        <v>15.787257109498791</v>
      </c>
      <c r="S417" s="4">
        <f t="shared" si="40"/>
        <v>0.3979166666666667</v>
      </c>
      <c r="T417" s="13">
        <f t="shared" si="41"/>
        <v>162.00000000000006</v>
      </c>
    </row>
    <row r="418" spans="1:20" x14ac:dyDescent="0.25">
      <c r="A418" s="6" t="s">
        <v>1646</v>
      </c>
      <c r="B418" s="6">
        <v>43980</v>
      </c>
      <c r="C418" s="6" t="s">
        <v>1647</v>
      </c>
      <c r="D418" s="6" t="str">
        <f>VLOOKUP(C418,'alternate id'!$A$2:$C$956,3,FALSE)</f>
        <v>Spencer, IA</v>
      </c>
      <c r="E418" s="4">
        <f>VLOOKUP(D418,'sunrise times'!$A$2:$B$956,2,FALSE)</f>
        <v>0.28611111111111115</v>
      </c>
      <c r="F418" s="4"/>
      <c r="G418" s="4">
        <f>VLOOKUP($C418,'time leaving home q1 q2 q3'!$C$2:$F$956,2,FALSE)</f>
        <v>0.27847222222222223</v>
      </c>
      <c r="H418" s="14">
        <f>VLOOKUP($C418,'commute time q1 q2 q3'!$C$2:$F$957,2,FALSE)</f>
        <v>6.982859368913128</v>
      </c>
      <c r="I418" s="4">
        <f t="shared" si="36"/>
        <v>0.28263888888888888</v>
      </c>
      <c r="J418" s="13">
        <f t="shared" si="37"/>
        <v>-5.0000000000000622</v>
      </c>
      <c r="K418" s="4"/>
      <c r="L418" s="4">
        <f>VLOOKUP($C418,'time leaving home q1 q2 q3'!$C$2:$F$956,3,FALSE)</f>
        <v>0.31319444444444444</v>
      </c>
      <c r="M418" s="14">
        <f>VLOOKUP($C418,'commute time q1 q2 q3'!$C$2:$F$957,3,FALSE)</f>
        <v>11.850670070197831</v>
      </c>
      <c r="N418" s="4">
        <f t="shared" si="38"/>
        <v>0.3208333333333333</v>
      </c>
      <c r="O418" s="13">
        <f t="shared" si="39"/>
        <v>49.999999999999908</v>
      </c>
      <c r="Q418" s="4">
        <f>VLOOKUP($C418,'time leaving home q1 q2 q3'!$C$2:$F$956,4,FALSE)</f>
        <v>0.3527777777777778</v>
      </c>
      <c r="R418" s="14">
        <f>VLOOKUP($C418,'commute time q1 q2 q3'!$C$2:$F$957,3,FALSE)</f>
        <v>11.850670070197831</v>
      </c>
      <c r="S418" s="4">
        <f t="shared" si="40"/>
        <v>0.36041666666666666</v>
      </c>
      <c r="T418" s="13">
        <f t="shared" si="41"/>
        <v>106.99999999999993</v>
      </c>
    </row>
    <row r="419" spans="1:20" x14ac:dyDescent="0.25">
      <c r="A419" s="6" t="s">
        <v>1110</v>
      </c>
      <c r="B419" s="6">
        <v>32860</v>
      </c>
      <c r="C419" s="6" t="s">
        <v>1111</v>
      </c>
      <c r="D419" s="6" t="str">
        <f>VLOOKUP(C419,'alternate id'!$A$2:$C$956,3,FALSE)</f>
        <v>Menomonie, WI</v>
      </c>
      <c r="E419" s="4">
        <f>VLOOKUP(D419,'sunrise times'!$A$2:$B$956,2,FALSE)</f>
        <v>0.27708333333333335</v>
      </c>
      <c r="F419" s="4"/>
      <c r="G419" s="4">
        <f>VLOOKUP($C419,'time leaving home q1 q2 q3'!$C$2:$F$956,2,FALSE)</f>
        <v>0.26458333333333334</v>
      </c>
      <c r="H419" s="14">
        <f>VLOOKUP($C419,'commute time q1 q2 q3'!$C$2:$F$957,2,FALSE)</f>
        <v>10.621574344023324</v>
      </c>
      <c r="I419" s="4">
        <f t="shared" si="36"/>
        <v>0.27152777777777776</v>
      </c>
      <c r="J419" s="13">
        <f t="shared" si="37"/>
        <v>-8.0000000000000515</v>
      </c>
      <c r="K419" s="4"/>
      <c r="L419" s="4">
        <f>VLOOKUP($C419,'time leaving home q1 q2 q3'!$C$2:$F$956,3,FALSE)</f>
        <v>0.31319444444444444</v>
      </c>
      <c r="M419" s="14">
        <f>VLOOKUP($C419,'commute time q1 q2 q3'!$C$2:$F$957,3,FALSE)</f>
        <v>17.978751225890814</v>
      </c>
      <c r="N419" s="4">
        <f t="shared" si="38"/>
        <v>0.32500000000000001</v>
      </c>
      <c r="O419" s="13">
        <f t="shared" si="39"/>
        <v>69</v>
      </c>
      <c r="Q419" s="4">
        <f>VLOOKUP($C419,'time leaving home q1 q2 q3'!$C$2:$F$956,4,FALSE)</f>
        <v>0.42152777777777778</v>
      </c>
      <c r="R419" s="14">
        <f>VLOOKUP($C419,'commute time q1 q2 q3'!$C$2:$F$957,3,FALSE)</f>
        <v>17.978751225890814</v>
      </c>
      <c r="S419" s="4">
        <f t="shared" si="40"/>
        <v>0.43333333333333335</v>
      </c>
      <c r="T419" s="13">
        <f t="shared" si="41"/>
        <v>225</v>
      </c>
    </row>
    <row r="420" spans="1:20" x14ac:dyDescent="0.25">
      <c r="A420" s="6" t="s">
        <v>572</v>
      </c>
      <c r="B420" s="6">
        <v>21860</v>
      </c>
      <c r="C420" s="6" t="s">
        <v>573</v>
      </c>
      <c r="D420" s="6" t="str">
        <f>VLOOKUP(C420,'alternate id'!$A$2:$C$956,3,FALSE)</f>
        <v>Fairmont, MN</v>
      </c>
      <c r="E420" s="4">
        <f>VLOOKUP(D420,'sunrise times'!$A$2:$B$956,2,FALSE)</f>
        <v>0.28402777777777777</v>
      </c>
      <c r="F420" s="4"/>
      <c r="G420" s="4">
        <f>VLOOKUP($C420,'time leaving home q1 q2 q3'!$C$2:$F$956,2,FALSE)</f>
        <v>0.27777777777777779</v>
      </c>
      <c r="H420" s="14">
        <f>VLOOKUP($C420,'commute time q1 q2 q3'!$C$2:$F$957,2,FALSE)</f>
        <v>7.0532003325020778</v>
      </c>
      <c r="I420" s="4">
        <f t="shared" si="36"/>
        <v>0.28263888888888888</v>
      </c>
      <c r="J420" s="13">
        <f t="shared" si="37"/>
        <v>-1.9999999999999929</v>
      </c>
      <c r="K420" s="4"/>
      <c r="L420" s="4">
        <f>VLOOKUP($C420,'time leaving home q1 q2 q3'!$C$2:$F$956,3,FALSE)</f>
        <v>0.31319444444444444</v>
      </c>
      <c r="M420" s="14">
        <f>VLOOKUP($C420,'commute time q1 q2 q3'!$C$2:$F$957,3,FALSE)</f>
        <v>12.768539325842696</v>
      </c>
      <c r="N420" s="4">
        <f t="shared" si="38"/>
        <v>0.3215277777777778</v>
      </c>
      <c r="O420" s="13">
        <f t="shared" si="39"/>
        <v>54.000000000000043</v>
      </c>
      <c r="Q420" s="4">
        <f>VLOOKUP($C420,'time leaving home q1 q2 q3'!$C$2:$F$956,4,FALSE)</f>
        <v>0.35486111111111113</v>
      </c>
      <c r="R420" s="14">
        <f>VLOOKUP($C420,'commute time q1 q2 q3'!$C$2:$F$957,3,FALSE)</f>
        <v>12.768539325842696</v>
      </c>
      <c r="S420" s="4">
        <f t="shared" si="40"/>
        <v>0.36319444444444449</v>
      </c>
      <c r="T420" s="13">
        <f t="shared" si="41"/>
        <v>114.00000000000009</v>
      </c>
    </row>
    <row r="421" spans="1:20" x14ac:dyDescent="0.25">
      <c r="A421" s="6" t="s">
        <v>132</v>
      </c>
      <c r="B421" s="6">
        <v>12660</v>
      </c>
      <c r="C421" s="6" t="s">
        <v>133</v>
      </c>
      <c r="D421" s="6" t="str">
        <f>VLOOKUP(C421,'alternate id'!$A$2:$C$956,3,FALSE)</f>
        <v>Baraboo, WI</v>
      </c>
      <c r="E421" s="4">
        <f>VLOOKUP(D421,'sunrise times'!$A$2:$B$956,2,FALSE)</f>
        <v>0.27083333333333331</v>
      </c>
      <c r="F421" s="4"/>
      <c r="G421" s="4">
        <f>VLOOKUP($C421,'time leaving home q1 q2 q3'!$C$2:$F$956,2,FALSE)</f>
        <v>0.27152777777777776</v>
      </c>
      <c r="H421" s="14">
        <f>VLOOKUP($C421,'commute time q1 q2 q3'!$C$2:$F$957,2,FALSE)</f>
        <v>8.9912250516173433</v>
      </c>
      <c r="I421" s="4">
        <f t="shared" si="36"/>
        <v>0.27708333333333329</v>
      </c>
      <c r="J421" s="13">
        <f t="shared" si="37"/>
        <v>8.999999999999968</v>
      </c>
      <c r="K421" s="4"/>
      <c r="L421" s="4">
        <f>VLOOKUP($C421,'time leaving home q1 q2 q3'!$C$2:$F$956,3,FALSE)</f>
        <v>0.31319444444444444</v>
      </c>
      <c r="M421" s="14">
        <f>VLOOKUP($C421,'commute time q1 q2 q3'!$C$2:$F$957,3,FALSE)</f>
        <v>17.000825593395252</v>
      </c>
      <c r="N421" s="4">
        <f t="shared" si="38"/>
        <v>0.32500000000000001</v>
      </c>
      <c r="O421" s="13">
        <f t="shared" si="39"/>
        <v>78.000000000000043</v>
      </c>
      <c r="Q421" s="4">
        <f>VLOOKUP($C421,'time leaving home q1 q2 q3'!$C$2:$F$956,4,FALSE)</f>
        <v>0.3756944444444445</v>
      </c>
      <c r="R421" s="14">
        <f>VLOOKUP($C421,'commute time q1 q2 q3'!$C$2:$F$957,3,FALSE)</f>
        <v>17.000825593395252</v>
      </c>
      <c r="S421" s="4">
        <f t="shared" si="40"/>
        <v>0.38750000000000007</v>
      </c>
      <c r="T421" s="13">
        <f t="shared" si="41"/>
        <v>168.00000000000011</v>
      </c>
    </row>
    <row r="422" spans="1:20" x14ac:dyDescent="0.25">
      <c r="A422" s="6" t="s">
        <v>1834</v>
      </c>
      <c r="B422" s="6">
        <v>47920</v>
      </c>
      <c r="C422" s="6" t="s">
        <v>1835</v>
      </c>
      <c r="D422" s="6" t="str">
        <f>VLOOKUP(C422,'alternate id'!$A$2:$C$956,3,FALSE)</f>
        <v>Washington Court House, OH</v>
      </c>
      <c r="E422" s="4">
        <f>VLOOKUP(D422,'sunrise times'!$A$2:$B$956,2,FALSE)</f>
        <v>0.29583333333333334</v>
      </c>
      <c r="F422" s="4"/>
      <c r="G422" s="4">
        <f>VLOOKUP($C422,'time leaving home q1 q2 q3'!$C$2:$F$956,2,FALSE)</f>
        <v>0.26319444444444445</v>
      </c>
      <c r="H422" s="14">
        <f>VLOOKUP($C422,'commute time q1 q2 q3'!$C$2:$F$957,2,FALSE)</f>
        <v>10.34936598163533</v>
      </c>
      <c r="I422" s="4">
        <f t="shared" si="36"/>
        <v>0.27013888888888887</v>
      </c>
      <c r="J422" s="13">
        <f t="shared" si="37"/>
        <v>-37.000000000000028</v>
      </c>
      <c r="K422" s="4"/>
      <c r="L422" s="4">
        <f>VLOOKUP($C422,'time leaving home q1 q2 q3'!$C$2:$F$956,3,FALSE)</f>
        <v>0.31319444444444444</v>
      </c>
      <c r="M422" s="14">
        <f>VLOOKUP($C422,'commute time q1 q2 q3'!$C$2:$F$957,3,FALSE)</f>
        <v>17.258753709198814</v>
      </c>
      <c r="N422" s="4">
        <f t="shared" si="38"/>
        <v>0.32500000000000001</v>
      </c>
      <c r="O422" s="13">
        <f t="shared" si="39"/>
        <v>42.000000000000014</v>
      </c>
      <c r="Q422" s="4">
        <f>VLOOKUP($C422,'time leaving home q1 q2 q3'!$C$2:$F$956,4,FALSE)</f>
        <v>0.39097222222222222</v>
      </c>
      <c r="R422" s="14">
        <f>VLOOKUP($C422,'commute time q1 q2 q3'!$C$2:$F$957,3,FALSE)</f>
        <v>17.258753709198814</v>
      </c>
      <c r="S422" s="4">
        <f t="shared" si="40"/>
        <v>0.40277777777777779</v>
      </c>
      <c r="T422" s="13">
        <f t="shared" si="41"/>
        <v>154</v>
      </c>
    </row>
    <row r="423" spans="1:20" x14ac:dyDescent="0.25">
      <c r="A423" s="6" t="s">
        <v>1888</v>
      </c>
      <c r="B423" s="6">
        <v>49260</v>
      </c>
      <c r="C423" s="6" t="s">
        <v>1889</v>
      </c>
      <c r="D423" s="6" t="str">
        <f>VLOOKUP(C423,'alternate id'!$A$2:$C$956,3,FALSE)</f>
        <v>Woodward, OK</v>
      </c>
      <c r="E423" s="4">
        <f>VLOOKUP(D423,'sunrise times'!$A$2:$B$956,2,FALSE)</f>
        <v>0.2986111111111111</v>
      </c>
      <c r="F423" s="4"/>
      <c r="G423" s="4">
        <f>VLOOKUP($C423,'time leaving home q1 q2 q3'!$C$2:$F$956,2,FALSE)</f>
        <v>0.27291666666666664</v>
      </c>
      <c r="H423" s="14">
        <f>VLOOKUP($C423,'commute time q1 q2 q3'!$C$2:$F$957,2,FALSE)</f>
        <v>7.6001788908765651</v>
      </c>
      <c r="I423" s="4">
        <f t="shared" si="36"/>
        <v>0.27777777777777773</v>
      </c>
      <c r="J423" s="13">
        <f t="shared" si="37"/>
        <v>-30.000000000000053</v>
      </c>
      <c r="K423" s="4"/>
      <c r="L423" s="4">
        <f>VLOOKUP($C423,'time leaving home q1 q2 q3'!$C$2:$F$956,3,FALSE)</f>
        <v>0.31319444444444444</v>
      </c>
      <c r="M423" s="14">
        <f>VLOOKUP($C423,'commute time q1 q2 q3'!$C$2:$F$957,3,FALSE)</f>
        <v>12.637616718541574</v>
      </c>
      <c r="N423" s="4">
        <f t="shared" si="38"/>
        <v>0.3215277777777778</v>
      </c>
      <c r="O423" s="13">
        <f t="shared" si="39"/>
        <v>33.000000000000043</v>
      </c>
      <c r="Q423" s="4">
        <f>VLOOKUP($C423,'time leaving home q1 q2 q3'!$C$2:$F$956,4,FALSE)</f>
        <v>0.34722222222222227</v>
      </c>
      <c r="R423" s="14">
        <f>VLOOKUP($C423,'commute time q1 q2 q3'!$C$2:$F$957,3,FALSE)</f>
        <v>12.637616718541574</v>
      </c>
      <c r="S423" s="4">
        <f t="shared" si="40"/>
        <v>0.35555555555555562</v>
      </c>
      <c r="T423" s="13">
        <f t="shared" si="41"/>
        <v>82.000000000000114</v>
      </c>
    </row>
    <row r="424" spans="1:20" x14ac:dyDescent="0.25">
      <c r="A424" s="6" t="s">
        <v>1696</v>
      </c>
      <c r="B424" s="6">
        <v>45000</v>
      </c>
      <c r="C424" s="6" t="s">
        <v>1697</v>
      </c>
      <c r="D424" s="6" t="str">
        <f>VLOOKUP(C424,'alternate id'!$A$2:$C$956,3,FALSE)</f>
        <v>Susanville, CA</v>
      </c>
      <c r="E424" s="4">
        <f>VLOOKUP(D424,'sunrise times'!$A$2:$B$956,2,FALSE)</f>
        <v>0.27361111111111108</v>
      </c>
      <c r="F424" s="4"/>
      <c r="G424" s="4">
        <f>VLOOKUP($C424,'time leaving home q1 q2 q3'!$C$2:$F$956,2,FALSE)</f>
        <v>0.25625000000000003</v>
      </c>
      <c r="H424" s="14">
        <f>VLOOKUP($C424,'commute time q1 q2 q3'!$C$2:$F$957,2,FALSE)</f>
        <v>8.2808988764044944</v>
      </c>
      <c r="I424" s="4">
        <f t="shared" si="36"/>
        <v>0.26180555555555557</v>
      </c>
      <c r="J424" s="13">
        <f t="shared" si="37"/>
        <v>-16.99999999999994</v>
      </c>
      <c r="K424" s="4"/>
      <c r="L424" s="4">
        <f>VLOOKUP($C424,'time leaving home q1 q2 q3'!$C$2:$F$956,3,FALSE)</f>
        <v>0.31388888888888888</v>
      </c>
      <c r="M424" s="14">
        <f>VLOOKUP($C424,'commute time q1 q2 q3'!$C$2:$F$957,3,FALSE)</f>
        <v>16.195530726256983</v>
      </c>
      <c r="N424" s="4">
        <f t="shared" si="38"/>
        <v>0.32500000000000001</v>
      </c>
      <c r="O424" s="13">
        <f t="shared" si="39"/>
        <v>74.000000000000057</v>
      </c>
      <c r="Q424" s="4">
        <f>VLOOKUP($C424,'time leaving home q1 q2 q3'!$C$2:$F$956,4,FALSE)</f>
        <v>0.3659722222222222</v>
      </c>
      <c r="R424" s="14">
        <f>VLOOKUP($C424,'commute time q1 q2 q3'!$C$2:$F$957,3,FALSE)</f>
        <v>16.195530726256983</v>
      </c>
      <c r="S424" s="4">
        <f t="shared" si="40"/>
        <v>0.37708333333333333</v>
      </c>
      <c r="T424" s="13">
        <f t="shared" si="41"/>
        <v>149.00000000000003</v>
      </c>
    </row>
    <row r="425" spans="1:20" x14ac:dyDescent="0.25">
      <c r="A425" s="6" t="s">
        <v>292</v>
      </c>
      <c r="B425" s="6">
        <v>16020</v>
      </c>
      <c r="C425" s="6" t="s">
        <v>293</v>
      </c>
      <c r="D425" s="6" t="str">
        <f>VLOOKUP(C425,'alternate id'!$A$2:$C$956,3,FALSE)</f>
        <v>Cape Girardeau, MO</v>
      </c>
      <c r="E425" s="4">
        <f>VLOOKUP(D425,'sunrise times'!$A$2:$B$956,2,FALSE)</f>
        <v>0.27083333333333331</v>
      </c>
      <c r="F425" s="4"/>
      <c r="G425" s="4">
        <f>VLOOKUP($C425,'time leaving home q1 q2 q3'!$C$2:$F$956,2,FALSE)</f>
        <v>0.27430555555555552</v>
      </c>
      <c r="H425" s="14">
        <f>VLOOKUP($C425,'commute time q1 q2 q3'!$C$2:$F$957,2,FALSE)</f>
        <v>10.778998025666338</v>
      </c>
      <c r="I425" s="4">
        <f t="shared" si="36"/>
        <v>0.28124999999999994</v>
      </c>
      <c r="J425" s="13">
        <f t="shared" si="37"/>
        <v>14.999999999999947</v>
      </c>
      <c r="K425" s="4"/>
      <c r="L425" s="4">
        <f>VLOOKUP($C425,'time leaving home q1 q2 q3'!$C$2:$F$956,3,FALSE)</f>
        <v>0.31388888888888888</v>
      </c>
      <c r="M425" s="14">
        <f>VLOOKUP($C425,'commute time q1 q2 q3'!$C$2:$F$957,3,FALSE)</f>
        <v>17.234308510638296</v>
      </c>
      <c r="N425" s="4">
        <f t="shared" si="38"/>
        <v>0.32569444444444445</v>
      </c>
      <c r="O425" s="13">
        <f t="shared" si="39"/>
        <v>79.000000000000043</v>
      </c>
      <c r="Q425" s="4">
        <f>VLOOKUP($C425,'time leaving home q1 q2 q3'!$C$2:$F$956,4,FALSE)</f>
        <v>0.37083333333333335</v>
      </c>
      <c r="R425" s="14">
        <f>VLOOKUP($C425,'commute time q1 q2 q3'!$C$2:$F$957,3,FALSE)</f>
        <v>17.234308510638296</v>
      </c>
      <c r="S425" s="4">
        <f t="shared" si="40"/>
        <v>0.38263888888888892</v>
      </c>
      <c r="T425" s="13">
        <f t="shared" si="41"/>
        <v>161.00000000000006</v>
      </c>
    </row>
    <row r="426" spans="1:20" x14ac:dyDescent="0.25">
      <c r="A426" s="6" t="s">
        <v>462</v>
      </c>
      <c r="B426" s="6">
        <v>19620</v>
      </c>
      <c r="C426" s="6" t="s">
        <v>463</v>
      </c>
      <c r="D426" s="6" t="str">
        <f>VLOOKUP(C426,'alternate id'!$A$2:$C$956,3,FALSE)</f>
        <v>Del Rio, TX</v>
      </c>
      <c r="E426" s="4">
        <f>VLOOKUP(D426,'sunrise times'!$A$2:$B$956,2,FALSE)</f>
        <v>0.30277777777777776</v>
      </c>
      <c r="F426" s="4"/>
      <c r="G426" s="4">
        <f>VLOOKUP($C426,'time leaving home q1 q2 q3'!$C$2:$F$956,2,FALSE)</f>
        <v>0.28055555555555556</v>
      </c>
      <c r="H426" s="14">
        <f>VLOOKUP($C426,'commute time q1 q2 q3'!$C$2:$F$957,2,FALSE)</f>
        <v>10.269403357154728</v>
      </c>
      <c r="I426" s="4">
        <f t="shared" si="36"/>
        <v>0.28749999999999998</v>
      </c>
      <c r="J426" s="13">
        <f t="shared" si="37"/>
        <v>-22</v>
      </c>
      <c r="K426" s="4"/>
      <c r="L426" s="4">
        <f>VLOOKUP($C426,'time leaving home q1 q2 q3'!$C$2:$F$956,3,FALSE)</f>
        <v>0.31388888888888888</v>
      </c>
      <c r="M426" s="14">
        <f>VLOOKUP($C426,'commute time q1 q2 q3'!$C$2:$F$957,3,FALSE)</f>
        <v>13.427954129965098</v>
      </c>
      <c r="N426" s="4">
        <f t="shared" si="38"/>
        <v>0.32291666666666669</v>
      </c>
      <c r="O426" s="13">
        <f t="shared" si="39"/>
        <v>29.000000000000057</v>
      </c>
      <c r="Q426" s="4">
        <f>VLOOKUP($C426,'time leaving home q1 q2 q3'!$C$2:$F$956,4,FALSE)</f>
        <v>0.35972222222222222</v>
      </c>
      <c r="R426" s="14">
        <f>VLOOKUP($C426,'commute time q1 q2 q3'!$C$2:$F$957,3,FALSE)</f>
        <v>13.427954129965098</v>
      </c>
      <c r="S426" s="4">
        <f t="shared" si="40"/>
        <v>0.36875000000000002</v>
      </c>
      <c r="T426" s="13">
        <f t="shared" si="41"/>
        <v>95.000000000000057</v>
      </c>
    </row>
    <row r="427" spans="1:20" x14ac:dyDescent="0.25">
      <c r="A427" s="6" t="s">
        <v>1082</v>
      </c>
      <c r="B427" s="6">
        <v>32300</v>
      </c>
      <c r="C427" s="6" t="s">
        <v>1083</v>
      </c>
      <c r="D427" s="6" t="str">
        <f>VLOOKUP(C427,'alternate id'!$A$2:$C$956,3,FALSE)</f>
        <v>Martinsville, VA</v>
      </c>
      <c r="E427" s="4">
        <f>VLOOKUP(D427,'sunrise times'!$A$2:$B$956,2,FALSE)</f>
        <v>0.28611111111111115</v>
      </c>
      <c r="F427" s="4"/>
      <c r="G427" s="4">
        <f>VLOOKUP($C427,'time leaving home q1 q2 q3'!$C$2:$F$956,2,FALSE)</f>
        <v>0.27430555555555552</v>
      </c>
      <c r="H427" s="14">
        <f>VLOOKUP($C427,'commute time q1 q2 q3'!$C$2:$F$957,2,FALSE)</f>
        <v>12.33630335681724</v>
      </c>
      <c r="I427" s="4">
        <f t="shared" si="36"/>
        <v>0.28263888888888888</v>
      </c>
      <c r="J427" s="13">
        <f t="shared" si="37"/>
        <v>-5.0000000000000622</v>
      </c>
      <c r="K427" s="4"/>
      <c r="L427" s="4">
        <f>VLOOKUP($C427,'time leaving home q1 q2 q3'!$C$2:$F$956,3,FALSE)</f>
        <v>0.31388888888888888</v>
      </c>
      <c r="M427" s="14">
        <f>VLOOKUP($C427,'commute time q1 q2 q3'!$C$2:$F$957,3,FALSE)</f>
        <v>18.90323992994746</v>
      </c>
      <c r="N427" s="4">
        <f t="shared" si="38"/>
        <v>0.3263888888888889</v>
      </c>
      <c r="O427" s="13">
        <f t="shared" si="39"/>
        <v>57.999999999999957</v>
      </c>
      <c r="Q427" s="4">
        <f>VLOOKUP($C427,'time leaving home q1 q2 q3'!$C$2:$F$956,4,FALSE)</f>
        <v>0.3666666666666667</v>
      </c>
      <c r="R427" s="14">
        <f>VLOOKUP($C427,'commute time q1 q2 q3'!$C$2:$F$957,3,FALSE)</f>
        <v>18.90323992994746</v>
      </c>
      <c r="S427" s="4">
        <f t="shared" si="40"/>
        <v>0.37916666666666671</v>
      </c>
      <c r="T427" s="13">
        <f t="shared" si="41"/>
        <v>134</v>
      </c>
    </row>
    <row r="428" spans="1:20" x14ac:dyDescent="0.25">
      <c r="A428" s="6" t="s">
        <v>1398</v>
      </c>
      <c r="B428" s="6">
        <v>38740</v>
      </c>
      <c r="C428" s="6" t="s">
        <v>1399</v>
      </c>
      <c r="D428" s="6" t="str">
        <f>VLOOKUP(C428,'alternate id'!$A$2:$C$956,3,FALSE)</f>
        <v>Poplar Bluff, MO</v>
      </c>
      <c r="E428" s="4">
        <f>VLOOKUP(D428,'sunrise times'!$A$2:$B$956,2,FALSE)</f>
        <v>0.27361111111111108</v>
      </c>
      <c r="F428" s="4"/>
      <c r="G428" s="4">
        <f>VLOOKUP($C428,'time leaving home q1 q2 q3'!$C$2:$F$956,2,FALSE)</f>
        <v>0.27708333333333335</v>
      </c>
      <c r="H428" s="14">
        <f>VLOOKUP($C428,'commute time q1 q2 q3'!$C$2:$F$957,2,FALSE)</f>
        <v>8.5871946082561088</v>
      </c>
      <c r="I428" s="4">
        <f t="shared" si="36"/>
        <v>0.28263888888888888</v>
      </c>
      <c r="J428" s="13">
        <f t="shared" si="37"/>
        <v>13.000000000000034</v>
      </c>
      <c r="K428" s="4"/>
      <c r="L428" s="4">
        <f>VLOOKUP($C428,'time leaving home q1 q2 q3'!$C$2:$F$956,3,FALSE)</f>
        <v>0.31388888888888888</v>
      </c>
      <c r="M428" s="14">
        <f>VLOOKUP($C428,'commute time q1 q2 q3'!$C$2:$F$957,3,FALSE)</f>
        <v>15.086827237585489</v>
      </c>
      <c r="N428" s="4">
        <f t="shared" si="38"/>
        <v>0.32430555555555557</v>
      </c>
      <c r="O428" s="13">
        <f t="shared" si="39"/>
        <v>73.000000000000057</v>
      </c>
      <c r="Q428" s="4">
        <f>VLOOKUP($C428,'time leaving home q1 q2 q3'!$C$2:$F$956,4,FALSE)</f>
        <v>0.3520833333333333</v>
      </c>
      <c r="R428" s="14">
        <f>VLOOKUP($C428,'commute time q1 q2 q3'!$C$2:$F$957,3,FALSE)</f>
        <v>15.086827237585489</v>
      </c>
      <c r="S428" s="4">
        <f t="shared" si="40"/>
        <v>0.36249999999999999</v>
      </c>
      <c r="T428" s="13">
        <f t="shared" si="41"/>
        <v>128</v>
      </c>
    </row>
    <row r="429" spans="1:20" x14ac:dyDescent="0.25">
      <c r="A429" s="6" t="s">
        <v>1876</v>
      </c>
      <c r="B429" s="6">
        <v>48940</v>
      </c>
      <c r="C429" s="6" t="s">
        <v>1877</v>
      </c>
      <c r="D429" s="6" t="str">
        <f>VLOOKUP(C429,'alternate id'!$A$2:$C$956,3,FALSE)</f>
        <v>Wilmington, OH</v>
      </c>
      <c r="E429" s="4">
        <f>VLOOKUP(D429,'sunrise times'!$A$2:$B$956,2,FALSE)</f>
        <v>0.29652777777777778</v>
      </c>
      <c r="F429" s="4"/>
      <c r="G429" s="4">
        <f>VLOOKUP($C429,'time leaving home q1 q2 q3'!$C$2:$F$956,2,FALSE)</f>
        <v>0.27083333333333331</v>
      </c>
      <c r="H429" s="14">
        <f>VLOOKUP($C429,'commute time q1 q2 q3'!$C$2:$F$957,2,FALSE)</f>
        <v>11.628755364806867</v>
      </c>
      <c r="I429" s="4">
        <f t="shared" si="36"/>
        <v>0.27847222222222218</v>
      </c>
      <c r="J429" s="13">
        <f t="shared" si="37"/>
        <v>-26.000000000000068</v>
      </c>
      <c r="K429" s="4"/>
      <c r="L429" s="4">
        <f>VLOOKUP($C429,'time leaving home q1 q2 q3'!$C$2:$F$956,3,FALSE)</f>
        <v>0.31388888888888888</v>
      </c>
      <c r="M429" s="14">
        <f>VLOOKUP($C429,'commute time q1 q2 q3'!$C$2:$F$957,3,FALSE)</f>
        <v>18.958586219207426</v>
      </c>
      <c r="N429" s="4">
        <f t="shared" si="38"/>
        <v>0.3263888888888889</v>
      </c>
      <c r="O429" s="13">
        <f t="shared" si="39"/>
        <v>43.000000000000007</v>
      </c>
      <c r="Q429" s="4">
        <f>VLOOKUP($C429,'time leaving home q1 q2 q3'!$C$2:$F$956,4,FALSE)</f>
        <v>0.39652777777777781</v>
      </c>
      <c r="R429" s="14">
        <f>VLOOKUP($C429,'commute time q1 q2 q3'!$C$2:$F$957,3,FALSE)</f>
        <v>18.958586219207426</v>
      </c>
      <c r="S429" s="4">
        <f t="shared" si="40"/>
        <v>0.40902777777777782</v>
      </c>
      <c r="T429" s="13">
        <f t="shared" si="41"/>
        <v>162.00000000000006</v>
      </c>
    </row>
    <row r="430" spans="1:20" x14ac:dyDescent="0.25">
      <c r="A430" s="6" t="s">
        <v>838</v>
      </c>
      <c r="B430" s="6">
        <v>27300</v>
      </c>
      <c r="C430" s="6" t="s">
        <v>839</v>
      </c>
      <c r="D430" s="6" t="str">
        <f>VLOOKUP(C430,'alternate id'!$A$2:$C$956,3,FALSE)</f>
        <v>Jacksonville, IL</v>
      </c>
      <c r="E430" s="4">
        <f>VLOOKUP(D430,'sunrise times'!$A$2:$B$956,2,FALSE)</f>
        <v>0.27291666666666664</v>
      </c>
      <c r="F430" s="4"/>
      <c r="G430" s="4">
        <f>VLOOKUP($C430,'time leaving home q1 q2 q3'!$C$2:$F$956,2,FALSE)</f>
        <v>0.27986111111111112</v>
      </c>
      <c r="H430" s="14">
        <f>VLOOKUP($C430,'commute time q1 q2 q3'!$C$2:$F$957,2,FALSE)</f>
        <v>8.0545087483176303</v>
      </c>
      <c r="I430" s="4">
        <f t="shared" si="36"/>
        <v>0.28541666666666665</v>
      </c>
      <c r="J430" s="13">
        <f t="shared" si="37"/>
        <v>18.000000000000014</v>
      </c>
      <c r="K430" s="4"/>
      <c r="L430" s="4">
        <f>VLOOKUP($C430,'time leaving home q1 q2 q3'!$C$2:$F$956,3,FALSE)</f>
        <v>0.31388888888888888</v>
      </c>
      <c r="M430" s="14">
        <f>VLOOKUP($C430,'commute time q1 q2 q3'!$C$2:$F$957,3,FALSE)</f>
        <v>13.772666488365873</v>
      </c>
      <c r="N430" s="4">
        <f t="shared" si="38"/>
        <v>0.32291666666666669</v>
      </c>
      <c r="O430" s="13">
        <f t="shared" si="39"/>
        <v>72.000000000000057</v>
      </c>
      <c r="Q430" s="4">
        <f>VLOOKUP($C430,'time leaving home q1 q2 q3'!$C$2:$F$956,4,FALSE)</f>
        <v>0.36180555555555555</v>
      </c>
      <c r="R430" s="14">
        <f>VLOOKUP($C430,'commute time q1 q2 q3'!$C$2:$F$957,3,FALSE)</f>
        <v>13.772666488365873</v>
      </c>
      <c r="S430" s="4">
        <f t="shared" si="40"/>
        <v>0.37083333333333335</v>
      </c>
      <c r="T430" s="13">
        <f t="shared" si="41"/>
        <v>141.00000000000006</v>
      </c>
    </row>
    <row r="431" spans="1:20" x14ac:dyDescent="0.25">
      <c r="A431" s="6" t="s">
        <v>1616</v>
      </c>
      <c r="B431" s="6">
        <v>43340</v>
      </c>
      <c r="C431" s="6" t="s">
        <v>1617</v>
      </c>
      <c r="D431" s="6" t="str">
        <f>VLOOKUP(C431,'alternate id'!$A$2:$C$956,3,FALSE)</f>
        <v>Shreveport, LA</v>
      </c>
      <c r="E431" s="4">
        <f>VLOOKUP(D431,'sunrise times'!$A$2:$B$956,2,FALSE)</f>
        <v>0.28333333333333333</v>
      </c>
      <c r="F431" s="4"/>
      <c r="G431" s="4">
        <f>VLOOKUP($C431,'time leaving home q1 q2 q3'!$C$2:$F$956,2,FALSE)</f>
        <v>0.27638888888888891</v>
      </c>
      <c r="H431" s="14">
        <f>VLOOKUP($C431,'commute time q1 q2 q3'!$C$2:$F$957,2,FALSE)</f>
        <v>12.763366239859252</v>
      </c>
      <c r="I431" s="4">
        <f t="shared" si="36"/>
        <v>0.28472222222222227</v>
      </c>
      <c r="J431" s="13">
        <f t="shared" si="37"/>
        <v>2.0000000000000728</v>
      </c>
      <c r="K431" s="4"/>
      <c r="L431" s="4">
        <f>VLOOKUP($C431,'time leaving home q1 q2 q3'!$C$2:$F$956,3,FALSE)</f>
        <v>0.31388888888888888</v>
      </c>
      <c r="M431" s="14">
        <f>VLOOKUP($C431,'commute time q1 q2 q3'!$C$2:$F$957,3,FALSE)</f>
        <v>18.732926363983211</v>
      </c>
      <c r="N431" s="4">
        <f t="shared" si="38"/>
        <v>0.3263888888888889</v>
      </c>
      <c r="O431" s="13">
        <f t="shared" si="39"/>
        <v>62.000000000000014</v>
      </c>
      <c r="Q431" s="4">
        <f>VLOOKUP($C431,'time leaving home q1 q2 q3'!$C$2:$F$956,4,FALSE)</f>
        <v>0.36736111111111108</v>
      </c>
      <c r="R431" s="14">
        <f>VLOOKUP($C431,'commute time q1 q2 q3'!$C$2:$F$957,3,FALSE)</f>
        <v>18.732926363983211</v>
      </c>
      <c r="S431" s="4">
        <f t="shared" si="40"/>
        <v>0.37986111111111109</v>
      </c>
      <c r="T431" s="13">
        <f t="shared" si="41"/>
        <v>139</v>
      </c>
    </row>
    <row r="432" spans="1:20" x14ac:dyDescent="0.25">
      <c r="A432" s="6" t="s">
        <v>1170</v>
      </c>
      <c r="B432" s="6">
        <v>34100</v>
      </c>
      <c r="C432" s="6" t="s">
        <v>1171</v>
      </c>
      <c r="D432" s="6" t="str">
        <f>VLOOKUP(C432,'alternate id'!$A$2:$C$956,3,FALSE)</f>
        <v>Morristown, TN</v>
      </c>
      <c r="E432" s="4">
        <f>VLOOKUP(D432,'sunrise times'!$A$2:$B$956,2,FALSE)</f>
        <v>0.29583333333333334</v>
      </c>
      <c r="F432" s="4"/>
      <c r="G432" s="4">
        <f>VLOOKUP($C432,'time leaving home q1 q2 q3'!$C$2:$F$956,2,FALSE)</f>
        <v>0.27430555555555552</v>
      </c>
      <c r="H432" s="14">
        <f>VLOOKUP($C432,'commute time q1 q2 q3'!$C$2:$F$957,2,FALSE)</f>
        <v>12.841470104223808</v>
      </c>
      <c r="I432" s="4">
        <f t="shared" si="36"/>
        <v>0.28263888888888888</v>
      </c>
      <c r="J432" s="13">
        <f t="shared" si="37"/>
        <v>-19.000000000000014</v>
      </c>
      <c r="K432" s="4"/>
      <c r="L432" s="4">
        <f>VLOOKUP($C432,'time leaving home q1 q2 q3'!$C$2:$F$956,3,FALSE)</f>
        <v>0.31388888888888888</v>
      </c>
      <c r="M432" s="14">
        <f>VLOOKUP($C432,'commute time q1 q2 q3'!$C$2:$F$957,3,FALSE)</f>
        <v>21.003974167908595</v>
      </c>
      <c r="N432" s="4">
        <f t="shared" si="38"/>
        <v>0.32847222222222222</v>
      </c>
      <c r="O432" s="13">
        <f t="shared" si="39"/>
        <v>46.999999999999993</v>
      </c>
      <c r="Q432" s="4">
        <f>VLOOKUP($C432,'time leaving home q1 q2 q3'!$C$2:$F$956,4,FALSE)</f>
        <v>0.3756944444444445</v>
      </c>
      <c r="R432" s="14">
        <f>VLOOKUP($C432,'commute time q1 q2 q3'!$C$2:$F$957,3,FALSE)</f>
        <v>21.003974167908595</v>
      </c>
      <c r="S432" s="4">
        <f t="shared" si="40"/>
        <v>0.39027777777777783</v>
      </c>
      <c r="T432" s="13">
        <f t="shared" si="41"/>
        <v>136.00000000000006</v>
      </c>
    </row>
    <row r="433" spans="1:20" x14ac:dyDescent="0.25">
      <c r="A433" s="6" t="s">
        <v>476</v>
      </c>
      <c r="B433" s="6">
        <v>19860</v>
      </c>
      <c r="C433" s="6" t="s">
        <v>477</v>
      </c>
      <c r="D433" s="6" t="str">
        <f>VLOOKUP(C433,'alternate id'!$A$2:$C$956,3,FALSE)</f>
        <v>Dickinson, ND</v>
      </c>
      <c r="E433" s="4">
        <f>VLOOKUP(D433,'sunrise times'!$A$2:$B$956,2,FALSE)</f>
        <v>0.26527777777777778</v>
      </c>
      <c r="F433" s="4"/>
      <c r="G433" s="4">
        <f>VLOOKUP($C433,'time leaving home q1 q2 q3'!$C$2:$F$956,2,FALSE)</f>
        <v>0.2722222222222222</v>
      </c>
      <c r="H433" s="14">
        <f>VLOOKUP($C433,'commute time q1 q2 q3'!$C$2:$F$957,2,FALSE)</f>
        <v>6.9022274325908555</v>
      </c>
      <c r="I433" s="4">
        <f t="shared" si="36"/>
        <v>0.27638888888888885</v>
      </c>
      <c r="J433" s="13">
        <f t="shared" si="37"/>
        <v>15.999999999999943</v>
      </c>
      <c r="K433" s="4"/>
      <c r="L433" s="4">
        <f>VLOOKUP($C433,'time leaving home q1 q2 q3'!$C$2:$F$956,3,FALSE)</f>
        <v>0.31388888888888888</v>
      </c>
      <c r="M433" s="14">
        <f>VLOOKUP($C433,'commute time q1 q2 q3'!$C$2:$F$957,3,FALSE)</f>
        <v>11.420380180741663</v>
      </c>
      <c r="N433" s="4">
        <f t="shared" si="38"/>
        <v>0.32152777777777775</v>
      </c>
      <c r="O433" s="13">
        <f t="shared" si="39"/>
        <v>80.999999999999957</v>
      </c>
      <c r="Q433" s="4">
        <f>VLOOKUP($C433,'time leaving home q1 q2 q3'!$C$2:$F$956,4,FALSE)</f>
        <v>0.34722222222222227</v>
      </c>
      <c r="R433" s="14">
        <f>VLOOKUP($C433,'commute time q1 q2 q3'!$C$2:$F$957,3,FALSE)</f>
        <v>11.420380180741663</v>
      </c>
      <c r="S433" s="4">
        <f t="shared" si="40"/>
        <v>0.35486111111111113</v>
      </c>
      <c r="T433" s="13">
        <f t="shared" si="41"/>
        <v>129.00000000000003</v>
      </c>
    </row>
    <row r="434" spans="1:20" x14ac:dyDescent="0.25">
      <c r="A434" s="6" t="s">
        <v>1092</v>
      </c>
      <c r="B434" s="6">
        <v>32500</v>
      </c>
      <c r="C434" s="6" t="s">
        <v>1093</v>
      </c>
      <c r="D434" s="6" t="str">
        <f>VLOOKUP(C434,'alternate id'!$A$2:$C$956,3,FALSE)</f>
        <v>Maysville, KY</v>
      </c>
      <c r="E434" s="4">
        <f>VLOOKUP(D434,'sunrise times'!$A$2:$B$956,2,FALSE)</f>
        <v>0.29652777777777778</v>
      </c>
      <c r="F434" s="4"/>
      <c r="G434" s="4">
        <f>VLOOKUP($C434,'time leaving home q1 q2 q3'!$C$2:$F$956,2,FALSE)</f>
        <v>0.27361111111111108</v>
      </c>
      <c r="H434" s="14">
        <f>VLOOKUP($C434,'commute time q1 q2 q3'!$C$2:$F$957,2,FALSE)</f>
        <v>11.43254688445251</v>
      </c>
      <c r="I434" s="4">
        <f t="shared" si="36"/>
        <v>0.28124999999999994</v>
      </c>
      <c r="J434" s="13">
        <f t="shared" si="37"/>
        <v>-22.000000000000082</v>
      </c>
      <c r="K434" s="4"/>
      <c r="L434" s="4">
        <f>VLOOKUP($C434,'time leaving home q1 q2 q3'!$C$2:$F$956,3,FALSE)</f>
        <v>0.31388888888888888</v>
      </c>
      <c r="M434" s="14">
        <f>VLOOKUP($C434,'commute time q1 q2 q3'!$C$2:$F$957,3,FALSE)</f>
        <v>18.984741144414169</v>
      </c>
      <c r="N434" s="4">
        <f t="shared" si="38"/>
        <v>0.3263888888888889</v>
      </c>
      <c r="O434" s="13">
        <f t="shared" si="39"/>
        <v>43.000000000000007</v>
      </c>
      <c r="Q434" s="4">
        <f>VLOOKUP($C434,'time leaving home q1 q2 q3'!$C$2:$F$956,4,FALSE)</f>
        <v>0.37222222222222223</v>
      </c>
      <c r="R434" s="14">
        <f>VLOOKUP($C434,'commute time q1 q2 q3'!$C$2:$F$957,3,FALSE)</f>
        <v>18.984741144414169</v>
      </c>
      <c r="S434" s="4">
        <f t="shared" si="40"/>
        <v>0.38472222222222224</v>
      </c>
      <c r="T434" s="13">
        <f t="shared" si="41"/>
        <v>127.00000000000003</v>
      </c>
    </row>
    <row r="435" spans="1:20" x14ac:dyDescent="0.25">
      <c r="A435" s="6" t="s">
        <v>1356</v>
      </c>
      <c r="B435" s="6">
        <v>37900</v>
      </c>
      <c r="C435" s="6" t="s">
        <v>1357</v>
      </c>
      <c r="D435" s="6" t="str">
        <f>VLOOKUP(C435,'alternate id'!$A$2:$C$956,3,FALSE)</f>
        <v>Peoria, IL</v>
      </c>
      <c r="E435" s="4">
        <f>VLOOKUP(D435,'sunrise times'!$A$2:$B$956,2,FALSE)</f>
        <v>0.27083333333333331</v>
      </c>
      <c r="F435" s="4"/>
      <c r="G435" s="4">
        <f>VLOOKUP($C435,'time leaving home q1 q2 q3'!$C$2:$F$956,2,FALSE)</f>
        <v>0.27569444444444441</v>
      </c>
      <c r="H435" s="14">
        <f>VLOOKUP($C435,'commute time q1 q2 q3'!$C$2:$F$957,2,FALSE)</f>
        <v>11.86333544615818</v>
      </c>
      <c r="I435" s="4">
        <f t="shared" si="36"/>
        <v>0.28333333333333327</v>
      </c>
      <c r="J435" s="13">
        <f t="shared" si="37"/>
        <v>17.999999999999936</v>
      </c>
      <c r="K435" s="4"/>
      <c r="L435" s="4">
        <f>VLOOKUP($C435,'time leaving home q1 q2 q3'!$C$2:$F$956,3,FALSE)</f>
        <v>0.31388888888888888</v>
      </c>
      <c r="M435" s="14">
        <f>VLOOKUP($C435,'commute time q1 q2 q3'!$C$2:$F$957,3,FALSE)</f>
        <v>18.453467954345918</v>
      </c>
      <c r="N435" s="4">
        <f t="shared" si="38"/>
        <v>0.3263888888888889</v>
      </c>
      <c r="O435" s="13">
        <f t="shared" si="39"/>
        <v>80.000000000000028</v>
      </c>
      <c r="Q435" s="4">
        <f>VLOOKUP($C435,'time leaving home q1 q2 q3'!$C$2:$F$956,4,FALSE)</f>
        <v>0.36180555555555555</v>
      </c>
      <c r="R435" s="14">
        <f>VLOOKUP($C435,'commute time q1 q2 q3'!$C$2:$F$957,3,FALSE)</f>
        <v>18.453467954345918</v>
      </c>
      <c r="S435" s="4">
        <f t="shared" si="40"/>
        <v>0.37430555555555556</v>
      </c>
      <c r="T435" s="13">
        <f t="shared" si="41"/>
        <v>149.00000000000003</v>
      </c>
    </row>
    <row r="436" spans="1:20" x14ac:dyDescent="0.25">
      <c r="A436" s="6" t="s">
        <v>1750</v>
      </c>
      <c r="B436" s="6">
        <v>46060</v>
      </c>
      <c r="C436" s="6" t="s">
        <v>1751</v>
      </c>
      <c r="D436" s="6" t="str">
        <f>VLOOKUP(C436,'alternate id'!$A$2:$C$956,3,FALSE)</f>
        <v>Tucson, AZ</v>
      </c>
      <c r="E436" s="4">
        <f>VLOOKUP(D436,'sunrise times'!$A$2:$B$956,2,FALSE)</f>
        <v>0.26180555555555557</v>
      </c>
      <c r="F436" s="4"/>
      <c r="G436" s="4">
        <f>VLOOKUP($C436,'time leaving home q1 q2 q3'!$C$2:$F$956,2,FALSE)</f>
        <v>0.2722222222222222</v>
      </c>
      <c r="H436" s="14">
        <f>VLOOKUP($C436,'commute time q1 q2 q3'!$C$2:$F$957,2,FALSE)</f>
        <v>13.920830933179722</v>
      </c>
      <c r="I436" s="4">
        <f t="shared" si="36"/>
        <v>0.28125</v>
      </c>
      <c r="J436" s="13">
        <f t="shared" si="37"/>
        <v>27.999999999999979</v>
      </c>
      <c r="K436" s="4"/>
      <c r="L436" s="4">
        <f>VLOOKUP($C436,'time leaving home q1 q2 q3'!$C$2:$F$956,3,FALSE)</f>
        <v>0.31388888888888888</v>
      </c>
      <c r="M436" s="14">
        <f>VLOOKUP($C436,'commute time q1 q2 q3'!$C$2:$F$957,3,FALSE)</f>
        <v>21.987859903878658</v>
      </c>
      <c r="N436" s="4">
        <f t="shared" si="38"/>
        <v>0.32847222222222222</v>
      </c>
      <c r="O436" s="13">
        <f t="shared" si="39"/>
        <v>95.999999999999972</v>
      </c>
      <c r="Q436" s="4">
        <f>VLOOKUP($C436,'time leaving home q1 q2 q3'!$C$2:$F$956,4,FALSE)</f>
        <v>0.37152777777777773</v>
      </c>
      <c r="R436" s="14">
        <f>VLOOKUP($C436,'commute time q1 q2 q3'!$C$2:$F$957,3,FALSE)</f>
        <v>21.987859903878658</v>
      </c>
      <c r="S436" s="4">
        <f t="shared" si="40"/>
        <v>0.38611111111111107</v>
      </c>
      <c r="T436" s="13">
        <f t="shared" si="41"/>
        <v>178.99999999999994</v>
      </c>
    </row>
    <row r="437" spans="1:20" x14ac:dyDescent="0.25">
      <c r="A437" s="6" t="s">
        <v>228</v>
      </c>
      <c r="B437" s="6">
        <v>14620</v>
      </c>
      <c r="C437" s="6" t="s">
        <v>229</v>
      </c>
      <c r="D437" s="6" t="str">
        <f>VLOOKUP(C437,'alternate id'!$A$2:$C$956,3,FALSE)</f>
        <v>Bradford, PA</v>
      </c>
      <c r="E437" s="4">
        <f>VLOOKUP(D437,'sunrise times'!$A$2:$B$956,2,FALSE)</f>
        <v>0.28194444444444444</v>
      </c>
      <c r="F437" s="4"/>
      <c r="G437" s="4">
        <f>VLOOKUP($C437,'time leaving home q1 q2 q3'!$C$2:$F$956,2,FALSE)</f>
        <v>0.27291666666666664</v>
      </c>
      <c r="H437" s="14">
        <f>VLOOKUP($C437,'commute time q1 q2 q3'!$C$2:$F$957,2,FALSE)</f>
        <v>8.8711656441717786</v>
      </c>
      <c r="I437" s="4">
        <f t="shared" si="36"/>
        <v>0.27847222222222218</v>
      </c>
      <c r="J437" s="13">
        <f t="shared" si="37"/>
        <v>-5.0000000000000622</v>
      </c>
      <c r="K437" s="4"/>
      <c r="L437" s="4">
        <f>VLOOKUP($C437,'time leaving home q1 q2 q3'!$C$2:$F$956,3,FALSE)</f>
        <v>0.31388888888888888</v>
      </c>
      <c r="M437" s="14">
        <f>VLOOKUP($C437,'commute time q1 q2 q3'!$C$2:$F$957,3,FALSE)</f>
        <v>16.240205777601901</v>
      </c>
      <c r="N437" s="4">
        <f t="shared" si="38"/>
        <v>0.32500000000000001</v>
      </c>
      <c r="O437" s="13">
        <f t="shared" si="39"/>
        <v>62.000000000000014</v>
      </c>
      <c r="Q437" s="4">
        <f>VLOOKUP($C437,'time leaving home q1 q2 q3'!$C$2:$F$956,4,FALSE)</f>
        <v>0.36944444444444446</v>
      </c>
      <c r="R437" s="14">
        <f>VLOOKUP($C437,'commute time q1 q2 q3'!$C$2:$F$957,3,FALSE)</f>
        <v>16.240205777601901</v>
      </c>
      <c r="S437" s="4">
        <f t="shared" si="40"/>
        <v>0.38055555555555559</v>
      </c>
      <c r="T437" s="13">
        <f t="shared" si="41"/>
        <v>142.00000000000006</v>
      </c>
    </row>
    <row r="438" spans="1:20" x14ac:dyDescent="0.25">
      <c r="A438" s="6" t="s">
        <v>1868</v>
      </c>
      <c r="B438" s="6">
        <v>48740</v>
      </c>
      <c r="C438" s="6" t="s">
        <v>1869</v>
      </c>
      <c r="D438" s="6" t="str">
        <f>VLOOKUP(C438,'alternate id'!$A$2:$C$956,3,FALSE)</f>
        <v>Willimantic, CT</v>
      </c>
      <c r="E438" s="4">
        <f>VLOOKUP(D438,'sunrise times'!$A$2:$B$956,2,FALSE)</f>
        <v>0.2638888888888889</v>
      </c>
      <c r="F438" s="4"/>
      <c r="G438" s="4">
        <f>VLOOKUP($C438,'time leaving home q1 q2 q3'!$C$2:$F$956,2,FALSE)</f>
        <v>0.27361111111111108</v>
      </c>
      <c r="H438" s="14">
        <f>VLOOKUP($C438,'commute time q1 q2 q3'!$C$2:$F$957,2,FALSE)</f>
        <v>12.733765424404837</v>
      </c>
      <c r="I438" s="4">
        <f t="shared" si="36"/>
        <v>0.28194444444444444</v>
      </c>
      <c r="J438" s="13">
        <f t="shared" si="37"/>
        <v>25.999999999999986</v>
      </c>
      <c r="K438" s="4"/>
      <c r="L438" s="4">
        <f>VLOOKUP($C438,'time leaving home q1 q2 q3'!$C$2:$F$956,3,FALSE)</f>
        <v>0.31388888888888888</v>
      </c>
      <c r="M438" s="14">
        <f>VLOOKUP($C438,'commute time q1 q2 q3'!$C$2:$F$957,3,FALSE)</f>
        <v>21.763242375601926</v>
      </c>
      <c r="N438" s="4">
        <f t="shared" si="38"/>
        <v>0.32847222222222222</v>
      </c>
      <c r="O438" s="13">
        <f t="shared" si="39"/>
        <v>92.999999999999986</v>
      </c>
      <c r="Q438" s="4">
        <f>VLOOKUP($C438,'time leaving home q1 q2 q3'!$C$2:$F$956,4,FALSE)</f>
        <v>0.37083333333333335</v>
      </c>
      <c r="R438" s="14">
        <f>VLOOKUP($C438,'commute time q1 q2 q3'!$C$2:$F$957,3,FALSE)</f>
        <v>21.763242375601926</v>
      </c>
      <c r="S438" s="4">
        <f t="shared" si="40"/>
        <v>0.38541666666666669</v>
      </c>
      <c r="T438" s="13">
        <f t="shared" si="41"/>
        <v>175.00000000000003</v>
      </c>
    </row>
    <row r="439" spans="1:20" x14ac:dyDescent="0.25">
      <c r="A439" s="6" t="s">
        <v>68</v>
      </c>
      <c r="B439" s="6">
        <v>11300</v>
      </c>
      <c r="C439" s="6" t="s">
        <v>69</v>
      </c>
      <c r="D439" s="6" t="str">
        <f>VLOOKUP(C439,'alternate id'!$A$2:$C$956,3,FALSE)</f>
        <v>Anderson, IN</v>
      </c>
      <c r="E439" s="4">
        <f>VLOOKUP(D439,'sunrise times'!$A$2:$B$956,2,FALSE)</f>
        <v>0.30138888888888887</v>
      </c>
      <c r="F439" s="4"/>
      <c r="G439" s="4">
        <f>VLOOKUP($C439,'time leaving home q1 q2 q3'!$C$2:$F$956,2,FALSE)</f>
        <v>0.27430555555555552</v>
      </c>
      <c r="H439" s="14">
        <f>VLOOKUP($C439,'commute time q1 q2 q3'!$C$2:$F$957,2,FALSE)</f>
        <v>11.968982473836842</v>
      </c>
      <c r="I439" s="4">
        <f t="shared" si="36"/>
        <v>0.28194444444444439</v>
      </c>
      <c r="J439" s="13">
        <f t="shared" si="37"/>
        <v>-28.00000000000006</v>
      </c>
      <c r="K439" s="4"/>
      <c r="L439" s="4">
        <f>VLOOKUP($C439,'time leaving home q1 q2 q3'!$C$2:$F$956,3,FALSE)</f>
        <v>0.31388888888888888</v>
      </c>
      <c r="M439" s="14">
        <f>VLOOKUP($C439,'commute time q1 q2 q3'!$C$2:$F$957,3,FALSE)</f>
        <v>21.089688249400481</v>
      </c>
      <c r="N439" s="4">
        <f t="shared" si="38"/>
        <v>0.32847222222222222</v>
      </c>
      <c r="O439" s="13">
        <f t="shared" si="39"/>
        <v>39.000000000000021</v>
      </c>
      <c r="Q439" s="4">
        <f>VLOOKUP($C439,'time leaving home q1 q2 q3'!$C$2:$F$956,4,FALSE)</f>
        <v>0.37847222222222227</v>
      </c>
      <c r="R439" s="14">
        <f>VLOOKUP($C439,'commute time q1 q2 q3'!$C$2:$F$957,3,FALSE)</f>
        <v>21.089688249400481</v>
      </c>
      <c r="S439" s="4">
        <f t="shared" si="40"/>
        <v>0.3930555555555556</v>
      </c>
      <c r="T439" s="13">
        <f t="shared" si="41"/>
        <v>132.00000000000009</v>
      </c>
    </row>
    <row r="440" spans="1:20" x14ac:dyDescent="0.25">
      <c r="A440" s="6" t="s">
        <v>50</v>
      </c>
      <c r="B440" s="6">
        <v>10940</v>
      </c>
      <c r="C440" s="6" t="s">
        <v>51</v>
      </c>
      <c r="D440" s="6" t="str">
        <f>VLOOKUP(C440,'alternate id'!$A$2:$C$956,3,FALSE)</f>
        <v>Alma, MI</v>
      </c>
      <c r="E440" s="4">
        <f>VLOOKUP(D440,'sunrise times'!$A$2:$B$956,2,FALSE)</f>
        <v>0.2986111111111111</v>
      </c>
      <c r="F440" s="4"/>
      <c r="G440" s="4">
        <f>VLOOKUP($C440,'time leaving home q1 q2 q3'!$C$2:$F$956,2,FALSE)</f>
        <v>0.2722222222222222</v>
      </c>
      <c r="H440" s="14">
        <f>VLOOKUP($C440,'commute time q1 q2 q3'!$C$2:$F$957,2,FALSE)</f>
        <v>8.8589796764827877</v>
      </c>
      <c r="I440" s="4">
        <f t="shared" si="36"/>
        <v>0.27777777777777773</v>
      </c>
      <c r="J440" s="13">
        <f t="shared" si="37"/>
        <v>-30.000000000000053</v>
      </c>
      <c r="K440" s="4"/>
      <c r="L440" s="4">
        <f>VLOOKUP($C440,'time leaving home q1 q2 q3'!$C$2:$F$956,3,FALSE)</f>
        <v>0.31388888888888888</v>
      </c>
      <c r="M440" s="14">
        <f>VLOOKUP($C440,'commute time q1 q2 q3'!$C$2:$F$957,3,FALSE)</f>
        <v>17.484000000000002</v>
      </c>
      <c r="N440" s="4">
        <f t="shared" si="38"/>
        <v>0.32569444444444445</v>
      </c>
      <c r="O440" s="13">
        <f t="shared" si="39"/>
        <v>39.000000000000021</v>
      </c>
      <c r="Q440" s="4">
        <f>VLOOKUP($C440,'time leaving home q1 q2 q3'!$C$2:$F$956,4,FALSE)</f>
        <v>0.40625</v>
      </c>
      <c r="R440" s="14">
        <f>VLOOKUP($C440,'commute time q1 q2 q3'!$C$2:$F$957,3,FALSE)</f>
        <v>17.484000000000002</v>
      </c>
      <c r="S440" s="4">
        <f t="shared" si="40"/>
        <v>0.41805555555555557</v>
      </c>
      <c r="T440" s="13">
        <f t="shared" si="41"/>
        <v>172.00000000000003</v>
      </c>
    </row>
    <row r="441" spans="1:20" x14ac:dyDescent="0.25">
      <c r="A441" s="6" t="s">
        <v>1514</v>
      </c>
      <c r="B441" s="6">
        <v>41180</v>
      </c>
      <c r="C441" s="6" t="s">
        <v>1515</v>
      </c>
      <c r="D441" s="6" t="str">
        <f>VLOOKUP(C441,'alternate id'!$A$2:$C$956,3,FALSE)</f>
        <v>St. Louis, MO</v>
      </c>
      <c r="E441" s="4">
        <f>VLOOKUP(D441,'sunrise times'!$A$2:$B$956,2,FALSE)</f>
        <v>0.27291666666666664</v>
      </c>
      <c r="F441" s="4"/>
      <c r="G441" s="4">
        <f>VLOOKUP($C441,'time leaving home q1 q2 q3'!$C$2:$F$956,2,FALSE)</f>
        <v>0.27361111111111108</v>
      </c>
      <c r="H441" s="14">
        <f>VLOOKUP($C441,'commute time q1 q2 q3'!$C$2:$F$957,2,FALSE)</f>
        <v>15.113340096761203</v>
      </c>
      <c r="I441" s="4">
        <f t="shared" si="36"/>
        <v>0.28402777777777777</v>
      </c>
      <c r="J441" s="13">
        <f t="shared" si="37"/>
        <v>16.000000000000021</v>
      </c>
      <c r="K441" s="4"/>
      <c r="L441" s="4">
        <f>VLOOKUP($C441,'time leaving home q1 q2 q3'!$C$2:$F$956,3,FALSE)</f>
        <v>0.31388888888888888</v>
      </c>
      <c r="M441" s="14">
        <f>VLOOKUP($C441,'commute time q1 q2 q3'!$C$2:$F$957,3,FALSE)</f>
        <v>22.498600746268657</v>
      </c>
      <c r="N441" s="4">
        <f t="shared" si="38"/>
        <v>0.32916666666666666</v>
      </c>
      <c r="O441" s="13">
        <f t="shared" si="39"/>
        <v>81.000000000000028</v>
      </c>
      <c r="Q441" s="4">
        <f>VLOOKUP($C441,'time leaving home q1 q2 q3'!$C$2:$F$956,4,FALSE)</f>
        <v>0.36805555555555558</v>
      </c>
      <c r="R441" s="14">
        <f>VLOOKUP($C441,'commute time q1 q2 q3'!$C$2:$F$957,3,FALSE)</f>
        <v>22.498600746268657</v>
      </c>
      <c r="S441" s="4">
        <f t="shared" si="40"/>
        <v>0.38333333333333336</v>
      </c>
      <c r="T441" s="13">
        <f t="shared" si="41"/>
        <v>159.00000000000009</v>
      </c>
    </row>
    <row r="442" spans="1:20" x14ac:dyDescent="0.25">
      <c r="A442" s="6" t="s">
        <v>1496</v>
      </c>
      <c r="B442" s="6">
        <v>40780</v>
      </c>
      <c r="C442" s="6" t="s">
        <v>1497</v>
      </c>
      <c r="D442" s="6" t="str">
        <f>VLOOKUP(C442,'alternate id'!$A$2:$C$956,3,FALSE)</f>
        <v>Russellville, AR</v>
      </c>
      <c r="E442" s="4">
        <f>VLOOKUP(D442,'sunrise times'!$A$2:$B$956,2,FALSE)</f>
        <v>0.28125</v>
      </c>
      <c r="F442" s="4"/>
      <c r="G442" s="4">
        <f>VLOOKUP($C442,'time leaving home q1 q2 q3'!$C$2:$F$956,2,FALSE)</f>
        <v>0.27083333333333331</v>
      </c>
      <c r="H442" s="14">
        <f>VLOOKUP($C442,'commute time q1 q2 q3'!$C$2:$F$957,2,FALSE)</f>
        <v>10.402398401065955</v>
      </c>
      <c r="I442" s="4">
        <f t="shared" si="36"/>
        <v>0.27777777777777773</v>
      </c>
      <c r="J442" s="13">
        <f t="shared" si="37"/>
        <v>-5.0000000000000622</v>
      </c>
      <c r="K442" s="4"/>
      <c r="L442" s="4">
        <f>VLOOKUP($C442,'time leaving home q1 q2 q3'!$C$2:$F$956,3,FALSE)</f>
        <v>0.31388888888888888</v>
      </c>
      <c r="M442" s="14">
        <f>VLOOKUP($C442,'commute time q1 q2 q3'!$C$2:$F$957,3,FALSE)</f>
        <v>16.349783688511458</v>
      </c>
      <c r="N442" s="4">
        <f t="shared" si="38"/>
        <v>0.32500000000000001</v>
      </c>
      <c r="O442" s="13">
        <f t="shared" si="39"/>
        <v>63.000000000000021</v>
      </c>
      <c r="Q442" s="4">
        <f>VLOOKUP($C442,'time leaving home q1 q2 q3'!$C$2:$F$956,4,FALSE)</f>
        <v>0.37222222222222223</v>
      </c>
      <c r="R442" s="14">
        <f>VLOOKUP($C442,'commute time q1 q2 q3'!$C$2:$F$957,3,FALSE)</f>
        <v>16.349783688511458</v>
      </c>
      <c r="S442" s="4">
        <f t="shared" si="40"/>
        <v>0.38333333333333336</v>
      </c>
      <c r="T442" s="13">
        <f t="shared" si="41"/>
        <v>147.00000000000006</v>
      </c>
    </row>
    <row r="443" spans="1:20" x14ac:dyDescent="0.25">
      <c r="A443" s="6" t="s">
        <v>472</v>
      </c>
      <c r="B443" s="6">
        <v>19780</v>
      </c>
      <c r="C443" s="6" t="s">
        <v>473</v>
      </c>
      <c r="D443" s="6" t="str">
        <f>VLOOKUP(C443,'alternate id'!$A$2:$C$956,3,FALSE)</f>
        <v>Des Moines, IA</v>
      </c>
      <c r="E443" s="4">
        <f>VLOOKUP(D443,'sunrise times'!$A$2:$B$956,2,FALSE)</f>
        <v>0.28194444444444444</v>
      </c>
      <c r="F443" s="4"/>
      <c r="G443" s="4">
        <f>VLOOKUP($C443,'time leaving home q1 q2 q3'!$C$2:$F$956,2,FALSE)</f>
        <v>0.28263888888888888</v>
      </c>
      <c r="H443" s="14">
        <f>VLOOKUP($C443,'commute time q1 q2 q3'!$C$2:$F$957,2,FALSE)</f>
        <v>12.076117591795192</v>
      </c>
      <c r="I443" s="4">
        <f t="shared" si="36"/>
        <v>0.29097222222222224</v>
      </c>
      <c r="J443" s="13">
        <f t="shared" si="37"/>
        <v>13.000000000000034</v>
      </c>
      <c r="K443" s="4"/>
      <c r="L443" s="4">
        <f>VLOOKUP($C443,'time leaving home q1 q2 q3'!$C$2:$F$956,3,FALSE)</f>
        <v>0.31388888888888888</v>
      </c>
      <c r="M443" s="14">
        <f>VLOOKUP($C443,'commute time q1 q2 q3'!$C$2:$F$957,3,FALSE)</f>
        <v>18.452481385027326</v>
      </c>
      <c r="N443" s="4">
        <f t="shared" si="38"/>
        <v>0.3263888888888889</v>
      </c>
      <c r="O443" s="13">
        <f t="shared" si="39"/>
        <v>64</v>
      </c>
      <c r="Q443" s="4">
        <f>VLOOKUP($C443,'time leaving home q1 q2 q3'!$C$2:$F$956,4,FALSE)</f>
        <v>0.35555555555555557</v>
      </c>
      <c r="R443" s="14">
        <f>VLOOKUP($C443,'commute time q1 q2 q3'!$C$2:$F$957,3,FALSE)</f>
        <v>18.452481385027326</v>
      </c>
      <c r="S443" s="4">
        <f t="shared" si="40"/>
        <v>0.36805555555555558</v>
      </c>
      <c r="T443" s="13">
        <f t="shared" si="41"/>
        <v>124.00000000000003</v>
      </c>
    </row>
    <row r="444" spans="1:20" x14ac:dyDescent="0.25">
      <c r="A444" s="6" t="s">
        <v>1808</v>
      </c>
      <c r="B444" s="6">
        <v>47340</v>
      </c>
      <c r="C444" s="6" t="s">
        <v>1809</v>
      </c>
      <c r="D444" s="6" t="str">
        <f>VLOOKUP(C444,'alternate id'!$A$2:$C$956,3,FALSE)</f>
        <v>Wabash, IN</v>
      </c>
      <c r="E444" s="4">
        <f>VLOOKUP(D444,'sunrise times'!$A$2:$B$956,2,FALSE)</f>
        <v>0.30208333333333331</v>
      </c>
      <c r="F444" s="4"/>
      <c r="G444" s="4">
        <f>VLOOKUP($C444,'time leaving home q1 q2 q3'!$C$2:$F$956,2,FALSE)</f>
        <v>0.27083333333333331</v>
      </c>
      <c r="H444" s="14">
        <f>VLOOKUP($C444,'commute time q1 q2 q3'!$C$2:$F$957,2,FALSE)</f>
        <v>8.4849108367626886</v>
      </c>
      <c r="I444" s="4">
        <f t="shared" si="36"/>
        <v>0.27638888888888885</v>
      </c>
      <c r="J444" s="13">
        <f t="shared" si="37"/>
        <v>-37.000000000000028</v>
      </c>
      <c r="K444" s="4"/>
      <c r="L444" s="4">
        <f>VLOOKUP($C444,'time leaving home q1 q2 q3'!$C$2:$F$956,3,FALSE)</f>
        <v>0.31388888888888888</v>
      </c>
      <c r="M444" s="14">
        <f>VLOOKUP($C444,'commute time q1 q2 q3'!$C$2:$F$957,3,FALSE)</f>
        <v>15.615769712140175</v>
      </c>
      <c r="N444" s="4">
        <f t="shared" si="38"/>
        <v>0.32430555555555557</v>
      </c>
      <c r="O444" s="13">
        <f t="shared" si="39"/>
        <v>32.000000000000043</v>
      </c>
      <c r="Q444" s="4">
        <f>VLOOKUP($C444,'time leaving home q1 q2 q3'!$C$2:$F$956,4,FALSE)</f>
        <v>0.36944444444444446</v>
      </c>
      <c r="R444" s="14">
        <f>VLOOKUP($C444,'commute time q1 q2 q3'!$C$2:$F$957,3,FALSE)</f>
        <v>15.615769712140175</v>
      </c>
      <c r="S444" s="4">
        <f t="shared" si="40"/>
        <v>0.37986111111111115</v>
      </c>
      <c r="T444" s="13">
        <f t="shared" si="41"/>
        <v>112.00000000000007</v>
      </c>
    </row>
    <row r="445" spans="1:20" x14ac:dyDescent="0.25">
      <c r="A445" s="6" t="s">
        <v>864</v>
      </c>
      <c r="B445" s="6">
        <v>27860</v>
      </c>
      <c r="C445" s="6" t="s">
        <v>865</v>
      </c>
      <c r="D445" s="6" t="str">
        <f>VLOOKUP(C445,'alternate id'!$A$2:$C$956,3,FALSE)</f>
        <v>Jonesboro, AR</v>
      </c>
      <c r="E445" s="4">
        <f>VLOOKUP(D445,'sunrise times'!$A$2:$B$956,2,FALSE)</f>
        <v>0.27430555555555552</v>
      </c>
      <c r="F445" s="4"/>
      <c r="G445" s="4">
        <f>VLOOKUP($C445,'time leaving home q1 q2 q3'!$C$2:$F$956,2,FALSE)</f>
        <v>0.27916666666666667</v>
      </c>
      <c r="H445" s="14">
        <f>VLOOKUP($C445,'commute time q1 q2 q3'!$C$2:$F$957,2,FALSE)</f>
        <v>10.534701267350634</v>
      </c>
      <c r="I445" s="4">
        <f t="shared" si="36"/>
        <v>0.28611111111111109</v>
      </c>
      <c r="J445" s="13">
        <f t="shared" si="37"/>
        <v>17.000000000000021</v>
      </c>
      <c r="K445" s="4"/>
      <c r="L445" s="4">
        <f>VLOOKUP($C445,'time leaving home q1 q2 q3'!$C$2:$F$956,3,FALSE)</f>
        <v>0.31388888888888888</v>
      </c>
      <c r="M445" s="14">
        <f>VLOOKUP($C445,'commute time q1 q2 q3'!$C$2:$F$957,3,FALSE)</f>
        <v>15.974237870330613</v>
      </c>
      <c r="N445" s="4">
        <f t="shared" si="38"/>
        <v>0.32430555555555557</v>
      </c>
      <c r="O445" s="13">
        <f t="shared" si="39"/>
        <v>72.000000000000057</v>
      </c>
      <c r="Q445" s="4">
        <f>VLOOKUP($C445,'time leaving home q1 q2 q3'!$C$2:$F$956,4,FALSE)</f>
        <v>0.35902777777777778</v>
      </c>
      <c r="R445" s="14">
        <f>VLOOKUP($C445,'commute time q1 q2 q3'!$C$2:$F$957,3,FALSE)</f>
        <v>15.974237870330613</v>
      </c>
      <c r="S445" s="4">
        <f t="shared" si="40"/>
        <v>0.36944444444444446</v>
      </c>
      <c r="T445" s="13">
        <f t="shared" si="41"/>
        <v>137.00000000000009</v>
      </c>
    </row>
    <row r="446" spans="1:20" x14ac:dyDescent="0.25">
      <c r="A446" s="6" t="s">
        <v>144</v>
      </c>
      <c r="B446" s="6">
        <v>12900</v>
      </c>
      <c r="C446" s="6" t="s">
        <v>145</v>
      </c>
      <c r="D446" s="6" t="str">
        <f>VLOOKUP(C446,'alternate id'!$A$2:$C$956,3,FALSE)</f>
        <v>Batesville, AR</v>
      </c>
      <c r="E446" s="4">
        <f>VLOOKUP(D446,'sunrise times'!$A$2:$B$956,2,FALSE)</f>
        <v>0.27708333333333335</v>
      </c>
      <c r="F446" s="4"/>
      <c r="G446" s="4">
        <f>VLOOKUP($C446,'time leaving home q1 q2 q3'!$C$2:$F$956,2,FALSE)</f>
        <v>0.27291666666666664</v>
      </c>
      <c r="H446" s="14">
        <f>VLOOKUP($C446,'commute time q1 q2 q3'!$C$2:$F$957,2,FALSE)</f>
        <v>10.969774217042971</v>
      </c>
      <c r="I446" s="4">
        <f t="shared" si="36"/>
        <v>0.27986111111111106</v>
      </c>
      <c r="J446" s="13">
        <f t="shared" si="37"/>
        <v>3.9999999999999059</v>
      </c>
      <c r="K446" s="4"/>
      <c r="L446" s="4">
        <f>VLOOKUP($C446,'time leaving home q1 q2 q3'!$C$2:$F$956,3,FALSE)</f>
        <v>0.31388888888888888</v>
      </c>
      <c r="M446" s="14">
        <f>VLOOKUP($C446,'commute time q1 q2 q3'!$C$2:$F$957,3,FALSE)</f>
        <v>17.120394736842105</v>
      </c>
      <c r="N446" s="4">
        <f t="shared" si="38"/>
        <v>0.32569444444444445</v>
      </c>
      <c r="O446" s="13">
        <f t="shared" si="39"/>
        <v>69.999999999999986</v>
      </c>
      <c r="Q446" s="4">
        <f>VLOOKUP($C446,'time leaving home q1 q2 q3'!$C$2:$F$956,4,FALSE)</f>
        <v>0.36180555555555555</v>
      </c>
      <c r="R446" s="14">
        <f>VLOOKUP($C446,'commute time q1 q2 q3'!$C$2:$F$957,3,FALSE)</f>
        <v>17.120394736842105</v>
      </c>
      <c r="S446" s="4">
        <f t="shared" si="40"/>
        <v>0.37361111111111112</v>
      </c>
      <c r="T446" s="13">
        <f t="shared" si="41"/>
        <v>139</v>
      </c>
    </row>
    <row r="447" spans="1:20" x14ac:dyDescent="0.25">
      <c r="A447" s="6" t="s">
        <v>1508</v>
      </c>
      <c r="B447" s="6">
        <v>41060</v>
      </c>
      <c r="C447" s="6" t="s">
        <v>1509</v>
      </c>
      <c r="D447" s="6" t="str">
        <f>VLOOKUP(C447,'alternate id'!$A$2:$C$956,3,FALSE)</f>
        <v>St. Cloud, MN</v>
      </c>
      <c r="E447" s="4">
        <f>VLOOKUP(D447,'sunrise times'!$A$2:$B$956,2,FALSE)</f>
        <v>0.28333333333333333</v>
      </c>
      <c r="F447" s="4"/>
      <c r="G447" s="4">
        <f>VLOOKUP($C447,'time leaving home q1 q2 q3'!$C$2:$F$956,2,FALSE)</f>
        <v>0.27569444444444441</v>
      </c>
      <c r="H447" s="14">
        <f>VLOOKUP($C447,'commute time q1 q2 q3'!$C$2:$F$957,2,FALSE)</f>
        <v>10.807420985391325</v>
      </c>
      <c r="I447" s="4">
        <f t="shared" si="36"/>
        <v>0.28263888888888883</v>
      </c>
      <c r="J447" s="13">
        <f t="shared" si="37"/>
        <v>-1.0000000000000764</v>
      </c>
      <c r="K447" s="4"/>
      <c r="L447" s="4">
        <f>VLOOKUP($C447,'time leaving home q1 q2 q3'!$C$2:$F$956,3,FALSE)</f>
        <v>0.31388888888888888</v>
      </c>
      <c r="M447" s="14">
        <f>VLOOKUP($C447,'commute time q1 q2 q3'!$C$2:$F$957,3,FALSE)</f>
        <v>17.015518239722063</v>
      </c>
      <c r="N447" s="4">
        <f t="shared" si="38"/>
        <v>0.32569444444444445</v>
      </c>
      <c r="O447" s="13">
        <f t="shared" si="39"/>
        <v>61.000000000000028</v>
      </c>
      <c r="Q447" s="4">
        <f>VLOOKUP($C447,'time leaving home q1 q2 q3'!$C$2:$F$956,4,FALSE)</f>
        <v>0.38125000000000003</v>
      </c>
      <c r="R447" s="14">
        <f>VLOOKUP($C447,'commute time q1 q2 q3'!$C$2:$F$957,3,FALSE)</f>
        <v>17.015518239722063</v>
      </c>
      <c r="S447" s="4">
        <f t="shared" si="40"/>
        <v>0.3930555555555556</v>
      </c>
      <c r="T447" s="13">
        <f t="shared" si="41"/>
        <v>158.00000000000009</v>
      </c>
    </row>
    <row r="448" spans="1:20" x14ac:dyDescent="0.25">
      <c r="A448" s="6" t="s">
        <v>354</v>
      </c>
      <c r="B448" s="6">
        <v>17380</v>
      </c>
      <c r="C448" s="6" t="s">
        <v>355</v>
      </c>
      <c r="D448" s="6" t="str">
        <f>VLOOKUP(C448,'alternate id'!$A$2:$C$956,3,FALSE)</f>
        <v>Cleveland, MS</v>
      </c>
      <c r="E448" s="4">
        <f>VLOOKUP(D448,'sunrise times'!$A$2:$B$956,2,FALSE)</f>
        <v>0.27430555555555552</v>
      </c>
      <c r="F448" s="4"/>
      <c r="G448" s="4">
        <f>VLOOKUP($C448,'time leaving home q1 q2 q3'!$C$2:$F$956,2,FALSE)</f>
        <v>0.28125</v>
      </c>
      <c r="H448" s="14">
        <f>VLOOKUP($C448,'commute time q1 q2 q3'!$C$2:$F$957,2,FALSE)</f>
        <v>7.6</v>
      </c>
      <c r="I448" s="4">
        <f t="shared" si="36"/>
        <v>0.28611111111111109</v>
      </c>
      <c r="J448" s="13">
        <f t="shared" si="37"/>
        <v>17.000000000000021</v>
      </c>
      <c r="K448" s="4"/>
      <c r="L448" s="4">
        <f>VLOOKUP($C448,'time leaving home q1 q2 q3'!$C$2:$F$956,3,FALSE)</f>
        <v>0.31388888888888888</v>
      </c>
      <c r="M448" s="14">
        <f>VLOOKUP($C448,'commute time q1 q2 q3'!$C$2:$F$957,3,FALSE)</f>
        <v>13.087550200803213</v>
      </c>
      <c r="N448" s="4">
        <f t="shared" si="38"/>
        <v>0.32291666666666669</v>
      </c>
      <c r="O448" s="13">
        <f t="shared" si="39"/>
        <v>70.000000000000071</v>
      </c>
      <c r="Q448" s="4">
        <f>VLOOKUP($C448,'time leaving home q1 q2 q3'!$C$2:$F$956,4,FALSE)</f>
        <v>0.35902777777777778</v>
      </c>
      <c r="R448" s="14">
        <f>VLOOKUP($C448,'commute time q1 q2 q3'!$C$2:$F$957,3,FALSE)</f>
        <v>13.087550200803213</v>
      </c>
      <c r="S448" s="4">
        <f t="shared" si="40"/>
        <v>0.36805555555555558</v>
      </c>
      <c r="T448" s="13">
        <f t="shared" si="41"/>
        <v>135.00000000000009</v>
      </c>
    </row>
    <row r="449" spans="1:20" x14ac:dyDescent="0.25">
      <c r="A449" s="6" t="s">
        <v>114</v>
      </c>
      <c r="B449" s="6">
        <v>12220</v>
      </c>
      <c r="C449" s="6" t="s">
        <v>115</v>
      </c>
      <c r="D449" s="6" t="str">
        <f>VLOOKUP(C449,'alternate id'!$A$2:$C$956,3,FALSE)</f>
        <v>Auburn, AL</v>
      </c>
      <c r="E449" s="4">
        <f>VLOOKUP(D449,'sunrise times'!$A$2:$B$956,2,FALSE)</f>
        <v>0.25972222222222224</v>
      </c>
      <c r="F449" s="4"/>
      <c r="G449" s="4">
        <f>VLOOKUP($C449,'time leaving home q1 q2 q3'!$C$2:$F$956,2,FALSE)</f>
        <v>0.27847222222222223</v>
      </c>
      <c r="H449" s="14">
        <f>VLOOKUP($C449,'commute time q1 q2 q3'!$C$2:$F$957,2,FALSE)</f>
        <v>11.986223030933195</v>
      </c>
      <c r="I449" s="4">
        <f t="shared" si="36"/>
        <v>0.28611111111111109</v>
      </c>
      <c r="J449" s="13">
        <f t="shared" si="37"/>
        <v>37.999999999999943</v>
      </c>
      <c r="K449" s="4"/>
      <c r="L449" s="4">
        <f>VLOOKUP($C449,'time leaving home q1 q2 q3'!$C$2:$F$956,3,FALSE)</f>
        <v>0.31388888888888888</v>
      </c>
      <c r="M449" s="14">
        <f>VLOOKUP($C449,'commute time q1 q2 q3'!$C$2:$F$957,3,FALSE)</f>
        <v>18.077261255393633</v>
      </c>
      <c r="N449" s="4">
        <f t="shared" si="38"/>
        <v>0.3263888888888889</v>
      </c>
      <c r="O449" s="13">
        <f t="shared" si="39"/>
        <v>95.999999999999972</v>
      </c>
      <c r="Q449" s="4">
        <f>VLOOKUP($C449,'time leaving home q1 q2 q3'!$C$2:$F$956,4,FALSE)</f>
        <v>0.3659722222222222</v>
      </c>
      <c r="R449" s="14">
        <f>VLOOKUP($C449,'commute time q1 q2 q3'!$C$2:$F$957,3,FALSE)</f>
        <v>18.077261255393633</v>
      </c>
      <c r="S449" s="4">
        <f t="shared" si="40"/>
        <v>0.37847222222222221</v>
      </c>
      <c r="T449" s="13">
        <f t="shared" si="41"/>
        <v>170.99999999999994</v>
      </c>
    </row>
    <row r="450" spans="1:20" x14ac:dyDescent="0.25">
      <c r="A450" s="6" t="s">
        <v>1528</v>
      </c>
      <c r="B450" s="6">
        <v>41580</v>
      </c>
      <c r="C450" s="6" t="s">
        <v>1529</v>
      </c>
      <c r="D450" s="6" t="str">
        <f>VLOOKUP(C450,'alternate id'!$A$2:$C$956,3,FALSE)</f>
        <v>Salisbury, NC</v>
      </c>
      <c r="E450" s="4">
        <f>VLOOKUP(D450,'sunrise times'!$A$2:$B$956,2,FALSE)</f>
        <v>0.28750000000000003</v>
      </c>
      <c r="F450" s="4"/>
      <c r="G450" s="4">
        <f>VLOOKUP($C450,'time leaving home q1 q2 q3'!$C$2:$F$956,2,FALSE)</f>
        <v>0.27291666666666664</v>
      </c>
      <c r="H450" s="14">
        <f>VLOOKUP($C450,'commute time q1 q2 q3'!$C$2:$F$957,2,FALSE)</f>
        <v>12.525534079348931</v>
      </c>
      <c r="I450" s="4">
        <f t="shared" si="36"/>
        <v>0.28125</v>
      </c>
      <c r="J450" s="13">
        <f t="shared" si="37"/>
        <v>-9.000000000000048</v>
      </c>
      <c r="K450" s="4"/>
      <c r="L450" s="4">
        <f>VLOOKUP($C450,'time leaving home q1 q2 q3'!$C$2:$F$956,3,FALSE)</f>
        <v>0.31388888888888888</v>
      </c>
      <c r="M450" s="14">
        <f>VLOOKUP($C450,'commute time q1 q2 q3'!$C$2:$F$957,3,FALSE)</f>
        <v>20.208117036337896</v>
      </c>
      <c r="N450" s="4">
        <f t="shared" si="38"/>
        <v>0.32777777777777778</v>
      </c>
      <c r="O450" s="13">
        <f t="shared" si="39"/>
        <v>57.999999999999957</v>
      </c>
      <c r="Q450" s="4">
        <f>VLOOKUP($C450,'time leaving home q1 q2 q3'!$C$2:$F$956,4,FALSE)</f>
        <v>0.3659722222222222</v>
      </c>
      <c r="R450" s="14">
        <f>VLOOKUP($C450,'commute time q1 q2 q3'!$C$2:$F$957,3,FALSE)</f>
        <v>20.208117036337896</v>
      </c>
      <c r="S450" s="4">
        <f t="shared" si="40"/>
        <v>0.37986111111111109</v>
      </c>
      <c r="T450" s="13">
        <f t="shared" si="41"/>
        <v>132.99999999999991</v>
      </c>
    </row>
    <row r="451" spans="1:20" x14ac:dyDescent="0.25">
      <c r="A451" s="6" t="s">
        <v>1182</v>
      </c>
      <c r="B451" s="6">
        <v>34340</v>
      </c>
      <c r="C451" s="6" t="s">
        <v>1183</v>
      </c>
      <c r="D451" s="6" t="str">
        <f>VLOOKUP(C451,'alternate id'!$A$2:$C$956,3,FALSE)</f>
        <v>Mount Airy, NC</v>
      </c>
      <c r="E451" s="4">
        <f>VLOOKUP(D451,'sunrise times'!$A$2:$B$956,2,FALSE)</f>
        <v>0.28819444444444448</v>
      </c>
      <c r="F451" s="4"/>
      <c r="G451" s="4">
        <f>VLOOKUP($C451,'time leaving home q1 q2 q3'!$C$2:$F$956,2,FALSE)</f>
        <v>0.27638888888888891</v>
      </c>
      <c r="H451" s="14">
        <f>VLOOKUP($C451,'commute time q1 q2 q3'!$C$2:$F$957,2,FALSE)</f>
        <v>12.286460509820309</v>
      </c>
      <c r="I451" s="4">
        <f t="shared" si="36"/>
        <v>0.28472222222222227</v>
      </c>
      <c r="J451" s="13">
        <f t="shared" si="37"/>
        <v>-4.9999999999999822</v>
      </c>
      <c r="K451" s="4"/>
      <c r="L451" s="4">
        <f>VLOOKUP($C451,'time leaving home q1 q2 q3'!$C$2:$F$956,3,FALSE)</f>
        <v>0.31388888888888888</v>
      </c>
      <c r="M451" s="14">
        <f>VLOOKUP($C451,'commute time q1 q2 q3'!$C$2:$F$957,3,FALSE)</f>
        <v>20.489479512735326</v>
      </c>
      <c r="N451" s="4">
        <f t="shared" si="38"/>
        <v>0.32777777777777778</v>
      </c>
      <c r="O451" s="13">
        <f t="shared" si="39"/>
        <v>56.999999999999957</v>
      </c>
      <c r="Q451" s="4">
        <f>VLOOKUP($C451,'time leaving home q1 q2 q3'!$C$2:$F$956,4,FALSE)</f>
        <v>0.3520833333333333</v>
      </c>
      <c r="R451" s="14">
        <f>VLOOKUP($C451,'commute time q1 q2 q3'!$C$2:$F$957,3,FALSE)</f>
        <v>20.489479512735326</v>
      </c>
      <c r="S451" s="4">
        <f t="shared" si="40"/>
        <v>0.3659722222222222</v>
      </c>
      <c r="T451" s="13">
        <f t="shared" si="41"/>
        <v>111.99999999999991</v>
      </c>
    </row>
    <row r="452" spans="1:20" x14ac:dyDescent="0.25">
      <c r="A452" s="6" t="s">
        <v>1232</v>
      </c>
      <c r="B452" s="6">
        <v>35380</v>
      </c>
      <c r="C452" s="6" t="s">
        <v>1233</v>
      </c>
      <c r="D452" s="6" t="str">
        <f>VLOOKUP(C452,'alternate id'!$A$2:$C$956,3,FALSE)</f>
        <v>New Orleans, LA</v>
      </c>
      <c r="E452" s="4">
        <f>VLOOKUP(D452,'sunrise times'!$A$2:$B$956,2,FALSE)</f>
        <v>0.27291666666666664</v>
      </c>
      <c r="F452" s="4"/>
      <c r="G452" s="4">
        <f>VLOOKUP($C452,'time leaving home q1 q2 q3'!$C$2:$F$956,2,FALSE)</f>
        <v>0.27291666666666664</v>
      </c>
      <c r="H452" s="14">
        <f>VLOOKUP($C452,'commute time q1 q2 q3'!$C$2:$F$957,2,FALSE)</f>
        <v>13.723445127166032</v>
      </c>
      <c r="I452" s="4">
        <f t="shared" ref="I452:I515" si="42">G452+TIME(0,H452,0)</f>
        <v>0.28194444444444444</v>
      </c>
      <c r="J452" s="13">
        <f t="shared" ref="J452:J515" si="43">(I452-$E452)*60*24</f>
        <v>13.000000000000034</v>
      </c>
      <c r="K452" s="4"/>
      <c r="L452" s="4">
        <f>VLOOKUP($C452,'time leaving home q1 q2 q3'!$C$2:$F$956,3,FALSE)</f>
        <v>0.31388888888888888</v>
      </c>
      <c r="M452" s="14">
        <f>VLOOKUP($C452,'commute time q1 q2 q3'!$C$2:$F$957,3,FALSE)</f>
        <v>21.74985678348153</v>
      </c>
      <c r="N452" s="4">
        <f t="shared" ref="N452:N515" si="44">L452+TIME(0,M452,0)</f>
        <v>0.32847222222222222</v>
      </c>
      <c r="O452" s="13">
        <f t="shared" ref="O452:O515" si="45">(N452-$E452)*60*24</f>
        <v>80.000000000000028</v>
      </c>
      <c r="Q452" s="4">
        <f>VLOOKUP($C452,'time leaving home q1 q2 q3'!$C$2:$F$956,4,FALSE)</f>
        <v>0.36249999999999999</v>
      </c>
      <c r="R452" s="14">
        <f>VLOOKUP($C452,'commute time q1 q2 q3'!$C$2:$F$957,3,FALSE)</f>
        <v>21.74985678348153</v>
      </c>
      <c r="S452" s="4">
        <f t="shared" ref="S452:S515" si="46">Q452+TIME(0,R452,0)</f>
        <v>0.37708333333333333</v>
      </c>
      <c r="T452" s="13">
        <f t="shared" ref="T452:T515" si="47">(S452-$E452)*60*24</f>
        <v>150.00000000000003</v>
      </c>
    </row>
    <row r="453" spans="1:20" x14ac:dyDescent="0.25">
      <c r="A453" s="6" t="s">
        <v>1046</v>
      </c>
      <c r="B453" s="6">
        <v>31660</v>
      </c>
      <c r="C453" s="6" t="s">
        <v>1047</v>
      </c>
      <c r="D453" s="6" t="str">
        <f>VLOOKUP(C453,'alternate id'!$A$2:$C$956,3,FALSE)</f>
        <v>Malone, NY</v>
      </c>
      <c r="E453" s="4">
        <f>VLOOKUP(D453,'sunrise times'!$A$2:$B$956,2,FALSE)</f>
        <v>0.26944444444444443</v>
      </c>
      <c r="F453" s="4"/>
      <c r="G453" s="4">
        <f>VLOOKUP($C453,'time leaving home q1 q2 q3'!$C$2:$F$956,2,FALSE)</f>
        <v>0.27777777777777779</v>
      </c>
      <c r="H453" s="14">
        <f>VLOOKUP($C453,'commute time q1 q2 q3'!$C$2:$F$957,2,FALSE)</f>
        <v>8.1048932143822654</v>
      </c>
      <c r="I453" s="4">
        <f t="shared" si="42"/>
        <v>0.28333333333333333</v>
      </c>
      <c r="J453" s="13">
        <f t="shared" si="43"/>
        <v>20.000000000000007</v>
      </c>
      <c r="K453" s="4"/>
      <c r="L453" s="4">
        <f>VLOOKUP($C453,'time leaving home q1 q2 q3'!$C$2:$F$956,3,FALSE)</f>
        <v>0.31388888888888888</v>
      </c>
      <c r="M453" s="14">
        <f>VLOOKUP($C453,'commute time q1 q2 q3'!$C$2:$F$957,3,FALSE)</f>
        <v>15.789921465968586</v>
      </c>
      <c r="N453" s="4">
        <f t="shared" si="44"/>
        <v>0.32430555555555557</v>
      </c>
      <c r="O453" s="13">
        <f t="shared" si="45"/>
        <v>79.000000000000043</v>
      </c>
      <c r="Q453" s="4">
        <f>VLOOKUP($C453,'time leaving home q1 q2 q3'!$C$2:$F$956,4,FALSE)</f>
        <v>0.36527777777777781</v>
      </c>
      <c r="R453" s="14">
        <f>VLOOKUP($C453,'commute time q1 q2 q3'!$C$2:$F$957,3,FALSE)</f>
        <v>15.789921465968586</v>
      </c>
      <c r="S453" s="4">
        <f t="shared" si="46"/>
        <v>0.3756944444444445</v>
      </c>
      <c r="T453" s="13">
        <f t="shared" si="47"/>
        <v>153.00000000000009</v>
      </c>
    </row>
    <row r="454" spans="1:20" x14ac:dyDescent="0.25">
      <c r="A454" s="6" t="s">
        <v>1086</v>
      </c>
      <c r="B454" s="6">
        <v>32380</v>
      </c>
      <c r="C454" s="6" t="s">
        <v>1087</v>
      </c>
      <c r="D454" s="6" t="str">
        <f>VLOOKUP(C454,'alternate id'!$A$2:$C$956,3,FALSE)</f>
        <v>Mason City, IA</v>
      </c>
      <c r="E454" s="4">
        <f>VLOOKUP(D454,'sunrise times'!$A$2:$B$956,2,FALSE)</f>
        <v>0.28055555555555556</v>
      </c>
      <c r="F454" s="4"/>
      <c r="G454" s="4">
        <f>VLOOKUP($C454,'time leaving home q1 q2 q3'!$C$2:$F$956,2,FALSE)</f>
        <v>0.27361111111111108</v>
      </c>
      <c r="H454" s="14">
        <f>VLOOKUP($C454,'commute time q1 q2 q3'!$C$2:$F$957,2,FALSE)</f>
        <v>8.0083945435466948</v>
      </c>
      <c r="I454" s="4">
        <f t="shared" si="42"/>
        <v>0.27916666666666662</v>
      </c>
      <c r="J454" s="13">
        <f t="shared" si="43"/>
        <v>-2.0000000000000728</v>
      </c>
      <c r="K454" s="4"/>
      <c r="L454" s="4">
        <f>VLOOKUP($C454,'time leaving home q1 q2 q3'!$C$2:$F$956,3,FALSE)</f>
        <v>0.31388888888888888</v>
      </c>
      <c r="M454" s="14">
        <f>VLOOKUP($C454,'commute time q1 q2 q3'!$C$2:$F$957,3,FALSE)</f>
        <v>13.582910934105721</v>
      </c>
      <c r="N454" s="4">
        <f t="shared" si="44"/>
        <v>0.32291666666666669</v>
      </c>
      <c r="O454" s="13">
        <f t="shared" si="45"/>
        <v>61.000000000000028</v>
      </c>
      <c r="Q454" s="4">
        <f>VLOOKUP($C454,'time leaving home q1 q2 q3'!$C$2:$F$956,4,FALSE)</f>
        <v>0.36458333333333331</v>
      </c>
      <c r="R454" s="14">
        <f>VLOOKUP($C454,'commute time q1 q2 q3'!$C$2:$F$957,3,FALSE)</f>
        <v>13.582910934105721</v>
      </c>
      <c r="S454" s="4">
        <f t="shared" si="46"/>
        <v>0.37361111111111112</v>
      </c>
      <c r="T454" s="13">
        <f t="shared" si="47"/>
        <v>134</v>
      </c>
    </row>
    <row r="455" spans="1:20" x14ac:dyDescent="0.25">
      <c r="A455" s="6" t="s">
        <v>300</v>
      </c>
      <c r="B455" s="6">
        <v>16220</v>
      </c>
      <c r="C455" s="6" t="s">
        <v>301</v>
      </c>
      <c r="D455" s="6" t="str">
        <f>VLOOKUP(C455,'alternate id'!$A$2:$C$956,3,FALSE)</f>
        <v>Casper, WY</v>
      </c>
      <c r="E455" s="4">
        <f>VLOOKUP(D455,'sunrise times'!$A$2:$B$956,2,FALSE)</f>
        <v>0.27569444444444446</v>
      </c>
      <c r="F455" s="4"/>
      <c r="G455" s="4">
        <f>VLOOKUP($C455,'time leaving home q1 q2 q3'!$C$2:$F$956,2,FALSE)</f>
        <v>0.27847222222222223</v>
      </c>
      <c r="H455" s="14">
        <f>VLOOKUP($C455,'commute time q1 q2 q3'!$C$2:$F$957,2,FALSE)</f>
        <v>10.587426703835431</v>
      </c>
      <c r="I455" s="4">
        <f t="shared" si="42"/>
        <v>0.28541666666666665</v>
      </c>
      <c r="J455" s="13">
        <f t="shared" si="43"/>
        <v>13.99999999999995</v>
      </c>
      <c r="K455" s="4"/>
      <c r="L455" s="4">
        <f>VLOOKUP($C455,'time leaving home q1 q2 q3'!$C$2:$F$956,3,FALSE)</f>
        <v>0.31388888888888888</v>
      </c>
      <c r="M455" s="14">
        <f>VLOOKUP($C455,'commute time q1 q2 q3'!$C$2:$F$957,3,FALSE)</f>
        <v>15.248201084277969</v>
      </c>
      <c r="N455" s="4">
        <f t="shared" si="44"/>
        <v>0.32430555555555557</v>
      </c>
      <c r="O455" s="13">
        <f t="shared" si="45"/>
        <v>69.999999999999986</v>
      </c>
      <c r="Q455" s="4">
        <f>VLOOKUP($C455,'time leaving home q1 q2 q3'!$C$2:$F$956,4,FALSE)</f>
        <v>0.35000000000000003</v>
      </c>
      <c r="R455" s="14">
        <f>VLOOKUP($C455,'commute time q1 q2 q3'!$C$2:$F$957,3,FALSE)</f>
        <v>15.248201084277969</v>
      </c>
      <c r="S455" s="4">
        <f t="shared" si="46"/>
        <v>0.36041666666666672</v>
      </c>
      <c r="T455" s="13">
        <f t="shared" si="47"/>
        <v>122.00000000000006</v>
      </c>
    </row>
    <row r="456" spans="1:20" x14ac:dyDescent="0.25">
      <c r="A456" s="6" t="s">
        <v>372</v>
      </c>
      <c r="B456" s="6">
        <v>17740</v>
      </c>
      <c r="C456" s="6" t="s">
        <v>373</v>
      </c>
      <c r="D456" s="6" t="str">
        <f>VLOOKUP(C456,'alternate id'!$A$2:$C$956,3,FALSE)</f>
        <v>Coldwater, MI</v>
      </c>
      <c r="E456" s="4">
        <f>VLOOKUP(D456,'sunrise times'!$A$2:$B$956,2,FALSE)</f>
        <v>0.29930555555555555</v>
      </c>
      <c r="F456" s="4"/>
      <c r="G456" s="4">
        <f>VLOOKUP($C456,'time leaving home q1 q2 q3'!$C$2:$F$956,2,FALSE)</f>
        <v>0.26597222222222222</v>
      </c>
      <c r="H456" s="14">
        <f>VLOOKUP($C456,'commute time q1 q2 q3'!$C$2:$F$957,2,FALSE)</f>
        <v>11.361424847958297</v>
      </c>
      <c r="I456" s="4">
        <f t="shared" si="42"/>
        <v>0.27361111111111108</v>
      </c>
      <c r="J456" s="13">
        <f t="shared" si="43"/>
        <v>-37.000000000000028</v>
      </c>
      <c r="K456" s="4"/>
      <c r="L456" s="4">
        <f>VLOOKUP($C456,'time leaving home q1 q2 q3'!$C$2:$F$956,3,FALSE)</f>
        <v>0.31388888888888888</v>
      </c>
      <c r="M456" s="14">
        <f>VLOOKUP($C456,'commute time q1 q2 q3'!$C$2:$F$957,3,FALSE)</f>
        <v>20.559931506849313</v>
      </c>
      <c r="N456" s="4">
        <f t="shared" si="44"/>
        <v>0.32777777777777778</v>
      </c>
      <c r="O456" s="13">
        <f t="shared" si="45"/>
        <v>41.000000000000014</v>
      </c>
      <c r="Q456" s="4">
        <f>VLOOKUP($C456,'time leaving home q1 q2 q3'!$C$2:$F$956,4,FALSE)</f>
        <v>0.38263888888888892</v>
      </c>
      <c r="R456" s="14">
        <f>VLOOKUP($C456,'commute time q1 q2 q3'!$C$2:$F$957,3,FALSE)</f>
        <v>20.559931506849313</v>
      </c>
      <c r="S456" s="4">
        <f t="shared" si="46"/>
        <v>0.39652777777777781</v>
      </c>
      <c r="T456" s="13">
        <f t="shared" si="47"/>
        <v>140.00000000000006</v>
      </c>
    </row>
    <row r="457" spans="1:20" x14ac:dyDescent="0.25">
      <c r="A457" s="6" t="s">
        <v>1912</v>
      </c>
      <c r="B457" s="6">
        <v>49780</v>
      </c>
      <c r="C457" s="6" t="s">
        <v>1913</v>
      </c>
      <c r="D457" s="6" t="str">
        <f>VLOOKUP(C457,'alternate id'!$A$2:$C$956,3,FALSE)</f>
        <v>Zanesville, OH</v>
      </c>
      <c r="E457" s="4">
        <f>VLOOKUP(D457,'sunrise times'!$A$2:$B$956,2,FALSE)</f>
        <v>0.29166666666666669</v>
      </c>
      <c r="F457" s="4"/>
      <c r="G457" s="4">
        <f>VLOOKUP($C457,'time leaving home q1 q2 q3'!$C$2:$F$956,2,FALSE)</f>
        <v>0.26597222222222222</v>
      </c>
      <c r="H457" s="14">
        <f>VLOOKUP($C457,'commute time q1 q2 q3'!$C$2:$F$957,2,FALSE)</f>
        <v>11.901884230181633</v>
      </c>
      <c r="I457" s="4">
        <f t="shared" si="42"/>
        <v>0.27361111111111108</v>
      </c>
      <c r="J457" s="13">
        <f t="shared" si="43"/>
        <v>-26.000000000000068</v>
      </c>
      <c r="K457" s="4"/>
      <c r="L457" s="4">
        <f>VLOOKUP($C457,'time leaving home q1 q2 q3'!$C$2:$F$956,3,FALSE)</f>
        <v>0.31388888888888888</v>
      </c>
      <c r="M457" s="14">
        <f>VLOOKUP($C457,'commute time q1 q2 q3'!$C$2:$F$957,3,FALSE)</f>
        <v>18.788980070339978</v>
      </c>
      <c r="N457" s="4">
        <f t="shared" si="44"/>
        <v>0.3263888888888889</v>
      </c>
      <c r="O457" s="13">
        <f t="shared" si="45"/>
        <v>49.999999999999986</v>
      </c>
      <c r="Q457" s="4">
        <f>VLOOKUP($C457,'time leaving home q1 q2 q3'!$C$2:$F$956,4,FALSE)</f>
        <v>0.37847222222222227</v>
      </c>
      <c r="R457" s="14">
        <f>VLOOKUP($C457,'commute time q1 q2 q3'!$C$2:$F$957,3,FALSE)</f>
        <v>18.788980070339978</v>
      </c>
      <c r="S457" s="4">
        <f t="shared" si="46"/>
        <v>0.39097222222222228</v>
      </c>
      <c r="T457" s="13">
        <f t="shared" si="47"/>
        <v>143.00000000000006</v>
      </c>
    </row>
    <row r="458" spans="1:20" x14ac:dyDescent="0.25">
      <c r="A458" s="6" t="s">
        <v>1194</v>
      </c>
      <c r="B458" s="6">
        <v>34580</v>
      </c>
      <c r="C458" s="6" t="s">
        <v>1195</v>
      </c>
      <c r="D458" s="6" t="str">
        <f>VLOOKUP(C458,'alternate id'!$A$2:$C$956,3,FALSE)</f>
        <v>Mount Vernon, WA</v>
      </c>
      <c r="E458" s="4">
        <f>VLOOKUP(D458,'sunrise times'!$A$2:$B$956,2,FALSE)</f>
        <v>0.27777777777777779</v>
      </c>
      <c r="F458" s="4"/>
      <c r="G458" s="4">
        <f>VLOOKUP($C458,'time leaving home q1 q2 q3'!$C$2:$F$956,2,FALSE)</f>
        <v>0.26944444444444443</v>
      </c>
      <c r="H458" s="14">
        <f>VLOOKUP($C458,'commute time q1 q2 q3'!$C$2:$F$957,2,FALSE)</f>
        <v>11.950518313752593</v>
      </c>
      <c r="I458" s="4">
        <f t="shared" si="42"/>
        <v>0.27708333333333329</v>
      </c>
      <c r="J458" s="13">
        <f t="shared" si="43"/>
        <v>-1.0000000000000764</v>
      </c>
      <c r="K458" s="4"/>
      <c r="L458" s="4">
        <f>VLOOKUP($C458,'time leaving home q1 q2 q3'!$C$2:$F$956,3,FALSE)</f>
        <v>0.31458333333333333</v>
      </c>
      <c r="M458" s="14">
        <f>VLOOKUP($C458,'commute time q1 q2 q3'!$C$2:$F$957,3,FALSE)</f>
        <v>20.329806884970612</v>
      </c>
      <c r="N458" s="4">
        <f t="shared" si="44"/>
        <v>0.32847222222222222</v>
      </c>
      <c r="O458" s="13">
        <f t="shared" si="45"/>
        <v>72.999999999999986</v>
      </c>
      <c r="Q458" s="4">
        <f>VLOOKUP($C458,'time leaving home q1 q2 q3'!$C$2:$F$956,4,FALSE)</f>
        <v>0.36944444444444446</v>
      </c>
      <c r="R458" s="14">
        <f>VLOOKUP($C458,'commute time q1 q2 q3'!$C$2:$F$957,3,FALSE)</f>
        <v>20.329806884970612</v>
      </c>
      <c r="S458" s="4">
        <f t="shared" si="46"/>
        <v>0.38333333333333336</v>
      </c>
      <c r="T458" s="13">
        <f t="shared" si="47"/>
        <v>152</v>
      </c>
    </row>
    <row r="459" spans="1:20" x14ac:dyDescent="0.25">
      <c r="A459" s="6" t="s">
        <v>1104</v>
      </c>
      <c r="B459" s="6">
        <v>32740</v>
      </c>
      <c r="C459" s="6" t="s">
        <v>1105</v>
      </c>
      <c r="D459" s="6" t="str">
        <f>VLOOKUP(C459,'alternate id'!$A$2:$C$956,3,FALSE)</f>
        <v>Meadville, PA</v>
      </c>
      <c r="E459" s="4">
        <f>VLOOKUP(D459,'sunrise times'!$A$2:$B$956,2,FALSE)</f>
        <v>0.28611111111111115</v>
      </c>
      <c r="F459" s="4"/>
      <c r="G459" s="4">
        <f>VLOOKUP($C459,'time leaving home q1 q2 q3'!$C$2:$F$956,2,FALSE)</f>
        <v>0.27361111111111108</v>
      </c>
      <c r="H459" s="14">
        <f>VLOOKUP($C459,'commute time q1 q2 q3'!$C$2:$F$957,2,FALSE)</f>
        <v>10.480353982300885</v>
      </c>
      <c r="I459" s="4">
        <f t="shared" si="42"/>
        <v>0.2805555555555555</v>
      </c>
      <c r="J459" s="13">
        <f t="shared" si="43"/>
        <v>-8.0000000000001315</v>
      </c>
      <c r="K459" s="4"/>
      <c r="L459" s="4">
        <f>VLOOKUP($C459,'time leaving home q1 q2 q3'!$C$2:$F$956,3,FALSE)</f>
        <v>0.31458333333333333</v>
      </c>
      <c r="M459" s="14">
        <f>VLOOKUP($C459,'commute time q1 q2 q3'!$C$2:$F$957,3,FALSE)</f>
        <v>17.83409715857012</v>
      </c>
      <c r="N459" s="4">
        <f t="shared" si="44"/>
        <v>0.3263888888888889</v>
      </c>
      <c r="O459" s="13">
        <f t="shared" si="45"/>
        <v>57.999999999999957</v>
      </c>
      <c r="Q459" s="4">
        <f>VLOOKUP($C459,'time leaving home q1 q2 q3'!$C$2:$F$956,4,FALSE)</f>
        <v>0.37083333333333335</v>
      </c>
      <c r="R459" s="14">
        <f>VLOOKUP($C459,'commute time q1 q2 q3'!$C$2:$F$957,3,FALSE)</f>
        <v>17.83409715857012</v>
      </c>
      <c r="S459" s="4">
        <f t="shared" si="46"/>
        <v>0.38263888888888892</v>
      </c>
      <c r="T459" s="13">
        <f t="shared" si="47"/>
        <v>139</v>
      </c>
    </row>
    <row r="460" spans="1:20" x14ac:dyDescent="0.25">
      <c r="A460" s="6" t="s">
        <v>660</v>
      </c>
      <c r="B460" s="6">
        <v>23700</v>
      </c>
      <c r="C460" s="6" t="s">
        <v>661</v>
      </c>
      <c r="D460" s="6" t="str">
        <f>VLOOKUP(C460,'alternate id'!$A$2:$C$956,3,FALSE)</f>
        <v>Gallup, NM</v>
      </c>
      <c r="E460" s="4">
        <f>VLOOKUP(D460,'sunrise times'!$A$2:$B$956,2,FALSE)</f>
        <v>0.28263888888888888</v>
      </c>
      <c r="F460" s="4"/>
      <c r="G460" s="4">
        <f>VLOOKUP($C460,'time leaving home q1 q2 q3'!$C$2:$F$956,2,FALSE)</f>
        <v>0.28819444444444448</v>
      </c>
      <c r="H460" s="14">
        <f>VLOOKUP($C460,'commute time q1 q2 q3'!$C$2:$F$957,2,FALSE)</f>
        <v>10.723300970873787</v>
      </c>
      <c r="I460" s="4">
        <f t="shared" si="42"/>
        <v>0.2951388888888889</v>
      </c>
      <c r="J460" s="13">
        <f t="shared" si="43"/>
        <v>18.000000000000014</v>
      </c>
      <c r="K460" s="4"/>
      <c r="L460" s="4">
        <f>VLOOKUP($C460,'time leaving home q1 q2 q3'!$C$2:$F$956,3,FALSE)</f>
        <v>0.31458333333333333</v>
      </c>
      <c r="M460" s="14">
        <f>VLOOKUP($C460,'commute time q1 q2 q3'!$C$2:$F$957,3,FALSE)</f>
        <v>17</v>
      </c>
      <c r="N460" s="4">
        <f t="shared" si="44"/>
        <v>0.3263888888888889</v>
      </c>
      <c r="O460" s="13">
        <f t="shared" si="45"/>
        <v>63.000000000000021</v>
      </c>
      <c r="Q460" s="4">
        <f>VLOOKUP($C460,'time leaving home q1 q2 q3'!$C$2:$F$956,4,FALSE)</f>
        <v>0.33749999999999997</v>
      </c>
      <c r="R460" s="14">
        <f>VLOOKUP($C460,'commute time q1 q2 q3'!$C$2:$F$957,3,FALSE)</f>
        <v>17</v>
      </c>
      <c r="S460" s="4">
        <f t="shared" si="46"/>
        <v>0.34930555555555554</v>
      </c>
      <c r="T460" s="13">
        <f t="shared" si="47"/>
        <v>95.999999999999972</v>
      </c>
    </row>
    <row r="461" spans="1:20" x14ac:dyDescent="0.25">
      <c r="A461" s="6" t="s">
        <v>154</v>
      </c>
      <c r="B461" s="6">
        <v>13100</v>
      </c>
      <c r="C461" s="6" t="s">
        <v>155</v>
      </c>
      <c r="D461" s="6" t="str">
        <f>VLOOKUP(C461,'alternate id'!$A$2:$C$956,3,FALSE)</f>
        <v>Beatrice, NE</v>
      </c>
      <c r="E461" s="4">
        <f>VLOOKUP(D461,'sunrise times'!$A$2:$B$956,2,FALSE)</f>
        <v>0.29097222222222224</v>
      </c>
      <c r="F461" s="4"/>
      <c r="G461" s="4">
        <f>VLOOKUP($C461,'time leaving home q1 q2 q3'!$C$2:$F$956,2,FALSE)</f>
        <v>0.27152777777777776</v>
      </c>
      <c r="H461" s="14">
        <f>VLOOKUP($C461,'commute time q1 q2 q3'!$C$2:$F$957,2,FALSE)</f>
        <v>8.0501866445458319</v>
      </c>
      <c r="I461" s="4">
        <f t="shared" si="42"/>
        <v>0.27708333333333329</v>
      </c>
      <c r="J461" s="13">
        <f t="shared" si="43"/>
        <v>-20.000000000000089</v>
      </c>
      <c r="K461" s="4"/>
      <c r="L461" s="4">
        <f>VLOOKUP($C461,'time leaving home q1 q2 q3'!$C$2:$F$956,3,FALSE)</f>
        <v>0.31458333333333333</v>
      </c>
      <c r="M461" s="14">
        <f>VLOOKUP($C461,'commute time q1 q2 q3'!$C$2:$F$957,3,FALSE)</f>
        <v>15.46112600536193</v>
      </c>
      <c r="N461" s="4">
        <f t="shared" si="44"/>
        <v>0.32500000000000001</v>
      </c>
      <c r="O461" s="13">
        <f t="shared" si="45"/>
        <v>48.999999999999986</v>
      </c>
      <c r="Q461" s="4">
        <f>VLOOKUP($C461,'time leaving home q1 q2 q3'!$C$2:$F$956,4,FALSE)</f>
        <v>0.3520833333333333</v>
      </c>
      <c r="R461" s="14">
        <f>VLOOKUP($C461,'commute time q1 q2 q3'!$C$2:$F$957,3,FALSE)</f>
        <v>15.46112600536193</v>
      </c>
      <c r="S461" s="4">
        <f t="shared" si="46"/>
        <v>0.36249999999999999</v>
      </c>
      <c r="T461" s="13">
        <f t="shared" si="47"/>
        <v>102.99999999999994</v>
      </c>
    </row>
    <row r="462" spans="1:20" x14ac:dyDescent="0.25">
      <c r="A462" s="6" t="s">
        <v>1476</v>
      </c>
      <c r="B462" s="6">
        <v>40420</v>
      </c>
      <c r="C462" s="6" t="s">
        <v>1477</v>
      </c>
      <c r="D462" s="6" t="str">
        <f>VLOOKUP(C462,'alternate id'!$A$2:$C$956,3,FALSE)</f>
        <v>Rockford, IL</v>
      </c>
      <c r="E462" s="4">
        <f>VLOOKUP(D462,'sunrise times'!$A$2:$B$956,2,FALSE)</f>
        <v>0.26874999999999999</v>
      </c>
      <c r="F462" s="4"/>
      <c r="G462" s="4">
        <f>VLOOKUP($C462,'time leaving home q1 q2 q3'!$C$2:$F$956,2,FALSE)</f>
        <v>0.27083333333333331</v>
      </c>
      <c r="H462" s="14">
        <f>VLOOKUP($C462,'commute time q1 q2 q3'!$C$2:$F$957,2,FALSE)</f>
        <v>12.577678319422605</v>
      </c>
      <c r="I462" s="4">
        <f t="shared" si="42"/>
        <v>0.27916666666666667</v>
      </c>
      <c r="J462" s="13">
        <f t="shared" si="43"/>
        <v>15.000000000000027</v>
      </c>
      <c r="K462" s="4"/>
      <c r="L462" s="4">
        <f>VLOOKUP($C462,'time leaving home q1 q2 q3'!$C$2:$F$956,3,FALSE)</f>
        <v>0.31458333333333333</v>
      </c>
      <c r="M462" s="14">
        <f>VLOOKUP($C462,'commute time q1 q2 q3'!$C$2:$F$957,3,FALSE)</f>
        <v>20.215540222675241</v>
      </c>
      <c r="N462" s="4">
        <f t="shared" si="44"/>
        <v>0.32847222222222222</v>
      </c>
      <c r="O462" s="13">
        <f t="shared" si="45"/>
        <v>86.000000000000014</v>
      </c>
      <c r="Q462" s="4">
        <f>VLOOKUP($C462,'time leaving home q1 q2 q3'!$C$2:$F$956,4,FALSE)</f>
        <v>0.37916666666666665</v>
      </c>
      <c r="R462" s="14">
        <f>VLOOKUP($C462,'commute time q1 q2 q3'!$C$2:$F$957,3,FALSE)</f>
        <v>20.215540222675241</v>
      </c>
      <c r="S462" s="4">
        <f t="shared" si="46"/>
        <v>0.39305555555555555</v>
      </c>
      <c r="T462" s="13">
        <f t="shared" si="47"/>
        <v>179</v>
      </c>
    </row>
    <row r="463" spans="1:20" x14ac:dyDescent="0.25">
      <c r="A463" s="6" t="s">
        <v>1016</v>
      </c>
      <c r="B463" s="6">
        <v>31020</v>
      </c>
      <c r="C463" s="6" t="s">
        <v>1017</v>
      </c>
      <c r="D463" s="6" t="str">
        <f>VLOOKUP(C463,'alternate id'!$A$2:$C$956,3,FALSE)</f>
        <v>Longview, WA</v>
      </c>
      <c r="E463" s="4">
        <f>VLOOKUP(D463,'sunrise times'!$A$2:$B$956,2,FALSE)</f>
        <v>0.27986111111111112</v>
      </c>
      <c r="F463" s="4"/>
      <c r="G463" s="4">
        <f>VLOOKUP($C463,'time leaving home q1 q2 q3'!$C$2:$F$956,2,FALSE)</f>
        <v>0.26458333333333334</v>
      </c>
      <c r="H463" s="14">
        <f>VLOOKUP($C463,'commute time q1 q2 q3'!$C$2:$F$957,2,FALSE)</f>
        <v>11.255359565807327</v>
      </c>
      <c r="I463" s="4">
        <f t="shared" si="42"/>
        <v>0.2722222222222222</v>
      </c>
      <c r="J463" s="13">
        <f t="shared" si="43"/>
        <v>-11.000000000000041</v>
      </c>
      <c r="K463" s="4"/>
      <c r="L463" s="4">
        <f>VLOOKUP($C463,'time leaving home q1 q2 q3'!$C$2:$F$956,3,FALSE)</f>
        <v>0.31458333333333333</v>
      </c>
      <c r="M463" s="14">
        <f>VLOOKUP($C463,'commute time q1 q2 q3'!$C$2:$F$957,3,FALSE)</f>
        <v>17.607416127133607</v>
      </c>
      <c r="N463" s="4">
        <f t="shared" si="44"/>
        <v>0.3263888888888889</v>
      </c>
      <c r="O463" s="13">
        <f t="shared" si="45"/>
        <v>67</v>
      </c>
      <c r="Q463" s="4">
        <f>VLOOKUP($C463,'time leaving home q1 q2 q3'!$C$2:$F$956,4,FALSE)</f>
        <v>0.37222222222222223</v>
      </c>
      <c r="R463" s="14">
        <f>VLOOKUP($C463,'commute time q1 q2 q3'!$C$2:$F$957,3,FALSE)</f>
        <v>17.607416127133607</v>
      </c>
      <c r="S463" s="4">
        <f t="shared" si="46"/>
        <v>0.3840277777777778</v>
      </c>
      <c r="T463" s="13">
        <f t="shared" si="47"/>
        <v>150.00000000000003</v>
      </c>
    </row>
    <row r="464" spans="1:20" x14ac:dyDescent="0.25">
      <c r="A464" s="6" t="s">
        <v>1164</v>
      </c>
      <c r="B464" s="6">
        <v>33980</v>
      </c>
      <c r="C464" s="6" t="s">
        <v>1165</v>
      </c>
      <c r="D464" s="6" t="str">
        <f>VLOOKUP(C464,'alternate id'!$A$2:$C$956,3,FALSE)</f>
        <v>Morehead City, NC</v>
      </c>
      <c r="E464" s="4">
        <f>VLOOKUP(D464,'sunrise times'!$A$2:$B$956,2,FALSE)</f>
        <v>0.27777777777777779</v>
      </c>
      <c r="F464" s="4"/>
      <c r="G464" s="4">
        <f>VLOOKUP($C464,'time leaving home q1 q2 q3'!$C$2:$F$956,2,FALSE)</f>
        <v>0.27847222222222223</v>
      </c>
      <c r="H464" s="14">
        <f>VLOOKUP($C464,'commute time q1 q2 q3'!$C$2:$F$957,2,FALSE)</f>
        <v>11.687685146000847</v>
      </c>
      <c r="I464" s="4">
        <f t="shared" si="42"/>
        <v>0.28611111111111109</v>
      </c>
      <c r="J464" s="13">
        <f t="shared" si="43"/>
        <v>11.999999999999957</v>
      </c>
      <c r="K464" s="4"/>
      <c r="L464" s="4">
        <f>VLOOKUP($C464,'time leaving home q1 q2 q3'!$C$2:$F$956,3,FALSE)</f>
        <v>0.31458333333333333</v>
      </c>
      <c r="M464" s="14">
        <f>VLOOKUP($C464,'commute time q1 q2 q3'!$C$2:$F$957,3,FALSE)</f>
        <v>18.887722305549602</v>
      </c>
      <c r="N464" s="4">
        <f t="shared" si="44"/>
        <v>0.32708333333333334</v>
      </c>
      <c r="O464" s="13">
        <f t="shared" si="45"/>
        <v>71</v>
      </c>
      <c r="Q464" s="4">
        <f>VLOOKUP($C464,'time leaving home q1 q2 q3'!$C$2:$F$956,4,FALSE)</f>
        <v>0.36388888888888887</v>
      </c>
      <c r="R464" s="14">
        <f>VLOOKUP($C464,'commute time q1 q2 q3'!$C$2:$F$957,3,FALSE)</f>
        <v>18.887722305549602</v>
      </c>
      <c r="S464" s="4">
        <f t="shared" si="46"/>
        <v>0.37638888888888888</v>
      </c>
      <c r="T464" s="13">
        <f t="shared" si="47"/>
        <v>142</v>
      </c>
    </row>
    <row r="465" spans="1:20" x14ac:dyDescent="0.25">
      <c r="A465" s="6" t="s">
        <v>824</v>
      </c>
      <c r="B465" s="6">
        <v>27020</v>
      </c>
      <c r="C465" s="6" t="s">
        <v>825</v>
      </c>
      <c r="D465" s="6" t="str">
        <f>VLOOKUP(C465,'alternate id'!$A$2:$C$956,3,FALSE)</f>
        <v>Iron Mountain, MI</v>
      </c>
      <c r="E465" s="4">
        <f>VLOOKUP(D465,'sunrise times'!$A$2:$B$956,2,FALSE)</f>
        <v>0.26597222222222222</v>
      </c>
      <c r="F465" s="4"/>
      <c r="G465" s="4">
        <f>VLOOKUP($C465,'time leaving home q1 q2 q3'!$C$2:$F$956,2,FALSE)</f>
        <v>0.27430555555555552</v>
      </c>
      <c r="H465" s="14">
        <f>VLOOKUP($C465,'commute time q1 q2 q3'!$C$2:$F$957,2,FALSE)</f>
        <v>7.4758725341426402</v>
      </c>
      <c r="I465" s="4">
        <f t="shared" si="42"/>
        <v>0.27916666666666662</v>
      </c>
      <c r="J465" s="13">
        <f t="shared" si="43"/>
        <v>18.999999999999932</v>
      </c>
      <c r="K465" s="4"/>
      <c r="L465" s="4">
        <f>VLOOKUP($C465,'time leaving home q1 q2 q3'!$C$2:$F$956,3,FALSE)</f>
        <v>0.31458333333333333</v>
      </c>
      <c r="M465" s="14">
        <f>VLOOKUP($C465,'commute time q1 q2 q3'!$C$2:$F$957,3,FALSE)</f>
        <v>12.496289125524363</v>
      </c>
      <c r="N465" s="4">
        <f t="shared" si="44"/>
        <v>0.32291666666666669</v>
      </c>
      <c r="O465" s="13">
        <f t="shared" si="45"/>
        <v>82.000000000000028</v>
      </c>
      <c r="Q465" s="4">
        <f>VLOOKUP($C465,'time leaving home q1 q2 q3'!$C$2:$F$956,4,FALSE)</f>
        <v>0.37708333333333338</v>
      </c>
      <c r="R465" s="14">
        <f>VLOOKUP($C465,'commute time q1 q2 q3'!$C$2:$F$957,3,FALSE)</f>
        <v>12.496289125524363</v>
      </c>
      <c r="S465" s="4">
        <f t="shared" si="46"/>
        <v>0.38541666666666674</v>
      </c>
      <c r="T465" s="13">
        <f t="shared" si="47"/>
        <v>172.00000000000011</v>
      </c>
    </row>
    <row r="466" spans="1:20" x14ac:dyDescent="0.25">
      <c r="A466" s="6" t="s">
        <v>364</v>
      </c>
      <c r="B466" s="6">
        <v>17580</v>
      </c>
      <c r="C466" s="6" t="s">
        <v>365</v>
      </c>
      <c r="D466" s="6" t="str">
        <f>VLOOKUP(C466,'alternate id'!$A$2:$C$956,3,FALSE)</f>
        <v>Clovis, NM</v>
      </c>
      <c r="E466" s="4">
        <f>VLOOKUP(D466,'sunrise times'!$A$2:$B$956,2,FALSE)</f>
        <v>0.2673611111111111</v>
      </c>
      <c r="F466" s="4"/>
      <c r="G466" s="4">
        <f>VLOOKUP($C466,'time leaving home q1 q2 q3'!$C$2:$F$956,2,FALSE)</f>
        <v>0.27708333333333335</v>
      </c>
      <c r="H466" s="14">
        <f>VLOOKUP($C466,'commute time q1 q2 q3'!$C$2:$F$957,2,FALSE)</f>
        <v>7.9546792230723957</v>
      </c>
      <c r="I466" s="4">
        <f t="shared" si="42"/>
        <v>0.28194444444444444</v>
      </c>
      <c r="J466" s="13">
        <f t="shared" si="43"/>
        <v>21.000000000000007</v>
      </c>
      <c r="K466" s="4"/>
      <c r="L466" s="4">
        <f>VLOOKUP($C466,'time leaving home q1 q2 q3'!$C$2:$F$956,3,FALSE)</f>
        <v>0.31458333333333333</v>
      </c>
      <c r="M466" s="14">
        <f>VLOOKUP($C466,'commute time q1 q2 q3'!$C$2:$F$957,3,FALSE)</f>
        <v>13.073830691921144</v>
      </c>
      <c r="N466" s="4">
        <f t="shared" si="44"/>
        <v>0.32361111111111113</v>
      </c>
      <c r="O466" s="13">
        <f t="shared" si="45"/>
        <v>81.000000000000028</v>
      </c>
      <c r="Q466" s="4">
        <f>VLOOKUP($C466,'time leaving home q1 q2 q3'!$C$2:$F$956,4,FALSE)</f>
        <v>0.37291666666666662</v>
      </c>
      <c r="R466" s="14">
        <f>VLOOKUP($C466,'commute time q1 q2 q3'!$C$2:$F$957,3,FALSE)</f>
        <v>13.073830691921144</v>
      </c>
      <c r="S466" s="4">
        <f t="shared" si="46"/>
        <v>0.38194444444444442</v>
      </c>
      <c r="T466" s="13">
        <f t="shared" si="47"/>
        <v>164.99999999999997</v>
      </c>
    </row>
    <row r="467" spans="1:20" x14ac:dyDescent="0.25">
      <c r="A467" s="6" t="s">
        <v>1340</v>
      </c>
      <c r="B467" s="6">
        <v>37620</v>
      </c>
      <c r="C467" s="6" t="s">
        <v>1341</v>
      </c>
      <c r="D467" s="6" t="str">
        <f>VLOOKUP(C467,'alternate id'!$A$2:$C$956,3,FALSE)</f>
        <v>Parkersburg, WV</v>
      </c>
      <c r="E467" s="4">
        <f>VLOOKUP(D467,'sunrise times'!$A$2:$B$956,2,FALSE)</f>
        <v>0.2902777777777778</v>
      </c>
      <c r="F467" s="4"/>
      <c r="G467" s="4">
        <f>VLOOKUP($C467,'time leaving home q1 q2 q3'!$C$2:$F$956,2,FALSE)</f>
        <v>0.27430555555555552</v>
      </c>
      <c r="H467" s="14">
        <f>VLOOKUP($C467,'commute time q1 q2 q3'!$C$2:$F$957,2,FALSE)</f>
        <v>11.201876743596246</v>
      </c>
      <c r="I467" s="4">
        <f t="shared" si="42"/>
        <v>0.28194444444444439</v>
      </c>
      <c r="J467" s="13">
        <f t="shared" si="43"/>
        <v>-12.000000000000117</v>
      </c>
      <c r="K467" s="4"/>
      <c r="L467" s="4">
        <f>VLOOKUP($C467,'time leaving home q1 q2 q3'!$C$2:$F$956,3,FALSE)</f>
        <v>0.31458333333333333</v>
      </c>
      <c r="M467" s="14">
        <f>VLOOKUP($C467,'commute time q1 q2 q3'!$C$2:$F$957,3,FALSE)</f>
        <v>17.703007835537957</v>
      </c>
      <c r="N467" s="4">
        <f t="shared" si="44"/>
        <v>0.3263888888888889</v>
      </c>
      <c r="O467" s="13">
        <f t="shared" si="45"/>
        <v>51.999999999999972</v>
      </c>
      <c r="Q467" s="4">
        <f>VLOOKUP($C467,'time leaving home q1 q2 q3'!$C$2:$F$956,4,FALSE)</f>
        <v>0.36527777777777781</v>
      </c>
      <c r="R467" s="14">
        <f>VLOOKUP($C467,'commute time q1 q2 q3'!$C$2:$F$957,3,FALSE)</f>
        <v>17.703007835537957</v>
      </c>
      <c r="S467" s="4">
        <f t="shared" si="46"/>
        <v>0.37708333333333338</v>
      </c>
      <c r="T467" s="13">
        <f t="shared" si="47"/>
        <v>125.00000000000003</v>
      </c>
    </row>
    <row r="468" spans="1:20" x14ac:dyDescent="0.25">
      <c r="A468" s="6" t="s">
        <v>1050</v>
      </c>
      <c r="B468" s="6">
        <v>31740</v>
      </c>
      <c r="C468" s="6" t="s">
        <v>1051</v>
      </c>
      <c r="D468" s="6" t="str">
        <f>VLOOKUP(C468,'alternate id'!$A$2:$C$956,3,FALSE)</f>
        <v>Manhattan, KS</v>
      </c>
      <c r="E468" s="4">
        <f>VLOOKUP(D468,'sunrise times'!$A$2:$B$956,2,FALSE)</f>
        <v>0.2902777777777778</v>
      </c>
      <c r="F468" s="4"/>
      <c r="G468" s="4">
        <f>VLOOKUP($C468,'time leaving home q1 q2 q3'!$C$2:$F$956,2,FALSE)</f>
        <v>0.27638888888888891</v>
      </c>
      <c r="H468" s="14">
        <f>VLOOKUP($C468,'commute time q1 q2 q3'!$C$2:$F$957,2,FALSE)</f>
        <v>10.768431400084257</v>
      </c>
      <c r="I468" s="4">
        <f t="shared" si="42"/>
        <v>0.28333333333333333</v>
      </c>
      <c r="J468" s="13">
        <f t="shared" si="43"/>
        <v>-10.000000000000044</v>
      </c>
      <c r="K468" s="4"/>
      <c r="L468" s="4">
        <f>VLOOKUP($C468,'time leaving home q1 q2 q3'!$C$2:$F$956,3,FALSE)</f>
        <v>0.31458333333333333</v>
      </c>
      <c r="M468" s="14">
        <f>VLOOKUP($C468,'commute time q1 q2 q3'!$C$2:$F$957,3,FALSE)</f>
        <v>16.326963906581742</v>
      </c>
      <c r="N468" s="4">
        <f t="shared" si="44"/>
        <v>0.32569444444444445</v>
      </c>
      <c r="O468" s="13">
        <f t="shared" si="45"/>
        <v>50.999999999999979</v>
      </c>
      <c r="Q468" s="4">
        <f>VLOOKUP($C468,'time leaving home q1 q2 q3'!$C$2:$F$956,4,FALSE)</f>
        <v>0.36319444444444443</v>
      </c>
      <c r="R468" s="14">
        <f>VLOOKUP($C468,'commute time q1 q2 q3'!$C$2:$F$957,3,FALSE)</f>
        <v>16.326963906581742</v>
      </c>
      <c r="S468" s="4">
        <f t="shared" si="46"/>
        <v>0.37430555555555556</v>
      </c>
      <c r="T468" s="13">
        <f t="shared" si="47"/>
        <v>120.99999999999997</v>
      </c>
    </row>
    <row r="469" spans="1:20" x14ac:dyDescent="0.25">
      <c r="A469" s="6" t="s">
        <v>1278</v>
      </c>
      <c r="B469" s="6">
        <v>36340</v>
      </c>
      <c r="C469" s="6" t="s">
        <v>1279</v>
      </c>
      <c r="D469" s="6" t="str">
        <f>VLOOKUP(C469,'alternate id'!$A$2:$C$956,3,FALSE)</f>
        <v>Oil City, PA</v>
      </c>
      <c r="E469" s="4">
        <f>VLOOKUP(D469,'sunrise times'!$A$2:$B$956,2,FALSE)</f>
        <v>0.28472222222222221</v>
      </c>
      <c r="F469" s="4"/>
      <c r="G469" s="4">
        <f>VLOOKUP($C469,'time leaving home q1 q2 q3'!$C$2:$F$956,2,FALSE)</f>
        <v>0.27152777777777776</v>
      </c>
      <c r="H469" s="14">
        <f>VLOOKUP($C469,'commute time q1 q2 q3'!$C$2:$F$957,2,FALSE)</f>
        <v>10.990117521367521</v>
      </c>
      <c r="I469" s="4">
        <f t="shared" si="42"/>
        <v>0.27847222222222218</v>
      </c>
      <c r="J469" s="13">
        <f t="shared" si="43"/>
        <v>-9.000000000000048</v>
      </c>
      <c r="K469" s="4"/>
      <c r="L469" s="4">
        <f>VLOOKUP($C469,'time leaving home q1 q2 q3'!$C$2:$F$956,3,FALSE)</f>
        <v>0.31458333333333333</v>
      </c>
      <c r="M469" s="14">
        <f>VLOOKUP($C469,'commute time q1 q2 q3'!$C$2:$F$957,3,FALSE)</f>
        <v>18.04327424400417</v>
      </c>
      <c r="N469" s="4">
        <f t="shared" si="44"/>
        <v>0.32708333333333334</v>
      </c>
      <c r="O469" s="13">
        <f t="shared" si="45"/>
        <v>61.000000000000028</v>
      </c>
      <c r="Q469" s="4">
        <f>VLOOKUP($C469,'time leaving home q1 q2 q3'!$C$2:$F$956,4,FALSE)</f>
        <v>0.3840277777777778</v>
      </c>
      <c r="R469" s="14">
        <f>VLOOKUP($C469,'commute time q1 q2 q3'!$C$2:$F$957,3,FALSE)</f>
        <v>18.04327424400417</v>
      </c>
      <c r="S469" s="4">
        <f t="shared" si="46"/>
        <v>0.39652777777777781</v>
      </c>
      <c r="T469" s="13">
        <f t="shared" si="47"/>
        <v>161.00000000000006</v>
      </c>
    </row>
    <row r="470" spans="1:20" x14ac:dyDescent="0.25">
      <c r="A470" s="6" t="s">
        <v>1800</v>
      </c>
      <c r="B470" s="6">
        <v>47180</v>
      </c>
      <c r="C470" s="6" t="s">
        <v>1801</v>
      </c>
      <c r="D470" s="6" t="str">
        <f>VLOOKUP(C470,'alternate id'!$A$2:$C$956,3,FALSE)</f>
        <v>Vincennes, IN</v>
      </c>
      <c r="E470" s="4">
        <f>VLOOKUP(D470,'sunrise times'!$A$2:$B$956,2,FALSE)</f>
        <v>0.30694444444444441</v>
      </c>
      <c r="F470" s="4"/>
      <c r="G470" s="4">
        <f>VLOOKUP($C470,'time leaving home q1 q2 q3'!$C$2:$F$956,2,FALSE)</f>
        <v>0.27569444444444441</v>
      </c>
      <c r="H470" s="14">
        <f>VLOOKUP($C470,'commute time q1 q2 q3'!$C$2:$F$957,2,FALSE)</f>
        <v>10.185531233315537</v>
      </c>
      <c r="I470" s="4">
        <f t="shared" si="42"/>
        <v>0.28263888888888883</v>
      </c>
      <c r="J470" s="13">
        <f t="shared" si="43"/>
        <v>-35.000000000000036</v>
      </c>
      <c r="K470" s="4"/>
      <c r="L470" s="4">
        <f>VLOOKUP($C470,'time leaving home q1 q2 q3'!$C$2:$F$956,3,FALSE)</f>
        <v>0.31458333333333333</v>
      </c>
      <c r="M470" s="14">
        <f>VLOOKUP($C470,'commute time q1 q2 q3'!$C$2:$F$957,3,FALSE)</f>
        <v>15.819494584837544</v>
      </c>
      <c r="N470" s="4">
        <f t="shared" si="44"/>
        <v>0.32500000000000001</v>
      </c>
      <c r="O470" s="13">
        <f t="shared" si="45"/>
        <v>26.000000000000068</v>
      </c>
      <c r="Q470" s="4">
        <f>VLOOKUP($C470,'time leaving home q1 q2 q3'!$C$2:$F$956,4,FALSE)</f>
        <v>0.3756944444444445</v>
      </c>
      <c r="R470" s="14">
        <f>VLOOKUP($C470,'commute time q1 q2 q3'!$C$2:$F$957,3,FALSE)</f>
        <v>15.819494584837544</v>
      </c>
      <c r="S470" s="4">
        <f t="shared" si="46"/>
        <v>0.38611111111111118</v>
      </c>
      <c r="T470" s="13">
        <f t="shared" si="47"/>
        <v>114.00000000000014</v>
      </c>
    </row>
    <row r="471" spans="1:20" x14ac:dyDescent="0.25">
      <c r="A471" s="6" t="s">
        <v>946</v>
      </c>
      <c r="B471" s="6">
        <v>29580</v>
      </c>
      <c r="C471" s="6" t="s">
        <v>947</v>
      </c>
      <c r="D471" s="6" t="str">
        <f>VLOOKUP(C471,'alternate id'!$A$2:$C$956,3,FALSE)</f>
        <v>Lancaster, SC</v>
      </c>
      <c r="E471" s="4">
        <f>VLOOKUP(D471,'sunrise times'!$A$2:$B$956,2,FALSE)</f>
        <v>0.28888888888888892</v>
      </c>
      <c r="F471" s="4"/>
      <c r="G471" s="4">
        <f>VLOOKUP($C471,'time leaving home q1 q2 q3'!$C$2:$F$956,2,FALSE)</f>
        <v>0.27499999999999997</v>
      </c>
      <c r="H471" s="14">
        <f>VLOOKUP($C471,'commute time q1 q2 q3'!$C$2:$F$957,2,FALSE)</f>
        <v>13.811238141571394</v>
      </c>
      <c r="I471" s="4">
        <f t="shared" si="42"/>
        <v>0.28402777777777777</v>
      </c>
      <c r="J471" s="13">
        <f t="shared" si="43"/>
        <v>-7.0000000000000551</v>
      </c>
      <c r="K471" s="4"/>
      <c r="L471" s="4">
        <f>VLOOKUP($C471,'time leaving home q1 q2 q3'!$C$2:$F$956,3,FALSE)</f>
        <v>0.31458333333333333</v>
      </c>
      <c r="M471" s="14">
        <f>VLOOKUP($C471,'commute time q1 q2 q3'!$C$2:$F$957,3,FALSE)</f>
        <v>23.151089952392883</v>
      </c>
      <c r="N471" s="4">
        <f t="shared" si="44"/>
        <v>0.33055555555555555</v>
      </c>
      <c r="O471" s="13">
        <f t="shared" si="45"/>
        <v>59.999999999999943</v>
      </c>
      <c r="Q471" s="4">
        <f>VLOOKUP($C471,'time leaving home q1 q2 q3'!$C$2:$F$956,4,FALSE)</f>
        <v>0.3666666666666667</v>
      </c>
      <c r="R471" s="14">
        <f>VLOOKUP($C471,'commute time q1 q2 q3'!$C$2:$F$957,3,FALSE)</f>
        <v>23.151089952392883</v>
      </c>
      <c r="S471" s="4">
        <f t="shared" si="46"/>
        <v>0.38263888888888892</v>
      </c>
      <c r="T471" s="13">
        <f t="shared" si="47"/>
        <v>135</v>
      </c>
    </row>
    <row r="472" spans="1:20" x14ac:dyDescent="0.25">
      <c r="A472" s="6" t="s">
        <v>422</v>
      </c>
      <c r="B472" s="6">
        <v>18820</v>
      </c>
      <c r="C472" s="6" t="s">
        <v>423</v>
      </c>
      <c r="D472" s="6" t="str">
        <f>VLOOKUP(C472,'alternate id'!$A$2:$C$956,3,FALSE)</f>
        <v>Crawfordsville, IN</v>
      </c>
      <c r="E472" s="4">
        <f>VLOOKUP(D472,'sunrise times'!$A$2:$B$956,2,FALSE)</f>
        <v>0.30486111111111108</v>
      </c>
      <c r="F472" s="4"/>
      <c r="G472" s="4">
        <f>VLOOKUP($C472,'time leaving home q1 q2 q3'!$C$2:$F$956,2,FALSE)</f>
        <v>0.27361111111111108</v>
      </c>
      <c r="H472" s="14">
        <f>VLOOKUP($C472,'commute time q1 q2 q3'!$C$2:$F$957,2,FALSE)</f>
        <v>10.491202768964524</v>
      </c>
      <c r="I472" s="4">
        <f t="shared" si="42"/>
        <v>0.2805555555555555</v>
      </c>
      <c r="J472" s="13">
        <f t="shared" si="43"/>
        <v>-35.000000000000036</v>
      </c>
      <c r="K472" s="4"/>
      <c r="L472" s="4">
        <f>VLOOKUP($C472,'time leaving home q1 q2 q3'!$C$2:$F$956,3,FALSE)</f>
        <v>0.31458333333333333</v>
      </c>
      <c r="M472" s="14">
        <f>VLOOKUP($C472,'commute time q1 q2 q3'!$C$2:$F$957,3,FALSE)</f>
        <v>16.445121951219512</v>
      </c>
      <c r="N472" s="4">
        <f t="shared" si="44"/>
        <v>0.32569444444444445</v>
      </c>
      <c r="O472" s="13">
        <f t="shared" si="45"/>
        <v>30.000000000000053</v>
      </c>
      <c r="Q472" s="4">
        <f>VLOOKUP($C472,'time leaving home q1 q2 q3'!$C$2:$F$956,4,FALSE)</f>
        <v>0.38819444444444445</v>
      </c>
      <c r="R472" s="14">
        <f>VLOOKUP($C472,'commute time q1 q2 q3'!$C$2:$F$957,3,FALSE)</f>
        <v>16.445121951219512</v>
      </c>
      <c r="S472" s="4">
        <f t="shared" si="46"/>
        <v>0.39930555555555558</v>
      </c>
      <c r="T472" s="13">
        <f t="shared" si="47"/>
        <v>136.00000000000006</v>
      </c>
    </row>
    <row r="473" spans="1:20" x14ac:dyDescent="0.25">
      <c r="A473" s="6" t="s">
        <v>1026</v>
      </c>
      <c r="B473" s="6">
        <v>31260</v>
      </c>
      <c r="C473" s="6" t="s">
        <v>1027</v>
      </c>
      <c r="D473" s="6" t="str">
        <f>VLOOKUP(C473,'alternate id'!$A$2:$C$956,3,FALSE)</f>
        <v>Lufkin, TX</v>
      </c>
      <c r="E473" s="4">
        <f>VLOOKUP(D473,'sunrise times'!$A$2:$B$956,2,FALSE)</f>
        <v>0.28611111111111115</v>
      </c>
      <c r="F473" s="4"/>
      <c r="G473" s="4">
        <f>VLOOKUP($C473,'time leaving home q1 q2 q3'!$C$2:$F$956,2,FALSE)</f>
        <v>0.28055555555555556</v>
      </c>
      <c r="H473" s="14">
        <f>VLOOKUP($C473,'commute time q1 q2 q3'!$C$2:$F$957,2,FALSE)</f>
        <v>10.499869212660215</v>
      </c>
      <c r="I473" s="4">
        <f t="shared" si="42"/>
        <v>0.28749999999999998</v>
      </c>
      <c r="J473" s="13">
        <f t="shared" si="43"/>
        <v>1.999999999999913</v>
      </c>
      <c r="K473" s="4"/>
      <c r="L473" s="4">
        <f>VLOOKUP($C473,'time leaving home q1 q2 q3'!$C$2:$F$956,3,FALSE)</f>
        <v>0.31458333333333333</v>
      </c>
      <c r="M473" s="14">
        <f>VLOOKUP($C473,'commute time q1 q2 q3'!$C$2:$F$957,3,FALSE)</f>
        <v>15.990057006496089</v>
      </c>
      <c r="N473" s="4">
        <f t="shared" si="44"/>
        <v>0.32500000000000001</v>
      </c>
      <c r="O473" s="13">
        <f t="shared" si="45"/>
        <v>55.999999999999957</v>
      </c>
      <c r="Q473" s="4">
        <f>VLOOKUP($C473,'time leaving home q1 q2 q3'!$C$2:$F$956,4,FALSE)</f>
        <v>0.36736111111111108</v>
      </c>
      <c r="R473" s="14">
        <f>VLOOKUP($C473,'commute time q1 q2 q3'!$C$2:$F$957,3,FALSE)</f>
        <v>15.990057006496089</v>
      </c>
      <c r="S473" s="4">
        <f t="shared" si="46"/>
        <v>0.37777777777777777</v>
      </c>
      <c r="T473" s="13">
        <f t="shared" si="47"/>
        <v>131.99999999999994</v>
      </c>
    </row>
    <row r="474" spans="1:20" x14ac:dyDescent="0.25">
      <c r="A474" s="6" t="s">
        <v>1284</v>
      </c>
      <c r="B474" s="6">
        <v>36460</v>
      </c>
      <c r="C474" s="6" t="s">
        <v>1285</v>
      </c>
      <c r="D474" s="6" t="str">
        <f>VLOOKUP(C474,'alternate id'!$A$2:$C$956,3,FALSE)</f>
        <v>Olean, NY</v>
      </c>
      <c r="E474" s="4">
        <f>VLOOKUP(D474,'sunrise times'!$A$2:$B$956,2,FALSE)</f>
        <v>0.28125</v>
      </c>
      <c r="F474" s="4"/>
      <c r="G474" s="4">
        <f>VLOOKUP($C474,'time leaving home q1 q2 q3'!$C$2:$F$956,2,FALSE)</f>
        <v>0.27291666666666664</v>
      </c>
      <c r="H474" s="14">
        <f>VLOOKUP($C474,'commute time q1 q2 q3'!$C$2:$F$957,2,FALSE)</f>
        <v>8.5203596878181198</v>
      </c>
      <c r="I474" s="4">
        <f t="shared" si="42"/>
        <v>0.27847222222222218</v>
      </c>
      <c r="J474" s="13">
        <f t="shared" si="43"/>
        <v>-4.0000000000000657</v>
      </c>
      <c r="K474" s="4"/>
      <c r="L474" s="4">
        <f>VLOOKUP($C474,'time leaving home q1 q2 q3'!$C$2:$F$956,3,FALSE)</f>
        <v>0.31458333333333333</v>
      </c>
      <c r="M474" s="14">
        <f>VLOOKUP($C474,'commute time q1 q2 q3'!$C$2:$F$957,3,FALSE)</f>
        <v>16.832471051983248</v>
      </c>
      <c r="N474" s="4">
        <f t="shared" si="44"/>
        <v>0.32569444444444445</v>
      </c>
      <c r="O474" s="13">
        <f t="shared" si="45"/>
        <v>64</v>
      </c>
      <c r="Q474" s="4">
        <f>VLOOKUP($C474,'time leaving home q1 q2 q3'!$C$2:$F$956,4,FALSE)</f>
        <v>0.37152777777777773</v>
      </c>
      <c r="R474" s="14">
        <f>VLOOKUP($C474,'commute time q1 q2 q3'!$C$2:$F$957,3,FALSE)</f>
        <v>16.832471051983248</v>
      </c>
      <c r="S474" s="4">
        <f t="shared" si="46"/>
        <v>0.38263888888888886</v>
      </c>
      <c r="T474" s="13">
        <f t="shared" si="47"/>
        <v>145.99999999999997</v>
      </c>
    </row>
    <row r="475" spans="1:20" x14ac:dyDescent="0.25">
      <c r="A475" s="6" t="s">
        <v>32</v>
      </c>
      <c r="B475" s="6">
        <v>10660</v>
      </c>
      <c r="C475" s="6" t="s">
        <v>33</v>
      </c>
      <c r="D475" s="6" t="str">
        <f>VLOOKUP(C475,'alternate id'!$A$2:$C$956,3,FALSE)</f>
        <v>Albert Lea, MN</v>
      </c>
      <c r="E475" s="4">
        <f>VLOOKUP(D475,'sunrise times'!$A$2:$B$956,2,FALSE)</f>
        <v>0.28125</v>
      </c>
      <c r="F475" s="4"/>
      <c r="G475" s="4">
        <f>VLOOKUP($C475,'time leaving home q1 q2 q3'!$C$2:$F$956,2,FALSE)</f>
        <v>0.27291666666666664</v>
      </c>
      <c r="H475" s="14">
        <f>VLOOKUP($C475,'commute time q1 q2 q3'!$C$2:$F$957,2,FALSE)</f>
        <v>8.5557980049875315</v>
      </c>
      <c r="I475" s="4">
        <f t="shared" si="42"/>
        <v>0.27847222222222218</v>
      </c>
      <c r="J475" s="13">
        <f t="shared" si="43"/>
        <v>-4.0000000000000657</v>
      </c>
      <c r="K475" s="4"/>
      <c r="L475" s="4">
        <f>VLOOKUP($C475,'time leaving home q1 q2 q3'!$C$2:$F$956,3,FALSE)</f>
        <v>0.31458333333333333</v>
      </c>
      <c r="M475" s="14">
        <f>VLOOKUP($C475,'commute time q1 q2 q3'!$C$2:$F$957,3,FALSE)</f>
        <v>13.799126637554586</v>
      </c>
      <c r="N475" s="4">
        <f t="shared" si="44"/>
        <v>0.32361111111111113</v>
      </c>
      <c r="O475" s="13">
        <f t="shared" si="45"/>
        <v>61.000000000000028</v>
      </c>
      <c r="Q475" s="4">
        <f>VLOOKUP($C475,'time leaving home q1 q2 q3'!$C$2:$F$956,4,FALSE)</f>
        <v>0.37708333333333338</v>
      </c>
      <c r="R475" s="14">
        <f>VLOOKUP($C475,'commute time q1 q2 q3'!$C$2:$F$957,3,FALSE)</f>
        <v>13.799126637554586</v>
      </c>
      <c r="S475" s="4">
        <f t="shared" si="46"/>
        <v>0.38611111111111118</v>
      </c>
      <c r="T475" s="13">
        <f t="shared" si="47"/>
        <v>151.00000000000011</v>
      </c>
    </row>
    <row r="476" spans="1:20" x14ac:dyDescent="0.25">
      <c r="A476" s="6" t="s">
        <v>742</v>
      </c>
      <c r="B476" s="6">
        <v>25460</v>
      </c>
      <c r="C476" s="6" t="s">
        <v>743</v>
      </c>
      <c r="D476" s="6" t="str">
        <f>VLOOKUP(C476,'alternate id'!$A$2:$C$956,3,FALSE)</f>
        <v>Harrison, AR</v>
      </c>
      <c r="E476" s="4">
        <f>VLOOKUP(D476,'sunrise times'!$A$2:$B$956,2,FALSE)</f>
        <v>0.28125</v>
      </c>
      <c r="F476" s="4"/>
      <c r="G476" s="4">
        <f>VLOOKUP($C476,'time leaving home q1 q2 q3'!$C$2:$F$956,2,FALSE)</f>
        <v>0.28055555555555556</v>
      </c>
      <c r="H476" s="14">
        <f>VLOOKUP($C476,'commute time q1 q2 q3'!$C$2:$F$957,2,FALSE)</f>
        <v>10.541695382494831</v>
      </c>
      <c r="I476" s="4">
        <f t="shared" si="42"/>
        <v>0.28749999999999998</v>
      </c>
      <c r="J476" s="13">
        <f t="shared" si="43"/>
        <v>8.999999999999968</v>
      </c>
      <c r="K476" s="4"/>
      <c r="L476" s="4">
        <f>VLOOKUP($C476,'time leaving home q1 q2 q3'!$C$2:$F$956,3,FALSE)</f>
        <v>0.31458333333333333</v>
      </c>
      <c r="M476" s="14">
        <f>VLOOKUP($C476,'commute time q1 q2 q3'!$C$2:$F$957,3,FALSE)</f>
        <v>17.504587155963304</v>
      </c>
      <c r="N476" s="4">
        <f t="shared" si="44"/>
        <v>0.3263888888888889</v>
      </c>
      <c r="O476" s="13">
        <f t="shared" si="45"/>
        <v>65.000000000000014</v>
      </c>
      <c r="Q476" s="4">
        <f>VLOOKUP($C476,'time leaving home q1 q2 q3'!$C$2:$F$956,4,FALSE)</f>
        <v>0.35902777777777778</v>
      </c>
      <c r="R476" s="14">
        <f>VLOOKUP($C476,'commute time q1 q2 q3'!$C$2:$F$957,3,FALSE)</f>
        <v>17.504587155963304</v>
      </c>
      <c r="S476" s="4">
        <f t="shared" si="46"/>
        <v>0.37083333333333335</v>
      </c>
      <c r="T476" s="13">
        <f t="shared" si="47"/>
        <v>129.00000000000003</v>
      </c>
    </row>
    <row r="477" spans="1:20" x14ac:dyDescent="0.25">
      <c r="A477" s="6" t="s">
        <v>604</v>
      </c>
      <c r="B477" s="6">
        <v>22500</v>
      </c>
      <c r="C477" s="6" t="s">
        <v>605</v>
      </c>
      <c r="D477" s="6" t="str">
        <f>VLOOKUP(C477,'alternate id'!$A$2:$C$956,3,FALSE)</f>
        <v>Florence, SC</v>
      </c>
      <c r="E477" s="4">
        <f>VLOOKUP(D477,'sunrise times'!$A$2:$B$956,2,FALSE)</f>
        <v>0.28611111111111115</v>
      </c>
      <c r="F477" s="4"/>
      <c r="G477" s="4">
        <f>VLOOKUP($C477,'time leaving home q1 q2 q3'!$C$2:$F$956,2,FALSE)</f>
        <v>0.27916666666666667</v>
      </c>
      <c r="H477" s="14">
        <f>VLOOKUP($C477,'commute time q1 q2 q3'!$C$2:$F$957,2,FALSE)</f>
        <v>12.328036470205145</v>
      </c>
      <c r="I477" s="4">
        <f t="shared" si="42"/>
        <v>0.28750000000000003</v>
      </c>
      <c r="J477" s="13">
        <f t="shared" si="43"/>
        <v>1.9999999999999929</v>
      </c>
      <c r="K477" s="4"/>
      <c r="L477" s="4">
        <f>VLOOKUP($C477,'time leaving home q1 q2 q3'!$C$2:$F$956,3,FALSE)</f>
        <v>0.31458333333333333</v>
      </c>
      <c r="M477" s="14">
        <f>VLOOKUP($C477,'commute time q1 q2 q3'!$C$2:$F$957,3,FALSE)</f>
        <v>18.486535457669479</v>
      </c>
      <c r="N477" s="4">
        <f t="shared" si="44"/>
        <v>0.32708333333333334</v>
      </c>
      <c r="O477" s="13">
        <f t="shared" si="45"/>
        <v>58.99999999999995</v>
      </c>
      <c r="Q477" s="4">
        <f>VLOOKUP($C477,'time leaving home q1 q2 q3'!$C$2:$F$956,4,FALSE)</f>
        <v>0.3576388888888889</v>
      </c>
      <c r="R477" s="14">
        <f>VLOOKUP($C477,'commute time q1 q2 q3'!$C$2:$F$957,3,FALSE)</f>
        <v>18.486535457669479</v>
      </c>
      <c r="S477" s="4">
        <f t="shared" si="46"/>
        <v>0.37013888888888891</v>
      </c>
      <c r="T477" s="13">
        <f t="shared" si="47"/>
        <v>120.99999999999997</v>
      </c>
    </row>
    <row r="478" spans="1:20" x14ac:dyDescent="0.25">
      <c r="A478" s="6" t="s">
        <v>832</v>
      </c>
      <c r="B478" s="6">
        <v>27180</v>
      </c>
      <c r="C478" s="6" t="s">
        <v>833</v>
      </c>
      <c r="D478" s="6" t="str">
        <f>VLOOKUP(C478,'alternate id'!$A$2:$C$956,3,FALSE)</f>
        <v>Jackson, TN</v>
      </c>
      <c r="E478" s="4">
        <f>VLOOKUP(D478,'sunrise times'!$A$2:$B$956,2,FALSE)</f>
        <v>0.26944444444444443</v>
      </c>
      <c r="F478" s="4"/>
      <c r="G478" s="4">
        <f>VLOOKUP($C478,'time leaving home q1 q2 q3'!$C$2:$F$956,2,FALSE)</f>
        <v>0.27777777777777779</v>
      </c>
      <c r="H478" s="14">
        <f>VLOOKUP($C478,'commute time q1 q2 q3'!$C$2:$F$957,2,FALSE)</f>
        <v>11.753261274692509</v>
      </c>
      <c r="I478" s="4">
        <f t="shared" si="42"/>
        <v>0.28541666666666665</v>
      </c>
      <c r="J478" s="13">
        <f t="shared" si="43"/>
        <v>23</v>
      </c>
      <c r="K478" s="4"/>
      <c r="L478" s="4">
        <f>VLOOKUP($C478,'time leaving home q1 q2 q3'!$C$2:$F$956,3,FALSE)</f>
        <v>0.31458333333333333</v>
      </c>
      <c r="M478" s="14">
        <f>VLOOKUP($C478,'commute time q1 q2 q3'!$C$2:$F$957,3,FALSE)</f>
        <v>17.254703901762724</v>
      </c>
      <c r="N478" s="4">
        <f t="shared" si="44"/>
        <v>0.3263888888888889</v>
      </c>
      <c r="O478" s="13">
        <f t="shared" si="45"/>
        <v>82.000000000000028</v>
      </c>
      <c r="Q478" s="4">
        <f>VLOOKUP($C478,'time leaving home q1 q2 q3'!$C$2:$F$956,4,FALSE)</f>
        <v>0.37222222222222223</v>
      </c>
      <c r="R478" s="14">
        <f>VLOOKUP($C478,'commute time q1 q2 q3'!$C$2:$F$957,3,FALSE)</f>
        <v>17.254703901762724</v>
      </c>
      <c r="S478" s="4">
        <f t="shared" si="46"/>
        <v>0.3840277777777778</v>
      </c>
      <c r="T478" s="13">
        <f t="shared" si="47"/>
        <v>165.00000000000006</v>
      </c>
    </row>
    <row r="479" spans="1:20" x14ac:dyDescent="0.25">
      <c r="A479" s="6" t="s">
        <v>8</v>
      </c>
      <c r="B479" s="6">
        <v>10140</v>
      </c>
      <c r="C479" s="6" t="s">
        <v>9</v>
      </c>
      <c r="D479" s="6" t="str">
        <f>VLOOKUP(C479,'alternate id'!$A$2:$C$956,3,FALSE)</f>
        <v>Aberdeen, WA</v>
      </c>
      <c r="E479" s="4">
        <f>VLOOKUP(D479,'sunrise times'!$A$2:$B$956,2,FALSE)</f>
        <v>0.28194444444444444</v>
      </c>
      <c r="F479" s="4"/>
      <c r="G479" s="4">
        <f>VLOOKUP($C479,'time leaving home q1 q2 q3'!$C$2:$F$956,2,FALSE)</f>
        <v>0.26597222222222222</v>
      </c>
      <c r="H479" s="14">
        <f>VLOOKUP($C479,'commute time q1 q2 q3'!$C$2:$F$957,2,FALSE)</f>
        <v>10.496041563582384</v>
      </c>
      <c r="I479" s="4">
        <f t="shared" si="42"/>
        <v>0.27291666666666664</v>
      </c>
      <c r="J479" s="13">
        <f t="shared" si="43"/>
        <v>-13.000000000000034</v>
      </c>
      <c r="K479" s="4"/>
      <c r="L479" s="4">
        <f>VLOOKUP($C479,'time leaving home q1 q2 q3'!$C$2:$F$956,3,FALSE)</f>
        <v>0.31458333333333333</v>
      </c>
      <c r="M479" s="14">
        <f>VLOOKUP($C479,'commute time q1 q2 q3'!$C$2:$F$957,3,FALSE)</f>
        <v>18.205541419281879</v>
      </c>
      <c r="N479" s="4">
        <f t="shared" si="44"/>
        <v>0.32708333333333334</v>
      </c>
      <c r="O479" s="13">
        <f t="shared" si="45"/>
        <v>65.000000000000014</v>
      </c>
      <c r="Q479" s="4">
        <f>VLOOKUP($C479,'time leaving home q1 q2 q3'!$C$2:$F$956,4,FALSE)</f>
        <v>0.3756944444444445</v>
      </c>
      <c r="R479" s="14">
        <f>VLOOKUP($C479,'commute time q1 q2 q3'!$C$2:$F$957,3,FALSE)</f>
        <v>18.205541419281879</v>
      </c>
      <c r="S479" s="4">
        <f t="shared" si="46"/>
        <v>0.38819444444444451</v>
      </c>
      <c r="T479" s="13">
        <f t="shared" si="47"/>
        <v>153.00000000000009</v>
      </c>
    </row>
    <row r="480" spans="1:20" x14ac:dyDescent="0.25">
      <c r="A480" s="6" t="s">
        <v>546</v>
      </c>
      <c r="B480" s="6">
        <v>21340</v>
      </c>
      <c r="C480" s="6" t="s">
        <v>547</v>
      </c>
      <c r="D480" s="6" t="str">
        <f>VLOOKUP(C480,'alternate id'!$A$2:$C$956,3,FALSE)</f>
        <v>El Paso, TX</v>
      </c>
      <c r="E480" s="4">
        <f>VLOOKUP(D480,'sunrise times'!$A$2:$B$956,2,FALSE)</f>
        <v>0.27638888888888885</v>
      </c>
      <c r="F480" s="4"/>
      <c r="G480" s="4">
        <f>VLOOKUP($C480,'time leaving home q1 q2 q3'!$C$2:$F$956,2,FALSE)</f>
        <v>0.27638888888888891</v>
      </c>
      <c r="H480" s="14">
        <f>VLOOKUP($C480,'commute time q1 q2 q3'!$C$2:$F$957,2,FALSE)</f>
        <v>15.242348325953547</v>
      </c>
      <c r="I480" s="4">
        <f t="shared" si="42"/>
        <v>0.28680555555555559</v>
      </c>
      <c r="J480" s="13">
        <f t="shared" si="43"/>
        <v>15.000000000000107</v>
      </c>
      <c r="K480" s="4"/>
      <c r="L480" s="4">
        <f>VLOOKUP($C480,'time leaving home q1 q2 q3'!$C$2:$F$956,3,FALSE)</f>
        <v>0.31458333333333333</v>
      </c>
      <c r="M480" s="14">
        <f>VLOOKUP($C480,'commute time q1 q2 q3'!$C$2:$F$957,3,FALSE)</f>
        <v>21.7866950442661</v>
      </c>
      <c r="N480" s="4">
        <f t="shared" si="44"/>
        <v>0.32916666666666666</v>
      </c>
      <c r="O480" s="13">
        <f t="shared" si="45"/>
        <v>76.000000000000057</v>
      </c>
      <c r="Q480" s="4">
        <f>VLOOKUP($C480,'time leaving home q1 q2 q3'!$C$2:$F$956,4,FALSE)</f>
        <v>0.36874999999999997</v>
      </c>
      <c r="R480" s="14">
        <f>VLOOKUP($C480,'commute time q1 q2 q3'!$C$2:$F$957,3,FALSE)</f>
        <v>21.7866950442661</v>
      </c>
      <c r="S480" s="4">
        <f t="shared" si="46"/>
        <v>0.3833333333333333</v>
      </c>
      <c r="T480" s="13">
        <f t="shared" si="47"/>
        <v>154</v>
      </c>
    </row>
    <row r="481" spans="1:20" x14ac:dyDescent="0.25">
      <c r="A481" s="6" t="s">
        <v>506</v>
      </c>
      <c r="B481" s="6">
        <v>20460</v>
      </c>
      <c r="C481" s="6" t="s">
        <v>507</v>
      </c>
      <c r="D481" s="6" t="str">
        <f>VLOOKUP(C481,'alternate id'!$A$2:$C$956,3,FALSE)</f>
        <v>Durant, OK</v>
      </c>
      <c r="E481" s="4">
        <f>VLOOKUP(D481,'sunrise times'!$A$2:$B$956,2,FALSE)</f>
        <v>0.2902777777777778</v>
      </c>
      <c r="F481" s="4"/>
      <c r="G481" s="4">
        <f>VLOOKUP($C481,'time leaving home q1 q2 q3'!$C$2:$F$956,2,FALSE)</f>
        <v>0.27291666666666664</v>
      </c>
      <c r="H481" s="14">
        <f>VLOOKUP($C481,'commute time q1 q2 q3'!$C$2:$F$957,2,FALSE)</f>
        <v>10.733497671870721</v>
      </c>
      <c r="I481" s="4">
        <f t="shared" si="42"/>
        <v>0.27986111111111106</v>
      </c>
      <c r="J481" s="13">
        <f t="shared" si="43"/>
        <v>-15.000000000000107</v>
      </c>
      <c r="K481" s="4"/>
      <c r="L481" s="4">
        <f>VLOOKUP($C481,'time leaving home q1 q2 q3'!$C$2:$F$956,3,FALSE)</f>
        <v>0.31458333333333333</v>
      </c>
      <c r="M481" s="14">
        <f>VLOOKUP($C481,'commute time q1 q2 q3'!$C$2:$F$957,3,FALSE)</f>
        <v>16.86722571628232</v>
      </c>
      <c r="N481" s="4">
        <f t="shared" si="44"/>
        <v>0.32569444444444445</v>
      </c>
      <c r="O481" s="13">
        <f t="shared" si="45"/>
        <v>50.999999999999979</v>
      </c>
      <c r="Q481" s="4">
        <f>VLOOKUP($C481,'time leaving home q1 q2 q3'!$C$2:$F$956,4,FALSE)</f>
        <v>0.3576388888888889</v>
      </c>
      <c r="R481" s="14">
        <f>VLOOKUP($C481,'commute time q1 q2 q3'!$C$2:$F$957,3,FALSE)</f>
        <v>16.86722571628232</v>
      </c>
      <c r="S481" s="4">
        <f t="shared" si="46"/>
        <v>0.36875000000000002</v>
      </c>
      <c r="T481" s="13">
        <f t="shared" si="47"/>
        <v>113</v>
      </c>
    </row>
    <row r="482" spans="1:20" x14ac:dyDescent="0.25">
      <c r="A482" s="6" t="s">
        <v>440</v>
      </c>
      <c r="B482" s="6">
        <v>19140</v>
      </c>
      <c r="C482" s="6" t="s">
        <v>441</v>
      </c>
      <c r="D482" s="6" t="str">
        <f>VLOOKUP(C482,'alternate id'!$A$2:$C$956,3,FALSE)</f>
        <v>Dalton, GA</v>
      </c>
      <c r="E482" s="4">
        <f>VLOOKUP(D482,'sunrise times'!$A$2:$B$956,2,FALSE)</f>
        <v>0.3</v>
      </c>
      <c r="F482" s="4"/>
      <c r="G482" s="4">
        <f>VLOOKUP($C482,'time leaving home q1 q2 q3'!$C$2:$F$956,2,FALSE)</f>
        <v>0.28263888888888888</v>
      </c>
      <c r="H482" s="14">
        <f>VLOOKUP($C482,'commute time q1 q2 q3'!$C$2:$F$957,2,FALSE)</f>
        <v>13.102480916030535</v>
      </c>
      <c r="I482" s="4">
        <f t="shared" si="42"/>
        <v>0.29166666666666669</v>
      </c>
      <c r="J482" s="13">
        <f t="shared" si="43"/>
        <v>-11.999999999999957</v>
      </c>
      <c r="K482" s="4"/>
      <c r="L482" s="4">
        <f>VLOOKUP($C482,'time leaving home q1 q2 q3'!$C$2:$F$956,3,FALSE)</f>
        <v>0.31458333333333333</v>
      </c>
      <c r="M482" s="14">
        <f>VLOOKUP($C482,'commute time q1 q2 q3'!$C$2:$F$957,3,FALSE)</f>
        <v>18.759099728366316</v>
      </c>
      <c r="N482" s="4">
        <f t="shared" si="44"/>
        <v>0.32708333333333334</v>
      </c>
      <c r="O482" s="13">
        <f t="shared" si="45"/>
        <v>39.000000000000021</v>
      </c>
      <c r="Q482" s="4">
        <f>VLOOKUP($C482,'time leaving home q1 q2 q3'!$C$2:$F$956,4,FALSE)</f>
        <v>0.38541666666666669</v>
      </c>
      <c r="R482" s="14">
        <f>VLOOKUP($C482,'commute time q1 q2 q3'!$C$2:$F$957,3,FALSE)</f>
        <v>18.759099728366316</v>
      </c>
      <c r="S482" s="4">
        <f t="shared" si="46"/>
        <v>0.3979166666666667</v>
      </c>
      <c r="T482" s="13">
        <f t="shared" si="47"/>
        <v>141.00000000000006</v>
      </c>
    </row>
    <row r="483" spans="1:20" x14ac:dyDescent="0.25">
      <c r="A483" s="6" t="s">
        <v>304</v>
      </c>
      <c r="B483" s="6">
        <v>16300</v>
      </c>
      <c r="C483" s="6" t="s">
        <v>305</v>
      </c>
      <c r="D483" s="6" t="str">
        <f>VLOOKUP(C483,'alternate id'!$A$2:$C$956,3,FALSE)</f>
        <v>Cedar Rapids, IA</v>
      </c>
      <c r="E483" s="4">
        <f>VLOOKUP(D483,'sunrise times'!$A$2:$B$956,2,FALSE)</f>
        <v>0.27638888888888885</v>
      </c>
      <c r="F483" s="4"/>
      <c r="G483" s="4">
        <f>VLOOKUP($C483,'time leaving home q1 q2 q3'!$C$2:$F$956,2,FALSE)</f>
        <v>0.27986111111111112</v>
      </c>
      <c r="H483" s="14">
        <f>VLOOKUP($C483,'commute time q1 q2 q3'!$C$2:$F$957,2,FALSE)</f>
        <v>11.088008888183477</v>
      </c>
      <c r="I483" s="4">
        <f t="shared" si="42"/>
        <v>0.28749999999999998</v>
      </c>
      <c r="J483" s="13">
        <f t="shared" si="43"/>
        <v>16.000000000000021</v>
      </c>
      <c r="K483" s="4"/>
      <c r="L483" s="4">
        <f>VLOOKUP($C483,'time leaving home q1 q2 q3'!$C$2:$F$956,3,FALSE)</f>
        <v>0.31458333333333333</v>
      </c>
      <c r="M483" s="14">
        <f>VLOOKUP($C483,'commute time q1 q2 q3'!$C$2:$F$957,3,FALSE)</f>
        <v>17.255699373695197</v>
      </c>
      <c r="N483" s="4">
        <f t="shared" si="44"/>
        <v>0.3263888888888889</v>
      </c>
      <c r="O483" s="13">
        <f t="shared" si="45"/>
        <v>72.000000000000057</v>
      </c>
      <c r="Q483" s="4">
        <f>VLOOKUP($C483,'time leaving home q1 q2 q3'!$C$2:$F$956,4,FALSE)</f>
        <v>0.3666666666666667</v>
      </c>
      <c r="R483" s="14">
        <f>VLOOKUP($C483,'commute time q1 q2 q3'!$C$2:$F$957,3,FALSE)</f>
        <v>17.255699373695197</v>
      </c>
      <c r="S483" s="4">
        <f t="shared" si="46"/>
        <v>0.37847222222222227</v>
      </c>
      <c r="T483" s="13">
        <f t="shared" si="47"/>
        <v>147.00000000000011</v>
      </c>
    </row>
    <row r="484" spans="1:20" x14ac:dyDescent="0.25">
      <c r="A484" s="6" t="s">
        <v>1316</v>
      </c>
      <c r="B484" s="6">
        <v>37100</v>
      </c>
      <c r="C484" s="6" t="s">
        <v>1317</v>
      </c>
      <c r="D484" s="6" t="str">
        <f>VLOOKUP(C484,'alternate id'!$A$2:$C$956,3,FALSE)</f>
        <v>Oxnard, CA</v>
      </c>
      <c r="E484" s="4">
        <f>VLOOKUP(D484,'sunrise times'!$A$2:$B$956,2,FALSE)</f>
        <v>0.27013888888888887</v>
      </c>
      <c r="F484" s="4"/>
      <c r="G484" s="4">
        <f>VLOOKUP($C484,'time leaving home q1 q2 q3'!$C$2:$F$956,2,FALSE)</f>
        <v>0.27152777777777776</v>
      </c>
      <c r="H484" s="14">
        <f>VLOOKUP($C484,'commute time q1 q2 q3'!$C$2:$F$957,2,FALSE)</f>
        <v>12.690273216406959</v>
      </c>
      <c r="I484" s="4">
        <f t="shared" si="42"/>
        <v>0.27986111111111112</v>
      </c>
      <c r="J484" s="13">
        <f t="shared" si="43"/>
        <v>14.00000000000003</v>
      </c>
      <c r="K484" s="4"/>
      <c r="L484" s="4">
        <f>VLOOKUP($C484,'time leaving home q1 q2 q3'!$C$2:$F$956,3,FALSE)</f>
        <v>0.31458333333333333</v>
      </c>
      <c r="M484" s="14">
        <f>VLOOKUP($C484,'commute time q1 q2 q3'!$C$2:$F$957,3,FALSE)</f>
        <v>20.955192895450089</v>
      </c>
      <c r="N484" s="4">
        <f t="shared" si="44"/>
        <v>0.32847222222222222</v>
      </c>
      <c r="O484" s="13">
        <f t="shared" si="45"/>
        <v>84.000000000000028</v>
      </c>
      <c r="Q484" s="4">
        <f>VLOOKUP($C484,'time leaving home q1 q2 q3'!$C$2:$F$956,4,FALSE)</f>
        <v>0.36249999999999999</v>
      </c>
      <c r="R484" s="14">
        <f>VLOOKUP($C484,'commute time q1 q2 q3'!$C$2:$F$957,3,FALSE)</f>
        <v>20.955192895450089</v>
      </c>
      <c r="S484" s="4">
        <f t="shared" si="46"/>
        <v>0.37638888888888888</v>
      </c>
      <c r="T484" s="13">
        <f t="shared" si="47"/>
        <v>153.00000000000003</v>
      </c>
    </row>
    <row r="485" spans="1:20" x14ac:dyDescent="0.25">
      <c r="A485" s="6" t="s">
        <v>1882</v>
      </c>
      <c r="B485" s="6">
        <v>49060</v>
      </c>
      <c r="C485" s="6" t="s">
        <v>1883</v>
      </c>
      <c r="D485" s="6" t="str">
        <f>VLOOKUP(C485,'alternate id'!$A$2:$C$956,3,FALSE)</f>
        <v>Winfield, KS</v>
      </c>
      <c r="E485" s="4">
        <f>VLOOKUP(D485,'sunrise times'!$A$2:$B$956,2,FALSE)</f>
        <v>0.29166666666666669</v>
      </c>
      <c r="F485" s="4"/>
      <c r="G485" s="4">
        <f>VLOOKUP($C485,'time leaving home q1 q2 q3'!$C$2:$F$956,2,FALSE)</f>
        <v>0.27777777777777779</v>
      </c>
      <c r="H485" s="14">
        <f>VLOOKUP($C485,'commute time q1 q2 q3'!$C$2:$F$957,2,FALSE)</f>
        <v>7.6199690402476783</v>
      </c>
      <c r="I485" s="4">
        <f t="shared" si="42"/>
        <v>0.28263888888888888</v>
      </c>
      <c r="J485" s="13">
        <f t="shared" si="43"/>
        <v>-13.000000000000034</v>
      </c>
      <c r="K485" s="4"/>
      <c r="L485" s="4">
        <f>VLOOKUP($C485,'time leaving home q1 q2 q3'!$C$2:$F$956,3,FALSE)</f>
        <v>0.31527777777777777</v>
      </c>
      <c r="M485" s="14">
        <f>VLOOKUP($C485,'commute time q1 q2 q3'!$C$2:$F$957,3,FALSE)</f>
        <v>13.379404721176872</v>
      </c>
      <c r="N485" s="4">
        <f t="shared" si="44"/>
        <v>0.32430555555555557</v>
      </c>
      <c r="O485" s="13">
        <f t="shared" si="45"/>
        <v>46.999999999999993</v>
      </c>
      <c r="Q485" s="4">
        <f>VLOOKUP($C485,'time leaving home q1 q2 q3'!$C$2:$F$956,4,FALSE)</f>
        <v>0.3979166666666667</v>
      </c>
      <c r="R485" s="14">
        <f>VLOOKUP($C485,'commute time q1 q2 q3'!$C$2:$F$957,3,FALSE)</f>
        <v>13.379404721176872</v>
      </c>
      <c r="S485" s="4">
        <f t="shared" si="46"/>
        <v>0.4069444444444445</v>
      </c>
      <c r="T485" s="13">
        <f t="shared" si="47"/>
        <v>166.00000000000006</v>
      </c>
    </row>
    <row r="486" spans="1:20" x14ac:dyDescent="0.25">
      <c r="A486" s="6" t="s">
        <v>1602</v>
      </c>
      <c r="B486" s="6">
        <v>43100</v>
      </c>
      <c r="C486" s="6" t="s">
        <v>1603</v>
      </c>
      <c r="D486" s="6" t="str">
        <f>VLOOKUP(C486,'alternate id'!$A$2:$C$956,3,FALSE)</f>
        <v>Sheboygan, WI</v>
      </c>
      <c r="E486" s="4">
        <f>VLOOKUP(D486,'sunrise times'!$A$2:$B$956,2,FALSE)</f>
        <v>0.26527777777777778</v>
      </c>
      <c r="F486" s="4"/>
      <c r="G486" s="4">
        <f>VLOOKUP($C486,'time leaving home q1 q2 q3'!$C$2:$F$956,2,FALSE)</f>
        <v>0.2673611111111111</v>
      </c>
      <c r="H486" s="14">
        <f>VLOOKUP($C486,'commute time q1 q2 q3'!$C$2:$F$957,2,FALSE)</f>
        <v>10.101632275947027</v>
      </c>
      <c r="I486" s="4">
        <f t="shared" si="42"/>
        <v>0.27430555555555552</v>
      </c>
      <c r="J486" s="13">
        <f t="shared" si="43"/>
        <v>12.999999999999954</v>
      </c>
      <c r="K486" s="4"/>
      <c r="L486" s="4">
        <f>VLOOKUP($C486,'time leaving home q1 q2 q3'!$C$2:$F$956,3,FALSE)</f>
        <v>0.31527777777777777</v>
      </c>
      <c r="M486" s="14">
        <f>VLOOKUP($C486,'commute time q1 q2 q3'!$C$2:$F$957,3,FALSE)</f>
        <v>15.51362297496318</v>
      </c>
      <c r="N486" s="4">
        <f t="shared" si="44"/>
        <v>0.32569444444444445</v>
      </c>
      <c r="O486" s="13">
        <f t="shared" si="45"/>
        <v>87.000000000000014</v>
      </c>
      <c r="Q486" s="4">
        <f>VLOOKUP($C486,'time leaving home q1 q2 q3'!$C$2:$F$956,4,FALSE)</f>
        <v>0.42291666666666666</v>
      </c>
      <c r="R486" s="14">
        <f>VLOOKUP($C486,'commute time q1 q2 q3'!$C$2:$F$957,3,FALSE)</f>
        <v>15.51362297496318</v>
      </c>
      <c r="S486" s="4">
        <f t="shared" si="46"/>
        <v>0.43333333333333335</v>
      </c>
      <c r="T486" s="13">
        <f t="shared" si="47"/>
        <v>242</v>
      </c>
    </row>
    <row r="487" spans="1:20" x14ac:dyDescent="0.25">
      <c r="A487" s="6" t="s">
        <v>466</v>
      </c>
      <c r="B487" s="6">
        <v>19700</v>
      </c>
      <c r="C487" s="6" t="s">
        <v>467</v>
      </c>
      <c r="D487" s="6" t="str">
        <f>VLOOKUP(C487,'alternate id'!$A$2:$C$956,3,FALSE)</f>
        <v>Deming, NM</v>
      </c>
      <c r="E487" s="4">
        <f>VLOOKUP(D487,'sunrise times'!$A$2:$B$956,2,FALSE)</f>
        <v>0.28055555555555556</v>
      </c>
      <c r="F487" s="4"/>
      <c r="G487" s="4">
        <f>VLOOKUP($C487,'time leaving home q1 q2 q3'!$C$2:$F$956,2,FALSE)</f>
        <v>0.26666666666666666</v>
      </c>
      <c r="H487" s="14">
        <f>VLOOKUP($C487,'commute time q1 q2 q3'!$C$2:$F$957,2,FALSE)</f>
        <v>7.9011363636363638</v>
      </c>
      <c r="I487" s="4">
        <f t="shared" si="42"/>
        <v>0.27152777777777776</v>
      </c>
      <c r="J487" s="13">
        <f t="shared" si="43"/>
        <v>-13.000000000000034</v>
      </c>
      <c r="K487" s="4"/>
      <c r="L487" s="4">
        <f>VLOOKUP($C487,'time leaving home q1 q2 q3'!$C$2:$F$956,3,FALSE)</f>
        <v>0.31527777777777777</v>
      </c>
      <c r="M487" s="14">
        <f>VLOOKUP($C487,'commute time q1 q2 q3'!$C$2:$F$957,3,FALSE)</f>
        <v>13.000480538202787</v>
      </c>
      <c r="N487" s="4">
        <f t="shared" si="44"/>
        <v>0.32430555555555557</v>
      </c>
      <c r="O487" s="13">
        <f t="shared" si="45"/>
        <v>63.000000000000021</v>
      </c>
      <c r="Q487" s="4">
        <f>VLOOKUP($C487,'time leaving home q1 q2 q3'!$C$2:$F$956,4,FALSE)</f>
        <v>0.34861111111111115</v>
      </c>
      <c r="R487" s="14">
        <f>VLOOKUP($C487,'commute time q1 q2 q3'!$C$2:$F$957,3,FALSE)</f>
        <v>13.000480538202787</v>
      </c>
      <c r="S487" s="4">
        <f t="shared" si="46"/>
        <v>0.35763888888888895</v>
      </c>
      <c r="T487" s="13">
        <f t="shared" si="47"/>
        <v>111.00000000000009</v>
      </c>
    </row>
    <row r="488" spans="1:20" x14ac:dyDescent="0.25">
      <c r="A488" s="6" t="s">
        <v>690</v>
      </c>
      <c r="B488" s="6">
        <v>24380</v>
      </c>
      <c r="C488" s="6" t="s">
        <v>691</v>
      </c>
      <c r="D488" s="6" t="str">
        <f>VLOOKUP(C488,'alternate id'!$A$2:$C$956,3,FALSE)</f>
        <v>Grants, NM</v>
      </c>
      <c r="E488" s="4">
        <f>VLOOKUP(D488,'sunrise times'!$A$2:$B$956,2,FALSE)</f>
        <v>0.28055555555555556</v>
      </c>
      <c r="F488" s="4"/>
      <c r="G488" s="4">
        <f>VLOOKUP($C488,'time leaving home q1 q2 q3'!$C$2:$F$956,2,FALSE)</f>
        <v>0.27499999999999997</v>
      </c>
      <c r="H488" s="14">
        <f>VLOOKUP($C488,'commute time q1 q2 q3'!$C$2:$F$957,2,FALSE)</f>
        <v>8.4489571899012077</v>
      </c>
      <c r="I488" s="4">
        <f t="shared" si="42"/>
        <v>0.2805555555555555</v>
      </c>
      <c r="J488" s="13">
        <f t="shared" si="43"/>
        <v>-7.9936057773011271E-14</v>
      </c>
      <c r="K488" s="4"/>
      <c r="L488" s="4">
        <f>VLOOKUP($C488,'time leaving home q1 q2 q3'!$C$2:$F$956,3,FALSE)</f>
        <v>0.31527777777777777</v>
      </c>
      <c r="M488" s="14">
        <f>VLOOKUP($C488,'commute time q1 q2 q3'!$C$2:$F$957,3,FALSE)</f>
        <v>15.812347684809097</v>
      </c>
      <c r="N488" s="4">
        <f t="shared" si="44"/>
        <v>0.32569444444444445</v>
      </c>
      <c r="O488" s="13">
        <f t="shared" si="45"/>
        <v>65.000000000000014</v>
      </c>
      <c r="Q488" s="4">
        <f>VLOOKUP($C488,'time leaving home q1 q2 q3'!$C$2:$F$956,4,FALSE)</f>
        <v>0.35138888888888892</v>
      </c>
      <c r="R488" s="14">
        <f>VLOOKUP($C488,'commute time q1 q2 q3'!$C$2:$F$957,3,FALSE)</f>
        <v>15.812347684809097</v>
      </c>
      <c r="S488" s="4">
        <f t="shared" si="46"/>
        <v>0.3618055555555556</v>
      </c>
      <c r="T488" s="13">
        <f t="shared" si="47"/>
        <v>117.00000000000006</v>
      </c>
    </row>
    <row r="489" spans="1:20" x14ac:dyDescent="0.25">
      <c r="A489" s="6" t="s">
        <v>1724</v>
      </c>
      <c r="B489" s="6">
        <v>45580</v>
      </c>
      <c r="C489" s="6" t="s">
        <v>1725</v>
      </c>
      <c r="D489" s="6" t="str">
        <f>VLOOKUP(C489,'alternate id'!$A$2:$C$956,3,FALSE)</f>
        <v>Thomaston, GA</v>
      </c>
      <c r="E489" s="4">
        <f>VLOOKUP(D489,'sunrise times'!$A$2:$B$956,2,FALSE)</f>
        <v>0.2986111111111111</v>
      </c>
      <c r="F489" s="4"/>
      <c r="G489" s="4">
        <f>VLOOKUP($C489,'time leaving home q1 q2 q3'!$C$2:$F$956,2,FALSE)</f>
        <v>0.27638888888888891</v>
      </c>
      <c r="H489" s="14">
        <f>VLOOKUP($C489,'commute time q1 q2 q3'!$C$2:$F$957,2,FALSE)</f>
        <v>10.440112728980742</v>
      </c>
      <c r="I489" s="4">
        <f t="shared" si="42"/>
        <v>0.28333333333333333</v>
      </c>
      <c r="J489" s="13">
        <f t="shared" si="43"/>
        <v>-22</v>
      </c>
      <c r="K489" s="4"/>
      <c r="L489" s="4">
        <f>VLOOKUP($C489,'time leaving home q1 q2 q3'!$C$2:$F$956,3,FALSE)</f>
        <v>0.31527777777777777</v>
      </c>
      <c r="M489" s="14">
        <f>VLOOKUP($C489,'commute time q1 q2 q3'!$C$2:$F$957,3,FALSE)</f>
        <v>16.383008356545961</v>
      </c>
      <c r="N489" s="4">
        <f t="shared" si="44"/>
        <v>0.3263888888888889</v>
      </c>
      <c r="O489" s="13">
        <f t="shared" si="45"/>
        <v>40.000000000000014</v>
      </c>
      <c r="Q489" s="4">
        <f>VLOOKUP($C489,'time leaving home q1 q2 q3'!$C$2:$F$956,4,FALSE)</f>
        <v>0.39166666666666666</v>
      </c>
      <c r="R489" s="14">
        <f>VLOOKUP($C489,'commute time q1 q2 q3'!$C$2:$F$957,3,FALSE)</f>
        <v>16.383008356545961</v>
      </c>
      <c r="S489" s="4">
        <f t="shared" si="46"/>
        <v>0.40277777777777779</v>
      </c>
      <c r="T489" s="13">
        <f t="shared" si="47"/>
        <v>150.00000000000003</v>
      </c>
    </row>
    <row r="490" spans="1:20" x14ac:dyDescent="0.25">
      <c r="A490" s="6" t="s">
        <v>278</v>
      </c>
      <c r="B490" s="6">
        <v>15740</v>
      </c>
      <c r="C490" s="6" t="s">
        <v>279</v>
      </c>
      <c r="D490" s="6" t="str">
        <f>VLOOKUP(C490,'alternate id'!$A$2:$C$956,3,FALSE)</f>
        <v>Cambridge, OH</v>
      </c>
      <c r="E490" s="4">
        <f>VLOOKUP(D490,'sunrise times'!$A$2:$B$956,2,FALSE)</f>
        <v>0.2902777777777778</v>
      </c>
      <c r="F490" s="4"/>
      <c r="G490" s="4">
        <f>VLOOKUP($C490,'time leaving home q1 q2 q3'!$C$2:$F$956,2,FALSE)</f>
        <v>0.26944444444444443</v>
      </c>
      <c r="H490" s="14">
        <f>VLOOKUP($C490,'commute time q1 q2 q3'!$C$2:$F$957,2,FALSE)</f>
        <v>11.537016159338595</v>
      </c>
      <c r="I490" s="4">
        <f t="shared" si="42"/>
        <v>0.27708333333333329</v>
      </c>
      <c r="J490" s="13">
        <f t="shared" si="43"/>
        <v>-19.000000000000092</v>
      </c>
      <c r="K490" s="4"/>
      <c r="L490" s="4">
        <f>VLOOKUP($C490,'time leaving home q1 q2 q3'!$C$2:$F$956,3,FALSE)</f>
        <v>0.31527777777777777</v>
      </c>
      <c r="M490" s="14">
        <f>VLOOKUP($C490,'commute time q1 q2 q3'!$C$2:$F$957,3,FALSE)</f>
        <v>18.555731225296441</v>
      </c>
      <c r="N490" s="4">
        <f t="shared" si="44"/>
        <v>0.32777777777777778</v>
      </c>
      <c r="O490" s="13">
        <f t="shared" si="45"/>
        <v>53.999999999999972</v>
      </c>
      <c r="Q490" s="4">
        <f>VLOOKUP($C490,'time leaving home q1 q2 q3'!$C$2:$F$956,4,FALSE)</f>
        <v>0.38750000000000001</v>
      </c>
      <c r="R490" s="14">
        <f>VLOOKUP($C490,'commute time q1 q2 q3'!$C$2:$F$957,3,FALSE)</f>
        <v>18.555731225296441</v>
      </c>
      <c r="S490" s="4">
        <f t="shared" si="46"/>
        <v>0.4</v>
      </c>
      <c r="T490" s="13">
        <f t="shared" si="47"/>
        <v>158</v>
      </c>
    </row>
    <row r="491" spans="1:20" x14ac:dyDescent="0.25">
      <c r="A491" s="6" t="s">
        <v>1126</v>
      </c>
      <c r="B491" s="6">
        <v>33180</v>
      </c>
      <c r="C491" s="6" t="s">
        <v>1127</v>
      </c>
      <c r="D491" s="6" t="str">
        <f>VLOOKUP(C491,'alternate id'!$A$2:$C$956,3,FALSE)</f>
        <v>Middlesborough, KY</v>
      </c>
      <c r="E491" s="4">
        <f>VLOOKUP(D491,'sunrise times'!$A$2:$B$956,2,FALSE)</f>
        <v>0.29652777777777778</v>
      </c>
      <c r="F491" s="4"/>
      <c r="G491" s="4">
        <f>VLOOKUP($C491,'time leaving home q1 q2 q3'!$C$2:$F$956,2,FALSE)</f>
        <v>0.27430555555555552</v>
      </c>
      <c r="H491" s="14">
        <f>VLOOKUP($C491,'commute time q1 q2 q3'!$C$2:$F$957,2,FALSE)</f>
        <v>10.043715846994536</v>
      </c>
      <c r="I491" s="4">
        <f t="shared" si="42"/>
        <v>0.28124999999999994</v>
      </c>
      <c r="J491" s="13">
        <f t="shared" si="43"/>
        <v>-22.000000000000082</v>
      </c>
      <c r="K491" s="4"/>
      <c r="L491" s="4">
        <f>VLOOKUP($C491,'time leaving home q1 q2 q3'!$C$2:$F$956,3,FALSE)</f>
        <v>0.31527777777777777</v>
      </c>
      <c r="M491" s="14">
        <f>VLOOKUP($C491,'commute time q1 q2 q3'!$C$2:$F$957,3,FALSE)</f>
        <v>16.180050718512256</v>
      </c>
      <c r="N491" s="4">
        <f t="shared" si="44"/>
        <v>0.3263888888888889</v>
      </c>
      <c r="O491" s="13">
        <f t="shared" si="45"/>
        <v>43.000000000000007</v>
      </c>
      <c r="Q491" s="4">
        <f>VLOOKUP($C491,'time leaving home q1 q2 q3'!$C$2:$F$956,4,FALSE)</f>
        <v>0.36249999999999999</v>
      </c>
      <c r="R491" s="14">
        <f>VLOOKUP($C491,'commute time q1 q2 q3'!$C$2:$F$957,3,FALSE)</f>
        <v>16.180050718512256</v>
      </c>
      <c r="S491" s="4">
        <f t="shared" si="46"/>
        <v>0.37361111111111112</v>
      </c>
      <c r="T491" s="13">
        <f t="shared" si="47"/>
        <v>111</v>
      </c>
    </row>
    <row r="492" spans="1:20" x14ac:dyDescent="0.25">
      <c r="A492" s="6" t="s">
        <v>1536</v>
      </c>
      <c r="B492" s="6">
        <v>41740</v>
      </c>
      <c r="C492" s="6" t="s">
        <v>1537</v>
      </c>
      <c r="D492" s="6" t="str">
        <f>VLOOKUP(C492,'alternate id'!$A$2:$C$956,3,FALSE)</f>
        <v>San Diego, CA</v>
      </c>
      <c r="E492" s="4">
        <f>VLOOKUP(D492,'sunrise times'!$A$2:$B$956,2,FALSE)</f>
        <v>0.26458333333333334</v>
      </c>
      <c r="F492" s="4"/>
      <c r="G492" s="4">
        <f>VLOOKUP($C492,'time leaving home q1 q2 q3'!$C$2:$F$956,2,FALSE)</f>
        <v>0.27361111111111108</v>
      </c>
      <c r="H492" s="14">
        <f>VLOOKUP($C492,'commute time q1 q2 q3'!$C$2:$F$957,2,FALSE)</f>
        <v>15.209949335946458</v>
      </c>
      <c r="I492" s="4">
        <f t="shared" si="42"/>
        <v>0.28402777777777777</v>
      </c>
      <c r="J492" s="13">
        <f t="shared" si="43"/>
        <v>27.999999999999979</v>
      </c>
      <c r="K492" s="4"/>
      <c r="L492" s="4">
        <f>VLOOKUP($C492,'time leaving home q1 q2 q3'!$C$2:$F$956,3,FALSE)</f>
        <v>0.31527777777777777</v>
      </c>
      <c r="M492" s="14">
        <f>VLOOKUP($C492,'commute time q1 q2 q3'!$C$2:$F$957,3,FALSE)</f>
        <v>21.795147576900575</v>
      </c>
      <c r="N492" s="4">
        <f t="shared" si="44"/>
        <v>0.3298611111111111</v>
      </c>
      <c r="O492" s="13">
        <f t="shared" si="45"/>
        <v>93.999999999999986</v>
      </c>
      <c r="Q492" s="4">
        <f>VLOOKUP($C492,'time leaving home q1 q2 q3'!$C$2:$F$956,4,FALSE)</f>
        <v>0.37013888888888885</v>
      </c>
      <c r="R492" s="14">
        <f>VLOOKUP($C492,'commute time q1 q2 q3'!$C$2:$F$957,3,FALSE)</f>
        <v>21.795147576900575</v>
      </c>
      <c r="S492" s="4">
        <f t="shared" si="46"/>
        <v>0.38472222222222219</v>
      </c>
      <c r="T492" s="13">
        <f t="shared" si="47"/>
        <v>172.99999999999994</v>
      </c>
    </row>
    <row r="493" spans="1:20" x14ac:dyDescent="0.25">
      <c r="A493" s="6" t="s">
        <v>782</v>
      </c>
      <c r="B493" s="6">
        <v>26220</v>
      </c>
      <c r="C493" s="6" t="s">
        <v>783</v>
      </c>
      <c r="D493" s="6" t="str">
        <f>VLOOKUP(C493,'alternate id'!$A$2:$C$956,3,FALSE)</f>
        <v>Hood River, OR</v>
      </c>
      <c r="E493" s="4">
        <f>VLOOKUP(D493,'sunrise times'!$A$2:$B$956,2,FALSE)</f>
        <v>0.27569444444444446</v>
      </c>
      <c r="F493" s="4"/>
      <c r="G493" s="4">
        <f>VLOOKUP($C493,'time leaving home q1 q2 q3'!$C$2:$F$956,2,FALSE)</f>
        <v>0.28402777777777777</v>
      </c>
      <c r="H493" s="14">
        <f>VLOOKUP($C493,'commute time q1 q2 q3'!$C$2:$F$957,2,FALSE)</f>
        <v>7.1986827661909984</v>
      </c>
      <c r="I493" s="4">
        <f t="shared" si="42"/>
        <v>0.28888888888888886</v>
      </c>
      <c r="J493" s="13">
        <f t="shared" si="43"/>
        <v>18.999999999999932</v>
      </c>
      <c r="K493" s="4"/>
      <c r="L493" s="4">
        <f>VLOOKUP($C493,'time leaving home q1 q2 q3'!$C$2:$F$956,3,FALSE)</f>
        <v>0.31527777777777777</v>
      </c>
      <c r="M493" s="14">
        <f>VLOOKUP($C493,'commute time q1 q2 q3'!$C$2:$F$957,3,FALSE)</f>
        <v>12.553768844221105</v>
      </c>
      <c r="N493" s="4">
        <f t="shared" si="44"/>
        <v>0.32361111111111113</v>
      </c>
      <c r="O493" s="13">
        <f t="shared" si="45"/>
        <v>69</v>
      </c>
      <c r="Q493" s="4">
        <f>VLOOKUP($C493,'time leaving home q1 q2 q3'!$C$2:$F$956,4,FALSE)</f>
        <v>0.35694444444444445</v>
      </c>
      <c r="R493" s="14">
        <f>VLOOKUP($C493,'commute time q1 q2 q3'!$C$2:$F$957,3,FALSE)</f>
        <v>12.553768844221105</v>
      </c>
      <c r="S493" s="4">
        <f t="shared" si="46"/>
        <v>0.36527777777777781</v>
      </c>
      <c r="T493" s="13">
        <f t="shared" si="47"/>
        <v>129.00000000000003</v>
      </c>
    </row>
    <row r="494" spans="1:20" x14ac:dyDescent="0.25">
      <c r="A494" s="6" t="s">
        <v>1048</v>
      </c>
      <c r="B494" s="6">
        <v>31700</v>
      </c>
      <c r="C494" s="6" t="s">
        <v>1049</v>
      </c>
      <c r="D494" s="6" t="str">
        <f>VLOOKUP(C494,'alternate id'!$A$2:$C$956,3,FALSE)</f>
        <v>Manchester, NH</v>
      </c>
      <c r="E494" s="4">
        <f>VLOOKUP(D494,'sunrise times'!$A$2:$B$956,2,FALSE)</f>
        <v>0.26180555555555557</v>
      </c>
      <c r="F494" s="4"/>
      <c r="G494" s="4">
        <f>VLOOKUP($C494,'time leaving home q1 q2 q3'!$C$2:$F$956,2,FALSE)</f>
        <v>0.27708333333333335</v>
      </c>
      <c r="H494" s="14">
        <f>VLOOKUP($C494,'commute time q1 q2 q3'!$C$2:$F$957,2,FALSE)</f>
        <v>13.419371865927685</v>
      </c>
      <c r="I494" s="4">
        <f t="shared" si="42"/>
        <v>0.28611111111111115</v>
      </c>
      <c r="J494" s="13">
        <f t="shared" si="43"/>
        <v>35.000000000000036</v>
      </c>
      <c r="K494" s="4"/>
      <c r="L494" s="4">
        <f>VLOOKUP($C494,'time leaving home q1 q2 q3'!$C$2:$F$956,3,FALSE)</f>
        <v>0.31527777777777777</v>
      </c>
      <c r="M494" s="14">
        <f>VLOOKUP($C494,'commute time q1 q2 q3'!$C$2:$F$957,3,FALSE)</f>
        <v>22.244018960176167</v>
      </c>
      <c r="N494" s="4">
        <f t="shared" si="44"/>
        <v>0.33055555555555555</v>
      </c>
      <c r="O494" s="13">
        <f t="shared" si="45"/>
        <v>98.999999999999957</v>
      </c>
      <c r="Q494" s="4">
        <f>VLOOKUP($C494,'time leaving home q1 q2 q3'!$C$2:$F$956,4,FALSE)</f>
        <v>0.35972222222222222</v>
      </c>
      <c r="R494" s="14">
        <f>VLOOKUP($C494,'commute time q1 q2 q3'!$C$2:$F$957,3,FALSE)</f>
        <v>22.244018960176167</v>
      </c>
      <c r="S494" s="4">
        <f t="shared" si="46"/>
        <v>0.375</v>
      </c>
      <c r="T494" s="13">
        <f t="shared" si="47"/>
        <v>163</v>
      </c>
    </row>
    <row r="495" spans="1:20" x14ac:dyDescent="0.25">
      <c r="A495" s="6" t="s">
        <v>164</v>
      </c>
      <c r="B495" s="6">
        <v>13300</v>
      </c>
      <c r="C495" s="6" t="s">
        <v>165</v>
      </c>
      <c r="D495" s="6" t="str">
        <f>VLOOKUP(C495,'alternate id'!$A$2:$C$956,3,FALSE)</f>
        <v>Beeville, TX</v>
      </c>
      <c r="E495" s="4">
        <f>VLOOKUP(D495,'sunrise times'!$A$2:$B$956,2,FALSE)</f>
        <v>0.29444444444444445</v>
      </c>
      <c r="F495" s="4"/>
      <c r="G495" s="4">
        <f>VLOOKUP($C495,'time leaving home q1 q2 q3'!$C$2:$F$956,2,FALSE)</f>
        <v>0.27152777777777776</v>
      </c>
      <c r="H495" s="14">
        <f>VLOOKUP($C495,'commute time q1 q2 q3'!$C$2:$F$957,2,FALSE)</f>
        <v>7.8894095595126519</v>
      </c>
      <c r="I495" s="4">
        <f t="shared" si="42"/>
        <v>0.27638888888888885</v>
      </c>
      <c r="J495" s="13">
        <f t="shared" si="43"/>
        <v>-26.000000000000068</v>
      </c>
      <c r="K495" s="4"/>
      <c r="L495" s="4">
        <f>VLOOKUP($C495,'time leaving home q1 q2 q3'!$C$2:$F$956,3,FALSE)</f>
        <v>0.31527777777777777</v>
      </c>
      <c r="M495" s="14">
        <f>VLOOKUP($C495,'commute time q1 q2 q3'!$C$2:$F$957,3,FALSE)</f>
        <v>13.355982274741507</v>
      </c>
      <c r="N495" s="4">
        <f t="shared" si="44"/>
        <v>0.32430555555555557</v>
      </c>
      <c r="O495" s="13">
        <f t="shared" si="45"/>
        <v>43.000000000000007</v>
      </c>
      <c r="Q495" s="4">
        <f>VLOOKUP($C495,'time leaving home q1 q2 q3'!$C$2:$F$956,4,FALSE)</f>
        <v>0.38263888888888892</v>
      </c>
      <c r="R495" s="14">
        <f>VLOOKUP($C495,'commute time q1 q2 q3'!$C$2:$F$957,3,FALSE)</f>
        <v>13.355982274741507</v>
      </c>
      <c r="S495" s="4">
        <f t="shared" si="46"/>
        <v>0.39166666666666672</v>
      </c>
      <c r="T495" s="13">
        <f t="shared" si="47"/>
        <v>140.00000000000006</v>
      </c>
    </row>
    <row r="496" spans="1:20" x14ac:dyDescent="0.25">
      <c r="A496" s="6" t="s">
        <v>1156</v>
      </c>
      <c r="B496" s="6">
        <v>33780</v>
      </c>
      <c r="C496" s="6" t="s">
        <v>1157</v>
      </c>
      <c r="D496" s="6" t="str">
        <f>VLOOKUP(C496,'alternate id'!$A$2:$C$956,3,FALSE)</f>
        <v>Monroe, MI</v>
      </c>
      <c r="E496" s="4">
        <f>VLOOKUP(D496,'sunrise times'!$A$2:$B$956,2,FALSE)</f>
        <v>0.2951388888888889</v>
      </c>
      <c r="F496" s="4"/>
      <c r="G496" s="4">
        <f>VLOOKUP($C496,'time leaving home q1 q2 q3'!$C$2:$F$956,2,FALSE)</f>
        <v>0.26944444444444443</v>
      </c>
      <c r="H496" s="14">
        <f>VLOOKUP($C496,'commute time q1 q2 q3'!$C$2:$F$957,2,FALSE)</f>
        <v>12.899301979631536</v>
      </c>
      <c r="I496" s="4">
        <f t="shared" si="42"/>
        <v>0.27777777777777779</v>
      </c>
      <c r="J496" s="13">
        <f t="shared" si="43"/>
        <v>-24.999999999999993</v>
      </c>
      <c r="K496" s="4"/>
      <c r="L496" s="4">
        <f>VLOOKUP($C496,'time leaving home q1 q2 q3'!$C$2:$F$956,3,FALSE)</f>
        <v>0.31527777777777777</v>
      </c>
      <c r="M496" s="14">
        <f>VLOOKUP($C496,'commute time q1 q2 q3'!$C$2:$F$957,3,FALSE)</f>
        <v>21.89443167049885</v>
      </c>
      <c r="N496" s="4">
        <f t="shared" si="44"/>
        <v>0.3298611111111111</v>
      </c>
      <c r="O496" s="13">
        <f t="shared" si="45"/>
        <v>49.999999999999986</v>
      </c>
      <c r="Q496" s="4">
        <f>VLOOKUP($C496,'time leaving home q1 q2 q3'!$C$2:$F$956,4,FALSE)</f>
        <v>0.38472222222222219</v>
      </c>
      <c r="R496" s="14">
        <f>VLOOKUP($C496,'commute time q1 q2 q3'!$C$2:$F$957,3,FALSE)</f>
        <v>21.89443167049885</v>
      </c>
      <c r="S496" s="4">
        <f t="shared" si="46"/>
        <v>0.39930555555555552</v>
      </c>
      <c r="T496" s="13">
        <f t="shared" si="47"/>
        <v>149.99999999999994</v>
      </c>
    </row>
    <row r="497" spans="1:20" x14ac:dyDescent="0.25">
      <c r="A497" s="6" t="s">
        <v>932</v>
      </c>
      <c r="B497" s="6">
        <v>29300</v>
      </c>
      <c r="C497" s="6" t="s">
        <v>933</v>
      </c>
      <c r="D497" s="6" t="str">
        <f>VLOOKUP(C497,'alternate id'!$A$2:$C$956,3,FALSE)</f>
        <v>LaGrange, GA</v>
      </c>
      <c r="E497" s="4">
        <f>VLOOKUP(D497,'sunrise times'!$A$2:$B$956,2,FALSE)</f>
        <v>0.30069444444444443</v>
      </c>
      <c r="F497" s="4"/>
      <c r="G497" s="4">
        <f>VLOOKUP($C497,'time leaving home q1 q2 q3'!$C$2:$F$956,2,FALSE)</f>
        <v>0.27777777777777779</v>
      </c>
      <c r="H497" s="14">
        <f>VLOOKUP($C497,'commute time q1 q2 q3'!$C$2:$F$957,2,FALSE)</f>
        <v>12.070654138055655</v>
      </c>
      <c r="I497" s="4">
        <f t="shared" si="42"/>
        <v>0.28611111111111115</v>
      </c>
      <c r="J497" s="13">
        <f t="shared" si="43"/>
        <v>-20.999999999999925</v>
      </c>
      <c r="K497" s="4"/>
      <c r="L497" s="4">
        <f>VLOOKUP($C497,'time leaving home q1 q2 q3'!$C$2:$F$956,3,FALSE)</f>
        <v>0.31527777777777777</v>
      </c>
      <c r="M497" s="14">
        <f>VLOOKUP($C497,'commute time q1 q2 q3'!$C$2:$F$957,3,FALSE)</f>
        <v>17.63734439834025</v>
      </c>
      <c r="N497" s="4">
        <f t="shared" si="44"/>
        <v>0.32708333333333334</v>
      </c>
      <c r="O497" s="13">
        <f t="shared" si="45"/>
        <v>38.000000000000028</v>
      </c>
      <c r="Q497" s="4">
        <f>VLOOKUP($C497,'time leaving home q1 q2 q3'!$C$2:$F$956,4,FALSE)</f>
        <v>0.3756944444444445</v>
      </c>
      <c r="R497" s="14">
        <f>VLOOKUP($C497,'commute time q1 q2 q3'!$C$2:$F$957,3,FALSE)</f>
        <v>17.63734439834025</v>
      </c>
      <c r="S497" s="4">
        <f t="shared" si="46"/>
        <v>0.38750000000000007</v>
      </c>
      <c r="T497" s="13">
        <f t="shared" si="47"/>
        <v>125.00000000000011</v>
      </c>
    </row>
    <row r="498" spans="1:20" x14ac:dyDescent="0.25">
      <c r="A498" s="6" t="s">
        <v>1568</v>
      </c>
      <c r="B498" s="6">
        <v>42420</v>
      </c>
      <c r="C498" s="6" t="s">
        <v>1569</v>
      </c>
      <c r="D498" s="6" t="str">
        <f>VLOOKUP(C498,'alternate id'!$A$2:$C$956,3,FALSE)</f>
        <v>Scottsbluff, NE</v>
      </c>
      <c r="E498" s="4">
        <f>VLOOKUP(D498,'sunrise times'!$A$2:$B$956,2,FALSE)</f>
        <v>0.26805555555555555</v>
      </c>
      <c r="F498" s="4"/>
      <c r="G498" s="4">
        <f>VLOOKUP($C498,'time leaving home q1 q2 q3'!$C$2:$F$956,2,FALSE)</f>
        <v>0.27847222222222223</v>
      </c>
      <c r="H498" s="14">
        <f>VLOOKUP($C498,'commute time q1 q2 q3'!$C$2:$F$957,2,FALSE)</f>
        <v>7.7953414744459515</v>
      </c>
      <c r="I498" s="4">
        <f t="shared" si="42"/>
        <v>0.28333333333333333</v>
      </c>
      <c r="J498" s="13">
        <f t="shared" si="43"/>
        <v>22</v>
      </c>
      <c r="K498" s="4"/>
      <c r="L498" s="4">
        <f>VLOOKUP($C498,'time leaving home q1 q2 q3'!$C$2:$F$956,3,FALSE)</f>
        <v>0.31527777777777777</v>
      </c>
      <c r="M498" s="14">
        <f>VLOOKUP($C498,'commute time q1 q2 q3'!$C$2:$F$957,3,FALSE)</f>
        <v>12.576553491351698</v>
      </c>
      <c r="N498" s="4">
        <f t="shared" si="44"/>
        <v>0.32361111111111113</v>
      </c>
      <c r="O498" s="13">
        <f t="shared" si="45"/>
        <v>80.000000000000028</v>
      </c>
      <c r="Q498" s="4">
        <f>VLOOKUP($C498,'time leaving home q1 q2 q3'!$C$2:$F$956,4,FALSE)</f>
        <v>0.35000000000000003</v>
      </c>
      <c r="R498" s="14">
        <f>VLOOKUP($C498,'commute time q1 q2 q3'!$C$2:$F$957,3,FALSE)</f>
        <v>12.576553491351698</v>
      </c>
      <c r="S498" s="4">
        <f t="shared" si="46"/>
        <v>0.35833333333333339</v>
      </c>
      <c r="T498" s="13">
        <f t="shared" si="47"/>
        <v>130.00000000000009</v>
      </c>
    </row>
    <row r="499" spans="1:20" x14ac:dyDescent="0.25">
      <c r="A499" s="6" t="s">
        <v>1484</v>
      </c>
      <c r="B499" s="6">
        <v>40580</v>
      </c>
      <c r="C499" s="6" t="s">
        <v>1485</v>
      </c>
      <c r="D499" s="6" t="str">
        <f>VLOOKUP(C499,'alternate id'!$A$2:$C$956,3,FALSE)</f>
        <v>Rocky Mount, NC</v>
      </c>
      <c r="E499" s="4">
        <f>VLOOKUP(D499,'sunrise times'!$A$2:$B$956,2,FALSE)</f>
        <v>0.28055555555555556</v>
      </c>
      <c r="F499" s="4"/>
      <c r="G499" s="4">
        <f>VLOOKUP($C499,'time leaving home q1 q2 q3'!$C$2:$F$956,2,FALSE)</f>
        <v>0.27777777777777779</v>
      </c>
      <c r="H499" s="14">
        <f>VLOOKUP($C499,'commute time q1 q2 q3'!$C$2:$F$957,2,FALSE)</f>
        <v>11.987234422424567</v>
      </c>
      <c r="I499" s="4">
        <f t="shared" si="42"/>
        <v>0.28541666666666665</v>
      </c>
      <c r="J499" s="13">
        <f t="shared" si="43"/>
        <v>6.9999999999999751</v>
      </c>
      <c r="K499" s="4"/>
      <c r="L499" s="4">
        <f>VLOOKUP($C499,'time leaving home q1 q2 q3'!$C$2:$F$956,3,FALSE)</f>
        <v>0.31527777777777777</v>
      </c>
      <c r="M499" s="14">
        <f>VLOOKUP($C499,'commute time q1 q2 q3'!$C$2:$F$957,3,FALSE)</f>
        <v>18.201517067003792</v>
      </c>
      <c r="N499" s="4">
        <f t="shared" si="44"/>
        <v>0.32777777777777778</v>
      </c>
      <c r="O499" s="13">
        <f t="shared" si="45"/>
        <v>68</v>
      </c>
      <c r="Q499" s="4">
        <f>VLOOKUP($C499,'time leaving home q1 q2 q3'!$C$2:$F$956,4,FALSE)</f>
        <v>0.37013888888888885</v>
      </c>
      <c r="R499" s="14">
        <f>VLOOKUP($C499,'commute time q1 q2 q3'!$C$2:$F$957,3,FALSE)</f>
        <v>18.201517067003792</v>
      </c>
      <c r="S499" s="4">
        <f t="shared" si="46"/>
        <v>0.38263888888888886</v>
      </c>
      <c r="T499" s="13">
        <f t="shared" si="47"/>
        <v>146.99999999999994</v>
      </c>
    </row>
    <row r="500" spans="1:20" x14ac:dyDescent="0.25">
      <c r="A500" s="6" t="s">
        <v>1306</v>
      </c>
      <c r="B500" s="6">
        <v>36900</v>
      </c>
      <c r="C500" s="6" t="s">
        <v>1307</v>
      </c>
      <c r="D500" s="6" t="str">
        <f>VLOOKUP(C500,'alternate id'!$A$2:$C$956,3,FALSE)</f>
        <v>Ottumwa, IA</v>
      </c>
      <c r="E500" s="4">
        <f>VLOOKUP(D500,'sunrise times'!$A$2:$B$956,2,FALSE)</f>
        <v>0.27847222222222223</v>
      </c>
      <c r="F500" s="4"/>
      <c r="G500" s="4">
        <f>VLOOKUP($C500,'time leaving home q1 q2 q3'!$C$2:$F$956,2,FALSE)</f>
        <v>0.2638888888888889</v>
      </c>
      <c r="H500" s="14">
        <f>VLOOKUP($C500,'commute time q1 q2 q3'!$C$2:$F$957,2,FALSE)</f>
        <v>8.4590301003344486</v>
      </c>
      <c r="I500" s="4">
        <f t="shared" si="42"/>
        <v>0.26944444444444443</v>
      </c>
      <c r="J500" s="13">
        <f t="shared" si="43"/>
        <v>-13.000000000000034</v>
      </c>
      <c r="K500" s="4"/>
      <c r="L500" s="4">
        <f>VLOOKUP($C500,'time leaving home q1 q2 q3'!$C$2:$F$956,3,FALSE)</f>
        <v>0.31527777777777777</v>
      </c>
      <c r="M500" s="14">
        <f>VLOOKUP($C500,'commute time q1 q2 q3'!$C$2:$F$957,3,FALSE)</f>
        <v>13.48428645028336</v>
      </c>
      <c r="N500" s="4">
        <f t="shared" si="44"/>
        <v>0.32430555555555557</v>
      </c>
      <c r="O500" s="13">
        <f t="shared" si="45"/>
        <v>66</v>
      </c>
      <c r="Q500" s="4">
        <f>VLOOKUP($C500,'time leaving home q1 q2 q3'!$C$2:$F$956,4,FALSE)</f>
        <v>0.40763888888888888</v>
      </c>
      <c r="R500" s="14">
        <f>VLOOKUP($C500,'commute time q1 q2 q3'!$C$2:$F$957,3,FALSE)</f>
        <v>13.48428645028336</v>
      </c>
      <c r="S500" s="4">
        <f t="shared" si="46"/>
        <v>0.41666666666666669</v>
      </c>
      <c r="T500" s="13">
        <f t="shared" si="47"/>
        <v>199.00000000000003</v>
      </c>
    </row>
    <row r="501" spans="1:20" x14ac:dyDescent="0.25">
      <c r="A501" s="6" t="s">
        <v>1564</v>
      </c>
      <c r="B501" s="6">
        <v>42340</v>
      </c>
      <c r="C501" s="6" t="s">
        <v>1565</v>
      </c>
      <c r="D501" s="6" t="str">
        <f>VLOOKUP(C501,'alternate id'!$A$2:$C$956,3,FALSE)</f>
        <v>Savannah, GA</v>
      </c>
      <c r="E501" s="4">
        <f>VLOOKUP(D501,'sunrise times'!$A$2:$B$956,2,FALSE)</f>
        <v>0.28958333333333336</v>
      </c>
      <c r="F501" s="4"/>
      <c r="G501" s="4">
        <f>VLOOKUP($C501,'time leaving home q1 q2 q3'!$C$2:$F$956,2,FALSE)</f>
        <v>0.27847222222222223</v>
      </c>
      <c r="H501" s="14">
        <f>VLOOKUP($C501,'commute time q1 q2 q3'!$C$2:$F$957,2,FALSE)</f>
        <v>15.399540030664623</v>
      </c>
      <c r="I501" s="4">
        <f t="shared" si="42"/>
        <v>0.28888888888888892</v>
      </c>
      <c r="J501" s="13">
        <f t="shared" si="43"/>
        <v>-0.99999999999999645</v>
      </c>
      <c r="K501" s="4"/>
      <c r="L501" s="4">
        <f>VLOOKUP($C501,'time leaving home q1 q2 q3'!$C$2:$F$956,3,FALSE)</f>
        <v>0.31527777777777777</v>
      </c>
      <c r="M501" s="14">
        <f>VLOOKUP($C501,'commute time q1 q2 q3'!$C$2:$F$957,3,FALSE)</f>
        <v>21.431903786427014</v>
      </c>
      <c r="N501" s="4">
        <f t="shared" si="44"/>
        <v>0.3298611111111111</v>
      </c>
      <c r="O501" s="13">
        <f t="shared" si="45"/>
        <v>57.999999999999957</v>
      </c>
      <c r="Q501" s="4">
        <f>VLOOKUP($C501,'time leaving home q1 q2 q3'!$C$2:$F$956,4,FALSE)</f>
        <v>0.36527777777777781</v>
      </c>
      <c r="R501" s="14">
        <f>VLOOKUP($C501,'commute time q1 q2 q3'!$C$2:$F$957,3,FALSE)</f>
        <v>21.431903786427014</v>
      </c>
      <c r="S501" s="4">
        <f t="shared" si="46"/>
        <v>0.37986111111111115</v>
      </c>
      <c r="T501" s="13">
        <f t="shared" si="47"/>
        <v>130.00000000000003</v>
      </c>
    </row>
    <row r="502" spans="1:20" x14ac:dyDescent="0.25">
      <c r="A502" s="6" t="s">
        <v>1296</v>
      </c>
      <c r="B502" s="6">
        <v>36700</v>
      </c>
      <c r="C502" s="6" t="s">
        <v>1297</v>
      </c>
      <c r="D502" s="6" t="str">
        <f>VLOOKUP(C502,'alternate id'!$A$2:$C$956,3,FALSE)</f>
        <v>Orangeburg, SC</v>
      </c>
      <c r="E502" s="4">
        <f>VLOOKUP(D502,'sunrise times'!$A$2:$B$956,2,FALSE)</f>
        <v>0.28888888888888892</v>
      </c>
      <c r="F502" s="4"/>
      <c r="G502" s="4">
        <f>VLOOKUP($C502,'time leaving home q1 q2 q3'!$C$2:$F$956,2,FALSE)</f>
        <v>0.26944444444444443</v>
      </c>
      <c r="H502" s="14">
        <f>VLOOKUP($C502,'commute time q1 q2 q3'!$C$2:$F$957,2,FALSE)</f>
        <v>11.678276165347405</v>
      </c>
      <c r="I502" s="4">
        <f t="shared" si="42"/>
        <v>0.27708333333333329</v>
      </c>
      <c r="J502" s="13">
        <f t="shared" si="43"/>
        <v>-17.000000000000099</v>
      </c>
      <c r="K502" s="4"/>
      <c r="L502" s="4">
        <f>VLOOKUP($C502,'time leaving home q1 q2 q3'!$C$2:$F$956,3,FALSE)</f>
        <v>0.31527777777777777</v>
      </c>
      <c r="M502" s="14">
        <f>VLOOKUP($C502,'commute time q1 q2 q3'!$C$2:$F$957,3,FALSE)</f>
        <v>18.976273823415013</v>
      </c>
      <c r="N502" s="4">
        <f t="shared" si="44"/>
        <v>0.32777777777777778</v>
      </c>
      <c r="O502" s="13">
        <f t="shared" si="45"/>
        <v>55.999999999999957</v>
      </c>
      <c r="Q502" s="4">
        <f>VLOOKUP($C502,'time leaving home q1 q2 q3'!$C$2:$F$956,4,FALSE)</f>
        <v>0.37291666666666662</v>
      </c>
      <c r="R502" s="14">
        <f>VLOOKUP($C502,'commute time q1 q2 q3'!$C$2:$F$957,3,FALSE)</f>
        <v>18.976273823415013</v>
      </c>
      <c r="S502" s="4">
        <f t="shared" si="46"/>
        <v>0.38541666666666663</v>
      </c>
      <c r="T502" s="13">
        <f t="shared" si="47"/>
        <v>138.99999999999989</v>
      </c>
    </row>
    <row r="503" spans="1:20" x14ac:dyDescent="0.25">
      <c r="A503" s="6" t="s">
        <v>1830</v>
      </c>
      <c r="B503" s="6">
        <v>47820</v>
      </c>
      <c r="C503" s="6" t="s">
        <v>1831</v>
      </c>
      <c r="D503" s="6" t="str">
        <f>VLOOKUP(C503,'alternate id'!$A$2:$C$956,3,FALSE)</f>
        <v>Washington, NC</v>
      </c>
      <c r="E503" s="4">
        <f>VLOOKUP(D503,'sunrise times'!$A$2:$B$956,2,FALSE)</f>
        <v>0.27777777777777779</v>
      </c>
      <c r="F503" s="4"/>
      <c r="G503" s="4">
        <f>VLOOKUP($C503,'time leaving home q1 q2 q3'!$C$2:$F$956,2,FALSE)</f>
        <v>0.27916666666666667</v>
      </c>
      <c r="H503" s="14">
        <f>VLOOKUP($C503,'commute time q1 q2 q3'!$C$2:$F$957,2,FALSE)</f>
        <v>11.439402028830752</v>
      </c>
      <c r="I503" s="4">
        <f t="shared" si="42"/>
        <v>0.28680555555555554</v>
      </c>
      <c r="J503" s="13">
        <f t="shared" si="43"/>
        <v>12.999999999999954</v>
      </c>
      <c r="K503" s="4"/>
      <c r="L503" s="4">
        <f>VLOOKUP($C503,'time leaving home q1 q2 q3'!$C$2:$F$956,3,FALSE)</f>
        <v>0.31527777777777777</v>
      </c>
      <c r="M503" s="14">
        <f>VLOOKUP($C503,'commute time q1 q2 q3'!$C$2:$F$957,3,FALSE)</f>
        <v>18.600000000000001</v>
      </c>
      <c r="N503" s="4">
        <f t="shared" si="44"/>
        <v>0.32777777777777778</v>
      </c>
      <c r="O503" s="13">
        <f t="shared" si="45"/>
        <v>71.999999999999972</v>
      </c>
      <c r="Q503" s="4">
        <f>VLOOKUP($C503,'time leaving home q1 q2 q3'!$C$2:$F$956,4,FALSE)</f>
        <v>0.35138888888888892</v>
      </c>
      <c r="R503" s="14">
        <f>VLOOKUP($C503,'commute time q1 q2 q3'!$C$2:$F$957,3,FALSE)</f>
        <v>18.600000000000001</v>
      </c>
      <c r="S503" s="4">
        <f t="shared" si="46"/>
        <v>0.36388888888888893</v>
      </c>
      <c r="T503" s="13">
        <f t="shared" si="47"/>
        <v>124.00000000000003</v>
      </c>
    </row>
    <row r="504" spans="1:20" x14ac:dyDescent="0.25">
      <c r="A504" s="6" t="s">
        <v>194</v>
      </c>
      <c r="B504" s="6">
        <v>13940</v>
      </c>
      <c r="C504" s="6" t="s">
        <v>195</v>
      </c>
      <c r="D504" s="6" t="str">
        <f>VLOOKUP(C504,'alternate id'!$A$2:$C$956,3,FALSE)</f>
        <v>Blackfoot, ID</v>
      </c>
      <c r="E504" s="4">
        <f>VLOOKUP(D504,'sunrise times'!$A$2:$B$956,2,FALSE)</f>
        <v>0.29236111111111113</v>
      </c>
      <c r="F504" s="4"/>
      <c r="G504" s="4">
        <f>VLOOKUP($C504,'time leaving home q1 q2 q3'!$C$2:$F$956,2,FALSE)</f>
        <v>0.27499999999999997</v>
      </c>
      <c r="H504" s="14">
        <f>VLOOKUP($C504,'commute time q1 q2 q3'!$C$2:$F$957,2,FALSE)</f>
        <v>8.7939863054480494</v>
      </c>
      <c r="I504" s="4">
        <f t="shared" si="42"/>
        <v>0.2805555555555555</v>
      </c>
      <c r="J504" s="13">
        <f t="shared" si="43"/>
        <v>-17.000000000000099</v>
      </c>
      <c r="K504" s="4"/>
      <c r="L504" s="4">
        <f>VLOOKUP($C504,'time leaving home q1 q2 q3'!$C$2:$F$956,3,FALSE)</f>
        <v>0.31527777777777777</v>
      </c>
      <c r="M504" s="14">
        <f>VLOOKUP($C504,'commute time q1 q2 q3'!$C$2:$F$957,3,FALSE)</f>
        <v>16.34472447671935</v>
      </c>
      <c r="N504" s="4">
        <f t="shared" si="44"/>
        <v>0.3263888888888889</v>
      </c>
      <c r="O504" s="13">
        <f t="shared" si="45"/>
        <v>48.999999999999986</v>
      </c>
      <c r="Q504" s="4">
        <f>VLOOKUP($C504,'time leaving home q1 q2 q3'!$C$2:$F$956,4,FALSE)</f>
        <v>0.3527777777777778</v>
      </c>
      <c r="R504" s="14">
        <f>VLOOKUP($C504,'commute time q1 q2 q3'!$C$2:$F$957,3,FALSE)</f>
        <v>16.34472447671935</v>
      </c>
      <c r="S504" s="4">
        <f t="shared" si="46"/>
        <v>0.36388888888888893</v>
      </c>
      <c r="T504" s="13">
        <f t="shared" si="47"/>
        <v>103.00000000000003</v>
      </c>
    </row>
    <row r="505" spans="1:20" x14ac:dyDescent="0.25">
      <c r="A505" s="6" t="s">
        <v>1404</v>
      </c>
      <c r="B505" s="6">
        <v>38860</v>
      </c>
      <c r="C505" s="6" t="s">
        <v>1405</v>
      </c>
      <c r="D505" s="6" t="str">
        <f>VLOOKUP(C505,'alternate id'!$A$2:$C$956,3,FALSE)</f>
        <v>Portland, ME</v>
      </c>
      <c r="E505" s="4">
        <f>VLOOKUP(D505,'sunrise times'!$A$2:$B$956,2,FALSE)</f>
        <v>0.2590277777777778</v>
      </c>
      <c r="F505" s="4"/>
      <c r="G505" s="4">
        <f>VLOOKUP($C505,'time leaving home q1 q2 q3'!$C$2:$F$956,2,FALSE)</f>
        <v>0.27708333333333335</v>
      </c>
      <c r="H505" s="14">
        <f>VLOOKUP($C505,'commute time q1 q2 q3'!$C$2:$F$957,2,FALSE)</f>
        <v>12.476554404145077</v>
      </c>
      <c r="I505" s="4">
        <f t="shared" si="42"/>
        <v>0.28541666666666671</v>
      </c>
      <c r="J505" s="13">
        <f t="shared" si="43"/>
        <v>38.000000000000028</v>
      </c>
      <c r="K505" s="4"/>
      <c r="L505" s="4">
        <f>VLOOKUP($C505,'time leaving home q1 q2 q3'!$C$2:$F$956,3,FALSE)</f>
        <v>0.31527777777777777</v>
      </c>
      <c r="M505" s="14">
        <f>VLOOKUP($C505,'commute time q1 q2 q3'!$C$2:$F$957,3,FALSE)</f>
        <v>21.152382475215862</v>
      </c>
      <c r="N505" s="4">
        <f t="shared" si="44"/>
        <v>0.3298611111111111</v>
      </c>
      <c r="O505" s="13">
        <f t="shared" si="45"/>
        <v>101.99999999999996</v>
      </c>
      <c r="Q505" s="4">
        <f>VLOOKUP($C505,'time leaving home q1 q2 q3'!$C$2:$F$956,4,FALSE)</f>
        <v>0.36180555555555555</v>
      </c>
      <c r="R505" s="14">
        <f>VLOOKUP($C505,'commute time q1 q2 q3'!$C$2:$F$957,3,FALSE)</f>
        <v>21.152382475215862</v>
      </c>
      <c r="S505" s="4">
        <f t="shared" si="46"/>
        <v>0.37638888888888888</v>
      </c>
      <c r="T505" s="13">
        <f t="shared" si="47"/>
        <v>168.99999999999997</v>
      </c>
    </row>
    <row r="506" spans="1:20" x14ac:dyDescent="0.25">
      <c r="A506" s="6" t="s">
        <v>1248</v>
      </c>
      <c r="B506" s="6">
        <v>35740</v>
      </c>
      <c r="C506" s="6" t="s">
        <v>1249</v>
      </c>
      <c r="D506" s="6" t="str">
        <f>VLOOKUP(C506,'alternate id'!$A$2:$C$956,3,FALSE)</f>
        <v>Norfolk, NE</v>
      </c>
      <c r="E506" s="4">
        <f>VLOOKUP(D506,'sunrise times'!$A$2:$B$956,2,FALSE)</f>
        <v>0.29236111111111113</v>
      </c>
      <c r="F506" s="4"/>
      <c r="G506" s="4">
        <f>VLOOKUP($C506,'time leaving home q1 q2 q3'!$C$2:$F$956,2,FALSE)</f>
        <v>0.26874999999999999</v>
      </c>
      <c r="H506" s="14">
        <f>VLOOKUP($C506,'commute time q1 q2 q3'!$C$2:$F$957,2,FALSE)</f>
        <v>7.7194902793661164</v>
      </c>
      <c r="I506" s="4">
        <f t="shared" si="42"/>
        <v>0.27361111111111108</v>
      </c>
      <c r="J506" s="13">
        <f t="shared" si="43"/>
        <v>-27.000000000000064</v>
      </c>
      <c r="K506" s="4"/>
      <c r="L506" s="4">
        <f>VLOOKUP($C506,'time leaving home q1 q2 q3'!$C$2:$F$956,3,FALSE)</f>
        <v>0.31527777777777777</v>
      </c>
      <c r="M506" s="14">
        <f>VLOOKUP($C506,'commute time q1 q2 q3'!$C$2:$F$957,3,FALSE)</f>
        <v>12.780985915492957</v>
      </c>
      <c r="N506" s="4">
        <f t="shared" si="44"/>
        <v>0.32361111111111113</v>
      </c>
      <c r="O506" s="13">
        <f t="shared" si="45"/>
        <v>45</v>
      </c>
      <c r="Q506" s="4">
        <f>VLOOKUP($C506,'time leaving home q1 q2 q3'!$C$2:$F$956,4,FALSE)</f>
        <v>0.35486111111111113</v>
      </c>
      <c r="R506" s="14">
        <f>VLOOKUP($C506,'commute time q1 q2 q3'!$C$2:$F$957,3,FALSE)</f>
        <v>12.780985915492957</v>
      </c>
      <c r="S506" s="4">
        <f t="shared" si="46"/>
        <v>0.36319444444444449</v>
      </c>
      <c r="T506" s="13">
        <f t="shared" si="47"/>
        <v>102.00000000000004</v>
      </c>
    </row>
    <row r="507" spans="1:20" x14ac:dyDescent="0.25">
      <c r="A507" s="6" t="s">
        <v>478</v>
      </c>
      <c r="B507" s="6">
        <v>19900</v>
      </c>
      <c r="C507" s="6" t="s">
        <v>479</v>
      </c>
      <c r="D507" s="6" t="str">
        <f>VLOOKUP(C507,'alternate id'!$A$2:$C$956,3,FALSE)</f>
        <v>Dillon, SC</v>
      </c>
      <c r="E507" s="4">
        <f>VLOOKUP(D507,'sunrise times'!$A$2:$B$956,2,FALSE)</f>
        <v>0.28472222222222221</v>
      </c>
      <c r="F507" s="4"/>
      <c r="G507" s="4">
        <f>VLOOKUP($C507,'time leaving home q1 q2 q3'!$C$2:$F$956,2,FALSE)</f>
        <v>0.27708333333333335</v>
      </c>
      <c r="H507" s="14">
        <f>VLOOKUP($C507,'commute time q1 q2 q3'!$C$2:$F$957,2,FALSE)</f>
        <v>11.000502260170769</v>
      </c>
      <c r="I507" s="4">
        <f t="shared" si="42"/>
        <v>0.28472222222222221</v>
      </c>
      <c r="J507" s="13">
        <f t="shared" si="43"/>
        <v>0</v>
      </c>
      <c r="K507" s="4"/>
      <c r="L507" s="4">
        <f>VLOOKUP($C507,'time leaving home q1 q2 q3'!$C$2:$F$956,3,FALSE)</f>
        <v>0.31527777777777777</v>
      </c>
      <c r="M507" s="14">
        <f>VLOOKUP($C507,'commute time q1 q2 q3'!$C$2:$F$957,3,FALSE)</f>
        <v>17.433386837881219</v>
      </c>
      <c r="N507" s="4">
        <f t="shared" si="44"/>
        <v>0.32708333333333334</v>
      </c>
      <c r="O507" s="13">
        <f t="shared" si="45"/>
        <v>61.000000000000028</v>
      </c>
      <c r="Q507" s="4">
        <f>VLOOKUP($C507,'time leaving home q1 q2 q3'!$C$2:$F$956,4,FALSE)</f>
        <v>0.38680555555555557</v>
      </c>
      <c r="R507" s="14">
        <f>VLOOKUP($C507,'commute time q1 q2 q3'!$C$2:$F$957,3,FALSE)</f>
        <v>17.433386837881219</v>
      </c>
      <c r="S507" s="4">
        <f t="shared" si="46"/>
        <v>0.39861111111111114</v>
      </c>
      <c r="T507" s="13">
        <f t="shared" si="47"/>
        <v>164.00000000000006</v>
      </c>
    </row>
    <row r="508" spans="1:20" x14ac:dyDescent="0.25">
      <c r="A508" s="6" t="s">
        <v>1738</v>
      </c>
      <c r="B508" s="6">
        <v>45820</v>
      </c>
      <c r="C508" s="6" t="s">
        <v>1739</v>
      </c>
      <c r="D508" s="6" t="str">
        <f>VLOOKUP(C508,'alternate id'!$A$2:$C$956,3,FALSE)</f>
        <v>Topeka, KS</v>
      </c>
      <c r="E508" s="4">
        <f>VLOOKUP(D508,'sunrise times'!$A$2:$B$956,2,FALSE)</f>
        <v>0.28819444444444448</v>
      </c>
      <c r="F508" s="4"/>
      <c r="G508" s="4">
        <f>VLOOKUP($C508,'time leaving home q1 q2 q3'!$C$2:$F$956,2,FALSE)</f>
        <v>0.28055555555555556</v>
      </c>
      <c r="H508" s="14">
        <f>VLOOKUP($C508,'commute time q1 q2 q3'!$C$2:$F$957,2,FALSE)</f>
        <v>11.542472036317687</v>
      </c>
      <c r="I508" s="4">
        <f t="shared" si="42"/>
        <v>0.28819444444444442</v>
      </c>
      <c r="J508" s="13">
        <f t="shared" si="43"/>
        <v>-7.9936057773011271E-14</v>
      </c>
      <c r="K508" s="4"/>
      <c r="L508" s="4">
        <f>VLOOKUP($C508,'time leaving home q1 q2 q3'!$C$2:$F$956,3,FALSE)</f>
        <v>0.31527777777777777</v>
      </c>
      <c r="M508" s="14">
        <f>VLOOKUP($C508,'commute time q1 q2 q3'!$C$2:$F$957,3,FALSE)</f>
        <v>17.36324112356677</v>
      </c>
      <c r="N508" s="4">
        <f t="shared" si="44"/>
        <v>0.32708333333333334</v>
      </c>
      <c r="O508" s="13">
        <f t="shared" si="45"/>
        <v>55.999999999999957</v>
      </c>
      <c r="Q508" s="4">
        <f>VLOOKUP($C508,'time leaving home q1 q2 q3'!$C$2:$F$956,4,FALSE)</f>
        <v>0.35555555555555557</v>
      </c>
      <c r="R508" s="14">
        <f>VLOOKUP($C508,'commute time q1 q2 q3'!$C$2:$F$957,3,FALSE)</f>
        <v>17.36324112356677</v>
      </c>
      <c r="S508" s="4">
        <f t="shared" si="46"/>
        <v>0.36736111111111114</v>
      </c>
      <c r="T508" s="13">
        <f t="shared" si="47"/>
        <v>114</v>
      </c>
    </row>
    <row r="509" spans="1:20" x14ac:dyDescent="0.25">
      <c r="A509" s="6" t="s">
        <v>978</v>
      </c>
      <c r="B509" s="6">
        <v>30260</v>
      </c>
      <c r="C509" s="6" t="s">
        <v>979</v>
      </c>
      <c r="D509" s="6" t="str">
        <f>VLOOKUP(C509,'alternate id'!$A$2:$C$956,3,FALSE)</f>
        <v>Lewisburg, PA</v>
      </c>
      <c r="E509" s="4">
        <f>VLOOKUP(D509,'sunrise times'!$A$2:$B$956,2,FALSE)</f>
        <v>0.27708333333333335</v>
      </c>
      <c r="F509" s="4"/>
      <c r="G509" s="4">
        <f>VLOOKUP($C509,'time leaving home q1 q2 q3'!$C$2:$F$956,2,FALSE)</f>
        <v>0.27430555555555552</v>
      </c>
      <c r="H509" s="14">
        <f>VLOOKUP($C509,'commute time q1 q2 q3'!$C$2:$F$957,2,FALSE)</f>
        <v>10.564615384615385</v>
      </c>
      <c r="I509" s="4">
        <f t="shared" si="42"/>
        <v>0.28124999999999994</v>
      </c>
      <c r="J509" s="13">
        <f t="shared" si="43"/>
        <v>5.9999999999998987</v>
      </c>
      <c r="K509" s="4"/>
      <c r="L509" s="4">
        <f>VLOOKUP($C509,'time leaving home q1 q2 q3'!$C$2:$F$956,3,FALSE)</f>
        <v>0.31527777777777777</v>
      </c>
      <c r="M509" s="14">
        <f>VLOOKUP($C509,'commute time q1 q2 q3'!$C$2:$F$957,3,FALSE)</f>
        <v>17.7459807073955</v>
      </c>
      <c r="N509" s="4">
        <f t="shared" si="44"/>
        <v>0.32708333333333334</v>
      </c>
      <c r="O509" s="13">
        <f t="shared" si="45"/>
        <v>71.999999999999972</v>
      </c>
      <c r="Q509" s="4">
        <f>VLOOKUP($C509,'time leaving home q1 q2 q3'!$C$2:$F$956,4,FALSE)</f>
        <v>0.36944444444444446</v>
      </c>
      <c r="R509" s="14">
        <f>VLOOKUP($C509,'commute time q1 q2 q3'!$C$2:$F$957,3,FALSE)</f>
        <v>17.7459807073955</v>
      </c>
      <c r="S509" s="4">
        <f t="shared" si="46"/>
        <v>0.38125000000000003</v>
      </c>
      <c r="T509" s="13">
        <f t="shared" si="47"/>
        <v>150.00000000000003</v>
      </c>
    </row>
    <row r="510" spans="1:20" x14ac:dyDescent="0.25">
      <c r="A510" s="6" t="s">
        <v>352</v>
      </c>
      <c r="B510" s="6">
        <v>17340</v>
      </c>
      <c r="C510" s="6" t="s">
        <v>353</v>
      </c>
      <c r="D510" s="6" t="str">
        <f>VLOOKUP(C510,'alternate id'!$A$2:$C$956,3,FALSE)</f>
        <v>Clearlake, CA</v>
      </c>
      <c r="E510" s="4">
        <f>VLOOKUP(D510,'sunrise times'!$A$2:$B$956,2,FALSE)</f>
        <v>0.27916666666666667</v>
      </c>
      <c r="F510" s="4"/>
      <c r="G510" s="4">
        <f>VLOOKUP($C510,'time leaving home q1 q2 q3'!$C$2:$F$956,2,FALSE)</f>
        <v>0.27361111111111108</v>
      </c>
      <c r="H510" s="14">
        <f>VLOOKUP($C510,'commute time q1 q2 q3'!$C$2:$F$957,2,FALSE)</f>
        <v>10.883913291500285</v>
      </c>
      <c r="I510" s="4">
        <f t="shared" si="42"/>
        <v>0.2805555555555555</v>
      </c>
      <c r="J510" s="13">
        <f t="shared" si="43"/>
        <v>1.999999999999913</v>
      </c>
      <c r="K510" s="4"/>
      <c r="L510" s="4">
        <f>VLOOKUP($C510,'time leaving home q1 q2 q3'!$C$2:$F$956,3,FALSE)</f>
        <v>0.31527777777777777</v>
      </c>
      <c r="M510" s="14">
        <f>VLOOKUP($C510,'commute time q1 q2 q3'!$C$2:$F$957,3,FALSE)</f>
        <v>20.739130434782609</v>
      </c>
      <c r="N510" s="4">
        <f t="shared" si="44"/>
        <v>0.32916666666666666</v>
      </c>
      <c r="O510" s="13">
        <f t="shared" si="45"/>
        <v>71.999999999999972</v>
      </c>
      <c r="Q510" s="4">
        <f>VLOOKUP($C510,'time leaving home q1 q2 q3'!$C$2:$F$956,4,FALSE)</f>
        <v>0.36458333333333331</v>
      </c>
      <c r="R510" s="14">
        <f>VLOOKUP($C510,'commute time q1 q2 q3'!$C$2:$F$957,3,FALSE)</f>
        <v>20.739130434782609</v>
      </c>
      <c r="S510" s="4">
        <f t="shared" si="46"/>
        <v>0.37847222222222221</v>
      </c>
      <c r="T510" s="13">
        <f t="shared" si="47"/>
        <v>142.99999999999997</v>
      </c>
    </row>
    <row r="511" spans="1:20" x14ac:dyDescent="0.25">
      <c r="A511" s="6" t="s">
        <v>1362</v>
      </c>
      <c r="B511" s="6">
        <v>38020</v>
      </c>
      <c r="C511" s="6" t="s">
        <v>1363</v>
      </c>
      <c r="D511" s="6" t="str">
        <f>VLOOKUP(C511,'alternate id'!$A$2:$C$956,3,FALSE)</f>
        <v>Phoenix Lake, CA</v>
      </c>
      <c r="E511" s="4">
        <f>VLOOKUP(D511,'sunrise times'!$A$2:$B$956,2,FALSE)</f>
        <v>0.27291666666666664</v>
      </c>
      <c r="F511" s="4"/>
      <c r="G511" s="4">
        <f>VLOOKUP($C511,'time leaving home q1 q2 q3'!$C$2:$F$956,2,FALSE)</f>
        <v>0.27708333333333335</v>
      </c>
      <c r="H511" s="14">
        <f>VLOOKUP($C511,'commute time q1 q2 q3'!$C$2:$F$957,2,FALSE)</f>
        <v>11.308958972927714</v>
      </c>
      <c r="I511" s="4">
        <f t="shared" si="42"/>
        <v>0.28472222222222221</v>
      </c>
      <c r="J511" s="13">
        <f t="shared" si="43"/>
        <v>17.000000000000021</v>
      </c>
      <c r="K511" s="4"/>
      <c r="L511" s="4">
        <f>VLOOKUP($C511,'time leaving home q1 q2 q3'!$C$2:$F$956,3,FALSE)</f>
        <v>0.31527777777777777</v>
      </c>
      <c r="M511" s="14">
        <f>VLOOKUP($C511,'commute time q1 q2 q3'!$C$2:$F$957,3,FALSE)</f>
        <v>17.316353887399465</v>
      </c>
      <c r="N511" s="4">
        <f t="shared" si="44"/>
        <v>0.32708333333333334</v>
      </c>
      <c r="O511" s="13">
        <f t="shared" si="45"/>
        <v>78.000000000000043</v>
      </c>
      <c r="Q511" s="4">
        <f>VLOOKUP($C511,'time leaving home q1 q2 q3'!$C$2:$F$956,4,FALSE)</f>
        <v>0.36249999999999999</v>
      </c>
      <c r="R511" s="14">
        <f>VLOOKUP($C511,'commute time q1 q2 q3'!$C$2:$F$957,3,FALSE)</f>
        <v>17.316353887399465</v>
      </c>
      <c r="S511" s="4">
        <f t="shared" si="46"/>
        <v>0.37430555555555556</v>
      </c>
      <c r="T511" s="13">
        <f t="shared" si="47"/>
        <v>146.00000000000003</v>
      </c>
    </row>
    <row r="512" spans="1:20" x14ac:dyDescent="0.25">
      <c r="A512" s="6" t="s">
        <v>806</v>
      </c>
      <c r="B512" s="6">
        <v>26660</v>
      </c>
      <c r="C512" s="6" t="s">
        <v>807</v>
      </c>
      <c r="D512" s="6" t="str">
        <f>VLOOKUP(C512,'alternate id'!$A$2:$C$956,3,FALSE)</f>
        <v>Huntsville, TX</v>
      </c>
      <c r="E512" s="4">
        <f>VLOOKUP(D512,'sunrise times'!$A$2:$B$956,2,FALSE)</f>
        <v>0.28819444444444448</v>
      </c>
      <c r="F512" s="4"/>
      <c r="G512" s="4">
        <f>VLOOKUP($C512,'time leaving home q1 q2 q3'!$C$2:$F$956,2,FALSE)</f>
        <v>0.28055555555555556</v>
      </c>
      <c r="H512" s="14">
        <f>VLOOKUP($C512,'commute time q1 q2 q3'!$C$2:$F$957,2,FALSE)</f>
        <v>12.764869371873264</v>
      </c>
      <c r="I512" s="4">
        <f t="shared" si="42"/>
        <v>0.28888888888888892</v>
      </c>
      <c r="J512" s="13">
        <f t="shared" si="43"/>
        <v>0.99999999999999645</v>
      </c>
      <c r="K512" s="4"/>
      <c r="L512" s="4">
        <f>VLOOKUP($C512,'time leaving home q1 q2 q3'!$C$2:$F$956,3,FALSE)</f>
        <v>0.31527777777777777</v>
      </c>
      <c r="M512" s="14">
        <f>VLOOKUP($C512,'commute time q1 q2 q3'!$C$2:$F$957,3,FALSE)</f>
        <v>20.912021490933512</v>
      </c>
      <c r="N512" s="4">
        <f t="shared" si="44"/>
        <v>0.32916666666666666</v>
      </c>
      <c r="O512" s="13">
        <f t="shared" si="45"/>
        <v>58.99999999999995</v>
      </c>
      <c r="Q512" s="4">
        <f>VLOOKUP($C512,'time leaving home q1 q2 q3'!$C$2:$F$956,4,FALSE)</f>
        <v>0.41041666666666665</v>
      </c>
      <c r="R512" s="14">
        <f>VLOOKUP($C512,'commute time q1 q2 q3'!$C$2:$F$957,3,FALSE)</f>
        <v>20.912021490933512</v>
      </c>
      <c r="S512" s="4">
        <f t="shared" si="46"/>
        <v>0.42430555555555555</v>
      </c>
      <c r="T512" s="13">
        <f t="shared" si="47"/>
        <v>195.99999999999994</v>
      </c>
    </row>
    <row r="513" spans="1:20" x14ac:dyDescent="0.25">
      <c r="A513" s="6" t="s">
        <v>312</v>
      </c>
      <c r="B513" s="6">
        <v>16460</v>
      </c>
      <c r="C513" s="6" t="s">
        <v>313</v>
      </c>
      <c r="D513" s="6" t="str">
        <f>VLOOKUP(C513,'alternate id'!$A$2:$C$956,3,FALSE)</f>
        <v>Centralia, IL</v>
      </c>
      <c r="E513" s="4">
        <f>VLOOKUP(D513,'sunrise times'!$A$2:$B$956,2,FALSE)</f>
        <v>0.26944444444444443</v>
      </c>
      <c r="F513" s="4"/>
      <c r="G513" s="4">
        <f>VLOOKUP($C513,'time leaving home q1 q2 q3'!$C$2:$F$956,2,FALSE)</f>
        <v>0.26944444444444443</v>
      </c>
      <c r="H513" s="14">
        <f>VLOOKUP($C513,'commute time q1 q2 q3'!$C$2:$F$957,2,FALSE)</f>
        <v>8.9223870300103485</v>
      </c>
      <c r="I513" s="4">
        <f t="shared" si="42"/>
        <v>0.27499999999999997</v>
      </c>
      <c r="J513" s="13">
        <f t="shared" si="43"/>
        <v>7.9999999999999716</v>
      </c>
      <c r="K513" s="4"/>
      <c r="L513" s="4">
        <f>VLOOKUP($C513,'time leaving home q1 q2 q3'!$C$2:$F$956,3,FALSE)</f>
        <v>0.31527777777777777</v>
      </c>
      <c r="M513" s="14">
        <f>VLOOKUP($C513,'commute time q1 q2 q3'!$C$2:$F$957,3,FALSE)</f>
        <v>17.847893114080165</v>
      </c>
      <c r="N513" s="4">
        <f t="shared" si="44"/>
        <v>0.32708333333333334</v>
      </c>
      <c r="O513" s="13">
        <f t="shared" si="45"/>
        <v>83.000000000000028</v>
      </c>
      <c r="Q513" s="4">
        <f>VLOOKUP($C513,'time leaving home q1 q2 q3'!$C$2:$F$956,4,FALSE)</f>
        <v>0.40069444444444446</v>
      </c>
      <c r="R513" s="14">
        <f>VLOOKUP($C513,'commute time q1 q2 q3'!$C$2:$F$957,3,FALSE)</f>
        <v>17.847893114080165</v>
      </c>
      <c r="S513" s="4">
        <f t="shared" si="46"/>
        <v>0.41250000000000003</v>
      </c>
      <c r="T513" s="13">
        <f t="shared" si="47"/>
        <v>206.00000000000006</v>
      </c>
    </row>
    <row r="514" spans="1:20" x14ac:dyDescent="0.25">
      <c r="A514" s="6" t="s">
        <v>686</v>
      </c>
      <c r="B514" s="6">
        <v>24300</v>
      </c>
      <c r="C514" s="6" t="s">
        <v>687</v>
      </c>
      <c r="D514" s="6" t="str">
        <f>VLOOKUP(C514,'alternate id'!$A$2:$C$956,3,FALSE)</f>
        <v>Grand Junction, CO</v>
      </c>
      <c r="E514" s="4">
        <f>VLOOKUP(D514,'sunrise times'!$A$2:$B$956,2,FALSE)</f>
        <v>0.28194444444444444</v>
      </c>
      <c r="F514" s="4"/>
      <c r="G514" s="4">
        <f>VLOOKUP($C514,'time leaving home q1 q2 q3'!$C$2:$F$956,2,FALSE)</f>
        <v>0.27777777777777779</v>
      </c>
      <c r="H514" s="14">
        <f>VLOOKUP($C514,'commute time q1 q2 q3'!$C$2:$F$957,2,FALSE)</f>
        <v>11.077091422520297</v>
      </c>
      <c r="I514" s="4">
        <f t="shared" si="42"/>
        <v>0.28541666666666665</v>
      </c>
      <c r="J514" s="13">
        <f t="shared" si="43"/>
        <v>4.9999999999999822</v>
      </c>
      <c r="K514" s="4"/>
      <c r="L514" s="4">
        <f>VLOOKUP($C514,'time leaving home q1 q2 q3'!$C$2:$F$956,3,FALSE)</f>
        <v>0.31527777777777777</v>
      </c>
      <c r="M514" s="14">
        <f>VLOOKUP($C514,'commute time q1 q2 q3'!$C$2:$F$957,3,FALSE)</f>
        <v>16.665783664459163</v>
      </c>
      <c r="N514" s="4">
        <f t="shared" si="44"/>
        <v>0.3263888888888889</v>
      </c>
      <c r="O514" s="13">
        <f t="shared" si="45"/>
        <v>64</v>
      </c>
      <c r="Q514" s="4">
        <f>VLOOKUP($C514,'time leaving home q1 q2 q3'!$C$2:$F$956,4,FALSE)</f>
        <v>0.36180555555555555</v>
      </c>
      <c r="R514" s="14">
        <f>VLOOKUP($C514,'commute time q1 q2 q3'!$C$2:$F$957,3,FALSE)</f>
        <v>16.665783664459163</v>
      </c>
      <c r="S514" s="4">
        <f t="shared" si="46"/>
        <v>0.37291666666666667</v>
      </c>
      <c r="T514" s="13">
        <f t="shared" si="47"/>
        <v>131</v>
      </c>
    </row>
    <row r="515" spans="1:20" x14ac:dyDescent="0.25">
      <c r="A515" s="6" t="s">
        <v>1204</v>
      </c>
      <c r="B515" s="6">
        <v>34780</v>
      </c>
      <c r="C515" s="6" t="s">
        <v>1205</v>
      </c>
      <c r="D515" s="6" t="str">
        <f>VLOOKUP(C515,'alternate id'!$A$2:$C$956,3,FALSE)</f>
        <v>Muskogee, OK</v>
      </c>
      <c r="E515" s="4">
        <f>VLOOKUP(D515,'sunrise times'!$A$2:$B$956,2,FALSE)</f>
        <v>0.28750000000000003</v>
      </c>
      <c r="F515" s="4"/>
      <c r="G515" s="4">
        <f>VLOOKUP($C515,'time leaving home q1 q2 q3'!$C$2:$F$956,2,FALSE)</f>
        <v>0.27499999999999997</v>
      </c>
      <c r="H515" s="14">
        <f>VLOOKUP($C515,'commute time q1 q2 q3'!$C$2:$F$957,2,FALSE)</f>
        <v>10.444539103765548</v>
      </c>
      <c r="I515" s="4">
        <f t="shared" si="42"/>
        <v>0.28194444444444439</v>
      </c>
      <c r="J515" s="13">
        <f t="shared" si="43"/>
        <v>-8.0000000000001315</v>
      </c>
      <c r="K515" s="4"/>
      <c r="L515" s="4">
        <f>VLOOKUP($C515,'time leaving home q1 q2 q3'!$C$2:$F$956,3,FALSE)</f>
        <v>0.31527777777777777</v>
      </c>
      <c r="M515" s="14">
        <f>VLOOKUP($C515,'commute time q1 q2 q3'!$C$2:$F$957,3,FALSE)</f>
        <v>16.324837812789621</v>
      </c>
      <c r="N515" s="4">
        <f t="shared" si="44"/>
        <v>0.3263888888888889</v>
      </c>
      <c r="O515" s="13">
        <f t="shared" si="45"/>
        <v>55.999999999999957</v>
      </c>
      <c r="Q515" s="4">
        <f>VLOOKUP($C515,'time leaving home q1 q2 q3'!$C$2:$F$956,4,FALSE)</f>
        <v>0.35694444444444445</v>
      </c>
      <c r="R515" s="14">
        <f>VLOOKUP($C515,'commute time q1 q2 q3'!$C$2:$F$957,3,FALSE)</f>
        <v>16.324837812789621</v>
      </c>
      <c r="S515" s="4">
        <f t="shared" si="46"/>
        <v>0.36805555555555558</v>
      </c>
      <c r="T515" s="13">
        <f t="shared" si="47"/>
        <v>116</v>
      </c>
    </row>
    <row r="516" spans="1:20" x14ac:dyDescent="0.25">
      <c r="A516" s="6" t="s">
        <v>902</v>
      </c>
      <c r="B516" s="6">
        <v>28700</v>
      </c>
      <c r="C516" s="6" t="s">
        <v>903</v>
      </c>
      <c r="D516" s="6" t="str">
        <f>VLOOKUP(C516,'alternate id'!$A$2:$C$956,3,FALSE)</f>
        <v>Kingsport, TN</v>
      </c>
      <c r="E516" s="4">
        <f>VLOOKUP(D516,'sunrise times'!$A$2:$B$956,2,FALSE)</f>
        <v>0.29305555555555557</v>
      </c>
      <c r="F516" s="4"/>
      <c r="G516" s="4">
        <f>VLOOKUP($C516,'time leaving home q1 q2 q3'!$C$2:$F$956,2,FALSE)</f>
        <v>0.27569444444444441</v>
      </c>
      <c r="H516" s="14">
        <f>VLOOKUP($C516,'commute time q1 q2 q3'!$C$2:$F$957,2,FALSE)</f>
        <v>12.586383917862111</v>
      </c>
      <c r="I516" s="4">
        <f t="shared" ref="I516:I579" si="48">G516+TIME(0,H516,0)</f>
        <v>0.28402777777777777</v>
      </c>
      <c r="J516" s="13">
        <f t="shared" ref="J516:J579" si="49">(I516-$E516)*60*24</f>
        <v>-13.000000000000034</v>
      </c>
      <c r="K516" s="4"/>
      <c r="L516" s="4">
        <f>VLOOKUP($C516,'time leaving home q1 q2 q3'!$C$2:$F$956,3,FALSE)</f>
        <v>0.31527777777777777</v>
      </c>
      <c r="M516" s="14">
        <f>VLOOKUP($C516,'commute time q1 q2 q3'!$C$2:$F$957,3,FALSE)</f>
        <v>18.968258009760238</v>
      </c>
      <c r="N516" s="4">
        <f t="shared" ref="N516:N579" si="50">L516+TIME(0,M516,0)</f>
        <v>0.32777777777777778</v>
      </c>
      <c r="O516" s="13">
        <f t="shared" ref="O516:O579" si="51">(N516-$E516)*60*24</f>
        <v>49.999999999999986</v>
      </c>
      <c r="Q516" s="4">
        <f>VLOOKUP($C516,'time leaving home q1 q2 q3'!$C$2:$F$956,4,FALSE)</f>
        <v>0.36805555555555558</v>
      </c>
      <c r="R516" s="14">
        <f>VLOOKUP($C516,'commute time q1 q2 q3'!$C$2:$F$957,3,FALSE)</f>
        <v>18.968258009760238</v>
      </c>
      <c r="S516" s="4">
        <f t="shared" ref="S516:S579" si="52">Q516+TIME(0,R516,0)</f>
        <v>0.38055555555555559</v>
      </c>
      <c r="T516" s="13">
        <f t="shared" ref="T516:T579" si="53">(S516-$E516)*60*24</f>
        <v>126.00000000000004</v>
      </c>
    </row>
    <row r="517" spans="1:20" x14ac:dyDescent="0.25">
      <c r="A517" s="6" t="s">
        <v>1216</v>
      </c>
      <c r="B517" s="6">
        <v>35020</v>
      </c>
      <c r="C517" s="6" t="s">
        <v>1217</v>
      </c>
      <c r="D517" s="6" t="str">
        <f>VLOOKUP(C517,'alternate id'!$A$2:$C$956,3,FALSE)</f>
        <v>Natchez, MS</v>
      </c>
      <c r="E517" s="4">
        <f>VLOOKUP(D517,'sunrise times'!$A$2:$B$956,2,FALSE)</f>
        <v>0.27638888888888885</v>
      </c>
      <c r="F517" s="4"/>
      <c r="G517" s="4">
        <f>VLOOKUP($C517,'time leaving home q1 q2 q3'!$C$2:$F$956,2,FALSE)</f>
        <v>0.27777777777777779</v>
      </c>
      <c r="H517" s="14">
        <f>VLOOKUP($C517,'commute time q1 q2 q3'!$C$2:$F$957,2,FALSE)</f>
        <v>8.9049090284929626</v>
      </c>
      <c r="I517" s="4">
        <f t="shared" si="48"/>
        <v>0.28333333333333333</v>
      </c>
      <c r="J517" s="13">
        <f t="shared" si="49"/>
        <v>10.000000000000044</v>
      </c>
      <c r="K517" s="4"/>
      <c r="L517" s="4">
        <f>VLOOKUP($C517,'time leaving home q1 q2 q3'!$C$2:$F$956,3,FALSE)</f>
        <v>0.31527777777777777</v>
      </c>
      <c r="M517" s="14">
        <f>VLOOKUP($C517,'commute time q1 q2 q3'!$C$2:$F$957,3,FALSE)</f>
        <v>15.326519337016574</v>
      </c>
      <c r="N517" s="4">
        <f t="shared" si="50"/>
        <v>0.32569444444444445</v>
      </c>
      <c r="O517" s="13">
        <f t="shared" si="51"/>
        <v>71.000000000000071</v>
      </c>
      <c r="Q517" s="4">
        <f>VLOOKUP($C517,'time leaving home q1 q2 q3'!$C$2:$F$956,4,FALSE)</f>
        <v>0.3520833333333333</v>
      </c>
      <c r="R517" s="14">
        <f>VLOOKUP($C517,'commute time q1 q2 q3'!$C$2:$F$957,3,FALSE)</f>
        <v>15.326519337016574</v>
      </c>
      <c r="S517" s="4">
        <f t="shared" si="52"/>
        <v>0.36249999999999999</v>
      </c>
      <c r="T517" s="13">
        <f t="shared" si="53"/>
        <v>124.00000000000003</v>
      </c>
    </row>
    <row r="518" spans="1:20" x14ac:dyDescent="0.25">
      <c r="A518" s="6" t="s">
        <v>386</v>
      </c>
      <c r="B518" s="6">
        <v>18020</v>
      </c>
      <c r="C518" s="6" t="s">
        <v>387</v>
      </c>
      <c r="D518" s="6" t="str">
        <f>VLOOKUP(C518,'alternate id'!$A$2:$C$956,3,FALSE)</f>
        <v>Columbus, IN</v>
      </c>
      <c r="E518" s="4">
        <f>VLOOKUP(D518,'sunrise times'!$A$2:$B$956,2,FALSE)</f>
        <v>0.30277777777777776</v>
      </c>
      <c r="F518" s="4"/>
      <c r="G518" s="4">
        <f>VLOOKUP($C518,'time leaving home q1 q2 q3'!$C$2:$F$956,2,FALSE)</f>
        <v>0.27708333333333335</v>
      </c>
      <c r="H518" s="14">
        <f>VLOOKUP($C518,'commute time q1 q2 q3'!$C$2:$F$957,2,FALSE)</f>
        <v>11.267481718464351</v>
      </c>
      <c r="I518" s="4">
        <f t="shared" si="48"/>
        <v>0.28472222222222221</v>
      </c>
      <c r="J518" s="13">
        <f t="shared" si="49"/>
        <v>-25.999999999999986</v>
      </c>
      <c r="K518" s="4"/>
      <c r="L518" s="4">
        <f>VLOOKUP($C518,'time leaving home q1 q2 q3'!$C$2:$F$956,3,FALSE)</f>
        <v>0.31527777777777777</v>
      </c>
      <c r="M518" s="14">
        <f>VLOOKUP($C518,'commute time q1 q2 q3'!$C$2:$F$957,3,FALSE)</f>
        <v>16.628330995792425</v>
      </c>
      <c r="N518" s="4">
        <f t="shared" si="50"/>
        <v>0.3263888888888889</v>
      </c>
      <c r="O518" s="13">
        <f t="shared" si="51"/>
        <v>34.000000000000043</v>
      </c>
      <c r="Q518" s="4">
        <f>VLOOKUP($C518,'time leaving home q1 q2 q3'!$C$2:$F$956,4,FALSE)</f>
        <v>0.36874999999999997</v>
      </c>
      <c r="R518" s="14">
        <f>VLOOKUP($C518,'commute time q1 q2 q3'!$C$2:$F$957,3,FALSE)</f>
        <v>16.628330995792425</v>
      </c>
      <c r="S518" s="4">
        <f t="shared" si="52"/>
        <v>0.37986111111111109</v>
      </c>
      <c r="T518" s="13">
        <f t="shared" si="53"/>
        <v>111</v>
      </c>
    </row>
    <row r="519" spans="1:20" x14ac:dyDescent="0.25">
      <c r="A519" s="6" t="s">
        <v>1864</v>
      </c>
      <c r="B519" s="6">
        <v>48660</v>
      </c>
      <c r="C519" s="6" t="s">
        <v>1865</v>
      </c>
      <c r="D519" s="6" t="str">
        <f>VLOOKUP(C519,'alternate id'!$A$2:$C$956,3,FALSE)</f>
        <v>Wichita Falls, TX</v>
      </c>
      <c r="E519" s="4">
        <f>VLOOKUP(D519,'sunrise times'!$A$2:$B$956,2,FALSE)</f>
        <v>0.29652777777777778</v>
      </c>
      <c r="F519" s="4"/>
      <c r="G519" s="4">
        <f>VLOOKUP($C519,'time leaving home q1 q2 q3'!$C$2:$F$956,2,FALSE)</f>
        <v>0.27986111111111112</v>
      </c>
      <c r="H519" s="14">
        <f>VLOOKUP($C519,'commute time q1 q2 q3'!$C$2:$F$957,2,FALSE)</f>
        <v>10.23139992244197</v>
      </c>
      <c r="I519" s="4">
        <f t="shared" si="48"/>
        <v>0.28680555555555554</v>
      </c>
      <c r="J519" s="13">
        <f t="shared" si="49"/>
        <v>-14.00000000000003</v>
      </c>
      <c r="K519" s="4"/>
      <c r="L519" s="4">
        <f>VLOOKUP($C519,'time leaving home q1 q2 q3'!$C$2:$F$956,3,FALSE)</f>
        <v>0.31527777777777777</v>
      </c>
      <c r="M519" s="14">
        <f>VLOOKUP($C519,'commute time q1 q2 q3'!$C$2:$F$957,3,FALSE)</f>
        <v>13.941388288737466</v>
      </c>
      <c r="N519" s="4">
        <f t="shared" si="50"/>
        <v>0.32430555555555557</v>
      </c>
      <c r="O519" s="13">
        <f t="shared" si="51"/>
        <v>40.000000000000014</v>
      </c>
      <c r="Q519" s="4">
        <f>VLOOKUP($C519,'time leaving home q1 q2 q3'!$C$2:$F$956,4,FALSE)</f>
        <v>0.36388888888888887</v>
      </c>
      <c r="R519" s="14">
        <f>VLOOKUP($C519,'commute time q1 q2 q3'!$C$2:$F$957,3,FALSE)</f>
        <v>13.941388288737466</v>
      </c>
      <c r="S519" s="4">
        <f t="shared" si="52"/>
        <v>0.37291666666666667</v>
      </c>
      <c r="T519" s="13">
        <f t="shared" si="53"/>
        <v>110.00000000000001</v>
      </c>
    </row>
    <row r="520" spans="1:20" x14ac:dyDescent="0.25">
      <c r="A520" s="6" t="s">
        <v>1866</v>
      </c>
      <c r="B520" s="6">
        <v>48700</v>
      </c>
      <c r="C520" s="6" t="s">
        <v>1867</v>
      </c>
      <c r="D520" s="6" t="str">
        <f>VLOOKUP(C520,'alternate id'!$A$2:$C$956,3,FALSE)</f>
        <v>Williamsport, PA</v>
      </c>
      <c r="E520" s="4">
        <f>VLOOKUP(D520,'sunrise times'!$A$2:$B$956,2,FALSE)</f>
        <v>0.27777777777777779</v>
      </c>
      <c r="F520" s="4"/>
      <c r="G520" s="4">
        <f>VLOOKUP($C520,'time leaving home q1 q2 q3'!$C$2:$F$956,2,FALSE)</f>
        <v>0.2722222222222222</v>
      </c>
      <c r="H520" s="14">
        <f>VLOOKUP($C520,'commute time q1 q2 q3'!$C$2:$F$957,2,FALSE)</f>
        <v>10.603330161750714</v>
      </c>
      <c r="I520" s="4">
        <f t="shared" si="48"/>
        <v>0.27916666666666662</v>
      </c>
      <c r="J520" s="13">
        <f t="shared" si="49"/>
        <v>1.999999999999913</v>
      </c>
      <c r="K520" s="4"/>
      <c r="L520" s="4">
        <f>VLOOKUP($C520,'time leaving home q1 q2 q3'!$C$2:$F$956,3,FALSE)</f>
        <v>0.31527777777777777</v>
      </c>
      <c r="M520" s="14">
        <f>VLOOKUP($C520,'commute time q1 q2 q3'!$C$2:$F$957,3,FALSE)</f>
        <v>16.73877030901561</v>
      </c>
      <c r="N520" s="4">
        <f t="shared" si="50"/>
        <v>0.3263888888888889</v>
      </c>
      <c r="O520" s="13">
        <f t="shared" si="51"/>
        <v>69.999999999999986</v>
      </c>
      <c r="Q520" s="4">
        <f>VLOOKUP($C520,'time leaving home q1 q2 q3'!$C$2:$F$956,4,FALSE)</f>
        <v>0.37361111111111112</v>
      </c>
      <c r="R520" s="14">
        <f>VLOOKUP($C520,'commute time q1 q2 q3'!$C$2:$F$957,3,FALSE)</f>
        <v>16.73877030901561</v>
      </c>
      <c r="S520" s="4">
        <f t="shared" si="52"/>
        <v>0.38472222222222224</v>
      </c>
      <c r="T520" s="13">
        <f t="shared" si="53"/>
        <v>154</v>
      </c>
    </row>
    <row r="521" spans="1:20" x14ac:dyDescent="0.25">
      <c r="A521" s="6" t="s">
        <v>1492</v>
      </c>
      <c r="B521" s="6">
        <v>40740</v>
      </c>
      <c r="C521" s="6" t="s">
        <v>1493</v>
      </c>
      <c r="D521" s="6" t="str">
        <f>VLOOKUP(C521,'alternate id'!$A$2:$C$956,3,FALSE)</f>
        <v>Roswell, NM</v>
      </c>
      <c r="E521" s="4">
        <f>VLOOKUP(D521,'sunrise times'!$A$2:$B$956,2,FALSE)</f>
        <v>0.27152777777777776</v>
      </c>
      <c r="F521" s="4"/>
      <c r="G521" s="4">
        <f>VLOOKUP($C521,'time leaving home q1 q2 q3'!$C$2:$F$956,2,FALSE)</f>
        <v>0.27708333333333335</v>
      </c>
      <c r="H521" s="14">
        <f>VLOOKUP($C521,'commute time q1 q2 q3'!$C$2:$F$957,2,FALSE)</f>
        <v>10.132190760059613</v>
      </c>
      <c r="I521" s="4">
        <f t="shared" si="48"/>
        <v>0.28402777777777777</v>
      </c>
      <c r="J521" s="13">
        <f t="shared" si="49"/>
        <v>18.000000000000014</v>
      </c>
      <c r="K521" s="4"/>
      <c r="L521" s="4">
        <f>VLOOKUP($C521,'time leaving home q1 q2 q3'!$C$2:$F$956,3,FALSE)</f>
        <v>0.31597222222222221</v>
      </c>
      <c r="M521" s="14">
        <f>VLOOKUP($C521,'commute time q1 q2 q3'!$C$2:$F$957,3,FALSE)</f>
        <v>13.910283159463487</v>
      </c>
      <c r="N521" s="4">
        <f t="shared" si="50"/>
        <v>0.32500000000000001</v>
      </c>
      <c r="O521" s="13">
        <f t="shared" si="51"/>
        <v>77.000000000000043</v>
      </c>
      <c r="Q521" s="4">
        <f>VLOOKUP($C521,'time leaving home q1 q2 q3'!$C$2:$F$956,4,FALSE)</f>
        <v>0.3527777777777778</v>
      </c>
      <c r="R521" s="14">
        <f>VLOOKUP($C521,'commute time q1 q2 q3'!$C$2:$F$957,3,FALSE)</f>
        <v>13.910283159463487</v>
      </c>
      <c r="S521" s="4">
        <f t="shared" si="52"/>
        <v>0.3618055555555556</v>
      </c>
      <c r="T521" s="13">
        <f t="shared" si="53"/>
        <v>130.00000000000009</v>
      </c>
    </row>
    <row r="522" spans="1:20" x14ac:dyDescent="0.25">
      <c r="A522" s="6" t="s">
        <v>468</v>
      </c>
      <c r="B522" s="6">
        <v>19740</v>
      </c>
      <c r="C522" s="6" t="s">
        <v>469</v>
      </c>
      <c r="D522" s="6" t="str">
        <f>VLOOKUP(C522,'alternate id'!$A$2:$C$956,3,FALSE)</f>
        <v>Denver, CO</v>
      </c>
      <c r="E522" s="4">
        <f>VLOOKUP(D522,'sunrise times'!$A$2:$B$956,2,FALSE)</f>
        <v>0.2722222222222222</v>
      </c>
      <c r="F522" s="4"/>
      <c r="G522" s="4">
        <f>VLOOKUP($C522,'time leaving home q1 q2 q3'!$C$2:$F$956,2,FALSE)</f>
        <v>0.27708333333333335</v>
      </c>
      <c r="H522" s="14">
        <f>VLOOKUP($C522,'commute time q1 q2 q3'!$C$2:$F$957,2,FALSE)</f>
        <v>16.162274458729765</v>
      </c>
      <c r="I522" s="4">
        <f t="shared" si="48"/>
        <v>0.28819444444444448</v>
      </c>
      <c r="J522" s="13">
        <f t="shared" si="49"/>
        <v>23.000000000000078</v>
      </c>
      <c r="K522" s="4"/>
      <c r="L522" s="4">
        <f>VLOOKUP($C522,'time leaving home q1 q2 q3'!$C$2:$F$956,3,FALSE)</f>
        <v>0.31597222222222221</v>
      </c>
      <c r="M522" s="14">
        <f>VLOOKUP($C522,'commute time q1 q2 q3'!$C$2:$F$957,3,FALSE)</f>
        <v>23.706147543090374</v>
      </c>
      <c r="N522" s="4">
        <f t="shared" si="50"/>
        <v>0.33194444444444443</v>
      </c>
      <c r="O522" s="13">
        <f t="shared" si="51"/>
        <v>86.000000000000014</v>
      </c>
      <c r="Q522" s="4">
        <f>VLOOKUP($C522,'time leaving home q1 q2 q3'!$C$2:$F$956,4,FALSE)</f>
        <v>0.36874999999999997</v>
      </c>
      <c r="R522" s="14">
        <f>VLOOKUP($C522,'commute time q1 q2 q3'!$C$2:$F$957,3,FALSE)</f>
        <v>23.706147543090374</v>
      </c>
      <c r="S522" s="4">
        <f t="shared" si="52"/>
        <v>0.38472222222222219</v>
      </c>
      <c r="T522" s="13">
        <f t="shared" si="53"/>
        <v>161.99999999999997</v>
      </c>
    </row>
    <row r="523" spans="1:20" x14ac:dyDescent="0.25">
      <c r="A523" s="6" t="s">
        <v>1592</v>
      </c>
      <c r="B523" s="6">
        <v>42860</v>
      </c>
      <c r="C523" s="6" t="s">
        <v>1593</v>
      </c>
      <c r="D523" s="6" t="str">
        <f>VLOOKUP(C523,'alternate id'!$A$2:$C$956,3,FALSE)</f>
        <v>Seneca, SC</v>
      </c>
      <c r="E523" s="4">
        <f>VLOOKUP(D523,'sunrise times'!$A$2:$B$956,2,FALSE)</f>
        <v>0.29444444444444445</v>
      </c>
      <c r="F523" s="4"/>
      <c r="G523" s="4">
        <f>VLOOKUP($C523,'time leaving home q1 q2 q3'!$C$2:$F$956,2,FALSE)</f>
        <v>0.27708333333333335</v>
      </c>
      <c r="H523" s="14">
        <f>VLOOKUP($C523,'commute time q1 q2 q3'!$C$2:$F$957,2,FALSE)</f>
        <v>12.222319859402461</v>
      </c>
      <c r="I523" s="4">
        <f t="shared" si="48"/>
        <v>0.28541666666666671</v>
      </c>
      <c r="J523" s="13">
        <f t="shared" si="49"/>
        <v>-12.999999999999954</v>
      </c>
      <c r="K523" s="4"/>
      <c r="L523" s="4">
        <f>VLOOKUP($C523,'time leaving home q1 q2 q3'!$C$2:$F$956,3,FALSE)</f>
        <v>0.31597222222222221</v>
      </c>
      <c r="M523" s="14">
        <f>VLOOKUP($C523,'commute time q1 q2 q3'!$C$2:$F$957,3,FALSE)</f>
        <v>18.528662420382165</v>
      </c>
      <c r="N523" s="4">
        <f t="shared" si="50"/>
        <v>0.32847222222222222</v>
      </c>
      <c r="O523" s="13">
        <f t="shared" si="51"/>
        <v>48.999999999999986</v>
      </c>
      <c r="Q523" s="4">
        <f>VLOOKUP($C523,'time leaving home q1 q2 q3'!$C$2:$F$956,4,FALSE)</f>
        <v>0.37222222222222223</v>
      </c>
      <c r="R523" s="14">
        <f>VLOOKUP($C523,'commute time q1 q2 q3'!$C$2:$F$957,3,FALSE)</f>
        <v>18.528662420382165</v>
      </c>
      <c r="S523" s="4">
        <f t="shared" si="52"/>
        <v>0.38472222222222224</v>
      </c>
      <c r="T523" s="13">
        <f t="shared" si="53"/>
        <v>130.00000000000003</v>
      </c>
    </row>
    <row r="524" spans="1:20" x14ac:dyDescent="0.25">
      <c r="A524" s="6" t="s">
        <v>494</v>
      </c>
      <c r="B524" s="6">
        <v>20220</v>
      </c>
      <c r="C524" s="6" t="s">
        <v>495</v>
      </c>
      <c r="D524" s="6" t="str">
        <f>VLOOKUP(C524,'alternate id'!$A$2:$C$956,3,FALSE)</f>
        <v>Dubuque, IA</v>
      </c>
      <c r="E524" s="4">
        <f>VLOOKUP(D524,'sunrise times'!$A$2:$B$956,2,FALSE)</f>
        <v>0.27361111111111108</v>
      </c>
      <c r="F524" s="4"/>
      <c r="G524" s="4">
        <f>VLOOKUP($C524,'time leaving home q1 q2 q3'!$C$2:$F$956,2,FALSE)</f>
        <v>0.27708333333333335</v>
      </c>
      <c r="H524" s="14">
        <f>VLOOKUP($C524,'commute time q1 q2 q3'!$C$2:$F$957,2,FALSE)</f>
        <v>10.20161157704325</v>
      </c>
      <c r="I524" s="4">
        <f t="shared" si="48"/>
        <v>0.28402777777777777</v>
      </c>
      <c r="J524" s="13">
        <f t="shared" si="49"/>
        <v>15.000000000000027</v>
      </c>
      <c r="K524" s="4"/>
      <c r="L524" s="4">
        <f>VLOOKUP($C524,'time leaving home q1 q2 q3'!$C$2:$F$956,3,FALSE)</f>
        <v>0.31597222222222221</v>
      </c>
      <c r="M524" s="14">
        <f>VLOOKUP($C524,'commute time q1 q2 q3'!$C$2:$F$957,3,FALSE)</f>
        <v>15.090438457474908</v>
      </c>
      <c r="N524" s="4">
        <f t="shared" si="50"/>
        <v>0.3263888888888889</v>
      </c>
      <c r="O524" s="13">
        <f t="shared" si="51"/>
        <v>76.000000000000057</v>
      </c>
      <c r="Q524" s="4">
        <f>VLOOKUP($C524,'time leaving home q1 q2 q3'!$C$2:$F$956,4,FALSE)</f>
        <v>0.37291666666666662</v>
      </c>
      <c r="R524" s="14">
        <f>VLOOKUP($C524,'commute time q1 q2 q3'!$C$2:$F$957,3,FALSE)</f>
        <v>15.090438457474908</v>
      </c>
      <c r="S524" s="4">
        <f t="shared" si="52"/>
        <v>0.3833333333333333</v>
      </c>
      <c r="T524" s="13">
        <f t="shared" si="53"/>
        <v>158</v>
      </c>
    </row>
    <row r="525" spans="1:20" x14ac:dyDescent="0.25">
      <c r="A525" s="6" t="s">
        <v>1764</v>
      </c>
      <c r="B525" s="6">
        <v>46340</v>
      </c>
      <c r="C525" s="6" t="s">
        <v>1765</v>
      </c>
      <c r="D525" s="6" t="str">
        <f>VLOOKUP(C525,'alternate id'!$A$2:$C$956,3,FALSE)</f>
        <v>Tyler, TX</v>
      </c>
      <c r="E525" s="4">
        <f>VLOOKUP(D525,'sunrise times'!$A$2:$B$956,2,FALSE)</f>
        <v>0.28750000000000003</v>
      </c>
      <c r="F525" s="4"/>
      <c r="G525" s="4">
        <f>VLOOKUP($C525,'time leaving home q1 q2 q3'!$C$2:$F$956,2,FALSE)</f>
        <v>0.27986111111111112</v>
      </c>
      <c r="H525" s="14">
        <f>VLOOKUP($C525,'commute time q1 q2 q3'!$C$2:$F$957,2,FALSE)</f>
        <v>12.283034482758621</v>
      </c>
      <c r="I525" s="4">
        <f t="shared" si="48"/>
        <v>0.28819444444444448</v>
      </c>
      <c r="J525" s="13">
        <f t="shared" si="49"/>
        <v>0.99999999999999645</v>
      </c>
      <c r="K525" s="4"/>
      <c r="L525" s="4">
        <f>VLOOKUP($C525,'time leaving home q1 q2 q3'!$C$2:$F$956,3,FALSE)</f>
        <v>0.31597222222222221</v>
      </c>
      <c r="M525" s="14">
        <f>VLOOKUP($C525,'commute time q1 q2 q3'!$C$2:$F$957,3,FALSE)</f>
        <v>18.774848851269649</v>
      </c>
      <c r="N525" s="4">
        <f t="shared" si="50"/>
        <v>0.32847222222222222</v>
      </c>
      <c r="O525" s="13">
        <f t="shared" si="51"/>
        <v>58.99999999999995</v>
      </c>
      <c r="Q525" s="4">
        <f>VLOOKUP($C525,'time leaving home q1 q2 q3'!$C$2:$F$956,4,FALSE)</f>
        <v>0.36458333333333331</v>
      </c>
      <c r="R525" s="14">
        <f>VLOOKUP($C525,'commute time q1 q2 q3'!$C$2:$F$957,3,FALSE)</f>
        <v>18.774848851269649</v>
      </c>
      <c r="S525" s="4">
        <f t="shared" si="52"/>
        <v>0.37708333333333333</v>
      </c>
      <c r="T525" s="13">
        <f t="shared" si="53"/>
        <v>128.99999999999994</v>
      </c>
    </row>
    <row r="526" spans="1:20" x14ac:dyDescent="0.25">
      <c r="A526" s="6" t="s">
        <v>1784</v>
      </c>
      <c r="B526" s="6">
        <v>46740</v>
      </c>
      <c r="C526" s="6" t="s">
        <v>1785</v>
      </c>
      <c r="D526" s="6" t="str">
        <f>VLOOKUP(C526,'alternate id'!$A$2:$C$956,3,FALSE)</f>
        <v>Valley, AL</v>
      </c>
      <c r="E526" s="4">
        <f>VLOOKUP(D526,'sunrise times'!$A$2:$B$956,2,FALSE)</f>
        <v>0.2590277777777778</v>
      </c>
      <c r="F526" s="4"/>
      <c r="G526" s="4">
        <f>VLOOKUP($C526,'time leaving home q1 q2 q3'!$C$2:$F$956,2,FALSE)</f>
        <v>0.26944444444444443</v>
      </c>
      <c r="H526" s="14">
        <f>VLOOKUP($C526,'commute time q1 q2 q3'!$C$2:$F$957,2,FALSE)</f>
        <v>13.384935304990758</v>
      </c>
      <c r="I526" s="4">
        <f t="shared" si="48"/>
        <v>0.27847222222222223</v>
      </c>
      <c r="J526" s="13">
        <f t="shared" si="49"/>
        <v>27.999999999999979</v>
      </c>
      <c r="K526" s="4"/>
      <c r="L526" s="4">
        <f>VLOOKUP($C526,'time leaving home q1 q2 q3'!$C$2:$F$956,3,FALSE)</f>
        <v>0.31597222222222221</v>
      </c>
      <c r="M526" s="14">
        <f>VLOOKUP($C526,'commute time q1 q2 q3'!$C$2:$F$957,3,FALSE)</f>
        <v>20.702583837273227</v>
      </c>
      <c r="N526" s="4">
        <f t="shared" si="50"/>
        <v>0.3298611111111111</v>
      </c>
      <c r="O526" s="13">
        <f t="shared" si="51"/>
        <v>101.99999999999996</v>
      </c>
      <c r="Q526" s="4">
        <f>VLOOKUP($C526,'time leaving home q1 q2 q3'!$C$2:$F$956,4,FALSE)</f>
        <v>0.36874999999999997</v>
      </c>
      <c r="R526" s="14">
        <f>VLOOKUP($C526,'commute time q1 q2 q3'!$C$2:$F$957,3,FALSE)</f>
        <v>20.702583837273227</v>
      </c>
      <c r="S526" s="4">
        <f t="shared" si="52"/>
        <v>0.38263888888888886</v>
      </c>
      <c r="T526" s="13">
        <f t="shared" si="53"/>
        <v>177.99999999999991</v>
      </c>
    </row>
    <row r="527" spans="1:20" x14ac:dyDescent="0.25">
      <c r="A527" s="6" t="s">
        <v>1862</v>
      </c>
      <c r="B527" s="6">
        <v>48620</v>
      </c>
      <c r="C527" s="6" t="s">
        <v>1863</v>
      </c>
      <c r="D527" s="6" t="str">
        <f>VLOOKUP(C527,'alternate id'!$A$2:$C$956,3,FALSE)</f>
        <v>Wichita, KS</v>
      </c>
      <c r="E527" s="4">
        <f>VLOOKUP(D527,'sunrise times'!$A$2:$B$956,2,FALSE)</f>
        <v>0.29236111111111113</v>
      </c>
      <c r="F527" s="4"/>
      <c r="G527" s="4">
        <f>VLOOKUP($C527,'time leaving home q1 q2 q3'!$C$2:$F$956,2,FALSE)</f>
        <v>0.27847222222222223</v>
      </c>
      <c r="H527" s="14">
        <f>VLOOKUP($C527,'commute time q1 q2 q3'!$C$2:$F$957,2,FALSE)</f>
        <v>11.794240361970813</v>
      </c>
      <c r="I527" s="4">
        <f t="shared" si="48"/>
        <v>0.28611111111111109</v>
      </c>
      <c r="J527" s="13">
        <f t="shared" si="49"/>
        <v>-9.000000000000048</v>
      </c>
      <c r="K527" s="4"/>
      <c r="L527" s="4">
        <f>VLOOKUP($C527,'time leaving home q1 q2 q3'!$C$2:$F$956,3,FALSE)</f>
        <v>0.31597222222222221</v>
      </c>
      <c r="M527" s="14">
        <f>VLOOKUP($C527,'commute time q1 q2 q3'!$C$2:$F$957,3,FALSE)</f>
        <v>17.708294348418445</v>
      </c>
      <c r="N527" s="4">
        <f t="shared" si="50"/>
        <v>0.32777777777777778</v>
      </c>
      <c r="O527" s="13">
        <f t="shared" si="51"/>
        <v>50.999999999999979</v>
      </c>
      <c r="Q527" s="4">
        <f>VLOOKUP($C527,'time leaving home q1 q2 q3'!$C$2:$F$956,4,FALSE)</f>
        <v>0.36874999999999997</v>
      </c>
      <c r="R527" s="14">
        <f>VLOOKUP($C527,'commute time q1 q2 q3'!$C$2:$F$957,3,FALSE)</f>
        <v>17.708294348418445</v>
      </c>
      <c r="S527" s="4">
        <f t="shared" si="52"/>
        <v>0.38055555555555554</v>
      </c>
      <c r="T527" s="13">
        <f t="shared" si="53"/>
        <v>126.99999999999994</v>
      </c>
    </row>
    <row r="528" spans="1:20" x14ac:dyDescent="0.25">
      <c r="A528" s="6" t="s">
        <v>1288</v>
      </c>
      <c r="B528" s="6">
        <v>36540</v>
      </c>
      <c r="C528" s="6" t="s">
        <v>1289</v>
      </c>
      <c r="D528" s="6" t="str">
        <f>VLOOKUP(C528,'alternate id'!$A$2:$C$956,3,FALSE)</f>
        <v>Omaha, NE</v>
      </c>
      <c r="E528" s="4">
        <f>VLOOKUP(D528,'sunrise times'!$A$2:$B$956,2,FALSE)</f>
        <v>0.28888888888888892</v>
      </c>
      <c r="F528" s="4"/>
      <c r="G528" s="4">
        <f>VLOOKUP($C528,'time leaving home q1 q2 q3'!$C$2:$F$956,2,FALSE)</f>
        <v>0.28125</v>
      </c>
      <c r="H528" s="14">
        <f>VLOOKUP($C528,'commute time q1 q2 q3'!$C$2:$F$957,2,FALSE)</f>
        <v>12.222470458399505</v>
      </c>
      <c r="I528" s="4">
        <f t="shared" si="48"/>
        <v>0.28958333333333336</v>
      </c>
      <c r="J528" s="13">
        <f t="shared" si="49"/>
        <v>0.99999999999999645</v>
      </c>
      <c r="K528" s="4"/>
      <c r="L528" s="4">
        <f>VLOOKUP($C528,'time leaving home q1 q2 q3'!$C$2:$F$956,3,FALSE)</f>
        <v>0.31597222222222221</v>
      </c>
      <c r="M528" s="14">
        <f>VLOOKUP($C528,'commute time q1 q2 q3'!$C$2:$F$957,3,FALSE)</f>
        <v>18.469347157049743</v>
      </c>
      <c r="N528" s="4">
        <f t="shared" si="50"/>
        <v>0.32847222222222222</v>
      </c>
      <c r="O528" s="13">
        <f t="shared" si="51"/>
        <v>56.999999999999957</v>
      </c>
      <c r="Q528" s="4">
        <f>VLOOKUP($C528,'time leaving home q1 q2 q3'!$C$2:$F$956,4,FALSE)</f>
        <v>0.36527777777777781</v>
      </c>
      <c r="R528" s="14">
        <f>VLOOKUP($C528,'commute time q1 q2 q3'!$C$2:$F$957,3,FALSE)</f>
        <v>18.469347157049743</v>
      </c>
      <c r="S528" s="4">
        <f t="shared" si="52"/>
        <v>0.37777777777777782</v>
      </c>
      <c r="T528" s="13">
        <f t="shared" si="53"/>
        <v>128</v>
      </c>
    </row>
    <row r="529" spans="1:20" x14ac:dyDescent="0.25">
      <c r="A529" s="6" t="s">
        <v>998</v>
      </c>
      <c r="B529" s="6">
        <v>30660</v>
      </c>
      <c r="C529" s="6" t="s">
        <v>999</v>
      </c>
      <c r="D529" s="6" t="str">
        <f>VLOOKUP(C529,'alternate id'!$A$2:$C$956,3,FALSE)</f>
        <v>Lincoln, IL</v>
      </c>
      <c r="E529" s="4">
        <f>VLOOKUP(D529,'sunrise times'!$A$2:$B$956,2,FALSE)</f>
        <v>0.27013888888888887</v>
      </c>
      <c r="F529" s="4"/>
      <c r="G529" s="4">
        <f>VLOOKUP($C529,'time leaving home q1 q2 q3'!$C$2:$F$956,2,FALSE)</f>
        <v>0.28055555555555556</v>
      </c>
      <c r="H529" s="14">
        <f>VLOOKUP($C529,'commute time q1 q2 q3'!$C$2:$F$957,2,FALSE)</f>
        <v>7.3958168902920285</v>
      </c>
      <c r="I529" s="4">
        <f t="shared" si="48"/>
        <v>0.28541666666666665</v>
      </c>
      <c r="J529" s="13">
        <f t="shared" si="49"/>
        <v>22</v>
      </c>
      <c r="K529" s="4"/>
      <c r="L529" s="4">
        <f>VLOOKUP($C529,'time leaving home q1 q2 q3'!$C$2:$F$956,3,FALSE)</f>
        <v>0.31597222222222221</v>
      </c>
      <c r="M529" s="14">
        <f>VLOOKUP($C529,'commute time q1 q2 q3'!$C$2:$F$957,3,FALSE)</f>
        <v>15.046351931330472</v>
      </c>
      <c r="N529" s="4">
        <f t="shared" si="50"/>
        <v>0.3263888888888889</v>
      </c>
      <c r="O529" s="13">
        <f t="shared" si="51"/>
        <v>81.000000000000028</v>
      </c>
      <c r="Q529" s="4">
        <f>VLOOKUP($C529,'time leaving home q1 q2 q3'!$C$2:$F$956,4,FALSE)</f>
        <v>0.36874999999999997</v>
      </c>
      <c r="R529" s="14">
        <f>VLOOKUP($C529,'commute time q1 q2 q3'!$C$2:$F$957,3,FALSE)</f>
        <v>15.046351931330472</v>
      </c>
      <c r="S529" s="4">
        <f t="shared" si="52"/>
        <v>0.37916666666666665</v>
      </c>
      <c r="T529" s="13">
        <f t="shared" si="53"/>
        <v>157</v>
      </c>
    </row>
    <row r="530" spans="1:20" x14ac:dyDescent="0.25">
      <c r="A530" s="6" t="s">
        <v>644</v>
      </c>
      <c r="B530" s="6">
        <v>23380</v>
      </c>
      <c r="C530" s="6" t="s">
        <v>645</v>
      </c>
      <c r="D530" s="6" t="str">
        <f>VLOOKUP(C530,'alternate id'!$A$2:$C$956,3,FALSE)</f>
        <v>Fremont, OH</v>
      </c>
      <c r="E530" s="4">
        <f>VLOOKUP(D530,'sunrise times'!$A$2:$B$956,2,FALSE)</f>
        <v>0.29444444444444445</v>
      </c>
      <c r="F530" s="4"/>
      <c r="G530" s="4">
        <f>VLOOKUP($C530,'time leaving home q1 q2 q3'!$C$2:$F$956,2,FALSE)</f>
        <v>0.27083333333333331</v>
      </c>
      <c r="H530" s="14">
        <f>VLOOKUP($C530,'commute time q1 q2 q3'!$C$2:$F$957,2,FALSE)</f>
        <v>8.9396139881521108</v>
      </c>
      <c r="I530" s="4">
        <f t="shared" si="48"/>
        <v>0.27638888888888885</v>
      </c>
      <c r="J530" s="13">
        <f t="shared" si="49"/>
        <v>-26.000000000000068</v>
      </c>
      <c r="K530" s="4"/>
      <c r="L530" s="4">
        <f>VLOOKUP($C530,'time leaving home q1 q2 q3'!$C$2:$F$956,3,FALSE)</f>
        <v>0.31597222222222221</v>
      </c>
      <c r="M530" s="14">
        <f>VLOOKUP($C530,'commute time q1 q2 q3'!$C$2:$F$957,3,FALSE)</f>
        <v>15.941584158415841</v>
      </c>
      <c r="N530" s="4">
        <f t="shared" si="50"/>
        <v>0.3263888888888889</v>
      </c>
      <c r="O530" s="13">
        <f t="shared" si="51"/>
        <v>46</v>
      </c>
      <c r="Q530" s="4">
        <f>VLOOKUP($C530,'time leaving home q1 q2 q3'!$C$2:$F$956,4,FALSE)</f>
        <v>0.42291666666666666</v>
      </c>
      <c r="R530" s="14">
        <f>VLOOKUP($C530,'commute time q1 q2 q3'!$C$2:$F$957,3,FALSE)</f>
        <v>15.941584158415841</v>
      </c>
      <c r="S530" s="4">
        <f t="shared" si="52"/>
        <v>0.43333333333333335</v>
      </c>
      <c r="T530" s="13">
        <f t="shared" si="53"/>
        <v>200</v>
      </c>
    </row>
    <row r="531" spans="1:20" x14ac:dyDescent="0.25">
      <c r="A531" s="6" t="s">
        <v>828</v>
      </c>
      <c r="B531" s="6">
        <v>27100</v>
      </c>
      <c r="C531" s="6" t="s">
        <v>829</v>
      </c>
      <c r="D531" s="6" t="str">
        <f>VLOOKUP(C531,'alternate id'!$A$2:$C$956,3,FALSE)</f>
        <v>Jackson, MI</v>
      </c>
      <c r="E531" s="4">
        <f>VLOOKUP(D531,'sunrise times'!$A$2:$B$956,2,FALSE)</f>
        <v>0.29791666666666666</v>
      </c>
      <c r="F531" s="4"/>
      <c r="G531" s="4">
        <f>VLOOKUP($C531,'time leaving home q1 q2 q3'!$C$2:$F$956,2,FALSE)</f>
        <v>0.27361111111111108</v>
      </c>
      <c r="H531" s="14">
        <f>VLOOKUP($C531,'commute time q1 q2 q3'!$C$2:$F$957,2,FALSE)</f>
        <v>12.153037591305896</v>
      </c>
      <c r="I531" s="4">
        <f t="shared" si="48"/>
        <v>0.28194444444444444</v>
      </c>
      <c r="J531" s="13">
        <f t="shared" si="49"/>
        <v>-23</v>
      </c>
      <c r="K531" s="4"/>
      <c r="L531" s="4">
        <f>VLOOKUP($C531,'time leaving home q1 q2 q3'!$C$2:$F$956,3,FALSE)</f>
        <v>0.31597222222222221</v>
      </c>
      <c r="M531" s="14">
        <f>VLOOKUP($C531,'commute time q1 q2 q3'!$C$2:$F$957,3,FALSE)</f>
        <v>18.698457223001402</v>
      </c>
      <c r="N531" s="4">
        <f t="shared" si="50"/>
        <v>0.32847222222222222</v>
      </c>
      <c r="O531" s="13">
        <f t="shared" si="51"/>
        <v>44</v>
      </c>
      <c r="Q531" s="4">
        <f>VLOOKUP($C531,'time leaving home q1 q2 q3'!$C$2:$F$956,4,FALSE)</f>
        <v>0.38819444444444445</v>
      </c>
      <c r="R531" s="14">
        <f>VLOOKUP($C531,'commute time q1 q2 q3'!$C$2:$F$957,3,FALSE)</f>
        <v>18.698457223001402</v>
      </c>
      <c r="S531" s="4">
        <f t="shared" si="52"/>
        <v>0.40069444444444446</v>
      </c>
      <c r="T531" s="13">
        <f t="shared" si="53"/>
        <v>148.00000000000003</v>
      </c>
    </row>
    <row r="532" spans="1:20" x14ac:dyDescent="0.25">
      <c r="A532" s="6" t="s">
        <v>1038</v>
      </c>
      <c r="B532" s="6">
        <v>31500</v>
      </c>
      <c r="C532" s="6" t="s">
        <v>1039</v>
      </c>
      <c r="D532" s="6" t="str">
        <f>VLOOKUP(C532,'alternate id'!$A$2:$C$956,3,FALSE)</f>
        <v>Madison, IN</v>
      </c>
      <c r="E532" s="4">
        <f>VLOOKUP(D532,'sunrise times'!$A$2:$B$956,2,FALSE)</f>
        <v>0.30069444444444443</v>
      </c>
      <c r="F532" s="4"/>
      <c r="G532" s="4">
        <f>VLOOKUP($C532,'time leaving home q1 q2 q3'!$C$2:$F$956,2,FALSE)</f>
        <v>0.26874999999999999</v>
      </c>
      <c r="H532" s="14">
        <f>VLOOKUP($C532,'commute time q1 q2 q3'!$C$2:$F$957,2,FALSE)</f>
        <v>10.975200305227013</v>
      </c>
      <c r="I532" s="4">
        <f t="shared" si="48"/>
        <v>0.27569444444444441</v>
      </c>
      <c r="J532" s="13">
        <f t="shared" si="49"/>
        <v>-36.000000000000028</v>
      </c>
      <c r="K532" s="4"/>
      <c r="L532" s="4">
        <f>VLOOKUP($C532,'time leaving home q1 q2 q3'!$C$2:$F$956,3,FALSE)</f>
        <v>0.31597222222222221</v>
      </c>
      <c r="M532" s="14">
        <f>VLOOKUP($C532,'commute time q1 q2 q3'!$C$2:$F$957,3,FALSE)</f>
        <v>17.704331450094163</v>
      </c>
      <c r="N532" s="4">
        <f t="shared" si="50"/>
        <v>0.32777777777777778</v>
      </c>
      <c r="O532" s="13">
        <f t="shared" si="51"/>
        <v>39.000000000000021</v>
      </c>
      <c r="Q532" s="4">
        <f>VLOOKUP($C532,'time leaving home q1 q2 q3'!$C$2:$F$956,4,FALSE)</f>
        <v>0.4236111111111111</v>
      </c>
      <c r="R532" s="14">
        <f>VLOOKUP($C532,'commute time q1 q2 q3'!$C$2:$F$957,3,FALSE)</f>
        <v>17.704331450094163</v>
      </c>
      <c r="S532" s="4">
        <f t="shared" si="52"/>
        <v>0.43541666666666667</v>
      </c>
      <c r="T532" s="13">
        <f t="shared" si="53"/>
        <v>194</v>
      </c>
    </row>
    <row r="533" spans="1:20" x14ac:dyDescent="0.25">
      <c r="A533" s="6" t="s">
        <v>438</v>
      </c>
      <c r="B533" s="6">
        <v>19100</v>
      </c>
      <c r="C533" s="6" t="s">
        <v>439</v>
      </c>
      <c r="D533" s="6" t="str">
        <f>VLOOKUP(C533,'alternate id'!$A$2:$C$956,3,FALSE)</f>
        <v>Dallas, TX</v>
      </c>
      <c r="E533" s="4">
        <f>VLOOKUP(D533,'sunrise times'!$A$2:$B$956,2,FALSE)</f>
        <v>0.29166666666666669</v>
      </c>
      <c r="F533" s="4"/>
      <c r="G533" s="4">
        <f>VLOOKUP($C533,'time leaving home q1 q2 q3'!$C$2:$F$956,2,FALSE)</f>
        <v>0.27777777777777779</v>
      </c>
      <c r="H533" s="14">
        <f>VLOOKUP($C533,'commute time q1 q2 q3'!$C$2:$F$957,2,FALSE)</f>
        <v>15.714309392396011</v>
      </c>
      <c r="I533" s="4">
        <f t="shared" si="48"/>
        <v>0.28819444444444448</v>
      </c>
      <c r="J533" s="13">
        <f t="shared" si="49"/>
        <v>-4.9999999999999822</v>
      </c>
      <c r="K533" s="4"/>
      <c r="L533" s="4">
        <f>VLOOKUP($C533,'time leaving home q1 q2 q3'!$C$2:$F$956,3,FALSE)</f>
        <v>0.31597222222222221</v>
      </c>
      <c r="M533" s="14">
        <f>VLOOKUP($C533,'commute time q1 q2 q3'!$C$2:$F$957,3,FALSE)</f>
        <v>23.530989403068975</v>
      </c>
      <c r="N533" s="4">
        <f t="shared" si="50"/>
        <v>0.33194444444444443</v>
      </c>
      <c r="O533" s="13">
        <f t="shared" si="51"/>
        <v>57.999999999999957</v>
      </c>
      <c r="Q533" s="4">
        <f>VLOOKUP($C533,'time leaving home q1 q2 q3'!$C$2:$F$956,4,FALSE)</f>
        <v>0.3666666666666667</v>
      </c>
      <c r="R533" s="14">
        <f>VLOOKUP($C533,'commute time q1 q2 q3'!$C$2:$F$957,3,FALSE)</f>
        <v>23.530989403068975</v>
      </c>
      <c r="S533" s="4">
        <f t="shared" si="52"/>
        <v>0.38263888888888892</v>
      </c>
      <c r="T533" s="13">
        <f t="shared" si="53"/>
        <v>131</v>
      </c>
    </row>
    <row r="534" spans="1:20" x14ac:dyDescent="0.25">
      <c r="A534" s="6" t="s">
        <v>740</v>
      </c>
      <c r="B534" s="6">
        <v>25420</v>
      </c>
      <c r="C534" s="6" t="s">
        <v>741</v>
      </c>
      <c r="D534" s="6" t="str">
        <f>VLOOKUP(C534,'alternate id'!$A$2:$C$956,3,FALSE)</f>
        <v>Harrisburg, PA</v>
      </c>
      <c r="E534" s="4">
        <f>VLOOKUP(D534,'sunrise times'!$A$2:$B$956,2,FALSE)</f>
        <v>0.27708333333333335</v>
      </c>
      <c r="F534" s="4"/>
      <c r="G534" s="4">
        <f>VLOOKUP($C534,'time leaving home q1 q2 q3'!$C$2:$F$956,2,FALSE)</f>
        <v>0.27847222222222223</v>
      </c>
      <c r="H534" s="14">
        <f>VLOOKUP($C534,'commute time q1 q2 q3'!$C$2:$F$957,2,FALSE)</f>
        <v>12.313221203086236</v>
      </c>
      <c r="I534" s="4">
        <f t="shared" si="48"/>
        <v>0.28680555555555559</v>
      </c>
      <c r="J534" s="13">
        <f t="shared" si="49"/>
        <v>14.00000000000003</v>
      </c>
      <c r="K534" s="4"/>
      <c r="L534" s="4">
        <f>VLOOKUP($C534,'time leaving home q1 q2 q3'!$C$2:$F$956,3,FALSE)</f>
        <v>0.31597222222222221</v>
      </c>
      <c r="M534" s="14">
        <f>VLOOKUP($C534,'commute time q1 q2 q3'!$C$2:$F$957,3,FALSE)</f>
        <v>18.831235085987</v>
      </c>
      <c r="N534" s="4">
        <f t="shared" si="50"/>
        <v>0.32847222222222222</v>
      </c>
      <c r="O534" s="13">
        <f t="shared" si="51"/>
        <v>73.999999999999972</v>
      </c>
      <c r="Q534" s="4">
        <f>VLOOKUP($C534,'time leaving home q1 q2 q3'!$C$2:$F$956,4,FALSE)</f>
        <v>0.3666666666666667</v>
      </c>
      <c r="R534" s="14">
        <f>VLOOKUP($C534,'commute time q1 q2 q3'!$C$2:$F$957,3,FALSE)</f>
        <v>18.831235085987</v>
      </c>
      <c r="S534" s="4">
        <f t="shared" si="52"/>
        <v>0.37916666666666671</v>
      </c>
      <c r="T534" s="13">
        <f t="shared" si="53"/>
        <v>147.00000000000006</v>
      </c>
    </row>
    <row r="535" spans="1:20" x14ac:dyDescent="0.25">
      <c r="A535" s="6" t="s">
        <v>1108</v>
      </c>
      <c r="B535" s="6">
        <v>32820</v>
      </c>
      <c r="C535" s="6" t="s">
        <v>1109</v>
      </c>
      <c r="D535" s="6" t="str">
        <f>VLOOKUP(C535,'alternate id'!$A$2:$C$956,3,FALSE)</f>
        <v>Memphis, TN</v>
      </c>
      <c r="E535" s="4">
        <f>VLOOKUP(D535,'sunrise times'!$A$2:$B$956,2,FALSE)</f>
        <v>0.2722222222222222</v>
      </c>
      <c r="F535" s="4"/>
      <c r="G535" s="4">
        <f>VLOOKUP($C535,'time leaving home q1 q2 q3'!$C$2:$F$956,2,FALSE)</f>
        <v>0.27847222222222223</v>
      </c>
      <c r="H535" s="14">
        <f>VLOOKUP($C535,'commute time q1 q2 q3'!$C$2:$F$957,2,FALSE)</f>
        <v>15.225089212187758</v>
      </c>
      <c r="I535" s="4">
        <f t="shared" si="48"/>
        <v>0.28888888888888892</v>
      </c>
      <c r="J535" s="13">
        <f t="shared" si="49"/>
        <v>24.000000000000075</v>
      </c>
      <c r="K535" s="4"/>
      <c r="L535" s="4">
        <f>VLOOKUP($C535,'time leaving home q1 q2 q3'!$C$2:$F$956,3,FALSE)</f>
        <v>0.31597222222222221</v>
      </c>
      <c r="M535" s="14">
        <f>VLOOKUP($C535,'commute time q1 q2 q3'!$C$2:$F$957,3,FALSE)</f>
        <v>22.159104371519962</v>
      </c>
      <c r="N535" s="4">
        <f t="shared" si="50"/>
        <v>0.33124999999999999</v>
      </c>
      <c r="O535" s="13">
        <f t="shared" si="51"/>
        <v>85.000000000000014</v>
      </c>
      <c r="Q535" s="4">
        <f>VLOOKUP($C535,'time leaving home q1 q2 q3'!$C$2:$F$956,4,FALSE)</f>
        <v>0.37638888888888888</v>
      </c>
      <c r="R535" s="14">
        <f>VLOOKUP($C535,'commute time q1 q2 q3'!$C$2:$F$957,3,FALSE)</f>
        <v>22.159104371519962</v>
      </c>
      <c r="S535" s="4">
        <f t="shared" si="52"/>
        <v>0.39166666666666666</v>
      </c>
      <c r="T535" s="13">
        <f t="shared" si="53"/>
        <v>172.00000000000003</v>
      </c>
    </row>
    <row r="536" spans="1:20" x14ac:dyDescent="0.25">
      <c r="A536" s="6" t="s">
        <v>988</v>
      </c>
      <c r="B536" s="6">
        <v>30420</v>
      </c>
      <c r="C536" s="6" t="s">
        <v>989</v>
      </c>
      <c r="D536" s="6" t="str">
        <f>VLOOKUP(C536,'alternate id'!$A$2:$C$956,3,FALSE)</f>
        <v>Lexington, NE</v>
      </c>
      <c r="E536" s="4">
        <f>VLOOKUP(D536,'sunrise times'!$A$2:$B$956,2,FALSE)</f>
        <v>0.29930555555555555</v>
      </c>
      <c r="F536" s="4"/>
      <c r="G536" s="4">
        <f>VLOOKUP($C536,'time leaving home q1 q2 q3'!$C$2:$F$956,2,FALSE)</f>
        <v>0.2722222222222222</v>
      </c>
      <c r="H536" s="14">
        <f>VLOOKUP($C536,'commute time q1 q2 q3'!$C$2:$F$957,2,FALSE)</f>
        <v>6.8551927194860811</v>
      </c>
      <c r="I536" s="4">
        <f t="shared" si="48"/>
        <v>0.27638888888888885</v>
      </c>
      <c r="J536" s="13">
        <f t="shared" si="49"/>
        <v>-33.000000000000043</v>
      </c>
      <c r="K536" s="4"/>
      <c r="L536" s="4">
        <f>VLOOKUP($C536,'time leaving home q1 q2 q3'!$C$2:$F$956,3,FALSE)</f>
        <v>0.31597222222222221</v>
      </c>
      <c r="M536" s="14">
        <f>VLOOKUP($C536,'commute time q1 q2 q3'!$C$2:$F$957,3,FALSE)</f>
        <v>11.688446215139443</v>
      </c>
      <c r="N536" s="4">
        <f t="shared" si="50"/>
        <v>0.32361111111111107</v>
      </c>
      <c r="O536" s="13">
        <f t="shared" si="51"/>
        <v>34.999999999999957</v>
      </c>
      <c r="Q536" s="4">
        <f>VLOOKUP($C536,'time leaving home q1 q2 q3'!$C$2:$F$956,4,FALSE)</f>
        <v>0.37013888888888885</v>
      </c>
      <c r="R536" s="14">
        <f>VLOOKUP($C536,'commute time q1 q2 q3'!$C$2:$F$957,3,FALSE)</f>
        <v>11.688446215139443</v>
      </c>
      <c r="S536" s="4">
        <f t="shared" si="52"/>
        <v>0.37777777777777771</v>
      </c>
      <c r="T536" s="13">
        <f t="shared" si="53"/>
        <v>112.99999999999993</v>
      </c>
    </row>
    <row r="537" spans="1:20" x14ac:dyDescent="0.25">
      <c r="A537" s="6" t="s">
        <v>1326</v>
      </c>
      <c r="B537" s="6">
        <v>37340</v>
      </c>
      <c r="C537" s="6" t="s">
        <v>1327</v>
      </c>
      <c r="D537" s="6" t="str">
        <f>VLOOKUP(C537,'alternate id'!$A$2:$C$956,3,FALSE)</f>
        <v>Palm Bay, FL</v>
      </c>
      <c r="E537" s="4">
        <f>VLOOKUP(D537,'sunrise times'!$A$2:$B$956,2,FALSE)</f>
        <v>0.28888888888888892</v>
      </c>
      <c r="F537" s="4"/>
      <c r="G537" s="4">
        <f>VLOOKUP($C537,'time leaving home q1 q2 q3'!$C$2:$F$956,2,FALSE)</f>
        <v>0.27986111111111112</v>
      </c>
      <c r="H537" s="14">
        <f>VLOOKUP($C537,'commute time q1 q2 q3'!$C$2:$F$957,2,FALSE)</f>
        <v>13.336945416266758</v>
      </c>
      <c r="I537" s="4">
        <f t="shared" si="48"/>
        <v>0.28888888888888892</v>
      </c>
      <c r="J537" s="13">
        <f t="shared" si="49"/>
        <v>0</v>
      </c>
      <c r="K537" s="4"/>
      <c r="L537" s="4">
        <f>VLOOKUP($C537,'time leaving home q1 q2 q3'!$C$2:$F$956,3,FALSE)</f>
        <v>0.31597222222222221</v>
      </c>
      <c r="M537" s="14">
        <f>VLOOKUP($C537,'commute time q1 q2 q3'!$C$2:$F$957,3,FALSE)</f>
        <v>21.040230498345959</v>
      </c>
      <c r="N537" s="4">
        <f t="shared" si="50"/>
        <v>0.33055555555555555</v>
      </c>
      <c r="O537" s="13">
        <f t="shared" si="51"/>
        <v>59.999999999999943</v>
      </c>
      <c r="Q537" s="4">
        <f>VLOOKUP($C537,'time leaving home q1 q2 q3'!$C$2:$F$956,4,FALSE)</f>
        <v>0.36527777777777781</v>
      </c>
      <c r="R537" s="14">
        <f>VLOOKUP($C537,'commute time q1 q2 q3'!$C$2:$F$957,3,FALSE)</f>
        <v>21.040230498345959</v>
      </c>
      <c r="S537" s="4">
        <f t="shared" si="52"/>
        <v>0.37986111111111115</v>
      </c>
      <c r="T537" s="13">
        <f t="shared" si="53"/>
        <v>131</v>
      </c>
    </row>
    <row r="538" spans="1:20" x14ac:dyDescent="0.25">
      <c r="A538" s="6" t="s">
        <v>1884</v>
      </c>
      <c r="B538" s="6">
        <v>49100</v>
      </c>
      <c r="C538" s="6" t="s">
        <v>1885</v>
      </c>
      <c r="D538" s="6" t="str">
        <f>VLOOKUP(C538,'alternate id'!$A$2:$C$956,3,FALSE)</f>
        <v>Winona, MN</v>
      </c>
      <c r="E538" s="4">
        <f>VLOOKUP(D538,'sunrise times'!$A$2:$B$956,2,FALSE)</f>
        <v>0.27638888888888885</v>
      </c>
      <c r="F538" s="4"/>
      <c r="G538" s="4">
        <f>VLOOKUP($C538,'time leaving home q1 q2 q3'!$C$2:$F$956,2,FALSE)</f>
        <v>0.27569444444444441</v>
      </c>
      <c r="H538" s="14">
        <f>VLOOKUP($C538,'commute time q1 q2 q3'!$C$2:$F$957,2,FALSE)</f>
        <v>7.6658235381639637</v>
      </c>
      <c r="I538" s="4">
        <f t="shared" si="48"/>
        <v>0.2805555555555555</v>
      </c>
      <c r="J538" s="13">
        <f t="shared" si="49"/>
        <v>5.9999999999999787</v>
      </c>
      <c r="K538" s="4"/>
      <c r="L538" s="4">
        <f>VLOOKUP($C538,'time leaving home q1 q2 q3'!$C$2:$F$956,3,FALSE)</f>
        <v>0.31597222222222221</v>
      </c>
      <c r="M538" s="14">
        <f>VLOOKUP($C538,'commute time q1 q2 q3'!$C$2:$F$957,3,FALSE)</f>
        <v>12.96220880069025</v>
      </c>
      <c r="N538" s="4">
        <f t="shared" si="50"/>
        <v>0.32430555555555557</v>
      </c>
      <c r="O538" s="13">
        <f t="shared" si="51"/>
        <v>69.000000000000071</v>
      </c>
      <c r="Q538" s="4">
        <f>VLOOKUP($C538,'time leaving home q1 q2 q3'!$C$2:$F$956,4,FALSE)</f>
        <v>0.3888888888888889</v>
      </c>
      <c r="R538" s="14">
        <f>VLOOKUP($C538,'commute time q1 q2 q3'!$C$2:$F$957,3,FALSE)</f>
        <v>12.96220880069025</v>
      </c>
      <c r="S538" s="4">
        <f t="shared" si="52"/>
        <v>0.39722222222222225</v>
      </c>
      <c r="T538" s="13">
        <f t="shared" si="53"/>
        <v>174.00000000000011</v>
      </c>
    </row>
    <row r="539" spans="1:20" x14ac:dyDescent="0.25">
      <c r="A539" s="6" t="s">
        <v>592</v>
      </c>
      <c r="B539" s="6">
        <v>22260</v>
      </c>
      <c r="C539" s="6" t="s">
        <v>593</v>
      </c>
      <c r="D539" s="6" t="str">
        <f>VLOOKUP(C539,'alternate id'!$A$2:$C$956,3,FALSE)</f>
        <v>Fergus Falls, MN</v>
      </c>
      <c r="E539" s="4">
        <f>VLOOKUP(D539,'sunrise times'!$A$2:$B$956,2,FALSE)</f>
        <v>0.28819444444444448</v>
      </c>
      <c r="F539" s="4"/>
      <c r="G539" s="4">
        <f>VLOOKUP($C539,'time leaving home q1 q2 q3'!$C$2:$F$956,2,FALSE)</f>
        <v>0.27708333333333335</v>
      </c>
      <c r="H539" s="14">
        <f>VLOOKUP($C539,'commute time q1 q2 q3'!$C$2:$F$957,2,FALSE)</f>
        <v>8.0475837807813377</v>
      </c>
      <c r="I539" s="4">
        <f t="shared" si="48"/>
        <v>0.28263888888888888</v>
      </c>
      <c r="J539" s="13">
        <f t="shared" si="49"/>
        <v>-8.0000000000000515</v>
      </c>
      <c r="K539" s="4"/>
      <c r="L539" s="4">
        <f>VLOOKUP($C539,'time leaving home q1 q2 q3'!$C$2:$F$956,3,FALSE)</f>
        <v>0.31597222222222221</v>
      </c>
      <c r="M539" s="14">
        <f>VLOOKUP($C539,'commute time q1 q2 q3'!$C$2:$F$957,3,FALSE)</f>
        <v>15.619973368841544</v>
      </c>
      <c r="N539" s="4">
        <f t="shared" si="50"/>
        <v>0.3263888888888889</v>
      </c>
      <c r="O539" s="13">
        <f t="shared" si="51"/>
        <v>54.999999999999964</v>
      </c>
      <c r="Q539" s="4">
        <f>VLOOKUP($C539,'time leaving home q1 q2 q3'!$C$2:$F$956,4,FALSE)</f>
        <v>0.35833333333333334</v>
      </c>
      <c r="R539" s="14">
        <f>VLOOKUP($C539,'commute time q1 q2 q3'!$C$2:$F$957,3,FALSE)</f>
        <v>15.619973368841544</v>
      </c>
      <c r="S539" s="4">
        <f t="shared" si="52"/>
        <v>0.36875000000000002</v>
      </c>
      <c r="T539" s="13">
        <f t="shared" si="53"/>
        <v>116</v>
      </c>
    </row>
    <row r="540" spans="1:20" x14ac:dyDescent="0.25">
      <c r="A540" s="6" t="s">
        <v>1668</v>
      </c>
      <c r="B540" s="6">
        <v>44420</v>
      </c>
      <c r="C540" s="6" t="s">
        <v>1669</v>
      </c>
      <c r="D540" s="6" t="str">
        <f>VLOOKUP(C540,'alternate id'!$A$2:$C$956,3,FALSE)</f>
        <v>Staunton, VA</v>
      </c>
      <c r="E540" s="4">
        <f>VLOOKUP(D540,'sunrise times'!$A$2:$B$956,2,FALSE)</f>
        <v>0.28333333333333333</v>
      </c>
      <c r="F540" s="4"/>
      <c r="G540" s="4">
        <f>VLOOKUP($C540,'time leaving home q1 q2 q3'!$C$2:$F$956,2,FALSE)</f>
        <v>0.27499999999999997</v>
      </c>
      <c r="H540" s="14">
        <f>VLOOKUP($C540,'commute time q1 q2 q3'!$C$2:$F$957,2,FALSE)</f>
        <v>12.608261078998073</v>
      </c>
      <c r="I540" s="4">
        <f t="shared" si="48"/>
        <v>0.28333333333333333</v>
      </c>
      <c r="J540" s="13">
        <f t="shared" si="49"/>
        <v>0</v>
      </c>
      <c r="K540" s="4"/>
      <c r="L540" s="4">
        <f>VLOOKUP($C540,'time leaving home q1 q2 q3'!$C$2:$F$956,3,FALSE)</f>
        <v>0.31597222222222221</v>
      </c>
      <c r="M540" s="14">
        <f>VLOOKUP($C540,'commute time q1 q2 q3'!$C$2:$F$957,3,FALSE)</f>
        <v>20.395131297193736</v>
      </c>
      <c r="N540" s="4">
        <f t="shared" si="50"/>
        <v>0.3298611111111111</v>
      </c>
      <c r="O540" s="13">
        <f t="shared" si="51"/>
        <v>67</v>
      </c>
      <c r="Q540" s="4">
        <f>VLOOKUP($C540,'time leaving home q1 q2 q3'!$C$2:$F$956,4,FALSE)</f>
        <v>0.36180555555555555</v>
      </c>
      <c r="R540" s="14">
        <f>VLOOKUP($C540,'commute time q1 q2 q3'!$C$2:$F$957,3,FALSE)</f>
        <v>20.395131297193736</v>
      </c>
      <c r="S540" s="4">
        <f t="shared" si="52"/>
        <v>0.37569444444444444</v>
      </c>
      <c r="T540" s="13">
        <f t="shared" si="53"/>
        <v>133</v>
      </c>
    </row>
    <row r="541" spans="1:20" x14ac:dyDescent="0.25">
      <c r="A541" s="6" t="s">
        <v>1604</v>
      </c>
      <c r="B541" s="6">
        <v>43140</v>
      </c>
      <c r="C541" s="6" t="s">
        <v>1605</v>
      </c>
      <c r="D541" s="6" t="str">
        <f>VLOOKUP(C541,'alternate id'!$A$2:$C$956,3,FALSE)</f>
        <v>Shelby, NC</v>
      </c>
      <c r="E541" s="4">
        <f>VLOOKUP(D541,'sunrise times'!$A$2:$B$956,2,FALSE)</f>
        <v>0.2902777777777778</v>
      </c>
      <c r="F541" s="4"/>
      <c r="G541" s="4">
        <f>VLOOKUP($C541,'time leaving home q1 q2 q3'!$C$2:$F$956,2,FALSE)</f>
        <v>0.27847222222222223</v>
      </c>
      <c r="H541" s="14">
        <f>VLOOKUP($C541,'commute time q1 q2 q3'!$C$2:$F$957,2,FALSE)</f>
        <v>12.490943755958055</v>
      </c>
      <c r="I541" s="4">
        <f t="shared" si="48"/>
        <v>0.28680555555555559</v>
      </c>
      <c r="J541" s="13">
        <f t="shared" si="49"/>
        <v>-4.9999999999999822</v>
      </c>
      <c r="K541" s="4"/>
      <c r="L541" s="4">
        <f>VLOOKUP($C541,'time leaving home q1 q2 q3'!$C$2:$F$956,3,FALSE)</f>
        <v>0.31597222222222221</v>
      </c>
      <c r="M541" s="14">
        <f>VLOOKUP($C541,'commute time q1 q2 q3'!$C$2:$F$957,3,FALSE)</f>
        <v>20.272637988607347</v>
      </c>
      <c r="N541" s="4">
        <f t="shared" si="50"/>
        <v>0.3298611111111111</v>
      </c>
      <c r="O541" s="13">
        <f t="shared" si="51"/>
        <v>56.999999999999957</v>
      </c>
      <c r="Q541" s="4">
        <f>VLOOKUP($C541,'time leaving home q1 q2 q3'!$C$2:$F$956,4,FALSE)</f>
        <v>0.36180555555555555</v>
      </c>
      <c r="R541" s="14">
        <f>VLOOKUP($C541,'commute time q1 q2 q3'!$C$2:$F$957,3,FALSE)</f>
        <v>20.272637988607347</v>
      </c>
      <c r="S541" s="4">
        <f t="shared" si="52"/>
        <v>0.37569444444444444</v>
      </c>
      <c r="T541" s="13">
        <f t="shared" si="53"/>
        <v>122.99999999999996</v>
      </c>
    </row>
    <row r="542" spans="1:20" x14ac:dyDescent="0.25">
      <c r="A542" s="6" t="s">
        <v>1426</v>
      </c>
      <c r="B542" s="6">
        <v>39380</v>
      </c>
      <c r="C542" s="6" t="s">
        <v>1427</v>
      </c>
      <c r="D542" s="6" t="str">
        <f>VLOOKUP(C542,'alternate id'!$A$2:$C$956,3,FALSE)</f>
        <v>Pueblo, CO</v>
      </c>
      <c r="E542" s="4">
        <f>VLOOKUP(D542,'sunrise times'!$A$2:$B$956,2,FALSE)</f>
        <v>0.27152777777777776</v>
      </c>
      <c r="F542" s="4"/>
      <c r="G542" s="4">
        <f>VLOOKUP($C542,'time leaving home q1 q2 q3'!$C$2:$F$956,2,FALSE)</f>
        <v>0.27361111111111108</v>
      </c>
      <c r="H542" s="14">
        <f>VLOOKUP($C542,'commute time q1 q2 q3'!$C$2:$F$957,2,FALSE)</f>
        <v>11.136268180757565</v>
      </c>
      <c r="I542" s="4">
        <f t="shared" si="48"/>
        <v>0.28124999999999994</v>
      </c>
      <c r="J542" s="13">
        <f t="shared" si="49"/>
        <v>13.99999999999995</v>
      </c>
      <c r="K542" s="4"/>
      <c r="L542" s="4">
        <f>VLOOKUP($C542,'time leaving home q1 q2 q3'!$C$2:$F$956,3,FALSE)</f>
        <v>0.31597222222222221</v>
      </c>
      <c r="M542" s="14">
        <f>VLOOKUP($C542,'commute time q1 q2 q3'!$C$2:$F$957,3,FALSE)</f>
        <v>16.876574121805728</v>
      </c>
      <c r="N542" s="4">
        <f t="shared" si="50"/>
        <v>0.32708333333333334</v>
      </c>
      <c r="O542" s="13">
        <f t="shared" si="51"/>
        <v>80.000000000000028</v>
      </c>
      <c r="Q542" s="4">
        <f>VLOOKUP($C542,'time leaving home q1 q2 q3'!$C$2:$F$956,4,FALSE)</f>
        <v>0.38055555555555554</v>
      </c>
      <c r="R542" s="14">
        <f>VLOOKUP($C542,'commute time q1 q2 q3'!$C$2:$F$957,3,FALSE)</f>
        <v>16.876574121805728</v>
      </c>
      <c r="S542" s="4">
        <f t="shared" si="52"/>
        <v>0.39166666666666666</v>
      </c>
      <c r="T542" s="13">
        <f t="shared" si="53"/>
        <v>173</v>
      </c>
    </row>
    <row r="543" spans="1:20" x14ac:dyDescent="0.25">
      <c r="A543" s="6" t="s">
        <v>708</v>
      </c>
      <c r="B543" s="6">
        <v>24740</v>
      </c>
      <c r="C543" s="6" t="s">
        <v>709</v>
      </c>
      <c r="D543" s="6" t="str">
        <f>VLOOKUP(C543,'alternate id'!$A$2:$C$956,3,FALSE)</f>
        <v>Greenville, MS</v>
      </c>
      <c r="E543" s="4">
        <f>VLOOKUP(D543,'sunrise times'!$A$2:$B$956,2,FALSE)</f>
        <v>0.27569444444444446</v>
      </c>
      <c r="F543" s="4"/>
      <c r="G543" s="4">
        <f>VLOOKUP($C543,'time leaving home q1 q2 q3'!$C$2:$F$956,2,FALSE)</f>
        <v>0.28125</v>
      </c>
      <c r="H543" s="14">
        <f>VLOOKUP($C543,'commute time q1 q2 q3'!$C$2:$F$957,2,FALSE)</f>
        <v>10.115949241104753</v>
      </c>
      <c r="I543" s="4">
        <f t="shared" si="48"/>
        <v>0.28819444444444442</v>
      </c>
      <c r="J543" s="13">
        <f t="shared" si="49"/>
        <v>17.999999999999936</v>
      </c>
      <c r="K543" s="4"/>
      <c r="L543" s="4">
        <f>VLOOKUP($C543,'time leaving home q1 q2 q3'!$C$2:$F$956,3,FALSE)</f>
        <v>0.31597222222222221</v>
      </c>
      <c r="M543" s="14">
        <f>VLOOKUP($C543,'commute time q1 q2 q3'!$C$2:$F$957,3,FALSE)</f>
        <v>15.285714285714286</v>
      </c>
      <c r="N543" s="4">
        <f t="shared" si="50"/>
        <v>0.3263888888888889</v>
      </c>
      <c r="O543" s="13">
        <f t="shared" si="51"/>
        <v>72.999999999999986</v>
      </c>
      <c r="Q543" s="4">
        <f>VLOOKUP($C543,'time leaving home q1 q2 q3'!$C$2:$F$956,4,FALSE)</f>
        <v>0.36805555555555558</v>
      </c>
      <c r="R543" s="14">
        <f>VLOOKUP($C543,'commute time q1 q2 q3'!$C$2:$F$957,3,FALSE)</f>
        <v>15.285714285714286</v>
      </c>
      <c r="S543" s="4">
        <f t="shared" si="52"/>
        <v>0.37847222222222227</v>
      </c>
      <c r="T543" s="13">
        <f t="shared" si="53"/>
        <v>148.00000000000003</v>
      </c>
    </row>
    <row r="544" spans="1:20" x14ac:dyDescent="0.25">
      <c r="A544" s="6" t="s">
        <v>912</v>
      </c>
      <c r="B544" s="6">
        <v>28900</v>
      </c>
      <c r="C544" s="6" t="s">
        <v>913</v>
      </c>
      <c r="D544" s="6" t="str">
        <f>VLOOKUP(C544,'alternate id'!$A$2:$C$956,3,FALSE)</f>
        <v>Klamath Falls, OR</v>
      </c>
      <c r="E544" s="4">
        <f>VLOOKUP(D544,'sunrise times'!$A$2:$B$956,2,FALSE)</f>
        <v>0.27638888888888885</v>
      </c>
      <c r="F544" s="4"/>
      <c r="G544" s="4">
        <f>VLOOKUP($C544,'time leaving home q1 q2 q3'!$C$2:$F$956,2,FALSE)</f>
        <v>0.27430555555555552</v>
      </c>
      <c r="H544" s="14">
        <f>VLOOKUP($C544,'commute time q1 q2 q3'!$C$2:$F$957,2,FALSE)</f>
        <v>10.140931969475565</v>
      </c>
      <c r="I544" s="4">
        <f t="shared" si="48"/>
        <v>0.28124999999999994</v>
      </c>
      <c r="J544" s="13">
        <f t="shared" si="49"/>
        <v>6.9999999999999751</v>
      </c>
      <c r="K544" s="4"/>
      <c r="L544" s="4">
        <f>VLOOKUP($C544,'time leaving home q1 q2 q3'!$C$2:$F$956,3,FALSE)</f>
        <v>0.31597222222222221</v>
      </c>
      <c r="M544" s="14">
        <f>VLOOKUP($C544,'commute time q1 q2 q3'!$C$2:$F$957,3,FALSE)</f>
        <v>15.21773063838303</v>
      </c>
      <c r="N544" s="4">
        <f t="shared" si="50"/>
        <v>0.3263888888888889</v>
      </c>
      <c r="O544" s="13">
        <f t="shared" si="51"/>
        <v>72.000000000000057</v>
      </c>
      <c r="Q544" s="4">
        <f>VLOOKUP($C544,'time leaving home q1 q2 q3'!$C$2:$F$956,4,FALSE)</f>
        <v>0.37013888888888885</v>
      </c>
      <c r="R544" s="14">
        <f>VLOOKUP($C544,'commute time q1 q2 q3'!$C$2:$F$957,3,FALSE)</f>
        <v>15.21773063838303</v>
      </c>
      <c r="S544" s="4">
        <f t="shared" si="52"/>
        <v>0.38055555555555554</v>
      </c>
      <c r="T544" s="13">
        <f t="shared" si="53"/>
        <v>150.00000000000003</v>
      </c>
    </row>
    <row r="545" spans="1:20" x14ac:dyDescent="0.25">
      <c r="A545" s="6" t="s">
        <v>1274</v>
      </c>
      <c r="B545" s="6">
        <v>36260</v>
      </c>
      <c r="C545" s="6" t="s">
        <v>1275</v>
      </c>
      <c r="D545" s="6" t="str">
        <f>VLOOKUP(C545,'alternate id'!$A$2:$C$956,3,FALSE)</f>
        <v>Ogden, UT</v>
      </c>
      <c r="E545" s="4">
        <f>VLOOKUP(D545,'sunrise times'!$A$2:$B$956,2,FALSE)</f>
        <v>0.29166666666666669</v>
      </c>
      <c r="F545" s="4"/>
      <c r="G545" s="4">
        <f>VLOOKUP($C545,'time leaving home q1 q2 q3'!$C$2:$F$956,2,FALSE)</f>
        <v>0.27152777777777776</v>
      </c>
      <c r="H545" s="14">
        <f>VLOOKUP($C545,'commute time q1 q2 q3'!$C$2:$F$957,2,FALSE)</f>
        <v>12.300826097284173</v>
      </c>
      <c r="I545" s="4">
        <f t="shared" si="48"/>
        <v>0.27986111111111112</v>
      </c>
      <c r="J545" s="13">
        <f t="shared" si="49"/>
        <v>-17.000000000000021</v>
      </c>
      <c r="K545" s="4"/>
      <c r="L545" s="4">
        <f>VLOOKUP($C545,'time leaving home q1 q2 q3'!$C$2:$F$956,3,FALSE)</f>
        <v>0.31597222222222221</v>
      </c>
      <c r="M545" s="14">
        <f>VLOOKUP($C545,'commute time q1 q2 q3'!$C$2:$F$957,3,FALSE)</f>
        <v>20.121191372817528</v>
      </c>
      <c r="N545" s="4">
        <f t="shared" si="50"/>
        <v>0.3298611111111111</v>
      </c>
      <c r="O545" s="13">
        <f t="shared" si="51"/>
        <v>54.999999999999964</v>
      </c>
      <c r="Q545" s="4">
        <f>VLOOKUP($C545,'time leaving home q1 q2 q3'!$C$2:$F$956,4,FALSE)</f>
        <v>0.37361111111111112</v>
      </c>
      <c r="R545" s="14">
        <f>VLOOKUP($C545,'commute time q1 q2 q3'!$C$2:$F$957,3,FALSE)</f>
        <v>20.121191372817528</v>
      </c>
      <c r="S545" s="4">
        <f t="shared" si="52"/>
        <v>0.38750000000000001</v>
      </c>
      <c r="T545" s="13">
        <f t="shared" si="53"/>
        <v>138</v>
      </c>
    </row>
    <row r="546" spans="1:20" x14ac:dyDescent="0.25">
      <c r="A546" s="6" t="s">
        <v>1754</v>
      </c>
      <c r="B546" s="6">
        <v>46140</v>
      </c>
      <c r="C546" s="6" t="s">
        <v>1755</v>
      </c>
      <c r="D546" s="6" t="str">
        <f>VLOOKUP(C546,'alternate id'!$A$2:$C$956,3,FALSE)</f>
        <v>Tulsa, OK</v>
      </c>
      <c r="E546" s="4">
        <f>VLOOKUP(D546,'sunrise times'!$A$2:$B$956,2,FALSE)</f>
        <v>0.28888888888888892</v>
      </c>
      <c r="F546" s="4"/>
      <c r="G546" s="4">
        <f>VLOOKUP($C546,'time leaving home q1 q2 q3'!$C$2:$F$956,2,FALSE)</f>
        <v>0.27916666666666667</v>
      </c>
      <c r="H546" s="14">
        <f>VLOOKUP($C546,'commute time q1 q2 q3'!$C$2:$F$957,2,FALSE)</f>
        <v>12.568980981772299</v>
      </c>
      <c r="I546" s="4">
        <f t="shared" si="48"/>
        <v>0.28750000000000003</v>
      </c>
      <c r="J546" s="13">
        <f t="shared" si="49"/>
        <v>-1.9999999999999929</v>
      </c>
      <c r="K546" s="4"/>
      <c r="L546" s="4">
        <f>VLOOKUP($C546,'time leaving home q1 q2 q3'!$C$2:$F$956,3,FALSE)</f>
        <v>0.31597222222222221</v>
      </c>
      <c r="M546" s="14">
        <f>VLOOKUP($C546,'commute time q1 q2 q3'!$C$2:$F$957,3,FALSE)</f>
        <v>20.134492592686065</v>
      </c>
      <c r="N546" s="4">
        <f t="shared" si="50"/>
        <v>0.3298611111111111</v>
      </c>
      <c r="O546" s="13">
        <f t="shared" si="51"/>
        <v>58.99999999999995</v>
      </c>
      <c r="Q546" s="4">
        <f>VLOOKUP($C546,'time leaving home q1 q2 q3'!$C$2:$F$956,4,FALSE)</f>
        <v>0.36319444444444443</v>
      </c>
      <c r="R546" s="14">
        <f>VLOOKUP($C546,'commute time q1 q2 q3'!$C$2:$F$957,3,FALSE)</f>
        <v>20.134492592686065</v>
      </c>
      <c r="S546" s="4">
        <f t="shared" si="52"/>
        <v>0.37708333333333333</v>
      </c>
      <c r="T546" s="13">
        <f t="shared" si="53"/>
        <v>126.99999999999994</v>
      </c>
    </row>
    <row r="547" spans="1:20" x14ac:dyDescent="0.25">
      <c r="A547" s="6" t="s">
        <v>610</v>
      </c>
      <c r="B547" s="6">
        <v>22580</v>
      </c>
      <c r="C547" s="6" t="s">
        <v>611</v>
      </c>
      <c r="D547" s="6" t="str">
        <f>VLOOKUP(C547,'alternate id'!$A$2:$C$956,3,FALSE)</f>
        <v>Forest City, NC</v>
      </c>
      <c r="E547" s="4">
        <f>VLOOKUP(D547,'sunrise times'!$A$2:$B$956,2,FALSE)</f>
        <v>0.29166666666666669</v>
      </c>
      <c r="F547" s="4"/>
      <c r="G547" s="4">
        <f>VLOOKUP($C547,'time leaving home q1 q2 q3'!$C$2:$F$956,2,FALSE)</f>
        <v>0.27638888888888891</v>
      </c>
      <c r="H547" s="14">
        <f>VLOOKUP($C547,'commute time q1 q2 q3'!$C$2:$F$957,2,FALSE)</f>
        <v>11.902364785764458</v>
      </c>
      <c r="I547" s="4">
        <f t="shared" si="48"/>
        <v>0.28402777777777777</v>
      </c>
      <c r="J547" s="13">
        <f t="shared" si="49"/>
        <v>-11.000000000000041</v>
      </c>
      <c r="K547" s="4"/>
      <c r="L547" s="4">
        <f>VLOOKUP($C547,'time leaving home q1 q2 q3'!$C$2:$F$956,3,FALSE)</f>
        <v>0.31597222222222221</v>
      </c>
      <c r="M547" s="14">
        <f>VLOOKUP($C547,'commute time q1 q2 q3'!$C$2:$F$957,3,FALSE)</f>
        <v>18.391938055112732</v>
      </c>
      <c r="N547" s="4">
        <f t="shared" si="50"/>
        <v>0.32847222222222222</v>
      </c>
      <c r="O547" s="13">
        <f t="shared" si="51"/>
        <v>52.999999999999972</v>
      </c>
      <c r="Q547" s="4">
        <f>VLOOKUP($C547,'time leaving home q1 q2 q3'!$C$2:$F$956,4,FALSE)</f>
        <v>0.37013888888888885</v>
      </c>
      <c r="R547" s="14">
        <f>VLOOKUP($C547,'commute time q1 q2 q3'!$C$2:$F$957,3,FALSE)</f>
        <v>18.391938055112732</v>
      </c>
      <c r="S547" s="4">
        <f t="shared" si="52"/>
        <v>0.38263888888888886</v>
      </c>
      <c r="T547" s="13">
        <f t="shared" si="53"/>
        <v>130.99999999999994</v>
      </c>
    </row>
    <row r="548" spans="1:20" x14ac:dyDescent="0.25">
      <c r="A548" s="6" t="s">
        <v>190</v>
      </c>
      <c r="B548" s="6">
        <v>13860</v>
      </c>
      <c r="C548" s="6" t="s">
        <v>191</v>
      </c>
      <c r="D548" s="6" t="str">
        <f>VLOOKUP(C548,'alternate id'!$A$2:$C$956,3,FALSE)</f>
        <v>Bishop, CA</v>
      </c>
      <c r="E548" s="4">
        <f>VLOOKUP(D548,'sunrise times'!$A$2:$B$956,2,FALSE)</f>
        <v>0.26805555555555555</v>
      </c>
      <c r="F548" s="4"/>
      <c r="G548" s="4">
        <f>VLOOKUP($C548,'time leaving home q1 q2 q3'!$C$2:$F$956,2,FALSE)</f>
        <v>0.28125</v>
      </c>
      <c r="H548" s="14">
        <f>VLOOKUP($C548,'commute time q1 q2 q3'!$C$2:$F$957,2,FALSE)</f>
        <v>6.5956641431520993</v>
      </c>
      <c r="I548" s="4">
        <f t="shared" si="48"/>
        <v>0.28541666666666665</v>
      </c>
      <c r="J548" s="13">
        <f t="shared" si="49"/>
        <v>24.999999999999993</v>
      </c>
      <c r="K548" s="4"/>
      <c r="L548" s="4">
        <f>VLOOKUP($C548,'time leaving home q1 q2 q3'!$C$2:$F$956,3,FALSE)</f>
        <v>0.31597222222222221</v>
      </c>
      <c r="M548" s="14">
        <f>VLOOKUP($C548,'commute time q1 q2 q3'!$C$2:$F$957,3,FALSE)</f>
        <v>10.847619047619048</v>
      </c>
      <c r="N548" s="4">
        <f t="shared" si="50"/>
        <v>0.32291666666666663</v>
      </c>
      <c r="O548" s="13">
        <f t="shared" si="51"/>
        <v>78.999999999999972</v>
      </c>
      <c r="Q548" s="4">
        <f>VLOOKUP($C548,'time leaving home q1 q2 q3'!$C$2:$F$956,4,FALSE)</f>
        <v>0.36319444444444443</v>
      </c>
      <c r="R548" s="14">
        <f>VLOOKUP($C548,'commute time q1 q2 q3'!$C$2:$F$957,3,FALSE)</f>
        <v>10.847619047619048</v>
      </c>
      <c r="S548" s="4">
        <f t="shared" si="52"/>
        <v>0.37013888888888885</v>
      </c>
      <c r="T548" s="13">
        <f t="shared" si="53"/>
        <v>146.99999999999994</v>
      </c>
    </row>
    <row r="549" spans="1:20" x14ac:dyDescent="0.25">
      <c r="A549" s="6" t="s">
        <v>636</v>
      </c>
      <c r="B549" s="6">
        <v>23180</v>
      </c>
      <c r="C549" s="6" t="s">
        <v>637</v>
      </c>
      <c r="D549" s="6" t="str">
        <f>VLOOKUP(C549,'alternate id'!$A$2:$C$956,3,FALSE)</f>
        <v>Frankfort, KY</v>
      </c>
      <c r="E549" s="4">
        <f>VLOOKUP(D549,'sunrise times'!$A$2:$B$956,2,FALSE)</f>
        <v>0.29930555555555555</v>
      </c>
      <c r="F549" s="4"/>
      <c r="G549" s="4">
        <f>VLOOKUP($C549,'time leaving home q1 q2 q3'!$C$2:$F$956,2,FALSE)</f>
        <v>0.28541666666666665</v>
      </c>
      <c r="H549" s="14">
        <f>VLOOKUP($C549,'commute time q1 q2 q3'!$C$2:$F$957,2,FALSE)</f>
        <v>10.853508480212836</v>
      </c>
      <c r="I549" s="4">
        <f t="shared" si="48"/>
        <v>0.29236111111111107</v>
      </c>
      <c r="J549" s="13">
        <f t="shared" si="49"/>
        <v>-10.000000000000044</v>
      </c>
      <c r="K549" s="4"/>
      <c r="L549" s="4">
        <f>VLOOKUP($C549,'time leaving home q1 q2 q3'!$C$2:$F$956,3,FALSE)</f>
        <v>0.31666666666666665</v>
      </c>
      <c r="M549" s="14">
        <f>VLOOKUP($C549,'commute time q1 q2 q3'!$C$2:$F$957,3,FALSE)</f>
        <v>17.247885378905575</v>
      </c>
      <c r="N549" s="4">
        <f t="shared" si="50"/>
        <v>0.32847222222222222</v>
      </c>
      <c r="O549" s="13">
        <f t="shared" si="51"/>
        <v>42.000000000000014</v>
      </c>
      <c r="Q549" s="4">
        <f>VLOOKUP($C549,'time leaving home q1 q2 q3'!$C$2:$F$956,4,FALSE)</f>
        <v>0.36041666666666666</v>
      </c>
      <c r="R549" s="14">
        <f>VLOOKUP($C549,'commute time q1 q2 q3'!$C$2:$F$957,3,FALSE)</f>
        <v>17.247885378905575</v>
      </c>
      <c r="S549" s="4">
        <f t="shared" si="52"/>
        <v>0.37222222222222223</v>
      </c>
      <c r="T549" s="13">
        <f t="shared" si="53"/>
        <v>105.00000000000003</v>
      </c>
    </row>
    <row r="550" spans="1:20" x14ac:dyDescent="0.25">
      <c r="A550" s="6" t="s">
        <v>1432</v>
      </c>
      <c r="B550" s="6">
        <v>39500</v>
      </c>
      <c r="C550" s="6" t="s">
        <v>1433</v>
      </c>
      <c r="D550" s="6" t="str">
        <f>VLOOKUP(C550,'alternate id'!$A$2:$C$956,3,FALSE)</f>
        <v>Quincy, IL</v>
      </c>
      <c r="E550" s="4">
        <f>VLOOKUP(D550,'sunrise times'!$A$2:$B$956,2,FALSE)</f>
        <v>0.27569444444444446</v>
      </c>
      <c r="F550" s="4"/>
      <c r="G550" s="4">
        <f>VLOOKUP($C550,'time leaving home q1 q2 q3'!$C$2:$F$956,2,FALSE)</f>
        <v>0.28055555555555556</v>
      </c>
      <c r="H550" s="14">
        <f>VLOOKUP($C550,'commute time q1 q2 q3'!$C$2:$F$957,2,FALSE)</f>
        <v>10.166894197952219</v>
      </c>
      <c r="I550" s="4">
        <f t="shared" si="48"/>
        <v>0.28749999999999998</v>
      </c>
      <c r="J550" s="13">
        <f t="shared" si="49"/>
        <v>16.99999999999994</v>
      </c>
      <c r="K550" s="4"/>
      <c r="L550" s="4">
        <f>VLOOKUP($C550,'time leaving home q1 q2 q3'!$C$2:$F$956,3,FALSE)</f>
        <v>0.31666666666666665</v>
      </c>
      <c r="M550" s="14">
        <f>VLOOKUP($C550,'commute time q1 q2 q3'!$C$2:$F$957,3,FALSE)</f>
        <v>15.275953859804792</v>
      </c>
      <c r="N550" s="4">
        <f t="shared" si="50"/>
        <v>0.32708333333333334</v>
      </c>
      <c r="O550" s="13">
        <f t="shared" si="51"/>
        <v>73.999999999999972</v>
      </c>
      <c r="Q550" s="4">
        <f>VLOOKUP($C550,'time leaving home q1 q2 q3'!$C$2:$F$956,4,FALSE)</f>
        <v>0.36527777777777781</v>
      </c>
      <c r="R550" s="14">
        <f>VLOOKUP($C550,'commute time q1 q2 q3'!$C$2:$F$957,3,FALSE)</f>
        <v>15.275953859804792</v>
      </c>
      <c r="S550" s="4">
        <f t="shared" si="52"/>
        <v>0.3756944444444445</v>
      </c>
      <c r="T550" s="13">
        <f t="shared" si="53"/>
        <v>144.00000000000006</v>
      </c>
    </row>
    <row r="551" spans="1:20" x14ac:dyDescent="0.25">
      <c r="A551" s="6" t="s">
        <v>460</v>
      </c>
      <c r="B551" s="6">
        <v>19580</v>
      </c>
      <c r="C551" s="6" t="s">
        <v>461</v>
      </c>
      <c r="D551" s="6" t="str">
        <f>VLOOKUP(C551,'alternate id'!$A$2:$C$956,3,FALSE)</f>
        <v>Defiance, OH</v>
      </c>
      <c r="E551" s="4">
        <f>VLOOKUP(D551,'sunrise times'!$A$2:$B$956,2,FALSE)</f>
        <v>0.29791666666666666</v>
      </c>
      <c r="F551" s="4"/>
      <c r="G551" s="4">
        <f>VLOOKUP($C551,'time leaving home q1 q2 q3'!$C$2:$F$956,2,FALSE)</f>
        <v>0.27152777777777776</v>
      </c>
      <c r="H551" s="14">
        <f>VLOOKUP($C551,'commute time q1 q2 q3'!$C$2:$F$957,2,FALSE)</f>
        <v>8.9492433795712483</v>
      </c>
      <c r="I551" s="4">
        <f t="shared" si="48"/>
        <v>0.27708333333333329</v>
      </c>
      <c r="J551" s="13">
        <f t="shared" si="49"/>
        <v>-30.000000000000053</v>
      </c>
      <c r="K551" s="4"/>
      <c r="L551" s="4">
        <f>VLOOKUP($C551,'time leaving home q1 q2 q3'!$C$2:$F$956,3,FALSE)</f>
        <v>0.31666666666666665</v>
      </c>
      <c r="M551" s="14">
        <f>VLOOKUP($C551,'commute time q1 q2 q3'!$C$2:$F$957,3,FALSE)</f>
        <v>16.230449251247919</v>
      </c>
      <c r="N551" s="4">
        <f t="shared" si="50"/>
        <v>0.32777777777777778</v>
      </c>
      <c r="O551" s="13">
        <f t="shared" si="51"/>
        <v>43.000000000000007</v>
      </c>
      <c r="Q551" s="4">
        <f>VLOOKUP($C551,'time leaving home q1 q2 q3'!$C$2:$F$956,4,FALSE)</f>
        <v>0.42222222222222222</v>
      </c>
      <c r="R551" s="14">
        <f>VLOOKUP($C551,'commute time q1 q2 q3'!$C$2:$F$957,3,FALSE)</f>
        <v>16.230449251247919</v>
      </c>
      <c r="S551" s="4">
        <f t="shared" si="52"/>
        <v>0.43333333333333335</v>
      </c>
      <c r="T551" s="13">
        <f t="shared" si="53"/>
        <v>195.00000000000006</v>
      </c>
    </row>
    <row r="552" spans="1:20" x14ac:dyDescent="0.25">
      <c r="A552" s="6" t="s">
        <v>348</v>
      </c>
      <c r="B552" s="6">
        <v>17260</v>
      </c>
      <c r="C552" s="6" t="s">
        <v>349</v>
      </c>
      <c r="D552" s="6" t="str">
        <f>VLOOKUP(C552,'alternate id'!$A$2:$C$956,3,FALSE)</f>
        <v>Clarksdale, MS</v>
      </c>
      <c r="E552" s="4">
        <f>VLOOKUP(D552,'sunrise times'!$A$2:$B$956,2,FALSE)</f>
        <v>0.27430555555555552</v>
      </c>
      <c r="F552" s="4"/>
      <c r="G552" s="4">
        <f>VLOOKUP($C552,'time leaving home q1 q2 q3'!$C$2:$F$956,2,FALSE)</f>
        <v>0.28472222222222221</v>
      </c>
      <c r="H552" s="14">
        <f>VLOOKUP($C552,'commute time q1 q2 q3'!$C$2:$F$957,2,FALSE)</f>
        <v>8.03274139844617</v>
      </c>
      <c r="I552" s="4">
        <f t="shared" si="48"/>
        <v>0.29027777777777775</v>
      </c>
      <c r="J552" s="13">
        <f t="shared" si="49"/>
        <v>23</v>
      </c>
      <c r="K552" s="4"/>
      <c r="L552" s="4">
        <f>VLOOKUP($C552,'time leaving home q1 q2 q3'!$C$2:$F$956,3,FALSE)</f>
        <v>0.31666666666666665</v>
      </c>
      <c r="M552" s="14">
        <f>VLOOKUP($C552,'commute time q1 q2 q3'!$C$2:$F$957,3,FALSE)</f>
        <v>13.374805598755831</v>
      </c>
      <c r="N552" s="4">
        <f t="shared" si="50"/>
        <v>0.32569444444444445</v>
      </c>
      <c r="O552" s="13">
        <f t="shared" si="51"/>
        <v>74.000000000000057</v>
      </c>
      <c r="Q552" s="4">
        <f>VLOOKUP($C552,'time leaving home q1 q2 q3'!$C$2:$F$956,4,FALSE)</f>
        <v>0.37986111111111115</v>
      </c>
      <c r="R552" s="14">
        <f>VLOOKUP($C552,'commute time q1 q2 q3'!$C$2:$F$957,3,FALSE)</f>
        <v>13.374805598755831</v>
      </c>
      <c r="S552" s="4">
        <f t="shared" si="52"/>
        <v>0.38888888888888895</v>
      </c>
      <c r="T552" s="13">
        <f t="shared" si="53"/>
        <v>165.00000000000011</v>
      </c>
    </row>
    <row r="553" spans="1:20" x14ac:dyDescent="0.25">
      <c r="A553" s="6" t="s">
        <v>1670</v>
      </c>
      <c r="B553" s="6">
        <v>44500</v>
      </c>
      <c r="C553" s="6" t="s">
        <v>1671</v>
      </c>
      <c r="D553" s="6" t="str">
        <f>VLOOKUP(C553,'alternate id'!$A$2:$C$956,3,FALSE)</f>
        <v>Stephenville, TX</v>
      </c>
      <c r="E553" s="4">
        <f>VLOOKUP(D553,'sunrise times'!$A$2:$B$956,2,FALSE)</f>
        <v>0.29583333333333334</v>
      </c>
      <c r="F553" s="4"/>
      <c r="G553" s="4">
        <f>VLOOKUP($C553,'time leaving home q1 q2 q3'!$C$2:$F$956,2,FALSE)</f>
        <v>0.28680555555555559</v>
      </c>
      <c r="H553" s="14">
        <f>VLOOKUP($C553,'commute time q1 q2 q3'!$C$2:$F$957,2,FALSE)</f>
        <v>7.3168436293436292</v>
      </c>
      <c r="I553" s="4">
        <f t="shared" si="48"/>
        <v>0.29166666666666669</v>
      </c>
      <c r="J553" s="13">
        <f t="shared" si="49"/>
        <v>-5.9999999999999787</v>
      </c>
      <c r="K553" s="4"/>
      <c r="L553" s="4">
        <f>VLOOKUP($C553,'time leaving home q1 q2 q3'!$C$2:$F$956,3,FALSE)</f>
        <v>0.31666666666666665</v>
      </c>
      <c r="M553" s="14">
        <f>VLOOKUP($C553,'commute time q1 q2 q3'!$C$2:$F$957,3,FALSE)</f>
        <v>12.91650698056392</v>
      </c>
      <c r="N553" s="4">
        <f t="shared" si="50"/>
        <v>0.32500000000000001</v>
      </c>
      <c r="O553" s="13">
        <f t="shared" si="51"/>
        <v>42.000000000000014</v>
      </c>
      <c r="Q553" s="4">
        <f>VLOOKUP($C553,'time leaving home q1 q2 q3'!$C$2:$F$956,4,FALSE)</f>
        <v>0.36944444444444446</v>
      </c>
      <c r="R553" s="14">
        <f>VLOOKUP($C553,'commute time q1 q2 q3'!$C$2:$F$957,3,FALSE)</f>
        <v>12.91650698056392</v>
      </c>
      <c r="S553" s="4">
        <f t="shared" si="52"/>
        <v>0.37777777777777782</v>
      </c>
      <c r="T553" s="13">
        <f t="shared" si="53"/>
        <v>118.00000000000007</v>
      </c>
    </row>
    <row r="554" spans="1:20" x14ac:dyDescent="0.25">
      <c r="A554" s="6" t="s">
        <v>282</v>
      </c>
      <c r="B554" s="6">
        <v>15820</v>
      </c>
      <c r="C554" s="6" t="s">
        <v>283</v>
      </c>
      <c r="D554" s="6" t="str">
        <f>VLOOKUP(C554,'alternate id'!$A$2:$C$956,3,FALSE)</f>
        <v>Campbellsville, KY</v>
      </c>
      <c r="E554" s="4">
        <f>VLOOKUP(D554,'sunrise times'!$A$2:$B$956,2,FALSE)</f>
        <v>0.30069444444444443</v>
      </c>
      <c r="F554" s="4"/>
      <c r="G554" s="4">
        <f>VLOOKUP($C554,'time leaving home q1 q2 q3'!$C$2:$F$956,2,FALSE)</f>
        <v>0.27361111111111108</v>
      </c>
      <c r="H554" s="14">
        <f>VLOOKUP($C554,'commute time q1 q2 q3'!$C$2:$F$957,2,FALSE)</f>
        <v>8.3657142857142865</v>
      </c>
      <c r="I554" s="4">
        <f t="shared" si="48"/>
        <v>0.27916666666666662</v>
      </c>
      <c r="J554" s="13">
        <f t="shared" si="49"/>
        <v>-31.00000000000005</v>
      </c>
      <c r="K554" s="4"/>
      <c r="L554" s="4">
        <f>VLOOKUP($C554,'time leaving home q1 q2 q3'!$C$2:$F$956,3,FALSE)</f>
        <v>0.31666666666666665</v>
      </c>
      <c r="M554" s="14">
        <f>VLOOKUP($C554,'commute time q1 q2 q3'!$C$2:$F$957,3,FALSE)</f>
        <v>13.77552007740687</v>
      </c>
      <c r="N554" s="4">
        <f t="shared" si="50"/>
        <v>0.32569444444444445</v>
      </c>
      <c r="O554" s="13">
        <f t="shared" si="51"/>
        <v>36.000000000000028</v>
      </c>
      <c r="Q554" s="4">
        <f>VLOOKUP($C554,'time leaving home q1 q2 q3'!$C$2:$F$956,4,FALSE)</f>
        <v>0.36319444444444443</v>
      </c>
      <c r="R554" s="14">
        <f>VLOOKUP($C554,'commute time q1 q2 q3'!$C$2:$F$957,3,FALSE)</f>
        <v>13.77552007740687</v>
      </c>
      <c r="S554" s="4">
        <f t="shared" si="52"/>
        <v>0.37222222222222223</v>
      </c>
      <c r="T554" s="13">
        <f t="shared" si="53"/>
        <v>103.00000000000003</v>
      </c>
    </row>
    <row r="555" spans="1:20" x14ac:dyDescent="0.25">
      <c r="A555" s="6" t="s">
        <v>1612</v>
      </c>
      <c r="B555" s="6">
        <v>43300</v>
      </c>
      <c r="C555" s="6" t="s">
        <v>1613</v>
      </c>
      <c r="D555" s="6" t="str">
        <f>VLOOKUP(C555,'alternate id'!$A$2:$C$956,3,FALSE)</f>
        <v>Sherman, TX</v>
      </c>
      <c r="E555" s="4">
        <f>VLOOKUP(D555,'sunrise times'!$A$2:$B$956,2,FALSE)</f>
        <v>0.29097222222222224</v>
      </c>
      <c r="F555" s="4"/>
      <c r="G555" s="4">
        <f>VLOOKUP($C555,'time leaving home q1 q2 q3'!$C$2:$F$956,2,FALSE)</f>
        <v>0.27291666666666664</v>
      </c>
      <c r="H555" s="14">
        <f>VLOOKUP($C555,'commute time q1 q2 q3'!$C$2:$F$957,2,FALSE)</f>
        <v>11.345394373965803</v>
      </c>
      <c r="I555" s="4">
        <f t="shared" si="48"/>
        <v>0.2805555555555555</v>
      </c>
      <c r="J555" s="13">
        <f t="shared" si="49"/>
        <v>-15.000000000000107</v>
      </c>
      <c r="K555" s="4"/>
      <c r="L555" s="4">
        <f>VLOOKUP($C555,'time leaving home q1 q2 q3'!$C$2:$F$956,3,FALSE)</f>
        <v>0.31666666666666665</v>
      </c>
      <c r="M555" s="14">
        <f>VLOOKUP($C555,'commute time q1 q2 q3'!$C$2:$F$957,3,FALSE)</f>
        <v>18.063789423760966</v>
      </c>
      <c r="N555" s="4">
        <f t="shared" si="50"/>
        <v>0.32916666666666666</v>
      </c>
      <c r="O555" s="13">
        <f t="shared" si="51"/>
        <v>54.999999999999964</v>
      </c>
      <c r="Q555" s="4">
        <f>VLOOKUP($C555,'time leaving home q1 q2 q3'!$C$2:$F$956,4,FALSE)</f>
        <v>0.37708333333333338</v>
      </c>
      <c r="R555" s="14">
        <f>VLOOKUP($C555,'commute time q1 q2 q3'!$C$2:$F$957,3,FALSE)</f>
        <v>18.063789423760966</v>
      </c>
      <c r="S555" s="4">
        <f t="shared" si="52"/>
        <v>0.38958333333333339</v>
      </c>
      <c r="T555" s="13">
        <f t="shared" si="53"/>
        <v>142.00000000000006</v>
      </c>
    </row>
    <row r="556" spans="1:20" x14ac:dyDescent="0.25">
      <c r="A556" s="6" t="s">
        <v>816</v>
      </c>
      <c r="B556" s="6">
        <v>26860</v>
      </c>
      <c r="C556" s="6" t="s">
        <v>817</v>
      </c>
      <c r="D556" s="6" t="str">
        <f>VLOOKUP(C556,'alternate id'!$A$2:$C$956,3,FALSE)</f>
        <v>Indiana, PA</v>
      </c>
      <c r="E556" s="4">
        <f>VLOOKUP(D556,'sunrise times'!$A$2:$B$956,2,FALSE)</f>
        <v>0.28333333333333333</v>
      </c>
      <c r="F556" s="4"/>
      <c r="G556" s="4">
        <f>VLOOKUP($C556,'time leaving home q1 q2 q3'!$C$2:$F$956,2,FALSE)</f>
        <v>0.27152777777777776</v>
      </c>
      <c r="H556" s="14">
        <f>VLOOKUP($C556,'commute time q1 q2 q3'!$C$2:$F$957,2,FALSE)</f>
        <v>10.827531894786581</v>
      </c>
      <c r="I556" s="4">
        <f t="shared" si="48"/>
        <v>0.27847222222222218</v>
      </c>
      <c r="J556" s="13">
        <f t="shared" si="49"/>
        <v>-7.0000000000000551</v>
      </c>
      <c r="K556" s="4"/>
      <c r="L556" s="4">
        <f>VLOOKUP($C556,'time leaving home q1 q2 q3'!$C$2:$F$956,3,FALSE)</f>
        <v>0.31666666666666665</v>
      </c>
      <c r="M556" s="14">
        <f>VLOOKUP($C556,'commute time q1 q2 q3'!$C$2:$F$957,3,FALSE)</f>
        <v>18.302759579114554</v>
      </c>
      <c r="N556" s="4">
        <f t="shared" si="50"/>
        <v>0.32916666666666666</v>
      </c>
      <c r="O556" s="13">
        <f t="shared" si="51"/>
        <v>66</v>
      </c>
      <c r="Q556" s="4">
        <f>VLOOKUP($C556,'time leaving home q1 q2 q3'!$C$2:$F$956,4,FALSE)</f>
        <v>0.38055555555555554</v>
      </c>
      <c r="R556" s="14">
        <f>VLOOKUP($C556,'commute time q1 q2 q3'!$C$2:$F$957,3,FALSE)</f>
        <v>18.302759579114554</v>
      </c>
      <c r="S556" s="4">
        <f t="shared" si="52"/>
        <v>0.39305555555555555</v>
      </c>
      <c r="T556" s="13">
        <f t="shared" si="53"/>
        <v>158</v>
      </c>
    </row>
    <row r="557" spans="1:20" x14ac:dyDescent="0.25">
      <c r="A557" s="6" t="s">
        <v>320</v>
      </c>
      <c r="B557" s="6">
        <v>16620</v>
      </c>
      <c r="C557" s="6" t="s">
        <v>321</v>
      </c>
      <c r="D557" s="6" t="str">
        <f>VLOOKUP(C557,'alternate id'!$A$2:$C$956,3,FALSE)</f>
        <v>Charleston, WV</v>
      </c>
      <c r="E557" s="4">
        <f>VLOOKUP(D557,'sunrise times'!$A$2:$B$956,2,FALSE)</f>
        <v>0.29097222222222224</v>
      </c>
      <c r="F557" s="4"/>
      <c r="G557" s="4">
        <f>VLOOKUP($C557,'time leaving home q1 q2 q3'!$C$2:$F$956,2,FALSE)</f>
        <v>0.27916666666666667</v>
      </c>
      <c r="H557" s="14">
        <f>VLOOKUP($C557,'commute time q1 q2 q3'!$C$2:$F$957,2,FALSE)</f>
        <v>12.58808867204073</v>
      </c>
      <c r="I557" s="4">
        <f t="shared" si="48"/>
        <v>0.28750000000000003</v>
      </c>
      <c r="J557" s="13">
        <f t="shared" si="49"/>
        <v>-4.9999999999999822</v>
      </c>
      <c r="K557" s="4"/>
      <c r="L557" s="4">
        <f>VLOOKUP($C557,'time leaving home q1 q2 q3'!$C$2:$F$956,3,FALSE)</f>
        <v>0.31666666666666665</v>
      </c>
      <c r="M557" s="14">
        <f>VLOOKUP($C557,'commute time q1 q2 q3'!$C$2:$F$957,3,FALSE)</f>
        <v>20.783735571878278</v>
      </c>
      <c r="N557" s="4">
        <f t="shared" si="50"/>
        <v>0.33055555555555555</v>
      </c>
      <c r="O557" s="13">
        <f t="shared" si="51"/>
        <v>56.999999999999957</v>
      </c>
      <c r="Q557" s="4">
        <f>VLOOKUP($C557,'time leaving home q1 q2 q3'!$C$2:$F$956,4,FALSE)</f>
        <v>0.36319444444444443</v>
      </c>
      <c r="R557" s="14">
        <f>VLOOKUP($C557,'commute time q1 q2 q3'!$C$2:$F$957,3,FALSE)</f>
        <v>20.783735571878278</v>
      </c>
      <c r="S557" s="4">
        <f t="shared" si="52"/>
        <v>0.37708333333333333</v>
      </c>
      <c r="T557" s="13">
        <f t="shared" si="53"/>
        <v>123.99999999999997</v>
      </c>
    </row>
    <row r="558" spans="1:20" x14ac:dyDescent="0.25">
      <c r="A558" s="6" t="s">
        <v>878</v>
      </c>
      <c r="B558" s="6">
        <v>28140</v>
      </c>
      <c r="C558" s="6" t="s">
        <v>879</v>
      </c>
      <c r="D558" s="6" t="str">
        <f>VLOOKUP(C558,'alternate id'!$A$2:$C$956,3,FALSE)</f>
        <v>Kansas City, MO</v>
      </c>
      <c r="E558" s="4">
        <f>VLOOKUP(D558,'sunrise times'!$A$2:$B$956,2,FALSE)</f>
        <v>0.28472222222222221</v>
      </c>
      <c r="F558" s="4"/>
      <c r="G558" s="4">
        <f>VLOOKUP($C558,'time leaving home q1 q2 q3'!$C$2:$F$956,2,FALSE)</f>
        <v>0.27986111111111112</v>
      </c>
      <c r="H558" s="14">
        <f>VLOOKUP($C558,'commute time q1 q2 q3'!$C$2:$F$957,2,FALSE)</f>
        <v>13.2420505925116</v>
      </c>
      <c r="I558" s="4">
        <f t="shared" si="48"/>
        <v>0.28888888888888892</v>
      </c>
      <c r="J558" s="13">
        <f t="shared" si="49"/>
        <v>6.0000000000000586</v>
      </c>
      <c r="K558" s="4"/>
      <c r="L558" s="4">
        <f>VLOOKUP($C558,'time leaving home q1 q2 q3'!$C$2:$F$956,3,FALSE)</f>
        <v>0.31666666666666665</v>
      </c>
      <c r="M558" s="14">
        <f>VLOOKUP($C558,'commute time q1 q2 q3'!$C$2:$F$957,3,FALSE)</f>
        <v>21.229413058352065</v>
      </c>
      <c r="N558" s="4">
        <f t="shared" si="50"/>
        <v>0.33124999999999999</v>
      </c>
      <c r="O558" s="13">
        <f t="shared" si="51"/>
        <v>67</v>
      </c>
      <c r="Q558" s="4">
        <f>VLOOKUP($C558,'time leaving home q1 q2 q3'!$C$2:$F$956,4,FALSE)</f>
        <v>0.36458333333333331</v>
      </c>
      <c r="R558" s="14">
        <f>VLOOKUP($C558,'commute time q1 q2 q3'!$C$2:$F$957,3,FALSE)</f>
        <v>21.229413058352065</v>
      </c>
      <c r="S558" s="4">
        <f t="shared" si="52"/>
        <v>0.37916666666666665</v>
      </c>
      <c r="T558" s="13">
        <f t="shared" si="53"/>
        <v>136</v>
      </c>
    </row>
    <row r="559" spans="1:20" x14ac:dyDescent="0.25">
      <c r="A559" s="6" t="s">
        <v>150</v>
      </c>
      <c r="B559" s="6">
        <v>13020</v>
      </c>
      <c r="C559" s="6" t="s">
        <v>151</v>
      </c>
      <c r="D559" s="6" t="str">
        <f>VLOOKUP(C559,'alternate id'!$A$2:$C$956,3,FALSE)</f>
        <v>Bay City, MI</v>
      </c>
      <c r="E559" s="4">
        <f>VLOOKUP(D559,'sunrise times'!$A$2:$B$956,2,FALSE)</f>
        <v>0.29652777777777778</v>
      </c>
      <c r="F559" s="4"/>
      <c r="G559" s="4">
        <f>VLOOKUP($C559,'time leaving home q1 q2 q3'!$C$2:$F$956,2,FALSE)</f>
        <v>0.27777777777777779</v>
      </c>
      <c r="H559" s="14">
        <f>VLOOKUP($C559,'commute time q1 q2 q3'!$C$2:$F$957,2,FALSE)</f>
        <v>11.71040218470705</v>
      </c>
      <c r="I559" s="4">
        <f t="shared" si="48"/>
        <v>0.28541666666666665</v>
      </c>
      <c r="J559" s="13">
        <f t="shared" si="49"/>
        <v>-16.000000000000021</v>
      </c>
      <c r="K559" s="4"/>
      <c r="L559" s="4">
        <f>VLOOKUP($C559,'time leaving home q1 q2 q3'!$C$2:$F$956,3,FALSE)</f>
        <v>0.31666666666666665</v>
      </c>
      <c r="M559" s="14">
        <f>VLOOKUP($C559,'commute time q1 q2 q3'!$C$2:$F$957,3,FALSE)</f>
        <v>18.392714635088172</v>
      </c>
      <c r="N559" s="4">
        <f t="shared" si="50"/>
        <v>0.32916666666666666</v>
      </c>
      <c r="O559" s="13">
        <f t="shared" si="51"/>
        <v>46.999999999999993</v>
      </c>
      <c r="Q559" s="4">
        <f>VLOOKUP($C559,'time leaving home q1 q2 q3'!$C$2:$F$956,4,FALSE)</f>
        <v>0.37986111111111115</v>
      </c>
      <c r="R559" s="14">
        <f>VLOOKUP($C559,'commute time q1 q2 q3'!$C$2:$F$957,3,FALSE)</f>
        <v>18.392714635088172</v>
      </c>
      <c r="S559" s="4">
        <f t="shared" si="52"/>
        <v>0.39236111111111116</v>
      </c>
      <c r="T559" s="13">
        <f t="shared" si="53"/>
        <v>138.00000000000006</v>
      </c>
    </row>
    <row r="560" spans="1:20" x14ac:dyDescent="0.25">
      <c r="A560" s="6" t="s">
        <v>1132</v>
      </c>
      <c r="B560" s="6">
        <v>33300</v>
      </c>
      <c r="C560" s="6" t="s">
        <v>1133</v>
      </c>
      <c r="D560" s="6" t="str">
        <f>VLOOKUP(C560,'alternate id'!$A$2:$C$956,3,FALSE)</f>
        <v>Milledgeville, GA</v>
      </c>
      <c r="E560" s="4">
        <f>VLOOKUP(D560,'sunrise times'!$A$2:$B$956,2,FALSE)</f>
        <v>0.29583333333333334</v>
      </c>
      <c r="F560" s="4"/>
      <c r="G560" s="4">
        <f>VLOOKUP($C560,'time leaving home q1 q2 q3'!$C$2:$F$956,2,FALSE)</f>
        <v>0.28055555555555556</v>
      </c>
      <c r="H560" s="14">
        <f>VLOOKUP($C560,'commute time q1 q2 q3'!$C$2:$F$957,2,FALSE)</f>
        <v>11.236277974087162</v>
      </c>
      <c r="I560" s="4">
        <f t="shared" si="48"/>
        <v>0.28819444444444442</v>
      </c>
      <c r="J560" s="13">
        <f t="shared" si="49"/>
        <v>-11.000000000000041</v>
      </c>
      <c r="K560" s="4"/>
      <c r="L560" s="4">
        <f>VLOOKUP($C560,'time leaving home q1 q2 q3'!$C$2:$F$956,3,FALSE)</f>
        <v>0.31666666666666665</v>
      </c>
      <c r="M560" s="14">
        <f>VLOOKUP($C560,'commute time q1 q2 q3'!$C$2:$F$957,3,FALSE)</f>
        <v>16.651805728518056</v>
      </c>
      <c r="N560" s="4">
        <f t="shared" si="50"/>
        <v>0.32777777777777778</v>
      </c>
      <c r="O560" s="13">
        <f t="shared" si="51"/>
        <v>46</v>
      </c>
      <c r="Q560" s="4">
        <f>VLOOKUP($C560,'time leaving home q1 q2 q3'!$C$2:$F$956,4,FALSE)</f>
        <v>0.39999999999999997</v>
      </c>
      <c r="R560" s="14">
        <f>VLOOKUP($C560,'commute time q1 q2 q3'!$C$2:$F$957,3,FALSE)</f>
        <v>16.651805728518056</v>
      </c>
      <c r="S560" s="4">
        <f t="shared" si="52"/>
        <v>0.41111111111111109</v>
      </c>
      <c r="T560" s="13">
        <f t="shared" si="53"/>
        <v>165.99999999999997</v>
      </c>
    </row>
    <row r="561" spans="1:20" x14ac:dyDescent="0.25">
      <c r="A561" s="6" t="s">
        <v>224</v>
      </c>
      <c r="B561" s="6">
        <v>14540</v>
      </c>
      <c r="C561" s="6" t="s">
        <v>225</v>
      </c>
      <c r="D561" s="6" t="str">
        <f>VLOOKUP(C561,'alternate id'!$A$2:$C$956,3,FALSE)</f>
        <v>Bowling Green, KY</v>
      </c>
      <c r="E561" s="4">
        <f>VLOOKUP(D561,'sunrise times'!$A$2:$B$956,2,FALSE)</f>
        <v>0.26250000000000001</v>
      </c>
      <c r="F561" s="4"/>
      <c r="G561" s="4">
        <f>VLOOKUP($C561,'time leaving home q1 q2 q3'!$C$2:$F$956,2,FALSE)</f>
        <v>0.27847222222222223</v>
      </c>
      <c r="H561" s="14">
        <f>VLOOKUP($C561,'commute time q1 q2 q3'!$C$2:$F$957,2,FALSE)</f>
        <v>11.49812734082397</v>
      </c>
      <c r="I561" s="4">
        <f t="shared" si="48"/>
        <v>0.28611111111111109</v>
      </c>
      <c r="J561" s="13">
        <f t="shared" si="49"/>
        <v>33.999999999999957</v>
      </c>
      <c r="K561" s="4"/>
      <c r="L561" s="4">
        <f>VLOOKUP($C561,'time leaving home q1 q2 q3'!$C$2:$F$956,3,FALSE)</f>
        <v>0.31666666666666665</v>
      </c>
      <c r="M561" s="14">
        <f>VLOOKUP($C561,'commute time q1 q2 q3'!$C$2:$F$957,3,FALSE)</f>
        <v>17.198344526003435</v>
      </c>
      <c r="N561" s="4">
        <f t="shared" si="50"/>
        <v>0.32847222222222222</v>
      </c>
      <c r="O561" s="13">
        <f t="shared" si="51"/>
        <v>94.999999999999986</v>
      </c>
      <c r="Q561" s="4">
        <f>VLOOKUP($C561,'time leaving home q1 q2 q3'!$C$2:$F$956,4,FALSE)</f>
        <v>0.3979166666666667</v>
      </c>
      <c r="R561" s="14">
        <f>VLOOKUP($C561,'commute time q1 q2 q3'!$C$2:$F$957,3,FALSE)</f>
        <v>17.198344526003435</v>
      </c>
      <c r="S561" s="4">
        <f t="shared" si="52"/>
        <v>0.40972222222222227</v>
      </c>
      <c r="T561" s="13">
        <f t="shared" si="53"/>
        <v>212.00000000000006</v>
      </c>
    </row>
    <row r="562" spans="1:20" x14ac:dyDescent="0.25">
      <c r="A562" s="6" t="s">
        <v>1142</v>
      </c>
      <c r="B562" s="6">
        <v>33500</v>
      </c>
      <c r="C562" s="6" t="s">
        <v>1143</v>
      </c>
      <c r="D562" s="6" t="str">
        <f>VLOOKUP(C562,'alternate id'!$A$2:$C$956,3,FALSE)</f>
        <v>Minot, ND</v>
      </c>
      <c r="E562" s="4">
        <f>VLOOKUP(D562,'sunrise times'!$A$2:$B$956,2,FALSE)</f>
        <v>0.30277777777777776</v>
      </c>
      <c r="F562" s="4"/>
      <c r="G562" s="4">
        <f>VLOOKUP($C562,'time leaving home q1 q2 q3'!$C$2:$F$956,2,FALSE)</f>
        <v>0.28194444444444444</v>
      </c>
      <c r="H562" s="14">
        <f>VLOOKUP($C562,'commute time q1 q2 q3'!$C$2:$F$957,2,FALSE)</f>
        <v>7.9554039234799561</v>
      </c>
      <c r="I562" s="4">
        <f t="shared" si="48"/>
        <v>0.28680555555555554</v>
      </c>
      <c r="J562" s="13">
        <f t="shared" si="49"/>
        <v>-23</v>
      </c>
      <c r="K562" s="4"/>
      <c r="L562" s="4">
        <f>VLOOKUP($C562,'time leaving home q1 q2 q3'!$C$2:$F$956,3,FALSE)</f>
        <v>0.31666666666666665</v>
      </c>
      <c r="M562" s="14">
        <f>VLOOKUP($C562,'commute time q1 q2 q3'!$C$2:$F$957,3,FALSE)</f>
        <v>13.13857510345599</v>
      </c>
      <c r="N562" s="4">
        <f t="shared" si="50"/>
        <v>0.32569444444444445</v>
      </c>
      <c r="O562" s="13">
        <f t="shared" si="51"/>
        <v>33.000000000000043</v>
      </c>
      <c r="Q562" s="4">
        <f>VLOOKUP($C562,'time leaving home q1 q2 q3'!$C$2:$F$956,4,FALSE)</f>
        <v>0.35625000000000001</v>
      </c>
      <c r="R562" s="14">
        <f>VLOOKUP($C562,'commute time q1 q2 q3'!$C$2:$F$957,3,FALSE)</f>
        <v>13.13857510345599</v>
      </c>
      <c r="S562" s="4">
        <f t="shared" si="52"/>
        <v>0.36527777777777781</v>
      </c>
      <c r="T562" s="13">
        <f t="shared" si="53"/>
        <v>90.000000000000085</v>
      </c>
    </row>
    <row r="563" spans="1:20" x14ac:dyDescent="0.25">
      <c r="A563" s="6" t="s">
        <v>818</v>
      </c>
      <c r="B563" s="6">
        <v>26900</v>
      </c>
      <c r="C563" s="6" t="s">
        <v>819</v>
      </c>
      <c r="D563" s="6" t="str">
        <f>VLOOKUP(C563,'alternate id'!$A$2:$C$956,3,FALSE)</f>
        <v>Indianapolis, IN</v>
      </c>
      <c r="E563" s="4">
        <f>VLOOKUP(D563,'sunrise times'!$A$2:$B$956,2,FALSE)</f>
        <v>0.30277777777777776</v>
      </c>
      <c r="F563" s="4"/>
      <c r="G563" s="4">
        <f>VLOOKUP($C563,'time leaving home q1 q2 q3'!$C$2:$F$956,2,FALSE)</f>
        <v>0.28125</v>
      </c>
      <c r="H563" s="14">
        <f>VLOOKUP($C563,'commute time q1 q2 q3'!$C$2:$F$957,2,FALSE)</f>
        <v>15.229573258049998</v>
      </c>
      <c r="I563" s="4">
        <f t="shared" si="48"/>
        <v>0.29166666666666669</v>
      </c>
      <c r="J563" s="13">
        <f t="shared" si="49"/>
        <v>-15.999999999999943</v>
      </c>
      <c r="K563" s="4"/>
      <c r="L563" s="4">
        <f>VLOOKUP($C563,'time leaving home q1 q2 q3'!$C$2:$F$956,3,FALSE)</f>
        <v>0.31666666666666665</v>
      </c>
      <c r="M563" s="14">
        <f>VLOOKUP($C563,'commute time q1 q2 q3'!$C$2:$F$957,3,FALSE)</f>
        <v>22.509726650135789</v>
      </c>
      <c r="N563" s="4">
        <f t="shared" si="50"/>
        <v>0.33194444444444443</v>
      </c>
      <c r="O563" s="13">
        <f t="shared" si="51"/>
        <v>42.000000000000014</v>
      </c>
      <c r="Q563" s="4">
        <f>VLOOKUP($C563,'time leaving home q1 q2 q3'!$C$2:$F$956,4,FALSE)</f>
        <v>0.36944444444444446</v>
      </c>
      <c r="R563" s="14">
        <f>VLOOKUP($C563,'commute time q1 q2 q3'!$C$2:$F$957,3,FALSE)</f>
        <v>22.509726650135789</v>
      </c>
      <c r="S563" s="4">
        <f t="shared" si="52"/>
        <v>0.38472222222222224</v>
      </c>
      <c r="T563" s="13">
        <f t="shared" si="53"/>
        <v>118.00000000000007</v>
      </c>
    </row>
    <row r="564" spans="1:20" x14ac:dyDescent="0.25">
      <c r="A564" s="6" t="s">
        <v>336</v>
      </c>
      <c r="B564" s="6">
        <v>16980</v>
      </c>
      <c r="C564" s="6" t="s">
        <v>337</v>
      </c>
      <c r="D564" s="6" t="str">
        <f>VLOOKUP(C564,'alternate id'!$A$2:$C$956,3,FALSE)</f>
        <v>Chicago, IL</v>
      </c>
      <c r="E564" s="4">
        <f>VLOOKUP(D564,'sunrise times'!$A$2:$B$956,2,FALSE)</f>
        <v>0.26597222222222222</v>
      </c>
      <c r="F564" s="4"/>
      <c r="G564" s="4">
        <f>VLOOKUP($C564,'time leaving home q1 q2 q3'!$C$2:$F$956,2,FALSE)</f>
        <v>0.27361111111111108</v>
      </c>
      <c r="H564" s="14">
        <f>VLOOKUP($C564,'commute time q1 q2 q3'!$C$2:$F$957,2,FALSE)</f>
        <v>16.68268566037429</v>
      </c>
      <c r="I564" s="4">
        <f t="shared" si="48"/>
        <v>0.28472222222222221</v>
      </c>
      <c r="J564" s="13">
        <f t="shared" si="49"/>
        <v>26.999999999999986</v>
      </c>
      <c r="K564" s="4"/>
      <c r="L564" s="4">
        <f>VLOOKUP($C564,'time leaving home q1 q2 q3'!$C$2:$F$956,3,FALSE)</f>
        <v>0.31666666666666665</v>
      </c>
      <c r="M564" s="14">
        <f>VLOOKUP($C564,'commute time q1 q2 q3'!$C$2:$F$957,3,FALSE)</f>
        <v>28.912190412223996</v>
      </c>
      <c r="N564" s="4">
        <f t="shared" si="50"/>
        <v>0.33611111111111108</v>
      </c>
      <c r="O564" s="13">
        <f t="shared" si="51"/>
        <v>100.99999999999997</v>
      </c>
      <c r="Q564" s="4">
        <f>VLOOKUP($C564,'time leaving home q1 q2 q3'!$C$2:$F$956,4,FALSE)</f>
        <v>0.37291666666666662</v>
      </c>
      <c r="R564" s="14">
        <f>VLOOKUP($C564,'commute time q1 q2 q3'!$C$2:$F$957,3,FALSE)</f>
        <v>28.912190412223996</v>
      </c>
      <c r="S564" s="4">
        <f t="shared" si="52"/>
        <v>0.39236111111111105</v>
      </c>
      <c r="T564" s="13">
        <f t="shared" si="53"/>
        <v>181.99999999999991</v>
      </c>
    </row>
    <row r="565" spans="1:20" x14ac:dyDescent="0.25">
      <c r="A565" s="6" t="s">
        <v>90</v>
      </c>
      <c r="B565" s="6">
        <v>11740</v>
      </c>
      <c r="C565" s="6" t="s">
        <v>91</v>
      </c>
      <c r="D565" s="6" t="str">
        <f>VLOOKUP(C565,'alternate id'!$A$2:$C$956,3,FALSE)</f>
        <v>Ashland, OH</v>
      </c>
      <c r="E565" s="4">
        <f>VLOOKUP(D565,'sunrise times'!$A$2:$B$956,2,FALSE)</f>
        <v>0.29236111111111113</v>
      </c>
      <c r="F565" s="4"/>
      <c r="G565" s="4">
        <f>VLOOKUP($C565,'time leaving home q1 q2 q3'!$C$2:$F$956,2,FALSE)</f>
        <v>0.27430555555555552</v>
      </c>
      <c r="H565" s="14">
        <f>VLOOKUP($C565,'commute time q1 q2 q3'!$C$2:$F$957,2,FALSE)</f>
        <v>10.014631550944401</v>
      </c>
      <c r="I565" s="4">
        <f t="shared" si="48"/>
        <v>0.28124999999999994</v>
      </c>
      <c r="J565" s="13">
        <f t="shared" si="49"/>
        <v>-16.000000000000103</v>
      </c>
      <c r="K565" s="4"/>
      <c r="L565" s="4">
        <f>VLOOKUP($C565,'time leaving home q1 q2 q3'!$C$2:$F$956,3,FALSE)</f>
        <v>0.31666666666666665</v>
      </c>
      <c r="M565" s="14">
        <f>VLOOKUP($C565,'commute time q1 q2 q3'!$C$2:$F$957,3,FALSE)</f>
        <v>18.179465056082829</v>
      </c>
      <c r="N565" s="4">
        <f t="shared" si="50"/>
        <v>0.32916666666666666</v>
      </c>
      <c r="O565" s="13">
        <f t="shared" si="51"/>
        <v>52.999999999999972</v>
      </c>
      <c r="Q565" s="4">
        <f>VLOOKUP($C565,'time leaving home q1 q2 q3'!$C$2:$F$956,4,FALSE)</f>
        <v>0.37847222222222227</v>
      </c>
      <c r="R565" s="14">
        <f>VLOOKUP($C565,'commute time q1 q2 q3'!$C$2:$F$957,3,FALSE)</f>
        <v>18.179465056082829</v>
      </c>
      <c r="S565" s="4">
        <f t="shared" si="52"/>
        <v>0.39097222222222228</v>
      </c>
      <c r="T565" s="13">
        <f t="shared" si="53"/>
        <v>142.00000000000006</v>
      </c>
    </row>
    <row r="566" spans="1:20" x14ac:dyDescent="0.25">
      <c r="A566" s="6" t="s">
        <v>314</v>
      </c>
      <c r="B566" s="6">
        <v>16500</v>
      </c>
      <c r="C566" s="6" t="s">
        <v>315</v>
      </c>
      <c r="D566" s="6" t="str">
        <f>VLOOKUP(C566,'alternate id'!$A$2:$C$956,3,FALSE)</f>
        <v>Centralia, WA</v>
      </c>
      <c r="E566" s="4">
        <f>VLOOKUP(D566,'sunrise times'!$A$2:$B$956,2,FALSE)</f>
        <v>0.27986111111111112</v>
      </c>
      <c r="F566" s="4"/>
      <c r="G566" s="4">
        <f>VLOOKUP($C566,'time leaving home q1 q2 q3'!$C$2:$F$956,2,FALSE)</f>
        <v>0.26458333333333334</v>
      </c>
      <c r="H566" s="14">
        <f>VLOOKUP($C566,'commute time q1 q2 q3'!$C$2:$F$957,2,FALSE)</f>
        <v>11.734921657007941</v>
      </c>
      <c r="I566" s="4">
        <f t="shared" si="48"/>
        <v>0.2722222222222222</v>
      </c>
      <c r="J566" s="13">
        <f t="shared" si="49"/>
        <v>-11.000000000000041</v>
      </c>
      <c r="K566" s="4"/>
      <c r="L566" s="4">
        <f>VLOOKUP($C566,'time leaving home q1 q2 q3'!$C$2:$F$956,3,FALSE)</f>
        <v>0.31666666666666665</v>
      </c>
      <c r="M566" s="14">
        <f>VLOOKUP($C566,'commute time q1 q2 q3'!$C$2:$F$957,3,FALSE)</f>
        <v>20.122246354328265</v>
      </c>
      <c r="N566" s="4">
        <f t="shared" si="50"/>
        <v>0.33055555555555555</v>
      </c>
      <c r="O566" s="13">
        <f t="shared" si="51"/>
        <v>72.999999999999986</v>
      </c>
      <c r="Q566" s="4">
        <f>VLOOKUP($C566,'time leaving home q1 q2 q3'!$C$2:$F$956,4,FALSE)</f>
        <v>0.37708333333333338</v>
      </c>
      <c r="R566" s="14">
        <f>VLOOKUP($C566,'commute time q1 q2 q3'!$C$2:$F$957,3,FALSE)</f>
        <v>20.122246354328265</v>
      </c>
      <c r="S566" s="4">
        <f t="shared" si="52"/>
        <v>0.39097222222222228</v>
      </c>
      <c r="T566" s="13">
        <f t="shared" si="53"/>
        <v>160.00000000000006</v>
      </c>
    </row>
    <row r="567" spans="1:20" x14ac:dyDescent="0.25">
      <c r="A567" s="6" t="s">
        <v>1076</v>
      </c>
      <c r="B567" s="6">
        <v>32260</v>
      </c>
      <c r="C567" s="6" t="s">
        <v>1077</v>
      </c>
      <c r="D567" s="6" t="str">
        <f>VLOOKUP(C567,'alternate id'!$A$2:$C$956,3,FALSE)</f>
        <v>Marshalltown, IA</v>
      </c>
      <c r="E567" s="4">
        <f>VLOOKUP(D567,'sunrise times'!$A$2:$B$956,2,FALSE)</f>
        <v>0.27986111111111112</v>
      </c>
      <c r="F567" s="4"/>
      <c r="G567" s="4">
        <f>VLOOKUP($C567,'time leaving home q1 q2 q3'!$C$2:$F$956,2,FALSE)</f>
        <v>0.27569444444444441</v>
      </c>
      <c r="H567" s="14">
        <f>VLOOKUP($C567,'commute time q1 q2 q3'!$C$2:$F$957,2,FALSE)</f>
        <v>8.1192700412774279</v>
      </c>
      <c r="I567" s="4">
        <f t="shared" si="48"/>
        <v>0.28124999999999994</v>
      </c>
      <c r="J567" s="13">
        <f t="shared" si="49"/>
        <v>1.999999999999913</v>
      </c>
      <c r="K567" s="4"/>
      <c r="L567" s="4">
        <f>VLOOKUP($C567,'time leaving home q1 q2 q3'!$C$2:$F$956,3,FALSE)</f>
        <v>0.31666666666666665</v>
      </c>
      <c r="M567" s="14">
        <f>VLOOKUP($C567,'commute time q1 q2 q3'!$C$2:$F$957,3,FALSE)</f>
        <v>12.775187672856578</v>
      </c>
      <c r="N567" s="4">
        <f t="shared" si="50"/>
        <v>0.32500000000000001</v>
      </c>
      <c r="O567" s="13">
        <f t="shared" si="51"/>
        <v>65.000000000000014</v>
      </c>
      <c r="Q567" s="4">
        <f>VLOOKUP($C567,'time leaving home q1 q2 q3'!$C$2:$F$956,4,FALSE)</f>
        <v>0.40833333333333338</v>
      </c>
      <c r="R567" s="14">
        <f>VLOOKUP($C567,'commute time q1 q2 q3'!$C$2:$F$957,3,FALSE)</f>
        <v>12.775187672856578</v>
      </c>
      <c r="S567" s="4">
        <f t="shared" si="52"/>
        <v>0.41666666666666674</v>
      </c>
      <c r="T567" s="13">
        <f t="shared" si="53"/>
        <v>197.00000000000011</v>
      </c>
    </row>
    <row r="568" spans="1:20" x14ac:dyDescent="0.25">
      <c r="A568" s="6" t="s">
        <v>456</v>
      </c>
      <c r="B568" s="6">
        <v>19500</v>
      </c>
      <c r="C568" s="6" t="s">
        <v>457</v>
      </c>
      <c r="D568" s="6" t="str">
        <f>VLOOKUP(C568,'alternate id'!$A$2:$C$956,3,FALSE)</f>
        <v>Decatur, IL</v>
      </c>
      <c r="E568" s="4">
        <f>VLOOKUP(D568,'sunrise times'!$A$2:$B$956,2,FALSE)</f>
        <v>0.26944444444444443</v>
      </c>
      <c r="F568" s="4"/>
      <c r="G568" s="4">
        <f>VLOOKUP($C568,'time leaving home q1 q2 q3'!$C$2:$F$956,2,FALSE)</f>
        <v>0.27638888888888891</v>
      </c>
      <c r="H568" s="14">
        <f>VLOOKUP($C568,'commute time q1 q2 q3'!$C$2:$F$957,2,FALSE)</f>
        <v>11.040802841331461</v>
      </c>
      <c r="I568" s="4">
        <f t="shared" si="48"/>
        <v>0.28402777777777777</v>
      </c>
      <c r="J568" s="13">
        <f t="shared" si="49"/>
        <v>21.000000000000007</v>
      </c>
      <c r="K568" s="4"/>
      <c r="L568" s="4">
        <f>VLOOKUP($C568,'time leaving home q1 q2 q3'!$C$2:$F$956,3,FALSE)</f>
        <v>0.31666666666666665</v>
      </c>
      <c r="M568" s="14">
        <f>VLOOKUP($C568,'commute time q1 q2 q3'!$C$2:$F$957,3,FALSE)</f>
        <v>15.991821299797731</v>
      </c>
      <c r="N568" s="4">
        <f t="shared" si="50"/>
        <v>0.32708333333333334</v>
      </c>
      <c r="O568" s="13">
        <f t="shared" si="51"/>
        <v>83.000000000000028</v>
      </c>
      <c r="Q568" s="4">
        <f>VLOOKUP($C568,'time leaving home q1 q2 q3'!$C$2:$F$956,4,FALSE)</f>
        <v>0.38125000000000003</v>
      </c>
      <c r="R568" s="14">
        <f>VLOOKUP($C568,'commute time q1 q2 q3'!$C$2:$F$957,3,FALSE)</f>
        <v>15.991821299797731</v>
      </c>
      <c r="S568" s="4">
        <f t="shared" si="52"/>
        <v>0.39166666666666672</v>
      </c>
      <c r="T568" s="13">
        <f t="shared" si="53"/>
        <v>176.00000000000011</v>
      </c>
    </row>
    <row r="569" spans="1:20" x14ac:dyDescent="0.25">
      <c r="A569" s="6" t="s">
        <v>674</v>
      </c>
      <c r="B569" s="6">
        <v>24020</v>
      </c>
      <c r="C569" s="6" t="s">
        <v>675</v>
      </c>
      <c r="D569" s="6" t="str">
        <f>VLOOKUP(C569,'alternate id'!$A$2:$C$956,3,FALSE)</f>
        <v>Glens Falls, NY</v>
      </c>
      <c r="E569" s="4">
        <f>VLOOKUP(D569,'sunrise times'!$A$2:$B$956,2,FALSE)</f>
        <v>0.26805555555555555</v>
      </c>
      <c r="F569" s="4"/>
      <c r="G569" s="4">
        <f>VLOOKUP($C569,'time leaving home q1 q2 q3'!$C$2:$F$956,2,FALSE)</f>
        <v>0.27569444444444441</v>
      </c>
      <c r="H569" s="14">
        <f>VLOOKUP($C569,'commute time q1 q2 q3'!$C$2:$F$957,2,FALSE)</f>
        <v>11.412051307546982</v>
      </c>
      <c r="I569" s="4">
        <f t="shared" si="48"/>
        <v>0.28333333333333327</v>
      </c>
      <c r="J569" s="13">
        <f t="shared" si="49"/>
        <v>21.999999999999922</v>
      </c>
      <c r="K569" s="4"/>
      <c r="L569" s="4">
        <f>VLOOKUP($C569,'time leaving home q1 q2 q3'!$C$2:$F$956,3,FALSE)</f>
        <v>0.31666666666666665</v>
      </c>
      <c r="M569" s="14">
        <f>VLOOKUP($C569,'commute time q1 q2 q3'!$C$2:$F$957,3,FALSE)</f>
        <v>18.669323671497583</v>
      </c>
      <c r="N569" s="4">
        <f t="shared" si="50"/>
        <v>0.32916666666666666</v>
      </c>
      <c r="O569" s="13">
        <f t="shared" si="51"/>
        <v>88</v>
      </c>
      <c r="Q569" s="4">
        <f>VLOOKUP($C569,'time leaving home q1 q2 q3'!$C$2:$F$956,4,FALSE)</f>
        <v>0.37291666666666662</v>
      </c>
      <c r="R569" s="14">
        <f>VLOOKUP($C569,'commute time q1 q2 q3'!$C$2:$F$957,3,FALSE)</f>
        <v>18.669323671497583</v>
      </c>
      <c r="S569" s="4">
        <f t="shared" si="52"/>
        <v>0.38541666666666663</v>
      </c>
      <c r="T569" s="13">
        <f t="shared" si="53"/>
        <v>168.99999999999997</v>
      </c>
    </row>
    <row r="570" spans="1:20" x14ac:dyDescent="0.25">
      <c r="A570" s="6" t="s">
        <v>786</v>
      </c>
      <c r="B570" s="6">
        <v>26300</v>
      </c>
      <c r="C570" s="6" t="s">
        <v>787</v>
      </c>
      <c r="D570" s="6" t="str">
        <f>VLOOKUP(C570,'alternate id'!$A$2:$C$956,3,FALSE)</f>
        <v>Hot Springs, AR</v>
      </c>
      <c r="E570" s="4">
        <f>VLOOKUP(D570,'sunrise times'!$A$2:$B$956,2,FALSE)</f>
        <v>0.28125</v>
      </c>
      <c r="F570" s="4"/>
      <c r="G570" s="4">
        <f>VLOOKUP($C570,'time leaving home q1 q2 q3'!$C$2:$F$956,2,FALSE)</f>
        <v>0.28263888888888888</v>
      </c>
      <c r="H570" s="14">
        <f>VLOOKUP($C570,'commute time q1 q2 q3'!$C$2:$F$957,2,FALSE)</f>
        <v>11.570619691726957</v>
      </c>
      <c r="I570" s="4">
        <f t="shared" si="48"/>
        <v>0.29027777777777775</v>
      </c>
      <c r="J570" s="13">
        <f t="shared" si="49"/>
        <v>12.999999999999954</v>
      </c>
      <c r="K570" s="4"/>
      <c r="L570" s="4">
        <f>VLOOKUP($C570,'time leaving home q1 q2 q3'!$C$2:$F$956,3,FALSE)</f>
        <v>0.31666666666666665</v>
      </c>
      <c r="M570" s="14">
        <f>VLOOKUP($C570,'commute time q1 q2 q3'!$C$2:$F$957,3,FALSE)</f>
        <v>17.809290322580644</v>
      </c>
      <c r="N570" s="4">
        <f t="shared" si="50"/>
        <v>0.32847222222222222</v>
      </c>
      <c r="O570" s="13">
        <f t="shared" si="51"/>
        <v>68</v>
      </c>
      <c r="Q570" s="4">
        <f>VLOOKUP($C570,'time leaving home q1 q2 q3'!$C$2:$F$956,4,FALSE)</f>
        <v>0.36805555555555558</v>
      </c>
      <c r="R570" s="14">
        <f>VLOOKUP($C570,'commute time q1 q2 q3'!$C$2:$F$957,3,FALSE)</f>
        <v>17.809290322580644</v>
      </c>
      <c r="S570" s="4">
        <f t="shared" si="52"/>
        <v>0.37986111111111115</v>
      </c>
      <c r="T570" s="13">
        <f t="shared" si="53"/>
        <v>142.00000000000006</v>
      </c>
    </row>
    <row r="571" spans="1:20" x14ac:dyDescent="0.25">
      <c r="A571" s="6" t="s">
        <v>616</v>
      </c>
      <c r="B571" s="6">
        <v>22700</v>
      </c>
      <c r="C571" s="6" t="s">
        <v>617</v>
      </c>
      <c r="D571" s="6" t="str">
        <f>VLOOKUP(C571,'alternate id'!$A$2:$C$956,3,FALSE)</f>
        <v>Fort Dodge, IA</v>
      </c>
      <c r="E571" s="4">
        <f>VLOOKUP(D571,'sunrise times'!$A$2:$B$956,2,FALSE)</f>
        <v>0.28333333333333333</v>
      </c>
      <c r="F571" s="4"/>
      <c r="G571" s="4">
        <f>VLOOKUP($C571,'time leaving home q1 q2 q3'!$C$2:$F$956,2,FALSE)</f>
        <v>0.27499999999999997</v>
      </c>
      <c r="H571" s="14">
        <f>VLOOKUP($C571,'commute time q1 q2 q3'!$C$2:$F$957,2,FALSE)</f>
        <v>7.9696394686907022</v>
      </c>
      <c r="I571" s="4">
        <f t="shared" si="48"/>
        <v>0.27986111111111106</v>
      </c>
      <c r="J571" s="13">
        <f t="shared" si="49"/>
        <v>-5.0000000000000622</v>
      </c>
      <c r="K571" s="4"/>
      <c r="L571" s="4">
        <f>VLOOKUP($C571,'time leaving home q1 q2 q3'!$C$2:$F$956,3,FALSE)</f>
        <v>0.31666666666666665</v>
      </c>
      <c r="M571" s="14">
        <f>VLOOKUP($C571,'commute time q1 q2 q3'!$C$2:$F$957,3,FALSE)</f>
        <v>12.6946287181682</v>
      </c>
      <c r="N571" s="4">
        <f t="shared" si="50"/>
        <v>0.32500000000000001</v>
      </c>
      <c r="O571" s="13">
        <f t="shared" si="51"/>
        <v>60.000000000000021</v>
      </c>
      <c r="Q571" s="4">
        <f>VLOOKUP($C571,'time leaving home q1 q2 q3'!$C$2:$F$956,4,FALSE)</f>
        <v>0.38194444444444442</v>
      </c>
      <c r="R571" s="14">
        <f>VLOOKUP($C571,'commute time q1 q2 q3'!$C$2:$F$957,3,FALSE)</f>
        <v>12.6946287181682</v>
      </c>
      <c r="S571" s="4">
        <f t="shared" si="52"/>
        <v>0.39027777777777778</v>
      </c>
      <c r="T571" s="13">
        <f t="shared" si="53"/>
        <v>154</v>
      </c>
    </row>
    <row r="572" spans="1:20" x14ac:dyDescent="0.25">
      <c r="A572" s="6" t="s">
        <v>1392</v>
      </c>
      <c r="B572" s="6">
        <v>38620</v>
      </c>
      <c r="C572" s="6" t="s">
        <v>1393</v>
      </c>
      <c r="D572" s="6" t="str">
        <f>VLOOKUP(C572,'alternate id'!$A$2:$C$956,3,FALSE)</f>
        <v>Ponca City, OK</v>
      </c>
      <c r="E572" s="4">
        <f>VLOOKUP(D572,'sunrise times'!$A$2:$B$956,2,FALSE)</f>
        <v>0.29166666666666669</v>
      </c>
      <c r="F572" s="4"/>
      <c r="G572" s="4">
        <f>VLOOKUP($C572,'time leaving home q1 q2 q3'!$C$2:$F$956,2,FALSE)</f>
        <v>0.27638888888888891</v>
      </c>
      <c r="H572" s="14">
        <f>VLOOKUP($C572,'commute time q1 q2 q3'!$C$2:$F$957,2,FALSE)</f>
        <v>7.7135822732868284</v>
      </c>
      <c r="I572" s="4">
        <f t="shared" si="48"/>
        <v>0.28125</v>
      </c>
      <c r="J572" s="13">
        <f t="shared" si="49"/>
        <v>-15.000000000000027</v>
      </c>
      <c r="K572" s="4"/>
      <c r="L572" s="4">
        <f>VLOOKUP($C572,'time leaving home q1 q2 q3'!$C$2:$F$956,3,FALSE)</f>
        <v>0.31666666666666665</v>
      </c>
      <c r="M572" s="14">
        <f>VLOOKUP($C572,'commute time q1 q2 q3'!$C$2:$F$957,3,FALSE)</f>
        <v>12.85676215856096</v>
      </c>
      <c r="N572" s="4">
        <f t="shared" si="50"/>
        <v>0.32500000000000001</v>
      </c>
      <c r="O572" s="13">
        <f t="shared" si="51"/>
        <v>47.999999999999986</v>
      </c>
      <c r="Q572" s="4">
        <f>VLOOKUP($C572,'time leaving home q1 q2 q3'!$C$2:$F$956,4,FALSE)</f>
        <v>0.36180555555555555</v>
      </c>
      <c r="R572" s="14">
        <f>VLOOKUP($C572,'commute time q1 q2 q3'!$C$2:$F$957,3,FALSE)</f>
        <v>12.85676215856096</v>
      </c>
      <c r="S572" s="4">
        <f t="shared" si="52"/>
        <v>0.37013888888888891</v>
      </c>
      <c r="T572" s="13">
        <f t="shared" si="53"/>
        <v>113</v>
      </c>
    </row>
    <row r="573" spans="1:20" x14ac:dyDescent="0.25">
      <c r="A573" s="6" t="s">
        <v>1134</v>
      </c>
      <c r="B573" s="6">
        <v>33340</v>
      </c>
      <c r="C573" s="6" t="s">
        <v>1135</v>
      </c>
      <c r="D573" s="6" t="str">
        <f>VLOOKUP(C573,'alternate id'!$A$2:$C$956,3,FALSE)</f>
        <v>Milwaukee, WI</v>
      </c>
      <c r="E573" s="4">
        <f>VLOOKUP(D573,'sunrise times'!$A$2:$B$956,2,FALSE)</f>
        <v>0.26666666666666666</v>
      </c>
      <c r="F573" s="4"/>
      <c r="G573" s="4">
        <f>VLOOKUP($C573,'time leaving home q1 q2 q3'!$C$2:$F$956,2,FALSE)</f>
        <v>0.27847222222222223</v>
      </c>
      <c r="H573" s="14">
        <f>VLOOKUP($C573,'commute time q1 q2 q3'!$C$2:$F$957,2,FALSE)</f>
        <v>13.275798266986644</v>
      </c>
      <c r="I573" s="4">
        <f t="shared" si="48"/>
        <v>0.28750000000000003</v>
      </c>
      <c r="J573" s="13">
        <f t="shared" si="49"/>
        <v>30.000000000000053</v>
      </c>
      <c r="K573" s="4"/>
      <c r="L573" s="4">
        <f>VLOOKUP($C573,'time leaving home q1 q2 q3'!$C$2:$F$956,3,FALSE)</f>
        <v>0.31666666666666665</v>
      </c>
      <c r="M573" s="14">
        <f>VLOOKUP($C573,'commute time q1 q2 q3'!$C$2:$F$957,3,FALSE)</f>
        <v>21.19305429411493</v>
      </c>
      <c r="N573" s="4">
        <f t="shared" si="50"/>
        <v>0.33124999999999999</v>
      </c>
      <c r="O573" s="13">
        <f t="shared" si="51"/>
        <v>92.999999999999986</v>
      </c>
      <c r="Q573" s="4">
        <f>VLOOKUP($C573,'time leaving home q1 q2 q3'!$C$2:$F$956,4,FALSE)</f>
        <v>0.37777777777777777</v>
      </c>
      <c r="R573" s="14">
        <f>VLOOKUP($C573,'commute time q1 q2 q3'!$C$2:$F$957,3,FALSE)</f>
        <v>21.19305429411493</v>
      </c>
      <c r="S573" s="4">
        <f t="shared" si="52"/>
        <v>0.3923611111111111</v>
      </c>
      <c r="T573" s="13">
        <f t="shared" si="53"/>
        <v>181</v>
      </c>
    </row>
    <row r="574" spans="1:20" x14ac:dyDescent="0.25">
      <c r="A574" s="6" t="s">
        <v>1894</v>
      </c>
      <c r="B574" s="6">
        <v>49380</v>
      </c>
      <c r="C574" s="6" t="s">
        <v>1895</v>
      </c>
      <c r="D574" s="6" t="str">
        <f>VLOOKUP(C574,'alternate id'!$A$2:$C$956,3,FALSE)</f>
        <v>Worthington, MN</v>
      </c>
      <c r="E574" s="4">
        <f>VLOOKUP(D574,'sunrise times'!$A$2:$B$956,2,FALSE)</f>
        <v>0.28750000000000003</v>
      </c>
      <c r="F574" s="4"/>
      <c r="G574" s="4">
        <f>VLOOKUP($C574,'time leaving home q1 q2 q3'!$C$2:$F$956,2,FALSE)</f>
        <v>0.26805555555555555</v>
      </c>
      <c r="H574" s="14">
        <f>VLOOKUP($C574,'commute time q1 q2 q3'!$C$2:$F$957,2,FALSE)</f>
        <v>7.1928571428571431</v>
      </c>
      <c r="I574" s="4">
        <f t="shared" si="48"/>
        <v>0.27291666666666664</v>
      </c>
      <c r="J574" s="13">
        <f t="shared" si="49"/>
        <v>-21.000000000000085</v>
      </c>
      <c r="K574" s="4"/>
      <c r="L574" s="4">
        <f>VLOOKUP($C574,'time leaving home q1 q2 q3'!$C$2:$F$956,3,FALSE)</f>
        <v>0.31666666666666665</v>
      </c>
      <c r="M574" s="14">
        <f>VLOOKUP($C574,'commute time q1 q2 q3'!$C$2:$F$957,3,FALSE)</f>
        <v>12.220018885741265</v>
      </c>
      <c r="N574" s="4">
        <f t="shared" si="50"/>
        <v>0.32500000000000001</v>
      </c>
      <c r="O574" s="13">
        <f t="shared" si="51"/>
        <v>53.999999999999972</v>
      </c>
      <c r="Q574" s="4">
        <f>VLOOKUP($C574,'time leaving home q1 q2 q3'!$C$2:$F$956,4,FALSE)</f>
        <v>0.39652777777777781</v>
      </c>
      <c r="R574" s="14">
        <f>VLOOKUP($C574,'commute time q1 q2 q3'!$C$2:$F$957,3,FALSE)</f>
        <v>12.220018885741265</v>
      </c>
      <c r="S574" s="4">
        <f t="shared" si="52"/>
        <v>0.40486111111111117</v>
      </c>
      <c r="T574" s="13">
        <f t="shared" si="53"/>
        <v>169.00000000000003</v>
      </c>
    </row>
    <row r="575" spans="1:20" x14ac:dyDescent="0.25">
      <c r="A575" s="6" t="s">
        <v>692</v>
      </c>
      <c r="B575" s="6">
        <v>24420</v>
      </c>
      <c r="C575" s="6" t="s">
        <v>693</v>
      </c>
      <c r="D575" s="6" t="str">
        <f>VLOOKUP(C575,'alternate id'!$A$2:$C$956,3,FALSE)</f>
        <v>Grants Pass, OR</v>
      </c>
      <c r="E575" s="4">
        <f>VLOOKUP(D575,'sunrise times'!$A$2:$B$956,2,FALSE)</f>
        <v>0.28125</v>
      </c>
      <c r="F575" s="4"/>
      <c r="G575" s="4">
        <f>VLOOKUP($C575,'time leaving home q1 q2 q3'!$C$2:$F$956,2,FALSE)</f>
        <v>0.27986111111111112</v>
      </c>
      <c r="H575" s="14">
        <f>VLOOKUP($C575,'commute time q1 q2 q3'!$C$2:$F$957,2,FALSE)</f>
        <v>8.8082478145191949</v>
      </c>
      <c r="I575" s="4">
        <f t="shared" si="48"/>
        <v>0.28541666666666665</v>
      </c>
      <c r="J575" s="13">
        <f t="shared" si="49"/>
        <v>5.9999999999999787</v>
      </c>
      <c r="K575" s="4"/>
      <c r="L575" s="4">
        <f>VLOOKUP($C575,'time leaving home q1 q2 q3'!$C$2:$F$956,3,FALSE)</f>
        <v>0.31666666666666665</v>
      </c>
      <c r="M575" s="14">
        <f>VLOOKUP($C575,'commute time q1 q2 q3'!$C$2:$F$957,3,FALSE)</f>
        <v>15.352003542174009</v>
      </c>
      <c r="N575" s="4">
        <f t="shared" si="50"/>
        <v>0.32708333333333334</v>
      </c>
      <c r="O575" s="13">
        <f t="shared" si="51"/>
        <v>66</v>
      </c>
      <c r="Q575" s="4">
        <f>VLOOKUP($C575,'time leaving home q1 q2 q3'!$C$2:$F$956,4,FALSE)</f>
        <v>0.37291666666666662</v>
      </c>
      <c r="R575" s="14">
        <f>VLOOKUP($C575,'commute time q1 q2 q3'!$C$2:$F$957,3,FALSE)</f>
        <v>15.352003542174009</v>
      </c>
      <c r="S575" s="4">
        <f t="shared" si="52"/>
        <v>0.3833333333333333</v>
      </c>
      <c r="T575" s="13">
        <f t="shared" si="53"/>
        <v>146.99999999999994</v>
      </c>
    </row>
    <row r="576" spans="1:20" x14ac:dyDescent="0.25">
      <c r="A576" s="6" t="s">
        <v>994</v>
      </c>
      <c r="B576" s="6">
        <v>30580</v>
      </c>
      <c r="C576" s="6" t="s">
        <v>995</v>
      </c>
      <c r="D576" s="6" t="str">
        <f>VLOOKUP(C576,'alternate id'!$A$2:$C$956,3,FALSE)</f>
        <v>Liberal, KS</v>
      </c>
      <c r="E576" s="4">
        <f>VLOOKUP(D576,'sunrise times'!$A$2:$B$956,2,FALSE)</f>
        <v>0.30277777777777776</v>
      </c>
      <c r="F576" s="4"/>
      <c r="G576" s="4">
        <f>VLOOKUP($C576,'time leaving home q1 q2 q3'!$C$2:$F$956,2,FALSE)</f>
        <v>0.26874999999999999</v>
      </c>
      <c r="H576" s="14">
        <f>VLOOKUP($C576,'commute time q1 q2 q3'!$C$2:$F$957,2,FALSE)</f>
        <v>6.7014602487831265</v>
      </c>
      <c r="I576" s="4">
        <f t="shared" si="48"/>
        <v>0.27291666666666664</v>
      </c>
      <c r="J576" s="13">
        <f t="shared" si="49"/>
        <v>-43.000000000000007</v>
      </c>
      <c r="K576" s="4"/>
      <c r="L576" s="4">
        <f>VLOOKUP($C576,'time leaving home q1 q2 q3'!$C$2:$F$956,3,FALSE)</f>
        <v>0.31666666666666665</v>
      </c>
      <c r="M576" s="14">
        <f>VLOOKUP($C576,'commute time q1 q2 q3'!$C$2:$F$957,3,FALSE)</f>
        <v>10.633860045146728</v>
      </c>
      <c r="N576" s="4">
        <f t="shared" si="50"/>
        <v>0.32361111111111107</v>
      </c>
      <c r="O576" s="13">
        <f t="shared" si="51"/>
        <v>29.999999999999972</v>
      </c>
      <c r="Q576" s="4">
        <f>VLOOKUP($C576,'time leaving home q1 q2 q3'!$C$2:$F$956,4,FALSE)</f>
        <v>0.41180555555555554</v>
      </c>
      <c r="R576" s="14">
        <f>VLOOKUP($C576,'commute time q1 q2 q3'!$C$2:$F$957,3,FALSE)</f>
        <v>10.633860045146728</v>
      </c>
      <c r="S576" s="4">
        <f t="shared" si="52"/>
        <v>0.41874999999999996</v>
      </c>
      <c r="T576" s="13">
        <f t="shared" si="53"/>
        <v>166.99999999999997</v>
      </c>
    </row>
    <row r="577" spans="1:20" x14ac:dyDescent="0.25">
      <c r="A577" s="6" t="s">
        <v>1878</v>
      </c>
      <c r="B577" s="6">
        <v>48980</v>
      </c>
      <c r="C577" s="6" t="s">
        <v>1879</v>
      </c>
      <c r="D577" s="6" t="str">
        <f>VLOOKUP(C577,'alternate id'!$A$2:$C$956,3,FALSE)</f>
        <v>Wilson, NC</v>
      </c>
      <c r="E577" s="4">
        <f>VLOOKUP(D577,'sunrise times'!$A$2:$B$956,2,FALSE)</f>
        <v>0.28055555555555556</v>
      </c>
      <c r="F577" s="4"/>
      <c r="G577" s="4">
        <f>VLOOKUP($C577,'time leaving home q1 q2 q3'!$C$2:$F$956,2,FALSE)</f>
        <v>0.27916666666666667</v>
      </c>
      <c r="H577" s="14">
        <f>VLOOKUP($C577,'commute time q1 q2 q3'!$C$2:$F$957,2,FALSE)</f>
        <v>11.280039599059522</v>
      </c>
      <c r="I577" s="4">
        <f t="shared" si="48"/>
        <v>0.28680555555555554</v>
      </c>
      <c r="J577" s="13">
        <f t="shared" si="49"/>
        <v>8.999999999999968</v>
      </c>
      <c r="K577" s="4"/>
      <c r="L577" s="4">
        <f>VLOOKUP($C577,'time leaving home q1 q2 q3'!$C$2:$F$956,3,FALSE)</f>
        <v>0.31666666666666665</v>
      </c>
      <c r="M577" s="14">
        <f>VLOOKUP($C577,'commute time q1 q2 q3'!$C$2:$F$957,3,FALSE)</f>
        <v>16.54889992902768</v>
      </c>
      <c r="N577" s="4">
        <f t="shared" si="50"/>
        <v>0.32777777777777778</v>
      </c>
      <c r="O577" s="13">
        <f t="shared" si="51"/>
        <v>68</v>
      </c>
      <c r="Q577" s="4">
        <f>VLOOKUP($C577,'time leaving home q1 q2 q3'!$C$2:$F$956,4,FALSE)</f>
        <v>0.36527777777777781</v>
      </c>
      <c r="R577" s="14">
        <f>VLOOKUP($C577,'commute time q1 q2 q3'!$C$2:$F$957,3,FALSE)</f>
        <v>16.54889992902768</v>
      </c>
      <c r="S577" s="4">
        <f t="shared" si="52"/>
        <v>0.37638888888888894</v>
      </c>
      <c r="T577" s="13">
        <f t="shared" si="53"/>
        <v>138.00000000000006</v>
      </c>
    </row>
    <row r="578" spans="1:20" x14ac:dyDescent="0.25">
      <c r="A578" s="6" t="s">
        <v>632</v>
      </c>
      <c r="B578" s="6">
        <v>23060</v>
      </c>
      <c r="C578" s="6" t="s">
        <v>633</v>
      </c>
      <c r="D578" s="6" t="str">
        <f>VLOOKUP(C578,'alternate id'!$A$2:$C$956,3,FALSE)</f>
        <v>Fort Wayne, IN</v>
      </c>
      <c r="E578" s="4">
        <f>VLOOKUP(D578,'sunrise times'!$A$2:$B$956,2,FALSE)</f>
        <v>0.3</v>
      </c>
      <c r="F578" s="4"/>
      <c r="G578" s="4">
        <f>VLOOKUP($C578,'time leaving home q1 q2 q3'!$C$2:$F$956,2,FALSE)</f>
        <v>0.27847222222222223</v>
      </c>
      <c r="H578" s="14">
        <f>VLOOKUP($C578,'commute time q1 q2 q3'!$C$2:$F$957,2,FALSE)</f>
        <v>12.905963603037444</v>
      </c>
      <c r="I578" s="4">
        <f t="shared" si="48"/>
        <v>0.28680555555555559</v>
      </c>
      <c r="J578" s="13">
        <f t="shared" si="49"/>
        <v>-18.999999999999932</v>
      </c>
      <c r="K578" s="4"/>
      <c r="L578" s="4">
        <f>VLOOKUP($C578,'time leaving home q1 q2 q3'!$C$2:$F$956,3,FALSE)</f>
        <v>0.31666666666666665</v>
      </c>
      <c r="M578" s="14">
        <f>VLOOKUP($C578,'commute time q1 q2 q3'!$C$2:$F$957,3,FALSE)</f>
        <v>20.06792607592341</v>
      </c>
      <c r="N578" s="4">
        <f t="shared" si="50"/>
        <v>0.33055555555555555</v>
      </c>
      <c r="O578" s="13">
        <f t="shared" si="51"/>
        <v>44</v>
      </c>
      <c r="Q578" s="4">
        <f>VLOOKUP($C578,'time leaving home q1 q2 q3'!$C$2:$F$956,4,FALSE)</f>
        <v>0.37638888888888888</v>
      </c>
      <c r="R578" s="14">
        <f>VLOOKUP($C578,'commute time q1 q2 q3'!$C$2:$F$957,3,FALSE)</f>
        <v>20.06792607592341</v>
      </c>
      <c r="S578" s="4">
        <f t="shared" si="52"/>
        <v>0.39027777777777778</v>
      </c>
      <c r="T578" s="13">
        <f t="shared" si="53"/>
        <v>130.00000000000003</v>
      </c>
    </row>
    <row r="579" spans="1:20" x14ac:dyDescent="0.25">
      <c r="A579" s="6" t="s">
        <v>258</v>
      </c>
      <c r="B579" s="6">
        <v>15340</v>
      </c>
      <c r="C579" s="6" t="s">
        <v>259</v>
      </c>
      <c r="D579" s="6" t="str">
        <f>VLOOKUP(C579,'alternate id'!$A$2:$C$956,3,FALSE)</f>
        <v>Bucyrus, OH</v>
      </c>
      <c r="E579" s="4">
        <f>VLOOKUP(D579,'sunrise times'!$A$2:$B$956,2,FALSE)</f>
        <v>0.29444444444444445</v>
      </c>
      <c r="F579" s="4"/>
      <c r="G579" s="4">
        <f>VLOOKUP($C579,'time leaving home q1 q2 q3'!$C$2:$F$956,2,FALSE)</f>
        <v>0.27361111111111108</v>
      </c>
      <c r="H579" s="14">
        <f>VLOOKUP($C579,'commute time q1 q2 q3'!$C$2:$F$957,2,FALSE)</f>
        <v>10.110057471264367</v>
      </c>
      <c r="I579" s="4">
        <f t="shared" si="48"/>
        <v>0.2805555555555555</v>
      </c>
      <c r="J579" s="13">
        <f t="shared" si="49"/>
        <v>-20.000000000000089</v>
      </c>
      <c r="K579" s="4"/>
      <c r="L579" s="4">
        <f>VLOOKUP($C579,'time leaving home q1 q2 q3'!$C$2:$F$956,3,FALSE)</f>
        <v>0.31666666666666665</v>
      </c>
      <c r="M579" s="14">
        <f>VLOOKUP($C579,'commute time q1 q2 q3'!$C$2:$F$957,3,FALSE)</f>
        <v>17.061203319502074</v>
      </c>
      <c r="N579" s="4">
        <f t="shared" si="50"/>
        <v>0.32847222222222222</v>
      </c>
      <c r="O579" s="13">
        <f t="shared" si="51"/>
        <v>48.999999999999986</v>
      </c>
      <c r="Q579" s="4">
        <f>VLOOKUP($C579,'time leaving home q1 q2 q3'!$C$2:$F$956,4,FALSE)</f>
        <v>0.37361111111111112</v>
      </c>
      <c r="R579" s="14">
        <f>VLOOKUP($C579,'commute time q1 q2 q3'!$C$2:$F$957,3,FALSE)</f>
        <v>17.061203319502074</v>
      </c>
      <c r="S579" s="4">
        <f t="shared" si="52"/>
        <v>0.38541666666666669</v>
      </c>
      <c r="T579" s="13">
        <f t="shared" si="53"/>
        <v>131</v>
      </c>
    </row>
    <row r="580" spans="1:20" x14ac:dyDescent="0.25">
      <c r="A580" s="6" t="s">
        <v>1468</v>
      </c>
      <c r="B580" s="6">
        <v>40260</v>
      </c>
      <c r="C580" s="6" t="s">
        <v>1469</v>
      </c>
      <c r="D580" s="6" t="str">
        <f>VLOOKUP(C580,'alternate id'!$A$2:$C$956,3,FALSE)</f>
        <v>Roanoke Rapids, NC</v>
      </c>
      <c r="E580" s="4">
        <f>VLOOKUP(D580,'sunrise times'!$A$2:$B$956,2,FALSE)</f>
        <v>0.27986111111111112</v>
      </c>
      <c r="F580" s="4"/>
      <c r="G580" s="4">
        <f>VLOOKUP($C580,'time leaving home q1 q2 q3'!$C$2:$F$956,2,FALSE)</f>
        <v>0.27499999999999997</v>
      </c>
      <c r="H580" s="14">
        <f>VLOOKUP($C580,'commute time q1 q2 q3'!$C$2:$F$957,2,FALSE)</f>
        <v>11.1</v>
      </c>
      <c r="I580" s="4">
        <f t="shared" ref="I580:I643" si="54">G580+TIME(0,H580,0)</f>
        <v>0.28263888888888883</v>
      </c>
      <c r="J580" s="13">
        <f t="shared" ref="J580:J643" si="55">(I580-$E580)*60*24</f>
        <v>3.9999999999999059</v>
      </c>
      <c r="K580" s="4"/>
      <c r="L580" s="4">
        <f>VLOOKUP($C580,'time leaving home q1 q2 q3'!$C$2:$F$956,3,FALSE)</f>
        <v>0.31666666666666665</v>
      </c>
      <c r="M580" s="14">
        <f>VLOOKUP($C580,'commute time q1 q2 q3'!$C$2:$F$957,3,FALSE)</f>
        <v>18.530147610708031</v>
      </c>
      <c r="N580" s="4">
        <f t="shared" ref="N580:N643" si="56">L580+TIME(0,M580,0)</f>
        <v>0.32916666666666666</v>
      </c>
      <c r="O580" s="13">
        <f t="shared" ref="O580:O643" si="57">(N580-$E580)*60*24</f>
        <v>71</v>
      </c>
      <c r="Q580" s="4">
        <f>VLOOKUP($C580,'time leaving home q1 q2 q3'!$C$2:$F$956,4,FALSE)</f>
        <v>0.37152777777777773</v>
      </c>
      <c r="R580" s="14">
        <f>VLOOKUP($C580,'commute time q1 q2 q3'!$C$2:$F$957,3,FALSE)</f>
        <v>18.530147610708031</v>
      </c>
      <c r="S580" s="4">
        <f t="shared" ref="S580:S643" si="58">Q580+TIME(0,R580,0)</f>
        <v>0.38402777777777775</v>
      </c>
      <c r="T580" s="13">
        <f t="shared" ref="T580:T643" si="59">(S580-$E580)*60*24</f>
        <v>149.99999999999994</v>
      </c>
    </row>
    <row r="581" spans="1:20" x14ac:dyDescent="0.25">
      <c r="A581" s="6" t="s">
        <v>1500</v>
      </c>
      <c r="B581" s="6">
        <v>40860</v>
      </c>
      <c r="C581" s="6" t="s">
        <v>1501</v>
      </c>
      <c r="D581" s="6" t="str">
        <f>VLOOKUP(C581,'alternate id'!$A$2:$C$956,3,FALSE)</f>
        <v>Rutland, VT</v>
      </c>
      <c r="E581" s="4">
        <f>VLOOKUP(D581,'sunrise times'!$A$2:$B$956,2,FALSE)</f>
        <v>0.26597222222222222</v>
      </c>
      <c r="F581" s="4"/>
      <c r="G581" s="4">
        <f>VLOOKUP($C581,'time leaving home q1 q2 q3'!$C$2:$F$956,2,FALSE)</f>
        <v>0.27847222222222223</v>
      </c>
      <c r="H581" s="14">
        <f>VLOOKUP($C581,'commute time q1 q2 q3'!$C$2:$F$957,2,FALSE)</f>
        <v>8.7157612853863817</v>
      </c>
      <c r="I581" s="4">
        <f t="shared" si="54"/>
        <v>0.28402777777777777</v>
      </c>
      <c r="J581" s="13">
        <f t="shared" si="55"/>
        <v>25.999999999999986</v>
      </c>
      <c r="K581" s="4"/>
      <c r="L581" s="4">
        <f>VLOOKUP($C581,'time leaving home q1 q2 q3'!$C$2:$F$956,3,FALSE)</f>
        <v>0.31666666666666665</v>
      </c>
      <c r="M581" s="14">
        <f>VLOOKUP($C581,'commute time q1 q2 q3'!$C$2:$F$957,3,FALSE)</f>
        <v>16.906876015159717</v>
      </c>
      <c r="N581" s="4">
        <f t="shared" si="56"/>
        <v>0.32777777777777778</v>
      </c>
      <c r="O581" s="13">
        <f t="shared" si="57"/>
        <v>89</v>
      </c>
      <c r="Q581" s="4">
        <f>VLOOKUP($C581,'time leaving home q1 q2 q3'!$C$2:$F$956,4,FALSE)</f>
        <v>0.36319444444444443</v>
      </c>
      <c r="R581" s="14">
        <f>VLOOKUP($C581,'commute time q1 q2 q3'!$C$2:$F$957,3,FALSE)</f>
        <v>16.906876015159717</v>
      </c>
      <c r="S581" s="4">
        <f t="shared" si="58"/>
        <v>0.37430555555555556</v>
      </c>
      <c r="T581" s="13">
        <f t="shared" si="59"/>
        <v>156</v>
      </c>
    </row>
    <row r="582" spans="1:20" x14ac:dyDescent="0.25">
      <c r="A582" s="6" t="s">
        <v>748</v>
      </c>
      <c r="B582" s="6">
        <v>25580</v>
      </c>
      <c r="C582" s="6" t="s">
        <v>749</v>
      </c>
      <c r="D582" s="6" t="str">
        <f>VLOOKUP(C582,'alternate id'!$A$2:$C$956,3,FALSE)</f>
        <v>Hastings, NE</v>
      </c>
      <c r="E582" s="4">
        <f>VLOOKUP(D582,'sunrise times'!$A$2:$B$956,2,FALSE)</f>
        <v>0.2951388888888889</v>
      </c>
      <c r="F582" s="4"/>
      <c r="G582" s="4">
        <f>VLOOKUP($C582,'time leaving home q1 q2 q3'!$C$2:$F$956,2,FALSE)</f>
        <v>0.27847222222222223</v>
      </c>
      <c r="H582" s="14">
        <f>VLOOKUP($C582,'commute time q1 q2 q3'!$C$2:$F$957,2,FALSE)</f>
        <v>7.3793891543735715</v>
      </c>
      <c r="I582" s="4">
        <f t="shared" si="54"/>
        <v>0.28333333333333333</v>
      </c>
      <c r="J582" s="13">
        <f t="shared" si="55"/>
        <v>-17.000000000000021</v>
      </c>
      <c r="K582" s="4"/>
      <c r="L582" s="4">
        <f>VLOOKUP($C582,'time leaving home q1 q2 q3'!$C$2:$F$956,3,FALSE)</f>
        <v>0.31666666666666665</v>
      </c>
      <c r="M582" s="14">
        <f>VLOOKUP($C582,'commute time q1 q2 q3'!$C$2:$F$957,3,FALSE)</f>
        <v>12.390060947022972</v>
      </c>
      <c r="N582" s="4">
        <f t="shared" si="56"/>
        <v>0.32500000000000001</v>
      </c>
      <c r="O582" s="13">
        <f t="shared" si="57"/>
        <v>43.000000000000007</v>
      </c>
      <c r="Q582" s="4">
        <f>VLOOKUP($C582,'time leaving home q1 q2 q3'!$C$2:$F$956,4,FALSE)</f>
        <v>0.35416666666666669</v>
      </c>
      <c r="R582" s="14">
        <f>VLOOKUP($C582,'commute time q1 q2 q3'!$C$2:$F$957,3,FALSE)</f>
        <v>12.390060947022972</v>
      </c>
      <c r="S582" s="4">
        <f t="shared" si="58"/>
        <v>0.36250000000000004</v>
      </c>
      <c r="T582" s="13">
        <f t="shared" si="59"/>
        <v>97.000000000000057</v>
      </c>
    </row>
    <row r="583" spans="1:20" x14ac:dyDescent="0.25">
      <c r="A583" s="6" t="s">
        <v>1624</v>
      </c>
      <c r="B583" s="6">
        <v>43500</v>
      </c>
      <c r="C583" s="6" t="s">
        <v>1625</v>
      </c>
      <c r="D583" s="6" t="str">
        <f>VLOOKUP(C583,'alternate id'!$A$2:$C$956,3,FALSE)</f>
        <v>Silver City, NM</v>
      </c>
      <c r="E583" s="4">
        <f>VLOOKUP(D583,'sunrise times'!$A$2:$B$956,2,FALSE)</f>
        <v>0.28194444444444444</v>
      </c>
      <c r="F583" s="4"/>
      <c r="G583" s="4">
        <f>VLOOKUP($C583,'time leaving home q1 q2 q3'!$C$2:$F$956,2,FALSE)</f>
        <v>0.27638888888888891</v>
      </c>
      <c r="H583" s="14">
        <f>VLOOKUP($C583,'commute time q1 q2 q3'!$C$2:$F$957,2,FALSE)</f>
        <v>8.2771929824561408</v>
      </c>
      <c r="I583" s="4">
        <f t="shared" si="54"/>
        <v>0.28194444444444444</v>
      </c>
      <c r="J583" s="13">
        <f t="shared" si="55"/>
        <v>0</v>
      </c>
      <c r="K583" s="4"/>
      <c r="L583" s="4">
        <f>VLOOKUP($C583,'time leaving home q1 q2 q3'!$C$2:$F$956,3,FALSE)</f>
        <v>0.31666666666666665</v>
      </c>
      <c r="M583" s="14">
        <f>VLOOKUP($C583,'commute time q1 q2 q3'!$C$2:$F$957,3,FALSE)</f>
        <v>15.32743810005053</v>
      </c>
      <c r="N583" s="4">
        <f t="shared" si="56"/>
        <v>0.32708333333333334</v>
      </c>
      <c r="O583" s="13">
        <f t="shared" si="57"/>
        <v>65.000000000000014</v>
      </c>
      <c r="Q583" s="4">
        <f>VLOOKUP($C583,'time leaving home q1 q2 q3'!$C$2:$F$956,4,FALSE)</f>
        <v>0.3659722222222222</v>
      </c>
      <c r="R583" s="14">
        <f>VLOOKUP($C583,'commute time q1 q2 q3'!$C$2:$F$957,3,FALSE)</f>
        <v>15.32743810005053</v>
      </c>
      <c r="S583" s="4">
        <f t="shared" si="58"/>
        <v>0.37638888888888888</v>
      </c>
      <c r="T583" s="13">
        <f t="shared" si="59"/>
        <v>136</v>
      </c>
    </row>
    <row r="584" spans="1:20" x14ac:dyDescent="0.25">
      <c r="A584" s="6" t="s">
        <v>1070</v>
      </c>
      <c r="B584" s="6">
        <v>32140</v>
      </c>
      <c r="C584" s="6" t="s">
        <v>1071</v>
      </c>
      <c r="D584" s="6" t="str">
        <f>VLOOKUP(C584,'alternate id'!$A$2:$C$956,3,FALSE)</f>
        <v>Marshall, MN</v>
      </c>
      <c r="E584" s="4">
        <f>VLOOKUP(D584,'sunrise times'!$A$2:$B$956,2,FALSE)</f>
        <v>0.28750000000000003</v>
      </c>
      <c r="F584" s="4"/>
      <c r="G584" s="4">
        <f>VLOOKUP($C584,'time leaving home q1 q2 q3'!$C$2:$F$956,2,FALSE)</f>
        <v>0.28541666666666665</v>
      </c>
      <c r="H584" s="14">
        <f>VLOOKUP($C584,'commute time q1 q2 q3'!$C$2:$F$957,2,FALSE)</f>
        <v>6.7364578426754598</v>
      </c>
      <c r="I584" s="4">
        <f t="shared" si="54"/>
        <v>0.2895833333333333</v>
      </c>
      <c r="J584" s="13">
        <f t="shared" si="55"/>
        <v>2.9999999999999094</v>
      </c>
      <c r="K584" s="4"/>
      <c r="L584" s="4">
        <f>VLOOKUP($C584,'time leaving home q1 q2 q3'!$C$2:$F$956,3,FALSE)</f>
        <v>0.31666666666666665</v>
      </c>
      <c r="M584" s="14">
        <f>VLOOKUP($C584,'commute time q1 q2 q3'!$C$2:$F$957,3,FALSE)</f>
        <v>11.332011106703689</v>
      </c>
      <c r="N584" s="4">
        <f t="shared" si="56"/>
        <v>0.32430555555555551</v>
      </c>
      <c r="O584" s="13">
        <f t="shared" si="57"/>
        <v>52.999999999999886</v>
      </c>
      <c r="Q584" s="4">
        <f>VLOOKUP($C584,'time leaving home q1 q2 q3'!$C$2:$F$956,4,FALSE)</f>
        <v>0.3520833333333333</v>
      </c>
      <c r="R584" s="14">
        <f>VLOOKUP($C584,'commute time q1 q2 q3'!$C$2:$F$957,3,FALSE)</f>
        <v>11.332011106703689</v>
      </c>
      <c r="S584" s="4">
        <f t="shared" si="58"/>
        <v>0.35972222222222217</v>
      </c>
      <c r="T584" s="13">
        <f t="shared" si="59"/>
        <v>103.99999999999986</v>
      </c>
    </row>
    <row r="585" spans="1:20" x14ac:dyDescent="0.25">
      <c r="A585" s="6" t="s">
        <v>520</v>
      </c>
      <c r="B585" s="6">
        <v>20740</v>
      </c>
      <c r="C585" s="6" t="s">
        <v>521</v>
      </c>
      <c r="D585" s="6" t="str">
        <f>VLOOKUP(C585,'alternate id'!$A$2:$C$956,3,FALSE)</f>
        <v>Eau Claire, WI</v>
      </c>
      <c r="E585" s="4">
        <f>VLOOKUP(D585,'sunrise times'!$A$2:$B$956,2,FALSE)</f>
        <v>0.27569444444444446</v>
      </c>
      <c r="F585" s="4"/>
      <c r="G585" s="4">
        <f>VLOOKUP($C585,'time leaving home q1 q2 q3'!$C$2:$F$956,2,FALSE)</f>
        <v>0.27569444444444441</v>
      </c>
      <c r="H585" s="14">
        <f>VLOOKUP($C585,'commute time q1 q2 q3'!$C$2:$F$957,2,FALSE)</f>
        <v>10.520550224638082</v>
      </c>
      <c r="I585" s="4">
        <f t="shared" si="54"/>
        <v>0.28263888888888883</v>
      </c>
      <c r="J585" s="13">
        <f t="shared" si="55"/>
        <v>9.9999999999998845</v>
      </c>
      <c r="K585" s="4"/>
      <c r="L585" s="4">
        <f>VLOOKUP($C585,'time leaving home q1 q2 q3'!$C$2:$F$956,3,FALSE)</f>
        <v>0.31666666666666665</v>
      </c>
      <c r="M585" s="14">
        <f>VLOOKUP($C585,'commute time q1 q2 q3'!$C$2:$F$957,3,FALSE)</f>
        <v>16.00749272400768</v>
      </c>
      <c r="N585" s="4">
        <f t="shared" si="56"/>
        <v>0.32777777777777778</v>
      </c>
      <c r="O585" s="13">
        <f t="shared" si="57"/>
        <v>74.999999999999972</v>
      </c>
      <c r="Q585" s="4">
        <f>VLOOKUP($C585,'time leaving home q1 q2 q3'!$C$2:$F$956,4,FALSE)</f>
        <v>0.40277777777777773</v>
      </c>
      <c r="R585" s="14">
        <f>VLOOKUP($C585,'commute time q1 q2 q3'!$C$2:$F$957,3,FALSE)</f>
        <v>16.00749272400768</v>
      </c>
      <c r="S585" s="4">
        <f t="shared" si="58"/>
        <v>0.41388888888888886</v>
      </c>
      <c r="T585" s="13">
        <f t="shared" si="59"/>
        <v>198.99999999999994</v>
      </c>
    </row>
    <row r="586" spans="1:20" x14ac:dyDescent="0.25">
      <c r="A586" s="6" t="s">
        <v>36</v>
      </c>
      <c r="B586" s="6">
        <v>10740</v>
      </c>
      <c r="C586" s="6" t="s">
        <v>37</v>
      </c>
      <c r="D586" s="6" t="str">
        <f>VLOOKUP(C586,'alternate id'!$A$2:$C$956,3,FALSE)</f>
        <v>Albuquerque, NM</v>
      </c>
      <c r="E586" s="4">
        <f>VLOOKUP(D586,'sunrise times'!$A$2:$B$956,2,FALSE)</f>
        <v>0.27708333333333335</v>
      </c>
      <c r="F586" s="4"/>
      <c r="G586" s="4">
        <f>VLOOKUP($C586,'time leaving home q1 q2 q3'!$C$2:$F$956,2,FALSE)</f>
        <v>0.27986111111111112</v>
      </c>
      <c r="H586" s="14">
        <f>VLOOKUP($C586,'commute time q1 q2 q3'!$C$2:$F$957,2,FALSE)</f>
        <v>13.896096387339837</v>
      </c>
      <c r="I586" s="4">
        <f t="shared" si="54"/>
        <v>0.28888888888888892</v>
      </c>
      <c r="J586" s="13">
        <f t="shared" si="55"/>
        <v>17.000000000000021</v>
      </c>
      <c r="K586" s="4"/>
      <c r="L586" s="4">
        <f>VLOOKUP($C586,'time leaving home q1 q2 q3'!$C$2:$F$956,3,FALSE)</f>
        <v>0.31666666666666665</v>
      </c>
      <c r="M586" s="14">
        <f>VLOOKUP($C586,'commute time q1 q2 q3'!$C$2:$F$957,3,FALSE)</f>
        <v>21.300888895271193</v>
      </c>
      <c r="N586" s="4">
        <f t="shared" si="56"/>
        <v>0.33124999999999999</v>
      </c>
      <c r="O586" s="13">
        <f t="shared" si="57"/>
        <v>77.999999999999957</v>
      </c>
      <c r="Q586" s="4">
        <f>VLOOKUP($C586,'time leaving home q1 q2 q3'!$C$2:$F$956,4,FALSE)</f>
        <v>0.36874999999999997</v>
      </c>
      <c r="R586" s="14">
        <f>VLOOKUP($C586,'commute time q1 q2 q3'!$C$2:$F$957,3,FALSE)</f>
        <v>21.300888895271193</v>
      </c>
      <c r="S586" s="4">
        <f t="shared" si="58"/>
        <v>0.3833333333333333</v>
      </c>
      <c r="T586" s="13">
        <f t="shared" si="59"/>
        <v>152.99999999999994</v>
      </c>
    </row>
    <row r="587" spans="1:20" x14ac:dyDescent="0.25">
      <c r="A587" s="6" t="s">
        <v>1446</v>
      </c>
      <c r="B587" s="6">
        <v>39820</v>
      </c>
      <c r="C587" s="6" t="s">
        <v>1447</v>
      </c>
      <c r="D587" s="6" t="str">
        <f>VLOOKUP(C587,'alternate id'!$A$2:$C$956,3,FALSE)</f>
        <v>Redding, CA</v>
      </c>
      <c r="E587" s="4">
        <f>VLOOKUP(D587,'sunrise times'!$A$2:$B$956,2,FALSE)</f>
        <v>0.27847222222222223</v>
      </c>
      <c r="F587" s="4"/>
      <c r="G587" s="4">
        <f>VLOOKUP($C587,'time leaving home q1 q2 q3'!$C$2:$F$956,2,FALSE)</f>
        <v>0.28055555555555556</v>
      </c>
      <c r="H587" s="14">
        <f>VLOOKUP($C587,'commute time q1 q2 q3'!$C$2:$F$957,2,FALSE)</f>
        <v>10.938820002725167</v>
      </c>
      <c r="I587" s="4">
        <f t="shared" si="54"/>
        <v>0.28749999999999998</v>
      </c>
      <c r="J587" s="13">
        <f t="shared" si="55"/>
        <v>12.999999999999954</v>
      </c>
      <c r="K587" s="4"/>
      <c r="L587" s="4">
        <f>VLOOKUP($C587,'time leaving home q1 q2 q3'!$C$2:$F$956,3,FALSE)</f>
        <v>0.31666666666666665</v>
      </c>
      <c r="M587" s="14">
        <f>VLOOKUP($C587,'commute time q1 q2 q3'!$C$2:$F$957,3,FALSE)</f>
        <v>16.196286649302078</v>
      </c>
      <c r="N587" s="4">
        <f t="shared" si="56"/>
        <v>0.32777777777777778</v>
      </c>
      <c r="O587" s="13">
        <f t="shared" si="57"/>
        <v>71</v>
      </c>
      <c r="Q587" s="4">
        <f>VLOOKUP($C587,'time leaving home q1 q2 q3'!$C$2:$F$956,4,FALSE)</f>
        <v>0.37013888888888885</v>
      </c>
      <c r="R587" s="14">
        <f>VLOOKUP($C587,'commute time q1 q2 q3'!$C$2:$F$957,3,FALSE)</f>
        <v>16.196286649302078</v>
      </c>
      <c r="S587" s="4">
        <f t="shared" si="58"/>
        <v>0.38124999999999998</v>
      </c>
      <c r="T587" s="13">
        <f t="shared" si="59"/>
        <v>147.99999999999994</v>
      </c>
    </row>
    <row r="588" spans="1:20" x14ac:dyDescent="0.25">
      <c r="A588" s="6" t="s">
        <v>922</v>
      </c>
      <c r="B588" s="6">
        <v>29100</v>
      </c>
      <c r="C588" s="6" t="s">
        <v>923</v>
      </c>
      <c r="D588" s="6" t="str">
        <f>VLOOKUP(C588,'alternate id'!$A$2:$C$956,3,FALSE)</f>
        <v>La Crosse, WI</v>
      </c>
      <c r="E588" s="4">
        <f>VLOOKUP(D588,'sunrise times'!$A$2:$B$956,2,FALSE)</f>
        <v>0.27499999999999997</v>
      </c>
      <c r="F588" s="4"/>
      <c r="G588" s="4">
        <f>VLOOKUP($C588,'time leaving home q1 q2 q3'!$C$2:$F$956,2,FALSE)</f>
        <v>0.27916666666666667</v>
      </c>
      <c r="H588" s="14">
        <f>VLOOKUP($C588,'commute time q1 q2 q3'!$C$2:$F$957,2,FALSE)</f>
        <v>10.932353796915915</v>
      </c>
      <c r="I588" s="4">
        <f t="shared" si="54"/>
        <v>0.28611111111111109</v>
      </c>
      <c r="J588" s="13">
        <f t="shared" si="55"/>
        <v>16.000000000000021</v>
      </c>
      <c r="K588" s="4"/>
      <c r="L588" s="4">
        <f>VLOOKUP($C588,'time leaving home q1 q2 q3'!$C$2:$F$956,3,FALSE)</f>
        <v>0.31666666666666665</v>
      </c>
      <c r="M588" s="14">
        <f>VLOOKUP($C588,'commute time q1 q2 q3'!$C$2:$F$957,3,FALSE)</f>
        <v>16.81622860416816</v>
      </c>
      <c r="N588" s="4">
        <f t="shared" si="56"/>
        <v>0.32777777777777778</v>
      </c>
      <c r="O588" s="13">
        <f t="shared" si="57"/>
        <v>76.000000000000057</v>
      </c>
      <c r="Q588" s="4">
        <f>VLOOKUP($C588,'time leaving home q1 q2 q3'!$C$2:$F$956,4,FALSE)</f>
        <v>0.39305555555555555</v>
      </c>
      <c r="R588" s="14">
        <f>VLOOKUP($C588,'commute time q1 q2 q3'!$C$2:$F$957,3,FALSE)</f>
        <v>16.81622860416816</v>
      </c>
      <c r="S588" s="4">
        <f t="shared" si="58"/>
        <v>0.40416666666666667</v>
      </c>
      <c r="T588" s="13">
        <f t="shared" si="59"/>
        <v>186.00000000000006</v>
      </c>
    </row>
    <row r="589" spans="1:20" x14ac:dyDescent="0.25">
      <c r="A589" s="6" t="s">
        <v>1454</v>
      </c>
      <c r="B589" s="6">
        <v>39980</v>
      </c>
      <c r="C589" s="6" t="s">
        <v>1455</v>
      </c>
      <c r="D589" s="6" t="str">
        <f>VLOOKUP(C589,'alternate id'!$A$2:$C$956,3,FALSE)</f>
        <v>Richmond, IN</v>
      </c>
      <c r="E589" s="4">
        <f>VLOOKUP(D589,'sunrise times'!$A$2:$B$956,2,FALSE)</f>
        <v>0.29930555555555555</v>
      </c>
      <c r="F589" s="4"/>
      <c r="G589" s="4">
        <f>VLOOKUP($C589,'time leaving home q1 q2 q3'!$C$2:$F$956,2,FALSE)</f>
        <v>0.27569444444444441</v>
      </c>
      <c r="H589" s="14">
        <f>VLOOKUP($C589,'commute time q1 q2 q3'!$C$2:$F$957,2,FALSE)</f>
        <v>10.597778115964084</v>
      </c>
      <c r="I589" s="4">
        <f t="shared" si="54"/>
        <v>0.28263888888888883</v>
      </c>
      <c r="J589" s="13">
        <f t="shared" si="55"/>
        <v>-24.000000000000075</v>
      </c>
      <c r="K589" s="4"/>
      <c r="L589" s="4">
        <f>VLOOKUP($C589,'time leaving home q1 q2 q3'!$C$2:$F$956,3,FALSE)</f>
        <v>0.31736111111111109</v>
      </c>
      <c r="M589" s="14">
        <f>VLOOKUP($C589,'commute time q1 q2 q3'!$C$2:$F$957,3,FALSE)</f>
        <v>16.047345217557982</v>
      </c>
      <c r="N589" s="4">
        <f t="shared" si="56"/>
        <v>0.32847222222222222</v>
      </c>
      <c r="O589" s="13">
        <f t="shared" si="57"/>
        <v>42.000000000000014</v>
      </c>
      <c r="Q589" s="4">
        <f>VLOOKUP($C589,'time leaving home q1 q2 q3'!$C$2:$F$956,4,FALSE)</f>
        <v>0.40277777777777773</v>
      </c>
      <c r="R589" s="14">
        <f>VLOOKUP($C589,'commute time q1 q2 q3'!$C$2:$F$957,3,FALSE)</f>
        <v>16.047345217557982</v>
      </c>
      <c r="S589" s="4">
        <f t="shared" si="58"/>
        <v>0.41388888888888886</v>
      </c>
      <c r="T589" s="13">
        <f t="shared" si="59"/>
        <v>164.99999999999997</v>
      </c>
    </row>
    <row r="590" spans="1:20" x14ac:dyDescent="0.25">
      <c r="A590" s="6" t="s">
        <v>1576</v>
      </c>
      <c r="B590" s="6">
        <v>42580</v>
      </c>
      <c r="C590" s="6" t="s">
        <v>1577</v>
      </c>
      <c r="D590" s="6" t="str">
        <f>VLOOKUP(C590,'alternate id'!$A$2:$C$956,3,FALSE)</f>
        <v>Seaford, DE</v>
      </c>
      <c r="E590" s="4">
        <f>VLOOKUP(D590,'sunrise times'!$A$2:$B$956,2,FALSE)</f>
        <v>0.27361111111111108</v>
      </c>
      <c r="F590" s="4"/>
      <c r="G590" s="4">
        <f>VLOOKUP($C590,'time leaving home q1 q2 q3'!$C$2:$F$956,2,FALSE)</f>
        <v>0.27986111111111112</v>
      </c>
      <c r="H590" s="14">
        <f>VLOOKUP($C590,'commute time q1 q2 q3'!$C$2:$F$957,2,FALSE)</f>
        <v>12.284678150498641</v>
      </c>
      <c r="I590" s="4">
        <f t="shared" si="54"/>
        <v>0.28819444444444448</v>
      </c>
      <c r="J590" s="13">
        <f t="shared" si="55"/>
        <v>21.000000000000085</v>
      </c>
      <c r="K590" s="4"/>
      <c r="L590" s="4">
        <f>VLOOKUP($C590,'time leaving home q1 q2 q3'!$C$2:$F$956,3,FALSE)</f>
        <v>0.31736111111111109</v>
      </c>
      <c r="M590" s="14">
        <f>VLOOKUP($C590,'commute time q1 q2 q3'!$C$2:$F$957,3,FALSE)</f>
        <v>21.015638784184777</v>
      </c>
      <c r="N590" s="4">
        <f t="shared" si="56"/>
        <v>0.33194444444444443</v>
      </c>
      <c r="O590" s="13">
        <f t="shared" si="57"/>
        <v>84.000000000000028</v>
      </c>
      <c r="Q590" s="4">
        <f>VLOOKUP($C590,'time leaving home q1 q2 q3'!$C$2:$F$956,4,FALSE)</f>
        <v>0.37013888888888885</v>
      </c>
      <c r="R590" s="14">
        <f>VLOOKUP($C590,'commute time q1 q2 q3'!$C$2:$F$957,3,FALSE)</f>
        <v>21.015638784184777</v>
      </c>
      <c r="S590" s="4">
        <f t="shared" si="58"/>
        <v>0.38472222222222219</v>
      </c>
      <c r="T590" s="13">
        <f t="shared" si="59"/>
        <v>160</v>
      </c>
    </row>
    <row r="591" spans="1:20" x14ac:dyDescent="0.25">
      <c r="A591" s="6" t="s">
        <v>892</v>
      </c>
      <c r="B591" s="6">
        <v>28500</v>
      </c>
      <c r="C591" s="6" t="s">
        <v>893</v>
      </c>
      <c r="D591" s="6" t="str">
        <f>VLOOKUP(C591,'alternate id'!$A$2:$C$956,3,FALSE)</f>
        <v>Kerrville, TX</v>
      </c>
      <c r="E591" s="4">
        <f>VLOOKUP(D591,'sunrise times'!$A$2:$B$956,2,FALSE)</f>
        <v>0.29791666666666666</v>
      </c>
      <c r="F591" s="4"/>
      <c r="G591" s="4">
        <f>VLOOKUP($C591,'time leaving home q1 q2 q3'!$C$2:$F$956,2,FALSE)</f>
        <v>0.28611111111111109</v>
      </c>
      <c r="H591" s="14">
        <f>VLOOKUP($C591,'commute time q1 q2 q3'!$C$2:$F$957,2,FALSE)</f>
        <v>10.498773142984609</v>
      </c>
      <c r="I591" s="4">
        <f t="shared" si="54"/>
        <v>0.29305555555555551</v>
      </c>
      <c r="J591" s="13">
        <f t="shared" si="55"/>
        <v>-7.0000000000000551</v>
      </c>
      <c r="K591" s="4"/>
      <c r="L591" s="4">
        <f>VLOOKUP($C591,'time leaving home q1 q2 q3'!$C$2:$F$956,3,FALSE)</f>
        <v>0.31736111111111109</v>
      </c>
      <c r="M591" s="14">
        <f>VLOOKUP($C591,'commute time q1 q2 q3'!$C$2:$F$957,3,FALSE)</f>
        <v>15.823880597014925</v>
      </c>
      <c r="N591" s="4">
        <f t="shared" si="56"/>
        <v>0.32777777777777778</v>
      </c>
      <c r="O591" s="13">
        <f t="shared" si="57"/>
        <v>43.000000000000007</v>
      </c>
      <c r="Q591" s="4">
        <f>VLOOKUP($C591,'time leaving home q1 q2 q3'!$C$2:$F$956,4,FALSE)</f>
        <v>0.35972222222222222</v>
      </c>
      <c r="R591" s="14">
        <f>VLOOKUP($C591,'commute time q1 q2 q3'!$C$2:$F$957,3,FALSE)</f>
        <v>15.823880597014925</v>
      </c>
      <c r="S591" s="4">
        <f t="shared" si="58"/>
        <v>0.37013888888888891</v>
      </c>
      <c r="T591" s="13">
        <f t="shared" si="59"/>
        <v>104.00000000000003</v>
      </c>
    </row>
    <row r="592" spans="1:20" x14ac:dyDescent="0.25">
      <c r="A592" s="6" t="s">
        <v>1676</v>
      </c>
      <c r="B592" s="6">
        <v>44600</v>
      </c>
      <c r="C592" s="6" t="s">
        <v>1677</v>
      </c>
      <c r="D592" s="6" t="str">
        <f>VLOOKUP(C592,'alternate id'!$A$2:$C$956,3,FALSE)</f>
        <v>Steubenville, OH</v>
      </c>
      <c r="E592" s="4">
        <f>VLOOKUP(D592,'sunrise times'!$A$2:$B$956,2,FALSE)</f>
        <v>0.28750000000000003</v>
      </c>
      <c r="F592" s="4"/>
      <c r="G592" s="4">
        <f>VLOOKUP($C592,'time leaving home q1 q2 q3'!$C$2:$F$956,2,FALSE)</f>
        <v>0.26597222222222222</v>
      </c>
      <c r="H592" s="14">
        <f>VLOOKUP($C592,'commute time q1 q2 q3'!$C$2:$F$957,2,FALSE)</f>
        <v>11.681597611048899</v>
      </c>
      <c r="I592" s="4">
        <f t="shared" si="54"/>
        <v>0.27361111111111108</v>
      </c>
      <c r="J592" s="13">
        <f t="shared" si="55"/>
        <v>-20.000000000000089</v>
      </c>
      <c r="K592" s="4"/>
      <c r="L592" s="4">
        <f>VLOOKUP($C592,'time leaving home q1 q2 q3'!$C$2:$F$956,3,FALSE)</f>
        <v>0.31736111111111109</v>
      </c>
      <c r="M592" s="14">
        <f>VLOOKUP($C592,'commute time q1 q2 q3'!$C$2:$F$957,3,FALSE)</f>
        <v>20.753838847554221</v>
      </c>
      <c r="N592" s="4">
        <f t="shared" si="56"/>
        <v>0.33124999999999999</v>
      </c>
      <c r="O592" s="13">
        <f t="shared" si="57"/>
        <v>62.999999999999936</v>
      </c>
      <c r="Q592" s="4">
        <f>VLOOKUP($C592,'time leaving home q1 q2 q3'!$C$2:$F$956,4,FALSE)</f>
        <v>0.39305555555555555</v>
      </c>
      <c r="R592" s="14">
        <f>VLOOKUP($C592,'commute time q1 q2 q3'!$C$2:$F$957,3,FALSE)</f>
        <v>20.753838847554221</v>
      </c>
      <c r="S592" s="4">
        <f t="shared" si="58"/>
        <v>0.40694444444444444</v>
      </c>
      <c r="T592" s="13">
        <f t="shared" si="59"/>
        <v>171.99999999999994</v>
      </c>
    </row>
    <row r="593" spans="1:20" x14ac:dyDescent="0.25">
      <c r="A593" s="6" t="s">
        <v>1384</v>
      </c>
      <c r="B593" s="6">
        <v>38460</v>
      </c>
      <c r="C593" s="6" t="s">
        <v>1385</v>
      </c>
      <c r="D593" s="6" t="str">
        <f>VLOOKUP(C593,'alternate id'!$A$2:$C$956,3,FALSE)</f>
        <v>Plattsburgh, NY</v>
      </c>
      <c r="E593" s="4">
        <f>VLOOKUP(D593,'sunrise times'!$A$2:$B$956,2,FALSE)</f>
        <v>0.2673611111111111</v>
      </c>
      <c r="F593" s="4"/>
      <c r="G593" s="4">
        <f>VLOOKUP($C593,'time leaving home q1 q2 q3'!$C$2:$F$956,2,FALSE)</f>
        <v>0.27777777777777779</v>
      </c>
      <c r="H593" s="14">
        <f>VLOOKUP($C593,'commute time q1 q2 q3'!$C$2:$F$957,2,FALSE)</f>
        <v>10.484366503534529</v>
      </c>
      <c r="I593" s="4">
        <f t="shared" si="54"/>
        <v>0.28472222222222221</v>
      </c>
      <c r="J593" s="13">
        <f t="shared" si="55"/>
        <v>24.999999999999993</v>
      </c>
      <c r="K593" s="4"/>
      <c r="L593" s="4">
        <f>VLOOKUP($C593,'time leaving home q1 q2 q3'!$C$2:$F$956,3,FALSE)</f>
        <v>0.31736111111111109</v>
      </c>
      <c r="M593" s="14">
        <f>VLOOKUP($C593,'commute time q1 q2 q3'!$C$2:$F$957,3,FALSE)</f>
        <v>16.552953512757778</v>
      </c>
      <c r="N593" s="4">
        <f t="shared" si="56"/>
        <v>0.32847222222222222</v>
      </c>
      <c r="O593" s="13">
        <f t="shared" si="57"/>
        <v>88</v>
      </c>
      <c r="Q593" s="4">
        <f>VLOOKUP($C593,'time leaving home q1 q2 q3'!$C$2:$F$956,4,FALSE)</f>
        <v>0.38472222222222219</v>
      </c>
      <c r="R593" s="14">
        <f>VLOOKUP($C593,'commute time q1 q2 q3'!$C$2:$F$957,3,FALSE)</f>
        <v>16.552953512757778</v>
      </c>
      <c r="S593" s="4">
        <f t="shared" si="58"/>
        <v>0.39583333333333331</v>
      </c>
      <c r="T593" s="13">
        <f t="shared" si="59"/>
        <v>184.99999999999997</v>
      </c>
    </row>
    <row r="594" spans="1:20" x14ac:dyDescent="0.25">
      <c r="A594" s="6" t="s">
        <v>1698</v>
      </c>
      <c r="B594" s="6">
        <v>45020</v>
      </c>
      <c r="C594" s="6" t="s">
        <v>1699</v>
      </c>
      <c r="D594" s="6" t="str">
        <f>VLOOKUP(C594,'alternate id'!$A$2:$C$956,3,FALSE)</f>
        <v>Sweetwater, TX</v>
      </c>
      <c r="E594" s="4">
        <f>VLOOKUP(D594,'sunrise times'!$A$2:$B$956,2,FALSE)</f>
        <v>0.30138888888888887</v>
      </c>
      <c r="F594" s="4"/>
      <c r="G594" s="4">
        <f>VLOOKUP($C594,'time leaving home q1 q2 q3'!$C$2:$F$956,2,FALSE)</f>
        <v>0.27916666666666667</v>
      </c>
      <c r="H594" s="14">
        <f>VLOOKUP($C594,'commute time q1 q2 q3'!$C$2:$F$957,2,FALSE)</f>
        <v>7.4432397959183678</v>
      </c>
      <c r="I594" s="4">
        <f t="shared" si="54"/>
        <v>0.28402777777777777</v>
      </c>
      <c r="J594" s="13">
        <f t="shared" si="55"/>
        <v>-24.999999999999993</v>
      </c>
      <c r="K594" s="4"/>
      <c r="L594" s="4">
        <f>VLOOKUP($C594,'time leaving home q1 q2 q3'!$C$2:$F$956,3,FALSE)</f>
        <v>0.31736111111111109</v>
      </c>
      <c r="M594" s="14">
        <f>VLOOKUP($C594,'commute time q1 q2 q3'!$C$2:$F$957,3,FALSE)</f>
        <v>12.278781038374717</v>
      </c>
      <c r="N594" s="4">
        <f t="shared" si="56"/>
        <v>0.32569444444444445</v>
      </c>
      <c r="O594" s="13">
        <f t="shared" si="57"/>
        <v>35.000000000000036</v>
      </c>
      <c r="Q594" s="4">
        <f>VLOOKUP($C594,'time leaving home q1 q2 q3'!$C$2:$F$956,4,FALSE)</f>
        <v>0.36388888888888887</v>
      </c>
      <c r="R594" s="14">
        <f>VLOOKUP($C594,'commute time q1 q2 q3'!$C$2:$F$957,3,FALSE)</f>
        <v>12.278781038374717</v>
      </c>
      <c r="S594" s="4">
        <f t="shared" si="58"/>
        <v>0.37222222222222223</v>
      </c>
      <c r="T594" s="13">
        <f t="shared" si="59"/>
        <v>102.00000000000004</v>
      </c>
    </row>
    <row r="595" spans="1:20" x14ac:dyDescent="0.25">
      <c r="A595" s="6" t="s">
        <v>128</v>
      </c>
      <c r="B595" s="6">
        <v>12580</v>
      </c>
      <c r="C595" s="6" t="s">
        <v>129</v>
      </c>
      <c r="D595" s="6" t="str">
        <f>VLOOKUP(C595,'alternate id'!$A$2:$C$956,3,FALSE)</f>
        <v>Baltimore, MD</v>
      </c>
      <c r="E595" s="4">
        <f>VLOOKUP(D595,'sunrise times'!$A$2:$B$956,2,FALSE)</f>
        <v>0.27638888888888885</v>
      </c>
      <c r="F595" s="4"/>
      <c r="G595" s="4">
        <f>VLOOKUP($C595,'time leaving home q1 q2 q3'!$C$2:$F$956,2,FALSE)</f>
        <v>0.27638888888888891</v>
      </c>
      <c r="H595" s="14">
        <f>VLOOKUP($C595,'commute time q1 q2 q3'!$C$2:$F$957,2,FALSE)</f>
        <v>16.804721355900526</v>
      </c>
      <c r="I595" s="4">
        <f t="shared" si="54"/>
        <v>0.28750000000000003</v>
      </c>
      <c r="J595" s="13">
        <f t="shared" si="55"/>
        <v>16.000000000000103</v>
      </c>
      <c r="K595" s="4"/>
      <c r="L595" s="4">
        <f>VLOOKUP($C595,'time leaving home q1 q2 q3'!$C$2:$F$956,3,FALSE)</f>
        <v>0.31736111111111109</v>
      </c>
      <c r="M595" s="14">
        <f>VLOOKUP($C595,'commute time q1 q2 q3'!$C$2:$F$957,3,FALSE)</f>
        <v>26.665902742146969</v>
      </c>
      <c r="N595" s="4">
        <f t="shared" si="56"/>
        <v>0.33541666666666664</v>
      </c>
      <c r="O595" s="13">
        <f t="shared" si="57"/>
        <v>85.000000000000014</v>
      </c>
      <c r="Q595" s="4">
        <f>VLOOKUP($C595,'time leaving home q1 q2 q3'!$C$2:$F$956,4,FALSE)</f>
        <v>0.36527777777777781</v>
      </c>
      <c r="R595" s="14">
        <f>VLOOKUP($C595,'commute time q1 q2 q3'!$C$2:$F$957,3,FALSE)</f>
        <v>26.665902742146969</v>
      </c>
      <c r="S595" s="4">
        <f t="shared" si="58"/>
        <v>0.38333333333333336</v>
      </c>
      <c r="T595" s="13">
        <f t="shared" si="59"/>
        <v>154.00000000000009</v>
      </c>
    </row>
    <row r="596" spans="1:20" x14ac:dyDescent="0.25">
      <c r="A596" s="6" t="s">
        <v>1338</v>
      </c>
      <c r="B596" s="6">
        <v>37580</v>
      </c>
      <c r="C596" s="6" t="s">
        <v>1339</v>
      </c>
      <c r="D596" s="6" t="str">
        <f>VLOOKUP(C596,'alternate id'!$A$2:$C$956,3,FALSE)</f>
        <v>Paris, TX</v>
      </c>
      <c r="E596" s="4">
        <f>VLOOKUP(D596,'sunrise times'!$A$2:$B$956,2,FALSE)</f>
        <v>0.28819444444444448</v>
      </c>
      <c r="F596" s="4"/>
      <c r="G596" s="4">
        <f>VLOOKUP($C596,'time leaving home q1 q2 q3'!$C$2:$F$956,2,FALSE)</f>
        <v>0.27638888888888891</v>
      </c>
      <c r="H596" s="14">
        <f>VLOOKUP($C596,'commute time q1 q2 q3'!$C$2:$F$957,2,FALSE)</f>
        <v>10.259644478063541</v>
      </c>
      <c r="I596" s="4">
        <f t="shared" si="54"/>
        <v>0.28333333333333333</v>
      </c>
      <c r="J596" s="13">
        <f t="shared" si="55"/>
        <v>-7.0000000000000551</v>
      </c>
      <c r="K596" s="4"/>
      <c r="L596" s="4">
        <f>VLOOKUP($C596,'time leaving home q1 q2 q3'!$C$2:$F$956,3,FALSE)</f>
        <v>0.31736111111111109</v>
      </c>
      <c r="M596" s="14">
        <f>VLOOKUP($C596,'commute time q1 q2 q3'!$C$2:$F$957,3,FALSE)</f>
        <v>15.097210238711533</v>
      </c>
      <c r="N596" s="4">
        <f t="shared" si="56"/>
        <v>0.32777777777777778</v>
      </c>
      <c r="O596" s="13">
        <f t="shared" si="57"/>
        <v>56.999999999999957</v>
      </c>
      <c r="Q596" s="4">
        <f>VLOOKUP($C596,'time leaving home q1 q2 q3'!$C$2:$F$956,4,FALSE)</f>
        <v>0.37291666666666662</v>
      </c>
      <c r="R596" s="14">
        <f>VLOOKUP($C596,'commute time q1 q2 q3'!$C$2:$F$957,3,FALSE)</f>
        <v>15.097210238711533</v>
      </c>
      <c r="S596" s="4">
        <f t="shared" si="58"/>
        <v>0.3833333333333333</v>
      </c>
      <c r="T596" s="13">
        <f t="shared" si="59"/>
        <v>136.99999999999991</v>
      </c>
    </row>
    <row r="597" spans="1:20" x14ac:dyDescent="0.25">
      <c r="A597" s="6" t="s">
        <v>1330</v>
      </c>
      <c r="B597" s="6">
        <v>37420</v>
      </c>
      <c r="C597" s="6" t="s">
        <v>1331</v>
      </c>
      <c r="D597" s="6" t="str">
        <f>VLOOKUP(C597,'alternate id'!$A$2:$C$956,3,FALSE)</f>
        <v>Pampa, TX</v>
      </c>
      <c r="E597" s="4">
        <f>VLOOKUP(D597,'sunrise times'!$A$2:$B$956,2,FALSE)</f>
        <v>0.30277777777777776</v>
      </c>
      <c r="F597" s="4"/>
      <c r="G597" s="4">
        <f>VLOOKUP($C597,'time leaving home q1 q2 q3'!$C$2:$F$956,2,FALSE)</f>
        <v>0.27291666666666664</v>
      </c>
      <c r="H597" s="14">
        <f>VLOOKUP($C597,'commute time q1 q2 q3'!$C$2:$F$957,2,FALSE)</f>
        <v>6.8406731113498029</v>
      </c>
      <c r="I597" s="4">
        <f t="shared" si="54"/>
        <v>0.27708333333333329</v>
      </c>
      <c r="J597" s="13">
        <f t="shared" si="55"/>
        <v>-37.000000000000028</v>
      </c>
      <c r="K597" s="4"/>
      <c r="L597" s="4">
        <f>VLOOKUP($C597,'time leaving home q1 q2 q3'!$C$2:$F$956,3,FALSE)</f>
        <v>0.31736111111111109</v>
      </c>
      <c r="M597" s="14">
        <f>VLOOKUP($C597,'commute time q1 q2 q3'!$C$2:$F$957,3,FALSE)</f>
        <v>11.785714285714286</v>
      </c>
      <c r="N597" s="4">
        <f t="shared" si="56"/>
        <v>0.32499999999999996</v>
      </c>
      <c r="O597" s="13">
        <f t="shared" si="57"/>
        <v>31.999999999999964</v>
      </c>
      <c r="Q597" s="4">
        <f>VLOOKUP($C597,'time leaving home q1 q2 q3'!$C$2:$F$956,4,FALSE)</f>
        <v>0.36180555555555555</v>
      </c>
      <c r="R597" s="14">
        <f>VLOOKUP($C597,'commute time q1 q2 q3'!$C$2:$F$957,3,FALSE)</f>
        <v>11.785714285714286</v>
      </c>
      <c r="S597" s="4">
        <f t="shared" si="58"/>
        <v>0.36944444444444441</v>
      </c>
      <c r="T597" s="13">
        <f t="shared" si="59"/>
        <v>95.999999999999972</v>
      </c>
    </row>
    <row r="598" spans="1:20" x14ac:dyDescent="0.25">
      <c r="A598" s="6" t="s">
        <v>404</v>
      </c>
      <c r="B598" s="6">
        <v>18380</v>
      </c>
      <c r="C598" s="6" t="s">
        <v>405</v>
      </c>
      <c r="D598" s="6" t="str">
        <f>VLOOKUP(C598,'alternate id'!$A$2:$C$956,3,FALSE)</f>
        <v>Cordele, GA</v>
      </c>
      <c r="E598" s="4">
        <f>VLOOKUP(D598,'sunrise times'!$A$2:$B$956,2,FALSE)</f>
        <v>0.29722222222222222</v>
      </c>
      <c r="F598" s="4"/>
      <c r="G598" s="4">
        <f>VLOOKUP($C598,'time leaving home q1 q2 q3'!$C$2:$F$956,2,FALSE)</f>
        <v>0.28472222222222221</v>
      </c>
      <c r="H598" s="14">
        <f>VLOOKUP($C598,'commute time q1 q2 q3'!$C$2:$F$957,2,FALSE)</f>
        <v>10.210200190657769</v>
      </c>
      <c r="I598" s="4">
        <f t="shared" si="54"/>
        <v>0.29166666666666663</v>
      </c>
      <c r="J598" s="13">
        <f t="shared" si="55"/>
        <v>-8.0000000000000515</v>
      </c>
      <c r="K598" s="4"/>
      <c r="L598" s="4">
        <f>VLOOKUP($C598,'time leaving home q1 q2 q3'!$C$2:$F$956,3,FALSE)</f>
        <v>0.31736111111111109</v>
      </c>
      <c r="M598" s="14">
        <f>VLOOKUP($C598,'commute time q1 q2 q3'!$C$2:$F$957,3,FALSE)</f>
        <v>15.109903381642512</v>
      </c>
      <c r="N598" s="4">
        <f t="shared" si="56"/>
        <v>0.32777777777777778</v>
      </c>
      <c r="O598" s="13">
        <f t="shared" si="57"/>
        <v>44</v>
      </c>
      <c r="Q598" s="4">
        <f>VLOOKUP($C598,'time leaving home q1 q2 q3'!$C$2:$F$956,4,FALSE)</f>
        <v>0.35416666666666669</v>
      </c>
      <c r="R598" s="14">
        <f>VLOOKUP($C598,'commute time q1 q2 q3'!$C$2:$F$957,3,FALSE)</f>
        <v>15.109903381642512</v>
      </c>
      <c r="S598" s="4">
        <f t="shared" si="58"/>
        <v>0.36458333333333337</v>
      </c>
      <c r="T598" s="13">
        <f t="shared" si="59"/>
        <v>97.000000000000057</v>
      </c>
    </row>
    <row r="599" spans="1:20" x14ac:dyDescent="0.25">
      <c r="A599" s="6" t="s">
        <v>1810</v>
      </c>
      <c r="B599" s="6">
        <v>47380</v>
      </c>
      <c r="C599" s="6" t="s">
        <v>1811</v>
      </c>
      <c r="D599" s="6" t="str">
        <f>VLOOKUP(C599,'alternate id'!$A$2:$C$956,3,FALSE)</f>
        <v>Waco, TX</v>
      </c>
      <c r="E599" s="4">
        <f>VLOOKUP(D599,'sunrise times'!$A$2:$B$956,2,FALSE)</f>
        <v>0.29236111111111113</v>
      </c>
      <c r="F599" s="4"/>
      <c r="G599" s="4">
        <f>VLOOKUP($C599,'time leaving home q1 q2 q3'!$C$2:$F$956,2,FALSE)</f>
        <v>0.28194444444444444</v>
      </c>
      <c r="H599" s="14">
        <f>VLOOKUP($C599,'commute time q1 q2 q3'!$C$2:$F$957,2,FALSE)</f>
        <v>11.573733069548014</v>
      </c>
      <c r="I599" s="4">
        <f t="shared" si="54"/>
        <v>0.2895833333333333</v>
      </c>
      <c r="J599" s="13">
        <f t="shared" si="55"/>
        <v>-4.0000000000000657</v>
      </c>
      <c r="K599" s="4"/>
      <c r="L599" s="4">
        <f>VLOOKUP($C599,'time leaving home q1 q2 q3'!$C$2:$F$956,3,FALSE)</f>
        <v>0.31736111111111109</v>
      </c>
      <c r="M599" s="14">
        <f>VLOOKUP($C599,'commute time q1 q2 q3'!$C$2:$F$957,3,FALSE)</f>
        <v>17.283938274288197</v>
      </c>
      <c r="N599" s="4">
        <f t="shared" si="56"/>
        <v>0.32916666666666666</v>
      </c>
      <c r="O599" s="13">
        <f t="shared" si="57"/>
        <v>52.999999999999972</v>
      </c>
      <c r="Q599" s="4">
        <f>VLOOKUP($C599,'time leaving home q1 q2 q3'!$C$2:$F$956,4,FALSE)</f>
        <v>0.37291666666666662</v>
      </c>
      <c r="R599" s="14">
        <f>VLOOKUP($C599,'commute time q1 q2 q3'!$C$2:$F$957,3,FALSE)</f>
        <v>17.283938274288197</v>
      </c>
      <c r="S599" s="4">
        <f t="shared" si="58"/>
        <v>0.38472222222222219</v>
      </c>
      <c r="T599" s="13">
        <f t="shared" si="59"/>
        <v>132.99999999999991</v>
      </c>
    </row>
    <row r="600" spans="1:20" x14ac:dyDescent="0.25">
      <c r="A600" s="6" t="s">
        <v>1740</v>
      </c>
      <c r="B600" s="6">
        <v>45860</v>
      </c>
      <c r="C600" s="6" t="s">
        <v>1741</v>
      </c>
      <c r="D600" s="6" t="str">
        <f>VLOOKUP(C600,'alternate id'!$A$2:$C$956,3,FALSE)</f>
        <v>Torrington, CT</v>
      </c>
      <c r="E600" s="4">
        <f>VLOOKUP(D600,'sunrise times'!$A$2:$B$956,2,FALSE)</f>
        <v>0.26666666666666666</v>
      </c>
      <c r="F600" s="4"/>
      <c r="G600" s="4">
        <f>VLOOKUP($C600,'time leaving home q1 q2 q3'!$C$2:$F$956,2,FALSE)</f>
        <v>0.27916666666666667</v>
      </c>
      <c r="H600" s="14">
        <f>VLOOKUP($C600,'commute time q1 q2 q3'!$C$2:$F$957,2,FALSE)</f>
        <v>12.578121358091835</v>
      </c>
      <c r="I600" s="4">
        <f t="shared" si="54"/>
        <v>0.28750000000000003</v>
      </c>
      <c r="J600" s="13">
        <f t="shared" si="55"/>
        <v>30.000000000000053</v>
      </c>
      <c r="K600" s="4"/>
      <c r="L600" s="4">
        <f>VLOOKUP($C600,'time leaving home q1 q2 q3'!$C$2:$F$956,3,FALSE)</f>
        <v>0.31736111111111109</v>
      </c>
      <c r="M600" s="14">
        <f>VLOOKUP($C600,'commute time q1 q2 q3'!$C$2:$F$957,3,FALSE)</f>
        <v>22.324013852521329</v>
      </c>
      <c r="N600" s="4">
        <f t="shared" si="56"/>
        <v>0.33263888888888887</v>
      </c>
      <c r="O600" s="13">
        <f t="shared" si="57"/>
        <v>94.999999999999986</v>
      </c>
      <c r="Q600" s="4">
        <f>VLOOKUP($C600,'time leaving home q1 q2 q3'!$C$2:$F$956,4,FALSE)</f>
        <v>0.35972222222222222</v>
      </c>
      <c r="R600" s="14">
        <f>VLOOKUP($C600,'commute time q1 q2 q3'!$C$2:$F$957,3,FALSE)</f>
        <v>22.324013852521329</v>
      </c>
      <c r="S600" s="4">
        <f t="shared" si="58"/>
        <v>0.375</v>
      </c>
      <c r="T600" s="13">
        <f t="shared" si="59"/>
        <v>156</v>
      </c>
    </row>
    <row r="601" spans="1:20" x14ac:dyDescent="0.25">
      <c r="A601" s="6" t="s">
        <v>544</v>
      </c>
      <c r="B601" s="6">
        <v>21300</v>
      </c>
      <c r="C601" s="6" t="s">
        <v>545</v>
      </c>
      <c r="D601" s="6" t="str">
        <f>VLOOKUP(C601,'alternate id'!$A$2:$C$956,3,FALSE)</f>
        <v>Elmira, NY</v>
      </c>
      <c r="E601" s="4">
        <f>VLOOKUP(D601,'sunrise times'!$A$2:$B$956,2,FALSE)</f>
        <v>0.27708333333333335</v>
      </c>
      <c r="F601" s="4"/>
      <c r="G601" s="4">
        <f>VLOOKUP($C601,'time leaving home q1 q2 q3'!$C$2:$F$956,2,FALSE)</f>
        <v>0.28333333333333333</v>
      </c>
      <c r="H601" s="14">
        <f>VLOOKUP($C601,'commute time q1 q2 q3'!$C$2:$F$957,2,FALSE)</f>
        <v>10.531527093596059</v>
      </c>
      <c r="I601" s="4">
        <f t="shared" si="54"/>
        <v>0.29027777777777775</v>
      </c>
      <c r="J601" s="13">
        <f t="shared" si="55"/>
        <v>18.999999999999932</v>
      </c>
      <c r="K601" s="4"/>
      <c r="L601" s="4">
        <f>VLOOKUP($C601,'time leaving home q1 q2 q3'!$C$2:$F$956,3,FALSE)</f>
        <v>0.31736111111111109</v>
      </c>
      <c r="M601" s="14">
        <f>VLOOKUP($C601,'commute time q1 q2 q3'!$C$2:$F$957,3,FALSE)</f>
        <v>16.415114341965772</v>
      </c>
      <c r="N601" s="4">
        <f t="shared" si="56"/>
        <v>0.32847222222222222</v>
      </c>
      <c r="O601" s="13">
        <f t="shared" si="57"/>
        <v>73.999999999999972</v>
      </c>
      <c r="Q601" s="4">
        <f>VLOOKUP($C601,'time leaving home q1 q2 q3'!$C$2:$F$956,4,FALSE)</f>
        <v>0.37083333333333335</v>
      </c>
      <c r="R601" s="14">
        <f>VLOOKUP($C601,'commute time q1 q2 q3'!$C$2:$F$957,3,FALSE)</f>
        <v>16.415114341965772</v>
      </c>
      <c r="S601" s="4">
        <f t="shared" si="58"/>
        <v>0.38194444444444448</v>
      </c>
      <c r="T601" s="13">
        <f t="shared" si="59"/>
        <v>151.00000000000003</v>
      </c>
    </row>
    <row r="602" spans="1:20" x14ac:dyDescent="0.25">
      <c r="A602" s="6" t="s">
        <v>1490</v>
      </c>
      <c r="B602" s="6">
        <v>40700</v>
      </c>
      <c r="C602" s="6" t="s">
        <v>1491</v>
      </c>
      <c r="D602" s="6" t="str">
        <f>VLOOKUP(C602,'alternate id'!$A$2:$C$956,3,FALSE)</f>
        <v>Roseburg, OR</v>
      </c>
      <c r="E602" s="4">
        <f>VLOOKUP(D602,'sunrise times'!$A$2:$B$956,2,FALSE)</f>
        <v>0.28125</v>
      </c>
      <c r="F602" s="4"/>
      <c r="G602" s="4">
        <f>VLOOKUP($C602,'time leaving home q1 q2 q3'!$C$2:$F$956,2,FALSE)</f>
        <v>0.27083333333333331</v>
      </c>
      <c r="H602" s="14">
        <f>VLOOKUP($C602,'commute time q1 q2 q3'!$C$2:$F$957,2,FALSE)</f>
        <v>8.9576940957694102</v>
      </c>
      <c r="I602" s="4">
        <f t="shared" si="54"/>
        <v>0.27638888888888885</v>
      </c>
      <c r="J602" s="13">
        <f t="shared" si="55"/>
        <v>-7.0000000000000551</v>
      </c>
      <c r="K602" s="4"/>
      <c r="L602" s="4">
        <f>VLOOKUP($C602,'time leaving home q1 q2 q3'!$C$2:$F$956,3,FALSE)</f>
        <v>0.31736111111111109</v>
      </c>
      <c r="M602" s="14">
        <f>VLOOKUP($C602,'commute time q1 q2 q3'!$C$2:$F$957,3,FALSE)</f>
        <v>16.434817553447999</v>
      </c>
      <c r="N602" s="4">
        <f t="shared" si="56"/>
        <v>0.32847222222222222</v>
      </c>
      <c r="O602" s="13">
        <f t="shared" si="57"/>
        <v>68</v>
      </c>
      <c r="Q602" s="4">
        <f>VLOOKUP($C602,'time leaving home q1 q2 q3'!$C$2:$F$956,4,FALSE)</f>
        <v>0.39027777777777778</v>
      </c>
      <c r="R602" s="14">
        <f>VLOOKUP($C602,'commute time q1 q2 q3'!$C$2:$F$957,3,FALSE)</f>
        <v>16.434817553447999</v>
      </c>
      <c r="S602" s="4">
        <f t="shared" si="58"/>
        <v>0.40138888888888891</v>
      </c>
      <c r="T602" s="13">
        <f t="shared" si="59"/>
        <v>173</v>
      </c>
    </row>
    <row r="603" spans="1:20" x14ac:dyDescent="0.25">
      <c r="A603" s="6" t="s">
        <v>100</v>
      </c>
      <c r="B603" s="6">
        <v>11940</v>
      </c>
      <c r="C603" s="6" t="s">
        <v>101</v>
      </c>
      <c r="D603" s="6" t="str">
        <f>VLOOKUP(C603,'alternate id'!$A$2:$C$956,3,FALSE)</f>
        <v>Athens, TN</v>
      </c>
      <c r="E603" s="4">
        <f>VLOOKUP(D603,'sunrise times'!$A$2:$B$956,2,FALSE)</f>
        <v>0.29930555555555555</v>
      </c>
      <c r="F603" s="4"/>
      <c r="G603" s="4">
        <f>VLOOKUP($C603,'time leaving home q1 q2 q3'!$C$2:$F$956,2,FALSE)</f>
        <v>0.26666666666666666</v>
      </c>
      <c r="H603" s="14">
        <f>VLOOKUP($C603,'commute time q1 q2 q3'!$C$2:$F$957,2,FALSE)</f>
        <v>11.039221838719799</v>
      </c>
      <c r="I603" s="4">
        <f t="shared" si="54"/>
        <v>0.27430555555555552</v>
      </c>
      <c r="J603" s="13">
        <f t="shared" si="55"/>
        <v>-36.000000000000028</v>
      </c>
      <c r="K603" s="4"/>
      <c r="L603" s="4">
        <f>VLOOKUP($C603,'time leaving home q1 q2 q3'!$C$2:$F$956,3,FALSE)</f>
        <v>0.31736111111111109</v>
      </c>
      <c r="M603" s="14">
        <f>VLOOKUP($C603,'commute time q1 q2 q3'!$C$2:$F$957,3,FALSE)</f>
        <v>18.265256056424409</v>
      </c>
      <c r="N603" s="4">
        <f t="shared" si="56"/>
        <v>0.3298611111111111</v>
      </c>
      <c r="O603" s="13">
        <f t="shared" si="57"/>
        <v>44</v>
      </c>
      <c r="Q603" s="4">
        <f>VLOOKUP($C603,'time leaving home q1 q2 q3'!$C$2:$F$956,4,FALSE)</f>
        <v>0.37013888888888885</v>
      </c>
      <c r="R603" s="14">
        <f>VLOOKUP($C603,'commute time q1 q2 q3'!$C$2:$F$957,3,FALSE)</f>
        <v>18.265256056424409</v>
      </c>
      <c r="S603" s="4">
        <f t="shared" si="58"/>
        <v>0.38263888888888886</v>
      </c>
      <c r="T603" s="13">
        <f t="shared" si="59"/>
        <v>119.99999999999997</v>
      </c>
    </row>
    <row r="604" spans="1:20" x14ac:dyDescent="0.25">
      <c r="A604" s="6" t="s">
        <v>1272</v>
      </c>
      <c r="B604" s="6">
        <v>36220</v>
      </c>
      <c r="C604" s="6" t="s">
        <v>1273</v>
      </c>
      <c r="D604" s="6" t="str">
        <f>VLOOKUP(C604,'alternate id'!$A$2:$C$956,3,FALSE)</f>
        <v>Odessa, TX</v>
      </c>
      <c r="E604" s="4">
        <f>VLOOKUP(D604,'sunrise times'!$A$2:$B$956,2,FALSE)</f>
        <v>0.30694444444444441</v>
      </c>
      <c r="F604" s="4"/>
      <c r="G604" s="4">
        <f>VLOOKUP($C604,'time leaving home q1 q2 q3'!$C$2:$F$956,2,FALSE)</f>
        <v>0.27916666666666667</v>
      </c>
      <c r="H604" s="14">
        <f>VLOOKUP($C604,'commute time q1 q2 q3'!$C$2:$F$957,2,FALSE)</f>
        <v>11.312602169713182</v>
      </c>
      <c r="I604" s="4">
        <f t="shared" si="54"/>
        <v>0.28680555555555554</v>
      </c>
      <c r="J604" s="13">
        <f t="shared" si="55"/>
        <v>-28.999999999999979</v>
      </c>
      <c r="K604" s="4"/>
      <c r="L604" s="4">
        <f>VLOOKUP($C604,'time leaving home q1 q2 q3'!$C$2:$F$956,3,FALSE)</f>
        <v>0.31736111111111109</v>
      </c>
      <c r="M604" s="14">
        <f>VLOOKUP($C604,'commute time q1 q2 q3'!$C$2:$F$957,3,FALSE)</f>
        <v>16.762606349865116</v>
      </c>
      <c r="N604" s="4">
        <f t="shared" si="56"/>
        <v>0.32847222222222222</v>
      </c>
      <c r="O604" s="13">
        <f t="shared" si="57"/>
        <v>31.00000000000005</v>
      </c>
      <c r="Q604" s="4">
        <f>VLOOKUP($C604,'time leaving home q1 q2 q3'!$C$2:$F$956,4,FALSE)</f>
        <v>0.3520833333333333</v>
      </c>
      <c r="R604" s="14">
        <f>VLOOKUP($C604,'commute time q1 q2 q3'!$C$2:$F$957,3,FALSE)</f>
        <v>16.762606349865116</v>
      </c>
      <c r="S604" s="4">
        <f t="shared" si="58"/>
        <v>0.36319444444444443</v>
      </c>
      <c r="T604" s="13">
        <f t="shared" si="59"/>
        <v>81.000000000000028</v>
      </c>
    </row>
    <row r="605" spans="1:20" x14ac:dyDescent="0.25">
      <c r="A605" s="6" t="s">
        <v>1672</v>
      </c>
      <c r="B605" s="6">
        <v>44540</v>
      </c>
      <c r="C605" s="6" t="s">
        <v>1673</v>
      </c>
      <c r="D605" s="6" t="str">
        <f>VLOOKUP(C605,'alternate id'!$A$2:$C$956,3,FALSE)</f>
        <v>Sterling, CO</v>
      </c>
      <c r="E605" s="4">
        <f>VLOOKUP(D605,'sunrise times'!$A$2:$B$956,2,FALSE)</f>
        <v>0.2673611111111111</v>
      </c>
      <c r="F605" s="4"/>
      <c r="G605" s="4">
        <f>VLOOKUP($C605,'time leaving home q1 q2 q3'!$C$2:$F$956,2,FALSE)</f>
        <v>0.27291666666666664</v>
      </c>
      <c r="H605" s="14">
        <f>VLOOKUP($C605,'commute time q1 q2 q3'!$C$2:$F$957,2,FALSE)</f>
        <v>7.3924938618028762</v>
      </c>
      <c r="I605" s="4">
        <f t="shared" si="54"/>
        <v>0.27777777777777773</v>
      </c>
      <c r="J605" s="13">
        <f t="shared" si="55"/>
        <v>14.999999999999947</v>
      </c>
      <c r="K605" s="4"/>
      <c r="L605" s="4">
        <f>VLOOKUP($C605,'time leaving home q1 q2 q3'!$C$2:$F$956,3,FALSE)</f>
        <v>0.31736111111111109</v>
      </c>
      <c r="M605" s="14">
        <f>VLOOKUP($C605,'commute time q1 q2 q3'!$C$2:$F$957,3,FALSE)</f>
        <v>12.124726477024069</v>
      </c>
      <c r="N605" s="4">
        <f t="shared" si="56"/>
        <v>0.32569444444444445</v>
      </c>
      <c r="O605" s="13">
        <f t="shared" si="57"/>
        <v>84.000000000000028</v>
      </c>
      <c r="Q605" s="4">
        <f>VLOOKUP($C605,'time leaving home q1 q2 q3'!$C$2:$F$956,4,FALSE)</f>
        <v>0.38958333333333334</v>
      </c>
      <c r="R605" s="14">
        <f>VLOOKUP($C605,'commute time q1 q2 q3'!$C$2:$F$957,3,FALSE)</f>
        <v>12.124726477024069</v>
      </c>
      <c r="S605" s="4">
        <f t="shared" si="58"/>
        <v>0.3979166666666667</v>
      </c>
      <c r="T605" s="13">
        <f t="shared" si="59"/>
        <v>188.00000000000006</v>
      </c>
    </row>
    <row r="606" spans="1:20" x14ac:dyDescent="0.25">
      <c r="A606" s="6" t="s">
        <v>836</v>
      </c>
      <c r="B606" s="6">
        <v>27260</v>
      </c>
      <c r="C606" s="6" t="s">
        <v>837</v>
      </c>
      <c r="D606" s="6" t="str">
        <f>VLOOKUP(C606,'alternate id'!$A$2:$C$956,3,FALSE)</f>
        <v>Jacksonville, FL</v>
      </c>
      <c r="E606" s="4">
        <f>VLOOKUP(D606,'sunrise times'!$A$2:$B$956,2,FALSE)</f>
        <v>0.29097222222222224</v>
      </c>
      <c r="F606" s="4"/>
      <c r="G606" s="4">
        <f>VLOOKUP($C606,'time leaving home q1 q2 q3'!$C$2:$F$956,2,FALSE)</f>
        <v>0.27916666666666667</v>
      </c>
      <c r="H606" s="14">
        <f>VLOOKUP($C606,'commute time q1 q2 q3'!$C$2:$F$957,2,FALSE)</f>
        <v>15.82176063090531</v>
      </c>
      <c r="I606" s="4">
        <f t="shared" si="54"/>
        <v>0.28958333333333336</v>
      </c>
      <c r="J606" s="13">
        <f t="shared" si="55"/>
        <v>-1.9999999999999929</v>
      </c>
      <c r="K606" s="4"/>
      <c r="L606" s="4">
        <f>VLOOKUP($C606,'time leaving home q1 q2 q3'!$C$2:$F$956,3,FALSE)</f>
        <v>0.31736111111111109</v>
      </c>
      <c r="M606" s="14">
        <f>VLOOKUP($C606,'commute time q1 q2 q3'!$C$2:$F$957,3,FALSE)</f>
        <v>22.799902028204574</v>
      </c>
      <c r="N606" s="4">
        <f t="shared" si="56"/>
        <v>0.33263888888888887</v>
      </c>
      <c r="O606" s="13">
        <f t="shared" si="57"/>
        <v>59.999999999999943</v>
      </c>
      <c r="Q606" s="4">
        <f>VLOOKUP($C606,'time leaving home q1 q2 q3'!$C$2:$F$956,4,FALSE)</f>
        <v>0.36805555555555558</v>
      </c>
      <c r="R606" s="14">
        <f>VLOOKUP($C606,'commute time q1 q2 q3'!$C$2:$F$957,3,FALSE)</f>
        <v>22.799902028204574</v>
      </c>
      <c r="S606" s="4">
        <f t="shared" si="58"/>
        <v>0.38333333333333336</v>
      </c>
      <c r="T606" s="13">
        <f t="shared" si="59"/>
        <v>133</v>
      </c>
    </row>
    <row r="607" spans="1:20" x14ac:dyDescent="0.25">
      <c r="A607" s="6" t="s">
        <v>906</v>
      </c>
      <c r="B607" s="6">
        <v>28780</v>
      </c>
      <c r="C607" s="6" t="s">
        <v>907</v>
      </c>
      <c r="D607" s="6" t="str">
        <f>VLOOKUP(C607,'alternate id'!$A$2:$C$956,3,FALSE)</f>
        <v>Kingsville, TX</v>
      </c>
      <c r="E607" s="4">
        <f>VLOOKUP(D607,'sunrise times'!$A$2:$B$956,2,FALSE)</f>
        <v>0.29444444444444445</v>
      </c>
      <c r="F607" s="4"/>
      <c r="G607" s="4">
        <f>VLOOKUP($C607,'time leaving home q1 q2 q3'!$C$2:$F$956,2,FALSE)</f>
        <v>0.28333333333333333</v>
      </c>
      <c r="H607" s="14">
        <f>VLOOKUP($C607,'commute time q1 q2 q3'!$C$2:$F$957,2,FALSE)</f>
        <v>7.2329908358789226</v>
      </c>
      <c r="I607" s="4">
        <f t="shared" si="54"/>
        <v>0.28819444444444442</v>
      </c>
      <c r="J607" s="13">
        <f t="shared" si="55"/>
        <v>-9.000000000000048</v>
      </c>
      <c r="K607" s="4"/>
      <c r="L607" s="4">
        <f>VLOOKUP($C607,'time leaving home q1 q2 q3'!$C$2:$F$956,3,FALSE)</f>
        <v>0.31736111111111109</v>
      </c>
      <c r="M607" s="14">
        <f>VLOOKUP($C607,'commute time q1 q2 q3'!$C$2:$F$957,3,FALSE)</f>
        <v>12.441640378548897</v>
      </c>
      <c r="N607" s="4">
        <f t="shared" si="56"/>
        <v>0.32569444444444445</v>
      </c>
      <c r="O607" s="13">
        <f t="shared" si="57"/>
        <v>45</v>
      </c>
      <c r="Q607" s="4">
        <f>VLOOKUP($C607,'time leaving home q1 q2 q3'!$C$2:$F$956,4,FALSE)</f>
        <v>0.3527777777777778</v>
      </c>
      <c r="R607" s="14">
        <f>VLOOKUP($C607,'commute time q1 q2 q3'!$C$2:$F$957,3,FALSE)</f>
        <v>12.441640378548897</v>
      </c>
      <c r="S607" s="4">
        <f t="shared" si="58"/>
        <v>0.36111111111111116</v>
      </c>
      <c r="T607" s="13">
        <f t="shared" si="59"/>
        <v>96.000000000000057</v>
      </c>
    </row>
    <row r="608" spans="1:20" x14ac:dyDescent="0.25">
      <c r="A608" s="6" t="s">
        <v>976</v>
      </c>
      <c r="B608" s="6">
        <v>30220</v>
      </c>
      <c r="C608" s="6" t="s">
        <v>977</v>
      </c>
      <c r="D608" s="6" t="str">
        <f>VLOOKUP(C608,'alternate id'!$A$2:$C$956,3,FALSE)</f>
        <v>Levelland, TX</v>
      </c>
      <c r="E608" s="4">
        <f>VLOOKUP(D608,'sunrise times'!$A$2:$B$956,2,FALSE)</f>
        <v>0.30694444444444441</v>
      </c>
      <c r="F608" s="4"/>
      <c r="G608" s="4">
        <f>VLOOKUP($C608,'time leaving home q1 q2 q3'!$C$2:$F$956,2,FALSE)</f>
        <v>0.28333333333333333</v>
      </c>
      <c r="H608" s="14">
        <f>VLOOKUP($C608,'commute time q1 q2 q3'!$C$2:$F$957,2,FALSE)</f>
        <v>7.6708315381301162</v>
      </c>
      <c r="I608" s="4">
        <f t="shared" si="54"/>
        <v>0.28819444444444442</v>
      </c>
      <c r="J608" s="13">
        <f t="shared" si="55"/>
        <v>-26.999999999999986</v>
      </c>
      <c r="K608" s="4"/>
      <c r="L608" s="4">
        <f>VLOOKUP($C608,'time leaving home q1 q2 q3'!$C$2:$F$956,3,FALSE)</f>
        <v>0.31736111111111109</v>
      </c>
      <c r="M608" s="14">
        <f>VLOOKUP($C608,'commute time q1 q2 q3'!$C$2:$F$957,3,FALSE)</f>
        <v>15.539019963702358</v>
      </c>
      <c r="N608" s="4">
        <f t="shared" si="56"/>
        <v>0.32777777777777778</v>
      </c>
      <c r="O608" s="13">
        <f t="shared" si="57"/>
        <v>30.000000000000053</v>
      </c>
      <c r="Q608" s="4">
        <f>VLOOKUP($C608,'time leaving home q1 q2 q3'!$C$2:$F$956,4,FALSE)</f>
        <v>0.36041666666666666</v>
      </c>
      <c r="R608" s="14">
        <f>VLOOKUP($C608,'commute time q1 q2 q3'!$C$2:$F$957,3,FALSE)</f>
        <v>15.539019963702358</v>
      </c>
      <c r="S608" s="4">
        <f t="shared" si="58"/>
        <v>0.37083333333333335</v>
      </c>
      <c r="T608" s="13">
        <f t="shared" si="59"/>
        <v>92.000000000000085</v>
      </c>
    </row>
    <row r="609" spans="1:20" x14ac:dyDescent="0.25">
      <c r="A609" s="6" t="s">
        <v>1650</v>
      </c>
      <c r="B609" s="6">
        <v>44060</v>
      </c>
      <c r="C609" s="6" t="s">
        <v>1651</v>
      </c>
      <c r="D609" s="6" t="str">
        <f>VLOOKUP(C609,'alternate id'!$A$2:$C$956,3,FALSE)</f>
        <v>Spokane, WA</v>
      </c>
      <c r="E609" s="4">
        <f>VLOOKUP(D609,'sunrise times'!$A$2:$B$956,2,FALSE)</f>
        <v>0.2638888888888889</v>
      </c>
      <c r="F609" s="4"/>
      <c r="G609" s="4">
        <f>VLOOKUP($C609,'time leaving home q1 q2 q3'!$C$2:$F$956,2,FALSE)</f>
        <v>0.27708333333333335</v>
      </c>
      <c r="H609" s="14">
        <f>VLOOKUP($C609,'commute time q1 q2 q3'!$C$2:$F$957,2,FALSE)</f>
        <v>12.56196740917925</v>
      </c>
      <c r="I609" s="4">
        <f t="shared" si="54"/>
        <v>0.28541666666666671</v>
      </c>
      <c r="J609" s="13">
        <f t="shared" si="55"/>
        <v>31.00000000000005</v>
      </c>
      <c r="K609" s="4"/>
      <c r="L609" s="4">
        <f>VLOOKUP($C609,'time leaving home q1 q2 q3'!$C$2:$F$956,3,FALSE)</f>
        <v>0.31736111111111109</v>
      </c>
      <c r="M609" s="14">
        <f>VLOOKUP($C609,'commute time q1 q2 q3'!$C$2:$F$957,3,FALSE)</f>
        <v>18.922012710202161</v>
      </c>
      <c r="N609" s="4">
        <f t="shared" si="56"/>
        <v>0.3298611111111111</v>
      </c>
      <c r="O609" s="13">
        <f t="shared" si="57"/>
        <v>94.999999999999986</v>
      </c>
      <c r="Q609" s="4">
        <f>VLOOKUP($C609,'time leaving home q1 q2 q3'!$C$2:$F$956,4,FALSE)</f>
        <v>0.37986111111111115</v>
      </c>
      <c r="R609" s="14">
        <f>VLOOKUP($C609,'commute time q1 q2 q3'!$C$2:$F$957,3,FALSE)</f>
        <v>18.922012710202161</v>
      </c>
      <c r="S609" s="4">
        <f t="shared" si="58"/>
        <v>0.39236111111111116</v>
      </c>
      <c r="T609" s="13">
        <f t="shared" si="59"/>
        <v>185.00000000000006</v>
      </c>
    </row>
    <row r="610" spans="1:20" x14ac:dyDescent="0.25">
      <c r="A610" s="6" t="s">
        <v>566</v>
      </c>
      <c r="B610" s="6">
        <v>21740</v>
      </c>
      <c r="C610" s="6" t="s">
        <v>567</v>
      </c>
      <c r="D610" s="6" t="str">
        <f>VLOOKUP(C610,'alternate id'!$A$2:$C$956,3,FALSE)</f>
        <v>Evanston, WY</v>
      </c>
      <c r="E610" s="4">
        <f>VLOOKUP(D610,'sunrise times'!$A$2:$B$956,2,FALSE)</f>
        <v>0.28819444444444448</v>
      </c>
      <c r="F610" s="4"/>
      <c r="G610" s="4">
        <f>VLOOKUP($C610,'time leaving home q1 q2 q3'!$C$2:$F$956,2,FALSE)</f>
        <v>0.2722222222222222</v>
      </c>
      <c r="H610" s="14">
        <f>VLOOKUP($C610,'commute time q1 q2 q3'!$C$2:$F$957,2,FALSE)</f>
        <v>6.3989247311827953</v>
      </c>
      <c r="I610" s="4">
        <f t="shared" si="54"/>
        <v>0.27638888888888885</v>
      </c>
      <c r="J610" s="13">
        <f t="shared" si="55"/>
        <v>-17.000000000000099</v>
      </c>
      <c r="K610" s="4"/>
      <c r="L610" s="4">
        <f>VLOOKUP($C610,'time leaving home q1 q2 q3'!$C$2:$F$956,3,FALSE)</f>
        <v>0.31736111111111109</v>
      </c>
      <c r="M610" s="14">
        <f>VLOOKUP($C610,'commute time q1 q2 q3'!$C$2:$F$957,3,FALSE)</f>
        <v>11.200388161086851</v>
      </c>
      <c r="N610" s="4">
        <f t="shared" si="56"/>
        <v>0.32499999999999996</v>
      </c>
      <c r="O610" s="13">
        <f t="shared" si="57"/>
        <v>52.999999999999886</v>
      </c>
      <c r="Q610" s="4">
        <f>VLOOKUP($C610,'time leaving home q1 q2 q3'!$C$2:$F$956,4,FALSE)</f>
        <v>0.38958333333333334</v>
      </c>
      <c r="R610" s="14">
        <f>VLOOKUP($C610,'commute time q1 q2 q3'!$C$2:$F$957,3,FALSE)</f>
        <v>11.200388161086851</v>
      </c>
      <c r="S610" s="4">
        <f t="shared" si="58"/>
        <v>0.3972222222222222</v>
      </c>
      <c r="T610" s="13">
        <f t="shared" si="59"/>
        <v>156.99999999999991</v>
      </c>
    </row>
    <row r="611" spans="1:20" x14ac:dyDescent="0.25">
      <c r="A611" s="6" t="s">
        <v>570</v>
      </c>
      <c r="B611" s="6">
        <v>21820</v>
      </c>
      <c r="C611" s="6" t="s">
        <v>571</v>
      </c>
      <c r="D611" s="6" t="str">
        <f>VLOOKUP(C611,'alternate id'!$A$2:$C$956,3,FALSE)</f>
        <v>Fairbanks, AK</v>
      </c>
      <c r="E611" s="4">
        <f>VLOOKUP(D611,'sunrise times'!$A$2:$B$956,2,FALSE)</f>
        <v>0.3</v>
      </c>
      <c r="F611" s="4"/>
      <c r="G611" s="4">
        <f>VLOOKUP($C611,'time leaving home q1 q2 q3'!$C$2:$F$956,2,FALSE)</f>
        <v>0.2722222222222222</v>
      </c>
      <c r="H611" s="14">
        <f>VLOOKUP($C611,'commute time q1 q2 q3'!$C$2:$F$957,2,FALSE)</f>
        <v>11.226339285714285</v>
      </c>
      <c r="I611" s="4">
        <f t="shared" si="54"/>
        <v>0.27986111111111106</v>
      </c>
      <c r="J611" s="13">
        <f t="shared" si="55"/>
        <v>-29.000000000000057</v>
      </c>
      <c r="K611" s="4"/>
      <c r="L611" s="4">
        <f>VLOOKUP($C611,'time leaving home q1 q2 q3'!$C$2:$F$956,3,FALSE)</f>
        <v>0.31736111111111109</v>
      </c>
      <c r="M611" s="14">
        <f>VLOOKUP($C611,'commute time q1 q2 q3'!$C$2:$F$957,3,FALSE)</f>
        <v>17.318743455497383</v>
      </c>
      <c r="N611" s="4">
        <f t="shared" si="56"/>
        <v>0.32916666666666666</v>
      </c>
      <c r="O611" s="13">
        <f t="shared" si="57"/>
        <v>42.000000000000014</v>
      </c>
      <c r="Q611" s="4">
        <f>VLOOKUP($C611,'time leaving home q1 q2 q3'!$C$2:$F$956,4,FALSE)</f>
        <v>0.37013888888888885</v>
      </c>
      <c r="R611" s="14">
        <f>VLOOKUP($C611,'commute time q1 q2 q3'!$C$2:$F$957,3,FALSE)</f>
        <v>17.318743455497383</v>
      </c>
      <c r="S611" s="4">
        <f t="shared" si="58"/>
        <v>0.38194444444444442</v>
      </c>
      <c r="T611" s="13">
        <f t="shared" si="59"/>
        <v>117.99999999999999</v>
      </c>
    </row>
    <row r="612" spans="1:20" x14ac:dyDescent="0.25">
      <c r="A612" s="6" t="s">
        <v>1838</v>
      </c>
      <c r="B612" s="6">
        <v>47980</v>
      </c>
      <c r="C612" s="6" t="s">
        <v>1839</v>
      </c>
      <c r="D612" s="6" t="str">
        <f>VLOOKUP(C612,'alternate id'!$A$2:$C$956,3,FALSE)</f>
        <v>Watertown, SD</v>
      </c>
      <c r="E612" s="4">
        <f>VLOOKUP(D612,'sunrise times'!$A$2:$B$956,2,FALSE)</f>
        <v>0.29166666666666669</v>
      </c>
      <c r="F612" s="4"/>
      <c r="G612" s="4">
        <f>VLOOKUP($C612,'time leaving home q1 q2 q3'!$C$2:$F$956,2,FALSE)</f>
        <v>0.27777777777777779</v>
      </c>
      <c r="H612" s="14">
        <f>VLOOKUP($C612,'commute time q1 q2 q3'!$C$2:$F$957,2,FALSE)</f>
        <v>7.6002406738868835</v>
      </c>
      <c r="I612" s="4">
        <f t="shared" si="54"/>
        <v>0.28263888888888888</v>
      </c>
      <c r="J612" s="13">
        <f t="shared" si="55"/>
        <v>-13.000000000000034</v>
      </c>
      <c r="K612" s="4"/>
      <c r="L612" s="4">
        <f>VLOOKUP($C612,'time leaving home q1 q2 q3'!$C$2:$F$956,3,FALSE)</f>
        <v>0.31736111111111109</v>
      </c>
      <c r="M612" s="14">
        <f>VLOOKUP($C612,'commute time q1 q2 q3'!$C$2:$F$957,3,FALSE)</f>
        <v>12.513982642237224</v>
      </c>
      <c r="N612" s="4">
        <f t="shared" si="56"/>
        <v>0.32569444444444445</v>
      </c>
      <c r="O612" s="13">
        <f t="shared" si="57"/>
        <v>48.999999999999986</v>
      </c>
      <c r="Q612" s="4">
        <f>VLOOKUP($C612,'time leaving home q1 q2 q3'!$C$2:$F$956,4,FALSE)</f>
        <v>0.3520833333333333</v>
      </c>
      <c r="R612" s="14">
        <f>VLOOKUP($C612,'commute time q1 q2 q3'!$C$2:$F$957,3,FALSE)</f>
        <v>12.513982642237224</v>
      </c>
      <c r="S612" s="4">
        <f t="shared" si="58"/>
        <v>0.36041666666666666</v>
      </c>
      <c r="T612" s="13">
        <f t="shared" si="59"/>
        <v>98.999999999999957</v>
      </c>
    </row>
    <row r="613" spans="1:20" x14ac:dyDescent="0.25">
      <c r="A613" s="6" t="s">
        <v>290</v>
      </c>
      <c r="B613" s="6">
        <v>15980</v>
      </c>
      <c r="C613" s="6" t="s">
        <v>291</v>
      </c>
      <c r="D613" s="6" t="str">
        <f>VLOOKUP(C613,'alternate id'!$A$2:$C$956,3,FALSE)</f>
        <v>Cape Coral, FL</v>
      </c>
      <c r="E613" s="4">
        <f>VLOOKUP(D613,'sunrise times'!$A$2:$B$956,2,FALSE)</f>
        <v>0.29236111111111113</v>
      </c>
      <c r="F613" s="4"/>
      <c r="G613" s="4">
        <f>VLOOKUP($C613,'time leaving home q1 q2 q3'!$C$2:$F$956,2,FALSE)</f>
        <v>0.27638888888888891</v>
      </c>
      <c r="H613" s="14">
        <f>VLOOKUP($C613,'commute time q1 q2 q3'!$C$2:$F$957,2,FALSE)</f>
        <v>15.76749216561746</v>
      </c>
      <c r="I613" s="4">
        <f t="shared" si="54"/>
        <v>0.28680555555555559</v>
      </c>
      <c r="J613" s="13">
        <f t="shared" si="55"/>
        <v>-7.9999999999999716</v>
      </c>
      <c r="K613" s="4"/>
      <c r="L613" s="4">
        <f>VLOOKUP($C613,'time leaving home q1 q2 q3'!$C$2:$F$956,3,FALSE)</f>
        <v>0.31736111111111109</v>
      </c>
      <c r="M613" s="14">
        <f>VLOOKUP($C613,'commute time q1 q2 q3'!$C$2:$F$957,3,FALSE)</f>
        <v>23.098998640814401</v>
      </c>
      <c r="N613" s="4">
        <f t="shared" si="56"/>
        <v>0.33333333333333331</v>
      </c>
      <c r="O613" s="13">
        <f t="shared" si="57"/>
        <v>58.99999999999995</v>
      </c>
      <c r="Q613" s="4">
        <f>VLOOKUP($C613,'time leaving home q1 q2 q3'!$C$2:$F$956,4,FALSE)</f>
        <v>0.36874999999999997</v>
      </c>
      <c r="R613" s="14">
        <f>VLOOKUP($C613,'commute time q1 q2 q3'!$C$2:$F$957,3,FALSE)</f>
        <v>23.098998640814401</v>
      </c>
      <c r="S613" s="4">
        <f t="shared" si="58"/>
        <v>0.38472222222222219</v>
      </c>
      <c r="T613" s="13">
        <f t="shared" si="59"/>
        <v>132.99999999999991</v>
      </c>
    </row>
    <row r="614" spans="1:20" x14ac:dyDescent="0.25">
      <c r="A614" s="6" t="s">
        <v>956</v>
      </c>
      <c r="B614" s="6">
        <v>29780</v>
      </c>
      <c r="C614" s="6" t="s">
        <v>957</v>
      </c>
      <c r="D614" s="6" t="str">
        <f>VLOOKUP(C614,'alternate id'!$A$2:$C$956,3,FALSE)</f>
        <v>Las Vegas, NM</v>
      </c>
      <c r="E614" s="4">
        <f>VLOOKUP(D614,'sunrise times'!$A$2:$B$956,2,FALSE)</f>
        <v>0.27291666666666664</v>
      </c>
      <c r="F614" s="4"/>
      <c r="G614" s="4">
        <f>VLOOKUP($C614,'time leaving home q1 q2 q3'!$C$2:$F$956,2,FALSE)</f>
        <v>0.28750000000000003</v>
      </c>
      <c r="H614" s="14">
        <f>VLOOKUP($C614,'commute time q1 q2 q3'!$C$2:$F$957,2,FALSE)</f>
        <v>8.0831818181818171</v>
      </c>
      <c r="I614" s="4">
        <f t="shared" si="54"/>
        <v>0.29305555555555557</v>
      </c>
      <c r="J614" s="13">
        <f t="shared" si="55"/>
        <v>29.000000000000057</v>
      </c>
      <c r="K614" s="4"/>
      <c r="L614" s="4">
        <f>VLOOKUP($C614,'time leaving home q1 q2 q3'!$C$2:$F$956,3,FALSE)</f>
        <v>0.31736111111111109</v>
      </c>
      <c r="M614" s="14">
        <f>VLOOKUP($C614,'commute time q1 q2 q3'!$C$2:$F$957,3,FALSE)</f>
        <v>16.093851132686083</v>
      </c>
      <c r="N614" s="4">
        <f t="shared" si="56"/>
        <v>0.32847222222222222</v>
      </c>
      <c r="O614" s="13">
        <f t="shared" si="57"/>
        <v>80.000000000000028</v>
      </c>
      <c r="Q614" s="4">
        <f>VLOOKUP($C614,'time leaving home q1 q2 q3'!$C$2:$F$956,4,FALSE)</f>
        <v>0.34722222222222227</v>
      </c>
      <c r="R614" s="14">
        <f>VLOOKUP($C614,'commute time q1 q2 q3'!$C$2:$F$957,3,FALSE)</f>
        <v>16.093851132686083</v>
      </c>
      <c r="S614" s="4">
        <f t="shared" si="58"/>
        <v>0.35833333333333339</v>
      </c>
      <c r="T614" s="13">
        <f t="shared" si="59"/>
        <v>123.00000000000013</v>
      </c>
    </row>
    <row r="615" spans="1:20" x14ac:dyDescent="0.25">
      <c r="A615" s="6" t="s">
        <v>384</v>
      </c>
      <c r="B615" s="6">
        <v>17980</v>
      </c>
      <c r="C615" s="6" t="s">
        <v>385</v>
      </c>
      <c r="D615" s="6" t="str">
        <f>VLOOKUP(C615,'alternate id'!$A$2:$C$956,3,FALSE)</f>
        <v>Columbus, GA</v>
      </c>
      <c r="E615" s="4">
        <f>VLOOKUP(D615,'sunrise times'!$A$2:$B$956,2,FALSE)</f>
        <v>0.30069444444444443</v>
      </c>
      <c r="F615" s="4"/>
      <c r="G615" s="4">
        <f>VLOOKUP($C615,'time leaving home q1 q2 q3'!$C$2:$F$956,2,FALSE)</f>
        <v>0.27430555555555552</v>
      </c>
      <c r="H615" s="14">
        <f>VLOOKUP($C615,'commute time q1 q2 q3'!$C$2:$F$957,2,FALSE)</f>
        <v>12.886921612023265</v>
      </c>
      <c r="I615" s="4">
        <f t="shared" si="54"/>
        <v>0.28263888888888888</v>
      </c>
      <c r="J615" s="13">
        <f t="shared" si="55"/>
        <v>-25.999999999999986</v>
      </c>
      <c r="K615" s="4"/>
      <c r="L615" s="4">
        <f>VLOOKUP($C615,'time leaving home q1 q2 q3'!$C$2:$F$956,3,FALSE)</f>
        <v>0.31736111111111109</v>
      </c>
      <c r="M615" s="14">
        <f>VLOOKUP($C615,'commute time q1 q2 q3'!$C$2:$F$957,3,FALSE)</f>
        <v>18.726358148893361</v>
      </c>
      <c r="N615" s="4">
        <f t="shared" si="56"/>
        <v>0.3298611111111111</v>
      </c>
      <c r="O615" s="13">
        <f t="shared" si="57"/>
        <v>42.000000000000014</v>
      </c>
      <c r="Q615" s="4">
        <f>VLOOKUP($C615,'time leaving home q1 q2 q3'!$C$2:$F$956,4,FALSE)</f>
        <v>0.37083333333333335</v>
      </c>
      <c r="R615" s="14">
        <f>VLOOKUP($C615,'commute time q1 q2 q3'!$C$2:$F$957,3,FALSE)</f>
        <v>18.726358148893361</v>
      </c>
      <c r="S615" s="4">
        <f t="shared" si="58"/>
        <v>0.38333333333333336</v>
      </c>
      <c r="T615" s="13">
        <f t="shared" si="59"/>
        <v>119.00000000000006</v>
      </c>
    </row>
    <row r="616" spans="1:20" x14ac:dyDescent="0.25">
      <c r="A616" s="6" t="s">
        <v>1642</v>
      </c>
      <c r="B616" s="6">
        <v>43900</v>
      </c>
      <c r="C616" s="6" t="s">
        <v>1643</v>
      </c>
      <c r="D616" s="6" t="str">
        <f>VLOOKUP(C616,'alternate id'!$A$2:$C$956,3,FALSE)</f>
        <v>Spartanburg, SC</v>
      </c>
      <c r="E616" s="4">
        <f>VLOOKUP(D616,'sunrise times'!$A$2:$B$956,2,FALSE)</f>
        <v>0.29166666666666669</v>
      </c>
      <c r="F616" s="4"/>
      <c r="G616" s="4">
        <f>VLOOKUP($C616,'time leaving home q1 q2 q3'!$C$2:$F$956,2,FALSE)</f>
        <v>0.28194444444444444</v>
      </c>
      <c r="H616" s="14">
        <f>VLOOKUP($C616,'commute time q1 q2 q3'!$C$2:$F$957,2,FALSE)</f>
        <v>13.189763088622405</v>
      </c>
      <c r="I616" s="4">
        <f t="shared" si="54"/>
        <v>0.29097222222222224</v>
      </c>
      <c r="J616" s="13">
        <f t="shared" si="55"/>
        <v>-0.99999999999999645</v>
      </c>
      <c r="K616" s="4"/>
      <c r="L616" s="4">
        <f>VLOOKUP($C616,'time leaving home q1 q2 q3'!$C$2:$F$956,3,FALSE)</f>
        <v>0.31736111111111109</v>
      </c>
      <c r="M616" s="14">
        <f>VLOOKUP($C616,'commute time q1 q2 q3'!$C$2:$F$957,3,FALSE)</f>
        <v>20.753422328033331</v>
      </c>
      <c r="N616" s="4">
        <f t="shared" si="56"/>
        <v>0.33124999999999999</v>
      </c>
      <c r="O616" s="13">
        <f t="shared" si="57"/>
        <v>56.999999999999957</v>
      </c>
      <c r="Q616" s="4">
        <f>VLOOKUP($C616,'time leaving home q1 q2 q3'!$C$2:$F$956,4,FALSE)</f>
        <v>0.37291666666666662</v>
      </c>
      <c r="R616" s="14">
        <f>VLOOKUP($C616,'commute time q1 q2 q3'!$C$2:$F$957,3,FALSE)</f>
        <v>20.753422328033331</v>
      </c>
      <c r="S616" s="4">
        <f t="shared" si="58"/>
        <v>0.38680555555555551</v>
      </c>
      <c r="T616" s="13">
        <f t="shared" si="59"/>
        <v>136.99999999999991</v>
      </c>
    </row>
    <row r="617" spans="1:20" x14ac:dyDescent="0.25">
      <c r="A617" s="6" t="s">
        <v>1102</v>
      </c>
      <c r="B617" s="6">
        <v>32700</v>
      </c>
      <c r="C617" s="6" t="s">
        <v>1103</v>
      </c>
      <c r="D617" s="6" t="str">
        <f>VLOOKUP(C617,'alternate id'!$A$2:$C$956,3,FALSE)</f>
        <v>McPherson, KS</v>
      </c>
      <c r="E617" s="4">
        <f>VLOOKUP(D617,'sunrise times'!$A$2:$B$956,2,FALSE)</f>
        <v>0.29375000000000001</v>
      </c>
      <c r="F617" s="4"/>
      <c r="G617" s="4">
        <f>VLOOKUP($C617,'time leaving home q1 q2 q3'!$C$2:$F$956,2,FALSE)</f>
        <v>0.27986111111111112</v>
      </c>
      <c r="H617" s="14">
        <f>VLOOKUP($C617,'commute time q1 q2 q3'!$C$2:$F$957,2,FALSE)</f>
        <v>6.5911068148864187</v>
      </c>
      <c r="I617" s="4">
        <f t="shared" si="54"/>
        <v>0.28402777777777777</v>
      </c>
      <c r="J617" s="13">
        <f t="shared" si="55"/>
        <v>-14.00000000000003</v>
      </c>
      <c r="K617" s="4"/>
      <c r="L617" s="4">
        <f>VLOOKUP($C617,'time leaving home q1 q2 q3'!$C$2:$F$956,3,FALSE)</f>
        <v>0.31736111111111109</v>
      </c>
      <c r="M617" s="14">
        <f>VLOOKUP($C617,'commute time q1 q2 q3'!$C$2:$F$957,3,FALSE)</f>
        <v>11.721263157894736</v>
      </c>
      <c r="N617" s="4">
        <f t="shared" si="56"/>
        <v>0.32499999999999996</v>
      </c>
      <c r="O617" s="13">
        <f t="shared" si="57"/>
        <v>44.999999999999922</v>
      </c>
      <c r="Q617" s="4">
        <f>VLOOKUP($C617,'time leaving home q1 q2 q3'!$C$2:$F$956,4,FALSE)</f>
        <v>0.35902777777777778</v>
      </c>
      <c r="R617" s="14">
        <f>VLOOKUP($C617,'commute time q1 q2 q3'!$C$2:$F$957,3,FALSE)</f>
        <v>11.721263157894736</v>
      </c>
      <c r="S617" s="4">
        <f t="shared" si="58"/>
        <v>0.36666666666666664</v>
      </c>
      <c r="T617" s="13">
        <f t="shared" si="59"/>
        <v>104.99999999999996</v>
      </c>
    </row>
    <row r="618" spans="1:20" x14ac:dyDescent="0.25">
      <c r="A618" s="6" t="s">
        <v>1580</v>
      </c>
      <c r="B618" s="6">
        <v>42660</v>
      </c>
      <c r="C618" s="6" t="s">
        <v>1581</v>
      </c>
      <c r="D618" s="6" t="str">
        <f>VLOOKUP(C618,'alternate id'!$A$2:$C$956,3,FALSE)</f>
        <v>Seattle, WA</v>
      </c>
      <c r="E618" s="4">
        <f>VLOOKUP(D618,'sunrise times'!$A$2:$B$956,2,FALSE)</f>
        <v>0.27777777777777779</v>
      </c>
      <c r="F618" s="4"/>
      <c r="G618" s="4">
        <f>VLOOKUP($C618,'time leaving home q1 q2 q3'!$C$2:$F$956,2,FALSE)</f>
        <v>0.27152777777777776</v>
      </c>
      <c r="H618" s="14">
        <f>VLOOKUP($C618,'commute time q1 q2 q3'!$C$2:$F$957,2,FALSE)</f>
        <v>16.150628065506567</v>
      </c>
      <c r="I618" s="4">
        <f t="shared" si="54"/>
        <v>0.28263888888888888</v>
      </c>
      <c r="J618" s="13">
        <f t="shared" si="55"/>
        <v>6.9999999999999751</v>
      </c>
      <c r="K618" s="4"/>
      <c r="L618" s="4">
        <f>VLOOKUP($C618,'time leaving home q1 q2 q3'!$C$2:$F$956,3,FALSE)</f>
        <v>0.31736111111111109</v>
      </c>
      <c r="M618" s="14">
        <f>VLOOKUP($C618,'commute time q1 q2 q3'!$C$2:$F$957,3,FALSE)</f>
        <v>23.932654550792478</v>
      </c>
      <c r="N618" s="4">
        <f t="shared" si="56"/>
        <v>0.33333333333333331</v>
      </c>
      <c r="O618" s="13">
        <f t="shared" si="57"/>
        <v>79.999999999999943</v>
      </c>
      <c r="Q618" s="4">
        <f>VLOOKUP($C618,'time leaving home q1 q2 q3'!$C$2:$F$956,4,FALSE)</f>
        <v>0.3756944444444445</v>
      </c>
      <c r="R618" s="14">
        <f>VLOOKUP($C618,'commute time q1 q2 q3'!$C$2:$F$957,3,FALSE)</f>
        <v>23.932654550792478</v>
      </c>
      <c r="S618" s="4">
        <f t="shared" si="58"/>
        <v>0.39166666666666672</v>
      </c>
      <c r="T618" s="13">
        <f t="shared" si="59"/>
        <v>164.00000000000006</v>
      </c>
    </row>
    <row r="619" spans="1:20" x14ac:dyDescent="0.25">
      <c r="A619" s="6" t="s">
        <v>770</v>
      </c>
      <c r="B619" s="6">
        <v>25940</v>
      </c>
      <c r="C619" s="6" t="s">
        <v>771</v>
      </c>
      <c r="D619" s="6" t="str">
        <f>VLOOKUP(C619,'alternate id'!$A$2:$C$956,3,FALSE)</f>
        <v>Hilton Head Island, SC</v>
      </c>
      <c r="E619" s="4">
        <f>VLOOKUP(D619,'sunrise times'!$A$2:$B$956,2,FALSE)</f>
        <v>0.28888888888888892</v>
      </c>
      <c r="F619" s="4"/>
      <c r="G619" s="4">
        <f>VLOOKUP($C619,'time leaving home q1 q2 q3'!$C$2:$F$956,2,FALSE)</f>
        <v>0.27847222222222223</v>
      </c>
      <c r="H619" s="14">
        <f>VLOOKUP($C619,'commute time q1 q2 q3'!$C$2:$F$957,2,FALSE)</f>
        <v>11.603917754931926</v>
      </c>
      <c r="I619" s="4">
        <f t="shared" si="54"/>
        <v>0.28611111111111109</v>
      </c>
      <c r="J619" s="13">
        <f t="shared" si="55"/>
        <v>-4.0000000000000657</v>
      </c>
      <c r="K619" s="4"/>
      <c r="L619" s="4">
        <f>VLOOKUP($C619,'time leaving home q1 q2 q3'!$C$2:$F$956,3,FALSE)</f>
        <v>0.31736111111111109</v>
      </c>
      <c r="M619" s="14">
        <f>VLOOKUP($C619,'commute time q1 q2 q3'!$C$2:$F$957,3,FALSE)</f>
        <v>18.119444854569615</v>
      </c>
      <c r="N619" s="4">
        <f t="shared" si="56"/>
        <v>0.3298611111111111</v>
      </c>
      <c r="O619" s="13">
        <f t="shared" si="57"/>
        <v>58.99999999999995</v>
      </c>
      <c r="Q619" s="4">
        <f>VLOOKUP($C619,'time leaving home q1 q2 q3'!$C$2:$F$956,4,FALSE)</f>
        <v>0.36527777777777781</v>
      </c>
      <c r="R619" s="14">
        <f>VLOOKUP($C619,'commute time q1 q2 q3'!$C$2:$F$957,3,FALSE)</f>
        <v>18.119444854569615</v>
      </c>
      <c r="S619" s="4">
        <f t="shared" si="58"/>
        <v>0.37777777777777782</v>
      </c>
      <c r="T619" s="13">
        <f t="shared" si="59"/>
        <v>128</v>
      </c>
    </row>
    <row r="620" spans="1:20" x14ac:dyDescent="0.25">
      <c r="A620" s="6" t="s">
        <v>1872</v>
      </c>
      <c r="B620" s="6">
        <v>48820</v>
      </c>
      <c r="C620" s="6" t="s">
        <v>1873</v>
      </c>
      <c r="D620" s="6" t="str">
        <f>VLOOKUP(C620,'alternate id'!$A$2:$C$956,3,FALSE)</f>
        <v>Willmar, MN</v>
      </c>
      <c r="E620" s="4">
        <f>VLOOKUP(D620,'sunrise times'!$A$2:$B$956,2,FALSE)</f>
        <v>0.28541666666666665</v>
      </c>
      <c r="F620" s="4"/>
      <c r="G620" s="4">
        <f>VLOOKUP($C620,'time leaving home q1 q2 q3'!$C$2:$F$956,2,FALSE)</f>
        <v>0.28194444444444444</v>
      </c>
      <c r="H620" s="14">
        <f>VLOOKUP($C620,'commute time q1 q2 q3'!$C$2:$F$957,2,FALSE)</f>
        <v>7.7879417879417883</v>
      </c>
      <c r="I620" s="4">
        <f t="shared" si="54"/>
        <v>0.28680555555555554</v>
      </c>
      <c r="J620" s="13">
        <f t="shared" si="55"/>
        <v>1.9999999999999929</v>
      </c>
      <c r="K620" s="4"/>
      <c r="L620" s="4">
        <f>VLOOKUP($C620,'time leaving home q1 q2 q3'!$C$2:$F$956,3,FALSE)</f>
        <v>0.31736111111111109</v>
      </c>
      <c r="M620" s="14">
        <f>VLOOKUP($C620,'commute time q1 q2 q3'!$C$2:$F$957,3,FALSE)</f>
        <v>13.241409691629956</v>
      </c>
      <c r="N620" s="4">
        <f t="shared" si="56"/>
        <v>0.3263888888888889</v>
      </c>
      <c r="O620" s="13">
        <f t="shared" si="57"/>
        <v>59.000000000000036</v>
      </c>
      <c r="Q620" s="4">
        <f>VLOOKUP($C620,'time leaving home q1 q2 q3'!$C$2:$F$956,4,FALSE)</f>
        <v>0.37152777777777773</v>
      </c>
      <c r="R620" s="14">
        <f>VLOOKUP($C620,'commute time q1 q2 q3'!$C$2:$F$957,3,FALSE)</f>
        <v>13.241409691629956</v>
      </c>
      <c r="S620" s="4">
        <f t="shared" si="58"/>
        <v>0.38055555555555554</v>
      </c>
      <c r="T620" s="13">
        <f t="shared" si="59"/>
        <v>137</v>
      </c>
    </row>
    <row r="621" spans="1:20" x14ac:dyDescent="0.25">
      <c r="A621" s="6" t="s">
        <v>694</v>
      </c>
      <c r="B621" s="6">
        <v>24460</v>
      </c>
      <c r="C621" s="6" t="s">
        <v>695</v>
      </c>
      <c r="D621" s="6" t="str">
        <f>VLOOKUP(C621,'alternate id'!$A$2:$C$956,3,FALSE)</f>
        <v>Great Bend, KS</v>
      </c>
      <c r="E621" s="4">
        <f>VLOOKUP(D621,'sunrise times'!$A$2:$B$956,2,FALSE)</f>
        <v>0.29652777777777778</v>
      </c>
      <c r="F621" s="4"/>
      <c r="G621" s="4">
        <f>VLOOKUP($C621,'time leaving home q1 q2 q3'!$C$2:$F$956,2,FALSE)</f>
        <v>0.28402777777777777</v>
      </c>
      <c r="H621" s="14">
        <f>VLOOKUP($C621,'commute time q1 q2 q3'!$C$2:$F$957,2,FALSE)</f>
        <v>6.8236570808464458</v>
      </c>
      <c r="I621" s="4">
        <f t="shared" si="54"/>
        <v>0.28819444444444442</v>
      </c>
      <c r="J621" s="13">
        <f t="shared" si="55"/>
        <v>-12.000000000000037</v>
      </c>
      <c r="K621" s="4"/>
      <c r="L621" s="4">
        <f>VLOOKUP($C621,'time leaving home q1 q2 q3'!$C$2:$F$956,3,FALSE)</f>
        <v>0.31736111111111109</v>
      </c>
      <c r="M621" s="14">
        <f>VLOOKUP($C621,'commute time q1 q2 q3'!$C$2:$F$957,3,FALSE)</f>
        <v>11.965818458032663</v>
      </c>
      <c r="N621" s="4">
        <f t="shared" si="56"/>
        <v>0.32499999999999996</v>
      </c>
      <c r="O621" s="13">
        <f t="shared" si="57"/>
        <v>40.999999999999936</v>
      </c>
      <c r="Q621" s="4">
        <f>VLOOKUP($C621,'time leaving home q1 q2 q3'!$C$2:$F$956,4,FALSE)</f>
        <v>0.34652777777777777</v>
      </c>
      <c r="R621" s="14">
        <f>VLOOKUP($C621,'commute time q1 q2 q3'!$C$2:$F$957,3,FALSE)</f>
        <v>11.965818458032663</v>
      </c>
      <c r="S621" s="4">
        <f t="shared" si="58"/>
        <v>0.35416666666666663</v>
      </c>
      <c r="T621" s="13">
        <f t="shared" si="59"/>
        <v>82.999999999999943</v>
      </c>
    </row>
    <row r="622" spans="1:20" x14ac:dyDescent="0.25">
      <c r="A622" s="6" t="s">
        <v>52</v>
      </c>
      <c r="B622" s="6">
        <v>10980</v>
      </c>
      <c r="C622" s="6" t="s">
        <v>53</v>
      </c>
      <c r="D622" s="6" t="str">
        <f>VLOOKUP(C622,'alternate id'!$A$2:$C$956,3,FALSE)</f>
        <v>Alpena, MI</v>
      </c>
      <c r="E622" s="4">
        <f>VLOOKUP(D622,'sunrise times'!$A$2:$B$956,2,FALSE)</f>
        <v>0.2951388888888889</v>
      </c>
      <c r="F622" s="4"/>
      <c r="G622" s="4">
        <f>VLOOKUP($C622,'time leaving home q1 q2 q3'!$C$2:$F$956,2,FALSE)</f>
        <v>0.27847222222222223</v>
      </c>
      <c r="H622" s="14">
        <f>VLOOKUP($C622,'commute time q1 q2 q3'!$C$2:$F$957,2,FALSE)</f>
        <v>8.2487331081081088</v>
      </c>
      <c r="I622" s="4">
        <f t="shared" si="54"/>
        <v>0.28402777777777777</v>
      </c>
      <c r="J622" s="13">
        <f t="shared" si="55"/>
        <v>-16.000000000000021</v>
      </c>
      <c r="K622" s="4"/>
      <c r="L622" s="4">
        <f>VLOOKUP($C622,'time leaving home q1 q2 q3'!$C$2:$F$956,3,FALSE)</f>
        <v>0.31736111111111109</v>
      </c>
      <c r="M622" s="14">
        <f>VLOOKUP($C622,'commute time q1 q2 q3'!$C$2:$F$957,3,FALSE)</f>
        <v>13.354727398205659</v>
      </c>
      <c r="N622" s="4">
        <f t="shared" si="56"/>
        <v>0.3263888888888889</v>
      </c>
      <c r="O622" s="13">
        <f t="shared" si="57"/>
        <v>45</v>
      </c>
      <c r="Q622" s="4">
        <f>VLOOKUP($C622,'time leaving home q1 q2 q3'!$C$2:$F$956,4,FALSE)</f>
        <v>0.37291666666666662</v>
      </c>
      <c r="R622" s="14">
        <f>VLOOKUP($C622,'commute time q1 q2 q3'!$C$2:$F$957,3,FALSE)</f>
        <v>13.354727398205659</v>
      </c>
      <c r="S622" s="4">
        <f t="shared" si="58"/>
        <v>0.38194444444444442</v>
      </c>
      <c r="T622" s="13">
        <f t="shared" si="59"/>
        <v>124.99999999999994</v>
      </c>
    </row>
    <row r="623" spans="1:20" x14ac:dyDescent="0.25">
      <c r="A623" s="6" t="s">
        <v>1120</v>
      </c>
      <c r="B623" s="6">
        <v>33060</v>
      </c>
      <c r="C623" s="6" t="s">
        <v>1121</v>
      </c>
      <c r="D623" s="6" t="str">
        <f>VLOOKUP(C623,'alternate id'!$A$2:$C$956,3,FALSE)</f>
        <v>Miami, OK</v>
      </c>
      <c r="E623" s="4">
        <f>VLOOKUP(D623,'sunrise times'!$A$2:$B$956,2,FALSE)</f>
        <v>0.28611111111111115</v>
      </c>
      <c r="F623" s="4"/>
      <c r="G623" s="4">
        <f>VLOOKUP($C623,'time leaving home q1 q2 q3'!$C$2:$F$956,2,FALSE)</f>
        <v>0.27847222222222223</v>
      </c>
      <c r="H623" s="14">
        <f>VLOOKUP($C623,'commute time q1 q2 q3'!$C$2:$F$957,2,FALSE)</f>
        <v>10.689562890276539</v>
      </c>
      <c r="I623" s="4">
        <f t="shared" si="54"/>
        <v>0.28541666666666665</v>
      </c>
      <c r="J623" s="13">
        <f t="shared" si="55"/>
        <v>-1.0000000000000764</v>
      </c>
      <c r="K623" s="4"/>
      <c r="L623" s="4">
        <f>VLOOKUP($C623,'time leaving home q1 q2 q3'!$C$2:$F$956,3,FALSE)</f>
        <v>0.31736111111111109</v>
      </c>
      <c r="M623" s="14">
        <f>VLOOKUP($C623,'commute time q1 q2 q3'!$C$2:$F$957,3,FALSE)</f>
        <v>17.551456310679612</v>
      </c>
      <c r="N623" s="4">
        <f t="shared" si="56"/>
        <v>0.32916666666666666</v>
      </c>
      <c r="O623" s="13">
        <f t="shared" si="57"/>
        <v>61.999999999999943</v>
      </c>
      <c r="Q623" s="4">
        <f>VLOOKUP($C623,'time leaving home q1 q2 q3'!$C$2:$F$956,4,FALSE)</f>
        <v>0.37361111111111112</v>
      </c>
      <c r="R623" s="14">
        <f>VLOOKUP($C623,'commute time q1 q2 q3'!$C$2:$F$957,3,FALSE)</f>
        <v>17.551456310679612</v>
      </c>
      <c r="S623" s="4">
        <f t="shared" si="58"/>
        <v>0.38541666666666669</v>
      </c>
      <c r="T623" s="13">
        <f t="shared" si="59"/>
        <v>142.99999999999997</v>
      </c>
    </row>
    <row r="624" spans="1:20" x14ac:dyDescent="0.25">
      <c r="A624" s="6" t="s">
        <v>48</v>
      </c>
      <c r="B624" s="6">
        <v>10900</v>
      </c>
      <c r="C624" s="6" t="s">
        <v>49</v>
      </c>
      <c r="D624" s="6" t="str">
        <f>VLOOKUP(C624,'alternate id'!$A$2:$C$956,3,FALSE)</f>
        <v>Allentown, PA</v>
      </c>
      <c r="E624" s="4">
        <f>VLOOKUP(D624,'sunrise times'!$A$2:$B$956,2,FALSE)</f>
        <v>0.27291666666666664</v>
      </c>
      <c r="F624" s="4"/>
      <c r="G624" s="4">
        <f>VLOOKUP($C624,'time leaving home q1 q2 q3'!$C$2:$F$956,2,FALSE)</f>
        <v>0.27569444444444441</v>
      </c>
      <c r="H624" s="14">
        <f>VLOOKUP($C624,'commute time q1 q2 q3'!$C$2:$F$957,2,FALSE)</f>
        <v>13.177489590893465</v>
      </c>
      <c r="I624" s="4">
        <f t="shared" si="54"/>
        <v>0.28472222222222221</v>
      </c>
      <c r="J624" s="13">
        <f t="shared" si="55"/>
        <v>17.000000000000021</v>
      </c>
      <c r="K624" s="4"/>
      <c r="L624" s="4">
        <f>VLOOKUP($C624,'time leaving home q1 q2 q3'!$C$2:$F$956,3,FALSE)</f>
        <v>0.31736111111111109</v>
      </c>
      <c r="M624" s="14">
        <f>VLOOKUP($C624,'commute time q1 q2 q3'!$C$2:$F$957,3,FALSE)</f>
        <v>21.724695033401105</v>
      </c>
      <c r="N624" s="4">
        <f t="shared" si="56"/>
        <v>0.33194444444444443</v>
      </c>
      <c r="O624" s="13">
        <f t="shared" si="57"/>
        <v>85.000000000000014</v>
      </c>
      <c r="Q624" s="4">
        <f>VLOOKUP($C624,'time leaving home q1 q2 q3'!$C$2:$F$956,4,FALSE)</f>
        <v>0.37291666666666662</v>
      </c>
      <c r="R624" s="14">
        <f>VLOOKUP($C624,'commute time q1 q2 q3'!$C$2:$F$957,3,FALSE)</f>
        <v>21.724695033401105</v>
      </c>
      <c r="S624" s="4">
        <f t="shared" si="58"/>
        <v>0.38749999999999996</v>
      </c>
      <c r="T624" s="13">
        <f t="shared" si="59"/>
        <v>164.99999999999997</v>
      </c>
    </row>
    <row r="625" spans="1:20" x14ac:dyDescent="0.25">
      <c r="A625" s="6" t="s">
        <v>982</v>
      </c>
      <c r="B625" s="6">
        <v>30300</v>
      </c>
      <c r="C625" s="6" t="s">
        <v>983</v>
      </c>
      <c r="D625" s="6" t="str">
        <f>VLOOKUP(C625,'alternate id'!$A$2:$C$956,3,FALSE)</f>
        <v>Lewiston, ID</v>
      </c>
      <c r="E625" s="4">
        <f>VLOOKUP(D625,'sunrise times'!$A$2:$B$956,2,FALSE)</f>
        <v>0.26319444444444445</v>
      </c>
      <c r="F625" s="4"/>
      <c r="G625" s="4">
        <f>VLOOKUP($C625,'time leaving home q1 q2 q3'!$C$2:$F$956,2,FALSE)</f>
        <v>0.27291666666666664</v>
      </c>
      <c r="H625" s="14">
        <f>VLOOKUP($C625,'commute time q1 q2 q3'!$C$2:$F$957,2,FALSE)</f>
        <v>8.486891385767791</v>
      </c>
      <c r="I625" s="4">
        <f t="shared" si="54"/>
        <v>0.27847222222222218</v>
      </c>
      <c r="J625" s="13">
        <f t="shared" si="55"/>
        <v>21.999999999999922</v>
      </c>
      <c r="K625" s="4"/>
      <c r="L625" s="4">
        <f>VLOOKUP($C625,'time leaving home q1 q2 q3'!$C$2:$F$956,3,FALSE)</f>
        <v>0.31736111111111109</v>
      </c>
      <c r="M625" s="14">
        <f>VLOOKUP($C625,'commute time q1 q2 q3'!$C$2:$F$957,3,FALSE)</f>
        <v>13.444542512503677</v>
      </c>
      <c r="N625" s="4">
        <f t="shared" si="56"/>
        <v>0.3263888888888889</v>
      </c>
      <c r="O625" s="13">
        <f t="shared" si="57"/>
        <v>91</v>
      </c>
      <c r="Q625" s="4">
        <f>VLOOKUP($C625,'time leaving home q1 q2 q3'!$C$2:$F$956,4,FALSE)</f>
        <v>0.3666666666666667</v>
      </c>
      <c r="R625" s="14">
        <f>VLOOKUP($C625,'commute time q1 q2 q3'!$C$2:$F$957,3,FALSE)</f>
        <v>13.444542512503677</v>
      </c>
      <c r="S625" s="4">
        <f t="shared" si="58"/>
        <v>0.3756944444444445</v>
      </c>
      <c r="T625" s="13">
        <f t="shared" si="59"/>
        <v>162.00000000000006</v>
      </c>
    </row>
    <row r="626" spans="1:20" x14ac:dyDescent="0.25">
      <c r="A626" s="6" t="s">
        <v>1140</v>
      </c>
      <c r="B626" s="6">
        <v>33460</v>
      </c>
      <c r="C626" s="6" t="s">
        <v>1141</v>
      </c>
      <c r="D626" s="6" t="str">
        <f>VLOOKUP(C626,'alternate id'!$A$2:$C$956,3,FALSE)</f>
        <v>Minneapolis, MN</v>
      </c>
      <c r="E626" s="4">
        <f>VLOOKUP(D626,'sunrise times'!$A$2:$B$956,2,FALSE)</f>
        <v>0.28055555555555556</v>
      </c>
      <c r="F626" s="4"/>
      <c r="G626" s="4">
        <f>VLOOKUP($C626,'time leaving home q1 q2 q3'!$C$2:$F$956,2,FALSE)</f>
        <v>0.27916666666666667</v>
      </c>
      <c r="H626" s="14">
        <f>VLOOKUP($C626,'commute time q1 q2 q3'!$C$2:$F$957,2,FALSE)</f>
        <v>15.18133285914686</v>
      </c>
      <c r="I626" s="4">
        <f t="shared" si="54"/>
        <v>0.28958333333333336</v>
      </c>
      <c r="J626" s="13">
        <f t="shared" si="55"/>
        <v>13.000000000000034</v>
      </c>
      <c r="K626" s="4"/>
      <c r="L626" s="4">
        <f>VLOOKUP($C626,'time leaving home q1 q2 q3'!$C$2:$F$956,3,FALSE)</f>
        <v>0.31736111111111109</v>
      </c>
      <c r="M626" s="14">
        <f>VLOOKUP($C626,'commute time q1 q2 q3'!$C$2:$F$957,3,FALSE)</f>
        <v>22.409177470822382</v>
      </c>
      <c r="N626" s="4">
        <f t="shared" si="56"/>
        <v>0.33263888888888887</v>
      </c>
      <c r="O626" s="13">
        <f t="shared" si="57"/>
        <v>74.999999999999972</v>
      </c>
      <c r="Q626" s="4">
        <f>VLOOKUP($C626,'time leaving home q1 q2 q3'!$C$2:$F$956,4,FALSE)</f>
        <v>0.37083333333333335</v>
      </c>
      <c r="R626" s="14">
        <f>VLOOKUP($C626,'commute time q1 q2 q3'!$C$2:$F$957,3,FALSE)</f>
        <v>22.409177470822382</v>
      </c>
      <c r="S626" s="4">
        <f t="shared" si="58"/>
        <v>0.38611111111111113</v>
      </c>
      <c r="T626" s="13">
        <f t="shared" si="59"/>
        <v>152</v>
      </c>
    </row>
    <row r="627" spans="1:20" x14ac:dyDescent="0.25">
      <c r="A627" s="6" t="s">
        <v>266</v>
      </c>
      <c r="B627" s="6">
        <v>15500</v>
      </c>
      <c r="C627" s="6" t="s">
        <v>267</v>
      </c>
      <c r="D627" s="6" t="str">
        <f>VLOOKUP(C627,'alternate id'!$A$2:$C$956,3,FALSE)</f>
        <v>Burlington, NC</v>
      </c>
      <c r="E627" s="4">
        <f>VLOOKUP(D627,'sunrise times'!$A$2:$B$956,2,FALSE)</f>
        <v>0.28472222222222221</v>
      </c>
      <c r="F627" s="4"/>
      <c r="G627" s="4">
        <f>VLOOKUP($C627,'time leaving home q1 q2 q3'!$C$2:$F$956,2,FALSE)</f>
        <v>0.28263888888888888</v>
      </c>
      <c r="H627" s="14">
        <f>VLOOKUP($C627,'commute time q1 q2 q3'!$C$2:$F$957,2,FALSE)</f>
        <v>12.409816576086957</v>
      </c>
      <c r="I627" s="4">
        <f t="shared" si="54"/>
        <v>0.29097222222222224</v>
      </c>
      <c r="J627" s="13">
        <f t="shared" si="55"/>
        <v>9.000000000000048</v>
      </c>
      <c r="K627" s="4"/>
      <c r="L627" s="4">
        <f>VLOOKUP($C627,'time leaving home q1 q2 q3'!$C$2:$F$956,3,FALSE)</f>
        <v>0.31736111111111109</v>
      </c>
      <c r="M627" s="14">
        <f>VLOOKUP($C627,'commute time q1 q2 q3'!$C$2:$F$957,3,FALSE)</f>
        <v>18.932988420793301</v>
      </c>
      <c r="N627" s="4">
        <f t="shared" si="56"/>
        <v>0.3298611111111111</v>
      </c>
      <c r="O627" s="13">
        <f t="shared" si="57"/>
        <v>65.000000000000014</v>
      </c>
      <c r="Q627" s="4">
        <f>VLOOKUP($C627,'time leaving home q1 q2 q3'!$C$2:$F$956,4,FALSE)</f>
        <v>0.37361111111111112</v>
      </c>
      <c r="R627" s="14">
        <f>VLOOKUP($C627,'commute time q1 q2 q3'!$C$2:$F$957,3,FALSE)</f>
        <v>18.932988420793301</v>
      </c>
      <c r="S627" s="4">
        <f t="shared" si="58"/>
        <v>0.38611111111111113</v>
      </c>
      <c r="T627" s="13">
        <f t="shared" si="59"/>
        <v>146.00000000000003</v>
      </c>
    </row>
    <row r="628" spans="1:20" x14ac:dyDescent="0.25">
      <c r="A628" s="6" t="s">
        <v>942</v>
      </c>
      <c r="B628" s="6">
        <v>29500</v>
      </c>
      <c r="C628" s="6" t="s">
        <v>943</v>
      </c>
      <c r="D628" s="6" t="str">
        <f>VLOOKUP(C628,'alternate id'!$A$2:$C$956,3,FALSE)</f>
        <v>Lamesa, TX</v>
      </c>
      <c r="E628" s="4">
        <f>VLOOKUP(D628,'sunrise times'!$A$2:$B$956,2,FALSE)</f>
        <v>0.30555555555555552</v>
      </c>
      <c r="F628" s="4"/>
      <c r="G628" s="4">
        <f>VLOOKUP($C628,'time leaving home q1 q2 q3'!$C$2:$F$956,2,FALSE)</f>
        <v>0.27569444444444441</v>
      </c>
      <c r="H628" s="14">
        <f>VLOOKUP($C628,'commute time q1 q2 q3'!$C$2:$F$957,2,FALSE)</f>
        <v>6.1496710526315788</v>
      </c>
      <c r="I628" s="4">
        <f t="shared" si="54"/>
        <v>0.27986111111111106</v>
      </c>
      <c r="J628" s="13">
        <f t="shared" si="55"/>
        <v>-37.000000000000028</v>
      </c>
      <c r="K628" s="4"/>
      <c r="L628" s="4">
        <f>VLOOKUP($C628,'time leaving home q1 q2 q3'!$C$2:$F$956,3,FALSE)</f>
        <v>0.31736111111111109</v>
      </c>
      <c r="M628" s="14">
        <f>VLOOKUP($C628,'commute time q1 q2 q3'!$C$2:$F$957,3,FALSE)</f>
        <v>8.6962719298245617</v>
      </c>
      <c r="N628" s="4">
        <f t="shared" si="56"/>
        <v>0.32291666666666663</v>
      </c>
      <c r="O628" s="13">
        <f t="shared" si="57"/>
        <v>24.999999999999993</v>
      </c>
      <c r="Q628" s="4">
        <f>VLOOKUP($C628,'time leaving home q1 q2 q3'!$C$2:$F$956,4,FALSE)</f>
        <v>0.35000000000000003</v>
      </c>
      <c r="R628" s="14">
        <f>VLOOKUP($C628,'commute time q1 q2 q3'!$C$2:$F$957,3,FALSE)</f>
        <v>8.6962719298245617</v>
      </c>
      <c r="S628" s="4">
        <f t="shared" si="58"/>
        <v>0.35555555555555557</v>
      </c>
      <c r="T628" s="13">
        <f t="shared" si="59"/>
        <v>72.000000000000057</v>
      </c>
    </row>
    <row r="629" spans="1:20" x14ac:dyDescent="0.25">
      <c r="A629" s="6" t="s">
        <v>170</v>
      </c>
      <c r="B629" s="6">
        <v>13420</v>
      </c>
      <c r="C629" s="6" t="s">
        <v>171</v>
      </c>
      <c r="D629" s="6" t="str">
        <f>VLOOKUP(C629,'alternate id'!$A$2:$C$956,3,FALSE)</f>
        <v>Bemidji, MN</v>
      </c>
      <c r="E629" s="4">
        <f>VLOOKUP(D629,'sunrise times'!$A$2:$B$956,2,FALSE)</f>
        <v>0.28472222222222221</v>
      </c>
      <c r="F629" s="4"/>
      <c r="G629" s="4">
        <f>VLOOKUP($C629,'time leaving home q1 q2 q3'!$C$2:$F$956,2,FALSE)</f>
        <v>0.28472222222222221</v>
      </c>
      <c r="H629" s="14">
        <f>VLOOKUP($C629,'commute time q1 q2 q3'!$C$2:$F$957,2,FALSE)</f>
        <v>10.321242397914856</v>
      </c>
      <c r="I629" s="4">
        <f t="shared" si="54"/>
        <v>0.29166666666666663</v>
      </c>
      <c r="J629" s="13">
        <f t="shared" si="55"/>
        <v>9.9999999999999645</v>
      </c>
      <c r="K629" s="4"/>
      <c r="L629" s="4">
        <f>VLOOKUP($C629,'time leaving home q1 q2 q3'!$C$2:$F$956,3,FALSE)</f>
        <v>0.31805555555555559</v>
      </c>
      <c r="M629" s="14">
        <f>VLOOKUP($C629,'commute time q1 q2 q3'!$C$2:$F$957,3,FALSE)</f>
        <v>15.645645645645645</v>
      </c>
      <c r="N629" s="4">
        <f t="shared" si="56"/>
        <v>0.32847222222222228</v>
      </c>
      <c r="O629" s="13">
        <f t="shared" si="57"/>
        <v>63.000000000000099</v>
      </c>
      <c r="Q629" s="4">
        <f>VLOOKUP($C629,'time leaving home q1 q2 q3'!$C$2:$F$956,4,FALSE)</f>
        <v>0.35486111111111113</v>
      </c>
      <c r="R629" s="14">
        <f>VLOOKUP($C629,'commute time q1 q2 q3'!$C$2:$F$957,3,FALSE)</f>
        <v>15.645645645645645</v>
      </c>
      <c r="S629" s="4">
        <f t="shared" si="58"/>
        <v>0.36527777777777781</v>
      </c>
      <c r="T629" s="13">
        <f t="shared" si="59"/>
        <v>116.00000000000006</v>
      </c>
    </row>
    <row r="630" spans="1:20" x14ac:dyDescent="0.25">
      <c r="A630" s="6" t="s">
        <v>230</v>
      </c>
      <c r="B630" s="6">
        <v>14660</v>
      </c>
      <c r="C630" s="6" t="s">
        <v>231</v>
      </c>
      <c r="D630" s="6" t="str">
        <f>VLOOKUP(C630,'alternate id'!$A$2:$C$956,3,FALSE)</f>
        <v>Brainerd, MN</v>
      </c>
      <c r="E630" s="4">
        <f>VLOOKUP(D630,'sunrise times'!$A$2:$B$956,2,FALSE)</f>
        <v>0.28333333333333333</v>
      </c>
      <c r="F630" s="4"/>
      <c r="G630" s="4">
        <f>VLOOKUP($C630,'time leaving home q1 q2 q3'!$C$2:$F$956,2,FALSE)</f>
        <v>0.28125</v>
      </c>
      <c r="H630" s="14">
        <f>VLOOKUP($C630,'commute time q1 q2 q3'!$C$2:$F$957,2,FALSE)</f>
        <v>10.839386722238762</v>
      </c>
      <c r="I630" s="4">
        <f t="shared" si="54"/>
        <v>0.28819444444444442</v>
      </c>
      <c r="J630" s="13">
        <f t="shared" si="55"/>
        <v>6.9999999999999751</v>
      </c>
      <c r="K630" s="4"/>
      <c r="L630" s="4">
        <f>VLOOKUP($C630,'time leaving home q1 q2 q3'!$C$2:$F$956,3,FALSE)</f>
        <v>0.31805555555555559</v>
      </c>
      <c r="M630" s="14">
        <f>VLOOKUP($C630,'commute time q1 q2 q3'!$C$2:$F$957,3,FALSE)</f>
        <v>17.549266908402963</v>
      </c>
      <c r="N630" s="4">
        <f t="shared" si="56"/>
        <v>0.32986111111111116</v>
      </c>
      <c r="O630" s="13">
        <f t="shared" si="57"/>
        <v>67.000000000000085</v>
      </c>
      <c r="Q630" s="4">
        <f>VLOOKUP($C630,'time leaving home q1 q2 q3'!$C$2:$F$956,4,FALSE)</f>
        <v>0.36388888888888887</v>
      </c>
      <c r="R630" s="14">
        <f>VLOOKUP($C630,'commute time q1 q2 q3'!$C$2:$F$957,3,FALSE)</f>
        <v>17.549266908402963</v>
      </c>
      <c r="S630" s="4">
        <f t="shared" si="58"/>
        <v>0.37569444444444444</v>
      </c>
      <c r="T630" s="13">
        <f t="shared" si="59"/>
        <v>133</v>
      </c>
    </row>
    <row r="631" spans="1:20" x14ac:dyDescent="0.25">
      <c r="A631" s="6" t="s">
        <v>574</v>
      </c>
      <c r="B631" s="6">
        <v>21900</v>
      </c>
      <c r="C631" s="6" t="s">
        <v>575</v>
      </c>
      <c r="D631" s="6" t="str">
        <f>VLOOKUP(C631,'alternate id'!$A$2:$C$956,3,FALSE)</f>
        <v>Fairmont, WV</v>
      </c>
      <c r="E631" s="4">
        <f>VLOOKUP(D631,'sunrise times'!$A$2:$B$956,2,FALSE)</f>
        <v>0.28611111111111115</v>
      </c>
      <c r="F631" s="4"/>
      <c r="G631" s="4">
        <f>VLOOKUP($C631,'time leaving home q1 q2 q3'!$C$2:$F$956,2,FALSE)</f>
        <v>0.27638888888888891</v>
      </c>
      <c r="H631" s="14">
        <f>VLOOKUP($C631,'commute time q1 q2 q3'!$C$2:$F$957,2,FALSE)</f>
        <v>12.991735537190083</v>
      </c>
      <c r="I631" s="4">
        <f t="shared" si="54"/>
        <v>0.28472222222222227</v>
      </c>
      <c r="J631" s="13">
        <f t="shared" si="55"/>
        <v>-1.9999999999999929</v>
      </c>
      <c r="K631" s="4"/>
      <c r="L631" s="4">
        <f>VLOOKUP($C631,'time leaving home q1 q2 q3'!$C$2:$F$956,3,FALSE)</f>
        <v>0.31805555555555559</v>
      </c>
      <c r="M631" s="14">
        <f>VLOOKUP($C631,'commute time q1 q2 q3'!$C$2:$F$957,3,FALSE)</f>
        <v>21.640468705344382</v>
      </c>
      <c r="N631" s="4">
        <f t="shared" si="56"/>
        <v>0.33263888888888893</v>
      </c>
      <c r="O631" s="13">
        <f t="shared" si="57"/>
        <v>67</v>
      </c>
      <c r="Q631" s="4">
        <f>VLOOKUP($C631,'time leaving home q1 q2 q3'!$C$2:$F$956,4,FALSE)</f>
        <v>0.38750000000000001</v>
      </c>
      <c r="R631" s="14">
        <f>VLOOKUP($C631,'commute time q1 q2 q3'!$C$2:$F$957,3,FALSE)</f>
        <v>21.640468705344382</v>
      </c>
      <c r="S631" s="4">
        <f t="shared" si="58"/>
        <v>0.40208333333333335</v>
      </c>
      <c r="T631" s="13">
        <f t="shared" si="59"/>
        <v>166.99999999999997</v>
      </c>
    </row>
    <row r="632" spans="1:20" x14ac:dyDescent="0.25">
      <c r="A632" s="6" t="s">
        <v>726</v>
      </c>
      <c r="B632" s="6">
        <v>25100</v>
      </c>
      <c r="C632" s="6" t="s">
        <v>727</v>
      </c>
      <c r="D632" s="6" t="str">
        <f>VLOOKUP(C632,'alternate id'!$A$2:$C$956,3,FALSE)</f>
        <v>Guymon, OK</v>
      </c>
      <c r="E632" s="4">
        <f>VLOOKUP(D632,'sunrise times'!$A$2:$B$956,2,FALSE)</f>
        <v>0.30416666666666664</v>
      </c>
      <c r="F632" s="4"/>
      <c r="G632" s="4">
        <f>VLOOKUP($C632,'time leaving home q1 q2 q3'!$C$2:$F$956,2,FALSE)</f>
        <v>0.26805555555555555</v>
      </c>
      <c r="H632" s="14">
        <f>VLOOKUP($C632,'commute time q1 q2 q3'!$C$2:$F$957,2,FALSE)</f>
        <v>6.7554168196841715</v>
      </c>
      <c r="I632" s="4">
        <f t="shared" si="54"/>
        <v>0.2722222222222222</v>
      </c>
      <c r="J632" s="13">
        <f t="shared" si="55"/>
        <v>-46</v>
      </c>
      <c r="K632" s="4"/>
      <c r="L632" s="4">
        <f>VLOOKUP($C632,'time leaving home q1 q2 q3'!$C$2:$F$956,3,FALSE)</f>
        <v>0.31805555555555559</v>
      </c>
      <c r="M632" s="14">
        <f>VLOOKUP($C632,'commute time q1 q2 q3'!$C$2:$F$957,3,FALSE)</f>
        <v>11.853932584269662</v>
      </c>
      <c r="N632" s="4">
        <f t="shared" si="56"/>
        <v>0.32569444444444445</v>
      </c>
      <c r="O632" s="13">
        <f t="shared" si="57"/>
        <v>31.00000000000005</v>
      </c>
      <c r="Q632" s="4">
        <f>VLOOKUP($C632,'time leaving home q1 q2 q3'!$C$2:$F$956,4,FALSE)</f>
        <v>0.39444444444444443</v>
      </c>
      <c r="R632" s="14">
        <f>VLOOKUP($C632,'commute time q1 q2 q3'!$C$2:$F$957,3,FALSE)</f>
        <v>11.853932584269662</v>
      </c>
      <c r="S632" s="4">
        <f t="shared" si="58"/>
        <v>0.40208333333333329</v>
      </c>
      <c r="T632" s="13">
        <f t="shared" si="59"/>
        <v>140.99999999999997</v>
      </c>
    </row>
    <row r="633" spans="1:20" x14ac:dyDescent="0.25">
      <c r="A633" s="6" t="s">
        <v>866</v>
      </c>
      <c r="B633" s="6">
        <v>27900</v>
      </c>
      <c r="C633" s="6" t="s">
        <v>867</v>
      </c>
      <c r="D633" s="6" t="str">
        <f>VLOOKUP(C633,'alternate id'!$A$2:$C$956,3,FALSE)</f>
        <v>Joplin, MO</v>
      </c>
      <c r="E633" s="4">
        <f>VLOOKUP(D633,'sunrise times'!$A$2:$B$956,2,FALSE)</f>
        <v>0.28472222222222221</v>
      </c>
      <c r="F633" s="4"/>
      <c r="G633" s="4">
        <f>VLOOKUP($C633,'time leaving home q1 q2 q3'!$C$2:$F$956,2,FALSE)</f>
        <v>0.27916666666666667</v>
      </c>
      <c r="H633" s="14">
        <f>VLOOKUP($C633,'commute time q1 q2 q3'!$C$2:$F$957,2,FALSE)</f>
        <v>10.786123618501842</v>
      </c>
      <c r="I633" s="4">
        <f t="shared" si="54"/>
        <v>0.28611111111111109</v>
      </c>
      <c r="J633" s="13">
        <f t="shared" si="55"/>
        <v>1.9999999999999929</v>
      </c>
      <c r="K633" s="4"/>
      <c r="L633" s="4">
        <f>VLOOKUP($C633,'time leaving home q1 q2 q3'!$C$2:$F$956,3,FALSE)</f>
        <v>0.31805555555555559</v>
      </c>
      <c r="M633" s="14">
        <f>VLOOKUP($C633,'commute time q1 q2 q3'!$C$2:$F$957,3,FALSE)</f>
        <v>16.867447180729378</v>
      </c>
      <c r="N633" s="4">
        <f t="shared" si="56"/>
        <v>0.32916666666666672</v>
      </c>
      <c r="O633" s="13">
        <f t="shared" si="57"/>
        <v>64.000000000000085</v>
      </c>
      <c r="Q633" s="4">
        <f>VLOOKUP($C633,'time leaving home q1 q2 q3'!$C$2:$F$956,4,FALSE)</f>
        <v>0.38750000000000001</v>
      </c>
      <c r="R633" s="14">
        <f>VLOOKUP($C633,'commute time q1 q2 q3'!$C$2:$F$957,3,FALSE)</f>
        <v>16.867447180729378</v>
      </c>
      <c r="S633" s="4">
        <f t="shared" si="58"/>
        <v>0.39861111111111114</v>
      </c>
      <c r="T633" s="13">
        <f t="shared" si="59"/>
        <v>164.00000000000006</v>
      </c>
    </row>
    <row r="634" spans="1:20" x14ac:dyDescent="0.25">
      <c r="A634" s="6" t="s">
        <v>1044</v>
      </c>
      <c r="B634" s="6">
        <v>31620</v>
      </c>
      <c r="C634" s="6" t="s">
        <v>1045</v>
      </c>
      <c r="D634" s="6" t="str">
        <f>VLOOKUP(C634,'alternate id'!$A$2:$C$956,3,FALSE)</f>
        <v>Magnolia, AR</v>
      </c>
      <c r="E634" s="4">
        <f>VLOOKUP(D634,'sunrise times'!$A$2:$B$956,2,FALSE)</f>
        <v>0.28125</v>
      </c>
      <c r="F634" s="4"/>
      <c r="G634" s="4">
        <f>VLOOKUP($C634,'time leaving home q1 q2 q3'!$C$2:$F$956,2,FALSE)</f>
        <v>0.27777777777777779</v>
      </c>
      <c r="H634" s="14">
        <f>VLOOKUP($C634,'commute time q1 q2 q3'!$C$2:$F$957,2,FALSE)</f>
        <v>7.8594622019279559</v>
      </c>
      <c r="I634" s="4">
        <f t="shared" si="54"/>
        <v>0.28263888888888888</v>
      </c>
      <c r="J634" s="13">
        <f t="shared" si="55"/>
        <v>1.9999999999999929</v>
      </c>
      <c r="K634" s="4"/>
      <c r="L634" s="4">
        <f>VLOOKUP($C634,'time leaving home q1 q2 q3'!$C$2:$F$956,3,FALSE)</f>
        <v>0.31805555555555559</v>
      </c>
      <c r="M634" s="14">
        <f>VLOOKUP($C634,'commute time q1 q2 q3'!$C$2:$F$957,3,FALSE)</f>
        <v>13.038133692238672</v>
      </c>
      <c r="N634" s="4">
        <f t="shared" si="56"/>
        <v>0.32708333333333339</v>
      </c>
      <c r="O634" s="13">
        <f t="shared" si="57"/>
        <v>66.000000000000085</v>
      </c>
      <c r="Q634" s="4">
        <f>VLOOKUP($C634,'time leaving home q1 q2 q3'!$C$2:$F$956,4,FALSE)</f>
        <v>0.34791666666666665</v>
      </c>
      <c r="R634" s="14">
        <f>VLOOKUP($C634,'commute time q1 q2 q3'!$C$2:$F$957,3,FALSE)</f>
        <v>13.038133692238672</v>
      </c>
      <c r="S634" s="4">
        <f t="shared" si="58"/>
        <v>0.35694444444444445</v>
      </c>
      <c r="T634" s="13">
        <f t="shared" si="59"/>
        <v>109</v>
      </c>
    </row>
    <row r="635" spans="1:20" x14ac:dyDescent="0.25">
      <c r="A635" s="6" t="s">
        <v>1128</v>
      </c>
      <c r="B635" s="6">
        <v>33220</v>
      </c>
      <c r="C635" s="6" t="s">
        <v>1129</v>
      </c>
      <c r="D635" s="6" t="str">
        <f>VLOOKUP(C635,'alternate id'!$A$2:$C$956,3,FALSE)</f>
        <v>Midland, MI</v>
      </c>
      <c r="E635" s="4">
        <f>VLOOKUP(D635,'sunrise times'!$A$2:$B$956,2,FALSE)</f>
        <v>0.29722222222222222</v>
      </c>
      <c r="F635" s="4"/>
      <c r="G635" s="4">
        <f>VLOOKUP($C635,'time leaving home q1 q2 q3'!$C$2:$F$956,2,FALSE)</f>
        <v>0.28402777777777777</v>
      </c>
      <c r="H635" s="14">
        <f>VLOOKUP($C635,'commute time q1 q2 q3'!$C$2:$F$957,2,FALSE)</f>
        <v>11.592722270851569</v>
      </c>
      <c r="I635" s="4">
        <f t="shared" si="54"/>
        <v>0.29166666666666663</v>
      </c>
      <c r="J635" s="13">
        <f t="shared" si="55"/>
        <v>-8.0000000000000515</v>
      </c>
      <c r="K635" s="4"/>
      <c r="L635" s="4">
        <f>VLOOKUP($C635,'time leaving home q1 q2 q3'!$C$2:$F$956,3,FALSE)</f>
        <v>0.31805555555555559</v>
      </c>
      <c r="M635" s="14">
        <f>VLOOKUP($C635,'commute time q1 q2 q3'!$C$2:$F$957,3,FALSE)</f>
        <v>17.330168005843682</v>
      </c>
      <c r="N635" s="4">
        <f t="shared" si="56"/>
        <v>0.32986111111111116</v>
      </c>
      <c r="O635" s="13">
        <f t="shared" si="57"/>
        <v>47.000000000000071</v>
      </c>
      <c r="Q635" s="4">
        <f>VLOOKUP($C635,'time leaving home q1 q2 q3'!$C$2:$F$956,4,FALSE)</f>
        <v>0.3611111111111111</v>
      </c>
      <c r="R635" s="14">
        <f>VLOOKUP($C635,'commute time q1 q2 q3'!$C$2:$F$957,3,FALSE)</f>
        <v>17.330168005843682</v>
      </c>
      <c r="S635" s="4">
        <f t="shared" si="58"/>
        <v>0.37291666666666667</v>
      </c>
      <c r="T635" s="13">
        <f t="shared" si="59"/>
        <v>109</v>
      </c>
    </row>
    <row r="636" spans="1:20" x14ac:dyDescent="0.25">
      <c r="A636" s="6" t="s">
        <v>444</v>
      </c>
      <c r="B636" s="6">
        <v>19220</v>
      </c>
      <c r="C636" s="6" t="s">
        <v>445</v>
      </c>
      <c r="D636" s="6" t="str">
        <f>VLOOKUP(C636,'alternate id'!$A$2:$C$956,3,FALSE)</f>
        <v>Danville, KY</v>
      </c>
      <c r="E636" s="4">
        <f>VLOOKUP(D636,'sunrise times'!$A$2:$B$956,2,FALSE)</f>
        <v>0.29930555555555555</v>
      </c>
      <c r="F636" s="4"/>
      <c r="G636" s="4">
        <f>VLOOKUP($C636,'time leaving home q1 q2 q3'!$C$2:$F$956,2,FALSE)</f>
        <v>0.28125</v>
      </c>
      <c r="H636" s="14">
        <f>VLOOKUP($C636,'commute time q1 q2 q3'!$C$2:$F$957,2,FALSE)</f>
        <v>11.724128965158606</v>
      </c>
      <c r="I636" s="4">
        <f t="shared" si="54"/>
        <v>0.28888888888888886</v>
      </c>
      <c r="J636" s="13">
        <f t="shared" si="55"/>
        <v>-15.000000000000027</v>
      </c>
      <c r="K636" s="4"/>
      <c r="L636" s="4">
        <f>VLOOKUP($C636,'time leaving home q1 q2 q3'!$C$2:$F$956,3,FALSE)</f>
        <v>0.31805555555555559</v>
      </c>
      <c r="M636" s="14">
        <f>VLOOKUP($C636,'commute time q1 q2 q3'!$C$2:$F$957,3,FALSE)</f>
        <v>18.930774503084304</v>
      </c>
      <c r="N636" s="4">
        <f t="shared" si="56"/>
        <v>0.3305555555555556</v>
      </c>
      <c r="O636" s="13">
        <f t="shared" si="57"/>
        <v>45.000000000000078</v>
      </c>
      <c r="Q636" s="4">
        <f>VLOOKUP($C636,'time leaving home q1 q2 q3'!$C$2:$F$956,4,FALSE)</f>
        <v>0.3923611111111111</v>
      </c>
      <c r="R636" s="14">
        <f>VLOOKUP($C636,'commute time q1 q2 q3'!$C$2:$F$957,3,FALSE)</f>
        <v>18.930774503084304</v>
      </c>
      <c r="S636" s="4">
        <f t="shared" si="58"/>
        <v>0.40486111111111112</v>
      </c>
      <c r="T636" s="13">
        <f t="shared" si="59"/>
        <v>152</v>
      </c>
    </row>
    <row r="637" spans="1:20" x14ac:dyDescent="0.25">
      <c r="A637" s="6" t="s">
        <v>664</v>
      </c>
      <c r="B637" s="6">
        <v>23820</v>
      </c>
      <c r="C637" s="6" t="s">
        <v>665</v>
      </c>
      <c r="D637" s="6" t="str">
        <f>VLOOKUP(C637,'alternate id'!$A$2:$C$956,3,FALSE)</f>
        <v>Gardnerville Ranchos, NV</v>
      </c>
      <c r="E637" s="4">
        <f>VLOOKUP(D637,'sunrise times'!$A$2:$B$956,2,FALSE)</f>
        <v>0.27152777777777776</v>
      </c>
      <c r="F637" s="4"/>
      <c r="G637" s="4">
        <f>VLOOKUP($C637,'time leaving home q1 q2 q3'!$C$2:$F$956,2,FALSE)</f>
        <v>0.27916666666666667</v>
      </c>
      <c r="H637" s="14">
        <f>VLOOKUP($C637,'commute time q1 q2 q3'!$C$2:$F$957,2,FALSE)</f>
        <v>11.699806326662364</v>
      </c>
      <c r="I637" s="4">
        <f t="shared" si="54"/>
        <v>0.28680555555555554</v>
      </c>
      <c r="J637" s="13">
        <f t="shared" si="55"/>
        <v>22</v>
      </c>
      <c r="K637" s="4"/>
      <c r="L637" s="4">
        <f>VLOOKUP($C637,'time leaving home q1 q2 q3'!$C$2:$F$956,3,FALSE)</f>
        <v>0.31805555555555559</v>
      </c>
      <c r="M637" s="14">
        <f>VLOOKUP($C637,'commute time q1 q2 q3'!$C$2:$F$957,3,FALSE)</f>
        <v>20.469002695417789</v>
      </c>
      <c r="N637" s="4">
        <f t="shared" si="56"/>
        <v>0.33194444444444449</v>
      </c>
      <c r="O637" s="13">
        <f t="shared" si="57"/>
        <v>87.000000000000085</v>
      </c>
      <c r="Q637" s="4">
        <f>VLOOKUP($C637,'time leaving home q1 q2 q3'!$C$2:$F$956,4,FALSE)</f>
        <v>0.37013888888888885</v>
      </c>
      <c r="R637" s="14">
        <f>VLOOKUP($C637,'commute time q1 q2 q3'!$C$2:$F$957,3,FALSE)</f>
        <v>20.469002695417789</v>
      </c>
      <c r="S637" s="4">
        <f t="shared" si="58"/>
        <v>0.38402777777777775</v>
      </c>
      <c r="T637" s="13">
        <f t="shared" si="59"/>
        <v>161.99999999999997</v>
      </c>
    </row>
    <row r="638" spans="1:20" x14ac:dyDescent="0.25">
      <c r="A638" s="6" t="s">
        <v>718</v>
      </c>
      <c r="B638" s="6">
        <v>24940</v>
      </c>
      <c r="C638" s="6" t="s">
        <v>719</v>
      </c>
      <c r="D638" s="6" t="str">
        <f>VLOOKUP(C638,'alternate id'!$A$2:$C$956,3,FALSE)</f>
        <v>Greenwood, SC</v>
      </c>
      <c r="E638" s="4">
        <f>VLOOKUP(D638,'sunrise times'!$A$2:$B$956,2,FALSE)</f>
        <v>0.29236111111111113</v>
      </c>
      <c r="F638" s="4"/>
      <c r="G638" s="4">
        <f>VLOOKUP($C638,'time leaving home q1 q2 q3'!$C$2:$F$956,2,FALSE)</f>
        <v>0.28263888888888888</v>
      </c>
      <c r="H638" s="14">
        <f>VLOOKUP($C638,'commute time q1 q2 q3'!$C$2:$F$957,2,FALSE)</f>
        <v>11.145994832041344</v>
      </c>
      <c r="I638" s="4">
        <f t="shared" si="54"/>
        <v>0.29027777777777775</v>
      </c>
      <c r="J638" s="13">
        <f t="shared" si="55"/>
        <v>-3.0000000000000693</v>
      </c>
      <c r="K638" s="4"/>
      <c r="L638" s="4">
        <f>VLOOKUP($C638,'time leaving home q1 q2 q3'!$C$2:$F$956,3,FALSE)</f>
        <v>0.31805555555555559</v>
      </c>
      <c r="M638" s="14">
        <f>VLOOKUP($C638,'commute time q1 q2 q3'!$C$2:$F$957,3,FALSE)</f>
        <v>16.563258842160831</v>
      </c>
      <c r="N638" s="4">
        <f t="shared" si="56"/>
        <v>0.32916666666666672</v>
      </c>
      <c r="O638" s="13">
        <f t="shared" si="57"/>
        <v>53.000000000000057</v>
      </c>
      <c r="Q638" s="4">
        <f>VLOOKUP($C638,'time leaving home q1 q2 q3'!$C$2:$F$956,4,FALSE)</f>
        <v>0.3576388888888889</v>
      </c>
      <c r="R638" s="14">
        <f>VLOOKUP($C638,'commute time q1 q2 q3'!$C$2:$F$957,3,FALSE)</f>
        <v>16.563258842160831</v>
      </c>
      <c r="S638" s="4">
        <f t="shared" si="58"/>
        <v>0.36875000000000002</v>
      </c>
      <c r="T638" s="13">
        <f t="shared" si="59"/>
        <v>110.00000000000001</v>
      </c>
    </row>
    <row r="639" spans="1:20" x14ac:dyDescent="0.25">
      <c r="A639" s="6" t="s">
        <v>498</v>
      </c>
      <c r="B639" s="6">
        <v>20300</v>
      </c>
      <c r="C639" s="6" t="s">
        <v>499</v>
      </c>
      <c r="D639" s="6" t="str">
        <f>VLOOKUP(C639,'alternate id'!$A$2:$C$956,3,FALSE)</f>
        <v>Dumas, TX</v>
      </c>
      <c r="E639" s="4">
        <f>VLOOKUP(D639,'sunrise times'!$A$2:$B$956,2,FALSE)</f>
        <v>0.30555555555555552</v>
      </c>
      <c r="F639" s="4"/>
      <c r="G639" s="4">
        <f>VLOOKUP($C639,'time leaving home q1 q2 q3'!$C$2:$F$956,2,FALSE)</f>
        <v>0.26597222222222222</v>
      </c>
      <c r="H639" s="14">
        <f>VLOOKUP($C639,'commute time q1 q2 q3'!$C$2:$F$957,2,FALSE)</f>
        <v>7.3293433652530782</v>
      </c>
      <c r="I639" s="4">
        <f t="shared" si="54"/>
        <v>0.27083333333333331</v>
      </c>
      <c r="J639" s="13">
        <f t="shared" si="55"/>
        <v>-49.999999999999986</v>
      </c>
      <c r="K639" s="4"/>
      <c r="L639" s="4">
        <f>VLOOKUP($C639,'time leaving home q1 q2 q3'!$C$2:$F$956,3,FALSE)</f>
        <v>0.31805555555555559</v>
      </c>
      <c r="M639" s="14">
        <f>VLOOKUP($C639,'commute time q1 q2 q3'!$C$2:$F$957,3,FALSE)</f>
        <v>12.888626988803772</v>
      </c>
      <c r="N639" s="4">
        <f t="shared" si="56"/>
        <v>0.32638888888888895</v>
      </c>
      <c r="O639" s="13">
        <f t="shared" si="57"/>
        <v>30.000000000000135</v>
      </c>
      <c r="Q639" s="4">
        <f>VLOOKUP($C639,'time leaving home q1 q2 q3'!$C$2:$F$956,4,FALSE)</f>
        <v>0.38958333333333334</v>
      </c>
      <c r="R639" s="14">
        <f>VLOOKUP($C639,'commute time q1 q2 q3'!$C$2:$F$957,3,FALSE)</f>
        <v>12.888626988803772</v>
      </c>
      <c r="S639" s="4">
        <f t="shared" si="58"/>
        <v>0.3979166666666667</v>
      </c>
      <c r="T639" s="13">
        <f t="shared" si="59"/>
        <v>133.00000000000009</v>
      </c>
    </row>
    <row r="640" spans="1:20" x14ac:dyDescent="0.25">
      <c r="A640" s="6" t="s">
        <v>54</v>
      </c>
      <c r="B640" s="6">
        <v>11020</v>
      </c>
      <c r="C640" s="6" t="s">
        <v>55</v>
      </c>
      <c r="D640" s="6" t="str">
        <f>VLOOKUP(C640,'alternate id'!$A$2:$C$956,3,FALSE)</f>
        <v>Altoona, PA</v>
      </c>
      <c r="E640" s="4">
        <f>VLOOKUP(D640,'sunrise times'!$A$2:$B$956,2,FALSE)</f>
        <v>0.28125</v>
      </c>
      <c r="F640" s="4"/>
      <c r="G640" s="4">
        <f>VLOOKUP($C640,'time leaving home q1 q2 q3'!$C$2:$F$956,2,FALSE)</f>
        <v>0.27638888888888891</v>
      </c>
      <c r="H640" s="14">
        <f>VLOOKUP($C640,'commute time q1 q2 q3'!$C$2:$F$957,2,FALSE)</f>
        <v>10.38008556329167</v>
      </c>
      <c r="I640" s="4">
        <f t="shared" si="54"/>
        <v>0.28333333333333333</v>
      </c>
      <c r="J640" s="13">
        <f t="shared" si="55"/>
        <v>2.9999999999999893</v>
      </c>
      <c r="K640" s="4"/>
      <c r="L640" s="4">
        <f>VLOOKUP($C640,'time leaving home q1 q2 q3'!$C$2:$F$956,3,FALSE)</f>
        <v>0.31805555555555559</v>
      </c>
      <c r="M640" s="14">
        <f>VLOOKUP($C640,'commute time q1 q2 q3'!$C$2:$F$957,3,FALSE)</f>
        <v>16.309578293559987</v>
      </c>
      <c r="N640" s="4">
        <f t="shared" si="56"/>
        <v>0.32916666666666672</v>
      </c>
      <c r="O640" s="13">
        <f t="shared" si="57"/>
        <v>69.000000000000071</v>
      </c>
      <c r="Q640" s="4">
        <f>VLOOKUP($C640,'time leaving home q1 q2 q3'!$C$2:$F$956,4,FALSE)</f>
        <v>0.3923611111111111</v>
      </c>
      <c r="R640" s="14">
        <f>VLOOKUP($C640,'commute time q1 q2 q3'!$C$2:$F$957,3,FALSE)</f>
        <v>16.309578293559987</v>
      </c>
      <c r="S640" s="4">
        <f t="shared" si="58"/>
        <v>0.40347222222222223</v>
      </c>
      <c r="T640" s="13">
        <f t="shared" si="59"/>
        <v>176</v>
      </c>
    </row>
    <row r="641" spans="1:20" x14ac:dyDescent="0.25">
      <c r="A641" s="6" t="s">
        <v>1892</v>
      </c>
      <c r="B641" s="6">
        <v>49340</v>
      </c>
      <c r="C641" s="6" t="s">
        <v>1893</v>
      </c>
      <c r="D641" s="6" t="str">
        <f>VLOOKUP(C641,'alternate id'!$A$2:$C$956,3,FALSE)</f>
        <v>Worcester, MA</v>
      </c>
      <c r="E641" s="4">
        <f>VLOOKUP(D641,'sunrise times'!$A$2:$B$956,2,FALSE)</f>
        <v>0.26250000000000001</v>
      </c>
      <c r="F641" s="4"/>
      <c r="G641" s="4">
        <f>VLOOKUP($C641,'time leaving home q1 q2 q3'!$C$2:$F$956,2,FALSE)</f>
        <v>0.27916666666666667</v>
      </c>
      <c r="H641" s="14">
        <f>VLOOKUP($C641,'commute time q1 q2 q3'!$C$2:$F$957,2,FALSE)</f>
        <v>13.442862676738331</v>
      </c>
      <c r="I641" s="4">
        <f t="shared" si="54"/>
        <v>0.28819444444444448</v>
      </c>
      <c r="J641" s="13">
        <f t="shared" si="55"/>
        <v>37.000000000000028</v>
      </c>
      <c r="K641" s="4"/>
      <c r="L641" s="4">
        <f>VLOOKUP($C641,'time leaving home q1 q2 q3'!$C$2:$F$956,3,FALSE)</f>
        <v>0.31805555555555559</v>
      </c>
      <c r="M641" s="14">
        <f>VLOOKUP($C641,'commute time q1 q2 q3'!$C$2:$F$957,3,FALSE)</f>
        <v>22.776338094031914</v>
      </c>
      <c r="N641" s="4">
        <f t="shared" si="56"/>
        <v>0.33333333333333337</v>
      </c>
      <c r="O641" s="13">
        <f t="shared" si="57"/>
        <v>102.00000000000004</v>
      </c>
      <c r="Q641" s="4">
        <f>VLOOKUP($C641,'time leaving home q1 q2 q3'!$C$2:$F$956,4,FALSE)</f>
        <v>0.3659722222222222</v>
      </c>
      <c r="R641" s="14">
        <f>VLOOKUP($C641,'commute time q1 q2 q3'!$C$2:$F$957,3,FALSE)</f>
        <v>22.776338094031914</v>
      </c>
      <c r="S641" s="4">
        <f t="shared" si="58"/>
        <v>0.38124999999999998</v>
      </c>
      <c r="T641" s="13">
        <f t="shared" si="59"/>
        <v>170.99999999999994</v>
      </c>
    </row>
    <row r="642" spans="1:20" x14ac:dyDescent="0.25">
      <c r="A642" s="6" t="s">
        <v>756</v>
      </c>
      <c r="B642" s="6">
        <v>25720</v>
      </c>
      <c r="C642" s="6" t="s">
        <v>757</v>
      </c>
      <c r="D642" s="6" t="str">
        <f>VLOOKUP(C642,'alternate id'!$A$2:$C$956,3,FALSE)</f>
        <v>Heber, UT</v>
      </c>
      <c r="E642" s="4">
        <f>VLOOKUP(D642,'sunrise times'!$A$2:$B$956,2,FALSE)</f>
        <v>0.28958333333333336</v>
      </c>
      <c r="F642" s="4"/>
      <c r="G642" s="4">
        <f>VLOOKUP($C642,'time leaving home q1 q2 q3'!$C$2:$F$956,2,FALSE)</f>
        <v>0.28055555555555556</v>
      </c>
      <c r="H642" s="14">
        <f>VLOOKUP($C642,'commute time q1 q2 q3'!$C$2:$F$957,2,FALSE)</f>
        <v>10.937013446567587</v>
      </c>
      <c r="I642" s="4">
        <f t="shared" si="54"/>
        <v>0.28749999999999998</v>
      </c>
      <c r="J642" s="13">
        <f t="shared" si="55"/>
        <v>-3.0000000000000693</v>
      </c>
      <c r="K642" s="4"/>
      <c r="L642" s="4">
        <f>VLOOKUP($C642,'time leaving home q1 q2 q3'!$C$2:$F$956,3,FALSE)</f>
        <v>0.31805555555555559</v>
      </c>
      <c r="M642" s="14">
        <f>VLOOKUP($C642,'commute time q1 q2 q3'!$C$2:$F$957,3,FALSE)</f>
        <v>21.336760925449873</v>
      </c>
      <c r="N642" s="4">
        <f t="shared" si="56"/>
        <v>0.33263888888888893</v>
      </c>
      <c r="O642" s="13">
        <f t="shared" si="57"/>
        <v>62.000000000000014</v>
      </c>
      <c r="Q642" s="4">
        <f>VLOOKUP($C642,'time leaving home q1 q2 q3'!$C$2:$F$956,4,FALSE)</f>
        <v>0.36458333333333331</v>
      </c>
      <c r="R642" s="14">
        <f>VLOOKUP($C642,'commute time q1 q2 q3'!$C$2:$F$957,3,FALSE)</f>
        <v>21.336760925449873</v>
      </c>
      <c r="S642" s="4">
        <f t="shared" si="58"/>
        <v>0.37916666666666665</v>
      </c>
      <c r="T642" s="13">
        <f t="shared" si="59"/>
        <v>128.99999999999994</v>
      </c>
    </row>
    <row r="643" spans="1:20" x14ac:dyDescent="0.25">
      <c r="A643" s="6" t="s">
        <v>640</v>
      </c>
      <c r="B643" s="6">
        <v>23300</v>
      </c>
      <c r="C643" s="6" t="s">
        <v>641</v>
      </c>
      <c r="D643" s="6" t="str">
        <f>VLOOKUP(C643,'alternate id'!$A$2:$C$956,3,FALSE)</f>
        <v>Freeport, IL</v>
      </c>
      <c r="E643" s="4">
        <f>VLOOKUP(D643,'sunrise times'!$A$2:$B$956,2,FALSE)</f>
        <v>0.27083333333333331</v>
      </c>
      <c r="F643" s="4"/>
      <c r="G643" s="4">
        <f>VLOOKUP($C643,'time leaving home q1 q2 q3'!$C$2:$F$956,2,FALSE)</f>
        <v>0.27777777777777779</v>
      </c>
      <c r="H643" s="14">
        <f>VLOOKUP($C643,'commute time q1 q2 q3'!$C$2:$F$957,2,FALSE)</f>
        <v>8.3529281767955794</v>
      </c>
      <c r="I643" s="4">
        <f t="shared" si="54"/>
        <v>0.28333333333333333</v>
      </c>
      <c r="J643" s="13">
        <f t="shared" si="55"/>
        <v>18.000000000000014</v>
      </c>
      <c r="K643" s="4"/>
      <c r="L643" s="4">
        <f>VLOOKUP($C643,'time leaving home q1 q2 q3'!$C$2:$F$956,3,FALSE)</f>
        <v>0.31805555555555559</v>
      </c>
      <c r="M643" s="14">
        <f>VLOOKUP($C643,'commute time q1 q2 q3'!$C$2:$F$957,3,FALSE)</f>
        <v>15.402398401065955</v>
      </c>
      <c r="N643" s="4">
        <f t="shared" si="56"/>
        <v>0.32847222222222228</v>
      </c>
      <c r="O643" s="13">
        <f t="shared" si="57"/>
        <v>83.000000000000099</v>
      </c>
      <c r="Q643" s="4">
        <f>VLOOKUP($C643,'time leaving home q1 q2 q3'!$C$2:$F$956,4,FALSE)</f>
        <v>0.4145833333333333</v>
      </c>
      <c r="R643" s="14">
        <f>VLOOKUP($C643,'commute time q1 q2 q3'!$C$2:$F$957,3,FALSE)</f>
        <v>15.402398401065955</v>
      </c>
      <c r="S643" s="4">
        <f t="shared" si="58"/>
        <v>0.42499999999999999</v>
      </c>
      <c r="T643" s="13">
        <f t="shared" si="59"/>
        <v>222</v>
      </c>
    </row>
    <row r="644" spans="1:20" x14ac:dyDescent="0.25">
      <c r="A644" s="6" t="s">
        <v>776</v>
      </c>
      <c r="B644" s="6">
        <v>26100</v>
      </c>
      <c r="C644" s="6" t="s">
        <v>777</v>
      </c>
      <c r="D644" s="6" t="str">
        <f>VLOOKUP(C644,'alternate id'!$A$2:$C$956,3,FALSE)</f>
        <v>Holland, MI</v>
      </c>
      <c r="E644" s="4">
        <f>VLOOKUP(D644,'sunrise times'!$A$2:$B$956,2,FALSE)</f>
        <v>0.30277777777777776</v>
      </c>
      <c r="F644" s="4"/>
      <c r="G644" s="4">
        <f>VLOOKUP($C644,'time leaving home q1 q2 q3'!$C$2:$F$956,2,FALSE)</f>
        <v>0.27916666666666667</v>
      </c>
      <c r="H644" s="14">
        <f>VLOOKUP($C644,'commute time q1 q2 q3'!$C$2:$F$957,2,FALSE)</f>
        <v>11.426917861294072</v>
      </c>
      <c r="I644" s="4">
        <f t="shared" ref="I644:I707" si="60">G644+TIME(0,H644,0)</f>
        <v>0.28680555555555554</v>
      </c>
      <c r="J644" s="13">
        <f t="shared" ref="J644:J707" si="61">(I644-$E644)*60*24</f>
        <v>-23</v>
      </c>
      <c r="K644" s="4"/>
      <c r="L644" s="4">
        <f>VLOOKUP($C644,'time leaving home q1 q2 q3'!$C$2:$F$956,3,FALSE)</f>
        <v>0.31805555555555559</v>
      </c>
      <c r="M644" s="14">
        <f>VLOOKUP($C644,'commute time q1 q2 q3'!$C$2:$F$957,3,FALSE)</f>
        <v>18.006455059431065</v>
      </c>
      <c r="N644" s="4">
        <f t="shared" ref="N644:N707" si="62">L644+TIME(0,M644,0)</f>
        <v>0.3305555555555556</v>
      </c>
      <c r="O644" s="13">
        <f t="shared" ref="O644:O707" si="63">(N644-$E644)*60*24</f>
        <v>40.000000000000099</v>
      </c>
      <c r="Q644" s="4">
        <f>VLOOKUP($C644,'time leaving home q1 q2 q3'!$C$2:$F$956,4,FALSE)</f>
        <v>0.3833333333333333</v>
      </c>
      <c r="R644" s="14">
        <f>VLOOKUP($C644,'commute time q1 q2 q3'!$C$2:$F$957,3,FALSE)</f>
        <v>18.006455059431065</v>
      </c>
      <c r="S644" s="4">
        <f t="shared" ref="S644:S707" si="64">Q644+TIME(0,R644,0)</f>
        <v>0.39583333333333331</v>
      </c>
      <c r="T644" s="13">
        <f t="shared" ref="T644:T707" si="65">(S644-$E644)*60*24</f>
        <v>134</v>
      </c>
    </row>
    <row r="645" spans="1:20" x14ac:dyDescent="0.25">
      <c r="A645" s="6" t="s">
        <v>1410</v>
      </c>
      <c r="B645" s="6">
        <v>39020</v>
      </c>
      <c r="C645" s="6" t="s">
        <v>1411</v>
      </c>
      <c r="D645" s="6" t="str">
        <f>VLOOKUP(C645,'alternate id'!$A$2:$C$956,3,FALSE)</f>
        <v>Portsmouth, OH</v>
      </c>
      <c r="E645" s="4">
        <f>VLOOKUP(D645,'sunrise times'!$A$2:$B$956,2,FALSE)</f>
        <v>0.29444444444444445</v>
      </c>
      <c r="F645" s="4"/>
      <c r="G645" s="4">
        <f>VLOOKUP($C645,'time leaving home q1 q2 q3'!$C$2:$F$956,2,FALSE)</f>
        <v>0.27291666666666664</v>
      </c>
      <c r="H645" s="14">
        <f>VLOOKUP($C645,'commute time q1 q2 q3'!$C$2:$F$957,2,FALSE)</f>
        <v>11.904512372634644</v>
      </c>
      <c r="I645" s="4">
        <f t="shared" si="60"/>
        <v>0.2805555555555555</v>
      </c>
      <c r="J645" s="13">
        <f t="shared" si="61"/>
        <v>-20.000000000000089</v>
      </c>
      <c r="K645" s="4"/>
      <c r="L645" s="4">
        <f>VLOOKUP($C645,'time leaving home q1 q2 q3'!$C$2:$F$956,3,FALSE)</f>
        <v>0.31805555555555559</v>
      </c>
      <c r="M645" s="14">
        <f>VLOOKUP($C645,'commute time q1 q2 q3'!$C$2:$F$957,3,FALSE)</f>
        <v>21.156003505696756</v>
      </c>
      <c r="N645" s="4">
        <f t="shared" si="62"/>
        <v>0.33263888888888893</v>
      </c>
      <c r="O645" s="13">
        <f t="shared" si="63"/>
        <v>55.00000000000005</v>
      </c>
      <c r="Q645" s="4">
        <f>VLOOKUP($C645,'time leaving home q1 q2 q3'!$C$2:$F$956,4,FALSE)</f>
        <v>0.39166666666666666</v>
      </c>
      <c r="R645" s="14">
        <f>VLOOKUP($C645,'commute time q1 q2 q3'!$C$2:$F$957,3,FALSE)</f>
        <v>21.156003505696756</v>
      </c>
      <c r="S645" s="4">
        <f t="shared" si="64"/>
        <v>0.40625</v>
      </c>
      <c r="T645" s="13">
        <f t="shared" si="65"/>
        <v>161</v>
      </c>
    </row>
    <row r="646" spans="1:20" x14ac:dyDescent="0.25">
      <c r="A646" s="6" t="s">
        <v>1762</v>
      </c>
      <c r="B646" s="6">
        <v>46300</v>
      </c>
      <c r="C646" s="6" t="s">
        <v>1763</v>
      </c>
      <c r="D646" s="6" t="str">
        <f>VLOOKUP(C646,'alternate id'!$A$2:$C$956,3,FALSE)</f>
        <v>Twin Falls, ID</v>
      </c>
      <c r="E646" s="4">
        <f>VLOOKUP(D646,'sunrise times'!$A$2:$B$956,2,FALSE)</f>
        <v>0.29791666666666666</v>
      </c>
      <c r="F646" s="4"/>
      <c r="G646" s="4">
        <f>VLOOKUP($C646,'time leaving home q1 q2 q3'!$C$2:$F$956,2,FALSE)</f>
        <v>0.28125</v>
      </c>
      <c r="H646" s="14">
        <f>VLOOKUP($C646,'commute time q1 q2 q3'!$C$2:$F$957,2,FALSE)</f>
        <v>8.7816120906801007</v>
      </c>
      <c r="I646" s="4">
        <f t="shared" si="60"/>
        <v>0.28680555555555554</v>
      </c>
      <c r="J646" s="13">
        <f t="shared" si="61"/>
        <v>-16.000000000000021</v>
      </c>
      <c r="K646" s="4"/>
      <c r="L646" s="4">
        <f>VLOOKUP($C646,'time leaving home q1 q2 q3'!$C$2:$F$956,3,FALSE)</f>
        <v>0.31805555555555559</v>
      </c>
      <c r="M646" s="14">
        <f>VLOOKUP($C646,'commute time q1 q2 q3'!$C$2:$F$957,3,FALSE)</f>
        <v>13.887351778656127</v>
      </c>
      <c r="N646" s="4">
        <f t="shared" si="62"/>
        <v>0.32708333333333339</v>
      </c>
      <c r="O646" s="13">
        <f t="shared" si="63"/>
        <v>42.000000000000092</v>
      </c>
      <c r="Q646" s="4">
        <f>VLOOKUP($C646,'time leaving home q1 q2 q3'!$C$2:$F$956,4,FALSE)</f>
        <v>0.36527777777777781</v>
      </c>
      <c r="R646" s="14">
        <f>VLOOKUP($C646,'commute time q1 q2 q3'!$C$2:$F$957,3,FALSE)</f>
        <v>13.887351778656127</v>
      </c>
      <c r="S646" s="4">
        <f t="shared" si="64"/>
        <v>0.37430555555555561</v>
      </c>
      <c r="T646" s="13">
        <f t="shared" si="65"/>
        <v>110.0000000000001</v>
      </c>
    </row>
    <row r="647" spans="1:20" x14ac:dyDescent="0.25">
      <c r="A647" s="6" t="s">
        <v>262</v>
      </c>
      <c r="B647" s="6">
        <v>15420</v>
      </c>
      <c r="C647" s="6" t="s">
        <v>263</v>
      </c>
      <c r="D647" s="6" t="str">
        <f>VLOOKUP(C647,'alternate id'!$A$2:$C$956,3,FALSE)</f>
        <v>Burley, ID</v>
      </c>
      <c r="E647" s="4">
        <f>VLOOKUP(D647,'sunrise times'!$A$2:$B$956,2,FALSE)</f>
        <v>0.29652777777777778</v>
      </c>
      <c r="F647" s="4"/>
      <c r="G647" s="4">
        <f>VLOOKUP($C647,'time leaving home q1 q2 q3'!$C$2:$F$956,2,FALSE)</f>
        <v>0.27777777777777779</v>
      </c>
      <c r="H647" s="14">
        <f>VLOOKUP($C647,'commute time q1 q2 q3'!$C$2:$F$957,2,FALSE)</f>
        <v>7.8275963518681966</v>
      </c>
      <c r="I647" s="4">
        <f t="shared" si="60"/>
        <v>0.28263888888888888</v>
      </c>
      <c r="J647" s="13">
        <f t="shared" si="61"/>
        <v>-20.000000000000007</v>
      </c>
      <c r="K647" s="4"/>
      <c r="L647" s="4">
        <f>VLOOKUP($C647,'time leaving home q1 q2 q3'!$C$2:$F$956,3,FALSE)</f>
        <v>0.31805555555555559</v>
      </c>
      <c r="M647" s="14">
        <f>VLOOKUP($C647,'commute time q1 q2 q3'!$C$2:$F$957,3,FALSE)</f>
        <v>15.105681124007331</v>
      </c>
      <c r="N647" s="4">
        <f t="shared" si="62"/>
        <v>0.32847222222222228</v>
      </c>
      <c r="O647" s="13">
        <f t="shared" si="63"/>
        <v>46.000000000000078</v>
      </c>
      <c r="Q647" s="4">
        <f>VLOOKUP($C647,'time leaving home q1 q2 q3'!$C$2:$F$956,4,FALSE)</f>
        <v>0.36041666666666666</v>
      </c>
      <c r="R647" s="14">
        <f>VLOOKUP($C647,'commute time q1 q2 q3'!$C$2:$F$957,3,FALSE)</f>
        <v>15.105681124007331</v>
      </c>
      <c r="S647" s="4">
        <f t="shared" si="64"/>
        <v>0.37083333333333335</v>
      </c>
      <c r="T647" s="13">
        <f t="shared" si="65"/>
        <v>107.00000000000001</v>
      </c>
    </row>
    <row r="648" spans="1:20" x14ac:dyDescent="0.25">
      <c r="A648" s="6" t="s">
        <v>138</v>
      </c>
      <c r="B648" s="6">
        <v>12780</v>
      </c>
      <c r="C648" s="6" t="s">
        <v>139</v>
      </c>
      <c r="D648" s="6" t="str">
        <f>VLOOKUP(C648,'alternate id'!$A$2:$C$956,3,FALSE)</f>
        <v>Bartlesville, OK</v>
      </c>
      <c r="E648" s="4">
        <f>VLOOKUP(D648,'sunrise times'!$A$2:$B$956,2,FALSE)</f>
        <v>0.28888888888888892</v>
      </c>
      <c r="F648" s="4"/>
      <c r="G648" s="4">
        <f>VLOOKUP($C648,'time leaving home q1 q2 q3'!$C$2:$F$956,2,FALSE)</f>
        <v>0.28402777777777777</v>
      </c>
      <c r="H648" s="14">
        <f>VLOOKUP($C648,'commute time q1 q2 q3'!$C$2:$F$957,2,FALSE)</f>
        <v>8.8349493168796833</v>
      </c>
      <c r="I648" s="4">
        <f t="shared" si="60"/>
        <v>0.2895833333333333</v>
      </c>
      <c r="J648" s="13">
        <f t="shared" si="61"/>
        <v>0.99999999999991651</v>
      </c>
      <c r="K648" s="4"/>
      <c r="L648" s="4">
        <f>VLOOKUP($C648,'time leaving home q1 q2 q3'!$C$2:$F$956,3,FALSE)</f>
        <v>0.31805555555555559</v>
      </c>
      <c r="M648" s="14">
        <f>VLOOKUP($C648,'commute time q1 q2 q3'!$C$2:$F$957,3,FALSE)</f>
        <v>13.748838871025367</v>
      </c>
      <c r="N648" s="4">
        <f t="shared" si="62"/>
        <v>0.32708333333333339</v>
      </c>
      <c r="O648" s="13">
        <f t="shared" si="63"/>
        <v>55.00000000000005</v>
      </c>
      <c r="Q648" s="4">
        <f>VLOOKUP($C648,'time leaving home q1 q2 q3'!$C$2:$F$956,4,FALSE)</f>
        <v>0.36249999999999999</v>
      </c>
      <c r="R648" s="14">
        <f>VLOOKUP($C648,'commute time q1 q2 q3'!$C$2:$F$957,3,FALSE)</f>
        <v>13.748838871025367</v>
      </c>
      <c r="S648" s="4">
        <f t="shared" si="64"/>
        <v>0.37152777777777779</v>
      </c>
      <c r="T648" s="13">
        <f t="shared" si="65"/>
        <v>118.99999999999997</v>
      </c>
    </row>
    <row r="649" spans="1:20" x14ac:dyDescent="0.25">
      <c r="A649" s="6" t="s">
        <v>684</v>
      </c>
      <c r="B649" s="6">
        <v>24260</v>
      </c>
      <c r="C649" s="6" t="s">
        <v>685</v>
      </c>
      <c r="D649" s="6" t="str">
        <f>VLOOKUP(C649,'alternate id'!$A$2:$C$956,3,FALSE)</f>
        <v>Grand Island, NE</v>
      </c>
      <c r="E649" s="4">
        <f>VLOOKUP(D649,'sunrise times'!$A$2:$B$956,2,FALSE)</f>
        <v>0.2951388888888889</v>
      </c>
      <c r="F649" s="4"/>
      <c r="G649" s="4">
        <f>VLOOKUP($C649,'time leaving home q1 q2 q3'!$C$2:$F$956,2,FALSE)</f>
        <v>0.27361111111111108</v>
      </c>
      <c r="H649" s="14">
        <f>VLOOKUP($C649,'commute time q1 q2 q3'!$C$2:$F$957,2,FALSE)</f>
        <v>8.5496770647244738</v>
      </c>
      <c r="I649" s="4">
        <f t="shared" si="60"/>
        <v>0.27916666666666662</v>
      </c>
      <c r="J649" s="13">
        <f t="shared" si="61"/>
        <v>-23.000000000000078</v>
      </c>
      <c r="K649" s="4"/>
      <c r="L649" s="4">
        <f>VLOOKUP($C649,'time leaving home q1 q2 q3'!$C$2:$F$956,3,FALSE)</f>
        <v>0.31805555555555559</v>
      </c>
      <c r="M649" s="14">
        <f>VLOOKUP($C649,'commute time q1 q2 q3'!$C$2:$F$957,3,FALSE)</f>
        <v>13.254677127338564</v>
      </c>
      <c r="N649" s="4">
        <f t="shared" si="62"/>
        <v>0.32708333333333339</v>
      </c>
      <c r="O649" s="13">
        <f t="shared" si="63"/>
        <v>46.000000000000078</v>
      </c>
      <c r="Q649" s="4">
        <f>VLOOKUP($C649,'time leaving home q1 q2 q3'!$C$2:$F$956,4,FALSE)</f>
        <v>0.37083333333333335</v>
      </c>
      <c r="R649" s="14">
        <f>VLOOKUP($C649,'commute time q1 q2 q3'!$C$2:$F$957,3,FALSE)</f>
        <v>13.254677127338564</v>
      </c>
      <c r="S649" s="4">
        <f t="shared" si="64"/>
        <v>0.37986111111111115</v>
      </c>
      <c r="T649" s="13">
        <f t="shared" si="65"/>
        <v>122.00000000000006</v>
      </c>
    </row>
    <row r="650" spans="1:20" x14ac:dyDescent="0.25">
      <c r="A650" s="6" t="s">
        <v>1716</v>
      </c>
      <c r="B650" s="6">
        <v>45460</v>
      </c>
      <c r="C650" s="6" t="s">
        <v>1717</v>
      </c>
      <c r="D650" s="6" t="str">
        <f>VLOOKUP(C650,'alternate id'!$A$2:$C$956,3,FALSE)</f>
        <v>Terre Haute, IN</v>
      </c>
      <c r="E650" s="4">
        <f>VLOOKUP(D650,'sunrise times'!$A$2:$B$956,2,FALSE)</f>
        <v>0.30624999999999997</v>
      </c>
      <c r="F650" s="4"/>
      <c r="G650" s="4">
        <f>VLOOKUP($C650,'time leaving home q1 q2 q3'!$C$2:$F$956,2,FALSE)</f>
        <v>0.27569444444444441</v>
      </c>
      <c r="H650" s="14">
        <f>VLOOKUP($C650,'commute time q1 q2 q3'!$C$2:$F$957,2,FALSE)</f>
        <v>11.284859784044123</v>
      </c>
      <c r="I650" s="4">
        <f t="shared" si="60"/>
        <v>0.28333333333333327</v>
      </c>
      <c r="J650" s="13">
        <f t="shared" si="61"/>
        <v>-33.000000000000043</v>
      </c>
      <c r="K650" s="4"/>
      <c r="L650" s="4">
        <f>VLOOKUP($C650,'time leaving home q1 q2 q3'!$C$2:$F$956,3,FALSE)</f>
        <v>0.31805555555555559</v>
      </c>
      <c r="M650" s="14">
        <f>VLOOKUP($C650,'commute time q1 q2 q3'!$C$2:$F$957,3,FALSE)</f>
        <v>17.805610611373684</v>
      </c>
      <c r="N650" s="4">
        <f t="shared" si="62"/>
        <v>0.32986111111111116</v>
      </c>
      <c r="O650" s="13">
        <f t="shared" si="63"/>
        <v>34.000000000000121</v>
      </c>
      <c r="Q650" s="4">
        <f>VLOOKUP($C650,'time leaving home q1 q2 q3'!$C$2:$F$956,4,FALSE)</f>
        <v>0.39861111111111108</v>
      </c>
      <c r="R650" s="14">
        <f>VLOOKUP($C650,'commute time q1 q2 q3'!$C$2:$F$957,3,FALSE)</f>
        <v>17.805610611373684</v>
      </c>
      <c r="S650" s="4">
        <f t="shared" si="64"/>
        <v>0.41041666666666665</v>
      </c>
      <c r="T650" s="13">
        <f t="shared" si="65"/>
        <v>150.00000000000003</v>
      </c>
    </row>
    <row r="651" spans="1:20" x14ac:dyDescent="0.25">
      <c r="A651" s="6" t="s">
        <v>1376</v>
      </c>
      <c r="B651" s="6">
        <v>38300</v>
      </c>
      <c r="C651" s="6" t="s">
        <v>1377</v>
      </c>
      <c r="D651" s="6" t="str">
        <f>VLOOKUP(C651,'alternate id'!$A$2:$C$956,3,FALSE)</f>
        <v>Pittsburgh, PA</v>
      </c>
      <c r="E651" s="4">
        <f>VLOOKUP(D651,'sunrise times'!$A$2:$B$956,2,FALSE)</f>
        <v>0.28611111111111115</v>
      </c>
      <c r="F651" s="4"/>
      <c r="G651" s="4">
        <f>VLOOKUP($C651,'time leaving home q1 q2 q3'!$C$2:$F$956,2,FALSE)</f>
        <v>0.27708333333333335</v>
      </c>
      <c r="H651" s="14">
        <f>VLOOKUP($C651,'commute time q1 q2 q3'!$C$2:$F$957,2,FALSE)</f>
        <v>13.531668141007334</v>
      </c>
      <c r="I651" s="4">
        <f t="shared" si="60"/>
        <v>0.28611111111111115</v>
      </c>
      <c r="J651" s="13">
        <f t="shared" si="61"/>
        <v>0</v>
      </c>
      <c r="K651" s="4"/>
      <c r="L651" s="4">
        <f>VLOOKUP($C651,'time leaving home q1 q2 q3'!$C$2:$F$956,3,FALSE)</f>
        <v>0.31805555555555559</v>
      </c>
      <c r="M651" s="14">
        <f>VLOOKUP($C651,'commute time q1 q2 q3'!$C$2:$F$957,3,FALSE)</f>
        <v>22.457932215957761</v>
      </c>
      <c r="N651" s="4">
        <f t="shared" si="62"/>
        <v>0.33333333333333337</v>
      </c>
      <c r="O651" s="13">
        <f t="shared" si="63"/>
        <v>68</v>
      </c>
      <c r="Q651" s="4">
        <f>VLOOKUP($C651,'time leaving home q1 q2 q3'!$C$2:$F$956,4,FALSE)</f>
        <v>0.37361111111111112</v>
      </c>
      <c r="R651" s="14">
        <f>VLOOKUP($C651,'commute time q1 q2 q3'!$C$2:$F$957,3,FALSE)</f>
        <v>22.457932215957761</v>
      </c>
      <c r="S651" s="4">
        <f t="shared" si="64"/>
        <v>0.3888888888888889</v>
      </c>
      <c r="T651" s="13">
        <f t="shared" si="65"/>
        <v>147.99999999999994</v>
      </c>
    </row>
    <row r="652" spans="1:20" x14ac:dyDescent="0.25">
      <c r="A652" s="6" t="s">
        <v>450</v>
      </c>
      <c r="B652" s="6">
        <v>19340</v>
      </c>
      <c r="C652" s="6" t="s">
        <v>451</v>
      </c>
      <c r="D652" s="6" t="str">
        <f>VLOOKUP(C652,'alternate id'!$A$2:$C$956,3,FALSE)</f>
        <v>Davenport, IA</v>
      </c>
      <c r="E652" s="4">
        <f>VLOOKUP(D652,'sunrise times'!$A$2:$B$956,2,FALSE)</f>
        <v>0.27361111111111108</v>
      </c>
      <c r="F652" s="4"/>
      <c r="G652" s="4">
        <f>VLOOKUP($C652,'time leaving home q1 q2 q3'!$C$2:$F$956,2,FALSE)</f>
        <v>0.27430555555555552</v>
      </c>
      <c r="H652" s="14">
        <f>VLOOKUP($C652,'commute time q1 q2 q3'!$C$2:$F$957,2,FALSE)</f>
        <v>11.312262607779534</v>
      </c>
      <c r="I652" s="4">
        <f t="shared" si="60"/>
        <v>0.28194444444444439</v>
      </c>
      <c r="J652" s="13">
        <f t="shared" si="61"/>
        <v>11.999999999999957</v>
      </c>
      <c r="K652" s="4"/>
      <c r="L652" s="4">
        <f>VLOOKUP($C652,'time leaving home q1 q2 q3'!$C$2:$F$956,3,FALSE)</f>
        <v>0.31805555555555559</v>
      </c>
      <c r="M652" s="14">
        <f>VLOOKUP($C652,'commute time q1 q2 q3'!$C$2:$F$957,3,FALSE)</f>
        <v>17.36373566357182</v>
      </c>
      <c r="N652" s="4">
        <f t="shared" si="62"/>
        <v>0.32986111111111116</v>
      </c>
      <c r="O652" s="13">
        <f t="shared" si="63"/>
        <v>81.000000000000114</v>
      </c>
      <c r="Q652" s="4">
        <f>VLOOKUP($C652,'time leaving home q1 q2 q3'!$C$2:$F$956,4,FALSE)</f>
        <v>0.38125000000000003</v>
      </c>
      <c r="R652" s="14">
        <f>VLOOKUP($C652,'commute time q1 q2 q3'!$C$2:$F$957,3,FALSE)</f>
        <v>17.36373566357182</v>
      </c>
      <c r="S652" s="4">
        <f t="shared" si="64"/>
        <v>0.3930555555555556</v>
      </c>
      <c r="T652" s="13">
        <f t="shared" si="65"/>
        <v>172.00000000000011</v>
      </c>
    </row>
    <row r="653" spans="1:20" x14ac:dyDescent="0.25">
      <c r="A653" s="6" t="s">
        <v>862</v>
      </c>
      <c r="B653" s="6">
        <v>27780</v>
      </c>
      <c r="C653" s="6" t="s">
        <v>863</v>
      </c>
      <c r="D653" s="6" t="str">
        <f>VLOOKUP(C653,'alternate id'!$A$2:$C$956,3,FALSE)</f>
        <v>Johnstown, PA</v>
      </c>
      <c r="E653" s="4">
        <f>VLOOKUP(D653,'sunrise times'!$A$2:$B$956,2,FALSE)</f>
        <v>0.28263888888888888</v>
      </c>
      <c r="F653" s="4"/>
      <c r="G653" s="4">
        <f>VLOOKUP($C653,'time leaving home q1 q2 q3'!$C$2:$F$956,2,FALSE)</f>
        <v>0.27361111111111108</v>
      </c>
      <c r="H653" s="14">
        <f>VLOOKUP($C653,'commute time q1 q2 q3'!$C$2:$F$957,2,FALSE)</f>
        <v>11.466751667320517</v>
      </c>
      <c r="I653" s="4">
        <f t="shared" si="60"/>
        <v>0.28124999999999994</v>
      </c>
      <c r="J653" s="13">
        <f t="shared" si="61"/>
        <v>-2.0000000000000728</v>
      </c>
      <c r="K653" s="4"/>
      <c r="L653" s="4">
        <f>VLOOKUP($C653,'time leaving home q1 q2 q3'!$C$2:$F$956,3,FALSE)</f>
        <v>0.31805555555555559</v>
      </c>
      <c r="M653" s="14">
        <f>VLOOKUP($C653,'commute time q1 q2 q3'!$C$2:$F$957,3,FALSE)</f>
        <v>18.341412885850424</v>
      </c>
      <c r="N653" s="4">
        <f t="shared" si="62"/>
        <v>0.3305555555555556</v>
      </c>
      <c r="O653" s="13">
        <f t="shared" si="63"/>
        <v>69.000000000000071</v>
      </c>
      <c r="Q653" s="4">
        <f>VLOOKUP($C653,'time leaving home q1 q2 q3'!$C$2:$F$956,4,FALSE)</f>
        <v>0.3840277777777778</v>
      </c>
      <c r="R653" s="14">
        <f>VLOOKUP($C653,'commute time q1 q2 q3'!$C$2:$F$957,3,FALSE)</f>
        <v>18.341412885850424</v>
      </c>
      <c r="S653" s="4">
        <f t="shared" si="64"/>
        <v>0.39652777777777781</v>
      </c>
      <c r="T653" s="13">
        <f t="shared" si="65"/>
        <v>164.00000000000006</v>
      </c>
    </row>
    <row r="654" spans="1:20" x14ac:dyDescent="0.25">
      <c r="A654" s="6" t="s">
        <v>930</v>
      </c>
      <c r="B654" s="6">
        <v>29260</v>
      </c>
      <c r="C654" s="6" t="s">
        <v>931</v>
      </c>
      <c r="D654" s="6" t="str">
        <f>VLOOKUP(C654,'alternate id'!$A$2:$C$956,3,FALSE)</f>
        <v>La Grande, OR</v>
      </c>
      <c r="E654" s="4">
        <f>VLOOKUP(D654,'sunrise times'!$A$2:$B$956,2,FALSE)</f>
        <v>0.26597222222222222</v>
      </c>
      <c r="F654" s="4"/>
      <c r="G654" s="4">
        <f>VLOOKUP($C654,'time leaving home q1 q2 q3'!$C$2:$F$956,2,FALSE)</f>
        <v>0.27708333333333335</v>
      </c>
      <c r="H654" s="14">
        <f>VLOOKUP($C654,'commute time q1 q2 q3'!$C$2:$F$957,2,FALSE)</f>
        <v>6.7909352058729651</v>
      </c>
      <c r="I654" s="4">
        <f t="shared" si="60"/>
        <v>0.28125</v>
      </c>
      <c r="J654" s="13">
        <f t="shared" si="61"/>
        <v>22</v>
      </c>
      <c r="K654" s="4"/>
      <c r="L654" s="4">
        <f>VLOOKUP($C654,'time leaving home q1 q2 q3'!$C$2:$F$956,3,FALSE)</f>
        <v>0.31805555555555559</v>
      </c>
      <c r="M654" s="14">
        <f>VLOOKUP($C654,'commute time q1 q2 q3'!$C$2:$F$957,3,FALSE)</f>
        <v>11.611609498680739</v>
      </c>
      <c r="N654" s="4">
        <f t="shared" si="62"/>
        <v>0.32569444444444445</v>
      </c>
      <c r="O654" s="13">
        <f t="shared" si="63"/>
        <v>86.000000000000014</v>
      </c>
      <c r="Q654" s="4">
        <f>VLOOKUP($C654,'time leaving home q1 q2 q3'!$C$2:$F$956,4,FALSE)</f>
        <v>0.36527777777777781</v>
      </c>
      <c r="R654" s="14">
        <f>VLOOKUP($C654,'commute time q1 q2 q3'!$C$2:$F$957,3,FALSE)</f>
        <v>11.611609498680739</v>
      </c>
      <c r="S654" s="4">
        <f t="shared" si="64"/>
        <v>0.37291666666666667</v>
      </c>
      <c r="T654" s="13">
        <f t="shared" si="65"/>
        <v>154</v>
      </c>
    </row>
    <row r="655" spans="1:20" x14ac:dyDescent="0.25">
      <c r="A655" s="6" t="s">
        <v>42</v>
      </c>
      <c r="B655" s="6">
        <v>10820</v>
      </c>
      <c r="C655" s="6" t="s">
        <v>43</v>
      </c>
      <c r="D655" s="6" t="str">
        <f>VLOOKUP(C655,'alternate id'!$A$2:$C$956,3,FALSE)</f>
        <v>Alexandria, MN</v>
      </c>
      <c r="E655" s="4">
        <f>VLOOKUP(D655,'sunrise times'!$A$2:$B$956,2,FALSE)</f>
        <v>0.28611111111111115</v>
      </c>
      <c r="F655" s="4"/>
      <c r="G655" s="4">
        <f>VLOOKUP($C655,'time leaving home q1 q2 q3'!$C$2:$F$956,2,FALSE)</f>
        <v>0.28333333333333333</v>
      </c>
      <c r="H655" s="14">
        <f>VLOOKUP($C655,'commute time q1 q2 q3'!$C$2:$F$957,2,FALSE)</f>
        <v>8.4613767735155019</v>
      </c>
      <c r="I655" s="4">
        <f t="shared" si="60"/>
        <v>0.28888888888888886</v>
      </c>
      <c r="J655" s="13">
        <f t="shared" si="61"/>
        <v>3.9999999999999059</v>
      </c>
      <c r="K655" s="4"/>
      <c r="L655" s="4">
        <f>VLOOKUP($C655,'time leaving home q1 q2 q3'!$C$2:$F$956,3,FALSE)</f>
        <v>0.31805555555555559</v>
      </c>
      <c r="M655" s="14">
        <f>VLOOKUP($C655,'commute time q1 q2 q3'!$C$2:$F$957,3,FALSE)</f>
        <v>13.8199291856348</v>
      </c>
      <c r="N655" s="4">
        <f t="shared" si="62"/>
        <v>0.32708333333333339</v>
      </c>
      <c r="O655" s="13">
        <f t="shared" si="63"/>
        <v>59.000000000000036</v>
      </c>
      <c r="Q655" s="4">
        <f>VLOOKUP($C655,'time leaving home q1 q2 q3'!$C$2:$F$956,4,FALSE)</f>
        <v>0.36458333333333331</v>
      </c>
      <c r="R655" s="14">
        <f>VLOOKUP($C655,'commute time q1 q2 q3'!$C$2:$F$957,3,FALSE)</f>
        <v>13.8199291856348</v>
      </c>
      <c r="S655" s="4">
        <f t="shared" si="64"/>
        <v>0.37361111111111112</v>
      </c>
      <c r="T655" s="13">
        <f t="shared" si="65"/>
        <v>125.99999999999996</v>
      </c>
    </row>
    <row r="656" spans="1:20" x14ac:dyDescent="0.25">
      <c r="A656" s="6" t="s">
        <v>390</v>
      </c>
      <c r="B656" s="6">
        <v>18100</v>
      </c>
      <c r="C656" s="6" t="s">
        <v>391</v>
      </c>
      <c r="D656" s="6" t="str">
        <f>VLOOKUP(C656,'alternate id'!$A$2:$C$956,3,FALSE)</f>
        <v>Columbus, NE</v>
      </c>
      <c r="E656" s="4">
        <f>VLOOKUP(D656,'sunrise times'!$A$2:$B$956,2,FALSE)</f>
        <v>0.29236111111111113</v>
      </c>
      <c r="F656" s="4"/>
      <c r="G656" s="4">
        <f>VLOOKUP($C656,'time leaving home q1 q2 q3'!$C$2:$F$956,2,FALSE)</f>
        <v>0.27569444444444441</v>
      </c>
      <c r="H656" s="14">
        <f>VLOOKUP($C656,'commute time q1 q2 q3'!$C$2:$F$957,2,FALSE)</f>
        <v>8.0325329202168856</v>
      </c>
      <c r="I656" s="4">
        <f t="shared" si="60"/>
        <v>0.28124999999999994</v>
      </c>
      <c r="J656" s="13">
        <f t="shared" si="61"/>
        <v>-16.000000000000103</v>
      </c>
      <c r="K656" s="4"/>
      <c r="L656" s="4">
        <f>VLOOKUP($C656,'time leaving home q1 q2 q3'!$C$2:$F$956,3,FALSE)</f>
        <v>0.31805555555555559</v>
      </c>
      <c r="M656" s="14">
        <f>VLOOKUP($C656,'commute time q1 q2 q3'!$C$2:$F$957,3,FALSE)</f>
        <v>12.90794686553251</v>
      </c>
      <c r="N656" s="4">
        <f t="shared" si="62"/>
        <v>0.32638888888888895</v>
      </c>
      <c r="O656" s="13">
        <f t="shared" si="63"/>
        <v>49.000000000000071</v>
      </c>
      <c r="Q656" s="4">
        <f>VLOOKUP($C656,'time leaving home q1 q2 q3'!$C$2:$F$956,4,FALSE)</f>
        <v>0.40833333333333338</v>
      </c>
      <c r="R656" s="14">
        <f>VLOOKUP($C656,'commute time q1 q2 q3'!$C$2:$F$957,3,FALSE)</f>
        <v>12.90794686553251</v>
      </c>
      <c r="S656" s="4">
        <f t="shared" si="64"/>
        <v>0.41666666666666674</v>
      </c>
      <c r="T656" s="13">
        <f t="shared" si="65"/>
        <v>179.00000000000009</v>
      </c>
    </row>
    <row r="657" spans="1:20" x14ac:dyDescent="0.25">
      <c r="A657" s="6" t="s">
        <v>356</v>
      </c>
      <c r="B657" s="6">
        <v>17420</v>
      </c>
      <c r="C657" s="6" t="s">
        <v>357</v>
      </c>
      <c r="D657" s="6" t="str">
        <f>VLOOKUP(C657,'alternate id'!$A$2:$C$956,3,FALSE)</f>
        <v>Cleveland, TN</v>
      </c>
      <c r="E657" s="4">
        <f>VLOOKUP(D657,'sunrise times'!$A$2:$B$956,2,FALSE)</f>
        <v>0.3</v>
      </c>
      <c r="F657" s="4"/>
      <c r="G657" s="4">
        <f>VLOOKUP($C657,'time leaving home q1 q2 q3'!$C$2:$F$956,2,FALSE)</f>
        <v>0.27916666666666667</v>
      </c>
      <c r="H657" s="14">
        <f>VLOOKUP($C657,'commute time q1 q2 q3'!$C$2:$F$957,2,FALSE)</f>
        <v>11.942563081009297</v>
      </c>
      <c r="I657" s="4">
        <f t="shared" si="60"/>
        <v>0.28680555555555554</v>
      </c>
      <c r="J657" s="13">
        <f t="shared" si="61"/>
        <v>-19.000000000000014</v>
      </c>
      <c r="K657" s="4"/>
      <c r="L657" s="4">
        <f>VLOOKUP($C657,'time leaving home q1 q2 q3'!$C$2:$F$956,3,FALSE)</f>
        <v>0.31805555555555559</v>
      </c>
      <c r="M657" s="14">
        <f>VLOOKUP($C657,'commute time q1 q2 q3'!$C$2:$F$957,3,FALSE)</f>
        <v>18.1303661971831</v>
      </c>
      <c r="N657" s="4">
        <f t="shared" si="62"/>
        <v>0.3305555555555556</v>
      </c>
      <c r="O657" s="13">
        <f t="shared" si="63"/>
        <v>44.000000000000085</v>
      </c>
      <c r="Q657" s="4">
        <f>VLOOKUP($C657,'time leaving home q1 q2 q3'!$C$2:$F$956,4,FALSE)</f>
        <v>0.39513888888888887</v>
      </c>
      <c r="R657" s="14">
        <f>VLOOKUP($C657,'commute time q1 q2 q3'!$C$2:$F$957,3,FALSE)</f>
        <v>18.1303661971831</v>
      </c>
      <c r="S657" s="4">
        <f t="shared" si="64"/>
        <v>0.40763888888888888</v>
      </c>
      <c r="T657" s="13">
        <f t="shared" si="65"/>
        <v>155</v>
      </c>
    </row>
    <row r="658" spans="1:20" x14ac:dyDescent="0.25">
      <c r="A658" s="6" t="s">
        <v>1056</v>
      </c>
      <c r="B658" s="6">
        <v>31900</v>
      </c>
      <c r="C658" s="6" t="s">
        <v>1057</v>
      </c>
      <c r="D658" s="6" t="str">
        <f>VLOOKUP(C658,'alternate id'!$A$2:$C$956,3,FALSE)</f>
        <v>Mansfield, OH</v>
      </c>
      <c r="E658" s="4">
        <f>VLOOKUP(D658,'sunrise times'!$A$2:$B$956,2,FALSE)</f>
        <v>0.29305555555555557</v>
      </c>
      <c r="F658" s="4"/>
      <c r="G658" s="4">
        <f>VLOOKUP($C658,'time leaving home q1 q2 q3'!$C$2:$F$956,2,FALSE)</f>
        <v>0.27569444444444441</v>
      </c>
      <c r="H658" s="14">
        <f>VLOOKUP($C658,'commute time q1 q2 q3'!$C$2:$F$957,2,FALSE)</f>
        <v>11.45146927871772</v>
      </c>
      <c r="I658" s="4">
        <f t="shared" si="60"/>
        <v>0.28333333333333327</v>
      </c>
      <c r="J658" s="13">
        <f t="shared" si="61"/>
        <v>-14.00000000000011</v>
      </c>
      <c r="K658" s="4"/>
      <c r="L658" s="4">
        <f>VLOOKUP($C658,'time leaving home q1 q2 q3'!$C$2:$F$956,3,FALSE)</f>
        <v>0.31805555555555559</v>
      </c>
      <c r="M658" s="14">
        <f>VLOOKUP($C658,'commute time q1 q2 q3'!$C$2:$F$957,3,FALSE)</f>
        <v>17.381400710923238</v>
      </c>
      <c r="N658" s="4">
        <f t="shared" si="62"/>
        <v>0.32986111111111116</v>
      </c>
      <c r="O658" s="13">
        <f t="shared" si="63"/>
        <v>53.000000000000057</v>
      </c>
      <c r="Q658" s="4">
        <f>VLOOKUP($C658,'time leaving home q1 q2 q3'!$C$2:$F$956,4,FALSE)</f>
        <v>0.40277777777777773</v>
      </c>
      <c r="R658" s="14">
        <f>VLOOKUP($C658,'commute time q1 q2 q3'!$C$2:$F$957,3,FALSE)</f>
        <v>17.381400710923238</v>
      </c>
      <c r="S658" s="4">
        <f t="shared" si="64"/>
        <v>0.4145833333333333</v>
      </c>
      <c r="T658" s="13">
        <f t="shared" si="65"/>
        <v>174.99999999999994</v>
      </c>
    </row>
    <row r="659" spans="1:20" x14ac:dyDescent="0.25">
      <c r="A659" s="6" t="s">
        <v>272</v>
      </c>
      <c r="B659" s="6">
        <v>15620</v>
      </c>
      <c r="C659" s="6" t="s">
        <v>273</v>
      </c>
      <c r="D659" s="6" t="str">
        <f>VLOOKUP(C659,'alternate id'!$A$2:$C$956,3,FALSE)</f>
        <v>Cadillac, MI</v>
      </c>
      <c r="E659" s="4">
        <f>VLOOKUP(D659,'sunrise times'!$A$2:$B$956,2,FALSE)</f>
        <v>0.30069444444444443</v>
      </c>
      <c r="F659" s="4"/>
      <c r="G659" s="4">
        <f>VLOOKUP($C659,'time leaving home q1 q2 q3'!$C$2:$F$956,2,FALSE)</f>
        <v>0.27361111111111108</v>
      </c>
      <c r="H659" s="14">
        <f>VLOOKUP($C659,'commute time q1 q2 q3'!$C$2:$F$957,2,FALSE)</f>
        <v>10.48741279951471</v>
      </c>
      <c r="I659" s="4">
        <f t="shared" si="60"/>
        <v>0.2805555555555555</v>
      </c>
      <c r="J659" s="13">
        <f t="shared" si="61"/>
        <v>-29.000000000000057</v>
      </c>
      <c r="K659" s="4"/>
      <c r="L659" s="4">
        <f>VLOOKUP($C659,'time leaving home q1 q2 q3'!$C$2:$F$956,3,FALSE)</f>
        <v>0.31805555555555559</v>
      </c>
      <c r="M659" s="14">
        <f>VLOOKUP($C659,'commute time q1 q2 q3'!$C$2:$F$957,3,FALSE)</f>
        <v>17.232574430823117</v>
      </c>
      <c r="N659" s="4">
        <f t="shared" si="62"/>
        <v>0.32986111111111116</v>
      </c>
      <c r="O659" s="13">
        <f t="shared" si="63"/>
        <v>42.000000000000092</v>
      </c>
      <c r="Q659" s="4">
        <f>VLOOKUP($C659,'time leaving home q1 q2 q3'!$C$2:$F$956,4,FALSE)</f>
        <v>0.39444444444444443</v>
      </c>
      <c r="R659" s="14">
        <f>VLOOKUP($C659,'commute time q1 q2 q3'!$C$2:$F$957,3,FALSE)</f>
        <v>17.232574430823117</v>
      </c>
      <c r="S659" s="4">
        <f t="shared" si="64"/>
        <v>0.40625</v>
      </c>
      <c r="T659" s="13">
        <f t="shared" si="65"/>
        <v>152</v>
      </c>
    </row>
    <row r="660" spans="1:20" x14ac:dyDescent="0.25">
      <c r="A660" s="6" t="s">
        <v>24</v>
      </c>
      <c r="B660" s="6">
        <v>10500</v>
      </c>
      <c r="C660" s="6" t="s">
        <v>25</v>
      </c>
      <c r="D660" s="6" t="str">
        <f>VLOOKUP(C660,'alternate id'!$A$2:$C$956,3,FALSE)</f>
        <v>Albany, GA</v>
      </c>
      <c r="E660" s="4">
        <f>VLOOKUP(D660,'sunrise times'!$A$2:$B$956,2,FALSE)</f>
        <v>0.29791666666666666</v>
      </c>
      <c r="F660" s="4"/>
      <c r="G660" s="4">
        <f>VLOOKUP($C660,'time leaving home q1 q2 q3'!$C$2:$F$956,2,FALSE)</f>
        <v>0.28333333333333333</v>
      </c>
      <c r="H660" s="14">
        <f>VLOOKUP($C660,'commute time q1 q2 q3'!$C$2:$F$957,2,FALSE)</f>
        <v>11.953008453505719</v>
      </c>
      <c r="I660" s="4">
        <f t="shared" si="60"/>
        <v>0.29097222222222219</v>
      </c>
      <c r="J660" s="13">
        <f t="shared" si="61"/>
        <v>-10.000000000000044</v>
      </c>
      <c r="K660" s="4"/>
      <c r="L660" s="4">
        <f>VLOOKUP($C660,'time leaving home q1 q2 q3'!$C$2:$F$956,3,FALSE)</f>
        <v>0.31805555555555559</v>
      </c>
      <c r="M660" s="14">
        <f>VLOOKUP($C660,'commute time q1 q2 q3'!$C$2:$F$957,3,FALSE)</f>
        <v>17.759578012215435</v>
      </c>
      <c r="N660" s="4">
        <f t="shared" si="62"/>
        <v>0.32986111111111116</v>
      </c>
      <c r="O660" s="13">
        <f t="shared" si="63"/>
        <v>46.000000000000078</v>
      </c>
      <c r="Q660" s="4">
        <f>VLOOKUP($C660,'time leaving home q1 q2 q3'!$C$2:$F$956,4,FALSE)</f>
        <v>0.3666666666666667</v>
      </c>
      <c r="R660" s="14">
        <f>VLOOKUP($C660,'commute time q1 q2 q3'!$C$2:$F$957,3,FALSE)</f>
        <v>17.759578012215435</v>
      </c>
      <c r="S660" s="4">
        <f t="shared" si="64"/>
        <v>0.37847222222222227</v>
      </c>
      <c r="T660" s="13">
        <f t="shared" si="65"/>
        <v>116.00000000000006</v>
      </c>
    </row>
    <row r="661" spans="1:20" x14ac:dyDescent="0.25">
      <c r="A661" s="6" t="s">
        <v>412</v>
      </c>
      <c r="B661" s="6">
        <v>18580</v>
      </c>
      <c r="C661" s="6" t="s">
        <v>413</v>
      </c>
      <c r="D661" s="6" t="str">
        <f>VLOOKUP(C661,'alternate id'!$A$2:$C$956,3,FALSE)</f>
        <v>Corpus Christi, TX</v>
      </c>
      <c r="E661" s="4">
        <f>VLOOKUP(D661,'sunrise times'!$A$2:$B$956,2,FALSE)</f>
        <v>0.29375000000000001</v>
      </c>
      <c r="F661" s="4"/>
      <c r="G661" s="4">
        <f>VLOOKUP($C661,'time leaving home q1 q2 q3'!$C$2:$F$956,2,FALSE)</f>
        <v>0.27986111111111112</v>
      </c>
      <c r="H661" s="14">
        <f>VLOOKUP($C661,'commute time q1 q2 q3'!$C$2:$F$957,2,FALSE)</f>
        <v>11.398269564696724</v>
      </c>
      <c r="I661" s="4">
        <f t="shared" si="60"/>
        <v>0.28749999999999998</v>
      </c>
      <c r="J661" s="13">
        <f t="shared" si="61"/>
        <v>-9.000000000000048</v>
      </c>
      <c r="K661" s="4"/>
      <c r="L661" s="4">
        <f>VLOOKUP($C661,'time leaving home q1 q2 q3'!$C$2:$F$956,3,FALSE)</f>
        <v>0.31805555555555559</v>
      </c>
      <c r="M661" s="14">
        <f>VLOOKUP($C661,'commute time q1 q2 q3'!$C$2:$F$957,3,FALSE)</f>
        <v>17.47313281514025</v>
      </c>
      <c r="N661" s="4">
        <f t="shared" si="62"/>
        <v>0.32986111111111116</v>
      </c>
      <c r="O661" s="13">
        <f t="shared" si="63"/>
        <v>52.00000000000005</v>
      </c>
      <c r="Q661" s="4">
        <f>VLOOKUP($C661,'time leaving home q1 q2 q3'!$C$2:$F$956,4,FALSE)</f>
        <v>0.36736111111111108</v>
      </c>
      <c r="R661" s="14">
        <f>VLOOKUP($C661,'commute time q1 q2 q3'!$C$2:$F$957,3,FALSE)</f>
        <v>17.47313281514025</v>
      </c>
      <c r="S661" s="4">
        <f t="shared" si="64"/>
        <v>0.37916666666666665</v>
      </c>
      <c r="T661" s="13">
        <f t="shared" si="65"/>
        <v>122.99999999999996</v>
      </c>
    </row>
    <row r="662" spans="1:20" x14ac:dyDescent="0.25">
      <c r="A662" s="6" t="s">
        <v>884</v>
      </c>
      <c r="B662" s="6">
        <v>28300</v>
      </c>
      <c r="C662" s="6" t="s">
        <v>885</v>
      </c>
      <c r="D662" s="6" t="str">
        <f>VLOOKUP(C662,'alternate id'!$A$2:$C$956,3,FALSE)</f>
        <v>Keene, NH</v>
      </c>
      <c r="E662" s="4">
        <f>VLOOKUP(D662,'sunrise times'!$A$2:$B$956,2,FALSE)</f>
        <v>0.26458333333333334</v>
      </c>
      <c r="F662" s="4"/>
      <c r="G662" s="4">
        <f>VLOOKUP($C662,'time leaving home q1 q2 q3'!$C$2:$F$956,2,FALSE)</f>
        <v>0.27777777777777779</v>
      </c>
      <c r="H662" s="14">
        <f>VLOOKUP($C662,'commute time q1 q2 q3'!$C$2:$F$957,2,FALSE)</f>
        <v>10.821125341775796</v>
      </c>
      <c r="I662" s="4">
        <f t="shared" si="60"/>
        <v>0.28472222222222221</v>
      </c>
      <c r="J662" s="13">
        <f t="shared" si="61"/>
        <v>28.999999999999979</v>
      </c>
      <c r="K662" s="4"/>
      <c r="L662" s="4">
        <f>VLOOKUP($C662,'time leaving home q1 q2 q3'!$C$2:$F$956,3,FALSE)</f>
        <v>0.31805555555555559</v>
      </c>
      <c r="M662" s="14">
        <f>VLOOKUP($C662,'commute time q1 q2 q3'!$C$2:$F$957,3,FALSE)</f>
        <v>17.386924616410941</v>
      </c>
      <c r="N662" s="4">
        <f t="shared" si="62"/>
        <v>0.32986111111111116</v>
      </c>
      <c r="O662" s="13">
        <f t="shared" si="63"/>
        <v>94.000000000000071</v>
      </c>
      <c r="Q662" s="4">
        <f>VLOOKUP($C662,'time leaving home q1 q2 q3'!$C$2:$F$956,4,FALSE)</f>
        <v>0.37361111111111112</v>
      </c>
      <c r="R662" s="14">
        <f>VLOOKUP($C662,'commute time q1 q2 q3'!$C$2:$F$957,3,FALSE)</f>
        <v>17.386924616410941</v>
      </c>
      <c r="S662" s="4">
        <f t="shared" si="64"/>
        <v>0.38541666666666669</v>
      </c>
      <c r="T662" s="13">
        <f t="shared" si="65"/>
        <v>174.00000000000003</v>
      </c>
    </row>
    <row r="663" spans="1:20" x14ac:dyDescent="0.25">
      <c r="A663" s="6" t="s">
        <v>778</v>
      </c>
      <c r="B663" s="6">
        <v>26140</v>
      </c>
      <c r="C663" s="6" t="s">
        <v>779</v>
      </c>
      <c r="D663" s="6" t="str">
        <f>VLOOKUP(C663,'alternate id'!$A$2:$C$956,3,FALSE)</f>
        <v>Homosassa Springs, FL</v>
      </c>
      <c r="E663" s="4">
        <f>VLOOKUP(D663,'sunrise times'!$A$2:$B$956,2,FALSE)</f>
        <v>0.29375000000000001</v>
      </c>
      <c r="F663" s="4"/>
      <c r="G663" s="4">
        <f>VLOOKUP($C663,'time leaving home q1 q2 q3'!$C$2:$F$956,2,FALSE)</f>
        <v>0.27777777777777779</v>
      </c>
      <c r="H663" s="14">
        <f>VLOOKUP($C663,'commute time q1 q2 q3'!$C$2:$F$957,2,FALSE)</f>
        <v>13.846927775781531</v>
      </c>
      <c r="I663" s="4">
        <f t="shared" si="60"/>
        <v>0.28680555555555559</v>
      </c>
      <c r="J663" s="13">
        <f t="shared" si="61"/>
        <v>-9.9999999999999645</v>
      </c>
      <c r="K663" s="4"/>
      <c r="L663" s="4">
        <f>VLOOKUP($C663,'time leaving home q1 q2 q3'!$C$2:$F$956,3,FALSE)</f>
        <v>0.31875000000000003</v>
      </c>
      <c r="M663" s="14">
        <f>VLOOKUP($C663,'commute time q1 q2 q3'!$C$2:$F$957,3,FALSE)</f>
        <v>20.685176470588235</v>
      </c>
      <c r="N663" s="4">
        <f t="shared" si="62"/>
        <v>0.33263888888888893</v>
      </c>
      <c r="O663" s="13">
        <f t="shared" si="63"/>
        <v>56.000000000000036</v>
      </c>
      <c r="Q663" s="4">
        <f>VLOOKUP($C663,'time leaving home q1 q2 q3'!$C$2:$F$956,4,FALSE)</f>
        <v>0.37083333333333335</v>
      </c>
      <c r="R663" s="14">
        <f>VLOOKUP($C663,'commute time q1 q2 q3'!$C$2:$F$957,3,FALSE)</f>
        <v>20.685176470588235</v>
      </c>
      <c r="S663" s="4">
        <f t="shared" si="64"/>
        <v>0.38472222222222224</v>
      </c>
      <c r="T663" s="13">
        <f t="shared" si="65"/>
        <v>131</v>
      </c>
    </row>
    <row r="664" spans="1:20" x14ac:dyDescent="0.25">
      <c r="A664" s="6" t="s">
        <v>650</v>
      </c>
      <c r="B664" s="6">
        <v>23500</v>
      </c>
      <c r="C664" s="6" t="s">
        <v>651</v>
      </c>
      <c r="D664" s="6" t="str">
        <f>VLOOKUP(C664,'alternate id'!$A$2:$C$956,3,FALSE)</f>
        <v>Gaffney, SC</v>
      </c>
      <c r="E664" s="4">
        <f>VLOOKUP(D664,'sunrise times'!$A$2:$B$956,2,FALSE)</f>
        <v>0.29097222222222224</v>
      </c>
      <c r="F664" s="4"/>
      <c r="G664" s="4">
        <f>VLOOKUP($C664,'time leaving home q1 q2 q3'!$C$2:$F$956,2,FALSE)</f>
        <v>0.26944444444444443</v>
      </c>
      <c r="H664" s="14">
        <f>VLOOKUP($C664,'commute time q1 q2 q3'!$C$2:$F$957,2,FALSE)</f>
        <v>11.793655025326579</v>
      </c>
      <c r="I664" s="4">
        <f t="shared" si="60"/>
        <v>0.27708333333333329</v>
      </c>
      <c r="J664" s="13">
        <f t="shared" si="61"/>
        <v>-20.000000000000089</v>
      </c>
      <c r="K664" s="4"/>
      <c r="L664" s="4">
        <f>VLOOKUP($C664,'time leaving home q1 q2 q3'!$C$2:$F$956,3,FALSE)</f>
        <v>0.31875000000000003</v>
      </c>
      <c r="M664" s="14">
        <f>VLOOKUP($C664,'commute time q1 q2 q3'!$C$2:$F$957,3,FALSE)</f>
        <v>18.155795148247979</v>
      </c>
      <c r="N664" s="4">
        <f t="shared" si="62"/>
        <v>0.33125000000000004</v>
      </c>
      <c r="O664" s="13">
        <f t="shared" si="63"/>
        <v>58.000000000000028</v>
      </c>
      <c r="Q664" s="4">
        <f>VLOOKUP($C664,'time leaving home q1 q2 q3'!$C$2:$F$956,4,FALSE)</f>
        <v>0.41875000000000001</v>
      </c>
      <c r="R664" s="14">
        <f>VLOOKUP($C664,'commute time q1 q2 q3'!$C$2:$F$957,3,FALSE)</f>
        <v>18.155795148247979</v>
      </c>
      <c r="S664" s="4">
        <f t="shared" si="64"/>
        <v>0.43125000000000002</v>
      </c>
      <c r="T664" s="13">
        <f t="shared" si="65"/>
        <v>202</v>
      </c>
    </row>
    <row r="665" spans="1:20" x14ac:dyDescent="0.25">
      <c r="A665" s="6" t="s">
        <v>1630</v>
      </c>
      <c r="B665" s="6">
        <v>43620</v>
      </c>
      <c r="C665" s="6" t="s">
        <v>1631</v>
      </c>
      <c r="D665" s="6" t="str">
        <f>VLOOKUP(C665,'alternate id'!$A$2:$C$956,3,FALSE)</f>
        <v>Sioux Falls, SD</v>
      </c>
      <c r="E665" s="4">
        <f>VLOOKUP(D665,'sunrise times'!$A$2:$B$956,2,FALSE)</f>
        <v>0.2902777777777778</v>
      </c>
      <c r="F665" s="4"/>
      <c r="G665" s="4">
        <f>VLOOKUP($C665,'time leaving home q1 q2 q3'!$C$2:$F$956,2,FALSE)</f>
        <v>0.28611111111111109</v>
      </c>
      <c r="H665" s="14">
        <f>VLOOKUP($C665,'commute time q1 q2 q3'!$C$2:$F$957,2,FALSE)</f>
        <v>11.41888792217037</v>
      </c>
      <c r="I665" s="4">
        <f t="shared" si="60"/>
        <v>0.29374999999999996</v>
      </c>
      <c r="J665" s="13">
        <f t="shared" si="61"/>
        <v>4.9999999999999023</v>
      </c>
      <c r="K665" s="4"/>
      <c r="L665" s="4">
        <f>VLOOKUP($C665,'time leaving home q1 q2 q3'!$C$2:$F$956,3,FALSE)</f>
        <v>0.31875000000000003</v>
      </c>
      <c r="M665" s="14">
        <f>VLOOKUP($C665,'commute time q1 q2 q3'!$C$2:$F$957,3,FALSE)</f>
        <v>16.86343701504622</v>
      </c>
      <c r="N665" s="4">
        <f t="shared" si="62"/>
        <v>0.32986111111111116</v>
      </c>
      <c r="O665" s="13">
        <f t="shared" si="63"/>
        <v>57.000000000000043</v>
      </c>
      <c r="Q665" s="4">
        <f>VLOOKUP($C665,'time leaving home q1 q2 q3'!$C$2:$F$956,4,FALSE)</f>
        <v>0.3576388888888889</v>
      </c>
      <c r="R665" s="14">
        <f>VLOOKUP($C665,'commute time q1 q2 q3'!$C$2:$F$957,3,FALSE)</f>
        <v>16.86343701504622</v>
      </c>
      <c r="S665" s="4">
        <f t="shared" si="64"/>
        <v>0.36875000000000002</v>
      </c>
      <c r="T665" s="13">
        <f t="shared" si="65"/>
        <v>113</v>
      </c>
    </row>
    <row r="666" spans="1:20" x14ac:dyDescent="0.25">
      <c r="A666" s="6" t="s">
        <v>298</v>
      </c>
      <c r="B666" s="6">
        <v>16180</v>
      </c>
      <c r="C666" s="6" t="s">
        <v>299</v>
      </c>
      <c r="D666" s="6" t="str">
        <f>VLOOKUP(C666,'alternate id'!$A$2:$C$956,3,FALSE)</f>
        <v>Carson City, NV</v>
      </c>
      <c r="E666" s="4">
        <f>VLOOKUP(D666,'sunrise times'!$A$2:$B$956,2,FALSE)</f>
        <v>0.27152777777777776</v>
      </c>
      <c r="F666" s="4"/>
      <c r="G666" s="4">
        <f>VLOOKUP($C666,'time leaving home q1 q2 q3'!$C$2:$F$956,2,FALSE)</f>
        <v>0.27847222222222223</v>
      </c>
      <c r="H666" s="14">
        <f>VLOOKUP($C666,'commute time q1 q2 q3'!$C$2:$F$957,2,FALSE)</f>
        <v>8.6995609450135909</v>
      </c>
      <c r="I666" s="4">
        <f t="shared" si="60"/>
        <v>0.28402777777777777</v>
      </c>
      <c r="J666" s="13">
        <f t="shared" si="61"/>
        <v>18.000000000000014</v>
      </c>
      <c r="K666" s="4"/>
      <c r="L666" s="4">
        <f>VLOOKUP($C666,'time leaving home q1 q2 q3'!$C$2:$F$956,3,FALSE)</f>
        <v>0.31875000000000003</v>
      </c>
      <c r="M666" s="14">
        <f>VLOOKUP($C666,'commute time q1 q2 q3'!$C$2:$F$957,3,FALSE)</f>
        <v>13.219053491598581</v>
      </c>
      <c r="N666" s="4">
        <f t="shared" si="62"/>
        <v>0.32777777777777783</v>
      </c>
      <c r="O666" s="13">
        <f t="shared" si="63"/>
        <v>81.000000000000114</v>
      </c>
      <c r="Q666" s="4">
        <f>VLOOKUP($C666,'time leaving home q1 q2 q3'!$C$2:$F$956,4,FALSE)</f>
        <v>0.37013888888888885</v>
      </c>
      <c r="R666" s="14">
        <f>VLOOKUP($C666,'commute time q1 q2 q3'!$C$2:$F$957,3,FALSE)</f>
        <v>13.219053491598581</v>
      </c>
      <c r="S666" s="4">
        <f t="shared" si="64"/>
        <v>0.37916666666666665</v>
      </c>
      <c r="T666" s="13">
        <f t="shared" si="65"/>
        <v>155</v>
      </c>
    </row>
    <row r="667" spans="1:20" x14ac:dyDescent="0.25">
      <c r="A667" s="6" t="s">
        <v>1282</v>
      </c>
      <c r="B667" s="6">
        <v>36420</v>
      </c>
      <c r="C667" s="6" t="s">
        <v>1283</v>
      </c>
      <c r="D667" s="6" t="str">
        <f>VLOOKUP(C667,'alternate id'!$A$2:$C$956,3,FALSE)</f>
        <v>Oklahoma City, OK</v>
      </c>
      <c r="E667" s="4">
        <f>VLOOKUP(D667,'sunrise times'!$A$2:$B$956,2,FALSE)</f>
        <v>0.29305555555555557</v>
      </c>
      <c r="F667" s="4"/>
      <c r="G667" s="4">
        <f>VLOOKUP($C667,'time leaving home q1 q2 q3'!$C$2:$F$956,2,FALSE)</f>
        <v>0.28263888888888888</v>
      </c>
      <c r="H667" s="14">
        <f>VLOOKUP($C667,'commute time q1 q2 q3'!$C$2:$F$957,2,FALSE)</f>
        <v>12.703092293592514</v>
      </c>
      <c r="I667" s="4">
        <f t="shared" si="60"/>
        <v>0.29097222222222224</v>
      </c>
      <c r="J667" s="13">
        <f t="shared" si="61"/>
        <v>-2.9999999999999893</v>
      </c>
      <c r="K667" s="4"/>
      <c r="L667" s="4">
        <f>VLOOKUP($C667,'time leaving home q1 q2 q3'!$C$2:$F$956,3,FALSE)</f>
        <v>0.31875000000000003</v>
      </c>
      <c r="M667" s="14">
        <f>VLOOKUP($C667,'commute time q1 q2 q3'!$C$2:$F$957,3,FALSE)</f>
        <v>20.310982567977021</v>
      </c>
      <c r="N667" s="4">
        <f t="shared" si="62"/>
        <v>0.33263888888888893</v>
      </c>
      <c r="O667" s="13">
        <f t="shared" si="63"/>
        <v>57.000000000000043</v>
      </c>
      <c r="Q667" s="4">
        <f>VLOOKUP($C667,'time leaving home q1 q2 q3'!$C$2:$F$956,4,FALSE)</f>
        <v>0.36944444444444446</v>
      </c>
      <c r="R667" s="14">
        <f>VLOOKUP($C667,'commute time q1 q2 q3'!$C$2:$F$957,3,FALSE)</f>
        <v>20.310982567977021</v>
      </c>
      <c r="S667" s="4">
        <f t="shared" si="64"/>
        <v>0.38333333333333336</v>
      </c>
      <c r="T667" s="13">
        <f t="shared" si="65"/>
        <v>130.00000000000003</v>
      </c>
    </row>
    <row r="668" spans="1:20" x14ac:dyDescent="0.25">
      <c r="A668" s="6" t="s">
        <v>380</v>
      </c>
      <c r="B668" s="6">
        <v>17900</v>
      </c>
      <c r="C668" s="6" t="s">
        <v>381</v>
      </c>
      <c r="D668" s="6" t="str">
        <f>VLOOKUP(C668,'alternate id'!$A$2:$C$956,3,FALSE)</f>
        <v>Columbia, SC</v>
      </c>
      <c r="E668" s="4">
        <f>VLOOKUP(D668,'sunrise times'!$A$2:$B$956,2,FALSE)</f>
        <v>0.28958333333333336</v>
      </c>
      <c r="F668" s="4"/>
      <c r="G668" s="4">
        <f>VLOOKUP($C668,'time leaving home q1 q2 q3'!$C$2:$F$956,2,FALSE)</f>
        <v>0.28472222222222221</v>
      </c>
      <c r="H668" s="14">
        <f>VLOOKUP($C668,'commute time q1 q2 q3'!$C$2:$F$957,2,FALSE)</f>
        <v>13.561425387933678</v>
      </c>
      <c r="I668" s="4">
        <f t="shared" si="60"/>
        <v>0.29375000000000001</v>
      </c>
      <c r="J668" s="13">
        <f t="shared" si="61"/>
        <v>5.9999999999999787</v>
      </c>
      <c r="K668" s="4"/>
      <c r="L668" s="4">
        <f>VLOOKUP($C668,'time leaving home q1 q2 q3'!$C$2:$F$956,3,FALSE)</f>
        <v>0.31875000000000003</v>
      </c>
      <c r="M668" s="14">
        <f>VLOOKUP($C668,'commute time q1 q2 q3'!$C$2:$F$957,3,FALSE)</f>
        <v>21.352917093142274</v>
      </c>
      <c r="N668" s="4">
        <f t="shared" si="62"/>
        <v>0.33333333333333337</v>
      </c>
      <c r="O668" s="13">
        <f t="shared" si="63"/>
        <v>63.000000000000021</v>
      </c>
      <c r="Q668" s="4">
        <f>VLOOKUP($C668,'time leaving home q1 q2 q3'!$C$2:$F$956,4,FALSE)</f>
        <v>0.36249999999999999</v>
      </c>
      <c r="R668" s="14">
        <f>VLOOKUP($C668,'commute time q1 q2 q3'!$C$2:$F$957,3,FALSE)</f>
        <v>21.352917093142274</v>
      </c>
      <c r="S668" s="4">
        <f t="shared" si="64"/>
        <v>0.37708333333333333</v>
      </c>
      <c r="T668" s="13">
        <f t="shared" si="65"/>
        <v>125.99999999999996</v>
      </c>
    </row>
    <row r="669" spans="1:20" x14ac:dyDescent="0.25">
      <c r="A669" s="6" t="s">
        <v>938</v>
      </c>
      <c r="B669" s="6">
        <v>29420</v>
      </c>
      <c r="C669" s="6" t="s">
        <v>939</v>
      </c>
      <c r="D669" s="6" t="str">
        <f>VLOOKUP(C669,'alternate id'!$A$2:$C$956,3,FALSE)</f>
        <v>Lake Havasu City, AZ</v>
      </c>
      <c r="E669" s="4">
        <f>VLOOKUP(D669,'sunrise times'!$A$2:$B$956,2,FALSE)</f>
        <v>0.27152777777777776</v>
      </c>
      <c r="F669" s="4"/>
      <c r="G669" s="4">
        <f>VLOOKUP($C669,'time leaving home q1 q2 q3'!$C$2:$F$956,2,FALSE)</f>
        <v>0.27083333333333331</v>
      </c>
      <c r="H669" s="14">
        <f>VLOOKUP($C669,'commute time q1 q2 q3'!$C$2:$F$957,2,FALSE)</f>
        <v>10.683686865197263</v>
      </c>
      <c r="I669" s="4">
        <f t="shared" si="60"/>
        <v>0.27777777777777773</v>
      </c>
      <c r="J669" s="13">
        <f t="shared" si="61"/>
        <v>8.999999999999968</v>
      </c>
      <c r="K669" s="4"/>
      <c r="L669" s="4">
        <f>VLOOKUP($C669,'time leaving home q1 q2 q3'!$C$2:$F$956,3,FALSE)</f>
        <v>0.31875000000000003</v>
      </c>
      <c r="M669" s="14">
        <f>VLOOKUP($C669,'commute time q1 q2 q3'!$C$2:$F$957,3,FALSE)</f>
        <v>16.17968593384564</v>
      </c>
      <c r="N669" s="4">
        <f t="shared" si="62"/>
        <v>0.32986111111111116</v>
      </c>
      <c r="O669" s="13">
        <f t="shared" si="63"/>
        <v>84.000000000000114</v>
      </c>
      <c r="Q669" s="4">
        <f>VLOOKUP($C669,'time leaving home q1 q2 q3'!$C$2:$F$956,4,FALSE)</f>
        <v>0.39583333333333331</v>
      </c>
      <c r="R669" s="14">
        <f>VLOOKUP($C669,'commute time q1 q2 q3'!$C$2:$F$957,3,FALSE)</f>
        <v>16.17968593384564</v>
      </c>
      <c r="S669" s="4">
        <f t="shared" si="64"/>
        <v>0.40694444444444444</v>
      </c>
      <c r="T669" s="13">
        <f t="shared" si="65"/>
        <v>195.00000000000006</v>
      </c>
    </row>
    <row r="670" spans="1:20" x14ac:dyDescent="0.25">
      <c r="A670" s="6" t="s">
        <v>662</v>
      </c>
      <c r="B670" s="6">
        <v>23780</v>
      </c>
      <c r="C670" s="6" t="s">
        <v>663</v>
      </c>
      <c r="D670" s="6" t="str">
        <f>VLOOKUP(C670,'alternate id'!$A$2:$C$956,3,FALSE)</f>
        <v>Garden City, KS</v>
      </c>
      <c r="E670" s="4">
        <f>VLOOKUP(D670,'sunrise times'!$A$2:$B$956,2,FALSE)</f>
        <v>0.30208333333333331</v>
      </c>
      <c r="F670" s="4"/>
      <c r="G670" s="4">
        <f>VLOOKUP($C670,'time leaving home q1 q2 q3'!$C$2:$F$956,2,FALSE)</f>
        <v>0.27569444444444441</v>
      </c>
      <c r="H670" s="14">
        <f>VLOOKUP($C670,'commute time q1 q2 q3'!$C$2:$F$957,2,FALSE)</f>
        <v>7.6948504609849335</v>
      </c>
      <c r="I670" s="4">
        <f t="shared" si="60"/>
        <v>0.2805555555555555</v>
      </c>
      <c r="J670" s="13">
        <f t="shared" si="61"/>
        <v>-31.00000000000005</v>
      </c>
      <c r="K670" s="4"/>
      <c r="L670" s="4">
        <f>VLOOKUP($C670,'time leaving home q1 q2 q3'!$C$2:$F$956,3,FALSE)</f>
        <v>0.31875000000000003</v>
      </c>
      <c r="M670" s="14">
        <f>VLOOKUP($C670,'commute time q1 q2 q3'!$C$2:$F$957,3,FALSE)</f>
        <v>12.636082928981033</v>
      </c>
      <c r="N670" s="4">
        <f t="shared" si="62"/>
        <v>0.32708333333333339</v>
      </c>
      <c r="O670" s="13">
        <f t="shared" si="63"/>
        <v>36.000000000000114</v>
      </c>
      <c r="Q670" s="4">
        <f>VLOOKUP($C670,'time leaving home q1 q2 q3'!$C$2:$F$956,4,FALSE)</f>
        <v>0.37291666666666662</v>
      </c>
      <c r="R670" s="14">
        <f>VLOOKUP($C670,'commute time q1 q2 q3'!$C$2:$F$957,3,FALSE)</f>
        <v>12.636082928981033</v>
      </c>
      <c r="S670" s="4">
        <f t="shared" si="64"/>
        <v>0.38124999999999998</v>
      </c>
      <c r="T670" s="13">
        <f t="shared" si="65"/>
        <v>114</v>
      </c>
    </row>
    <row r="671" spans="1:20" x14ac:dyDescent="0.25">
      <c r="A671" s="6" t="s">
        <v>288</v>
      </c>
      <c r="B671" s="6">
        <v>15940</v>
      </c>
      <c r="C671" s="6" t="s">
        <v>289</v>
      </c>
      <c r="D671" s="6" t="str">
        <f>VLOOKUP(C671,'alternate id'!$A$2:$C$956,3,FALSE)</f>
        <v>Canton, OH</v>
      </c>
      <c r="E671" s="4">
        <f>VLOOKUP(D671,'sunrise times'!$A$2:$B$956,2,FALSE)</f>
        <v>0.28958333333333336</v>
      </c>
      <c r="F671" s="4"/>
      <c r="G671" s="4">
        <f>VLOOKUP($C671,'time leaving home q1 q2 q3'!$C$2:$F$956,2,FALSE)</f>
        <v>0.27777777777777779</v>
      </c>
      <c r="H671" s="14">
        <f>VLOOKUP($C671,'commute time q1 q2 q3'!$C$2:$F$957,2,FALSE)</f>
        <v>12.024946165313898</v>
      </c>
      <c r="I671" s="4">
        <f t="shared" si="60"/>
        <v>0.28611111111111115</v>
      </c>
      <c r="J671" s="13">
        <f t="shared" si="61"/>
        <v>-4.9999999999999822</v>
      </c>
      <c r="K671" s="4"/>
      <c r="L671" s="4">
        <f>VLOOKUP($C671,'time leaving home q1 q2 q3'!$C$2:$F$956,3,FALSE)</f>
        <v>0.31875000000000003</v>
      </c>
      <c r="M671" s="14">
        <f>VLOOKUP($C671,'commute time q1 q2 q3'!$C$2:$F$957,3,FALSE)</f>
        <v>18.920046192514096</v>
      </c>
      <c r="N671" s="4">
        <f t="shared" si="62"/>
        <v>0.33125000000000004</v>
      </c>
      <c r="O671" s="13">
        <f t="shared" si="63"/>
        <v>60.000000000000021</v>
      </c>
      <c r="Q671" s="4">
        <f>VLOOKUP($C671,'time leaving home q1 q2 q3'!$C$2:$F$956,4,FALSE)</f>
        <v>0.39583333333333331</v>
      </c>
      <c r="R671" s="14">
        <f>VLOOKUP($C671,'commute time q1 q2 q3'!$C$2:$F$957,3,FALSE)</f>
        <v>18.920046192514096</v>
      </c>
      <c r="S671" s="4">
        <f t="shared" si="64"/>
        <v>0.40833333333333333</v>
      </c>
      <c r="T671" s="13">
        <f t="shared" si="65"/>
        <v>170.99999999999994</v>
      </c>
    </row>
    <row r="672" spans="1:20" x14ac:dyDescent="0.25">
      <c r="A672" s="6" t="s">
        <v>330</v>
      </c>
      <c r="B672" s="6">
        <v>16860</v>
      </c>
      <c r="C672" s="6" t="s">
        <v>331</v>
      </c>
      <c r="D672" s="6" t="str">
        <f>VLOOKUP(C672,'alternate id'!$A$2:$C$956,3,FALSE)</f>
        <v>Chattanooga, TN</v>
      </c>
      <c r="E672" s="4">
        <f>VLOOKUP(D672,'sunrise times'!$A$2:$B$956,2,FALSE)</f>
        <v>0.30069444444444443</v>
      </c>
      <c r="F672" s="4"/>
      <c r="G672" s="4">
        <f>VLOOKUP($C672,'time leaving home q1 q2 q3'!$C$2:$F$956,2,FALSE)</f>
        <v>0.28125</v>
      </c>
      <c r="H672" s="14">
        <f>VLOOKUP($C672,'commute time q1 q2 q3'!$C$2:$F$957,2,FALSE)</f>
        <v>13.546659287273622</v>
      </c>
      <c r="I672" s="4">
        <f t="shared" si="60"/>
        <v>0.2902777777777778</v>
      </c>
      <c r="J672" s="13">
        <f t="shared" si="61"/>
        <v>-14.999999999999947</v>
      </c>
      <c r="K672" s="4"/>
      <c r="L672" s="4">
        <f>VLOOKUP($C672,'time leaving home q1 q2 q3'!$C$2:$F$956,3,FALSE)</f>
        <v>0.31875000000000003</v>
      </c>
      <c r="M672" s="14">
        <f>VLOOKUP($C672,'commute time q1 q2 q3'!$C$2:$F$957,3,FALSE)</f>
        <v>21.289189255129674</v>
      </c>
      <c r="N672" s="4">
        <f t="shared" si="62"/>
        <v>0.33333333333333337</v>
      </c>
      <c r="O672" s="13">
        <f t="shared" si="63"/>
        <v>47.000000000000071</v>
      </c>
      <c r="Q672" s="4">
        <f>VLOOKUP($C672,'time leaving home q1 q2 q3'!$C$2:$F$956,4,FALSE)</f>
        <v>0.37291666666666662</v>
      </c>
      <c r="R672" s="14">
        <f>VLOOKUP($C672,'commute time q1 q2 q3'!$C$2:$F$957,3,FALSE)</f>
        <v>21.289189255129674</v>
      </c>
      <c r="S672" s="4">
        <f t="shared" si="64"/>
        <v>0.38749999999999996</v>
      </c>
      <c r="T672" s="13">
        <f t="shared" si="65"/>
        <v>124.99999999999994</v>
      </c>
    </row>
    <row r="673" spans="1:20" x14ac:dyDescent="0.25">
      <c r="A673" s="6" t="s">
        <v>550</v>
      </c>
      <c r="B673" s="6">
        <v>21420</v>
      </c>
      <c r="C673" s="6" t="s">
        <v>551</v>
      </c>
      <c r="D673" s="6" t="str">
        <f>VLOOKUP(C673,'alternate id'!$A$2:$C$956,3,FALSE)</f>
        <v>Enid, OK</v>
      </c>
      <c r="E673" s="4">
        <f>VLOOKUP(D673,'sunrise times'!$A$2:$B$956,2,FALSE)</f>
        <v>0.29444444444444445</v>
      </c>
      <c r="F673" s="4"/>
      <c r="G673" s="4">
        <f>VLOOKUP($C673,'time leaving home q1 q2 q3'!$C$2:$F$956,2,FALSE)</f>
        <v>0.27986111111111112</v>
      </c>
      <c r="H673" s="14">
        <f>VLOOKUP($C673,'commute time q1 q2 q3'!$C$2:$F$957,2,FALSE)</f>
        <v>8.3993897270723856</v>
      </c>
      <c r="I673" s="4">
        <f t="shared" si="60"/>
        <v>0.28541666666666665</v>
      </c>
      <c r="J673" s="13">
        <f t="shared" si="61"/>
        <v>-13.000000000000034</v>
      </c>
      <c r="K673" s="4"/>
      <c r="L673" s="4">
        <f>VLOOKUP($C673,'time leaving home q1 q2 q3'!$C$2:$F$956,3,FALSE)</f>
        <v>0.31875000000000003</v>
      </c>
      <c r="M673" s="14">
        <f>VLOOKUP($C673,'commute time q1 q2 q3'!$C$2:$F$957,3,FALSE)</f>
        <v>13.348753462603877</v>
      </c>
      <c r="N673" s="4">
        <f t="shared" si="62"/>
        <v>0.32777777777777783</v>
      </c>
      <c r="O673" s="13">
        <f t="shared" si="63"/>
        <v>48.000000000000064</v>
      </c>
      <c r="Q673" s="4">
        <f>VLOOKUP($C673,'time leaving home q1 q2 q3'!$C$2:$F$956,4,FALSE)</f>
        <v>0.36527777777777781</v>
      </c>
      <c r="R673" s="14">
        <f>VLOOKUP($C673,'commute time q1 q2 q3'!$C$2:$F$957,3,FALSE)</f>
        <v>13.348753462603877</v>
      </c>
      <c r="S673" s="4">
        <f t="shared" si="64"/>
        <v>0.37430555555555561</v>
      </c>
      <c r="T673" s="13">
        <f t="shared" si="65"/>
        <v>115.00000000000007</v>
      </c>
    </row>
    <row r="674" spans="1:20" x14ac:dyDescent="0.25">
      <c r="A674" s="6" t="s">
        <v>416</v>
      </c>
      <c r="B674" s="6">
        <v>18660</v>
      </c>
      <c r="C674" s="6" t="s">
        <v>417</v>
      </c>
      <c r="D674" s="6" t="str">
        <f>VLOOKUP(C674,'alternate id'!$A$2:$C$956,3,FALSE)</f>
        <v>Cortland, NY</v>
      </c>
      <c r="E674" s="4">
        <f>VLOOKUP(D674,'sunrise times'!$A$2:$B$956,2,FALSE)</f>
        <v>0.27499999999999997</v>
      </c>
      <c r="F674" s="4"/>
      <c r="G674" s="4">
        <f>VLOOKUP($C674,'time leaving home q1 q2 q3'!$C$2:$F$956,2,FALSE)</f>
        <v>0.27777777777777779</v>
      </c>
      <c r="H674" s="14">
        <f>VLOOKUP($C674,'commute time q1 q2 q3'!$C$2:$F$957,2,FALSE)</f>
        <v>10.432322685435842</v>
      </c>
      <c r="I674" s="4">
        <f t="shared" si="60"/>
        <v>0.28472222222222221</v>
      </c>
      <c r="J674" s="13">
        <f t="shared" si="61"/>
        <v>14.00000000000003</v>
      </c>
      <c r="K674" s="4"/>
      <c r="L674" s="4">
        <f>VLOOKUP($C674,'time leaving home q1 q2 q3'!$C$2:$F$956,3,FALSE)</f>
        <v>0.31875000000000003</v>
      </c>
      <c r="M674" s="14">
        <f>VLOOKUP($C674,'commute time q1 q2 q3'!$C$2:$F$957,3,FALSE)</f>
        <v>17.637671680837148</v>
      </c>
      <c r="N674" s="4">
        <f t="shared" si="62"/>
        <v>0.3305555555555556</v>
      </c>
      <c r="O674" s="13">
        <f t="shared" si="63"/>
        <v>80.000000000000114</v>
      </c>
      <c r="Q674" s="4">
        <f>VLOOKUP($C674,'time leaving home q1 q2 q3'!$C$2:$F$956,4,FALSE)</f>
        <v>0.3659722222222222</v>
      </c>
      <c r="R674" s="14">
        <f>VLOOKUP($C674,'commute time q1 q2 q3'!$C$2:$F$957,3,FALSE)</f>
        <v>17.637671680837148</v>
      </c>
      <c r="S674" s="4">
        <f t="shared" si="64"/>
        <v>0.37777777777777777</v>
      </c>
      <c r="T674" s="13">
        <f t="shared" si="65"/>
        <v>148.00000000000003</v>
      </c>
    </row>
    <row r="675" spans="1:20" x14ac:dyDescent="0.25">
      <c r="A675" s="6" t="s">
        <v>1406</v>
      </c>
      <c r="B675" s="6">
        <v>38900</v>
      </c>
      <c r="C675" s="6" t="s">
        <v>1407</v>
      </c>
      <c r="D675" s="6" t="str">
        <f>VLOOKUP(C675,'alternate id'!$A$2:$C$956,3,FALSE)</f>
        <v>Portland, OR</v>
      </c>
      <c r="E675" s="4">
        <f>VLOOKUP(D675,'sunrise times'!$A$2:$B$956,2,FALSE)</f>
        <v>0.27916666666666667</v>
      </c>
      <c r="F675" s="4"/>
      <c r="G675" s="4">
        <f>VLOOKUP($C675,'time leaving home q1 q2 q3'!$C$2:$F$956,2,FALSE)</f>
        <v>0.27777777777777779</v>
      </c>
      <c r="H675" s="14">
        <f>VLOOKUP($C675,'commute time q1 q2 q3'!$C$2:$F$957,2,FALSE)</f>
        <v>13.932443305420627</v>
      </c>
      <c r="I675" s="4">
        <f t="shared" si="60"/>
        <v>0.28680555555555559</v>
      </c>
      <c r="J675" s="13">
        <f t="shared" si="61"/>
        <v>11.000000000000041</v>
      </c>
      <c r="K675" s="4"/>
      <c r="L675" s="4">
        <f>VLOOKUP($C675,'time leaving home q1 q2 q3'!$C$2:$F$956,3,FALSE)</f>
        <v>0.31875000000000003</v>
      </c>
      <c r="M675" s="14">
        <f>VLOOKUP($C675,'commute time q1 q2 q3'!$C$2:$F$957,3,FALSE)</f>
        <v>22.236048497057993</v>
      </c>
      <c r="N675" s="4">
        <f t="shared" si="62"/>
        <v>0.33402777777777781</v>
      </c>
      <c r="O675" s="13">
        <f t="shared" si="63"/>
        <v>79.000000000000043</v>
      </c>
      <c r="Q675" s="4">
        <f>VLOOKUP($C675,'time leaving home q1 q2 q3'!$C$2:$F$956,4,FALSE)</f>
        <v>0.37361111111111112</v>
      </c>
      <c r="R675" s="14">
        <f>VLOOKUP($C675,'commute time q1 q2 q3'!$C$2:$F$957,3,FALSE)</f>
        <v>22.236048497057993</v>
      </c>
      <c r="S675" s="4">
        <f t="shared" si="64"/>
        <v>0.3888888888888889</v>
      </c>
      <c r="T675" s="13">
        <f t="shared" si="65"/>
        <v>158</v>
      </c>
    </row>
    <row r="676" spans="1:20" x14ac:dyDescent="0.25">
      <c r="A676" s="6" t="s">
        <v>1652</v>
      </c>
      <c r="B676" s="6">
        <v>44100</v>
      </c>
      <c r="C676" s="6" t="s">
        <v>1653</v>
      </c>
      <c r="D676" s="6" t="str">
        <f>VLOOKUP(C676,'alternate id'!$A$2:$C$956,3,FALSE)</f>
        <v>Springfield, IL</v>
      </c>
      <c r="E676" s="4">
        <f>VLOOKUP(D676,'sunrise times'!$A$2:$B$956,2,FALSE)</f>
        <v>0.27083333333333331</v>
      </c>
      <c r="F676" s="4"/>
      <c r="G676" s="4">
        <f>VLOOKUP($C676,'time leaving home q1 q2 q3'!$C$2:$F$956,2,FALSE)</f>
        <v>0.28750000000000003</v>
      </c>
      <c r="H676" s="14">
        <f>VLOOKUP($C676,'commute time q1 q2 q3'!$C$2:$F$957,2,FALSE)</f>
        <v>11.886885663356251</v>
      </c>
      <c r="I676" s="4">
        <f t="shared" si="60"/>
        <v>0.2951388888888889</v>
      </c>
      <c r="J676" s="13">
        <f t="shared" si="61"/>
        <v>35.000000000000036</v>
      </c>
      <c r="K676" s="4"/>
      <c r="L676" s="4">
        <f>VLOOKUP($C676,'time leaving home q1 q2 q3'!$C$2:$F$956,3,FALSE)</f>
        <v>0.31875000000000003</v>
      </c>
      <c r="M676" s="14">
        <f>VLOOKUP($C676,'commute time q1 q2 q3'!$C$2:$F$957,3,FALSE)</f>
        <v>17.539892125134845</v>
      </c>
      <c r="N676" s="4">
        <f t="shared" si="62"/>
        <v>0.3305555555555556</v>
      </c>
      <c r="O676" s="13">
        <f t="shared" si="63"/>
        <v>86.000000000000099</v>
      </c>
      <c r="Q676" s="4">
        <f>VLOOKUP($C676,'time leaving home q1 q2 q3'!$C$2:$F$956,4,FALSE)</f>
        <v>0.35138888888888892</v>
      </c>
      <c r="R676" s="14">
        <f>VLOOKUP($C676,'commute time q1 q2 q3'!$C$2:$F$957,3,FALSE)</f>
        <v>17.539892125134845</v>
      </c>
      <c r="S676" s="4">
        <f t="shared" si="64"/>
        <v>0.36319444444444449</v>
      </c>
      <c r="T676" s="13">
        <f t="shared" si="65"/>
        <v>133.00000000000009</v>
      </c>
    </row>
    <row r="677" spans="1:20" x14ac:dyDescent="0.25">
      <c r="A677" s="6" t="s">
        <v>658</v>
      </c>
      <c r="B677" s="6">
        <v>23660</v>
      </c>
      <c r="C677" s="6" t="s">
        <v>659</v>
      </c>
      <c r="D677" s="6" t="str">
        <f>VLOOKUP(C677,'alternate id'!$A$2:$C$956,3,FALSE)</f>
        <v>Galesburg, IL</v>
      </c>
      <c r="E677" s="4">
        <f>VLOOKUP(D677,'sunrise times'!$A$2:$B$956,2,FALSE)</f>
        <v>0.27291666666666664</v>
      </c>
      <c r="F677" s="4"/>
      <c r="G677" s="4">
        <f>VLOOKUP($C677,'time leaving home q1 q2 q3'!$C$2:$F$956,2,FALSE)</f>
        <v>0.27569444444444441</v>
      </c>
      <c r="H677" s="14">
        <f>VLOOKUP($C677,'commute time q1 q2 q3'!$C$2:$F$957,2,FALSE)</f>
        <v>8.0256449165402124</v>
      </c>
      <c r="I677" s="4">
        <f t="shared" si="60"/>
        <v>0.28124999999999994</v>
      </c>
      <c r="J677" s="13">
        <f t="shared" si="61"/>
        <v>11.999999999999957</v>
      </c>
      <c r="K677" s="4"/>
      <c r="L677" s="4">
        <f>VLOOKUP($C677,'time leaving home q1 q2 q3'!$C$2:$F$956,3,FALSE)</f>
        <v>0.31875000000000003</v>
      </c>
      <c r="M677" s="14">
        <f>VLOOKUP($C677,'commute time q1 q2 q3'!$C$2:$F$957,3,FALSE)</f>
        <v>13.961653474054529</v>
      </c>
      <c r="N677" s="4">
        <f t="shared" si="62"/>
        <v>0.32777777777777783</v>
      </c>
      <c r="O677" s="13">
        <f t="shared" si="63"/>
        <v>79.000000000000114</v>
      </c>
      <c r="Q677" s="4">
        <f>VLOOKUP($C677,'time leaving home q1 q2 q3'!$C$2:$F$956,4,FALSE)</f>
        <v>0.38472222222222219</v>
      </c>
      <c r="R677" s="14">
        <f>VLOOKUP($C677,'commute time q1 q2 q3'!$C$2:$F$957,3,FALSE)</f>
        <v>13.961653474054529</v>
      </c>
      <c r="S677" s="4">
        <f t="shared" si="64"/>
        <v>0.39374999999999999</v>
      </c>
      <c r="T677" s="13">
        <f t="shared" si="65"/>
        <v>174.00000000000003</v>
      </c>
    </row>
    <row r="678" spans="1:20" x14ac:dyDescent="0.25">
      <c r="A678" s="6" t="s">
        <v>326</v>
      </c>
      <c r="B678" s="6">
        <v>16740</v>
      </c>
      <c r="C678" s="6" t="s">
        <v>327</v>
      </c>
      <c r="D678" s="6" t="str">
        <f>VLOOKUP(C678,'alternate id'!$A$2:$C$956,3,FALSE)</f>
        <v>Charlotte, NC</v>
      </c>
      <c r="E678" s="4">
        <f>VLOOKUP(D678,'sunrise times'!$A$2:$B$956,2,FALSE)</f>
        <v>0.28888888888888892</v>
      </c>
      <c r="F678" s="4"/>
      <c r="G678" s="4">
        <f>VLOOKUP($C678,'time leaving home q1 q2 q3'!$C$2:$F$956,2,FALSE)</f>
        <v>0.28263888888888888</v>
      </c>
      <c r="H678" s="14">
        <f>VLOOKUP($C678,'commute time q1 q2 q3'!$C$2:$F$957,2,FALSE)</f>
        <v>15.467205218105436</v>
      </c>
      <c r="I678" s="4">
        <f t="shared" si="60"/>
        <v>0.29305555555555557</v>
      </c>
      <c r="J678" s="13">
        <f t="shared" si="61"/>
        <v>5.9999999999999787</v>
      </c>
      <c r="K678" s="4"/>
      <c r="L678" s="4">
        <f>VLOOKUP($C678,'time leaving home q1 q2 q3'!$C$2:$F$956,3,FALSE)</f>
        <v>0.31875000000000003</v>
      </c>
      <c r="M678" s="14">
        <f>VLOOKUP($C678,'commute time q1 q2 q3'!$C$2:$F$957,3,FALSE)</f>
        <v>22.616221600704954</v>
      </c>
      <c r="N678" s="4">
        <f t="shared" si="62"/>
        <v>0.33402777777777781</v>
      </c>
      <c r="O678" s="13">
        <f t="shared" si="63"/>
        <v>65.000000000000014</v>
      </c>
      <c r="Q678" s="4">
        <f>VLOOKUP($C678,'time leaving home q1 q2 q3'!$C$2:$F$956,4,FALSE)</f>
        <v>0.36805555555555558</v>
      </c>
      <c r="R678" s="14">
        <f>VLOOKUP($C678,'commute time q1 q2 q3'!$C$2:$F$957,3,FALSE)</f>
        <v>22.616221600704954</v>
      </c>
      <c r="S678" s="4">
        <f t="shared" si="64"/>
        <v>0.38333333333333336</v>
      </c>
      <c r="T678" s="13">
        <f t="shared" si="65"/>
        <v>136</v>
      </c>
    </row>
    <row r="679" spans="1:20" x14ac:dyDescent="0.25">
      <c r="A679" s="6" t="s">
        <v>1870</v>
      </c>
      <c r="B679" s="6">
        <v>48780</v>
      </c>
      <c r="C679" s="6" t="s">
        <v>1871</v>
      </c>
      <c r="D679" s="6" t="str">
        <f>VLOOKUP(C679,'alternate id'!$A$2:$C$956,3,FALSE)</f>
        <v>Williston, ND</v>
      </c>
      <c r="E679" s="4">
        <f>VLOOKUP(D679,'sunrise times'!$A$2:$B$956,2,FALSE)</f>
        <v>0.30902777777777779</v>
      </c>
      <c r="F679" s="4"/>
      <c r="G679" s="4">
        <f>VLOOKUP($C679,'time leaving home q1 q2 q3'!$C$2:$F$956,2,FALSE)</f>
        <v>0.27708333333333335</v>
      </c>
      <c r="H679" s="14">
        <f>VLOOKUP($C679,'commute time q1 q2 q3'!$C$2:$F$957,2,FALSE)</f>
        <v>6.6889807162534431</v>
      </c>
      <c r="I679" s="4">
        <f t="shared" si="60"/>
        <v>0.28125</v>
      </c>
      <c r="J679" s="13">
        <f t="shared" si="61"/>
        <v>-40.000000000000014</v>
      </c>
      <c r="K679" s="4"/>
      <c r="L679" s="4">
        <f>VLOOKUP($C679,'time leaving home q1 q2 q3'!$C$2:$F$956,3,FALSE)</f>
        <v>0.31875000000000003</v>
      </c>
      <c r="M679" s="14">
        <f>VLOOKUP($C679,'commute time q1 q2 q3'!$C$2:$F$957,3,FALSE)</f>
        <v>11.312367491166079</v>
      </c>
      <c r="N679" s="4">
        <f t="shared" si="62"/>
        <v>0.3263888888888889</v>
      </c>
      <c r="O679" s="13">
        <f t="shared" si="63"/>
        <v>24.999999999999993</v>
      </c>
      <c r="Q679" s="4">
        <f>VLOOKUP($C679,'time leaving home q1 q2 q3'!$C$2:$F$956,4,FALSE)</f>
        <v>0.34861111111111115</v>
      </c>
      <c r="R679" s="14">
        <f>VLOOKUP($C679,'commute time q1 q2 q3'!$C$2:$F$957,3,FALSE)</f>
        <v>11.312367491166079</v>
      </c>
      <c r="S679" s="4">
        <f t="shared" si="64"/>
        <v>0.35625000000000001</v>
      </c>
      <c r="T679" s="13">
        <f t="shared" si="65"/>
        <v>68</v>
      </c>
    </row>
    <row r="680" spans="1:20" x14ac:dyDescent="0.25">
      <c r="A680" s="6" t="s">
        <v>1226</v>
      </c>
      <c r="B680" s="6">
        <v>35260</v>
      </c>
      <c r="C680" s="6" t="s">
        <v>1227</v>
      </c>
      <c r="D680" s="6" t="str">
        <f>VLOOKUP(C680,'alternate id'!$A$2:$C$956,3,FALSE)</f>
        <v>New Castle, PA</v>
      </c>
      <c r="E680" s="4">
        <f>VLOOKUP(D680,'sunrise times'!$A$2:$B$956,2,FALSE)</f>
        <v>0.28680555555555554</v>
      </c>
      <c r="F680" s="4"/>
      <c r="G680" s="4">
        <f>VLOOKUP($C680,'time leaving home q1 q2 q3'!$C$2:$F$956,2,FALSE)</f>
        <v>0.27638888888888891</v>
      </c>
      <c r="H680" s="14">
        <f>VLOOKUP($C680,'commute time q1 q2 q3'!$C$2:$F$957,2,FALSE)</f>
        <v>11.026067967790365</v>
      </c>
      <c r="I680" s="4">
        <f t="shared" si="60"/>
        <v>0.28402777777777777</v>
      </c>
      <c r="J680" s="13">
        <f t="shared" si="61"/>
        <v>-3.9999999999999858</v>
      </c>
      <c r="K680" s="4"/>
      <c r="L680" s="4">
        <f>VLOOKUP($C680,'time leaving home q1 q2 q3'!$C$2:$F$956,3,FALSE)</f>
        <v>0.31875000000000003</v>
      </c>
      <c r="M680" s="14">
        <f>VLOOKUP($C680,'commute time q1 q2 q3'!$C$2:$F$957,3,FALSE)</f>
        <v>17.796162262245414</v>
      </c>
      <c r="N680" s="4">
        <f t="shared" si="62"/>
        <v>0.3305555555555556</v>
      </c>
      <c r="O680" s="13">
        <f t="shared" si="63"/>
        <v>63.000000000000099</v>
      </c>
      <c r="Q680" s="4">
        <f>VLOOKUP($C680,'time leaving home q1 q2 q3'!$C$2:$F$956,4,FALSE)</f>
        <v>0.37847222222222227</v>
      </c>
      <c r="R680" s="14">
        <f>VLOOKUP($C680,'commute time q1 q2 q3'!$C$2:$F$957,3,FALSE)</f>
        <v>17.796162262245414</v>
      </c>
      <c r="S680" s="4">
        <f t="shared" si="64"/>
        <v>0.39027777777777783</v>
      </c>
      <c r="T680" s="13">
        <f t="shared" si="65"/>
        <v>149.00000000000011</v>
      </c>
    </row>
    <row r="681" spans="1:20" x14ac:dyDescent="0.25">
      <c r="A681" s="6" t="s">
        <v>84</v>
      </c>
      <c r="B681" s="6">
        <v>11620</v>
      </c>
      <c r="C681" s="6" t="s">
        <v>85</v>
      </c>
      <c r="D681" s="6" t="str">
        <f>VLOOKUP(C681,'alternate id'!$A$2:$C$956,3,FALSE)</f>
        <v>Ardmore, OK</v>
      </c>
      <c r="E681" s="4">
        <f>VLOOKUP(D681,'sunrise times'!$A$2:$B$956,2,FALSE)</f>
        <v>0.29236111111111113</v>
      </c>
      <c r="F681" s="4"/>
      <c r="G681" s="4">
        <f>VLOOKUP($C681,'time leaving home q1 q2 q3'!$C$2:$F$956,2,FALSE)</f>
        <v>0.27361111111111108</v>
      </c>
      <c r="H681" s="14">
        <f>VLOOKUP($C681,'commute time q1 q2 q3'!$C$2:$F$957,2,FALSE)</f>
        <v>10.212054903520986</v>
      </c>
      <c r="I681" s="4">
        <f t="shared" si="60"/>
        <v>0.2805555555555555</v>
      </c>
      <c r="J681" s="13">
        <f t="shared" si="61"/>
        <v>-17.000000000000099</v>
      </c>
      <c r="K681" s="4"/>
      <c r="L681" s="4">
        <f>VLOOKUP($C681,'time leaving home q1 q2 q3'!$C$2:$F$956,3,FALSE)</f>
        <v>0.31875000000000003</v>
      </c>
      <c r="M681" s="14">
        <f>VLOOKUP($C681,'commute time q1 q2 q3'!$C$2:$F$957,3,FALSE)</f>
        <v>16.107755310980291</v>
      </c>
      <c r="N681" s="4">
        <f t="shared" si="62"/>
        <v>0.32986111111111116</v>
      </c>
      <c r="O681" s="13">
        <f t="shared" si="63"/>
        <v>54.000000000000043</v>
      </c>
      <c r="Q681" s="4">
        <f>VLOOKUP($C681,'time leaving home q1 q2 q3'!$C$2:$F$956,4,FALSE)</f>
        <v>0.36319444444444443</v>
      </c>
      <c r="R681" s="14">
        <f>VLOOKUP($C681,'commute time q1 q2 q3'!$C$2:$F$957,3,FALSE)</f>
        <v>16.107755310980291</v>
      </c>
      <c r="S681" s="4">
        <f t="shared" si="64"/>
        <v>0.37430555555555556</v>
      </c>
      <c r="T681" s="13">
        <f t="shared" si="65"/>
        <v>117.99999999999999</v>
      </c>
    </row>
    <row r="682" spans="1:20" x14ac:dyDescent="0.25">
      <c r="A682" s="6" t="s">
        <v>482</v>
      </c>
      <c r="B682" s="6">
        <v>19980</v>
      </c>
      <c r="C682" s="6" t="s">
        <v>483</v>
      </c>
      <c r="D682" s="6" t="str">
        <f>VLOOKUP(C682,'alternate id'!$A$2:$C$956,3,FALSE)</f>
        <v>Dodge City, KS</v>
      </c>
      <c r="E682" s="4">
        <f>VLOOKUP(D682,'sunrise times'!$A$2:$B$956,2,FALSE)</f>
        <v>0.3</v>
      </c>
      <c r="F682" s="4"/>
      <c r="G682" s="4">
        <f>VLOOKUP($C682,'time leaving home q1 q2 q3'!$C$2:$F$956,2,FALSE)</f>
        <v>0.26597222222222222</v>
      </c>
      <c r="H682" s="14">
        <f>VLOOKUP($C682,'commute time q1 q2 q3'!$C$2:$F$957,2,FALSE)</f>
        <v>7.6889721627408996</v>
      </c>
      <c r="I682" s="4">
        <f t="shared" si="60"/>
        <v>0.27083333333333331</v>
      </c>
      <c r="J682" s="13">
        <f t="shared" si="61"/>
        <v>-42.000000000000014</v>
      </c>
      <c r="K682" s="4"/>
      <c r="L682" s="4">
        <f>VLOOKUP($C682,'time leaving home q1 q2 q3'!$C$2:$F$956,3,FALSE)</f>
        <v>0.31875000000000003</v>
      </c>
      <c r="M682" s="14">
        <f>VLOOKUP($C682,'commute time q1 q2 q3'!$C$2:$F$957,3,FALSE)</f>
        <v>12.16865520728008</v>
      </c>
      <c r="N682" s="4">
        <f t="shared" si="62"/>
        <v>0.32708333333333339</v>
      </c>
      <c r="O682" s="13">
        <f t="shared" si="63"/>
        <v>39.000000000000099</v>
      </c>
      <c r="Q682" s="4">
        <f>VLOOKUP($C682,'time leaving home q1 q2 q3'!$C$2:$F$956,4,FALSE)</f>
        <v>0.4375</v>
      </c>
      <c r="R682" s="14">
        <f>VLOOKUP($C682,'commute time q1 q2 q3'!$C$2:$F$957,3,FALSE)</f>
        <v>12.16865520728008</v>
      </c>
      <c r="S682" s="4">
        <f t="shared" si="64"/>
        <v>0.44583333333333336</v>
      </c>
      <c r="T682" s="13">
        <f t="shared" si="65"/>
        <v>210.00000000000006</v>
      </c>
    </row>
    <row r="683" spans="1:20" x14ac:dyDescent="0.25">
      <c r="A683" s="6" t="s">
        <v>1460</v>
      </c>
      <c r="B683" s="6">
        <v>40100</v>
      </c>
      <c r="C683" s="6" t="s">
        <v>1461</v>
      </c>
      <c r="D683" s="6" t="str">
        <f>VLOOKUP(C683,'alternate id'!$A$2:$C$956,3,FALSE)</f>
        <v>Rio Grande City, TX</v>
      </c>
      <c r="E683" s="4">
        <f>VLOOKUP(D683,'sunrise times'!$A$2:$B$956,2,FALSE)</f>
        <v>0.29791666666666666</v>
      </c>
      <c r="F683" s="4"/>
      <c r="G683" s="4">
        <f>VLOOKUP($C683,'time leaving home q1 q2 q3'!$C$2:$F$956,2,FALSE)</f>
        <v>0.28541666666666665</v>
      </c>
      <c r="H683" s="14">
        <f>VLOOKUP($C683,'commute time q1 q2 q3'!$C$2:$F$957,2,FALSE)</f>
        <v>8.2361601884570081</v>
      </c>
      <c r="I683" s="4">
        <f t="shared" si="60"/>
        <v>0.29097222222222219</v>
      </c>
      <c r="J683" s="13">
        <f t="shared" si="61"/>
        <v>-10.000000000000044</v>
      </c>
      <c r="K683" s="4"/>
      <c r="L683" s="4">
        <f>VLOOKUP($C683,'time leaving home q1 q2 q3'!$C$2:$F$956,3,FALSE)</f>
        <v>0.31875000000000003</v>
      </c>
      <c r="M683" s="14">
        <f>VLOOKUP($C683,'commute time q1 q2 q3'!$C$2:$F$957,3,FALSE)</f>
        <v>15.063639376864435</v>
      </c>
      <c r="N683" s="4">
        <f t="shared" si="62"/>
        <v>0.32916666666666672</v>
      </c>
      <c r="O683" s="13">
        <f t="shared" si="63"/>
        <v>45.000000000000078</v>
      </c>
      <c r="Q683" s="4">
        <f>VLOOKUP($C683,'time leaving home q1 q2 q3'!$C$2:$F$956,4,FALSE)</f>
        <v>0.3527777777777778</v>
      </c>
      <c r="R683" s="14">
        <f>VLOOKUP($C683,'commute time q1 q2 q3'!$C$2:$F$957,3,FALSE)</f>
        <v>15.063639376864435</v>
      </c>
      <c r="S683" s="4">
        <f t="shared" si="64"/>
        <v>0.36319444444444449</v>
      </c>
      <c r="T683" s="13">
        <f t="shared" si="65"/>
        <v>94.000000000000071</v>
      </c>
    </row>
    <row r="684" spans="1:20" x14ac:dyDescent="0.25">
      <c r="A684" s="6" t="s">
        <v>1658</v>
      </c>
      <c r="B684" s="6">
        <v>44220</v>
      </c>
      <c r="C684" s="6" t="s">
        <v>1659</v>
      </c>
      <c r="D684" s="6" t="str">
        <f>VLOOKUP(C684,'alternate id'!$A$2:$C$956,3,FALSE)</f>
        <v>Springfield, OH</v>
      </c>
      <c r="E684" s="4">
        <f>VLOOKUP(D684,'sunrise times'!$A$2:$B$956,2,FALSE)</f>
        <v>0.29652777777777778</v>
      </c>
      <c r="F684" s="4"/>
      <c r="G684" s="4">
        <f>VLOOKUP($C684,'time leaving home q1 q2 q3'!$C$2:$F$956,2,FALSE)</f>
        <v>0.27499999999999997</v>
      </c>
      <c r="H684" s="14">
        <f>VLOOKUP($C684,'commute time q1 q2 q3'!$C$2:$F$957,2,FALSE)</f>
        <v>11.895293895293895</v>
      </c>
      <c r="I684" s="4">
        <f t="shared" si="60"/>
        <v>0.28263888888888883</v>
      </c>
      <c r="J684" s="13">
        <f t="shared" si="61"/>
        <v>-20.000000000000089</v>
      </c>
      <c r="K684" s="4"/>
      <c r="L684" s="4">
        <f>VLOOKUP($C684,'time leaving home q1 q2 q3'!$C$2:$F$956,3,FALSE)</f>
        <v>0.31875000000000003</v>
      </c>
      <c r="M684" s="14">
        <f>VLOOKUP($C684,'commute time q1 q2 q3'!$C$2:$F$957,3,FALSE)</f>
        <v>18.268154311649017</v>
      </c>
      <c r="N684" s="4">
        <f t="shared" si="62"/>
        <v>0.33125000000000004</v>
      </c>
      <c r="O684" s="13">
        <f t="shared" si="63"/>
        <v>50.000000000000057</v>
      </c>
      <c r="Q684" s="4">
        <f>VLOOKUP($C684,'time leaving home q1 q2 q3'!$C$2:$F$956,4,FALSE)</f>
        <v>0.39930555555555558</v>
      </c>
      <c r="R684" s="14">
        <f>VLOOKUP($C684,'commute time q1 q2 q3'!$C$2:$F$957,3,FALSE)</f>
        <v>18.268154311649017</v>
      </c>
      <c r="S684" s="4">
        <f t="shared" si="64"/>
        <v>0.41180555555555559</v>
      </c>
      <c r="T684" s="13">
        <f t="shared" si="65"/>
        <v>166.00000000000006</v>
      </c>
    </row>
    <row r="685" spans="1:20" x14ac:dyDescent="0.25">
      <c r="A685" s="6" t="s">
        <v>1628</v>
      </c>
      <c r="B685" s="6">
        <v>43580</v>
      </c>
      <c r="C685" s="6" t="s">
        <v>1629</v>
      </c>
      <c r="D685" s="6" t="str">
        <f>VLOOKUP(C685,'alternate id'!$A$2:$C$956,3,FALSE)</f>
        <v>Sioux City, IA</v>
      </c>
      <c r="E685" s="4">
        <f>VLOOKUP(D685,'sunrise times'!$A$2:$B$956,2,FALSE)</f>
        <v>0.28958333333333336</v>
      </c>
      <c r="F685" s="4"/>
      <c r="G685" s="4">
        <f>VLOOKUP($C685,'time leaving home q1 q2 q3'!$C$2:$F$956,2,FALSE)</f>
        <v>0.27847222222222223</v>
      </c>
      <c r="H685" s="14">
        <f>VLOOKUP($C685,'commute time q1 q2 q3'!$C$2:$F$957,2,FALSE)</f>
        <v>10.717617221328714</v>
      </c>
      <c r="I685" s="4">
        <f t="shared" si="60"/>
        <v>0.28541666666666665</v>
      </c>
      <c r="J685" s="13">
        <f t="shared" si="61"/>
        <v>-6.0000000000000586</v>
      </c>
      <c r="K685" s="4"/>
      <c r="L685" s="4">
        <f>VLOOKUP($C685,'time leaving home q1 q2 q3'!$C$2:$F$956,3,FALSE)</f>
        <v>0.31875000000000003</v>
      </c>
      <c r="M685" s="14">
        <f>VLOOKUP($C685,'commute time q1 q2 q3'!$C$2:$F$957,3,FALSE)</f>
        <v>15.990551384933989</v>
      </c>
      <c r="N685" s="4">
        <f t="shared" si="62"/>
        <v>0.32916666666666672</v>
      </c>
      <c r="O685" s="13">
        <f t="shared" si="63"/>
        <v>57.000000000000043</v>
      </c>
      <c r="Q685" s="4">
        <f>VLOOKUP($C685,'time leaving home q1 q2 q3'!$C$2:$F$956,4,FALSE)</f>
        <v>0.40277777777777773</v>
      </c>
      <c r="R685" s="14">
        <f>VLOOKUP($C685,'commute time q1 q2 q3'!$C$2:$F$957,3,FALSE)</f>
        <v>15.990551384933989</v>
      </c>
      <c r="S685" s="4">
        <f t="shared" si="64"/>
        <v>0.41319444444444442</v>
      </c>
      <c r="T685" s="13">
        <f t="shared" si="65"/>
        <v>177.99999999999991</v>
      </c>
    </row>
    <row r="686" spans="1:20" x14ac:dyDescent="0.25">
      <c r="A686" s="6" t="s">
        <v>1130</v>
      </c>
      <c r="B686" s="6">
        <v>33260</v>
      </c>
      <c r="C686" s="6" t="s">
        <v>1131</v>
      </c>
      <c r="D686" s="6" t="str">
        <f>VLOOKUP(C686,'alternate id'!$A$2:$C$956,3,FALSE)</f>
        <v>Midland, TX</v>
      </c>
      <c r="E686" s="4">
        <f>VLOOKUP(D686,'sunrise times'!$A$2:$B$956,2,FALSE)</f>
        <v>0.30624999999999997</v>
      </c>
      <c r="F686" s="4"/>
      <c r="G686" s="4">
        <f>VLOOKUP($C686,'time leaving home q1 q2 q3'!$C$2:$F$956,2,FALSE)</f>
        <v>0.28611111111111109</v>
      </c>
      <c r="H686" s="14">
        <f>VLOOKUP($C686,'commute time q1 q2 q3'!$C$2:$F$957,2,FALSE)</f>
        <v>11.188816644993498</v>
      </c>
      <c r="I686" s="4">
        <f t="shared" si="60"/>
        <v>0.29374999999999996</v>
      </c>
      <c r="J686" s="13">
        <f t="shared" si="61"/>
        <v>-18.000000000000014</v>
      </c>
      <c r="K686" s="4"/>
      <c r="L686" s="4">
        <f>VLOOKUP($C686,'time leaving home q1 q2 q3'!$C$2:$F$956,3,FALSE)</f>
        <v>0.31875000000000003</v>
      </c>
      <c r="M686" s="14">
        <f>VLOOKUP($C686,'commute time q1 q2 q3'!$C$2:$F$957,3,FALSE)</f>
        <v>16.332156931945178</v>
      </c>
      <c r="N686" s="4">
        <f t="shared" si="62"/>
        <v>0.32986111111111116</v>
      </c>
      <c r="O686" s="13">
        <f t="shared" si="63"/>
        <v>34.000000000000121</v>
      </c>
      <c r="Q686" s="4">
        <f>VLOOKUP($C686,'time leaving home q1 q2 q3'!$C$2:$F$956,4,FALSE)</f>
        <v>0.35416666666666669</v>
      </c>
      <c r="R686" s="14">
        <f>VLOOKUP($C686,'commute time q1 q2 q3'!$C$2:$F$957,3,FALSE)</f>
        <v>16.332156931945178</v>
      </c>
      <c r="S686" s="4">
        <f t="shared" si="64"/>
        <v>0.36527777777777781</v>
      </c>
      <c r="T686" s="13">
        <f t="shared" si="65"/>
        <v>85.000000000000085</v>
      </c>
    </row>
    <row r="687" spans="1:20" x14ac:dyDescent="0.25">
      <c r="A687" s="6" t="s">
        <v>192</v>
      </c>
      <c r="B687" s="6">
        <v>13900</v>
      </c>
      <c r="C687" s="6" t="s">
        <v>193</v>
      </c>
      <c r="D687" s="6" t="str">
        <f>VLOOKUP(C687,'alternate id'!$A$2:$C$956,3,FALSE)</f>
        <v>Bismarck, ND</v>
      </c>
      <c r="E687" s="4">
        <f>VLOOKUP(D687,'sunrise times'!$A$2:$B$956,2,FALSE)</f>
        <v>0.30138888888888887</v>
      </c>
      <c r="F687" s="4"/>
      <c r="G687" s="4">
        <f>VLOOKUP($C687,'time leaving home q1 q2 q3'!$C$2:$F$956,2,FALSE)</f>
        <v>0.28680555555555559</v>
      </c>
      <c r="H687" s="14">
        <f>VLOOKUP($C687,'commute time q1 q2 q3'!$C$2:$F$957,2,FALSE)</f>
        <v>10.392841105908012</v>
      </c>
      <c r="I687" s="4">
        <f t="shared" si="60"/>
        <v>0.29375000000000001</v>
      </c>
      <c r="J687" s="13">
        <f t="shared" si="61"/>
        <v>-10.999999999999961</v>
      </c>
      <c r="K687" s="4"/>
      <c r="L687" s="4">
        <f>VLOOKUP($C687,'time leaving home q1 q2 q3'!$C$2:$F$956,3,FALSE)</f>
        <v>0.31875000000000003</v>
      </c>
      <c r="M687" s="14">
        <f>VLOOKUP($C687,'commute time q1 q2 q3'!$C$2:$F$957,3,FALSE)</f>
        <v>15.135483870967741</v>
      </c>
      <c r="N687" s="4">
        <f t="shared" si="62"/>
        <v>0.32916666666666672</v>
      </c>
      <c r="O687" s="13">
        <f t="shared" si="63"/>
        <v>40.000000000000099</v>
      </c>
      <c r="Q687" s="4">
        <f>VLOOKUP($C687,'time leaving home q1 q2 q3'!$C$2:$F$956,4,FALSE)</f>
        <v>0.35486111111111113</v>
      </c>
      <c r="R687" s="14">
        <f>VLOOKUP($C687,'commute time q1 q2 q3'!$C$2:$F$957,3,FALSE)</f>
        <v>15.135483870967741</v>
      </c>
      <c r="S687" s="4">
        <f t="shared" si="64"/>
        <v>0.36527777777777781</v>
      </c>
      <c r="T687" s="13">
        <f t="shared" si="65"/>
        <v>92.000000000000085</v>
      </c>
    </row>
    <row r="688" spans="1:20" x14ac:dyDescent="0.25">
      <c r="A688" s="6" t="s">
        <v>496</v>
      </c>
      <c r="B688" s="6">
        <v>20260</v>
      </c>
      <c r="C688" s="6" t="s">
        <v>497</v>
      </c>
      <c r="D688" s="6" t="str">
        <f>VLOOKUP(C688,'alternate id'!$A$2:$C$956,3,FALSE)</f>
        <v>Duluth, MN</v>
      </c>
      <c r="E688" s="4">
        <f>VLOOKUP(D688,'sunrise times'!$A$2:$B$956,2,FALSE)</f>
        <v>0.27708333333333335</v>
      </c>
      <c r="F688" s="4"/>
      <c r="G688" s="4">
        <f>VLOOKUP($C688,'time leaving home q1 q2 q3'!$C$2:$F$956,2,FALSE)</f>
        <v>0.27916666666666667</v>
      </c>
      <c r="H688" s="14">
        <f>VLOOKUP($C688,'commute time q1 q2 q3'!$C$2:$F$957,2,FALSE)</f>
        <v>10.675338688406665</v>
      </c>
      <c r="I688" s="4">
        <f t="shared" si="60"/>
        <v>0.28611111111111109</v>
      </c>
      <c r="J688" s="13">
        <f t="shared" si="61"/>
        <v>12.999999999999954</v>
      </c>
      <c r="K688" s="4"/>
      <c r="L688" s="4">
        <f>VLOOKUP($C688,'time leaving home q1 q2 q3'!$C$2:$F$956,3,FALSE)</f>
        <v>0.31875000000000003</v>
      </c>
      <c r="M688" s="14">
        <f>VLOOKUP($C688,'commute time q1 q2 q3'!$C$2:$F$957,3,FALSE)</f>
        <v>16.950836431226765</v>
      </c>
      <c r="N688" s="4">
        <f t="shared" si="62"/>
        <v>0.32986111111111116</v>
      </c>
      <c r="O688" s="13">
        <f t="shared" si="63"/>
        <v>76.000000000000057</v>
      </c>
      <c r="Q688" s="4">
        <f>VLOOKUP($C688,'time leaving home q1 q2 q3'!$C$2:$F$956,4,FALSE)</f>
        <v>0.3833333333333333</v>
      </c>
      <c r="R688" s="14">
        <f>VLOOKUP($C688,'commute time q1 q2 q3'!$C$2:$F$957,3,FALSE)</f>
        <v>16.950836431226765</v>
      </c>
      <c r="S688" s="4">
        <f t="shared" si="64"/>
        <v>0.39444444444444443</v>
      </c>
      <c r="T688" s="13">
        <f t="shared" si="65"/>
        <v>168.99999999999997</v>
      </c>
    </row>
    <row r="689" spans="1:20" x14ac:dyDescent="0.25">
      <c r="A689" s="6" t="s">
        <v>254</v>
      </c>
      <c r="B689" s="6">
        <v>15220</v>
      </c>
      <c r="C689" s="6" t="s">
        <v>255</v>
      </c>
      <c r="D689" s="6" t="str">
        <f>VLOOKUP(C689,'alternate id'!$A$2:$C$956,3,FALSE)</f>
        <v>Brownwood, TX</v>
      </c>
      <c r="E689" s="4">
        <f>VLOOKUP(D689,'sunrise times'!$A$2:$B$956,2,FALSE)</f>
        <v>0.29791666666666666</v>
      </c>
      <c r="F689" s="4"/>
      <c r="G689" s="4">
        <f>VLOOKUP($C689,'time leaving home q1 q2 q3'!$C$2:$F$956,2,FALSE)</f>
        <v>0.28055555555555556</v>
      </c>
      <c r="H689" s="14">
        <f>VLOOKUP($C689,'commute time q1 q2 q3'!$C$2:$F$957,2,FALSE)</f>
        <v>10.686531325038201</v>
      </c>
      <c r="I689" s="4">
        <f t="shared" si="60"/>
        <v>0.28749999999999998</v>
      </c>
      <c r="J689" s="13">
        <f t="shared" si="61"/>
        <v>-15.000000000000027</v>
      </c>
      <c r="K689" s="4"/>
      <c r="L689" s="4">
        <f>VLOOKUP($C689,'time leaving home q1 q2 q3'!$C$2:$F$956,3,FALSE)</f>
        <v>0.31875000000000003</v>
      </c>
      <c r="M689" s="14">
        <f>VLOOKUP($C689,'commute time q1 q2 q3'!$C$2:$F$957,3,FALSE)</f>
        <v>13.923597467801791</v>
      </c>
      <c r="N689" s="4">
        <f t="shared" si="62"/>
        <v>0.32777777777777783</v>
      </c>
      <c r="O689" s="13">
        <f t="shared" si="63"/>
        <v>43.000000000000085</v>
      </c>
      <c r="Q689" s="4">
        <f>VLOOKUP($C689,'time leaving home q1 q2 q3'!$C$2:$F$956,4,FALSE)</f>
        <v>0.35000000000000003</v>
      </c>
      <c r="R689" s="14">
        <f>VLOOKUP($C689,'commute time q1 q2 q3'!$C$2:$F$957,3,FALSE)</f>
        <v>13.923597467801791</v>
      </c>
      <c r="S689" s="4">
        <f t="shared" si="64"/>
        <v>0.35902777777777783</v>
      </c>
      <c r="T689" s="13">
        <f t="shared" si="65"/>
        <v>88.000000000000085</v>
      </c>
    </row>
    <row r="690" spans="1:20" x14ac:dyDescent="0.25">
      <c r="A690" s="6" t="s">
        <v>1778</v>
      </c>
      <c r="B690" s="6">
        <v>46620</v>
      </c>
      <c r="C690" s="6" t="s">
        <v>1779</v>
      </c>
      <c r="D690" s="6" t="str">
        <f>VLOOKUP(C690,'alternate id'!$A$2:$C$956,3,FALSE)</f>
        <v>Uvalde, TX</v>
      </c>
      <c r="E690" s="4">
        <f>VLOOKUP(D690,'sunrise times'!$A$2:$B$956,2,FALSE)</f>
        <v>0.3</v>
      </c>
      <c r="F690" s="4"/>
      <c r="G690" s="4">
        <f>VLOOKUP($C690,'time leaving home q1 q2 q3'!$C$2:$F$956,2,FALSE)</f>
        <v>0.28611111111111109</v>
      </c>
      <c r="H690" s="14">
        <f>VLOOKUP($C690,'commute time q1 q2 q3'!$C$2:$F$957,2,FALSE)</f>
        <v>7.1015118790496761</v>
      </c>
      <c r="I690" s="4">
        <f t="shared" si="60"/>
        <v>0.29097222222222219</v>
      </c>
      <c r="J690" s="13">
        <f t="shared" si="61"/>
        <v>-13.000000000000034</v>
      </c>
      <c r="K690" s="4"/>
      <c r="L690" s="4">
        <f>VLOOKUP($C690,'time leaving home q1 q2 q3'!$C$2:$F$956,3,FALSE)</f>
        <v>0.31875000000000003</v>
      </c>
      <c r="M690" s="14">
        <f>VLOOKUP($C690,'commute time q1 q2 q3'!$C$2:$F$957,3,FALSE)</f>
        <v>12.386787936811871</v>
      </c>
      <c r="N690" s="4">
        <f t="shared" si="62"/>
        <v>0.32708333333333339</v>
      </c>
      <c r="O690" s="13">
        <f t="shared" si="63"/>
        <v>39.000000000000099</v>
      </c>
      <c r="Q690" s="4">
        <f>VLOOKUP($C690,'time leaving home q1 q2 q3'!$C$2:$F$956,4,FALSE)</f>
        <v>0.35069444444444442</v>
      </c>
      <c r="R690" s="14">
        <f>VLOOKUP($C690,'commute time q1 q2 q3'!$C$2:$F$957,3,FALSE)</f>
        <v>12.386787936811871</v>
      </c>
      <c r="S690" s="4">
        <f t="shared" si="64"/>
        <v>0.35902777777777778</v>
      </c>
      <c r="T690" s="13">
        <f t="shared" si="65"/>
        <v>85.000000000000014</v>
      </c>
    </row>
    <row r="691" spans="1:20" x14ac:dyDescent="0.25">
      <c r="A691" s="6" t="s">
        <v>402</v>
      </c>
      <c r="B691" s="6">
        <v>18340</v>
      </c>
      <c r="C691" s="6" t="s">
        <v>403</v>
      </c>
      <c r="D691" s="6" t="str">
        <f>VLOOKUP(C691,'alternate id'!$A$2:$C$956,3,FALSE)</f>
        <v>Corbin, KY</v>
      </c>
      <c r="E691" s="4">
        <f>VLOOKUP(D691,'sunrise times'!$A$2:$B$956,2,FALSE)</f>
        <v>0.29791666666666666</v>
      </c>
      <c r="F691" s="4"/>
      <c r="G691" s="4">
        <f>VLOOKUP($C691,'time leaving home q1 q2 q3'!$C$2:$F$956,2,FALSE)</f>
        <v>0.27777777777777779</v>
      </c>
      <c r="H691" s="14">
        <f>VLOOKUP($C691,'commute time q1 q2 q3'!$C$2:$F$957,2,FALSE)</f>
        <v>10.438749359302921</v>
      </c>
      <c r="I691" s="4">
        <f t="shared" si="60"/>
        <v>0.28472222222222221</v>
      </c>
      <c r="J691" s="13">
        <f t="shared" si="61"/>
        <v>-19.000000000000014</v>
      </c>
      <c r="K691" s="4"/>
      <c r="L691" s="4">
        <f>VLOOKUP($C691,'time leaving home q1 q2 q3'!$C$2:$F$956,3,FALSE)</f>
        <v>0.31875000000000003</v>
      </c>
      <c r="M691" s="14">
        <f>VLOOKUP($C691,'commute time q1 q2 q3'!$C$2:$F$957,3,FALSE)</f>
        <v>17.423188405797102</v>
      </c>
      <c r="N691" s="4">
        <f t="shared" si="62"/>
        <v>0.3305555555555556</v>
      </c>
      <c r="O691" s="13">
        <f t="shared" si="63"/>
        <v>47.000000000000071</v>
      </c>
      <c r="Q691" s="4">
        <f>VLOOKUP($C691,'time leaving home q1 q2 q3'!$C$2:$F$956,4,FALSE)</f>
        <v>0.38125000000000003</v>
      </c>
      <c r="R691" s="14">
        <f>VLOOKUP($C691,'commute time q1 q2 q3'!$C$2:$F$957,3,FALSE)</f>
        <v>17.423188405797102</v>
      </c>
      <c r="S691" s="4">
        <f t="shared" si="64"/>
        <v>0.3930555555555556</v>
      </c>
      <c r="T691" s="13">
        <f t="shared" si="65"/>
        <v>137.00000000000009</v>
      </c>
    </row>
    <row r="692" spans="1:20" x14ac:dyDescent="0.25">
      <c r="A692" s="6" t="s">
        <v>1414</v>
      </c>
      <c r="B692" s="6">
        <v>39100</v>
      </c>
      <c r="C692" s="6" t="s">
        <v>1415</v>
      </c>
      <c r="D692" s="6" t="str">
        <f>VLOOKUP(C692,'alternate id'!$A$2:$C$956,3,FALSE)</f>
        <v>Poughkeepsie, NY</v>
      </c>
      <c r="E692" s="4">
        <f>VLOOKUP(D692,'sunrise times'!$A$2:$B$956,2,FALSE)</f>
        <v>0.26944444444444443</v>
      </c>
      <c r="F692" s="4"/>
      <c r="G692" s="4">
        <f>VLOOKUP($C692,'time leaving home q1 q2 q3'!$C$2:$F$956,2,FALSE)</f>
        <v>0.27638888888888891</v>
      </c>
      <c r="H692" s="14">
        <f>VLOOKUP($C692,'commute time q1 q2 q3'!$C$2:$F$957,2,FALSE)</f>
        <v>13.093838670449939</v>
      </c>
      <c r="I692" s="4">
        <f t="shared" si="60"/>
        <v>0.28541666666666671</v>
      </c>
      <c r="J692" s="13">
        <f t="shared" si="61"/>
        <v>23.000000000000078</v>
      </c>
      <c r="K692" s="4"/>
      <c r="L692" s="4">
        <f>VLOOKUP($C692,'time leaving home q1 q2 q3'!$C$2:$F$956,3,FALSE)</f>
        <v>0.31875000000000003</v>
      </c>
      <c r="M692" s="14">
        <f>VLOOKUP($C692,'commute time q1 q2 q3'!$C$2:$F$957,3,FALSE)</f>
        <v>23.410258749125848</v>
      </c>
      <c r="N692" s="4">
        <f t="shared" si="62"/>
        <v>0.33472222222222225</v>
      </c>
      <c r="O692" s="13">
        <f t="shared" si="63"/>
        <v>94.000000000000071</v>
      </c>
      <c r="Q692" s="4">
        <f>VLOOKUP($C692,'time leaving home q1 q2 q3'!$C$2:$F$956,4,FALSE)</f>
        <v>0.37152777777777773</v>
      </c>
      <c r="R692" s="14">
        <f>VLOOKUP($C692,'commute time q1 q2 q3'!$C$2:$F$957,3,FALSE)</f>
        <v>23.410258749125848</v>
      </c>
      <c r="S692" s="4">
        <f t="shared" si="64"/>
        <v>0.38749999999999996</v>
      </c>
      <c r="T692" s="13">
        <f t="shared" si="65"/>
        <v>169.99999999999994</v>
      </c>
    </row>
    <row r="693" spans="1:20" x14ac:dyDescent="0.25">
      <c r="A693" s="6" t="s">
        <v>1638</v>
      </c>
      <c r="B693" s="6">
        <v>43780</v>
      </c>
      <c r="C693" s="6" t="s">
        <v>1639</v>
      </c>
      <c r="D693" s="6" t="str">
        <f>VLOOKUP(C693,'alternate id'!$A$2:$C$956,3,FALSE)</f>
        <v>South Bend, IN</v>
      </c>
      <c r="E693" s="4">
        <f>VLOOKUP(D693,'sunrise times'!$A$2:$B$956,2,FALSE)</f>
        <v>0.30277777777777776</v>
      </c>
      <c r="F693" s="4"/>
      <c r="G693" s="4">
        <f>VLOOKUP($C693,'time leaving home q1 q2 q3'!$C$2:$F$956,2,FALSE)</f>
        <v>0.27847222222222223</v>
      </c>
      <c r="H693" s="14">
        <f>VLOOKUP($C693,'commute time q1 q2 q3'!$C$2:$F$957,2,FALSE)</f>
        <v>12.163006791949664</v>
      </c>
      <c r="I693" s="4">
        <f t="shared" si="60"/>
        <v>0.28680555555555559</v>
      </c>
      <c r="J693" s="13">
        <f t="shared" si="61"/>
        <v>-22.999999999999918</v>
      </c>
      <c r="K693" s="4"/>
      <c r="L693" s="4">
        <f>VLOOKUP($C693,'time leaving home q1 q2 q3'!$C$2:$F$956,3,FALSE)</f>
        <v>0.31875000000000003</v>
      </c>
      <c r="M693" s="14">
        <f>VLOOKUP($C693,'commute time q1 q2 q3'!$C$2:$F$957,3,FALSE)</f>
        <v>18.437541949436945</v>
      </c>
      <c r="N693" s="4">
        <f t="shared" si="62"/>
        <v>0.33125000000000004</v>
      </c>
      <c r="O693" s="13">
        <f t="shared" si="63"/>
        <v>41.000000000000092</v>
      </c>
      <c r="Q693" s="4">
        <f>VLOOKUP($C693,'time leaving home q1 q2 q3'!$C$2:$F$956,4,FALSE)</f>
        <v>0.38194444444444442</v>
      </c>
      <c r="R693" s="14">
        <f>VLOOKUP($C693,'commute time q1 q2 q3'!$C$2:$F$957,3,FALSE)</f>
        <v>18.437541949436945</v>
      </c>
      <c r="S693" s="4">
        <f t="shared" si="64"/>
        <v>0.39444444444444443</v>
      </c>
      <c r="T693" s="13">
        <f t="shared" si="65"/>
        <v>132</v>
      </c>
    </row>
    <row r="694" spans="1:20" x14ac:dyDescent="0.25">
      <c r="A694" s="6" t="s">
        <v>1532</v>
      </c>
      <c r="B694" s="6">
        <v>41660</v>
      </c>
      <c r="C694" s="6" t="s">
        <v>1533</v>
      </c>
      <c r="D694" s="6" t="str">
        <f>VLOOKUP(C694,'alternate id'!$A$2:$C$956,3,FALSE)</f>
        <v>San Angelo, TX</v>
      </c>
      <c r="E694" s="4">
        <f>VLOOKUP(D694,'sunrise times'!$A$2:$B$956,2,FALSE)</f>
        <v>0.30208333333333331</v>
      </c>
      <c r="F694" s="4"/>
      <c r="G694" s="4">
        <f>VLOOKUP($C694,'time leaving home q1 q2 q3'!$C$2:$F$956,2,FALSE)</f>
        <v>0.28263888888888888</v>
      </c>
      <c r="H694" s="14">
        <f>VLOOKUP($C694,'commute time q1 q2 q3'!$C$2:$F$957,2,FALSE)</f>
        <v>10.238576654472897</v>
      </c>
      <c r="I694" s="4">
        <f t="shared" si="60"/>
        <v>0.2895833333333333</v>
      </c>
      <c r="J694" s="13">
        <f t="shared" si="61"/>
        <v>-18.000000000000014</v>
      </c>
      <c r="K694" s="4"/>
      <c r="L694" s="4">
        <f>VLOOKUP($C694,'time leaving home q1 q2 q3'!$C$2:$F$956,3,FALSE)</f>
        <v>0.31944444444444448</v>
      </c>
      <c r="M694" s="14">
        <f>VLOOKUP($C694,'commute time q1 q2 q3'!$C$2:$F$957,3,FALSE)</f>
        <v>13.657731958762886</v>
      </c>
      <c r="N694" s="4">
        <f t="shared" si="62"/>
        <v>0.32847222222222228</v>
      </c>
      <c r="O694" s="13">
        <f t="shared" si="63"/>
        <v>38.000000000000107</v>
      </c>
      <c r="Q694" s="4">
        <f>VLOOKUP($C694,'time leaving home q1 q2 q3'!$C$2:$F$956,4,FALSE)</f>
        <v>0.36874999999999997</v>
      </c>
      <c r="R694" s="14">
        <f>VLOOKUP($C694,'commute time q1 q2 q3'!$C$2:$F$957,3,FALSE)</f>
        <v>13.657731958762886</v>
      </c>
      <c r="S694" s="4">
        <f t="shared" si="64"/>
        <v>0.37777777777777777</v>
      </c>
      <c r="T694" s="13">
        <f t="shared" si="65"/>
        <v>109</v>
      </c>
    </row>
    <row r="695" spans="1:20" x14ac:dyDescent="0.25">
      <c r="A695" s="6" t="s">
        <v>106</v>
      </c>
      <c r="B695" s="6">
        <v>12060</v>
      </c>
      <c r="C695" s="6" t="s">
        <v>107</v>
      </c>
      <c r="D695" s="6" t="str">
        <f>VLOOKUP(C695,'alternate id'!$A$2:$C$956,3,FALSE)</f>
        <v>Atlanta, GA</v>
      </c>
      <c r="E695" s="4">
        <f>VLOOKUP(D695,'sunrise times'!$A$2:$B$956,2,FALSE)</f>
        <v>0.2986111111111111</v>
      </c>
      <c r="F695" s="4"/>
      <c r="G695" s="4">
        <f>VLOOKUP($C695,'time leaving home q1 q2 q3'!$C$2:$F$956,2,FALSE)</f>
        <v>0.27986111111111112</v>
      </c>
      <c r="H695" s="14">
        <f>VLOOKUP($C695,'commute time q1 q2 q3'!$C$2:$F$957,2,FALSE)</f>
        <v>16.999856328559879</v>
      </c>
      <c r="I695" s="4">
        <f t="shared" si="60"/>
        <v>0.29097222222222224</v>
      </c>
      <c r="J695" s="13">
        <f t="shared" si="61"/>
        <v>-10.999999999999961</v>
      </c>
      <c r="K695" s="4"/>
      <c r="L695" s="4">
        <f>VLOOKUP($C695,'time leaving home q1 q2 q3'!$C$2:$F$956,3,FALSE)</f>
        <v>0.31944444444444448</v>
      </c>
      <c r="M695" s="14">
        <f>VLOOKUP($C695,'commute time q1 q2 q3'!$C$2:$F$957,3,FALSE)</f>
        <v>27.927332246747149</v>
      </c>
      <c r="N695" s="4">
        <f t="shared" si="62"/>
        <v>0.33819444444444446</v>
      </c>
      <c r="O695" s="13">
        <f t="shared" si="63"/>
        <v>57.000000000000043</v>
      </c>
      <c r="Q695" s="4">
        <f>VLOOKUP($C695,'time leaving home q1 q2 q3'!$C$2:$F$956,4,FALSE)</f>
        <v>0.37222222222222223</v>
      </c>
      <c r="R695" s="14">
        <f>VLOOKUP($C695,'commute time q1 q2 q3'!$C$2:$F$957,3,FALSE)</f>
        <v>27.927332246747149</v>
      </c>
      <c r="S695" s="4">
        <f t="shared" si="64"/>
        <v>0.39097222222222222</v>
      </c>
      <c r="T695" s="13">
        <f t="shared" si="65"/>
        <v>133</v>
      </c>
    </row>
    <row r="696" spans="1:20" x14ac:dyDescent="0.25">
      <c r="A696" s="6" t="s">
        <v>696</v>
      </c>
      <c r="B696" s="6">
        <v>24500</v>
      </c>
      <c r="C696" s="6" t="s">
        <v>697</v>
      </c>
      <c r="D696" s="6" t="str">
        <f>VLOOKUP(C696,'alternate id'!$A$2:$C$956,3,FALSE)</f>
        <v>Great Falls, MT</v>
      </c>
      <c r="E696" s="4">
        <f>VLOOKUP(D696,'sunrise times'!$A$2:$B$956,2,FALSE)</f>
        <v>0.28888888888888892</v>
      </c>
      <c r="F696" s="4"/>
      <c r="G696" s="4">
        <f>VLOOKUP($C696,'time leaving home q1 q2 q3'!$C$2:$F$956,2,FALSE)</f>
        <v>0.28750000000000003</v>
      </c>
      <c r="H696" s="14">
        <f>VLOOKUP($C696,'commute time q1 q2 q3'!$C$2:$F$957,2,FALSE)</f>
        <v>10.259813262195122</v>
      </c>
      <c r="I696" s="4">
        <f t="shared" si="60"/>
        <v>0.29444444444444445</v>
      </c>
      <c r="J696" s="13">
        <f t="shared" si="61"/>
        <v>7.9999999999999716</v>
      </c>
      <c r="K696" s="4"/>
      <c r="L696" s="4">
        <f>VLOOKUP($C696,'time leaving home q1 q2 q3'!$C$2:$F$956,3,FALSE)</f>
        <v>0.31944444444444448</v>
      </c>
      <c r="M696" s="14">
        <f>VLOOKUP($C696,'commute time q1 q2 q3'!$C$2:$F$957,3,FALSE)</f>
        <v>13.857278963414634</v>
      </c>
      <c r="N696" s="4">
        <f t="shared" si="62"/>
        <v>0.32847222222222228</v>
      </c>
      <c r="O696" s="13">
        <f t="shared" si="63"/>
        <v>57.000000000000043</v>
      </c>
      <c r="Q696" s="4">
        <f>VLOOKUP($C696,'time leaving home q1 q2 q3'!$C$2:$F$956,4,FALSE)</f>
        <v>0.36180555555555555</v>
      </c>
      <c r="R696" s="14">
        <f>VLOOKUP($C696,'commute time q1 q2 q3'!$C$2:$F$957,3,FALSE)</f>
        <v>13.857278963414634</v>
      </c>
      <c r="S696" s="4">
        <f t="shared" si="64"/>
        <v>0.37083333333333335</v>
      </c>
      <c r="T696" s="13">
        <f t="shared" si="65"/>
        <v>117.99999999999999</v>
      </c>
    </row>
    <row r="697" spans="1:20" x14ac:dyDescent="0.25">
      <c r="A697" s="6" t="s">
        <v>1478</v>
      </c>
      <c r="B697" s="6">
        <v>40460</v>
      </c>
      <c r="C697" s="6" t="s">
        <v>1479</v>
      </c>
      <c r="D697" s="6" t="str">
        <f>VLOOKUP(C697,'alternate id'!$A$2:$C$956,3,FALSE)</f>
        <v>Rockingham, NC</v>
      </c>
      <c r="E697" s="4">
        <f>VLOOKUP(D697,'sunrise times'!$A$2:$B$956,2,FALSE)</f>
        <v>0.28541666666666665</v>
      </c>
      <c r="F697" s="4"/>
      <c r="G697" s="4">
        <f>VLOOKUP($C697,'time leaving home q1 q2 q3'!$C$2:$F$956,2,FALSE)</f>
        <v>0.27847222222222223</v>
      </c>
      <c r="H697" s="14">
        <f>VLOOKUP($C697,'commute time q1 q2 q3'!$C$2:$F$957,2,FALSE)</f>
        <v>10.558823529411764</v>
      </c>
      <c r="I697" s="4">
        <f t="shared" si="60"/>
        <v>0.28541666666666665</v>
      </c>
      <c r="J697" s="13">
        <f t="shared" si="61"/>
        <v>0</v>
      </c>
      <c r="K697" s="4"/>
      <c r="L697" s="4">
        <f>VLOOKUP($C697,'time leaving home q1 q2 q3'!$C$2:$F$956,3,FALSE)</f>
        <v>0.31944444444444448</v>
      </c>
      <c r="M697" s="14">
        <f>VLOOKUP($C697,'commute time q1 q2 q3'!$C$2:$F$957,3,FALSE)</f>
        <v>16.107671138630892</v>
      </c>
      <c r="N697" s="4">
        <f t="shared" si="62"/>
        <v>0.3305555555555556</v>
      </c>
      <c r="O697" s="13">
        <f t="shared" si="63"/>
        <v>65.000000000000085</v>
      </c>
      <c r="Q697" s="4">
        <f>VLOOKUP($C697,'time leaving home q1 q2 q3'!$C$2:$F$956,4,FALSE)</f>
        <v>0.3659722222222222</v>
      </c>
      <c r="R697" s="14">
        <f>VLOOKUP($C697,'commute time q1 q2 q3'!$C$2:$F$957,3,FALSE)</f>
        <v>16.107671138630892</v>
      </c>
      <c r="S697" s="4">
        <f t="shared" si="64"/>
        <v>0.37708333333333333</v>
      </c>
      <c r="T697" s="13">
        <f t="shared" si="65"/>
        <v>132</v>
      </c>
    </row>
    <row r="698" spans="1:20" x14ac:dyDescent="0.25">
      <c r="A698" s="6" t="s">
        <v>400</v>
      </c>
      <c r="B698" s="6">
        <v>18300</v>
      </c>
      <c r="C698" s="6" t="s">
        <v>401</v>
      </c>
      <c r="D698" s="6" t="str">
        <f>VLOOKUP(C698,'alternate id'!$A$2:$C$956,3,FALSE)</f>
        <v>Coos Bay, OR</v>
      </c>
      <c r="E698" s="4">
        <f>VLOOKUP(D698,'sunrise times'!$A$2:$B$956,2,FALSE)</f>
        <v>0.28333333333333333</v>
      </c>
      <c r="F698" s="4"/>
      <c r="G698" s="4">
        <f>VLOOKUP($C698,'time leaving home q1 q2 q3'!$C$2:$F$956,2,FALSE)</f>
        <v>0.27638888888888891</v>
      </c>
      <c r="H698" s="14">
        <f>VLOOKUP($C698,'commute time q1 q2 q3'!$C$2:$F$957,2,FALSE)</f>
        <v>8.5770454545454555</v>
      </c>
      <c r="I698" s="4">
        <f t="shared" si="60"/>
        <v>0.28194444444444444</v>
      </c>
      <c r="J698" s="13">
        <f t="shared" si="61"/>
        <v>-1.9999999999999929</v>
      </c>
      <c r="K698" s="4"/>
      <c r="L698" s="4">
        <f>VLOOKUP($C698,'time leaving home q1 q2 q3'!$C$2:$F$956,3,FALSE)</f>
        <v>0.31944444444444448</v>
      </c>
      <c r="M698" s="14">
        <f>VLOOKUP($C698,'commute time q1 q2 q3'!$C$2:$F$957,3,FALSE)</f>
        <v>15.475762439807383</v>
      </c>
      <c r="N698" s="4">
        <f t="shared" si="62"/>
        <v>0.32986111111111116</v>
      </c>
      <c r="O698" s="13">
        <f t="shared" si="63"/>
        <v>67.000000000000085</v>
      </c>
      <c r="Q698" s="4">
        <f>VLOOKUP($C698,'time leaving home q1 q2 q3'!$C$2:$F$956,4,FALSE)</f>
        <v>0.38472222222222219</v>
      </c>
      <c r="R698" s="14">
        <f>VLOOKUP($C698,'commute time q1 q2 q3'!$C$2:$F$957,3,FALSE)</f>
        <v>15.475762439807383</v>
      </c>
      <c r="S698" s="4">
        <f t="shared" si="64"/>
        <v>0.39513888888888887</v>
      </c>
      <c r="T698" s="13">
        <f t="shared" si="65"/>
        <v>161</v>
      </c>
    </row>
    <row r="699" spans="1:20" x14ac:dyDescent="0.25">
      <c r="A699" s="6" t="s">
        <v>204</v>
      </c>
      <c r="B699" s="6">
        <v>14140</v>
      </c>
      <c r="C699" s="6" t="s">
        <v>205</v>
      </c>
      <c r="D699" s="6" t="str">
        <f>VLOOKUP(C699,'alternate id'!$A$2:$C$956,3,FALSE)</f>
        <v>Bluefield, WV</v>
      </c>
      <c r="E699" s="4">
        <f>VLOOKUP(D699,'sunrise times'!$A$2:$B$956,2,FALSE)</f>
        <v>0.28958333333333336</v>
      </c>
      <c r="F699" s="4"/>
      <c r="G699" s="4">
        <f>VLOOKUP($C699,'time leaving home q1 q2 q3'!$C$2:$F$956,2,FALSE)</f>
        <v>0.28055555555555556</v>
      </c>
      <c r="H699" s="14">
        <f>VLOOKUP($C699,'commute time q1 q2 q3'!$C$2:$F$957,2,FALSE)</f>
        <v>10.96723709229194</v>
      </c>
      <c r="I699" s="4">
        <f t="shared" si="60"/>
        <v>0.28749999999999998</v>
      </c>
      <c r="J699" s="13">
        <f t="shared" si="61"/>
        <v>-3.0000000000000693</v>
      </c>
      <c r="K699" s="4"/>
      <c r="L699" s="4">
        <f>VLOOKUP($C699,'time leaving home q1 q2 q3'!$C$2:$F$956,3,FALSE)</f>
        <v>0.31944444444444448</v>
      </c>
      <c r="M699" s="14">
        <f>VLOOKUP($C699,'commute time q1 q2 q3'!$C$2:$F$957,3,FALSE)</f>
        <v>17.761994651565203</v>
      </c>
      <c r="N699" s="4">
        <f t="shared" si="62"/>
        <v>0.33125000000000004</v>
      </c>
      <c r="O699" s="13">
        <f t="shared" si="63"/>
        <v>60.000000000000021</v>
      </c>
      <c r="Q699" s="4">
        <f>VLOOKUP($C699,'time leaving home q1 q2 q3'!$C$2:$F$956,4,FALSE)</f>
        <v>0.37152777777777773</v>
      </c>
      <c r="R699" s="14">
        <f>VLOOKUP($C699,'commute time q1 q2 q3'!$C$2:$F$957,3,FALSE)</f>
        <v>17.761994651565203</v>
      </c>
      <c r="S699" s="4">
        <f t="shared" si="64"/>
        <v>0.3833333333333333</v>
      </c>
      <c r="T699" s="13">
        <f t="shared" si="65"/>
        <v>134.99999999999991</v>
      </c>
    </row>
    <row r="700" spans="1:20" x14ac:dyDescent="0.25">
      <c r="A700" s="6" t="s">
        <v>1064</v>
      </c>
      <c r="B700" s="6">
        <v>32020</v>
      </c>
      <c r="C700" s="6" t="s">
        <v>1065</v>
      </c>
      <c r="D700" s="6" t="str">
        <f>VLOOKUP(C700,'alternate id'!$A$2:$C$956,3,FALSE)</f>
        <v>Marion, OH</v>
      </c>
      <c r="E700" s="4">
        <f>VLOOKUP(D700,'sunrise times'!$A$2:$B$956,2,FALSE)</f>
        <v>0.29444444444444445</v>
      </c>
      <c r="F700" s="4"/>
      <c r="G700" s="4">
        <f>VLOOKUP($C700,'time leaving home q1 q2 q3'!$C$2:$F$956,2,FALSE)</f>
        <v>0.27152777777777776</v>
      </c>
      <c r="H700" s="14">
        <f>VLOOKUP($C700,'commute time q1 q2 q3'!$C$2:$F$957,2,FALSE)</f>
        <v>11.129920496412643</v>
      </c>
      <c r="I700" s="4">
        <f t="shared" si="60"/>
        <v>0.27916666666666662</v>
      </c>
      <c r="J700" s="13">
        <f t="shared" si="61"/>
        <v>-22.000000000000082</v>
      </c>
      <c r="K700" s="4"/>
      <c r="L700" s="4">
        <f>VLOOKUP($C700,'time leaving home q1 q2 q3'!$C$2:$F$956,3,FALSE)</f>
        <v>0.31944444444444448</v>
      </c>
      <c r="M700" s="14">
        <f>VLOOKUP($C700,'commute time q1 q2 q3'!$C$2:$F$957,3,FALSE)</f>
        <v>17.306004140786751</v>
      </c>
      <c r="N700" s="4">
        <f t="shared" si="62"/>
        <v>0.33125000000000004</v>
      </c>
      <c r="O700" s="13">
        <f t="shared" si="63"/>
        <v>53.000000000000057</v>
      </c>
      <c r="Q700" s="4">
        <f>VLOOKUP($C700,'time leaving home q1 q2 q3'!$C$2:$F$956,4,FALSE)</f>
        <v>0.41805555555555557</v>
      </c>
      <c r="R700" s="14">
        <f>VLOOKUP($C700,'commute time q1 q2 q3'!$C$2:$F$957,3,FALSE)</f>
        <v>17.306004140786751</v>
      </c>
      <c r="S700" s="4">
        <f t="shared" si="64"/>
        <v>0.42986111111111114</v>
      </c>
      <c r="T700" s="13">
        <f t="shared" si="65"/>
        <v>195.00000000000006</v>
      </c>
    </row>
    <row r="701" spans="1:20" x14ac:dyDescent="0.25">
      <c r="A701" s="6" t="s">
        <v>1066</v>
      </c>
      <c r="B701" s="6">
        <v>32060</v>
      </c>
      <c r="C701" s="6" t="s">
        <v>1067</v>
      </c>
      <c r="D701" s="6" t="str">
        <f>VLOOKUP(C701,'alternate id'!$A$2:$C$956,3,FALSE)</f>
        <v>Marion, IL</v>
      </c>
      <c r="E701" s="4">
        <f>VLOOKUP(D701,'sunrise times'!$A$2:$B$956,2,FALSE)</f>
        <v>0.26944444444444443</v>
      </c>
      <c r="F701" s="4"/>
      <c r="G701" s="4">
        <f>VLOOKUP($C701,'time leaving home q1 q2 q3'!$C$2:$F$956,2,FALSE)</f>
        <v>0.28333333333333333</v>
      </c>
      <c r="H701" s="14">
        <f>VLOOKUP($C701,'commute time q1 q2 q3'!$C$2:$F$957,2,FALSE)</f>
        <v>11.972691807542262</v>
      </c>
      <c r="I701" s="4">
        <f t="shared" si="60"/>
        <v>0.29097222222222219</v>
      </c>
      <c r="J701" s="13">
        <f t="shared" si="61"/>
        <v>30.999999999999972</v>
      </c>
      <c r="K701" s="4"/>
      <c r="L701" s="4">
        <f>VLOOKUP($C701,'time leaving home q1 q2 q3'!$C$2:$F$956,3,FALSE)</f>
        <v>0.31944444444444448</v>
      </c>
      <c r="M701" s="14">
        <f>VLOOKUP($C701,'commute time q1 q2 q3'!$C$2:$F$957,3,FALSE)</f>
        <v>17.7587931321887</v>
      </c>
      <c r="N701" s="4">
        <f t="shared" si="62"/>
        <v>0.33125000000000004</v>
      </c>
      <c r="O701" s="13">
        <f t="shared" si="63"/>
        <v>89.000000000000085</v>
      </c>
      <c r="Q701" s="4">
        <f>VLOOKUP($C701,'time leaving home q1 q2 q3'!$C$2:$F$956,4,FALSE)</f>
        <v>0.36319444444444443</v>
      </c>
      <c r="R701" s="14">
        <f>VLOOKUP($C701,'commute time q1 q2 q3'!$C$2:$F$957,3,FALSE)</f>
        <v>17.7587931321887</v>
      </c>
      <c r="S701" s="4">
        <f t="shared" si="64"/>
        <v>0.375</v>
      </c>
      <c r="T701" s="13">
        <f t="shared" si="65"/>
        <v>152</v>
      </c>
    </row>
    <row r="702" spans="1:20" x14ac:dyDescent="0.25">
      <c r="A702" s="6" t="s">
        <v>56</v>
      </c>
      <c r="B702" s="6">
        <v>11060</v>
      </c>
      <c r="C702" s="6" t="s">
        <v>57</v>
      </c>
      <c r="D702" s="6" t="str">
        <f>VLOOKUP(C702,'alternate id'!$A$2:$C$956,3,FALSE)</f>
        <v>Altus, OK</v>
      </c>
      <c r="E702" s="4">
        <f>VLOOKUP(D702,'sunrise times'!$A$2:$B$956,2,FALSE)</f>
        <v>0.2986111111111111</v>
      </c>
      <c r="F702" s="4"/>
      <c r="G702" s="4">
        <f>VLOOKUP($C702,'time leaving home q1 q2 q3'!$C$2:$F$956,2,FALSE)</f>
        <v>0.28541666666666665</v>
      </c>
      <c r="H702" s="14">
        <f>VLOOKUP($C702,'commute time q1 q2 q3'!$C$2:$F$957,2,FALSE)</f>
        <v>7.2693086491177326</v>
      </c>
      <c r="I702" s="4">
        <f t="shared" si="60"/>
        <v>0.29027777777777775</v>
      </c>
      <c r="J702" s="13">
        <f t="shared" si="61"/>
        <v>-12.000000000000037</v>
      </c>
      <c r="K702" s="4"/>
      <c r="L702" s="4">
        <f>VLOOKUP($C702,'time leaving home q1 q2 q3'!$C$2:$F$956,3,FALSE)</f>
        <v>0.31944444444444448</v>
      </c>
      <c r="M702" s="14">
        <f>VLOOKUP($C702,'commute time q1 q2 q3'!$C$2:$F$957,3,FALSE)</f>
        <v>11.656336299478367</v>
      </c>
      <c r="N702" s="4">
        <f t="shared" si="62"/>
        <v>0.32708333333333334</v>
      </c>
      <c r="O702" s="13">
        <f t="shared" si="63"/>
        <v>41.000000000000014</v>
      </c>
      <c r="Q702" s="4">
        <f>VLOOKUP($C702,'time leaving home q1 q2 q3'!$C$2:$F$956,4,FALSE)</f>
        <v>0.37013888888888885</v>
      </c>
      <c r="R702" s="14">
        <f>VLOOKUP($C702,'commute time q1 q2 q3'!$C$2:$F$957,3,FALSE)</f>
        <v>11.656336299478367</v>
      </c>
      <c r="S702" s="4">
        <f t="shared" si="64"/>
        <v>0.37777777777777771</v>
      </c>
      <c r="T702" s="13">
        <f t="shared" si="65"/>
        <v>113.99999999999991</v>
      </c>
    </row>
    <row r="703" spans="1:20" x14ac:dyDescent="0.25">
      <c r="A703" s="6" t="s">
        <v>1656</v>
      </c>
      <c r="B703" s="6">
        <v>44180</v>
      </c>
      <c r="C703" s="6" t="s">
        <v>1657</v>
      </c>
      <c r="D703" s="6" t="str">
        <f>VLOOKUP(C703,'alternate id'!$A$2:$C$956,3,FALSE)</f>
        <v>Springfield, MO</v>
      </c>
      <c r="E703" s="4">
        <f>VLOOKUP(D703,'sunrise times'!$A$2:$B$956,2,FALSE)</f>
        <v>0.28125</v>
      </c>
      <c r="F703" s="4"/>
      <c r="G703" s="4">
        <f>VLOOKUP($C703,'time leaving home q1 q2 q3'!$C$2:$F$956,2,FALSE)</f>
        <v>0.28402777777777777</v>
      </c>
      <c r="H703" s="14">
        <f>VLOOKUP($C703,'commute time q1 q2 q3'!$C$2:$F$957,2,FALSE)</f>
        <v>12.44635898096557</v>
      </c>
      <c r="I703" s="4">
        <f t="shared" si="60"/>
        <v>0.29236111111111113</v>
      </c>
      <c r="J703" s="13">
        <f t="shared" si="61"/>
        <v>16.000000000000021</v>
      </c>
      <c r="K703" s="4"/>
      <c r="L703" s="4">
        <f>VLOOKUP($C703,'time leaving home q1 q2 q3'!$C$2:$F$956,3,FALSE)</f>
        <v>0.31944444444444448</v>
      </c>
      <c r="M703" s="14">
        <f>VLOOKUP($C703,'commute time q1 q2 q3'!$C$2:$F$957,3,FALSE)</f>
        <v>18.937202145911058</v>
      </c>
      <c r="N703" s="4">
        <f t="shared" si="62"/>
        <v>0.33194444444444449</v>
      </c>
      <c r="O703" s="13">
        <f t="shared" si="63"/>
        <v>73.000000000000057</v>
      </c>
      <c r="Q703" s="4">
        <f>VLOOKUP($C703,'time leaving home q1 q2 q3'!$C$2:$F$956,4,FALSE)</f>
        <v>0.37638888888888888</v>
      </c>
      <c r="R703" s="14">
        <f>VLOOKUP($C703,'commute time q1 q2 q3'!$C$2:$F$957,3,FALSE)</f>
        <v>18.937202145911058</v>
      </c>
      <c r="S703" s="4">
        <f t="shared" si="64"/>
        <v>0.3888888888888889</v>
      </c>
      <c r="T703" s="13">
        <f t="shared" si="65"/>
        <v>155</v>
      </c>
    </row>
    <row r="704" spans="1:20" x14ac:dyDescent="0.25">
      <c r="A704" s="6" t="s">
        <v>1702</v>
      </c>
      <c r="B704" s="6">
        <v>45140</v>
      </c>
      <c r="C704" s="6" t="s">
        <v>1703</v>
      </c>
      <c r="D704" s="6" t="str">
        <f>VLOOKUP(C704,'alternate id'!$A$2:$C$956,3,FALSE)</f>
        <v>Tahlequah, OK</v>
      </c>
      <c r="E704" s="4">
        <f>VLOOKUP(D704,'sunrise times'!$A$2:$B$956,2,FALSE)</f>
        <v>0.28611111111111115</v>
      </c>
      <c r="F704" s="4"/>
      <c r="G704" s="4">
        <f>VLOOKUP($C704,'time leaving home q1 q2 q3'!$C$2:$F$956,2,FALSE)</f>
        <v>0.28541666666666665</v>
      </c>
      <c r="H704" s="14">
        <f>VLOOKUP($C704,'commute time q1 q2 q3'!$C$2:$F$957,2,FALSE)</f>
        <v>10.251457442673921</v>
      </c>
      <c r="I704" s="4">
        <f t="shared" si="60"/>
        <v>0.29236111111111107</v>
      </c>
      <c r="J704" s="13">
        <f t="shared" si="61"/>
        <v>8.9999999999998881</v>
      </c>
      <c r="K704" s="4"/>
      <c r="L704" s="4">
        <f>VLOOKUP($C704,'time leaving home q1 q2 q3'!$C$2:$F$956,3,FALSE)</f>
        <v>0.31944444444444448</v>
      </c>
      <c r="M704" s="14">
        <f>VLOOKUP($C704,'commute time q1 q2 q3'!$C$2:$F$957,3,FALSE)</f>
        <v>17.98108925869894</v>
      </c>
      <c r="N704" s="4">
        <f t="shared" si="62"/>
        <v>0.33125000000000004</v>
      </c>
      <c r="O704" s="13">
        <f t="shared" si="63"/>
        <v>65.000000000000014</v>
      </c>
      <c r="Q704" s="4">
        <f>VLOOKUP($C704,'time leaving home q1 q2 q3'!$C$2:$F$956,4,FALSE)</f>
        <v>0.36736111111111108</v>
      </c>
      <c r="R704" s="14">
        <f>VLOOKUP($C704,'commute time q1 q2 q3'!$C$2:$F$957,3,FALSE)</f>
        <v>17.98108925869894</v>
      </c>
      <c r="S704" s="4">
        <f t="shared" si="64"/>
        <v>0.37916666666666665</v>
      </c>
      <c r="T704" s="13">
        <f t="shared" si="65"/>
        <v>133.99999999999994</v>
      </c>
    </row>
    <row r="705" spans="1:20" x14ac:dyDescent="0.25">
      <c r="A705" s="6" t="s">
        <v>1488</v>
      </c>
      <c r="B705" s="6">
        <v>40660</v>
      </c>
      <c r="C705" s="6" t="s">
        <v>1489</v>
      </c>
      <c r="D705" s="6" t="str">
        <f>VLOOKUP(C705,'alternate id'!$A$2:$C$956,3,FALSE)</f>
        <v>Rome, GA</v>
      </c>
      <c r="E705" s="4">
        <f>VLOOKUP(D705,'sunrise times'!$A$2:$B$956,2,FALSE)</f>
        <v>0.30069444444444443</v>
      </c>
      <c r="F705" s="4"/>
      <c r="G705" s="4">
        <f>VLOOKUP($C705,'time leaving home q1 q2 q3'!$C$2:$F$956,2,FALSE)</f>
        <v>0.28263888888888888</v>
      </c>
      <c r="H705" s="14">
        <f>VLOOKUP($C705,'commute time q1 q2 q3'!$C$2:$F$957,2,FALSE)</f>
        <v>12.001504170654998</v>
      </c>
      <c r="I705" s="4">
        <f t="shared" si="60"/>
        <v>0.29097222222222224</v>
      </c>
      <c r="J705" s="13">
        <f t="shared" si="61"/>
        <v>-13.99999999999995</v>
      </c>
      <c r="K705" s="4"/>
      <c r="L705" s="4">
        <f>VLOOKUP($C705,'time leaving home q1 q2 q3'!$C$2:$F$956,3,FALSE)</f>
        <v>0.31944444444444448</v>
      </c>
      <c r="M705" s="14">
        <f>VLOOKUP($C705,'commute time q1 q2 q3'!$C$2:$F$957,3,FALSE)</f>
        <v>17.938883968113373</v>
      </c>
      <c r="N705" s="4">
        <f t="shared" si="62"/>
        <v>0.33125000000000004</v>
      </c>
      <c r="O705" s="13">
        <f t="shared" si="63"/>
        <v>44.000000000000085</v>
      </c>
      <c r="Q705" s="4">
        <f>VLOOKUP($C705,'time leaving home q1 q2 q3'!$C$2:$F$956,4,FALSE)</f>
        <v>0.38750000000000001</v>
      </c>
      <c r="R705" s="14">
        <f>VLOOKUP($C705,'commute time q1 q2 q3'!$C$2:$F$957,3,FALSE)</f>
        <v>17.938883968113373</v>
      </c>
      <c r="S705" s="4">
        <f t="shared" si="64"/>
        <v>0.39930555555555558</v>
      </c>
      <c r="T705" s="13">
        <f t="shared" si="65"/>
        <v>142.00000000000006</v>
      </c>
    </row>
    <row r="706" spans="1:20" x14ac:dyDescent="0.25">
      <c r="A706" s="6" t="s">
        <v>1030</v>
      </c>
      <c r="B706" s="6">
        <v>31340</v>
      </c>
      <c r="C706" s="6" t="s">
        <v>1031</v>
      </c>
      <c r="D706" s="6" t="str">
        <f>VLOOKUP(C706,'alternate id'!$A$2:$C$956,3,FALSE)</f>
        <v>Lynchburg, VA</v>
      </c>
      <c r="E706" s="4">
        <f>VLOOKUP(D706,'sunrise times'!$A$2:$B$956,2,FALSE)</f>
        <v>0.28402777777777777</v>
      </c>
      <c r="F706" s="4"/>
      <c r="G706" s="4">
        <f>VLOOKUP($C706,'time leaving home q1 q2 q3'!$C$2:$F$956,2,FALSE)</f>
        <v>0.28055555555555556</v>
      </c>
      <c r="H706" s="14">
        <f>VLOOKUP($C706,'commute time q1 q2 q3'!$C$2:$F$957,2,FALSE)</f>
        <v>12.21240293698167</v>
      </c>
      <c r="I706" s="4">
        <f t="shared" si="60"/>
        <v>0.28888888888888892</v>
      </c>
      <c r="J706" s="13">
        <f t="shared" si="61"/>
        <v>7.0000000000000551</v>
      </c>
      <c r="K706" s="4"/>
      <c r="L706" s="4">
        <f>VLOOKUP($C706,'time leaving home q1 q2 q3'!$C$2:$F$956,3,FALSE)</f>
        <v>0.31944444444444448</v>
      </c>
      <c r="M706" s="14">
        <f>VLOOKUP($C706,'commute time q1 q2 q3'!$C$2:$F$957,3,FALSE)</f>
        <v>18.786480047647409</v>
      </c>
      <c r="N706" s="4">
        <f t="shared" si="62"/>
        <v>0.33194444444444449</v>
      </c>
      <c r="O706" s="13">
        <f t="shared" si="63"/>
        <v>69.000000000000071</v>
      </c>
      <c r="Q706" s="4">
        <f>VLOOKUP($C706,'time leaving home q1 q2 q3'!$C$2:$F$956,4,FALSE)</f>
        <v>0.37916666666666665</v>
      </c>
      <c r="R706" s="14">
        <f>VLOOKUP($C706,'commute time q1 q2 q3'!$C$2:$F$957,3,FALSE)</f>
        <v>18.786480047647409</v>
      </c>
      <c r="S706" s="4">
        <f t="shared" si="64"/>
        <v>0.39166666666666666</v>
      </c>
      <c r="T706" s="13">
        <f t="shared" si="65"/>
        <v>155</v>
      </c>
    </row>
    <row r="707" spans="1:20" x14ac:dyDescent="0.25">
      <c r="A707" s="6" t="s">
        <v>1522</v>
      </c>
      <c r="B707" s="6">
        <v>41460</v>
      </c>
      <c r="C707" s="6" t="s">
        <v>1523</v>
      </c>
      <c r="D707" s="6" t="str">
        <f>VLOOKUP(C707,'alternate id'!$A$2:$C$956,3,FALSE)</f>
        <v>Salina, KS</v>
      </c>
      <c r="E707" s="4">
        <f>VLOOKUP(D707,'sunrise times'!$A$2:$B$956,2,FALSE)</f>
        <v>0.29305555555555557</v>
      </c>
      <c r="F707" s="4"/>
      <c r="G707" s="4">
        <f>VLOOKUP($C707,'time leaving home q1 q2 q3'!$C$2:$F$956,2,FALSE)</f>
        <v>0.27847222222222223</v>
      </c>
      <c r="H707" s="14">
        <f>VLOOKUP($C707,'commute time q1 q2 q3'!$C$2:$F$957,2,FALSE)</f>
        <v>7.7839999999999998</v>
      </c>
      <c r="I707" s="4">
        <f t="shared" si="60"/>
        <v>0.28333333333333333</v>
      </c>
      <c r="J707" s="13">
        <f t="shared" si="61"/>
        <v>-14.00000000000003</v>
      </c>
      <c r="K707" s="4"/>
      <c r="L707" s="4">
        <f>VLOOKUP($C707,'time leaving home q1 q2 q3'!$C$2:$F$956,3,FALSE)</f>
        <v>0.31944444444444448</v>
      </c>
      <c r="M707" s="14">
        <f>VLOOKUP($C707,'commute time q1 q2 q3'!$C$2:$F$957,3,FALSE)</f>
        <v>12.363894811656007</v>
      </c>
      <c r="N707" s="4">
        <f t="shared" si="62"/>
        <v>0.32777777777777783</v>
      </c>
      <c r="O707" s="13">
        <f t="shared" si="63"/>
        <v>50.000000000000057</v>
      </c>
      <c r="Q707" s="4">
        <f>VLOOKUP($C707,'time leaving home q1 q2 q3'!$C$2:$F$956,4,FALSE)</f>
        <v>0.37847222222222227</v>
      </c>
      <c r="R707" s="14">
        <f>VLOOKUP($C707,'commute time q1 q2 q3'!$C$2:$F$957,3,FALSE)</f>
        <v>12.363894811656007</v>
      </c>
      <c r="S707" s="4">
        <f t="shared" si="64"/>
        <v>0.38680555555555562</v>
      </c>
      <c r="T707" s="13">
        <f t="shared" si="65"/>
        <v>135.00000000000009</v>
      </c>
    </row>
    <row r="708" spans="1:20" x14ac:dyDescent="0.25">
      <c r="A708" s="6" t="s">
        <v>1464</v>
      </c>
      <c r="B708" s="6">
        <v>40180</v>
      </c>
      <c r="C708" s="6" t="s">
        <v>1465</v>
      </c>
      <c r="D708" s="6" t="str">
        <f>VLOOKUP(C708,'alternate id'!$A$2:$C$956,3,FALSE)</f>
        <v>Riverton, WY</v>
      </c>
      <c r="E708" s="4">
        <f>VLOOKUP(D708,'sunrise times'!$A$2:$B$956,2,FALSE)</f>
        <v>0.28125</v>
      </c>
      <c r="F708" s="4"/>
      <c r="G708" s="4">
        <f>VLOOKUP($C708,'time leaving home q1 q2 q3'!$C$2:$F$956,2,FALSE)</f>
        <v>0.28611111111111109</v>
      </c>
      <c r="H708" s="14">
        <f>VLOOKUP($C708,'commute time q1 q2 q3'!$C$2:$F$957,2,FALSE)</f>
        <v>7.4056104851690048</v>
      </c>
      <c r="I708" s="4">
        <f t="shared" ref="I708:I771" si="66">G708+TIME(0,H708,0)</f>
        <v>0.29097222222222219</v>
      </c>
      <c r="J708" s="13">
        <f t="shared" ref="J708:J771" si="67">(I708-$E708)*60*24</f>
        <v>13.99999999999995</v>
      </c>
      <c r="K708" s="4"/>
      <c r="L708" s="4">
        <f>VLOOKUP($C708,'time leaving home q1 q2 q3'!$C$2:$F$956,3,FALSE)</f>
        <v>0.31944444444444448</v>
      </c>
      <c r="M708" s="14">
        <f>VLOOKUP($C708,'commute time q1 q2 q3'!$C$2:$F$957,3,FALSE)</f>
        <v>12.754133333333334</v>
      </c>
      <c r="N708" s="4">
        <f t="shared" ref="N708:N771" si="68">L708+TIME(0,M708,0)</f>
        <v>0.32777777777777783</v>
      </c>
      <c r="O708" s="13">
        <f t="shared" ref="O708:O771" si="69">(N708-$E708)*60*24</f>
        <v>67.000000000000085</v>
      </c>
      <c r="Q708" s="4">
        <f>VLOOKUP($C708,'time leaving home q1 q2 q3'!$C$2:$F$956,4,FALSE)</f>
        <v>0.3527777777777778</v>
      </c>
      <c r="R708" s="14">
        <f>VLOOKUP($C708,'commute time q1 q2 q3'!$C$2:$F$957,3,FALSE)</f>
        <v>12.754133333333334</v>
      </c>
      <c r="S708" s="4">
        <f t="shared" ref="S708:S771" si="70">Q708+TIME(0,R708,0)</f>
        <v>0.36111111111111116</v>
      </c>
      <c r="T708" s="13">
        <f t="shared" ref="T708:T771" si="71">(S708-$E708)*60*24</f>
        <v>115.00000000000007</v>
      </c>
    </row>
    <row r="709" spans="1:20" x14ac:dyDescent="0.25">
      <c r="A709" s="6" t="s">
        <v>342</v>
      </c>
      <c r="B709" s="6">
        <v>17140</v>
      </c>
      <c r="C709" s="6" t="s">
        <v>343</v>
      </c>
      <c r="D709" s="6" t="str">
        <f>VLOOKUP(C709,'alternate id'!$A$2:$C$956,3,FALSE)</f>
        <v>Cincinnati, OH</v>
      </c>
      <c r="E709" s="4">
        <f>VLOOKUP(D709,'sunrise times'!$A$2:$B$956,2,FALSE)</f>
        <v>0.2986111111111111</v>
      </c>
      <c r="F709" s="4"/>
      <c r="G709" s="4">
        <f>VLOOKUP($C709,'time leaving home q1 q2 q3'!$C$2:$F$956,2,FALSE)</f>
        <v>0.28125</v>
      </c>
      <c r="H709" s="14">
        <f>VLOOKUP($C709,'commute time q1 q2 q3'!$C$2:$F$957,2,FALSE)</f>
        <v>13.910474348921657</v>
      </c>
      <c r="I709" s="4">
        <f t="shared" si="66"/>
        <v>0.2902777777777778</v>
      </c>
      <c r="J709" s="13">
        <f t="shared" si="67"/>
        <v>-11.999999999999957</v>
      </c>
      <c r="K709" s="4"/>
      <c r="L709" s="4">
        <f>VLOOKUP($C709,'time leaving home q1 q2 q3'!$C$2:$F$956,3,FALSE)</f>
        <v>0.31944444444444448</v>
      </c>
      <c r="M709" s="14">
        <f>VLOOKUP($C709,'commute time q1 q2 q3'!$C$2:$F$957,3,FALSE)</f>
        <v>22.135363565615556</v>
      </c>
      <c r="N709" s="4">
        <f t="shared" si="68"/>
        <v>0.33472222222222225</v>
      </c>
      <c r="O709" s="13">
        <f t="shared" si="69"/>
        <v>52.00000000000005</v>
      </c>
      <c r="Q709" s="4">
        <f>VLOOKUP($C709,'time leaving home q1 q2 q3'!$C$2:$F$956,4,FALSE)</f>
        <v>0.375</v>
      </c>
      <c r="R709" s="14">
        <f>VLOOKUP($C709,'commute time q1 q2 q3'!$C$2:$F$957,3,FALSE)</f>
        <v>22.135363565615556</v>
      </c>
      <c r="S709" s="4">
        <f t="shared" si="70"/>
        <v>0.39027777777777778</v>
      </c>
      <c r="T709" s="13">
        <f t="shared" si="71"/>
        <v>132</v>
      </c>
    </row>
    <row r="710" spans="1:20" x14ac:dyDescent="0.25">
      <c r="A710" s="6" t="s">
        <v>810</v>
      </c>
      <c r="B710" s="6">
        <v>26740</v>
      </c>
      <c r="C710" s="6" t="s">
        <v>811</v>
      </c>
      <c r="D710" s="6" t="str">
        <f>VLOOKUP(C710,'alternate id'!$A$2:$C$956,3,FALSE)</f>
        <v>Hutchinson, KS</v>
      </c>
      <c r="E710" s="4">
        <f>VLOOKUP(D710,'sunrise times'!$A$2:$B$956,2,FALSE)</f>
        <v>0.29444444444444445</v>
      </c>
      <c r="F710" s="4"/>
      <c r="G710" s="4">
        <f>VLOOKUP($C710,'time leaving home q1 q2 q3'!$C$2:$F$956,2,FALSE)</f>
        <v>0.28472222222222221</v>
      </c>
      <c r="H710" s="14">
        <f>VLOOKUP($C710,'commute time q1 q2 q3'!$C$2:$F$957,2,FALSE)</f>
        <v>8.690377324426791</v>
      </c>
      <c r="I710" s="4">
        <f t="shared" si="66"/>
        <v>0.29027777777777775</v>
      </c>
      <c r="J710" s="13">
        <f t="shared" si="67"/>
        <v>-6.0000000000000586</v>
      </c>
      <c r="K710" s="4"/>
      <c r="L710" s="4">
        <f>VLOOKUP($C710,'time leaving home q1 q2 q3'!$C$2:$F$956,3,FALSE)</f>
        <v>0.31944444444444448</v>
      </c>
      <c r="M710" s="14">
        <f>VLOOKUP($C710,'commute time q1 q2 q3'!$C$2:$F$957,3,FALSE)</f>
        <v>13.500797024442083</v>
      </c>
      <c r="N710" s="4">
        <f t="shared" si="68"/>
        <v>0.32847222222222228</v>
      </c>
      <c r="O710" s="13">
        <f t="shared" si="69"/>
        <v>49.000000000000071</v>
      </c>
      <c r="Q710" s="4">
        <f>VLOOKUP($C710,'time leaving home q1 q2 q3'!$C$2:$F$956,4,FALSE)</f>
        <v>0.37638888888888888</v>
      </c>
      <c r="R710" s="14">
        <f>VLOOKUP($C710,'commute time q1 q2 q3'!$C$2:$F$957,3,FALSE)</f>
        <v>13.500797024442083</v>
      </c>
      <c r="S710" s="4">
        <f t="shared" si="70"/>
        <v>0.38541666666666669</v>
      </c>
      <c r="T710" s="13">
        <f t="shared" si="71"/>
        <v>131</v>
      </c>
    </row>
    <row r="711" spans="1:20" x14ac:dyDescent="0.25">
      <c r="A711" s="6" t="s">
        <v>808</v>
      </c>
      <c r="B711" s="6">
        <v>26700</v>
      </c>
      <c r="C711" s="6" t="s">
        <v>809</v>
      </c>
      <c r="D711" s="6" t="str">
        <f>VLOOKUP(C711,'alternate id'!$A$2:$C$956,3,FALSE)</f>
        <v>Huron, SD</v>
      </c>
      <c r="E711" s="4">
        <f>VLOOKUP(D711,'sunrise times'!$A$2:$B$956,2,FALSE)</f>
        <v>0.29444444444444445</v>
      </c>
      <c r="F711" s="4"/>
      <c r="G711" s="4">
        <f>VLOOKUP($C711,'time leaving home q1 q2 q3'!$C$2:$F$956,2,FALSE)</f>
        <v>0.2902777777777778</v>
      </c>
      <c r="H711" s="14">
        <f>VLOOKUP($C711,'commute time q1 q2 q3'!$C$2:$F$957,2,FALSE)</f>
        <v>6.4363468634686347</v>
      </c>
      <c r="I711" s="4">
        <f t="shared" si="66"/>
        <v>0.29444444444444445</v>
      </c>
      <c r="J711" s="13">
        <f t="shared" si="67"/>
        <v>0</v>
      </c>
      <c r="K711" s="4"/>
      <c r="L711" s="4">
        <f>VLOOKUP($C711,'time leaving home q1 q2 q3'!$C$2:$F$956,3,FALSE)</f>
        <v>0.31944444444444448</v>
      </c>
      <c r="M711" s="14">
        <f>VLOOKUP($C711,'commute time q1 q2 q3'!$C$2:$F$957,3,FALSE)</f>
        <v>10.185</v>
      </c>
      <c r="N711" s="4">
        <f t="shared" si="68"/>
        <v>0.3263888888888889</v>
      </c>
      <c r="O711" s="13">
        <f t="shared" si="69"/>
        <v>46</v>
      </c>
      <c r="Q711" s="4">
        <f>VLOOKUP($C711,'time leaving home q1 q2 q3'!$C$2:$F$956,4,FALSE)</f>
        <v>0.36805555555555558</v>
      </c>
      <c r="R711" s="14">
        <f>VLOOKUP($C711,'commute time q1 q2 q3'!$C$2:$F$957,3,FALSE)</f>
        <v>10.185</v>
      </c>
      <c r="S711" s="4">
        <f t="shared" si="70"/>
        <v>0.375</v>
      </c>
      <c r="T711" s="13">
        <f t="shared" si="71"/>
        <v>116</v>
      </c>
    </row>
    <row r="712" spans="1:20" x14ac:dyDescent="0.25">
      <c r="A712" s="6" t="s">
        <v>238</v>
      </c>
      <c r="B712" s="6">
        <v>14820</v>
      </c>
      <c r="C712" s="6" t="s">
        <v>239</v>
      </c>
      <c r="D712" s="6" t="str">
        <f>VLOOKUP(C712,'alternate id'!$A$2:$C$956,3,FALSE)</f>
        <v>Brevard, NC</v>
      </c>
      <c r="E712" s="4">
        <f>VLOOKUP(D712,'sunrise times'!$A$2:$B$956,2,FALSE)</f>
        <v>0.29375000000000001</v>
      </c>
      <c r="F712" s="4"/>
      <c r="G712" s="4">
        <f>VLOOKUP($C712,'time leaving home q1 q2 q3'!$C$2:$F$956,2,FALSE)</f>
        <v>0.29166666666666669</v>
      </c>
      <c r="H712" s="14">
        <f>VLOOKUP($C712,'commute time q1 q2 q3'!$C$2:$F$957,2,FALSE)</f>
        <v>10.951565557729941</v>
      </c>
      <c r="I712" s="4">
        <f t="shared" si="66"/>
        <v>0.2986111111111111</v>
      </c>
      <c r="J712" s="13">
        <f t="shared" si="67"/>
        <v>6.9999999999999751</v>
      </c>
      <c r="K712" s="4"/>
      <c r="L712" s="4">
        <f>VLOOKUP($C712,'time leaving home q1 q2 q3'!$C$2:$F$956,3,FALSE)</f>
        <v>0.31944444444444448</v>
      </c>
      <c r="M712" s="14">
        <f>VLOOKUP($C712,'commute time q1 q2 q3'!$C$2:$F$957,3,FALSE)</f>
        <v>20.457611668185962</v>
      </c>
      <c r="N712" s="4">
        <f t="shared" si="68"/>
        <v>0.33333333333333337</v>
      </c>
      <c r="O712" s="13">
        <f t="shared" si="69"/>
        <v>57.000000000000043</v>
      </c>
      <c r="Q712" s="4">
        <f>VLOOKUP($C712,'time leaving home q1 q2 q3'!$C$2:$F$956,4,FALSE)</f>
        <v>0.375</v>
      </c>
      <c r="R712" s="14">
        <f>VLOOKUP($C712,'commute time q1 q2 q3'!$C$2:$F$957,3,FALSE)</f>
        <v>20.457611668185962</v>
      </c>
      <c r="S712" s="4">
        <f t="shared" si="70"/>
        <v>0.3888888888888889</v>
      </c>
      <c r="T712" s="13">
        <f t="shared" si="71"/>
        <v>137</v>
      </c>
    </row>
    <row r="713" spans="1:20" x14ac:dyDescent="0.25">
      <c r="A713" s="6" t="s">
        <v>182</v>
      </c>
      <c r="B713" s="6">
        <v>13700</v>
      </c>
      <c r="C713" s="6" t="s">
        <v>183</v>
      </c>
      <c r="D713" s="6" t="str">
        <f>VLOOKUP(C713,'alternate id'!$A$2:$C$956,3,FALSE)</f>
        <v>Big Spring, TX</v>
      </c>
      <c r="E713" s="4">
        <f>VLOOKUP(D713,'sunrise times'!$A$2:$B$956,2,FALSE)</f>
        <v>0.30486111111111108</v>
      </c>
      <c r="F713" s="4"/>
      <c r="G713" s="4">
        <f>VLOOKUP($C713,'time leaving home q1 q2 q3'!$C$2:$F$956,2,FALSE)</f>
        <v>0.28263888888888888</v>
      </c>
      <c r="H713" s="14">
        <f>VLOOKUP($C713,'commute time q1 q2 q3'!$C$2:$F$957,2,FALSE)</f>
        <v>7.5028571428571427</v>
      </c>
      <c r="I713" s="4">
        <f t="shared" si="66"/>
        <v>0.28749999999999998</v>
      </c>
      <c r="J713" s="13">
        <f t="shared" si="67"/>
        <v>-24.999999999999993</v>
      </c>
      <c r="K713" s="4"/>
      <c r="L713" s="4">
        <f>VLOOKUP($C713,'time leaving home q1 q2 q3'!$C$2:$F$956,3,FALSE)</f>
        <v>0.31944444444444448</v>
      </c>
      <c r="M713" s="14">
        <f>VLOOKUP($C713,'commute time q1 q2 q3'!$C$2:$F$957,3,FALSE)</f>
        <v>12.321543408360128</v>
      </c>
      <c r="N713" s="4">
        <f t="shared" si="68"/>
        <v>0.32777777777777783</v>
      </c>
      <c r="O713" s="13">
        <f t="shared" si="69"/>
        <v>33.000000000000121</v>
      </c>
      <c r="Q713" s="4">
        <f>VLOOKUP($C713,'time leaving home q1 q2 q3'!$C$2:$F$956,4,FALSE)</f>
        <v>0.36805555555555558</v>
      </c>
      <c r="R713" s="14">
        <f>VLOOKUP($C713,'commute time q1 q2 q3'!$C$2:$F$957,3,FALSE)</f>
        <v>12.321543408360128</v>
      </c>
      <c r="S713" s="4">
        <f t="shared" si="70"/>
        <v>0.37638888888888894</v>
      </c>
      <c r="T713" s="13">
        <f t="shared" si="71"/>
        <v>103.00000000000011</v>
      </c>
    </row>
    <row r="714" spans="1:20" x14ac:dyDescent="0.25">
      <c r="A714" s="6" t="s">
        <v>174</v>
      </c>
      <c r="B714" s="6">
        <v>13500</v>
      </c>
      <c r="C714" s="6" t="s">
        <v>175</v>
      </c>
      <c r="D714" s="6" t="str">
        <f>VLOOKUP(C714,'alternate id'!$A$2:$C$956,3,FALSE)</f>
        <v>Bennettsville, SC</v>
      </c>
      <c r="E714" s="4">
        <f>VLOOKUP(D714,'sunrise times'!$A$2:$B$956,2,FALSE)</f>
        <v>0.28541666666666665</v>
      </c>
      <c r="F714" s="4"/>
      <c r="G714" s="4">
        <f>VLOOKUP($C714,'time leaving home q1 q2 q3'!$C$2:$F$956,2,FALSE)</f>
        <v>0.27916666666666667</v>
      </c>
      <c r="H714" s="14">
        <f>VLOOKUP($C714,'commute time q1 q2 q3'!$C$2:$F$957,2,FALSE)</f>
        <v>11.78989574979952</v>
      </c>
      <c r="I714" s="4">
        <f t="shared" si="66"/>
        <v>0.28680555555555554</v>
      </c>
      <c r="J714" s="13">
        <f t="shared" si="67"/>
        <v>1.9999999999999929</v>
      </c>
      <c r="K714" s="4"/>
      <c r="L714" s="4">
        <f>VLOOKUP($C714,'time leaving home q1 q2 q3'!$C$2:$F$956,3,FALSE)</f>
        <v>0.31944444444444448</v>
      </c>
      <c r="M714" s="14">
        <f>VLOOKUP($C714,'commute time q1 q2 q3'!$C$2:$F$957,3,FALSE)</f>
        <v>18.815306767868439</v>
      </c>
      <c r="N714" s="4">
        <f t="shared" si="68"/>
        <v>0.33194444444444449</v>
      </c>
      <c r="O714" s="13">
        <f t="shared" si="69"/>
        <v>67.000000000000085</v>
      </c>
      <c r="Q714" s="4">
        <f>VLOOKUP($C714,'time leaving home q1 q2 q3'!$C$2:$F$956,4,FALSE)</f>
        <v>0.39583333333333331</v>
      </c>
      <c r="R714" s="14">
        <f>VLOOKUP($C714,'commute time q1 q2 q3'!$C$2:$F$957,3,FALSE)</f>
        <v>18.815306767868439</v>
      </c>
      <c r="S714" s="4">
        <f t="shared" si="70"/>
        <v>0.40833333333333333</v>
      </c>
      <c r="T714" s="13">
        <f t="shared" si="71"/>
        <v>177</v>
      </c>
    </row>
    <row r="715" spans="1:20" x14ac:dyDescent="0.25">
      <c r="A715" s="6" t="s">
        <v>1416</v>
      </c>
      <c r="B715" s="6">
        <v>39140</v>
      </c>
      <c r="C715" s="6" t="s">
        <v>1417</v>
      </c>
      <c r="D715" s="6" t="str">
        <f>VLOOKUP(C715,'alternate id'!$A$2:$C$956,3,FALSE)</f>
        <v>Prescott, AZ</v>
      </c>
      <c r="E715" s="4">
        <f>VLOOKUP(D715,'sunrise times'!$A$2:$B$956,2,FALSE)</f>
        <v>0.26597222222222222</v>
      </c>
      <c r="F715" s="4"/>
      <c r="G715" s="4">
        <f>VLOOKUP($C715,'time leaving home q1 q2 q3'!$C$2:$F$956,2,FALSE)</f>
        <v>0.27638888888888891</v>
      </c>
      <c r="H715" s="14">
        <f>VLOOKUP($C715,'commute time q1 q2 q3'!$C$2:$F$957,2,FALSE)</f>
        <v>10.958744539718491</v>
      </c>
      <c r="I715" s="4">
        <f t="shared" si="66"/>
        <v>0.28333333333333333</v>
      </c>
      <c r="J715" s="13">
        <f t="shared" si="67"/>
        <v>24.999999999999993</v>
      </c>
      <c r="K715" s="4"/>
      <c r="L715" s="4">
        <f>VLOOKUP($C715,'time leaving home q1 q2 q3'!$C$2:$F$956,3,FALSE)</f>
        <v>0.31944444444444448</v>
      </c>
      <c r="M715" s="14">
        <f>VLOOKUP($C715,'commute time q1 q2 q3'!$C$2:$F$957,3,FALSE)</f>
        <v>18.134965266291765</v>
      </c>
      <c r="N715" s="4">
        <f t="shared" si="68"/>
        <v>0.33194444444444449</v>
      </c>
      <c r="O715" s="13">
        <f t="shared" si="69"/>
        <v>95.000000000000057</v>
      </c>
      <c r="Q715" s="4">
        <f>VLOOKUP($C715,'time leaving home q1 q2 q3'!$C$2:$F$956,4,FALSE)</f>
        <v>0.3840277777777778</v>
      </c>
      <c r="R715" s="14">
        <f>VLOOKUP($C715,'commute time q1 q2 q3'!$C$2:$F$957,3,FALSE)</f>
        <v>18.134965266291765</v>
      </c>
      <c r="S715" s="4">
        <f t="shared" si="70"/>
        <v>0.39652777777777781</v>
      </c>
      <c r="T715" s="13">
        <f t="shared" si="71"/>
        <v>188.00000000000006</v>
      </c>
    </row>
    <row r="716" spans="1:20" x14ac:dyDescent="0.25">
      <c r="A716" s="6" t="s">
        <v>1466</v>
      </c>
      <c r="B716" s="6">
        <v>40220</v>
      </c>
      <c r="C716" s="6" t="s">
        <v>1467</v>
      </c>
      <c r="D716" s="6" t="str">
        <f>VLOOKUP(C716,'alternate id'!$A$2:$C$956,3,FALSE)</f>
        <v>Roanoke, VA</v>
      </c>
      <c r="E716" s="4">
        <f>VLOOKUP(D716,'sunrise times'!$A$2:$B$956,2,FALSE)</f>
        <v>0.28611111111111115</v>
      </c>
      <c r="F716" s="4"/>
      <c r="G716" s="4">
        <f>VLOOKUP($C716,'time leaving home q1 q2 q3'!$C$2:$F$956,2,FALSE)</f>
        <v>0.28333333333333333</v>
      </c>
      <c r="H716" s="14">
        <f>VLOOKUP($C716,'commute time q1 q2 q3'!$C$2:$F$957,2,FALSE)</f>
        <v>12.649241294623279</v>
      </c>
      <c r="I716" s="4">
        <f t="shared" si="66"/>
        <v>0.29166666666666669</v>
      </c>
      <c r="J716" s="13">
        <f t="shared" si="67"/>
        <v>7.9999999999999716</v>
      </c>
      <c r="K716" s="4"/>
      <c r="L716" s="4">
        <f>VLOOKUP($C716,'time leaving home q1 q2 q3'!$C$2:$F$956,3,FALSE)</f>
        <v>0.31944444444444448</v>
      </c>
      <c r="M716" s="14">
        <f>VLOOKUP($C716,'commute time q1 q2 q3'!$C$2:$F$957,3,FALSE)</f>
        <v>20.104848026132334</v>
      </c>
      <c r="N716" s="4">
        <f t="shared" si="68"/>
        <v>0.33333333333333337</v>
      </c>
      <c r="O716" s="13">
        <f t="shared" si="69"/>
        <v>68</v>
      </c>
      <c r="Q716" s="4">
        <f>VLOOKUP($C716,'time leaving home q1 q2 q3'!$C$2:$F$956,4,FALSE)</f>
        <v>0.36944444444444446</v>
      </c>
      <c r="R716" s="14">
        <f>VLOOKUP($C716,'commute time q1 q2 q3'!$C$2:$F$957,3,FALSE)</f>
        <v>20.104848026132334</v>
      </c>
      <c r="S716" s="4">
        <f t="shared" si="70"/>
        <v>0.38333333333333336</v>
      </c>
      <c r="T716" s="13">
        <f t="shared" si="71"/>
        <v>139.99999999999997</v>
      </c>
    </row>
    <row r="717" spans="1:20" x14ac:dyDescent="0.25">
      <c r="A717" s="6" t="s">
        <v>1368</v>
      </c>
      <c r="B717" s="6">
        <v>38180</v>
      </c>
      <c r="C717" s="6" t="s">
        <v>1369</v>
      </c>
      <c r="D717" s="6" t="str">
        <f>VLOOKUP(C717,'alternate id'!$A$2:$C$956,3,FALSE)</f>
        <v>Pierre, SD</v>
      </c>
      <c r="E717" s="4">
        <f>VLOOKUP(D717,'sunrise times'!$A$2:$B$956,2,FALSE)</f>
        <v>0.3</v>
      </c>
      <c r="F717" s="4"/>
      <c r="G717" s="4">
        <f>VLOOKUP($C717,'time leaving home q1 q2 q3'!$C$2:$F$956,2,FALSE)</f>
        <v>0.29444444444444445</v>
      </c>
      <c r="H717" s="14">
        <f>VLOOKUP($C717,'commute time q1 q2 q3'!$C$2:$F$957,2,FALSE)</f>
        <v>6.8158770806658131</v>
      </c>
      <c r="I717" s="4">
        <f t="shared" si="66"/>
        <v>0.2986111111111111</v>
      </c>
      <c r="J717" s="13">
        <f t="shared" si="67"/>
        <v>-1.9999999999999929</v>
      </c>
      <c r="K717" s="4"/>
      <c r="L717" s="4">
        <f>VLOOKUP($C717,'time leaving home q1 q2 q3'!$C$2:$F$956,3,FALSE)</f>
        <v>0.31944444444444448</v>
      </c>
      <c r="M717" s="14">
        <f>VLOOKUP($C717,'commute time q1 q2 q3'!$C$2:$F$957,3,FALSE)</f>
        <v>10.701375245579568</v>
      </c>
      <c r="N717" s="4">
        <f t="shared" si="68"/>
        <v>0.3263888888888889</v>
      </c>
      <c r="O717" s="13">
        <f t="shared" si="69"/>
        <v>38.000000000000028</v>
      </c>
      <c r="Q717" s="4">
        <f>VLOOKUP($C717,'time leaving home q1 q2 q3'!$C$2:$F$956,4,FALSE)</f>
        <v>0.33611111111111108</v>
      </c>
      <c r="R717" s="14">
        <f>VLOOKUP($C717,'commute time q1 q2 q3'!$C$2:$F$957,3,FALSE)</f>
        <v>10.701375245579568</v>
      </c>
      <c r="S717" s="4">
        <f t="shared" si="70"/>
        <v>0.3430555555555555</v>
      </c>
      <c r="T717" s="13">
        <f t="shared" si="71"/>
        <v>61.999999999999943</v>
      </c>
    </row>
    <row r="718" spans="1:20" x14ac:dyDescent="0.25">
      <c r="A718" s="6" t="s">
        <v>638</v>
      </c>
      <c r="B718" s="6">
        <v>23240</v>
      </c>
      <c r="C718" s="6" t="s">
        <v>639</v>
      </c>
      <c r="D718" s="6" t="str">
        <f>VLOOKUP(C718,'alternate id'!$A$2:$C$956,3,FALSE)</f>
        <v>Fredericksburg, TX</v>
      </c>
      <c r="E718" s="4">
        <f>VLOOKUP(D718,'sunrise times'!$A$2:$B$956,2,FALSE)</f>
        <v>0.29722222222222222</v>
      </c>
      <c r="F718" s="4"/>
      <c r="G718" s="4">
        <f>VLOOKUP($C718,'time leaving home q1 q2 q3'!$C$2:$F$956,2,FALSE)</f>
        <v>0.28888888888888892</v>
      </c>
      <c r="H718" s="14">
        <f>VLOOKUP($C718,'commute time q1 q2 q3'!$C$2:$F$957,2,FALSE)</f>
        <v>8.0346475507765831</v>
      </c>
      <c r="I718" s="4">
        <f t="shared" si="66"/>
        <v>0.29444444444444445</v>
      </c>
      <c r="J718" s="13">
        <f t="shared" si="67"/>
        <v>-3.9999999999999858</v>
      </c>
      <c r="K718" s="4"/>
      <c r="L718" s="4">
        <f>VLOOKUP($C718,'time leaving home q1 q2 q3'!$C$2:$F$956,3,FALSE)</f>
        <v>0.31944444444444448</v>
      </c>
      <c r="M718" s="14">
        <f>VLOOKUP($C718,'commute time q1 q2 q3'!$C$2:$F$957,3,FALSE)</f>
        <v>15.595787362086259</v>
      </c>
      <c r="N718" s="4">
        <f t="shared" si="68"/>
        <v>0.32986111111111116</v>
      </c>
      <c r="O718" s="13">
        <f t="shared" si="69"/>
        <v>47.000000000000071</v>
      </c>
      <c r="Q718" s="4">
        <f>VLOOKUP($C718,'time leaving home q1 q2 q3'!$C$2:$F$956,4,FALSE)</f>
        <v>0.3659722222222222</v>
      </c>
      <c r="R718" s="14">
        <f>VLOOKUP($C718,'commute time q1 q2 q3'!$C$2:$F$957,3,FALSE)</f>
        <v>15.595787362086259</v>
      </c>
      <c r="S718" s="4">
        <f t="shared" si="70"/>
        <v>0.37638888888888888</v>
      </c>
      <c r="T718" s="13">
        <f t="shared" si="71"/>
        <v>114</v>
      </c>
    </row>
    <row r="719" spans="1:20" x14ac:dyDescent="0.25">
      <c r="A719" s="6" t="s">
        <v>844</v>
      </c>
      <c r="B719" s="6">
        <v>27420</v>
      </c>
      <c r="C719" s="6" t="s">
        <v>845</v>
      </c>
      <c r="D719" s="6" t="str">
        <f>VLOOKUP(C719,'alternate id'!$A$2:$C$956,3,FALSE)</f>
        <v>Jamestown, ND</v>
      </c>
      <c r="E719" s="4">
        <f>VLOOKUP(D719,'sunrise times'!$A$2:$B$956,2,FALSE)</f>
        <v>0.2951388888888889</v>
      </c>
      <c r="F719" s="4"/>
      <c r="G719" s="4">
        <f>VLOOKUP($C719,'time leaving home q1 q2 q3'!$C$2:$F$956,2,FALSE)</f>
        <v>0.28194444444444444</v>
      </c>
      <c r="H719" s="14">
        <f>VLOOKUP($C719,'commute time q1 q2 q3'!$C$2:$F$957,2,FALSE)</f>
        <v>6.8655544651619236</v>
      </c>
      <c r="I719" s="4">
        <f t="shared" si="66"/>
        <v>0.28611111111111109</v>
      </c>
      <c r="J719" s="13">
        <f t="shared" si="67"/>
        <v>-13.000000000000034</v>
      </c>
      <c r="K719" s="4"/>
      <c r="L719" s="4">
        <f>VLOOKUP($C719,'time leaving home q1 q2 q3'!$C$2:$F$956,3,FALSE)</f>
        <v>0.31944444444444448</v>
      </c>
      <c r="M719" s="14">
        <f>VLOOKUP($C719,'commute time q1 q2 q3'!$C$2:$F$957,3,FALSE)</f>
        <v>11.308019872249822</v>
      </c>
      <c r="N719" s="4">
        <f t="shared" si="68"/>
        <v>0.32708333333333334</v>
      </c>
      <c r="O719" s="13">
        <f t="shared" si="69"/>
        <v>46</v>
      </c>
      <c r="Q719" s="4">
        <f>VLOOKUP($C719,'time leaving home q1 q2 q3'!$C$2:$F$956,4,FALSE)</f>
        <v>0.35416666666666669</v>
      </c>
      <c r="R719" s="14">
        <f>VLOOKUP($C719,'commute time q1 q2 q3'!$C$2:$F$957,3,FALSE)</f>
        <v>11.308019872249822</v>
      </c>
      <c r="S719" s="4">
        <f t="shared" si="70"/>
        <v>0.36180555555555555</v>
      </c>
      <c r="T719" s="13">
        <f t="shared" si="71"/>
        <v>95.999999999999972</v>
      </c>
    </row>
    <row r="720" spans="1:20" x14ac:dyDescent="0.25">
      <c r="A720" s="6" t="s">
        <v>1276</v>
      </c>
      <c r="B720" s="6">
        <v>36300</v>
      </c>
      <c r="C720" s="6" t="s">
        <v>1277</v>
      </c>
      <c r="D720" s="6" t="str">
        <f>VLOOKUP(C720,'alternate id'!$A$2:$C$956,3,FALSE)</f>
        <v>Ogdensburg, NY</v>
      </c>
      <c r="E720" s="4">
        <f>VLOOKUP(D720,'sunrise times'!$A$2:$B$956,2,FALSE)</f>
        <v>0.27291666666666664</v>
      </c>
      <c r="F720" s="4"/>
      <c r="G720" s="4">
        <f>VLOOKUP($C720,'time leaving home q1 q2 q3'!$C$2:$F$956,2,FALSE)</f>
        <v>0.27847222222222223</v>
      </c>
      <c r="H720" s="14">
        <f>VLOOKUP($C720,'commute time q1 q2 q3'!$C$2:$F$957,2,FALSE)</f>
        <v>8.235178550791634</v>
      </c>
      <c r="I720" s="4">
        <f t="shared" si="66"/>
        <v>0.28402777777777777</v>
      </c>
      <c r="J720" s="13">
        <f t="shared" si="67"/>
        <v>16.000000000000021</v>
      </c>
      <c r="K720" s="4"/>
      <c r="L720" s="4">
        <f>VLOOKUP($C720,'time leaving home q1 q2 q3'!$C$2:$F$956,3,FALSE)</f>
        <v>0.31944444444444448</v>
      </c>
      <c r="M720" s="14">
        <f>VLOOKUP($C720,'commute time q1 q2 q3'!$C$2:$F$957,3,FALSE)</f>
        <v>16.160310612597065</v>
      </c>
      <c r="N720" s="4">
        <f t="shared" si="68"/>
        <v>0.3305555555555556</v>
      </c>
      <c r="O720" s="13">
        <f t="shared" si="69"/>
        <v>83.000000000000099</v>
      </c>
      <c r="Q720" s="4">
        <f>VLOOKUP($C720,'time leaving home q1 q2 q3'!$C$2:$F$956,4,FALSE)</f>
        <v>0.4055555555555555</v>
      </c>
      <c r="R720" s="14">
        <f>VLOOKUP($C720,'commute time q1 q2 q3'!$C$2:$F$957,3,FALSE)</f>
        <v>16.160310612597065</v>
      </c>
      <c r="S720" s="4">
        <f t="shared" si="70"/>
        <v>0.41666666666666663</v>
      </c>
      <c r="T720" s="13">
        <f t="shared" si="71"/>
        <v>207</v>
      </c>
    </row>
    <row r="721" spans="1:20" x14ac:dyDescent="0.25">
      <c r="A721" s="6" t="s">
        <v>148</v>
      </c>
      <c r="B721" s="6">
        <v>12980</v>
      </c>
      <c r="C721" s="6" t="s">
        <v>149</v>
      </c>
      <c r="D721" s="6" t="str">
        <f>VLOOKUP(C721,'alternate id'!$A$2:$C$956,3,FALSE)</f>
        <v>Battle Creek, MI</v>
      </c>
      <c r="E721" s="4">
        <f>VLOOKUP(D721,'sunrise times'!$A$2:$B$956,2,FALSE)</f>
        <v>0.3</v>
      </c>
      <c r="F721" s="4"/>
      <c r="G721" s="4">
        <f>VLOOKUP($C721,'time leaving home q1 q2 q3'!$C$2:$F$956,2,FALSE)</f>
        <v>0.27569444444444441</v>
      </c>
      <c r="H721" s="14">
        <f>VLOOKUP($C721,'commute time q1 q2 q3'!$C$2:$F$957,2,FALSE)</f>
        <v>11.117121027956243</v>
      </c>
      <c r="I721" s="4">
        <f t="shared" si="66"/>
        <v>0.28333333333333327</v>
      </c>
      <c r="J721" s="13">
        <f t="shared" si="67"/>
        <v>-24.000000000000075</v>
      </c>
      <c r="K721" s="4"/>
      <c r="L721" s="4">
        <f>VLOOKUP($C721,'time leaving home q1 q2 q3'!$C$2:$F$956,3,FALSE)</f>
        <v>0.31944444444444448</v>
      </c>
      <c r="M721" s="14">
        <f>VLOOKUP($C721,'commute time q1 q2 q3'!$C$2:$F$957,3,FALSE)</f>
        <v>17.185480572597136</v>
      </c>
      <c r="N721" s="4">
        <f t="shared" si="68"/>
        <v>0.33125000000000004</v>
      </c>
      <c r="O721" s="13">
        <f t="shared" si="69"/>
        <v>45.000000000000078</v>
      </c>
      <c r="Q721" s="4">
        <f>VLOOKUP($C721,'time leaving home q1 q2 q3'!$C$2:$F$956,4,FALSE)</f>
        <v>0.39861111111111108</v>
      </c>
      <c r="R721" s="14">
        <f>VLOOKUP($C721,'commute time q1 q2 q3'!$C$2:$F$957,3,FALSE)</f>
        <v>17.185480572597136</v>
      </c>
      <c r="S721" s="4">
        <f t="shared" si="70"/>
        <v>0.41041666666666665</v>
      </c>
      <c r="T721" s="13">
        <f t="shared" si="71"/>
        <v>159</v>
      </c>
    </row>
    <row r="722" spans="1:20" x14ac:dyDescent="0.25">
      <c r="A722" s="6" t="s">
        <v>396</v>
      </c>
      <c r="B722" s="6">
        <v>18220</v>
      </c>
      <c r="C722" s="6" t="s">
        <v>397</v>
      </c>
      <c r="D722" s="6" t="str">
        <f>VLOOKUP(C722,'alternate id'!$A$2:$C$956,3,FALSE)</f>
        <v>Connersville, IN</v>
      </c>
      <c r="E722" s="4">
        <f>VLOOKUP(D722,'sunrise times'!$A$2:$B$956,2,FALSE)</f>
        <v>0.3</v>
      </c>
      <c r="F722" s="4"/>
      <c r="G722" s="4">
        <f>VLOOKUP($C722,'time leaving home q1 q2 q3'!$C$2:$F$956,2,FALSE)</f>
        <v>0.2638888888888889</v>
      </c>
      <c r="H722" s="14">
        <f>VLOOKUP($C722,'commute time q1 q2 q3'!$C$2:$F$957,2,FALSE)</f>
        <v>10.125744540039708</v>
      </c>
      <c r="I722" s="4">
        <f t="shared" si="66"/>
        <v>0.27083333333333331</v>
      </c>
      <c r="J722" s="13">
        <f t="shared" si="67"/>
        <v>-42.000000000000014</v>
      </c>
      <c r="K722" s="4"/>
      <c r="L722" s="4">
        <f>VLOOKUP($C722,'time leaving home q1 q2 q3'!$C$2:$F$956,3,FALSE)</f>
        <v>0.31944444444444448</v>
      </c>
      <c r="M722" s="14">
        <f>VLOOKUP($C722,'commute time q1 q2 q3'!$C$2:$F$957,3,FALSE)</f>
        <v>17.475230898404703</v>
      </c>
      <c r="N722" s="4">
        <f t="shared" si="68"/>
        <v>0.33125000000000004</v>
      </c>
      <c r="O722" s="13">
        <f t="shared" si="69"/>
        <v>45.000000000000078</v>
      </c>
      <c r="Q722" s="4">
        <f>VLOOKUP($C722,'time leaving home q1 q2 q3'!$C$2:$F$956,4,FALSE)</f>
        <v>0.4291666666666667</v>
      </c>
      <c r="R722" s="14">
        <f>VLOOKUP($C722,'commute time q1 q2 q3'!$C$2:$F$957,3,FALSE)</f>
        <v>17.475230898404703</v>
      </c>
      <c r="S722" s="4">
        <f t="shared" si="70"/>
        <v>0.44097222222222227</v>
      </c>
      <c r="T722" s="13">
        <f t="shared" si="71"/>
        <v>203.00000000000006</v>
      </c>
    </row>
    <row r="723" spans="1:20" x14ac:dyDescent="0.25">
      <c r="A723" s="6" t="s">
        <v>1648</v>
      </c>
      <c r="B723" s="6">
        <v>44020</v>
      </c>
      <c r="C723" s="6" t="s">
        <v>1649</v>
      </c>
      <c r="D723" s="6" t="str">
        <f>VLOOKUP(C723,'alternate id'!$A$2:$C$956,3,FALSE)</f>
        <v>Spirit Lake, IA</v>
      </c>
      <c r="E723" s="4">
        <f>VLOOKUP(D723,'sunrise times'!$A$2:$B$956,2,FALSE)</f>
        <v>0.28611111111111115</v>
      </c>
      <c r="F723" s="4"/>
      <c r="G723" s="4">
        <f>VLOOKUP($C723,'time leaving home q1 q2 q3'!$C$2:$F$956,2,FALSE)</f>
        <v>0.28680555555555559</v>
      </c>
      <c r="H723" s="14">
        <f>VLOOKUP($C723,'commute time q1 q2 q3'!$C$2:$F$957,2,FALSE)</f>
        <v>7.3658959537572253</v>
      </c>
      <c r="I723" s="4">
        <f t="shared" si="66"/>
        <v>0.29166666666666669</v>
      </c>
      <c r="J723" s="13">
        <f t="shared" si="67"/>
        <v>7.9999999999999716</v>
      </c>
      <c r="K723" s="4"/>
      <c r="L723" s="4">
        <f>VLOOKUP($C723,'time leaving home q1 q2 q3'!$C$2:$F$956,3,FALSE)</f>
        <v>0.31944444444444448</v>
      </c>
      <c r="M723" s="14">
        <f>VLOOKUP($C723,'commute time q1 q2 q3'!$C$2:$F$957,3,FALSE)</f>
        <v>13.050335570469798</v>
      </c>
      <c r="N723" s="4">
        <f t="shared" si="68"/>
        <v>0.32847222222222228</v>
      </c>
      <c r="O723" s="13">
        <f t="shared" si="69"/>
        <v>61.000000000000028</v>
      </c>
      <c r="Q723" s="4">
        <f>VLOOKUP($C723,'time leaving home q1 q2 q3'!$C$2:$F$956,4,FALSE)</f>
        <v>0.35416666666666669</v>
      </c>
      <c r="R723" s="14">
        <f>VLOOKUP($C723,'commute time q1 q2 q3'!$C$2:$F$957,3,FALSE)</f>
        <v>13.050335570469798</v>
      </c>
      <c r="S723" s="4">
        <f t="shared" si="70"/>
        <v>0.36319444444444449</v>
      </c>
      <c r="T723" s="13">
        <f t="shared" si="71"/>
        <v>111</v>
      </c>
    </row>
    <row r="724" spans="1:20" x14ac:dyDescent="0.25">
      <c r="A724" s="6" t="s">
        <v>1502</v>
      </c>
      <c r="B724" s="6">
        <v>40900</v>
      </c>
      <c r="C724" s="6" t="s">
        <v>1503</v>
      </c>
      <c r="D724" s="6" t="str">
        <f>VLOOKUP(C724,'alternate id'!$A$2:$C$956,3,FALSE)</f>
        <v>Sacramento, CA</v>
      </c>
      <c r="E724" s="4">
        <f>VLOOKUP(D724,'sunrise times'!$A$2:$B$956,2,FALSE)</f>
        <v>0.27569444444444446</v>
      </c>
      <c r="F724" s="4"/>
      <c r="G724" s="4">
        <f>VLOOKUP($C724,'time leaving home q1 q2 q3'!$C$2:$F$956,2,FALSE)</f>
        <v>0.27916666666666667</v>
      </c>
      <c r="H724" s="14">
        <f>VLOOKUP($C724,'commute time q1 q2 q3'!$C$2:$F$957,2,FALSE)</f>
        <v>13.711815280401225</v>
      </c>
      <c r="I724" s="4">
        <f t="shared" si="66"/>
        <v>0.28819444444444448</v>
      </c>
      <c r="J724" s="13">
        <f t="shared" si="67"/>
        <v>18.000000000000014</v>
      </c>
      <c r="K724" s="4"/>
      <c r="L724" s="4">
        <f>VLOOKUP($C724,'time leaving home q1 q2 q3'!$C$2:$F$956,3,FALSE)</f>
        <v>0.31944444444444448</v>
      </c>
      <c r="M724" s="14">
        <f>VLOOKUP($C724,'commute time q1 q2 q3'!$C$2:$F$957,3,FALSE)</f>
        <v>22.060880809762331</v>
      </c>
      <c r="N724" s="4">
        <f t="shared" si="68"/>
        <v>0.33472222222222225</v>
      </c>
      <c r="O724" s="13">
        <f t="shared" si="69"/>
        <v>85.000000000000014</v>
      </c>
      <c r="Q724" s="4">
        <f>VLOOKUP($C724,'time leaving home q1 q2 q3'!$C$2:$F$956,4,FALSE)</f>
        <v>0.3756944444444445</v>
      </c>
      <c r="R724" s="14">
        <f>VLOOKUP($C724,'commute time q1 q2 q3'!$C$2:$F$957,3,FALSE)</f>
        <v>22.060880809762331</v>
      </c>
      <c r="S724" s="4">
        <f t="shared" si="70"/>
        <v>0.39097222222222228</v>
      </c>
      <c r="T724" s="13">
        <f t="shared" si="71"/>
        <v>166.00000000000006</v>
      </c>
    </row>
    <row r="725" spans="1:20" x14ac:dyDescent="0.25">
      <c r="A725" s="6" t="s">
        <v>1886</v>
      </c>
      <c r="B725" s="6">
        <v>49180</v>
      </c>
      <c r="C725" s="6" t="s">
        <v>1887</v>
      </c>
      <c r="D725" s="6" t="str">
        <f>VLOOKUP(C725,'alternate id'!$A$2:$C$956,3,FALSE)</f>
        <v>Winston, NC</v>
      </c>
      <c r="E725" s="4">
        <f>VLOOKUP(D725,'sunrise times'!$A$2:$B$956,2,FALSE)</f>
        <v>0.28680555555555554</v>
      </c>
      <c r="F725" s="4"/>
      <c r="G725" s="4">
        <f>VLOOKUP($C725,'time leaving home q1 q2 q3'!$C$2:$F$956,2,FALSE)</f>
        <v>0.28472222222222221</v>
      </c>
      <c r="H725" s="14">
        <f>VLOOKUP($C725,'commute time q1 q2 q3'!$C$2:$F$957,2,FALSE)</f>
        <v>12.938481675392669</v>
      </c>
      <c r="I725" s="4">
        <f t="shared" si="66"/>
        <v>0.29305555555555557</v>
      </c>
      <c r="J725" s="13">
        <f t="shared" si="67"/>
        <v>9.000000000000048</v>
      </c>
      <c r="K725" s="4"/>
      <c r="L725" s="4">
        <f>VLOOKUP($C725,'time leaving home q1 q2 q3'!$C$2:$F$956,3,FALSE)</f>
        <v>0.31944444444444448</v>
      </c>
      <c r="M725" s="14">
        <f>VLOOKUP($C725,'commute time q1 q2 q3'!$C$2:$F$957,3,FALSE)</f>
        <v>20.266909211179097</v>
      </c>
      <c r="N725" s="4">
        <f t="shared" si="68"/>
        <v>0.33333333333333337</v>
      </c>
      <c r="O725" s="13">
        <f t="shared" si="69"/>
        <v>67.000000000000085</v>
      </c>
      <c r="Q725" s="4">
        <f>VLOOKUP($C725,'time leaving home q1 q2 q3'!$C$2:$F$956,4,FALSE)</f>
        <v>0.37222222222222223</v>
      </c>
      <c r="R725" s="14">
        <f>VLOOKUP($C725,'commute time q1 q2 q3'!$C$2:$F$957,3,FALSE)</f>
        <v>20.266909211179097</v>
      </c>
      <c r="S725" s="4">
        <f t="shared" si="70"/>
        <v>0.38611111111111113</v>
      </c>
      <c r="T725" s="13">
        <f t="shared" si="71"/>
        <v>143.00000000000006</v>
      </c>
    </row>
    <row r="726" spans="1:20" x14ac:dyDescent="0.25">
      <c r="A726" s="6" t="s">
        <v>794</v>
      </c>
      <c r="B726" s="6">
        <v>26460</v>
      </c>
      <c r="C726" s="6" t="s">
        <v>795</v>
      </c>
      <c r="D726" s="6" t="str">
        <f>VLOOKUP(C726,'alternate id'!$A$2:$C$956,3,FALSE)</f>
        <v>Hudson, NY</v>
      </c>
      <c r="E726" s="4">
        <f>VLOOKUP(D726,'sunrise times'!$A$2:$B$956,2,FALSE)</f>
        <v>0.26874999999999999</v>
      </c>
      <c r="F726" s="4"/>
      <c r="G726" s="4">
        <f>VLOOKUP($C726,'time leaving home q1 q2 q3'!$C$2:$F$956,2,FALSE)</f>
        <v>0.28333333333333333</v>
      </c>
      <c r="H726" s="14">
        <f>VLOOKUP($C726,'commute time q1 q2 q3'!$C$2:$F$957,2,FALSE)</f>
        <v>11.925219185146982</v>
      </c>
      <c r="I726" s="4">
        <f t="shared" si="66"/>
        <v>0.29097222222222219</v>
      </c>
      <c r="J726" s="13">
        <f t="shared" si="67"/>
        <v>31.999999999999964</v>
      </c>
      <c r="K726" s="4"/>
      <c r="L726" s="4">
        <f>VLOOKUP($C726,'time leaving home q1 q2 q3'!$C$2:$F$956,3,FALSE)</f>
        <v>0.31944444444444448</v>
      </c>
      <c r="M726" s="14">
        <f>VLOOKUP($C726,'commute time q1 q2 q3'!$C$2:$F$957,3,FALSE)</f>
        <v>21.207609594706369</v>
      </c>
      <c r="N726" s="4">
        <f t="shared" si="68"/>
        <v>0.33402777777777781</v>
      </c>
      <c r="O726" s="13">
        <f t="shared" si="69"/>
        <v>94.000000000000071</v>
      </c>
      <c r="Q726" s="4">
        <f>VLOOKUP($C726,'time leaving home q1 q2 q3'!$C$2:$F$956,4,FALSE)</f>
        <v>0.36180555555555555</v>
      </c>
      <c r="R726" s="14">
        <f>VLOOKUP($C726,'commute time q1 q2 q3'!$C$2:$F$957,3,FALSE)</f>
        <v>21.207609594706369</v>
      </c>
      <c r="S726" s="4">
        <f t="shared" si="70"/>
        <v>0.37638888888888888</v>
      </c>
      <c r="T726" s="13">
        <f t="shared" si="71"/>
        <v>155</v>
      </c>
    </row>
    <row r="727" spans="1:20" x14ac:dyDescent="0.25">
      <c r="A727" s="6" t="s">
        <v>914</v>
      </c>
      <c r="B727" s="6">
        <v>28940</v>
      </c>
      <c r="C727" s="6" t="s">
        <v>915</v>
      </c>
      <c r="D727" s="6" t="str">
        <f>VLOOKUP(C727,'alternate id'!$A$2:$C$956,3,FALSE)</f>
        <v>Knoxville, TN</v>
      </c>
      <c r="E727" s="4">
        <f>VLOOKUP(D727,'sunrise times'!$A$2:$B$956,2,FALSE)</f>
        <v>0.29722222222222222</v>
      </c>
      <c r="F727" s="4"/>
      <c r="G727" s="4">
        <f>VLOOKUP($C727,'time leaving home q1 q2 q3'!$C$2:$F$956,2,FALSE)</f>
        <v>0.28611111111111109</v>
      </c>
      <c r="H727" s="14">
        <f>VLOOKUP($C727,'commute time q1 q2 q3'!$C$2:$F$957,2,FALSE)</f>
        <v>13.397186405603311</v>
      </c>
      <c r="I727" s="4">
        <f t="shared" si="66"/>
        <v>0.2951388888888889</v>
      </c>
      <c r="J727" s="13">
        <f t="shared" si="67"/>
        <v>-2.9999999999999893</v>
      </c>
      <c r="K727" s="4"/>
      <c r="L727" s="4">
        <f>VLOOKUP($C727,'time leaving home q1 q2 q3'!$C$2:$F$956,3,FALSE)</f>
        <v>0.31944444444444448</v>
      </c>
      <c r="M727" s="14">
        <f>VLOOKUP($C727,'commute time q1 q2 q3'!$C$2:$F$957,3,FALSE)</f>
        <v>20.682384852120389</v>
      </c>
      <c r="N727" s="4">
        <f t="shared" si="68"/>
        <v>0.33333333333333337</v>
      </c>
      <c r="O727" s="13">
        <f t="shared" si="69"/>
        <v>52.00000000000005</v>
      </c>
      <c r="Q727" s="4">
        <f>VLOOKUP($C727,'time leaving home q1 q2 q3'!$C$2:$F$956,4,FALSE)</f>
        <v>0.36805555555555558</v>
      </c>
      <c r="R727" s="14">
        <f>VLOOKUP($C727,'commute time q1 q2 q3'!$C$2:$F$957,3,FALSE)</f>
        <v>20.682384852120389</v>
      </c>
      <c r="S727" s="4">
        <f t="shared" si="70"/>
        <v>0.38194444444444448</v>
      </c>
      <c r="T727" s="13">
        <f t="shared" si="71"/>
        <v>122.00000000000006</v>
      </c>
    </row>
    <row r="728" spans="1:20" x14ac:dyDescent="0.25">
      <c r="A728" s="6" t="s">
        <v>536</v>
      </c>
      <c r="B728" s="6">
        <v>21120</v>
      </c>
      <c r="C728" s="6" t="s">
        <v>537</v>
      </c>
      <c r="D728" s="6" t="str">
        <f>VLOOKUP(C728,'alternate id'!$A$2:$C$956,3,FALSE)</f>
        <v>Elk City, OK</v>
      </c>
      <c r="E728" s="4">
        <f>VLOOKUP(D728,'sunrise times'!$A$2:$B$956,2,FALSE)</f>
        <v>0.2986111111111111</v>
      </c>
      <c r="F728" s="4"/>
      <c r="G728" s="4">
        <f>VLOOKUP($C728,'time leaving home q1 q2 q3'!$C$2:$F$956,2,FALSE)</f>
        <v>0.27847222222222223</v>
      </c>
      <c r="H728" s="14">
        <f>VLOOKUP($C728,'commute time q1 q2 q3'!$C$2:$F$957,2,FALSE)</f>
        <v>6.8617886178861784</v>
      </c>
      <c r="I728" s="4">
        <f t="shared" si="66"/>
        <v>0.28263888888888888</v>
      </c>
      <c r="J728" s="13">
        <f t="shared" si="67"/>
        <v>-23</v>
      </c>
      <c r="K728" s="4"/>
      <c r="L728" s="4">
        <f>VLOOKUP($C728,'time leaving home q1 q2 q3'!$C$2:$F$956,3,FALSE)</f>
        <v>0.31944444444444448</v>
      </c>
      <c r="M728" s="14">
        <f>VLOOKUP($C728,'commute time q1 q2 q3'!$C$2:$F$957,3,FALSE)</f>
        <v>11.711528150134049</v>
      </c>
      <c r="N728" s="4">
        <f t="shared" si="68"/>
        <v>0.32708333333333334</v>
      </c>
      <c r="O728" s="13">
        <f t="shared" si="69"/>
        <v>41.000000000000014</v>
      </c>
      <c r="Q728" s="4">
        <f>VLOOKUP($C728,'time leaving home q1 q2 q3'!$C$2:$F$956,4,FALSE)</f>
        <v>0.36180555555555555</v>
      </c>
      <c r="R728" s="14">
        <f>VLOOKUP($C728,'commute time q1 q2 q3'!$C$2:$F$957,3,FALSE)</f>
        <v>11.711528150134049</v>
      </c>
      <c r="S728" s="4">
        <f t="shared" si="70"/>
        <v>0.36944444444444441</v>
      </c>
      <c r="T728" s="13">
        <f t="shared" si="71"/>
        <v>101.99999999999996</v>
      </c>
    </row>
    <row r="729" spans="1:20" x14ac:dyDescent="0.25">
      <c r="A729" s="6" t="s">
        <v>1450</v>
      </c>
      <c r="B729" s="6">
        <v>39900</v>
      </c>
      <c r="C729" s="6" t="s">
        <v>1451</v>
      </c>
      <c r="D729" s="6" t="str">
        <f>VLOOKUP(C729,'alternate id'!$A$2:$C$956,3,FALSE)</f>
        <v>Reno, NV</v>
      </c>
      <c r="E729" s="4">
        <f>VLOOKUP(D729,'sunrise times'!$A$2:$B$956,2,FALSE)</f>
        <v>0.27152777777777776</v>
      </c>
      <c r="F729" s="4"/>
      <c r="G729" s="4">
        <f>VLOOKUP($C729,'time leaving home q1 q2 q3'!$C$2:$F$956,2,FALSE)</f>
        <v>0.27708333333333335</v>
      </c>
      <c r="H729" s="14">
        <f>VLOOKUP($C729,'commute time q1 q2 q3'!$C$2:$F$957,2,FALSE)</f>
        <v>12.634052894924945</v>
      </c>
      <c r="I729" s="4">
        <f t="shared" si="66"/>
        <v>0.28541666666666671</v>
      </c>
      <c r="J729" s="13">
        <f t="shared" si="67"/>
        <v>20.000000000000089</v>
      </c>
      <c r="K729" s="4"/>
      <c r="L729" s="4">
        <f>VLOOKUP($C729,'time leaving home q1 q2 q3'!$C$2:$F$956,3,FALSE)</f>
        <v>0.31944444444444448</v>
      </c>
      <c r="M729" s="14">
        <f>VLOOKUP($C729,'commute time q1 q2 q3'!$C$2:$F$957,3,FALSE)</f>
        <v>18.467009548301068</v>
      </c>
      <c r="N729" s="4">
        <f t="shared" si="68"/>
        <v>0.33194444444444449</v>
      </c>
      <c r="O729" s="13">
        <f t="shared" si="69"/>
        <v>87.000000000000085</v>
      </c>
      <c r="Q729" s="4">
        <f>VLOOKUP($C729,'time leaving home q1 q2 q3'!$C$2:$F$956,4,FALSE)</f>
        <v>0.38472222222222219</v>
      </c>
      <c r="R729" s="14">
        <f>VLOOKUP($C729,'commute time q1 q2 q3'!$C$2:$F$957,3,FALSE)</f>
        <v>18.467009548301068</v>
      </c>
      <c r="S729" s="4">
        <f t="shared" si="70"/>
        <v>0.3972222222222222</v>
      </c>
      <c r="T729" s="13">
        <f t="shared" si="71"/>
        <v>181</v>
      </c>
    </row>
    <row r="730" spans="1:20" x14ac:dyDescent="0.25">
      <c r="A730" s="6" t="s">
        <v>1526</v>
      </c>
      <c r="B730" s="6">
        <v>41540</v>
      </c>
      <c r="C730" s="6" t="s">
        <v>1527</v>
      </c>
      <c r="D730" s="6" t="str">
        <f>VLOOKUP(C730,'alternate id'!$A$2:$C$956,3,FALSE)</f>
        <v>Salisbury, MD</v>
      </c>
      <c r="E730" s="4">
        <f>VLOOKUP(D730,'sunrise times'!$A$2:$B$956,2,FALSE)</f>
        <v>0.27361111111111108</v>
      </c>
      <c r="F730" s="4"/>
      <c r="G730" s="4">
        <f>VLOOKUP($C730,'time leaving home q1 q2 q3'!$C$2:$F$956,2,FALSE)</f>
        <v>0.28402777777777777</v>
      </c>
      <c r="H730" s="14">
        <f>VLOOKUP($C730,'commute time q1 q2 q3'!$C$2:$F$957,2,FALSE)</f>
        <v>11.946237664473685</v>
      </c>
      <c r="I730" s="4">
        <f t="shared" si="66"/>
        <v>0.29166666666666663</v>
      </c>
      <c r="J730" s="13">
        <f t="shared" si="67"/>
        <v>25.999999999999986</v>
      </c>
      <c r="K730" s="4"/>
      <c r="L730" s="4">
        <f>VLOOKUP($C730,'time leaving home q1 q2 q3'!$C$2:$F$956,3,FALSE)</f>
        <v>0.32013888888888892</v>
      </c>
      <c r="M730" s="14">
        <f>VLOOKUP($C730,'commute time q1 q2 q3'!$C$2:$F$957,3,FALSE)</f>
        <v>17.938844746004822</v>
      </c>
      <c r="N730" s="4">
        <f t="shared" si="68"/>
        <v>0.33194444444444449</v>
      </c>
      <c r="O730" s="13">
        <f t="shared" si="69"/>
        <v>84.000000000000114</v>
      </c>
      <c r="Q730" s="4">
        <f>VLOOKUP($C730,'time leaving home q1 q2 q3'!$C$2:$F$956,4,FALSE)</f>
        <v>0.37222222222222223</v>
      </c>
      <c r="R730" s="14">
        <f>VLOOKUP($C730,'commute time q1 q2 q3'!$C$2:$F$957,3,FALSE)</f>
        <v>17.938844746004822</v>
      </c>
      <c r="S730" s="4">
        <f t="shared" si="70"/>
        <v>0.3840277777777778</v>
      </c>
      <c r="T730" s="13">
        <f t="shared" si="71"/>
        <v>159.00000000000009</v>
      </c>
    </row>
    <row r="731" spans="1:20" x14ac:dyDescent="0.25">
      <c r="A731" s="6" t="s">
        <v>1040</v>
      </c>
      <c r="B731" s="6">
        <v>31540</v>
      </c>
      <c r="C731" s="6" t="s">
        <v>1041</v>
      </c>
      <c r="D731" s="6" t="str">
        <f>VLOOKUP(C731,'alternate id'!$A$2:$C$956,3,FALSE)</f>
        <v>Madison, WI</v>
      </c>
      <c r="E731" s="4">
        <f>VLOOKUP(D731,'sunrise times'!$A$2:$B$956,2,FALSE)</f>
        <v>0.27013888888888887</v>
      </c>
      <c r="F731" s="4"/>
      <c r="G731" s="4">
        <f>VLOOKUP($C731,'time leaving home q1 q2 q3'!$C$2:$F$956,2,FALSE)</f>
        <v>0.28472222222222221</v>
      </c>
      <c r="H731" s="14">
        <f>VLOOKUP($C731,'commute time q1 q2 q3'!$C$2:$F$957,2,FALSE)</f>
        <v>12.280476626947754</v>
      </c>
      <c r="I731" s="4">
        <f t="shared" si="66"/>
        <v>0.29305555555555557</v>
      </c>
      <c r="J731" s="13">
        <f t="shared" si="67"/>
        <v>33.000000000000043</v>
      </c>
      <c r="K731" s="4"/>
      <c r="L731" s="4">
        <f>VLOOKUP($C731,'time leaving home q1 q2 q3'!$C$2:$F$956,3,FALSE)</f>
        <v>0.32013888888888892</v>
      </c>
      <c r="M731" s="14">
        <f>VLOOKUP($C731,'commute time q1 q2 q3'!$C$2:$F$957,3,FALSE)</f>
        <v>20.045657757062685</v>
      </c>
      <c r="N731" s="4">
        <f t="shared" si="68"/>
        <v>0.33402777777777781</v>
      </c>
      <c r="O731" s="13">
        <f t="shared" si="69"/>
        <v>92.000000000000085</v>
      </c>
      <c r="Q731" s="4">
        <f>VLOOKUP($C731,'time leaving home q1 q2 q3'!$C$2:$F$956,4,FALSE)</f>
        <v>0.37013888888888885</v>
      </c>
      <c r="R731" s="14">
        <f>VLOOKUP($C731,'commute time q1 q2 q3'!$C$2:$F$957,3,FALSE)</f>
        <v>20.045657757062685</v>
      </c>
      <c r="S731" s="4">
        <f t="shared" si="70"/>
        <v>0.38402777777777775</v>
      </c>
      <c r="T731" s="13">
        <f t="shared" si="71"/>
        <v>163.99999999999997</v>
      </c>
    </row>
    <row r="732" spans="1:20" x14ac:dyDescent="0.25">
      <c r="A732" s="6" t="s">
        <v>1644</v>
      </c>
      <c r="B732" s="6">
        <v>43940</v>
      </c>
      <c r="C732" s="6" t="s">
        <v>1645</v>
      </c>
      <c r="D732" s="6" t="str">
        <f>VLOOKUP(C732,'alternate id'!$A$2:$C$956,3,FALSE)</f>
        <v>Spearfish, SD</v>
      </c>
      <c r="E732" s="4">
        <f>VLOOKUP(D732,'sunrise times'!$A$2:$B$956,2,FALSE)</f>
        <v>0.26874999999999999</v>
      </c>
      <c r="F732" s="4"/>
      <c r="G732" s="4">
        <f>VLOOKUP($C732,'time leaving home q1 q2 q3'!$C$2:$F$956,2,FALSE)</f>
        <v>0.27777777777777779</v>
      </c>
      <c r="H732" s="14">
        <f>VLOOKUP($C732,'commute time q1 q2 q3'!$C$2:$F$957,2,FALSE)</f>
        <v>7.6816838995568686</v>
      </c>
      <c r="I732" s="4">
        <f t="shared" si="66"/>
        <v>0.28263888888888888</v>
      </c>
      <c r="J732" s="13">
        <f t="shared" si="67"/>
        <v>20.000000000000007</v>
      </c>
      <c r="K732" s="4"/>
      <c r="L732" s="4">
        <f>VLOOKUP($C732,'time leaving home q1 q2 q3'!$C$2:$F$956,3,FALSE)</f>
        <v>0.32013888888888892</v>
      </c>
      <c r="M732" s="14">
        <f>VLOOKUP($C732,'commute time q1 q2 q3'!$C$2:$F$957,3,FALSE)</f>
        <v>12.95601173020528</v>
      </c>
      <c r="N732" s="4">
        <f t="shared" si="68"/>
        <v>0.32847222222222228</v>
      </c>
      <c r="O732" s="13">
        <f t="shared" si="69"/>
        <v>86.000000000000099</v>
      </c>
      <c r="Q732" s="4">
        <f>VLOOKUP($C732,'time leaving home q1 q2 q3'!$C$2:$F$956,4,FALSE)</f>
        <v>0.37291666666666662</v>
      </c>
      <c r="R732" s="14">
        <f>VLOOKUP($C732,'commute time q1 q2 q3'!$C$2:$F$957,3,FALSE)</f>
        <v>12.95601173020528</v>
      </c>
      <c r="S732" s="4">
        <f t="shared" si="70"/>
        <v>0.38124999999999998</v>
      </c>
      <c r="T732" s="13">
        <f t="shared" si="71"/>
        <v>161.99999999999997</v>
      </c>
    </row>
    <row r="733" spans="1:20" x14ac:dyDescent="0.25">
      <c r="A733" s="6" t="s">
        <v>1832</v>
      </c>
      <c r="B733" s="6">
        <v>47900</v>
      </c>
      <c r="C733" s="6" t="s">
        <v>1833</v>
      </c>
      <c r="D733" s="6" t="str">
        <f>VLOOKUP(C733,'alternate id'!$A$2:$C$956,3,FALSE)</f>
        <v>Washington, DC</v>
      </c>
      <c r="E733" s="4">
        <f>VLOOKUP(D733,'sunrise times'!$A$2:$B$956,2,FALSE)</f>
        <v>0.27847222222222223</v>
      </c>
      <c r="F733" s="4"/>
      <c r="G733" s="4">
        <f>VLOOKUP($C733,'time leaving home q1 q2 q3'!$C$2:$F$956,2,FALSE)</f>
        <v>0.27638888888888891</v>
      </c>
      <c r="H733" s="14">
        <f>VLOOKUP($C733,'commute time q1 q2 q3'!$C$2:$F$957,2,FALSE)</f>
        <v>18.634791949380123</v>
      </c>
      <c r="I733" s="4">
        <f t="shared" si="66"/>
        <v>0.28888888888888892</v>
      </c>
      <c r="J733" s="13">
        <f t="shared" si="67"/>
        <v>15.000000000000027</v>
      </c>
      <c r="K733" s="4"/>
      <c r="L733" s="4">
        <f>VLOOKUP($C733,'time leaving home q1 q2 q3'!$C$2:$F$956,3,FALSE)</f>
        <v>0.32013888888888892</v>
      </c>
      <c r="M733" s="14">
        <f>VLOOKUP($C733,'commute time q1 q2 q3'!$C$2:$F$957,3,FALSE)</f>
        <v>31.459342782933987</v>
      </c>
      <c r="N733" s="4">
        <f t="shared" si="68"/>
        <v>0.34166666666666667</v>
      </c>
      <c r="O733" s="13">
        <f t="shared" si="69"/>
        <v>91</v>
      </c>
      <c r="Q733" s="4">
        <f>VLOOKUP($C733,'time leaving home q1 q2 q3'!$C$2:$F$956,4,FALSE)</f>
        <v>0.3659722222222222</v>
      </c>
      <c r="R733" s="14">
        <f>VLOOKUP($C733,'commute time q1 q2 q3'!$C$2:$F$957,3,FALSE)</f>
        <v>31.459342782933987</v>
      </c>
      <c r="S733" s="4">
        <f t="shared" si="70"/>
        <v>0.38749999999999996</v>
      </c>
      <c r="T733" s="13">
        <f t="shared" si="71"/>
        <v>156.99999999999991</v>
      </c>
    </row>
    <row r="734" spans="1:20" x14ac:dyDescent="0.25">
      <c r="A734" s="6" t="s">
        <v>16</v>
      </c>
      <c r="B734" s="6">
        <v>10300</v>
      </c>
      <c r="C734" s="6" t="s">
        <v>17</v>
      </c>
      <c r="D734" s="6" t="str">
        <f>VLOOKUP(C734,'alternate id'!$A$2:$C$956,3,FALSE)</f>
        <v>Adrian, MI</v>
      </c>
      <c r="E734" s="4">
        <f>VLOOKUP(D734,'sunrise times'!$A$2:$B$956,2,FALSE)</f>
        <v>0.29722222222222222</v>
      </c>
      <c r="F734" s="4"/>
      <c r="G734" s="4">
        <f>VLOOKUP($C734,'time leaving home q1 q2 q3'!$C$2:$F$956,2,FALSE)</f>
        <v>0.27430555555555552</v>
      </c>
      <c r="H734" s="14">
        <f>VLOOKUP($C734,'commute time q1 q2 q3'!$C$2:$F$957,2,FALSE)</f>
        <v>11.418142280211246</v>
      </c>
      <c r="I734" s="4">
        <f t="shared" si="66"/>
        <v>0.28194444444444439</v>
      </c>
      <c r="J734" s="13">
        <f t="shared" si="67"/>
        <v>-22.000000000000082</v>
      </c>
      <c r="K734" s="4"/>
      <c r="L734" s="4">
        <f>VLOOKUP($C734,'time leaving home q1 q2 q3'!$C$2:$F$956,3,FALSE)</f>
        <v>0.32013888888888892</v>
      </c>
      <c r="M734" s="14">
        <f>VLOOKUP($C734,'commute time q1 q2 q3'!$C$2:$F$957,3,FALSE)</f>
        <v>21.248766041461007</v>
      </c>
      <c r="N734" s="4">
        <f t="shared" si="68"/>
        <v>0.33472222222222225</v>
      </c>
      <c r="O734" s="13">
        <f t="shared" si="69"/>
        <v>54.000000000000043</v>
      </c>
      <c r="Q734" s="4">
        <f>VLOOKUP($C734,'time leaving home q1 q2 q3'!$C$2:$F$956,4,FALSE)</f>
        <v>0.40902777777777777</v>
      </c>
      <c r="R734" s="14">
        <f>VLOOKUP($C734,'commute time q1 q2 q3'!$C$2:$F$957,3,FALSE)</f>
        <v>21.248766041461007</v>
      </c>
      <c r="S734" s="4">
        <f t="shared" si="70"/>
        <v>0.4236111111111111</v>
      </c>
      <c r="T734" s="13">
        <f t="shared" si="71"/>
        <v>182</v>
      </c>
    </row>
    <row r="735" spans="1:20" x14ac:dyDescent="0.25">
      <c r="A735" s="6" t="s">
        <v>1208</v>
      </c>
      <c r="B735" s="6">
        <v>34860</v>
      </c>
      <c r="C735" s="6" t="s">
        <v>1209</v>
      </c>
      <c r="D735" s="6" t="str">
        <f>VLOOKUP(C735,'alternate id'!$A$2:$C$956,3,FALSE)</f>
        <v>Nacogdoches, TX</v>
      </c>
      <c r="E735" s="4">
        <f>VLOOKUP(D735,'sunrise times'!$A$2:$B$956,2,FALSE)</f>
        <v>0.28541666666666665</v>
      </c>
      <c r="F735" s="4"/>
      <c r="G735" s="4">
        <f>VLOOKUP($C735,'time leaving home q1 q2 q3'!$C$2:$F$956,2,FALSE)</f>
        <v>0.28263888888888888</v>
      </c>
      <c r="H735" s="14">
        <f>VLOOKUP($C735,'commute time q1 q2 q3'!$C$2:$F$957,2,FALSE)</f>
        <v>8.8090692124105008</v>
      </c>
      <c r="I735" s="4">
        <f t="shared" si="66"/>
        <v>0.28819444444444442</v>
      </c>
      <c r="J735" s="13">
        <f t="shared" si="67"/>
        <v>3.9999999999999858</v>
      </c>
      <c r="K735" s="4"/>
      <c r="L735" s="4">
        <f>VLOOKUP($C735,'time leaving home q1 q2 q3'!$C$2:$F$956,3,FALSE)</f>
        <v>0.32013888888888892</v>
      </c>
      <c r="M735" s="14">
        <f>VLOOKUP($C735,'commute time q1 q2 q3'!$C$2:$F$957,3,FALSE)</f>
        <v>15.348371531966224</v>
      </c>
      <c r="N735" s="4">
        <f t="shared" si="68"/>
        <v>0.3305555555555556</v>
      </c>
      <c r="O735" s="13">
        <f t="shared" si="69"/>
        <v>65.000000000000085</v>
      </c>
      <c r="Q735" s="4">
        <f>VLOOKUP($C735,'time leaving home q1 q2 q3'!$C$2:$F$956,4,FALSE)</f>
        <v>0.40208333333333335</v>
      </c>
      <c r="R735" s="14">
        <f>VLOOKUP($C735,'commute time q1 q2 q3'!$C$2:$F$957,3,FALSE)</f>
        <v>15.348371531966224</v>
      </c>
      <c r="S735" s="4">
        <f t="shared" si="70"/>
        <v>0.41250000000000003</v>
      </c>
      <c r="T735" s="13">
        <f t="shared" si="71"/>
        <v>183.00000000000006</v>
      </c>
    </row>
    <row r="736" spans="1:20" x14ac:dyDescent="0.25">
      <c r="A736" s="6" t="s">
        <v>70</v>
      </c>
      <c r="B736" s="6">
        <v>11340</v>
      </c>
      <c r="C736" s="6" t="s">
        <v>71</v>
      </c>
      <c r="D736" s="6" t="str">
        <f>VLOOKUP(C736,'alternate id'!$A$2:$C$956,3,FALSE)</f>
        <v>Anderson, SC</v>
      </c>
      <c r="E736" s="4">
        <f>VLOOKUP(D736,'sunrise times'!$A$2:$B$956,2,FALSE)</f>
        <v>0.29375000000000001</v>
      </c>
      <c r="F736" s="4"/>
      <c r="G736" s="4">
        <f>VLOOKUP($C736,'time leaving home q1 q2 q3'!$C$2:$F$956,2,FALSE)</f>
        <v>0.28263888888888888</v>
      </c>
      <c r="H736" s="14">
        <f>VLOOKUP($C736,'commute time q1 q2 q3'!$C$2:$F$957,2,FALSE)</f>
        <v>12.870499513460915</v>
      </c>
      <c r="I736" s="4">
        <f t="shared" si="66"/>
        <v>0.29097222222222224</v>
      </c>
      <c r="J736" s="13">
        <f t="shared" si="67"/>
        <v>-3.9999999999999858</v>
      </c>
      <c r="K736" s="4"/>
      <c r="L736" s="4">
        <f>VLOOKUP($C736,'time leaving home q1 q2 q3'!$C$2:$F$956,3,FALSE)</f>
        <v>0.32013888888888892</v>
      </c>
      <c r="M736" s="14">
        <f>VLOOKUP($C736,'commute time q1 q2 q3'!$C$2:$F$957,3,FALSE)</f>
        <v>20.886437584318706</v>
      </c>
      <c r="N736" s="4">
        <f t="shared" si="68"/>
        <v>0.33402777777777781</v>
      </c>
      <c r="O736" s="13">
        <f t="shared" si="69"/>
        <v>58.000000000000028</v>
      </c>
      <c r="Q736" s="4">
        <f>VLOOKUP($C736,'time leaving home q1 q2 q3'!$C$2:$F$956,4,FALSE)</f>
        <v>0.37152777777777773</v>
      </c>
      <c r="R736" s="14">
        <f>VLOOKUP($C736,'commute time q1 q2 q3'!$C$2:$F$957,3,FALSE)</f>
        <v>20.886437584318706</v>
      </c>
      <c r="S736" s="4">
        <f t="shared" si="70"/>
        <v>0.38541666666666663</v>
      </c>
      <c r="T736" s="13">
        <f t="shared" si="71"/>
        <v>131.99999999999994</v>
      </c>
    </row>
    <row r="737" spans="1:20" x14ac:dyDescent="0.25">
      <c r="A737" s="6" t="s">
        <v>1178</v>
      </c>
      <c r="B737" s="6">
        <v>34260</v>
      </c>
      <c r="C737" s="6" t="s">
        <v>1179</v>
      </c>
      <c r="D737" s="6" t="str">
        <f>VLOOKUP(C737,'alternate id'!$A$2:$C$956,3,FALSE)</f>
        <v>Mountain Home, AR</v>
      </c>
      <c r="E737" s="4">
        <f>VLOOKUP(D737,'sunrise times'!$A$2:$B$956,2,FALSE)</f>
        <v>0.27916666666666667</v>
      </c>
      <c r="F737" s="4"/>
      <c r="G737" s="4">
        <f>VLOOKUP($C737,'time leaving home q1 q2 q3'!$C$2:$F$956,2,FALSE)</f>
        <v>0.28263888888888888</v>
      </c>
      <c r="H737" s="14">
        <f>VLOOKUP($C737,'commute time q1 q2 q3'!$C$2:$F$957,2,FALSE)</f>
        <v>8.3418951752863588</v>
      </c>
      <c r="I737" s="4">
        <f t="shared" si="66"/>
        <v>0.28819444444444442</v>
      </c>
      <c r="J737" s="13">
        <f t="shared" si="67"/>
        <v>12.999999999999954</v>
      </c>
      <c r="K737" s="4"/>
      <c r="L737" s="4">
        <f>VLOOKUP($C737,'time leaving home q1 q2 q3'!$C$2:$F$956,3,FALSE)</f>
        <v>0.32013888888888892</v>
      </c>
      <c r="M737" s="14">
        <f>VLOOKUP($C737,'commute time q1 q2 q3'!$C$2:$F$957,3,FALSE)</f>
        <v>13.714550509731232</v>
      </c>
      <c r="N737" s="4">
        <f t="shared" si="68"/>
        <v>0.32916666666666672</v>
      </c>
      <c r="O737" s="13">
        <f t="shared" si="69"/>
        <v>72.000000000000057</v>
      </c>
      <c r="Q737" s="4">
        <f>VLOOKUP($C737,'time leaving home q1 q2 q3'!$C$2:$F$956,4,FALSE)</f>
        <v>0.38611111111111113</v>
      </c>
      <c r="R737" s="14">
        <f>VLOOKUP($C737,'commute time q1 q2 q3'!$C$2:$F$957,3,FALSE)</f>
        <v>13.714550509731232</v>
      </c>
      <c r="S737" s="4">
        <f t="shared" si="70"/>
        <v>0.39513888888888893</v>
      </c>
      <c r="T737" s="13">
        <f t="shared" si="71"/>
        <v>167.00000000000006</v>
      </c>
    </row>
    <row r="738" spans="1:20" x14ac:dyDescent="0.25">
      <c r="A738" s="6" t="s">
        <v>1458</v>
      </c>
      <c r="B738" s="6">
        <v>40080</v>
      </c>
      <c r="C738" s="6" t="s">
        <v>1459</v>
      </c>
      <c r="D738" s="6" t="str">
        <f>VLOOKUP(C738,'alternate id'!$A$2:$C$956,3,FALSE)</f>
        <v>Richmond, KY</v>
      </c>
      <c r="E738" s="4">
        <f>VLOOKUP(D738,'sunrise times'!$A$2:$B$956,2,FALSE)</f>
        <v>0.29791666666666666</v>
      </c>
      <c r="F738" s="4"/>
      <c r="G738" s="4">
        <f>VLOOKUP($C738,'time leaving home q1 q2 q3'!$C$2:$F$956,2,FALSE)</f>
        <v>0.28055555555555556</v>
      </c>
      <c r="H738" s="14">
        <f>VLOOKUP($C738,'commute time q1 q2 q3'!$C$2:$F$957,2,FALSE)</f>
        <v>11.275307073274035</v>
      </c>
      <c r="I738" s="4">
        <f t="shared" si="66"/>
        <v>0.28819444444444442</v>
      </c>
      <c r="J738" s="13">
        <f t="shared" si="67"/>
        <v>-14.00000000000003</v>
      </c>
      <c r="K738" s="4"/>
      <c r="L738" s="4">
        <f>VLOOKUP($C738,'time leaving home q1 q2 q3'!$C$2:$F$956,3,FALSE)</f>
        <v>0.32013888888888892</v>
      </c>
      <c r="M738" s="14">
        <f>VLOOKUP($C738,'commute time q1 q2 q3'!$C$2:$F$957,3,FALSE)</f>
        <v>18.621852586601555</v>
      </c>
      <c r="N738" s="4">
        <f t="shared" si="68"/>
        <v>0.33263888888888893</v>
      </c>
      <c r="O738" s="13">
        <f t="shared" si="69"/>
        <v>50.000000000000057</v>
      </c>
      <c r="Q738" s="4">
        <f>VLOOKUP($C738,'time leaving home q1 q2 q3'!$C$2:$F$956,4,FALSE)</f>
        <v>0.40763888888888888</v>
      </c>
      <c r="R738" s="14">
        <f>VLOOKUP($C738,'commute time q1 q2 q3'!$C$2:$F$957,3,FALSE)</f>
        <v>18.621852586601555</v>
      </c>
      <c r="S738" s="4">
        <f t="shared" si="70"/>
        <v>0.4201388888888889</v>
      </c>
      <c r="T738" s="13">
        <f t="shared" si="71"/>
        <v>176</v>
      </c>
    </row>
    <row r="739" spans="1:20" x14ac:dyDescent="0.25">
      <c r="A739" s="6" t="s">
        <v>1348</v>
      </c>
      <c r="B739" s="6">
        <v>37780</v>
      </c>
      <c r="C739" s="6" t="s">
        <v>1349</v>
      </c>
      <c r="D739" s="6" t="str">
        <f>VLOOKUP(C739,'alternate id'!$A$2:$C$956,3,FALSE)</f>
        <v>Pecos, TX</v>
      </c>
      <c r="E739" s="4">
        <f>VLOOKUP(D739,'sunrise times'!$A$2:$B$956,2,FALSE)</f>
        <v>0.31041666666666667</v>
      </c>
      <c r="F739" s="4"/>
      <c r="G739" s="4">
        <f>VLOOKUP($C739,'time leaving home q1 q2 q3'!$C$2:$F$956,2,FALSE)</f>
        <v>0.28680555555555559</v>
      </c>
      <c r="H739" s="14">
        <f>VLOOKUP($C739,'commute time q1 q2 q3'!$C$2:$F$957,2,FALSE)</f>
        <v>8.3471861471861466</v>
      </c>
      <c r="I739" s="4">
        <f t="shared" si="66"/>
        <v>0.29236111111111113</v>
      </c>
      <c r="J739" s="13">
        <f t="shared" si="67"/>
        <v>-25.999999999999986</v>
      </c>
      <c r="K739" s="4"/>
      <c r="L739" s="4">
        <f>VLOOKUP($C739,'time leaving home q1 q2 q3'!$C$2:$F$956,3,FALSE)</f>
        <v>0.32013888888888892</v>
      </c>
      <c r="M739" s="14">
        <f>VLOOKUP($C739,'commute time q1 q2 q3'!$C$2:$F$957,3,FALSE)</f>
        <v>12.66951566951567</v>
      </c>
      <c r="N739" s="4">
        <f t="shared" si="68"/>
        <v>0.32847222222222228</v>
      </c>
      <c r="O739" s="13">
        <f t="shared" si="69"/>
        <v>26.000000000000068</v>
      </c>
      <c r="Q739" s="4">
        <f>VLOOKUP($C739,'time leaving home q1 q2 q3'!$C$2:$F$956,4,FALSE)</f>
        <v>0.3520833333333333</v>
      </c>
      <c r="R739" s="14">
        <f>VLOOKUP($C739,'commute time q1 q2 q3'!$C$2:$F$957,3,FALSE)</f>
        <v>12.66951566951567</v>
      </c>
      <c r="S739" s="4">
        <f t="shared" si="70"/>
        <v>0.36041666666666666</v>
      </c>
      <c r="T739" s="13">
        <f t="shared" si="71"/>
        <v>71.999999999999972</v>
      </c>
    </row>
    <row r="740" spans="1:20" x14ac:dyDescent="0.25">
      <c r="A740" s="6" t="s">
        <v>1814</v>
      </c>
      <c r="B740" s="6">
        <v>47460</v>
      </c>
      <c r="C740" s="6" t="s">
        <v>1815</v>
      </c>
      <c r="D740" s="6" t="str">
        <f>VLOOKUP(C740,'alternate id'!$A$2:$C$956,3,FALSE)</f>
        <v>Walla Walla, WA</v>
      </c>
      <c r="E740" s="4">
        <f>VLOOKUP(D740,'sunrise times'!$A$2:$B$956,2,FALSE)</f>
        <v>0.26666666666666666</v>
      </c>
      <c r="F740" s="4"/>
      <c r="G740" s="4">
        <f>VLOOKUP($C740,'time leaving home q1 q2 q3'!$C$2:$F$956,2,FALSE)</f>
        <v>0.28263888888888888</v>
      </c>
      <c r="H740" s="14">
        <f>VLOOKUP($C740,'commute time q1 q2 q3'!$C$2:$F$957,2,FALSE)</f>
        <v>7.393600497048773</v>
      </c>
      <c r="I740" s="4">
        <f t="shared" si="66"/>
        <v>0.28749999999999998</v>
      </c>
      <c r="J740" s="13">
        <f t="shared" si="67"/>
        <v>29.999999999999972</v>
      </c>
      <c r="K740" s="4"/>
      <c r="L740" s="4">
        <f>VLOOKUP($C740,'time leaving home q1 q2 q3'!$C$2:$F$956,3,FALSE)</f>
        <v>0.32013888888888892</v>
      </c>
      <c r="M740" s="14">
        <f>VLOOKUP($C740,'commute time q1 q2 q3'!$C$2:$F$957,3,FALSE)</f>
        <v>12.008208736440926</v>
      </c>
      <c r="N740" s="4">
        <f t="shared" si="68"/>
        <v>0.32847222222222228</v>
      </c>
      <c r="O740" s="13">
        <f t="shared" si="69"/>
        <v>89.000000000000085</v>
      </c>
      <c r="Q740" s="4">
        <f>VLOOKUP($C740,'time leaving home q1 q2 q3'!$C$2:$F$956,4,FALSE)</f>
        <v>0.38125000000000003</v>
      </c>
      <c r="R740" s="14">
        <f>VLOOKUP($C740,'commute time q1 q2 q3'!$C$2:$F$957,3,FALSE)</f>
        <v>12.008208736440926</v>
      </c>
      <c r="S740" s="4">
        <f t="shared" si="70"/>
        <v>0.38958333333333339</v>
      </c>
      <c r="T740" s="13">
        <f t="shared" si="71"/>
        <v>177.00000000000009</v>
      </c>
    </row>
    <row r="741" spans="1:20" x14ac:dyDescent="0.25">
      <c r="A741" s="6" t="s">
        <v>596</v>
      </c>
      <c r="B741" s="6">
        <v>22300</v>
      </c>
      <c r="C741" s="6" t="s">
        <v>597</v>
      </c>
      <c r="D741" s="6" t="str">
        <f>VLOOKUP(C741,'alternate id'!$A$2:$C$956,3,FALSE)</f>
        <v>Findlay, OH</v>
      </c>
      <c r="E741" s="4">
        <f>VLOOKUP(D741,'sunrise times'!$A$2:$B$956,2,FALSE)</f>
        <v>0.29583333333333334</v>
      </c>
      <c r="F741" s="4"/>
      <c r="G741" s="4">
        <f>VLOOKUP($C741,'time leaving home q1 q2 q3'!$C$2:$F$956,2,FALSE)</f>
        <v>0.27708333333333335</v>
      </c>
      <c r="H741" s="14">
        <f>VLOOKUP($C741,'commute time q1 q2 q3'!$C$2:$F$957,2,FALSE)</f>
        <v>8.8978534418948918</v>
      </c>
      <c r="I741" s="4">
        <f t="shared" si="66"/>
        <v>0.28263888888888888</v>
      </c>
      <c r="J741" s="13">
        <f t="shared" si="67"/>
        <v>-19.000000000000014</v>
      </c>
      <c r="K741" s="4"/>
      <c r="L741" s="4">
        <f>VLOOKUP($C741,'time leaving home q1 q2 q3'!$C$2:$F$956,3,FALSE)</f>
        <v>0.32013888888888892</v>
      </c>
      <c r="M741" s="14">
        <f>VLOOKUP($C741,'commute time q1 q2 q3'!$C$2:$F$957,3,FALSE)</f>
        <v>13.99388379204893</v>
      </c>
      <c r="N741" s="4">
        <f t="shared" si="68"/>
        <v>0.32916666666666672</v>
      </c>
      <c r="O741" s="13">
        <f t="shared" si="69"/>
        <v>48.000000000000064</v>
      </c>
      <c r="Q741" s="4">
        <f>VLOOKUP($C741,'time leaving home q1 q2 q3'!$C$2:$F$956,4,FALSE)</f>
        <v>0.40833333333333338</v>
      </c>
      <c r="R741" s="14">
        <f>VLOOKUP($C741,'commute time q1 q2 q3'!$C$2:$F$957,3,FALSE)</f>
        <v>13.99388379204893</v>
      </c>
      <c r="S741" s="4">
        <f t="shared" si="70"/>
        <v>0.41736111111111118</v>
      </c>
      <c r="T741" s="13">
        <f t="shared" si="71"/>
        <v>175.00000000000009</v>
      </c>
    </row>
    <row r="742" spans="1:20" x14ac:dyDescent="0.25">
      <c r="A742" s="6" t="s">
        <v>996</v>
      </c>
      <c r="B742" s="6">
        <v>30620</v>
      </c>
      <c r="C742" s="6" t="s">
        <v>997</v>
      </c>
      <c r="D742" s="6" t="str">
        <f>VLOOKUP(C742,'alternate id'!$A$2:$C$956,3,FALSE)</f>
        <v>Lima, OH</v>
      </c>
      <c r="E742" s="4">
        <f>VLOOKUP(D742,'sunrise times'!$A$2:$B$956,2,FALSE)</f>
        <v>0.29722222222222222</v>
      </c>
      <c r="F742" s="4"/>
      <c r="G742" s="4">
        <f>VLOOKUP($C742,'time leaving home q1 q2 q3'!$C$2:$F$956,2,FALSE)</f>
        <v>0.27777777777777779</v>
      </c>
      <c r="H742" s="14">
        <f>VLOOKUP($C742,'commute time q1 q2 q3'!$C$2:$F$957,2,FALSE)</f>
        <v>10.871205455345358</v>
      </c>
      <c r="I742" s="4">
        <f t="shared" si="66"/>
        <v>0.28472222222222221</v>
      </c>
      <c r="J742" s="13">
        <f t="shared" si="67"/>
        <v>-18.000000000000014</v>
      </c>
      <c r="K742" s="4"/>
      <c r="L742" s="4">
        <f>VLOOKUP($C742,'time leaving home q1 q2 q3'!$C$2:$F$956,3,FALSE)</f>
        <v>0.32013888888888892</v>
      </c>
      <c r="M742" s="14">
        <f>VLOOKUP($C742,'commute time q1 q2 q3'!$C$2:$F$957,3,FALSE)</f>
        <v>16.884272653628052</v>
      </c>
      <c r="N742" s="4">
        <f t="shared" si="68"/>
        <v>0.33125000000000004</v>
      </c>
      <c r="O742" s="13">
        <f t="shared" si="69"/>
        <v>49.000000000000071</v>
      </c>
      <c r="Q742" s="4">
        <f>VLOOKUP($C742,'time leaving home q1 q2 q3'!$C$2:$F$956,4,FALSE)</f>
        <v>0.43055555555555558</v>
      </c>
      <c r="R742" s="14">
        <f>VLOOKUP($C742,'commute time q1 q2 q3'!$C$2:$F$957,3,FALSE)</f>
        <v>16.884272653628052</v>
      </c>
      <c r="S742" s="4">
        <f t="shared" si="70"/>
        <v>0.44166666666666671</v>
      </c>
      <c r="T742" s="13">
        <f t="shared" si="71"/>
        <v>208.00000000000006</v>
      </c>
    </row>
    <row r="743" spans="1:20" x14ac:dyDescent="0.25">
      <c r="A743" s="6" t="s">
        <v>160</v>
      </c>
      <c r="B743" s="6">
        <v>13220</v>
      </c>
      <c r="C743" s="6" t="s">
        <v>161</v>
      </c>
      <c r="D743" s="6" t="str">
        <f>VLOOKUP(C743,'alternate id'!$A$2:$C$956,3,FALSE)</f>
        <v>Beckley, WV</v>
      </c>
      <c r="E743" s="4">
        <f>VLOOKUP(D743,'sunrise times'!$A$2:$B$956,2,FALSE)</f>
        <v>0.28958333333333336</v>
      </c>
      <c r="F743" s="4"/>
      <c r="G743" s="4">
        <f>VLOOKUP($C743,'time leaving home q1 q2 q3'!$C$2:$F$956,2,FALSE)</f>
        <v>0.27847222222222223</v>
      </c>
      <c r="H743" s="14">
        <f>VLOOKUP($C743,'commute time q1 q2 q3'!$C$2:$F$957,2,FALSE)</f>
        <v>11.831738580971294</v>
      </c>
      <c r="I743" s="4">
        <f t="shared" si="66"/>
        <v>0.28611111111111109</v>
      </c>
      <c r="J743" s="13">
        <f t="shared" si="67"/>
        <v>-5.0000000000000622</v>
      </c>
      <c r="K743" s="4"/>
      <c r="L743" s="4">
        <f>VLOOKUP($C743,'time leaving home q1 q2 q3'!$C$2:$F$956,3,FALSE)</f>
        <v>0.32013888888888892</v>
      </c>
      <c r="M743" s="14">
        <f>VLOOKUP($C743,'commute time q1 q2 q3'!$C$2:$F$957,3,FALSE)</f>
        <v>18.036065573770493</v>
      </c>
      <c r="N743" s="4">
        <f t="shared" si="68"/>
        <v>0.33263888888888893</v>
      </c>
      <c r="O743" s="13">
        <f t="shared" si="69"/>
        <v>62.000000000000014</v>
      </c>
      <c r="Q743" s="4">
        <f>VLOOKUP($C743,'time leaving home q1 q2 q3'!$C$2:$F$956,4,FALSE)</f>
        <v>0.37083333333333335</v>
      </c>
      <c r="R743" s="14">
        <f>VLOOKUP($C743,'commute time q1 q2 q3'!$C$2:$F$957,3,FALSE)</f>
        <v>18.036065573770493</v>
      </c>
      <c r="S743" s="4">
        <f t="shared" si="70"/>
        <v>0.38333333333333336</v>
      </c>
      <c r="T743" s="13">
        <f t="shared" si="71"/>
        <v>135</v>
      </c>
    </row>
    <row r="744" spans="1:20" x14ac:dyDescent="0.25">
      <c r="A744" s="6" t="s">
        <v>814</v>
      </c>
      <c r="B744" s="6">
        <v>26820</v>
      </c>
      <c r="C744" s="6" t="s">
        <v>815</v>
      </c>
      <c r="D744" s="6" t="str">
        <f>VLOOKUP(C744,'alternate id'!$A$2:$C$956,3,FALSE)</f>
        <v>Idaho Falls, ID</v>
      </c>
      <c r="E744" s="4">
        <f>VLOOKUP(D744,'sunrise times'!$A$2:$B$956,2,FALSE)</f>
        <v>0.29097222222222224</v>
      </c>
      <c r="F744" s="4"/>
      <c r="G744" s="4">
        <f>VLOOKUP($C744,'time leaving home q1 q2 q3'!$C$2:$F$956,2,FALSE)</f>
        <v>0.27916666666666667</v>
      </c>
      <c r="H744" s="14">
        <f>VLOOKUP($C744,'commute time q1 q2 q3'!$C$2:$F$957,2,FALSE)</f>
        <v>10.463048016701462</v>
      </c>
      <c r="I744" s="4">
        <f t="shared" si="66"/>
        <v>0.28611111111111109</v>
      </c>
      <c r="J744" s="13">
        <f t="shared" si="67"/>
        <v>-7.0000000000000551</v>
      </c>
      <c r="K744" s="4"/>
      <c r="L744" s="4">
        <f>VLOOKUP($C744,'time leaving home q1 q2 q3'!$C$2:$F$956,3,FALSE)</f>
        <v>0.32013888888888892</v>
      </c>
      <c r="M744" s="14">
        <f>VLOOKUP($C744,'commute time q1 q2 q3'!$C$2:$F$957,3,FALSE)</f>
        <v>16.131354792432528</v>
      </c>
      <c r="N744" s="4">
        <f t="shared" si="68"/>
        <v>0.33125000000000004</v>
      </c>
      <c r="O744" s="13">
        <f t="shared" si="69"/>
        <v>58.000000000000028</v>
      </c>
      <c r="Q744" s="4">
        <f>VLOOKUP($C744,'time leaving home q1 q2 q3'!$C$2:$F$956,4,FALSE)</f>
        <v>0.36319444444444443</v>
      </c>
      <c r="R744" s="14">
        <f>VLOOKUP($C744,'commute time q1 q2 q3'!$C$2:$F$957,3,FALSE)</f>
        <v>16.131354792432528</v>
      </c>
      <c r="S744" s="4">
        <f t="shared" si="70"/>
        <v>0.37430555555555556</v>
      </c>
      <c r="T744" s="13">
        <f t="shared" si="71"/>
        <v>119.99999999999997</v>
      </c>
    </row>
    <row r="745" spans="1:20" x14ac:dyDescent="0.25">
      <c r="A745" s="6" t="s">
        <v>710</v>
      </c>
      <c r="B745" s="6">
        <v>24780</v>
      </c>
      <c r="C745" s="6" t="s">
        <v>711</v>
      </c>
      <c r="D745" s="6" t="str">
        <f>VLOOKUP(C745,'alternate id'!$A$2:$C$956,3,FALSE)</f>
        <v>Greenville, NC</v>
      </c>
      <c r="E745" s="4">
        <f>VLOOKUP(D745,'sunrise times'!$A$2:$B$956,2,FALSE)</f>
        <v>0.27916666666666667</v>
      </c>
      <c r="F745" s="4"/>
      <c r="G745" s="4">
        <f>VLOOKUP($C745,'time leaving home q1 q2 q3'!$C$2:$F$956,2,FALSE)</f>
        <v>0.28680555555555559</v>
      </c>
      <c r="H745" s="14">
        <f>VLOOKUP($C745,'commute time q1 q2 q3'!$C$2:$F$957,2,FALSE)</f>
        <v>11.834450893108695</v>
      </c>
      <c r="I745" s="4">
        <f t="shared" si="66"/>
        <v>0.29444444444444445</v>
      </c>
      <c r="J745" s="13">
        <f t="shared" si="67"/>
        <v>22</v>
      </c>
      <c r="K745" s="4"/>
      <c r="L745" s="4">
        <f>VLOOKUP($C745,'time leaving home q1 q2 q3'!$C$2:$F$956,3,FALSE)</f>
        <v>0.32013888888888892</v>
      </c>
      <c r="M745" s="14">
        <f>VLOOKUP($C745,'commute time q1 q2 q3'!$C$2:$F$957,3,FALSE)</f>
        <v>17.525752362226228</v>
      </c>
      <c r="N745" s="4">
        <f t="shared" si="68"/>
        <v>0.33194444444444449</v>
      </c>
      <c r="O745" s="13">
        <f t="shared" si="69"/>
        <v>76.000000000000057</v>
      </c>
      <c r="Q745" s="4">
        <f>VLOOKUP($C745,'time leaving home q1 q2 q3'!$C$2:$F$956,4,FALSE)</f>
        <v>0.38263888888888892</v>
      </c>
      <c r="R745" s="14">
        <f>VLOOKUP($C745,'commute time q1 q2 q3'!$C$2:$F$957,3,FALSE)</f>
        <v>17.525752362226228</v>
      </c>
      <c r="S745" s="4">
        <f t="shared" si="70"/>
        <v>0.39444444444444449</v>
      </c>
      <c r="T745" s="13">
        <f t="shared" si="71"/>
        <v>166.00000000000006</v>
      </c>
    </row>
    <row r="746" spans="1:20" x14ac:dyDescent="0.25">
      <c r="A746" s="6" t="s">
        <v>744</v>
      </c>
      <c r="B746" s="6">
        <v>25500</v>
      </c>
      <c r="C746" s="6" t="s">
        <v>745</v>
      </c>
      <c r="D746" s="6" t="str">
        <f>VLOOKUP(C746,'alternate id'!$A$2:$C$956,3,FALSE)</f>
        <v>Harrisonburg, VA</v>
      </c>
      <c r="E746" s="4">
        <f>VLOOKUP(D746,'sunrise times'!$A$2:$B$956,2,FALSE)</f>
        <v>0.28333333333333333</v>
      </c>
      <c r="F746" s="4"/>
      <c r="G746" s="4">
        <f>VLOOKUP($C746,'time leaving home q1 q2 q3'!$C$2:$F$956,2,FALSE)</f>
        <v>0.27916666666666667</v>
      </c>
      <c r="H746" s="14">
        <f>VLOOKUP($C746,'commute time q1 q2 q3'!$C$2:$F$957,2,FALSE)</f>
        <v>11.115884576380566</v>
      </c>
      <c r="I746" s="4">
        <f t="shared" si="66"/>
        <v>0.28680555555555554</v>
      </c>
      <c r="J746" s="13">
        <f t="shared" si="67"/>
        <v>4.9999999999999822</v>
      </c>
      <c r="K746" s="4"/>
      <c r="L746" s="4">
        <f>VLOOKUP($C746,'time leaving home q1 q2 q3'!$C$2:$F$956,3,FALSE)</f>
        <v>0.32013888888888892</v>
      </c>
      <c r="M746" s="14">
        <f>VLOOKUP($C746,'commute time q1 q2 q3'!$C$2:$F$957,3,FALSE)</f>
        <v>17.557951187479478</v>
      </c>
      <c r="N746" s="4">
        <f t="shared" si="68"/>
        <v>0.33194444444444449</v>
      </c>
      <c r="O746" s="13">
        <f t="shared" si="69"/>
        <v>70.000000000000071</v>
      </c>
      <c r="Q746" s="4">
        <f>VLOOKUP($C746,'time leaving home q1 q2 q3'!$C$2:$F$956,4,FALSE)</f>
        <v>0.37847222222222227</v>
      </c>
      <c r="R746" s="14">
        <f>VLOOKUP($C746,'commute time q1 q2 q3'!$C$2:$F$957,3,FALSE)</f>
        <v>17.557951187479478</v>
      </c>
      <c r="S746" s="4">
        <f t="shared" si="70"/>
        <v>0.39027777777777783</v>
      </c>
      <c r="T746" s="13">
        <f t="shared" si="71"/>
        <v>154.00000000000009</v>
      </c>
    </row>
    <row r="747" spans="1:20" x14ac:dyDescent="0.25">
      <c r="A747" s="6" t="s">
        <v>184</v>
      </c>
      <c r="B747" s="6">
        <v>13740</v>
      </c>
      <c r="C747" s="6" t="s">
        <v>185</v>
      </c>
      <c r="D747" s="6" t="str">
        <f>VLOOKUP(C747,'alternate id'!$A$2:$C$956,3,FALSE)</f>
        <v>Billings, MT</v>
      </c>
      <c r="E747" s="4">
        <f>VLOOKUP(D747,'sunrise times'!$A$2:$B$956,2,FALSE)</f>
        <v>0.28125</v>
      </c>
      <c r="F747" s="4"/>
      <c r="G747" s="4">
        <f>VLOOKUP($C747,'time leaving home q1 q2 q3'!$C$2:$F$956,2,FALSE)</f>
        <v>0.28611111111111109</v>
      </c>
      <c r="H747" s="14">
        <f>VLOOKUP($C747,'commute time q1 q2 q3'!$C$2:$F$957,2,FALSE)</f>
        <v>11.073982881932231</v>
      </c>
      <c r="I747" s="4">
        <f t="shared" si="66"/>
        <v>0.29374999999999996</v>
      </c>
      <c r="J747" s="13">
        <f t="shared" si="67"/>
        <v>17.999999999999936</v>
      </c>
      <c r="K747" s="4"/>
      <c r="L747" s="4">
        <f>VLOOKUP($C747,'time leaving home q1 q2 q3'!$C$2:$F$956,3,FALSE)</f>
        <v>0.32013888888888892</v>
      </c>
      <c r="M747" s="14">
        <f>VLOOKUP($C747,'commute time q1 q2 q3'!$C$2:$F$957,3,FALSE)</f>
        <v>16.640398916239118</v>
      </c>
      <c r="N747" s="4">
        <f t="shared" si="68"/>
        <v>0.33125000000000004</v>
      </c>
      <c r="O747" s="13">
        <f t="shared" si="69"/>
        <v>72.000000000000057</v>
      </c>
      <c r="Q747" s="4">
        <f>VLOOKUP($C747,'time leaving home q1 q2 q3'!$C$2:$F$956,4,FALSE)</f>
        <v>0.36319444444444443</v>
      </c>
      <c r="R747" s="14">
        <f>VLOOKUP($C747,'commute time q1 q2 q3'!$C$2:$F$957,3,FALSE)</f>
        <v>16.640398916239118</v>
      </c>
      <c r="S747" s="4">
        <f t="shared" si="70"/>
        <v>0.37430555555555556</v>
      </c>
      <c r="T747" s="13">
        <f t="shared" si="71"/>
        <v>134</v>
      </c>
    </row>
    <row r="748" spans="1:20" x14ac:dyDescent="0.25">
      <c r="A748" s="6" t="s">
        <v>1260</v>
      </c>
      <c r="B748" s="6">
        <v>35980</v>
      </c>
      <c r="C748" s="6" t="s">
        <v>1261</v>
      </c>
      <c r="D748" s="6" t="str">
        <f>VLOOKUP(C748,'alternate id'!$A$2:$C$956,3,FALSE)</f>
        <v>Norwich, CT</v>
      </c>
      <c r="E748" s="4">
        <f>VLOOKUP(D748,'sunrise times'!$A$2:$B$956,2,FALSE)</f>
        <v>0.2638888888888889</v>
      </c>
      <c r="F748" s="4"/>
      <c r="G748" s="4">
        <f>VLOOKUP($C748,'time leaving home q1 q2 q3'!$C$2:$F$956,2,FALSE)</f>
        <v>0.27708333333333335</v>
      </c>
      <c r="H748" s="14">
        <f>VLOOKUP($C748,'commute time q1 q2 q3'!$C$2:$F$957,2,FALSE)</f>
        <v>12.114365411436541</v>
      </c>
      <c r="I748" s="4">
        <f t="shared" si="66"/>
        <v>0.28541666666666671</v>
      </c>
      <c r="J748" s="13">
        <f t="shared" si="67"/>
        <v>31.00000000000005</v>
      </c>
      <c r="K748" s="4"/>
      <c r="L748" s="4">
        <f>VLOOKUP($C748,'time leaving home q1 q2 q3'!$C$2:$F$956,3,FALSE)</f>
        <v>0.32013888888888892</v>
      </c>
      <c r="M748" s="14">
        <f>VLOOKUP($C748,'commute time q1 q2 q3'!$C$2:$F$957,3,FALSE)</f>
        <v>20.092889322372393</v>
      </c>
      <c r="N748" s="4">
        <f t="shared" si="68"/>
        <v>0.33402777777777781</v>
      </c>
      <c r="O748" s="13">
        <f t="shared" si="69"/>
        <v>101.00000000000003</v>
      </c>
      <c r="Q748" s="4">
        <f>VLOOKUP($C748,'time leaving home q1 q2 q3'!$C$2:$F$956,4,FALSE)</f>
        <v>0.38680555555555557</v>
      </c>
      <c r="R748" s="14">
        <f>VLOOKUP($C748,'commute time q1 q2 q3'!$C$2:$F$957,3,FALSE)</f>
        <v>20.092889322372393</v>
      </c>
      <c r="S748" s="4">
        <f t="shared" si="70"/>
        <v>0.40069444444444446</v>
      </c>
      <c r="T748" s="13">
        <f t="shared" si="71"/>
        <v>197</v>
      </c>
    </row>
    <row r="749" spans="1:20" x14ac:dyDescent="0.25">
      <c r="A749" s="6" t="s">
        <v>210</v>
      </c>
      <c r="B749" s="6">
        <v>14260</v>
      </c>
      <c r="C749" s="6" t="s">
        <v>211</v>
      </c>
      <c r="D749" s="6" t="str">
        <f>VLOOKUP(C749,'alternate id'!$A$2:$C$956,3,FALSE)</f>
        <v>Boise City, ID</v>
      </c>
      <c r="E749" s="4">
        <f>VLOOKUP(D749,'sunrise times'!$A$2:$B$956,2,FALSE)</f>
        <v>0.30277777777777776</v>
      </c>
      <c r="F749" s="4"/>
      <c r="G749" s="4">
        <f>VLOOKUP($C749,'time leaving home q1 q2 q3'!$C$2:$F$956,2,FALSE)</f>
        <v>0.28472222222222221</v>
      </c>
      <c r="H749" s="14">
        <f>VLOOKUP($C749,'commute time q1 q2 q3'!$C$2:$F$957,2,FALSE)</f>
        <v>12.46321563565963</v>
      </c>
      <c r="I749" s="4">
        <f t="shared" si="66"/>
        <v>0.29305555555555557</v>
      </c>
      <c r="J749" s="13">
        <f t="shared" si="67"/>
        <v>-13.99999999999995</v>
      </c>
      <c r="K749" s="4"/>
      <c r="L749" s="4">
        <f>VLOOKUP($C749,'time leaving home q1 q2 q3'!$C$2:$F$956,3,FALSE)</f>
        <v>0.32013888888888892</v>
      </c>
      <c r="M749" s="14">
        <f>VLOOKUP($C749,'commute time q1 q2 q3'!$C$2:$F$957,3,FALSE)</f>
        <v>18.933076671035387</v>
      </c>
      <c r="N749" s="4">
        <f t="shared" si="68"/>
        <v>0.33263888888888893</v>
      </c>
      <c r="O749" s="13">
        <f t="shared" si="69"/>
        <v>43.000000000000085</v>
      </c>
      <c r="Q749" s="4">
        <f>VLOOKUP($C749,'time leaving home q1 q2 q3'!$C$2:$F$956,4,FALSE)</f>
        <v>0.37291666666666662</v>
      </c>
      <c r="R749" s="14">
        <f>VLOOKUP($C749,'commute time q1 q2 q3'!$C$2:$F$957,3,FALSE)</f>
        <v>18.933076671035387</v>
      </c>
      <c r="S749" s="4">
        <f t="shared" si="70"/>
        <v>0.38541666666666663</v>
      </c>
      <c r="T749" s="13">
        <f t="shared" si="71"/>
        <v>118.99999999999997</v>
      </c>
    </row>
    <row r="750" spans="1:20" x14ac:dyDescent="0.25">
      <c r="A750" s="6" t="s">
        <v>1374</v>
      </c>
      <c r="B750" s="6">
        <v>38260</v>
      </c>
      <c r="C750" s="6" t="s">
        <v>1375</v>
      </c>
      <c r="D750" s="6" t="str">
        <f>VLOOKUP(C750,'alternate id'!$A$2:$C$956,3,FALSE)</f>
        <v>Pittsburg, KS</v>
      </c>
      <c r="E750" s="4">
        <f>VLOOKUP(D750,'sunrise times'!$A$2:$B$956,2,FALSE)</f>
        <v>0.28541666666666665</v>
      </c>
      <c r="F750" s="4"/>
      <c r="G750" s="4">
        <f>VLOOKUP($C750,'time leaving home q1 q2 q3'!$C$2:$F$956,2,FALSE)</f>
        <v>0.28472222222222221</v>
      </c>
      <c r="H750" s="14">
        <f>VLOOKUP($C750,'commute time q1 q2 q3'!$C$2:$F$957,2,FALSE)</f>
        <v>7.6837551373566946</v>
      </c>
      <c r="I750" s="4">
        <f t="shared" si="66"/>
        <v>0.2895833333333333</v>
      </c>
      <c r="J750" s="13">
        <f t="shared" si="67"/>
        <v>5.9999999999999787</v>
      </c>
      <c r="K750" s="4"/>
      <c r="L750" s="4">
        <f>VLOOKUP($C750,'time leaving home q1 q2 q3'!$C$2:$F$956,3,FALSE)</f>
        <v>0.32013888888888892</v>
      </c>
      <c r="M750" s="14">
        <f>VLOOKUP($C750,'commute time q1 q2 q3'!$C$2:$F$957,3,FALSE)</f>
        <v>12.56338028169014</v>
      </c>
      <c r="N750" s="4">
        <f t="shared" si="68"/>
        <v>0.32847222222222228</v>
      </c>
      <c r="O750" s="13">
        <f t="shared" si="69"/>
        <v>62.000000000000099</v>
      </c>
      <c r="Q750" s="4">
        <f>VLOOKUP($C750,'time leaving home q1 q2 q3'!$C$2:$F$956,4,FALSE)</f>
        <v>0.36736111111111108</v>
      </c>
      <c r="R750" s="14">
        <f>VLOOKUP($C750,'commute time q1 q2 q3'!$C$2:$F$957,3,FALSE)</f>
        <v>12.56338028169014</v>
      </c>
      <c r="S750" s="4">
        <f t="shared" si="70"/>
        <v>0.37569444444444444</v>
      </c>
      <c r="T750" s="13">
        <f t="shared" si="71"/>
        <v>130.00000000000003</v>
      </c>
    </row>
    <row r="751" spans="1:20" x14ac:dyDescent="0.25">
      <c r="A751" s="6" t="s">
        <v>1836</v>
      </c>
      <c r="B751" s="6">
        <v>47940</v>
      </c>
      <c r="C751" s="6" t="s">
        <v>1837</v>
      </c>
      <c r="D751" s="6" t="str">
        <f>VLOOKUP(C751,'alternate id'!$A$2:$C$956,3,FALSE)</f>
        <v>Waterloo, IA</v>
      </c>
      <c r="E751" s="4">
        <f>VLOOKUP(D751,'sunrise times'!$A$2:$B$956,2,FALSE)</f>
        <v>0.27847222222222223</v>
      </c>
      <c r="F751" s="4"/>
      <c r="G751" s="4">
        <f>VLOOKUP($C751,'time leaving home q1 q2 q3'!$C$2:$F$956,2,FALSE)</f>
        <v>0.27847222222222223</v>
      </c>
      <c r="H751" s="14">
        <f>VLOOKUP($C751,'commute time q1 q2 q3'!$C$2:$F$957,2,FALSE)</f>
        <v>8.8591540748831843</v>
      </c>
      <c r="I751" s="4">
        <f t="shared" si="66"/>
        <v>0.28402777777777777</v>
      </c>
      <c r="J751" s="13">
        <f t="shared" si="67"/>
        <v>7.9999999999999716</v>
      </c>
      <c r="K751" s="4"/>
      <c r="L751" s="4">
        <f>VLOOKUP($C751,'time leaving home q1 q2 q3'!$C$2:$F$956,3,FALSE)</f>
        <v>0.32013888888888892</v>
      </c>
      <c r="M751" s="14">
        <f>VLOOKUP($C751,'commute time q1 q2 q3'!$C$2:$F$957,3,FALSE)</f>
        <v>15.247486920228088</v>
      </c>
      <c r="N751" s="4">
        <f t="shared" si="68"/>
        <v>0.3305555555555556</v>
      </c>
      <c r="O751" s="13">
        <f t="shared" si="69"/>
        <v>75.000000000000057</v>
      </c>
      <c r="Q751" s="4">
        <f>VLOOKUP($C751,'time leaving home q1 q2 q3'!$C$2:$F$956,4,FALSE)</f>
        <v>0.40486111111111112</v>
      </c>
      <c r="R751" s="14">
        <f>VLOOKUP($C751,'commute time q1 q2 q3'!$C$2:$F$957,3,FALSE)</f>
        <v>15.247486920228088</v>
      </c>
      <c r="S751" s="4">
        <f t="shared" si="70"/>
        <v>0.4152777777777778</v>
      </c>
      <c r="T751" s="13">
        <f t="shared" si="71"/>
        <v>197</v>
      </c>
    </row>
    <row r="752" spans="1:20" x14ac:dyDescent="0.25">
      <c r="A752" s="6" t="s">
        <v>918</v>
      </c>
      <c r="B752" s="6">
        <v>29020</v>
      </c>
      <c r="C752" s="6" t="s">
        <v>919</v>
      </c>
      <c r="D752" s="6" t="str">
        <f>VLOOKUP(C752,'alternate id'!$A$2:$C$956,3,FALSE)</f>
        <v>Kokomo, IN</v>
      </c>
      <c r="E752" s="4">
        <f>VLOOKUP(D752,'sunrise times'!$A$2:$B$956,2,FALSE)</f>
        <v>0.30277777777777776</v>
      </c>
      <c r="F752" s="4"/>
      <c r="G752" s="4">
        <f>VLOOKUP($C752,'time leaving home q1 q2 q3'!$C$2:$F$956,2,FALSE)</f>
        <v>0.27708333333333335</v>
      </c>
      <c r="H752" s="14">
        <f>VLOOKUP($C752,'commute time q1 q2 q3'!$C$2:$F$957,2,FALSE)</f>
        <v>10.404389795449323</v>
      </c>
      <c r="I752" s="4">
        <f t="shared" si="66"/>
        <v>0.28402777777777777</v>
      </c>
      <c r="J752" s="13">
        <f t="shared" si="67"/>
        <v>-26.999999999999986</v>
      </c>
      <c r="K752" s="4"/>
      <c r="L752" s="4">
        <f>VLOOKUP($C752,'time leaving home q1 q2 q3'!$C$2:$F$956,3,FALSE)</f>
        <v>0.32013888888888892</v>
      </c>
      <c r="M752" s="14">
        <f>VLOOKUP($C752,'commute time q1 q2 q3'!$C$2:$F$957,3,FALSE)</f>
        <v>16.095117056856186</v>
      </c>
      <c r="N752" s="4">
        <f t="shared" si="68"/>
        <v>0.33125000000000004</v>
      </c>
      <c r="O752" s="13">
        <f t="shared" si="69"/>
        <v>41.000000000000092</v>
      </c>
      <c r="Q752" s="4">
        <f>VLOOKUP($C752,'time leaving home q1 q2 q3'!$C$2:$F$956,4,FALSE)</f>
        <v>0.40972222222222227</v>
      </c>
      <c r="R752" s="14">
        <f>VLOOKUP($C752,'commute time q1 q2 q3'!$C$2:$F$957,3,FALSE)</f>
        <v>16.095117056856186</v>
      </c>
      <c r="S752" s="4">
        <f t="shared" si="70"/>
        <v>0.42083333333333339</v>
      </c>
      <c r="T752" s="13">
        <f t="shared" si="71"/>
        <v>170.00000000000011</v>
      </c>
    </row>
    <row r="753" spans="1:20" x14ac:dyDescent="0.25">
      <c r="A753" s="6" t="s">
        <v>252</v>
      </c>
      <c r="B753" s="6">
        <v>15180</v>
      </c>
      <c r="C753" s="6" t="s">
        <v>253</v>
      </c>
      <c r="D753" s="6" t="str">
        <f>VLOOKUP(C753,'alternate id'!$A$2:$C$956,3,FALSE)</f>
        <v>Brownsville, TX</v>
      </c>
      <c r="E753" s="4">
        <f>VLOOKUP(D753,'sunrise times'!$A$2:$B$956,2,FALSE)</f>
        <v>0.29375000000000001</v>
      </c>
      <c r="F753" s="4"/>
      <c r="G753" s="4">
        <f>VLOOKUP($C753,'time leaving home q1 q2 q3'!$C$2:$F$956,2,FALSE)</f>
        <v>0.29305555555555557</v>
      </c>
      <c r="H753" s="14">
        <f>VLOOKUP($C753,'commute time q1 q2 q3'!$C$2:$F$957,2,FALSE)</f>
        <v>12.037248669690367</v>
      </c>
      <c r="I753" s="4">
        <f t="shared" si="66"/>
        <v>0.30138888888888893</v>
      </c>
      <c r="J753" s="13">
        <f t="shared" si="67"/>
        <v>11.000000000000041</v>
      </c>
      <c r="K753" s="4"/>
      <c r="L753" s="4">
        <f>VLOOKUP($C753,'time leaving home q1 q2 q3'!$C$2:$F$956,3,FALSE)</f>
        <v>0.32013888888888892</v>
      </c>
      <c r="M753" s="14">
        <f>VLOOKUP($C753,'commute time q1 q2 q3'!$C$2:$F$957,3,FALSE)</f>
        <v>17.731325746130864</v>
      </c>
      <c r="N753" s="4">
        <f t="shared" si="68"/>
        <v>0.33194444444444449</v>
      </c>
      <c r="O753" s="13">
        <f t="shared" si="69"/>
        <v>55.00000000000005</v>
      </c>
      <c r="Q753" s="4">
        <f>VLOOKUP($C753,'time leaving home q1 q2 q3'!$C$2:$F$956,4,FALSE)</f>
        <v>0.36527777777777781</v>
      </c>
      <c r="R753" s="14">
        <f>VLOOKUP($C753,'commute time q1 q2 q3'!$C$2:$F$957,3,FALSE)</f>
        <v>17.731325746130864</v>
      </c>
      <c r="S753" s="4">
        <f t="shared" si="70"/>
        <v>0.37708333333333338</v>
      </c>
      <c r="T753" s="13">
        <f t="shared" si="71"/>
        <v>120.00000000000004</v>
      </c>
    </row>
    <row r="754" spans="1:20" x14ac:dyDescent="0.25">
      <c r="A754" s="6" t="s">
        <v>446</v>
      </c>
      <c r="B754" s="6">
        <v>19260</v>
      </c>
      <c r="C754" s="6" t="s">
        <v>447</v>
      </c>
      <c r="D754" s="6" t="str">
        <f>VLOOKUP(C754,'alternate id'!$A$2:$C$956,3,FALSE)</f>
        <v>Danville, VA</v>
      </c>
      <c r="E754" s="4">
        <f>VLOOKUP(D754,'sunrise times'!$A$2:$B$956,2,FALSE)</f>
        <v>0.28472222222222221</v>
      </c>
      <c r="F754" s="4"/>
      <c r="G754" s="4">
        <f>VLOOKUP($C754,'time leaving home q1 q2 q3'!$C$2:$F$956,2,FALSE)</f>
        <v>0.27708333333333335</v>
      </c>
      <c r="H754" s="14">
        <f>VLOOKUP($C754,'commute time q1 q2 q3'!$C$2:$F$957,2,FALSE)</f>
        <v>12.899761336515514</v>
      </c>
      <c r="I754" s="4">
        <f t="shared" si="66"/>
        <v>0.28541666666666671</v>
      </c>
      <c r="J754" s="13">
        <f t="shared" si="67"/>
        <v>1.0000000000000764</v>
      </c>
      <c r="K754" s="4"/>
      <c r="L754" s="4">
        <f>VLOOKUP($C754,'time leaving home q1 q2 q3'!$C$2:$F$956,3,FALSE)</f>
        <v>0.32013888888888892</v>
      </c>
      <c r="M754" s="14">
        <f>VLOOKUP($C754,'commute time q1 q2 q3'!$C$2:$F$957,3,FALSE)</f>
        <v>20.117461229178634</v>
      </c>
      <c r="N754" s="4">
        <f t="shared" si="68"/>
        <v>0.33402777777777781</v>
      </c>
      <c r="O754" s="13">
        <f t="shared" si="69"/>
        <v>71.000000000000071</v>
      </c>
      <c r="Q754" s="4">
        <f>VLOOKUP($C754,'time leaving home q1 q2 q3'!$C$2:$F$956,4,FALSE)</f>
        <v>0.39374999999999999</v>
      </c>
      <c r="R754" s="14">
        <f>VLOOKUP($C754,'commute time q1 q2 q3'!$C$2:$F$957,3,FALSE)</f>
        <v>20.117461229178634</v>
      </c>
      <c r="S754" s="4">
        <f t="shared" si="70"/>
        <v>0.40763888888888888</v>
      </c>
      <c r="T754" s="13">
        <f t="shared" si="71"/>
        <v>177</v>
      </c>
    </row>
    <row r="755" spans="1:20" x14ac:dyDescent="0.25">
      <c r="A755" s="6" t="s">
        <v>1684</v>
      </c>
      <c r="B755" s="6">
        <v>44740</v>
      </c>
      <c r="C755" s="6" t="s">
        <v>1685</v>
      </c>
      <c r="D755" s="6" t="str">
        <f>VLOOKUP(C755,'alternate id'!$A$2:$C$956,3,FALSE)</f>
        <v>Storm Lake, IA</v>
      </c>
      <c r="E755" s="4">
        <f>VLOOKUP(D755,'sunrise times'!$A$2:$B$956,2,FALSE)</f>
        <v>0.28611111111111115</v>
      </c>
      <c r="F755" s="4"/>
      <c r="G755" s="4">
        <f>VLOOKUP($C755,'time leaving home q1 q2 q3'!$C$2:$F$956,2,FALSE)</f>
        <v>0.27430555555555552</v>
      </c>
      <c r="H755" s="14">
        <f>VLOOKUP($C755,'commute time q1 q2 q3'!$C$2:$F$957,2,FALSE)</f>
        <v>6.3490140845070417</v>
      </c>
      <c r="I755" s="4">
        <f t="shared" si="66"/>
        <v>0.27847222222222218</v>
      </c>
      <c r="J755" s="13">
        <f t="shared" si="67"/>
        <v>-11.000000000000121</v>
      </c>
      <c r="K755" s="4"/>
      <c r="L755" s="4">
        <f>VLOOKUP($C755,'time leaving home q1 q2 q3'!$C$2:$F$956,3,FALSE)</f>
        <v>0.32013888888888892</v>
      </c>
      <c r="M755" s="14">
        <f>VLOOKUP($C755,'commute time q1 q2 q3'!$C$2:$F$957,3,FALSE)</f>
        <v>10.143333333333333</v>
      </c>
      <c r="N755" s="4">
        <f t="shared" si="68"/>
        <v>0.32708333333333334</v>
      </c>
      <c r="O755" s="13">
        <f t="shared" si="69"/>
        <v>58.99999999999995</v>
      </c>
      <c r="Q755" s="4">
        <f>VLOOKUP($C755,'time leaving home q1 q2 q3'!$C$2:$F$956,4,FALSE)</f>
        <v>0.43194444444444446</v>
      </c>
      <c r="R755" s="14">
        <f>VLOOKUP($C755,'commute time q1 q2 q3'!$C$2:$F$957,3,FALSE)</f>
        <v>10.143333333333333</v>
      </c>
      <c r="S755" s="4">
        <f t="shared" si="70"/>
        <v>0.43888888888888888</v>
      </c>
      <c r="T755" s="13">
        <f t="shared" si="71"/>
        <v>219.99999999999994</v>
      </c>
    </row>
    <row r="756" spans="1:20" x14ac:dyDescent="0.25">
      <c r="A756" s="6" t="s">
        <v>1022</v>
      </c>
      <c r="B756" s="6">
        <v>31140</v>
      </c>
      <c r="C756" s="6" t="s">
        <v>1023</v>
      </c>
      <c r="D756" s="6" t="str">
        <f>VLOOKUP(C756,'alternate id'!$A$2:$C$956,3,FALSE)</f>
        <v>Louisville/Jefferson County, KY</v>
      </c>
      <c r="E756" s="4">
        <f>VLOOKUP(D756,'sunrise times'!$A$2:$B$956,2,FALSE)</f>
        <v>0.30208333333333331</v>
      </c>
      <c r="F756" s="4"/>
      <c r="G756" s="4">
        <f>VLOOKUP($C756,'time leaving home q1 q2 q3'!$C$2:$F$956,2,FALSE)</f>
        <v>0.28055555555555556</v>
      </c>
      <c r="H756" s="14">
        <f>VLOOKUP($C756,'commute time q1 q2 q3'!$C$2:$F$957,2,FALSE)</f>
        <v>15.15079207724488</v>
      </c>
      <c r="I756" s="4">
        <f t="shared" si="66"/>
        <v>0.29097222222222224</v>
      </c>
      <c r="J756" s="13">
        <f t="shared" si="67"/>
        <v>-15.999999999999943</v>
      </c>
      <c r="K756" s="4"/>
      <c r="L756" s="4">
        <f>VLOOKUP($C756,'time leaving home q1 q2 q3'!$C$2:$F$956,3,FALSE)</f>
        <v>0.32013888888888892</v>
      </c>
      <c r="M756" s="14">
        <f>VLOOKUP($C756,'commute time q1 q2 q3'!$C$2:$F$957,3,FALSE)</f>
        <v>21.738796150086472</v>
      </c>
      <c r="N756" s="4">
        <f t="shared" si="68"/>
        <v>0.33472222222222225</v>
      </c>
      <c r="O756" s="13">
        <f t="shared" si="69"/>
        <v>47.000000000000071</v>
      </c>
      <c r="Q756" s="4">
        <f>VLOOKUP($C756,'time leaving home q1 q2 q3'!$C$2:$F$956,4,FALSE)</f>
        <v>0.3833333333333333</v>
      </c>
      <c r="R756" s="14">
        <f>VLOOKUP($C756,'commute time q1 q2 q3'!$C$2:$F$957,3,FALSE)</f>
        <v>21.738796150086472</v>
      </c>
      <c r="S756" s="4">
        <f t="shared" si="70"/>
        <v>0.39791666666666664</v>
      </c>
      <c r="T756" s="13">
        <f t="shared" si="71"/>
        <v>138</v>
      </c>
    </row>
    <row r="757" spans="1:20" x14ac:dyDescent="0.25">
      <c r="A757" s="6" t="s">
        <v>1210</v>
      </c>
      <c r="B757" s="6">
        <v>34900</v>
      </c>
      <c r="C757" s="6" t="s">
        <v>1211</v>
      </c>
      <c r="D757" s="6" t="str">
        <f>VLOOKUP(C757,'alternate id'!$A$2:$C$956,3,FALSE)</f>
        <v>Napa, CA</v>
      </c>
      <c r="E757" s="4">
        <f>VLOOKUP(D757,'sunrise times'!$A$2:$B$956,2,FALSE)</f>
        <v>0.27847222222222223</v>
      </c>
      <c r="F757" s="4"/>
      <c r="G757" s="4">
        <f>VLOOKUP($C757,'time leaving home q1 q2 q3'!$C$2:$F$956,2,FALSE)</f>
        <v>0.27569444444444441</v>
      </c>
      <c r="H757" s="14">
        <f>VLOOKUP($C757,'commute time q1 q2 q3'!$C$2:$F$957,2,FALSE)</f>
        <v>11.185537890404326</v>
      </c>
      <c r="I757" s="4">
        <f t="shared" si="66"/>
        <v>0.28333333333333327</v>
      </c>
      <c r="J757" s="13">
        <f t="shared" si="67"/>
        <v>6.9999999999998952</v>
      </c>
      <c r="K757" s="4"/>
      <c r="L757" s="4">
        <f>VLOOKUP($C757,'time leaving home q1 q2 q3'!$C$2:$F$956,3,FALSE)</f>
        <v>0.32013888888888892</v>
      </c>
      <c r="M757" s="14">
        <f>VLOOKUP($C757,'commute time q1 q2 q3'!$C$2:$F$957,3,FALSE)</f>
        <v>17.872574955908288</v>
      </c>
      <c r="N757" s="4">
        <f t="shared" si="68"/>
        <v>0.33194444444444449</v>
      </c>
      <c r="O757" s="13">
        <f t="shared" si="69"/>
        <v>77.000000000000043</v>
      </c>
      <c r="Q757" s="4">
        <f>VLOOKUP($C757,'time leaving home q1 q2 q3'!$C$2:$F$956,4,FALSE)</f>
        <v>0.36736111111111108</v>
      </c>
      <c r="R757" s="14">
        <f>VLOOKUP($C757,'commute time q1 q2 q3'!$C$2:$F$957,3,FALSE)</f>
        <v>17.872574955908288</v>
      </c>
      <c r="S757" s="4">
        <f t="shared" si="70"/>
        <v>0.37916666666666665</v>
      </c>
      <c r="T757" s="13">
        <f t="shared" si="71"/>
        <v>144.99999999999997</v>
      </c>
    </row>
    <row r="758" spans="1:20" x14ac:dyDescent="0.25">
      <c r="A758" s="6" t="s">
        <v>504</v>
      </c>
      <c r="B758" s="6">
        <v>20420</v>
      </c>
      <c r="C758" s="6" t="s">
        <v>505</v>
      </c>
      <c r="D758" s="6" t="str">
        <f>VLOOKUP(C758,'alternate id'!$A$2:$C$956,3,FALSE)</f>
        <v>Durango, CO</v>
      </c>
      <c r="E758" s="4">
        <f>VLOOKUP(D758,'sunrise times'!$A$2:$B$956,2,FALSE)</f>
        <v>0.28055555555555556</v>
      </c>
      <c r="F758" s="4"/>
      <c r="G758" s="4">
        <f>VLOOKUP($C758,'time leaving home q1 q2 q3'!$C$2:$F$956,2,FALSE)</f>
        <v>0.28750000000000003</v>
      </c>
      <c r="H758" s="14">
        <f>VLOOKUP($C758,'commute time q1 q2 q3'!$C$2:$F$957,2,FALSE)</f>
        <v>11.050627338762933</v>
      </c>
      <c r="I758" s="4">
        <f t="shared" si="66"/>
        <v>0.2951388888888889</v>
      </c>
      <c r="J758" s="13">
        <f t="shared" si="67"/>
        <v>21.000000000000007</v>
      </c>
      <c r="K758" s="4"/>
      <c r="L758" s="4">
        <f>VLOOKUP($C758,'time leaving home q1 q2 q3'!$C$2:$F$956,3,FALSE)</f>
        <v>0.32083333333333336</v>
      </c>
      <c r="M758" s="14">
        <f>VLOOKUP($C758,'commute time q1 q2 q3'!$C$2:$F$957,3,FALSE)</f>
        <v>17.692586331803913</v>
      </c>
      <c r="N758" s="4">
        <f t="shared" si="68"/>
        <v>0.33263888888888893</v>
      </c>
      <c r="O758" s="13">
        <f t="shared" si="69"/>
        <v>75.000000000000057</v>
      </c>
      <c r="Q758" s="4">
        <f>VLOOKUP($C758,'time leaving home q1 q2 q3'!$C$2:$F$956,4,FALSE)</f>
        <v>0.35972222222222222</v>
      </c>
      <c r="R758" s="14">
        <f>VLOOKUP($C758,'commute time q1 q2 q3'!$C$2:$F$957,3,FALSE)</f>
        <v>17.692586331803913</v>
      </c>
      <c r="S758" s="4">
        <f t="shared" si="70"/>
        <v>0.37152777777777779</v>
      </c>
      <c r="T758" s="13">
        <f t="shared" si="71"/>
        <v>131</v>
      </c>
    </row>
    <row r="759" spans="1:20" x14ac:dyDescent="0.25">
      <c r="A759" s="6" t="s">
        <v>200</v>
      </c>
      <c r="B759" s="6">
        <v>14060</v>
      </c>
      <c r="C759" s="6" t="s">
        <v>201</v>
      </c>
      <c r="D759" s="6" t="str">
        <f>VLOOKUP(C759,'alternate id'!$A$2:$C$956,3,FALSE)</f>
        <v>Bloomington, IL</v>
      </c>
      <c r="E759" s="4">
        <f>VLOOKUP(D759,'sunrise times'!$A$2:$B$956,2,FALSE)</f>
        <v>0.26944444444444443</v>
      </c>
      <c r="F759" s="4"/>
      <c r="G759" s="4">
        <f>VLOOKUP($C759,'time leaving home q1 q2 q3'!$C$2:$F$956,2,FALSE)</f>
        <v>0.28611111111111109</v>
      </c>
      <c r="H759" s="14">
        <f>VLOOKUP($C759,'commute time q1 q2 q3'!$C$2:$F$957,2,FALSE)</f>
        <v>10.465648854961833</v>
      </c>
      <c r="I759" s="4">
        <f t="shared" si="66"/>
        <v>0.29305555555555551</v>
      </c>
      <c r="J759" s="13">
        <f t="shared" si="67"/>
        <v>33.999999999999957</v>
      </c>
      <c r="K759" s="4"/>
      <c r="L759" s="4">
        <f>VLOOKUP($C759,'time leaving home q1 q2 q3'!$C$2:$F$956,3,FALSE)</f>
        <v>0.32083333333333336</v>
      </c>
      <c r="M759" s="14">
        <f>VLOOKUP($C759,'commute time q1 q2 q3'!$C$2:$F$957,3,FALSE)</f>
        <v>15.529681327363708</v>
      </c>
      <c r="N759" s="4">
        <f t="shared" si="68"/>
        <v>0.33125000000000004</v>
      </c>
      <c r="O759" s="13">
        <f t="shared" si="69"/>
        <v>89.000000000000085</v>
      </c>
      <c r="Q759" s="4">
        <f>VLOOKUP($C759,'time leaving home q1 q2 q3'!$C$2:$F$956,4,FALSE)</f>
        <v>0.3666666666666667</v>
      </c>
      <c r="R759" s="14">
        <f>VLOOKUP($C759,'commute time q1 q2 q3'!$C$2:$F$957,3,FALSE)</f>
        <v>15.529681327363708</v>
      </c>
      <c r="S759" s="4">
        <f t="shared" si="70"/>
        <v>0.37708333333333338</v>
      </c>
      <c r="T759" s="13">
        <f t="shared" si="71"/>
        <v>155.00000000000011</v>
      </c>
    </row>
    <row r="760" spans="1:20" x14ac:dyDescent="0.25">
      <c r="A760" s="6" t="s">
        <v>1236</v>
      </c>
      <c r="B760" s="6">
        <v>35460</v>
      </c>
      <c r="C760" s="6" t="s">
        <v>1237</v>
      </c>
      <c r="D760" s="6" t="str">
        <f>VLOOKUP(C760,'alternate id'!$A$2:$C$956,3,FALSE)</f>
        <v>Newport, TN</v>
      </c>
      <c r="E760" s="4">
        <f>VLOOKUP(D760,'sunrise times'!$A$2:$B$956,2,FALSE)</f>
        <v>0.2951388888888889</v>
      </c>
      <c r="F760" s="4"/>
      <c r="G760" s="4">
        <f>VLOOKUP($C760,'time leaving home q1 q2 q3'!$C$2:$F$956,2,FALSE)</f>
        <v>0.27916666666666667</v>
      </c>
      <c r="H760" s="14">
        <f>VLOOKUP($C760,'commute time q1 q2 q3'!$C$2:$F$957,2,FALSE)</f>
        <v>12.957336108220604</v>
      </c>
      <c r="I760" s="4">
        <f t="shared" si="66"/>
        <v>0.28750000000000003</v>
      </c>
      <c r="J760" s="13">
        <f t="shared" si="67"/>
        <v>-10.999999999999961</v>
      </c>
      <c r="K760" s="4"/>
      <c r="L760" s="4">
        <f>VLOOKUP($C760,'time leaving home q1 q2 q3'!$C$2:$F$956,3,FALSE)</f>
        <v>0.32083333333333336</v>
      </c>
      <c r="M760" s="14">
        <f>VLOOKUP($C760,'commute time q1 q2 q3'!$C$2:$F$957,3,FALSE)</f>
        <v>22.205194805194804</v>
      </c>
      <c r="N760" s="4">
        <f t="shared" si="68"/>
        <v>0.33611111111111114</v>
      </c>
      <c r="O760" s="13">
        <f t="shared" si="69"/>
        <v>59.000000000000036</v>
      </c>
      <c r="Q760" s="4">
        <f>VLOOKUP($C760,'time leaving home q1 q2 q3'!$C$2:$F$956,4,FALSE)</f>
        <v>0.4145833333333333</v>
      </c>
      <c r="R760" s="14">
        <f>VLOOKUP($C760,'commute time q1 q2 q3'!$C$2:$F$957,3,FALSE)</f>
        <v>22.205194805194804</v>
      </c>
      <c r="S760" s="4">
        <f t="shared" si="70"/>
        <v>0.42986111111111108</v>
      </c>
      <c r="T760" s="13">
        <f t="shared" si="71"/>
        <v>193.99999999999997</v>
      </c>
    </row>
    <row r="761" spans="1:20" x14ac:dyDescent="0.25">
      <c r="A761" s="6" t="s">
        <v>666</v>
      </c>
      <c r="B761" s="6">
        <v>23860</v>
      </c>
      <c r="C761" s="6" t="s">
        <v>667</v>
      </c>
      <c r="D761" s="6" t="str">
        <f>VLOOKUP(C761,'alternate id'!$A$2:$C$956,3,FALSE)</f>
        <v>Georgetown, SC</v>
      </c>
      <c r="E761" s="4">
        <f>VLOOKUP(D761,'sunrise times'!$A$2:$B$956,2,FALSE)</f>
        <v>0.28472222222222221</v>
      </c>
      <c r="F761" s="4"/>
      <c r="G761" s="4">
        <f>VLOOKUP($C761,'time leaving home q1 q2 q3'!$C$2:$F$956,2,FALSE)</f>
        <v>0.28263888888888888</v>
      </c>
      <c r="H761" s="14">
        <f>VLOOKUP($C761,'commute time q1 q2 q3'!$C$2:$F$957,2,FALSE)</f>
        <v>11.031802120141343</v>
      </c>
      <c r="I761" s="4">
        <f t="shared" si="66"/>
        <v>0.29027777777777775</v>
      </c>
      <c r="J761" s="13">
        <f t="shared" si="67"/>
        <v>7.9999999999999716</v>
      </c>
      <c r="K761" s="4"/>
      <c r="L761" s="4">
        <f>VLOOKUP($C761,'time leaving home q1 q2 q3'!$C$2:$F$956,3,FALSE)</f>
        <v>0.32083333333333336</v>
      </c>
      <c r="M761" s="14">
        <f>VLOOKUP($C761,'commute time q1 q2 q3'!$C$2:$F$957,3,FALSE)</f>
        <v>18.938920936545639</v>
      </c>
      <c r="N761" s="4">
        <f t="shared" si="68"/>
        <v>0.33333333333333337</v>
      </c>
      <c r="O761" s="13">
        <f t="shared" si="69"/>
        <v>70.000000000000071</v>
      </c>
      <c r="Q761" s="4">
        <f>VLOOKUP($C761,'time leaving home q1 q2 q3'!$C$2:$F$956,4,FALSE)</f>
        <v>0.375</v>
      </c>
      <c r="R761" s="14">
        <f>VLOOKUP($C761,'commute time q1 q2 q3'!$C$2:$F$957,3,FALSE)</f>
        <v>18.938920936545639</v>
      </c>
      <c r="S761" s="4">
        <f t="shared" si="70"/>
        <v>0.38750000000000001</v>
      </c>
      <c r="T761" s="13">
        <f t="shared" si="71"/>
        <v>148.00000000000003</v>
      </c>
    </row>
    <row r="762" spans="1:20" x14ac:dyDescent="0.25">
      <c r="A762" s="6" t="s">
        <v>1774</v>
      </c>
      <c r="B762" s="6">
        <v>46540</v>
      </c>
      <c r="C762" s="6" t="s">
        <v>1775</v>
      </c>
      <c r="D762" s="6" t="str">
        <f>VLOOKUP(C762,'alternate id'!$A$2:$C$956,3,FALSE)</f>
        <v>Utica, NY</v>
      </c>
      <c r="E762" s="4">
        <f>VLOOKUP(D762,'sunrise times'!$A$2:$B$956,2,FALSE)</f>
        <v>0.2722222222222222</v>
      </c>
      <c r="F762" s="4"/>
      <c r="G762" s="4">
        <f>VLOOKUP($C762,'time leaving home q1 q2 q3'!$C$2:$F$956,2,FALSE)</f>
        <v>0.28125</v>
      </c>
      <c r="H762" s="14">
        <f>VLOOKUP($C762,'commute time q1 q2 q3'!$C$2:$F$957,2,FALSE)</f>
        <v>10.808821144802984</v>
      </c>
      <c r="I762" s="4">
        <f t="shared" si="66"/>
        <v>0.28819444444444442</v>
      </c>
      <c r="J762" s="13">
        <f t="shared" si="67"/>
        <v>23</v>
      </c>
      <c r="K762" s="4"/>
      <c r="L762" s="4">
        <f>VLOOKUP($C762,'time leaving home q1 q2 q3'!$C$2:$F$956,3,FALSE)</f>
        <v>0.32083333333333336</v>
      </c>
      <c r="M762" s="14">
        <f>VLOOKUP($C762,'commute time q1 q2 q3'!$C$2:$F$957,3,FALSE)</f>
        <v>17.129910328189723</v>
      </c>
      <c r="N762" s="4">
        <f t="shared" si="68"/>
        <v>0.33263888888888893</v>
      </c>
      <c r="O762" s="13">
        <f t="shared" si="69"/>
        <v>87.000000000000085</v>
      </c>
      <c r="Q762" s="4">
        <f>VLOOKUP($C762,'time leaving home q1 q2 q3'!$C$2:$F$956,4,FALSE)</f>
        <v>0.37152777777777773</v>
      </c>
      <c r="R762" s="14">
        <f>VLOOKUP($C762,'commute time q1 q2 q3'!$C$2:$F$957,3,FALSE)</f>
        <v>17.129910328189723</v>
      </c>
      <c r="S762" s="4">
        <f t="shared" si="70"/>
        <v>0.3833333333333333</v>
      </c>
      <c r="T762" s="13">
        <f t="shared" si="71"/>
        <v>160</v>
      </c>
    </row>
    <row r="763" spans="1:20" x14ac:dyDescent="0.25">
      <c r="A763" s="6" t="s">
        <v>860</v>
      </c>
      <c r="B763" s="6">
        <v>27740</v>
      </c>
      <c r="C763" s="6" t="s">
        <v>861</v>
      </c>
      <c r="D763" s="6" t="str">
        <f>VLOOKUP(C763,'alternate id'!$A$2:$C$956,3,FALSE)</f>
        <v>Johnson City, TN</v>
      </c>
      <c r="E763" s="4">
        <f>VLOOKUP(D763,'sunrise times'!$A$2:$B$956,2,FALSE)</f>
        <v>0.29305555555555557</v>
      </c>
      <c r="F763" s="4"/>
      <c r="G763" s="4">
        <f>VLOOKUP($C763,'time leaving home q1 q2 q3'!$C$2:$F$956,2,FALSE)</f>
        <v>0.28541666666666665</v>
      </c>
      <c r="H763" s="14">
        <f>VLOOKUP($C763,'commute time q1 q2 q3'!$C$2:$F$957,2,FALSE)</f>
        <v>12.15971386075501</v>
      </c>
      <c r="I763" s="4">
        <f t="shared" si="66"/>
        <v>0.29375000000000001</v>
      </c>
      <c r="J763" s="13">
        <f t="shared" si="67"/>
        <v>0.99999999999999645</v>
      </c>
      <c r="K763" s="4"/>
      <c r="L763" s="4">
        <f>VLOOKUP($C763,'time leaving home q1 q2 q3'!$C$2:$F$956,3,FALSE)</f>
        <v>0.32083333333333336</v>
      </c>
      <c r="M763" s="14">
        <f>VLOOKUP($C763,'commute time q1 q2 q3'!$C$2:$F$957,3,FALSE)</f>
        <v>18.425417771474379</v>
      </c>
      <c r="N763" s="4">
        <f t="shared" si="68"/>
        <v>0.33333333333333337</v>
      </c>
      <c r="O763" s="13">
        <f t="shared" si="69"/>
        <v>58.000000000000028</v>
      </c>
      <c r="Q763" s="4">
        <f>VLOOKUP($C763,'time leaving home q1 q2 q3'!$C$2:$F$956,4,FALSE)</f>
        <v>0.38263888888888892</v>
      </c>
      <c r="R763" s="14">
        <f>VLOOKUP($C763,'commute time q1 q2 q3'!$C$2:$F$957,3,FALSE)</f>
        <v>18.425417771474379</v>
      </c>
      <c r="S763" s="4">
        <f t="shared" si="70"/>
        <v>0.39513888888888893</v>
      </c>
      <c r="T763" s="13">
        <f t="shared" si="71"/>
        <v>147.00000000000006</v>
      </c>
    </row>
    <row r="764" spans="1:20" x14ac:dyDescent="0.25">
      <c r="A764" s="6" t="s">
        <v>1246</v>
      </c>
      <c r="B764" s="6">
        <v>35700</v>
      </c>
      <c r="C764" s="6" t="s">
        <v>1247</v>
      </c>
      <c r="D764" s="6" t="str">
        <f>VLOOKUP(C764,'alternate id'!$A$2:$C$956,3,FALSE)</f>
        <v>Nogales, AZ</v>
      </c>
      <c r="E764" s="4">
        <f>VLOOKUP(D764,'sunrise times'!$A$2:$B$956,2,FALSE)</f>
        <v>0.26180555555555557</v>
      </c>
      <c r="F764" s="4"/>
      <c r="G764" s="4">
        <f>VLOOKUP($C764,'time leaving home q1 q2 q3'!$C$2:$F$956,2,FALSE)</f>
        <v>0.27430555555555552</v>
      </c>
      <c r="H764" s="14">
        <f>VLOOKUP($C764,'commute time q1 q2 q3'!$C$2:$F$957,2,FALSE)</f>
        <v>11.298898071625345</v>
      </c>
      <c r="I764" s="4">
        <f t="shared" si="66"/>
        <v>0.28194444444444439</v>
      </c>
      <c r="J764" s="13">
        <f t="shared" si="67"/>
        <v>28.999999999999897</v>
      </c>
      <c r="K764" s="4"/>
      <c r="L764" s="4">
        <f>VLOOKUP($C764,'time leaving home q1 q2 q3'!$C$2:$F$956,3,FALSE)</f>
        <v>0.32083333333333336</v>
      </c>
      <c r="M764" s="14">
        <f>VLOOKUP($C764,'commute time q1 q2 q3'!$C$2:$F$957,3,FALSE)</f>
        <v>16.11705685618729</v>
      </c>
      <c r="N764" s="4">
        <f t="shared" si="68"/>
        <v>0.33194444444444449</v>
      </c>
      <c r="O764" s="13">
        <f t="shared" si="69"/>
        <v>101.00000000000003</v>
      </c>
      <c r="Q764" s="4">
        <f>VLOOKUP($C764,'time leaving home q1 q2 q3'!$C$2:$F$956,4,FALSE)</f>
        <v>0.37013888888888885</v>
      </c>
      <c r="R764" s="14">
        <f>VLOOKUP($C764,'commute time q1 q2 q3'!$C$2:$F$957,3,FALSE)</f>
        <v>16.11705685618729</v>
      </c>
      <c r="S764" s="4">
        <f t="shared" si="70"/>
        <v>0.38124999999999998</v>
      </c>
      <c r="T764" s="13">
        <f t="shared" si="71"/>
        <v>171.99999999999994</v>
      </c>
    </row>
    <row r="765" spans="1:20" x14ac:dyDescent="0.25">
      <c r="A765" s="6" t="s">
        <v>268</v>
      </c>
      <c r="B765" s="6">
        <v>15540</v>
      </c>
      <c r="C765" s="6" t="s">
        <v>269</v>
      </c>
      <c r="D765" s="6" t="str">
        <f>VLOOKUP(C765,'alternate id'!$A$2:$C$956,3,FALSE)</f>
        <v>Burlington, VT</v>
      </c>
      <c r="E765" s="4">
        <f>VLOOKUP(D765,'sunrise times'!$A$2:$B$956,2,FALSE)</f>
        <v>0.26666666666666666</v>
      </c>
      <c r="F765" s="4"/>
      <c r="G765" s="4">
        <f>VLOOKUP($C765,'time leaving home q1 q2 q3'!$C$2:$F$956,2,FALSE)</f>
        <v>0.28680555555555559</v>
      </c>
      <c r="H765" s="14">
        <f>VLOOKUP($C765,'commute time q1 q2 q3'!$C$2:$F$957,2,FALSE)</f>
        <v>12.084333769166765</v>
      </c>
      <c r="I765" s="4">
        <f t="shared" si="66"/>
        <v>0.29513888888888895</v>
      </c>
      <c r="J765" s="13">
        <f t="shared" si="67"/>
        <v>41.000000000000092</v>
      </c>
      <c r="K765" s="4"/>
      <c r="L765" s="4">
        <f>VLOOKUP($C765,'time leaving home q1 q2 q3'!$C$2:$F$956,3,FALSE)</f>
        <v>0.32083333333333336</v>
      </c>
      <c r="M765" s="14">
        <f>VLOOKUP($C765,'commute time q1 q2 q3'!$C$2:$F$957,3,FALSE)</f>
        <v>20.043451652386782</v>
      </c>
      <c r="N765" s="4">
        <f t="shared" si="68"/>
        <v>0.33472222222222225</v>
      </c>
      <c r="O765" s="13">
        <f t="shared" si="69"/>
        <v>98.000000000000057</v>
      </c>
      <c r="Q765" s="4">
        <f>VLOOKUP($C765,'time leaving home q1 q2 q3'!$C$2:$F$956,4,FALSE)</f>
        <v>0.37013888888888885</v>
      </c>
      <c r="R765" s="14">
        <f>VLOOKUP($C765,'commute time q1 q2 q3'!$C$2:$F$957,3,FALSE)</f>
        <v>20.043451652386782</v>
      </c>
      <c r="S765" s="4">
        <f t="shared" si="70"/>
        <v>0.38402777777777775</v>
      </c>
      <c r="T765" s="13">
        <f t="shared" si="71"/>
        <v>168.99999999999997</v>
      </c>
    </row>
    <row r="766" spans="1:20" x14ac:dyDescent="0.25">
      <c r="A766" s="6" t="s">
        <v>688</v>
      </c>
      <c r="B766" s="6">
        <v>24340</v>
      </c>
      <c r="C766" s="6" t="s">
        <v>689</v>
      </c>
      <c r="D766" s="6" t="str">
        <f>VLOOKUP(C766,'alternate id'!$A$2:$C$956,3,FALSE)</f>
        <v>Grand Rapids, MI</v>
      </c>
      <c r="E766" s="4">
        <f>VLOOKUP(D766,'sunrise times'!$A$2:$B$956,2,FALSE)</f>
        <v>0.30138888888888887</v>
      </c>
      <c r="F766" s="4"/>
      <c r="G766" s="4">
        <f>VLOOKUP($C766,'time leaving home q1 q2 q3'!$C$2:$F$956,2,FALSE)</f>
        <v>0.28055555555555556</v>
      </c>
      <c r="H766" s="14">
        <f>VLOOKUP($C766,'commute time q1 q2 q3'!$C$2:$F$957,2,FALSE)</f>
        <v>12.574939645314117</v>
      </c>
      <c r="I766" s="4">
        <f t="shared" si="66"/>
        <v>0.28888888888888892</v>
      </c>
      <c r="J766" s="13">
        <f t="shared" si="67"/>
        <v>-17.999999999999936</v>
      </c>
      <c r="K766" s="4"/>
      <c r="L766" s="4">
        <f>VLOOKUP($C766,'time leaving home q1 q2 q3'!$C$2:$F$956,3,FALSE)</f>
        <v>0.32083333333333336</v>
      </c>
      <c r="M766" s="14">
        <f>VLOOKUP($C766,'commute time q1 q2 q3'!$C$2:$F$957,3,FALSE)</f>
        <v>20.177297731110702</v>
      </c>
      <c r="N766" s="4">
        <f t="shared" si="68"/>
        <v>0.33472222222222225</v>
      </c>
      <c r="O766" s="13">
        <f t="shared" si="69"/>
        <v>48.000000000000064</v>
      </c>
      <c r="Q766" s="4">
        <f>VLOOKUP($C766,'time leaving home q1 q2 q3'!$C$2:$F$956,4,FALSE)</f>
        <v>0.38680555555555557</v>
      </c>
      <c r="R766" s="14">
        <f>VLOOKUP($C766,'commute time q1 q2 q3'!$C$2:$F$957,3,FALSE)</f>
        <v>20.177297731110702</v>
      </c>
      <c r="S766" s="4">
        <f t="shared" si="70"/>
        <v>0.40069444444444446</v>
      </c>
      <c r="T766" s="13">
        <f t="shared" si="71"/>
        <v>143.00000000000006</v>
      </c>
    </row>
    <row r="767" spans="1:20" x14ac:dyDescent="0.25">
      <c r="A767" s="6" t="s">
        <v>1380</v>
      </c>
      <c r="B767" s="6">
        <v>38380</v>
      </c>
      <c r="C767" s="6" t="s">
        <v>1381</v>
      </c>
      <c r="D767" s="6" t="str">
        <f>VLOOKUP(C767,'alternate id'!$A$2:$C$956,3,FALSE)</f>
        <v>Plainview, TX</v>
      </c>
      <c r="E767" s="4">
        <f>VLOOKUP(D767,'sunrise times'!$A$2:$B$956,2,FALSE)</f>
        <v>0.30486111111111108</v>
      </c>
      <c r="F767" s="4"/>
      <c r="G767" s="4">
        <f>VLOOKUP($C767,'time leaving home q1 q2 q3'!$C$2:$F$956,2,FALSE)</f>
        <v>0.28055555555555556</v>
      </c>
      <c r="H767" s="14">
        <f>VLOOKUP($C767,'commute time q1 q2 q3'!$C$2:$F$957,2,FALSE)</f>
        <v>7.6215376650271809</v>
      </c>
      <c r="I767" s="4">
        <f t="shared" si="66"/>
        <v>0.28541666666666665</v>
      </c>
      <c r="J767" s="13">
        <f t="shared" si="67"/>
        <v>-27.999999999999979</v>
      </c>
      <c r="K767" s="4"/>
      <c r="L767" s="4">
        <f>VLOOKUP($C767,'time leaving home q1 q2 q3'!$C$2:$F$956,3,FALSE)</f>
        <v>0.32083333333333336</v>
      </c>
      <c r="M767" s="14">
        <f>VLOOKUP($C767,'commute time q1 q2 q3'!$C$2:$F$957,3,FALSE)</f>
        <v>12.115832068791097</v>
      </c>
      <c r="N767" s="4">
        <f t="shared" si="68"/>
        <v>0.32916666666666672</v>
      </c>
      <c r="O767" s="13">
        <f t="shared" si="69"/>
        <v>35.000000000000114</v>
      </c>
      <c r="Q767" s="4">
        <f>VLOOKUP($C767,'time leaving home q1 q2 q3'!$C$2:$F$956,4,FALSE)</f>
        <v>0.3659722222222222</v>
      </c>
      <c r="R767" s="14">
        <f>VLOOKUP($C767,'commute time q1 q2 q3'!$C$2:$F$957,3,FALSE)</f>
        <v>12.115832068791097</v>
      </c>
      <c r="S767" s="4">
        <f t="shared" si="70"/>
        <v>0.37430555555555556</v>
      </c>
      <c r="T767" s="13">
        <f t="shared" si="71"/>
        <v>100.00000000000006</v>
      </c>
    </row>
    <row r="768" spans="1:20" x14ac:dyDescent="0.25">
      <c r="A768" s="6" t="s">
        <v>758</v>
      </c>
      <c r="B768" s="6">
        <v>25740</v>
      </c>
      <c r="C768" s="6" t="s">
        <v>759</v>
      </c>
      <c r="D768" s="6" t="str">
        <f>VLOOKUP(C768,'alternate id'!$A$2:$C$956,3,FALSE)</f>
        <v>Helena, MT</v>
      </c>
      <c r="E768" s="4">
        <f>VLOOKUP(D768,'sunrise times'!$A$2:$B$956,2,FALSE)</f>
        <v>0.29097222222222224</v>
      </c>
      <c r="F768" s="4"/>
      <c r="G768" s="4">
        <f>VLOOKUP($C768,'time leaving home q1 q2 q3'!$C$2:$F$956,2,FALSE)</f>
        <v>0.29375000000000001</v>
      </c>
      <c r="H768" s="14">
        <f>VLOOKUP($C768,'commute time q1 q2 q3'!$C$2:$F$957,2,FALSE)</f>
        <v>10.706055261610818</v>
      </c>
      <c r="I768" s="4">
        <f t="shared" si="66"/>
        <v>0.30069444444444443</v>
      </c>
      <c r="J768" s="13">
        <f t="shared" si="67"/>
        <v>13.99999999999995</v>
      </c>
      <c r="K768" s="4"/>
      <c r="L768" s="4">
        <f>VLOOKUP($C768,'time leaving home q1 q2 q3'!$C$2:$F$956,3,FALSE)</f>
        <v>0.32083333333333336</v>
      </c>
      <c r="M768" s="14">
        <f>VLOOKUP($C768,'commute time q1 q2 q3'!$C$2:$F$957,3,FALSE)</f>
        <v>15.924878741275286</v>
      </c>
      <c r="N768" s="4">
        <f t="shared" si="68"/>
        <v>0.33125000000000004</v>
      </c>
      <c r="O768" s="13">
        <f t="shared" si="69"/>
        <v>58.000000000000028</v>
      </c>
      <c r="Q768" s="4">
        <f>VLOOKUP($C768,'time leaving home q1 q2 q3'!$C$2:$F$956,4,FALSE)</f>
        <v>0.35486111111111113</v>
      </c>
      <c r="R768" s="14">
        <f>VLOOKUP($C768,'commute time q1 q2 q3'!$C$2:$F$957,3,FALSE)</f>
        <v>15.924878741275286</v>
      </c>
      <c r="S768" s="4">
        <f t="shared" si="70"/>
        <v>0.36527777777777781</v>
      </c>
      <c r="T768" s="13">
        <f t="shared" si="71"/>
        <v>107.00000000000001</v>
      </c>
    </row>
    <row r="769" spans="1:20" x14ac:dyDescent="0.25">
      <c r="A769" s="6" t="s">
        <v>1780</v>
      </c>
      <c r="B769" s="6">
        <v>46660</v>
      </c>
      <c r="C769" s="6" t="s">
        <v>1781</v>
      </c>
      <c r="D769" s="6" t="str">
        <f>VLOOKUP(C769,'alternate id'!$A$2:$C$956,3,FALSE)</f>
        <v>Valdosta, GA</v>
      </c>
      <c r="E769" s="4">
        <f>VLOOKUP(D769,'sunrise times'!$A$2:$B$956,2,FALSE)</f>
        <v>0.29583333333333334</v>
      </c>
      <c r="F769" s="4"/>
      <c r="G769" s="4">
        <f>VLOOKUP($C769,'time leaving home q1 q2 q3'!$C$2:$F$956,2,FALSE)</f>
        <v>0.28333333333333333</v>
      </c>
      <c r="H769" s="14">
        <f>VLOOKUP($C769,'commute time q1 q2 q3'!$C$2:$F$957,2,FALSE)</f>
        <v>11.16178642801286</v>
      </c>
      <c r="I769" s="4">
        <f t="shared" si="66"/>
        <v>0.29097222222222219</v>
      </c>
      <c r="J769" s="13">
        <f t="shared" si="67"/>
        <v>-7.0000000000000551</v>
      </c>
      <c r="K769" s="4"/>
      <c r="L769" s="4">
        <f>VLOOKUP($C769,'time leaving home q1 q2 q3'!$C$2:$F$956,3,FALSE)</f>
        <v>0.32083333333333336</v>
      </c>
      <c r="M769" s="14">
        <f>VLOOKUP($C769,'commute time q1 q2 q3'!$C$2:$F$957,3,FALSE)</f>
        <v>16.963443582845386</v>
      </c>
      <c r="N769" s="4">
        <f t="shared" si="68"/>
        <v>0.33194444444444449</v>
      </c>
      <c r="O769" s="13">
        <f t="shared" si="69"/>
        <v>52.00000000000005</v>
      </c>
      <c r="Q769" s="4">
        <f>VLOOKUP($C769,'time leaving home q1 q2 q3'!$C$2:$F$956,4,FALSE)</f>
        <v>0.3972222222222222</v>
      </c>
      <c r="R769" s="14">
        <f>VLOOKUP($C769,'commute time q1 q2 q3'!$C$2:$F$957,3,FALSE)</f>
        <v>16.963443582845386</v>
      </c>
      <c r="S769" s="4">
        <f t="shared" si="70"/>
        <v>0.40833333333333333</v>
      </c>
      <c r="T769" s="13">
        <f t="shared" si="71"/>
        <v>161.99999999999997</v>
      </c>
    </row>
    <row r="770" spans="1:20" x14ac:dyDescent="0.25">
      <c r="A770" s="6" t="s">
        <v>1018</v>
      </c>
      <c r="B770" s="6">
        <v>31060</v>
      </c>
      <c r="C770" s="6" t="s">
        <v>1019</v>
      </c>
      <c r="D770" s="6" t="str">
        <f>VLOOKUP(C770,'alternate id'!$A$2:$C$956,3,FALSE)</f>
        <v>Los Alamos, NM</v>
      </c>
      <c r="E770" s="4">
        <f>VLOOKUP(D770,'sunrise times'!$A$2:$B$956,2,FALSE)</f>
        <v>0.27569444444444446</v>
      </c>
      <c r="F770" s="4"/>
      <c r="G770" s="4">
        <f>VLOOKUP($C770,'time leaving home q1 q2 q3'!$C$2:$F$956,2,FALSE)</f>
        <v>0.29444444444444445</v>
      </c>
      <c r="H770" s="14">
        <f>VLOOKUP($C770,'commute time q1 q2 q3'!$C$2:$F$957,2,FALSE)</f>
        <v>10.694879390605163</v>
      </c>
      <c r="I770" s="4">
        <f t="shared" si="66"/>
        <v>0.30138888888888887</v>
      </c>
      <c r="J770" s="13">
        <f t="shared" si="67"/>
        <v>36.99999999999995</v>
      </c>
      <c r="K770" s="4"/>
      <c r="L770" s="4">
        <f>VLOOKUP($C770,'time leaving home q1 q2 q3'!$C$2:$F$956,3,FALSE)</f>
        <v>0.32083333333333336</v>
      </c>
      <c r="M770" s="14">
        <f>VLOOKUP($C770,'commute time q1 q2 q3'!$C$2:$F$957,3,FALSE)</f>
        <v>15.326050420168068</v>
      </c>
      <c r="N770" s="4">
        <f t="shared" si="68"/>
        <v>0.33125000000000004</v>
      </c>
      <c r="O770" s="13">
        <f t="shared" si="69"/>
        <v>80.000000000000028</v>
      </c>
      <c r="Q770" s="4">
        <f>VLOOKUP($C770,'time leaving home q1 q2 q3'!$C$2:$F$956,4,FALSE)</f>
        <v>0.34791666666666665</v>
      </c>
      <c r="R770" s="14">
        <f>VLOOKUP($C770,'commute time q1 q2 q3'!$C$2:$F$957,3,FALSE)</f>
        <v>15.326050420168068</v>
      </c>
      <c r="S770" s="4">
        <f t="shared" si="70"/>
        <v>0.35833333333333334</v>
      </c>
      <c r="T770" s="13">
        <f t="shared" si="71"/>
        <v>118.99999999999997</v>
      </c>
    </row>
    <row r="771" spans="1:20" x14ac:dyDescent="0.25">
      <c r="A771" s="6" t="s">
        <v>580</v>
      </c>
      <c r="B771" s="6">
        <v>22020</v>
      </c>
      <c r="C771" s="6" t="s">
        <v>581</v>
      </c>
      <c r="D771" s="6" t="str">
        <f>VLOOKUP(C771,'alternate id'!$A$2:$C$956,3,FALSE)</f>
        <v>Fargo, ND</v>
      </c>
      <c r="E771" s="4">
        <f>VLOOKUP(D771,'sunrise times'!$A$2:$B$956,2,FALSE)</f>
        <v>0.2902777777777778</v>
      </c>
      <c r="F771" s="4"/>
      <c r="G771" s="4">
        <f>VLOOKUP($C771,'time leaving home q1 q2 q3'!$C$2:$F$956,2,FALSE)</f>
        <v>0.28958333333333336</v>
      </c>
      <c r="H771" s="14">
        <f>VLOOKUP($C771,'commute time q1 q2 q3'!$C$2:$F$957,2,FALSE)</f>
        <v>10.492628402934924</v>
      </c>
      <c r="I771" s="4">
        <f t="shared" si="66"/>
        <v>0.29652777777777778</v>
      </c>
      <c r="J771" s="13">
        <f t="shared" si="67"/>
        <v>8.999999999999968</v>
      </c>
      <c r="K771" s="4"/>
      <c r="L771" s="4">
        <f>VLOOKUP($C771,'time leaving home q1 q2 q3'!$C$2:$F$956,3,FALSE)</f>
        <v>0.32083333333333336</v>
      </c>
      <c r="M771" s="14">
        <f>VLOOKUP($C771,'commute time q1 q2 q3'!$C$2:$F$957,3,FALSE)</f>
        <v>15.456535876869715</v>
      </c>
      <c r="N771" s="4">
        <f t="shared" si="68"/>
        <v>0.33125000000000004</v>
      </c>
      <c r="O771" s="13">
        <f t="shared" si="69"/>
        <v>59.000000000000036</v>
      </c>
      <c r="Q771" s="4">
        <f>VLOOKUP($C771,'time leaving home q1 q2 q3'!$C$2:$F$956,4,FALSE)</f>
        <v>0.37222222222222223</v>
      </c>
      <c r="R771" s="14">
        <f>VLOOKUP($C771,'commute time q1 q2 q3'!$C$2:$F$957,3,FALSE)</f>
        <v>15.456535876869715</v>
      </c>
      <c r="S771" s="4">
        <f t="shared" si="70"/>
        <v>0.38263888888888892</v>
      </c>
      <c r="T771" s="13">
        <f t="shared" si="71"/>
        <v>133</v>
      </c>
    </row>
    <row r="772" spans="1:20" x14ac:dyDescent="0.25">
      <c r="A772" s="6" t="s">
        <v>1494</v>
      </c>
      <c r="B772" s="6">
        <v>40760</v>
      </c>
      <c r="C772" s="6" t="s">
        <v>1495</v>
      </c>
      <c r="D772" s="6" t="str">
        <f>VLOOKUP(C772,'alternate id'!$A$2:$C$956,3,FALSE)</f>
        <v>Ruidoso, NM</v>
      </c>
      <c r="E772" s="4">
        <f>VLOOKUP(D772,'sunrise times'!$A$2:$B$956,2,FALSE)</f>
        <v>0.27430555555555552</v>
      </c>
      <c r="F772" s="4"/>
      <c r="G772" s="4">
        <f>VLOOKUP($C772,'time leaving home q1 q2 q3'!$C$2:$F$956,2,FALSE)</f>
        <v>0.29375000000000001</v>
      </c>
      <c r="H772" s="14">
        <f>VLOOKUP($C772,'commute time q1 q2 q3'!$C$2:$F$957,2,FALSE)</f>
        <v>7.8204387990762125</v>
      </c>
      <c r="I772" s="4">
        <f t="shared" ref="I772:I835" si="72">G772+TIME(0,H772,0)</f>
        <v>0.2986111111111111</v>
      </c>
      <c r="J772" s="13">
        <f t="shared" ref="J772:J835" si="73">(I772-$E772)*60*24</f>
        <v>35.000000000000036</v>
      </c>
      <c r="K772" s="4"/>
      <c r="L772" s="4">
        <f>VLOOKUP($C772,'time leaving home q1 q2 q3'!$C$2:$F$956,3,FALSE)</f>
        <v>0.32083333333333336</v>
      </c>
      <c r="M772" s="14">
        <f>VLOOKUP($C772,'commute time q1 q2 q3'!$C$2:$F$957,3,FALSE)</f>
        <v>13.850825082508251</v>
      </c>
      <c r="N772" s="4">
        <f t="shared" ref="N772:N835" si="74">L772+TIME(0,M772,0)</f>
        <v>0.32986111111111116</v>
      </c>
      <c r="O772" s="13">
        <f t="shared" ref="O772:O835" si="75">(N772-$E772)*60*24</f>
        <v>80.000000000000114</v>
      </c>
      <c r="Q772" s="4">
        <f>VLOOKUP($C772,'time leaving home q1 q2 q3'!$C$2:$F$956,4,FALSE)</f>
        <v>0.36736111111111108</v>
      </c>
      <c r="R772" s="14">
        <f>VLOOKUP($C772,'commute time q1 q2 q3'!$C$2:$F$957,3,FALSE)</f>
        <v>13.850825082508251</v>
      </c>
      <c r="S772" s="4">
        <f t="shared" ref="S772:S835" si="76">Q772+TIME(0,R772,0)</f>
        <v>0.37638888888888888</v>
      </c>
      <c r="T772" s="13">
        <f t="shared" ref="T772:T835" si="77">(S772-$E772)*60*24</f>
        <v>147.00000000000006</v>
      </c>
    </row>
    <row r="773" spans="1:20" x14ac:dyDescent="0.25">
      <c r="A773" s="6" t="s">
        <v>1474</v>
      </c>
      <c r="B773" s="6">
        <v>40380</v>
      </c>
      <c r="C773" s="6" t="s">
        <v>1475</v>
      </c>
      <c r="D773" s="6" t="str">
        <f>VLOOKUP(C773,'alternate id'!$A$2:$C$956,3,FALSE)</f>
        <v>Rochester, NY</v>
      </c>
      <c r="E773" s="4">
        <f>VLOOKUP(D773,'sunrise times'!$A$2:$B$956,2,FALSE)</f>
        <v>0.27916666666666667</v>
      </c>
      <c r="F773" s="4"/>
      <c r="G773" s="4">
        <f>VLOOKUP($C773,'time leaving home q1 q2 q3'!$C$2:$F$956,2,FALSE)</f>
        <v>0.28472222222222221</v>
      </c>
      <c r="H773" s="14">
        <f>VLOOKUP($C773,'commute time q1 q2 q3'!$C$2:$F$957,2,FALSE)</f>
        <v>12.144231261192122</v>
      </c>
      <c r="I773" s="4">
        <f t="shared" si="72"/>
        <v>0.29305555555555557</v>
      </c>
      <c r="J773" s="13">
        <f t="shared" si="73"/>
        <v>20.000000000000007</v>
      </c>
      <c r="K773" s="4"/>
      <c r="L773" s="4">
        <f>VLOOKUP($C773,'time leaving home q1 q2 q3'!$C$2:$F$956,3,FALSE)</f>
        <v>0.32083333333333336</v>
      </c>
      <c r="M773" s="14">
        <f>VLOOKUP($C773,'commute time q1 q2 q3'!$C$2:$F$957,3,FALSE)</f>
        <v>18.744010531930588</v>
      </c>
      <c r="N773" s="4">
        <f t="shared" si="74"/>
        <v>0.33333333333333337</v>
      </c>
      <c r="O773" s="13">
        <f t="shared" si="75"/>
        <v>78.000000000000043</v>
      </c>
      <c r="Q773" s="4">
        <f>VLOOKUP($C773,'time leaving home q1 q2 q3'!$C$2:$F$956,4,FALSE)</f>
        <v>0.37152777777777773</v>
      </c>
      <c r="R773" s="14">
        <f>VLOOKUP($C773,'commute time q1 q2 q3'!$C$2:$F$957,3,FALSE)</f>
        <v>18.744010531930588</v>
      </c>
      <c r="S773" s="4">
        <f t="shared" si="76"/>
        <v>0.38402777777777775</v>
      </c>
      <c r="T773" s="13">
        <f t="shared" si="77"/>
        <v>150.99999999999994</v>
      </c>
    </row>
    <row r="774" spans="1:20" x14ac:dyDescent="0.25">
      <c r="A774" s="6" t="s">
        <v>704</v>
      </c>
      <c r="B774" s="6">
        <v>24660</v>
      </c>
      <c r="C774" s="6" t="s">
        <v>705</v>
      </c>
      <c r="D774" s="6" t="str">
        <f>VLOOKUP(C774,'alternate id'!$A$2:$C$956,3,FALSE)</f>
        <v>Greensboro, NC</v>
      </c>
      <c r="E774" s="4">
        <f>VLOOKUP(D774,'sunrise times'!$A$2:$B$956,2,FALSE)</f>
        <v>0.28611111111111115</v>
      </c>
      <c r="F774" s="4"/>
      <c r="G774" s="4">
        <f>VLOOKUP($C774,'time leaving home q1 q2 q3'!$C$2:$F$956,2,FALSE)</f>
        <v>0.28680555555555559</v>
      </c>
      <c r="H774" s="14">
        <f>VLOOKUP($C774,'commute time q1 q2 q3'!$C$2:$F$957,2,FALSE)</f>
        <v>12.775232768081565</v>
      </c>
      <c r="I774" s="4">
        <f t="shared" si="72"/>
        <v>0.29513888888888895</v>
      </c>
      <c r="J774" s="13">
        <f t="shared" si="73"/>
        <v>13.000000000000034</v>
      </c>
      <c r="K774" s="4"/>
      <c r="L774" s="4">
        <f>VLOOKUP($C774,'time leaving home q1 q2 q3'!$C$2:$F$956,3,FALSE)</f>
        <v>0.32083333333333336</v>
      </c>
      <c r="M774" s="14">
        <f>VLOOKUP($C774,'commute time q1 q2 q3'!$C$2:$F$957,3,FALSE)</f>
        <v>18.986003837657417</v>
      </c>
      <c r="N774" s="4">
        <f t="shared" si="74"/>
        <v>0.33333333333333337</v>
      </c>
      <c r="O774" s="13">
        <f t="shared" si="75"/>
        <v>68</v>
      </c>
      <c r="Q774" s="4">
        <f>VLOOKUP($C774,'time leaving home q1 q2 q3'!$C$2:$F$956,4,FALSE)</f>
        <v>0.37013888888888885</v>
      </c>
      <c r="R774" s="14">
        <f>VLOOKUP($C774,'commute time q1 q2 q3'!$C$2:$F$957,3,FALSE)</f>
        <v>18.986003837657417</v>
      </c>
      <c r="S774" s="4">
        <f t="shared" si="76"/>
        <v>0.38263888888888886</v>
      </c>
      <c r="T774" s="13">
        <f t="shared" si="77"/>
        <v>138.99999999999989</v>
      </c>
    </row>
    <row r="775" spans="1:20" x14ac:dyDescent="0.25">
      <c r="A775" s="6" t="s">
        <v>1408</v>
      </c>
      <c r="B775" s="6">
        <v>38940</v>
      </c>
      <c r="C775" s="6" t="s">
        <v>1409</v>
      </c>
      <c r="D775" s="6" t="str">
        <f>VLOOKUP(C775,'alternate id'!$A$2:$C$956,3,FALSE)</f>
        <v>Port St. Lucie, FL</v>
      </c>
      <c r="E775" s="4">
        <f>VLOOKUP(D775,'sunrise times'!$A$2:$B$956,2,FALSE)</f>
        <v>0.28750000000000003</v>
      </c>
      <c r="F775" s="4"/>
      <c r="G775" s="4">
        <f>VLOOKUP($C775,'time leaving home q1 q2 q3'!$C$2:$F$956,2,FALSE)</f>
        <v>0.28125</v>
      </c>
      <c r="H775" s="14">
        <f>VLOOKUP($C775,'commute time q1 q2 q3'!$C$2:$F$957,2,FALSE)</f>
        <v>15.176319620010725</v>
      </c>
      <c r="I775" s="4">
        <f t="shared" si="72"/>
        <v>0.29166666666666669</v>
      </c>
      <c r="J775" s="13">
        <f t="shared" si="73"/>
        <v>5.9999999999999787</v>
      </c>
      <c r="K775" s="4"/>
      <c r="L775" s="4">
        <f>VLOOKUP($C775,'time leaving home q1 q2 q3'!$C$2:$F$956,3,FALSE)</f>
        <v>0.32083333333333336</v>
      </c>
      <c r="M775" s="14">
        <f>VLOOKUP($C775,'commute time q1 q2 q3'!$C$2:$F$957,3,FALSE)</f>
        <v>22.16239007348512</v>
      </c>
      <c r="N775" s="4">
        <f t="shared" si="74"/>
        <v>0.33611111111111114</v>
      </c>
      <c r="O775" s="13">
        <f t="shared" si="75"/>
        <v>69.999999999999986</v>
      </c>
      <c r="Q775" s="4">
        <f>VLOOKUP($C775,'time leaving home q1 q2 q3'!$C$2:$F$956,4,FALSE)</f>
        <v>0.3756944444444445</v>
      </c>
      <c r="R775" s="14">
        <f>VLOOKUP($C775,'commute time q1 q2 q3'!$C$2:$F$957,3,FALSE)</f>
        <v>22.16239007348512</v>
      </c>
      <c r="S775" s="4">
        <f t="shared" si="76"/>
        <v>0.39097222222222228</v>
      </c>
      <c r="T775" s="13">
        <f t="shared" si="77"/>
        <v>149.00000000000003</v>
      </c>
    </row>
    <row r="776" spans="1:20" x14ac:dyDescent="0.25">
      <c r="A776" s="6" t="s">
        <v>954</v>
      </c>
      <c r="B776" s="6">
        <v>29740</v>
      </c>
      <c r="C776" s="6" t="s">
        <v>955</v>
      </c>
      <c r="D776" s="6" t="str">
        <f>VLOOKUP(C776,'alternate id'!$A$2:$C$956,3,FALSE)</f>
        <v>Las Cruces, NM</v>
      </c>
      <c r="E776" s="4">
        <f>VLOOKUP(D776,'sunrise times'!$A$2:$B$956,2,FALSE)</f>
        <v>0.27777777777777779</v>
      </c>
      <c r="F776" s="4"/>
      <c r="G776" s="4">
        <f>VLOOKUP($C776,'time leaving home q1 q2 q3'!$C$2:$F$956,2,FALSE)</f>
        <v>0.28402777777777777</v>
      </c>
      <c r="H776" s="14">
        <f>VLOOKUP($C776,'commute time q1 q2 q3'!$C$2:$F$957,2,FALSE)</f>
        <v>11.776868164254372</v>
      </c>
      <c r="I776" s="4">
        <f t="shared" si="72"/>
        <v>0.29166666666666663</v>
      </c>
      <c r="J776" s="13">
        <f t="shared" si="73"/>
        <v>19.999999999999929</v>
      </c>
      <c r="K776" s="4"/>
      <c r="L776" s="4">
        <f>VLOOKUP($C776,'time leaving home q1 q2 q3'!$C$2:$F$956,3,FALSE)</f>
        <v>0.32083333333333336</v>
      </c>
      <c r="M776" s="14">
        <f>VLOOKUP($C776,'commute time q1 q2 q3'!$C$2:$F$957,3,FALSE)</f>
        <v>17.503437225409623</v>
      </c>
      <c r="N776" s="4">
        <f t="shared" si="74"/>
        <v>0.33263888888888893</v>
      </c>
      <c r="O776" s="13">
        <f t="shared" si="75"/>
        <v>79.000000000000043</v>
      </c>
      <c r="Q776" s="4">
        <f>VLOOKUP($C776,'time leaving home q1 q2 q3'!$C$2:$F$956,4,FALSE)</f>
        <v>0.36319444444444443</v>
      </c>
      <c r="R776" s="14">
        <f>VLOOKUP($C776,'commute time q1 q2 q3'!$C$2:$F$957,3,FALSE)</f>
        <v>17.503437225409623</v>
      </c>
      <c r="S776" s="4">
        <f t="shared" si="76"/>
        <v>0.375</v>
      </c>
      <c r="T776" s="13">
        <f t="shared" si="77"/>
        <v>139.99999999999997</v>
      </c>
    </row>
    <row r="777" spans="1:20" x14ac:dyDescent="0.25">
      <c r="A777" s="6" t="s">
        <v>1402</v>
      </c>
      <c r="B777" s="6">
        <v>38820</v>
      </c>
      <c r="C777" s="6" t="s">
        <v>1403</v>
      </c>
      <c r="D777" s="6" t="str">
        <f>VLOOKUP(C777,'alternate id'!$A$2:$C$956,3,FALSE)</f>
        <v>Port Angeles, WA</v>
      </c>
      <c r="E777" s="4">
        <f>VLOOKUP(D777,'sunrise times'!$A$2:$B$956,2,FALSE)</f>
        <v>0.28055555555555556</v>
      </c>
      <c r="F777" s="4"/>
      <c r="G777" s="4">
        <f>VLOOKUP($C777,'time leaving home q1 q2 q3'!$C$2:$F$956,2,FALSE)</f>
        <v>0.28263888888888888</v>
      </c>
      <c r="H777" s="14">
        <f>VLOOKUP($C777,'commute time q1 q2 q3'!$C$2:$F$957,2,FALSE)</f>
        <v>8.5787530762920419</v>
      </c>
      <c r="I777" s="4">
        <f t="shared" si="72"/>
        <v>0.28819444444444442</v>
      </c>
      <c r="J777" s="13">
        <f t="shared" si="73"/>
        <v>10.999999999999961</v>
      </c>
      <c r="K777" s="4"/>
      <c r="L777" s="4">
        <f>VLOOKUP($C777,'time leaving home q1 q2 q3'!$C$2:$F$956,3,FALSE)</f>
        <v>0.3215277777777778</v>
      </c>
      <c r="M777" s="14">
        <f>VLOOKUP($C777,'commute time q1 q2 q3'!$C$2:$F$957,3,FALSE)</f>
        <v>15.455230125523013</v>
      </c>
      <c r="N777" s="4">
        <f t="shared" si="74"/>
        <v>0.33194444444444449</v>
      </c>
      <c r="O777" s="13">
        <f t="shared" si="75"/>
        <v>74.000000000000057</v>
      </c>
      <c r="Q777" s="4">
        <f>VLOOKUP($C777,'time leaving home q1 q2 q3'!$C$2:$F$956,4,FALSE)</f>
        <v>0.37222222222222223</v>
      </c>
      <c r="R777" s="14">
        <f>VLOOKUP($C777,'commute time q1 q2 q3'!$C$2:$F$957,3,FALSE)</f>
        <v>15.455230125523013</v>
      </c>
      <c r="S777" s="4">
        <f t="shared" si="76"/>
        <v>0.38263888888888892</v>
      </c>
      <c r="T777" s="13">
        <f t="shared" si="77"/>
        <v>147.00000000000006</v>
      </c>
    </row>
    <row r="778" spans="1:20" x14ac:dyDescent="0.25">
      <c r="A778" s="6" t="s">
        <v>1730</v>
      </c>
      <c r="B778" s="6">
        <v>45660</v>
      </c>
      <c r="C778" s="6" t="s">
        <v>1731</v>
      </c>
      <c r="D778" s="6" t="str">
        <f>VLOOKUP(C778,'alternate id'!$A$2:$C$956,3,FALSE)</f>
        <v>Tiffin, OH</v>
      </c>
      <c r="E778" s="4">
        <f>VLOOKUP(D778,'sunrise times'!$A$2:$B$956,2,FALSE)</f>
        <v>0.29444444444444445</v>
      </c>
      <c r="F778" s="4"/>
      <c r="G778" s="4">
        <f>VLOOKUP($C778,'time leaving home q1 q2 q3'!$C$2:$F$956,2,FALSE)</f>
        <v>0.27777777777777779</v>
      </c>
      <c r="H778" s="14">
        <f>VLOOKUP($C778,'commute time q1 q2 q3'!$C$2:$F$957,2,FALSE)</f>
        <v>10.201073694485114</v>
      </c>
      <c r="I778" s="4">
        <f t="shared" si="72"/>
        <v>0.28472222222222221</v>
      </c>
      <c r="J778" s="13">
        <f t="shared" si="73"/>
        <v>-14.00000000000003</v>
      </c>
      <c r="K778" s="4"/>
      <c r="L778" s="4">
        <f>VLOOKUP($C778,'time leaving home q1 q2 q3'!$C$2:$F$956,3,FALSE)</f>
        <v>0.3215277777777778</v>
      </c>
      <c r="M778" s="14">
        <f>VLOOKUP($C778,'commute time q1 q2 q3'!$C$2:$F$957,3,FALSE)</f>
        <v>17.42628292153136</v>
      </c>
      <c r="N778" s="4">
        <f t="shared" si="74"/>
        <v>0.33333333333333337</v>
      </c>
      <c r="O778" s="13">
        <f t="shared" si="75"/>
        <v>56.000000000000036</v>
      </c>
      <c r="Q778" s="4">
        <f>VLOOKUP($C778,'time leaving home q1 q2 q3'!$C$2:$F$956,4,FALSE)</f>
        <v>0.4458333333333333</v>
      </c>
      <c r="R778" s="14">
        <f>VLOOKUP($C778,'commute time q1 q2 q3'!$C$2:$F$957,3,FALSE)</f>
        <v>17.42628292153136</v>
      </c>
      <c r="S778" s="4">
        <f t="shared" si="76"/>
        <v>0.45763888888888887</v>
      </c>
      <c r="T778" s="13">
        <f t="shared" si="77"/>
        <v>234.99999999999994</v>
      </c>
    </row>
    <row r="779" spans="1:20" x14ac:dyDescent="0.25">
      <c r="A779" s="6" t="s">
        <v>6</v>
      </c>
      <c r="B779" s="6">
        <v>10100</v>
      </c>
      <c r="C779" s="6" t="s">
        <v>7</v>
      </c>
      <c r="D779" s="6" t="str">
        <f>VLOOKUP(C779,'alternate id'!$A$2:$C$956,3,FALSE)</f>
        <v>Aberdeen, SD</v>
      </c>
      <c r="E779" s="4">
        <f>VLOOKUP(D779,'sunrise times'!$A$2:$B$956,2,FALSE)</f>
        <v>0.2951388888888889</v>
      </c>
      <c r="F779" s="4"/>
      <c r="G779" s="4">
        <f>VLOOKUP($C779,'time leaving home q1 q2 q3'!$C$2:$F$956,2,FALSE)</f>
        <v>0.29652777777777778</v>
      </c>
      <c r="H779" s="14">
        <f>VLOOKUP($C779,'commute time q1 q2 q3'!$C$2:$F$957,2,FALSE)</f>
        <v>7.4388746803069052</v>
      </c>
      <c r="I779" s="4">
        <f t="shared" si="72"/>
        <v>0.30138888888888887</v>
      </c>
      <c r="J779" s="13">
        <f t="shared" si="73"/>
        <v>8.999999999999968</v>
      </c>
      <c r="K779" s="4"/>
      <c r="L779" s="4">
        <f>VLOOKUP($C779,'time leaving home q1 q2 q3'!$C$2:$F$956,3,FALSE)</f>
        <v>0.3215277777777778</v>
      </c>
      <c r="M779" s="14">
        <f>VLOOKUP($C779,'commute time q1 q2 q3'!$C$2:$F$957,3,FALSE)</f>
        <v>11.956011245245577</v>
      </c>
      <c r="N779" s="4">
        <f t="shared" si="74"/>
        <v>0.32916666666666666</v>
      </c>
      <c r="O779" s="13">
        <f t="shared" si="75"/>
        <v>48.999999999999986</v>
      </c>
      <c r="Q779" s="4">
        <f>VLOOKUP($C779,'time leaving home q1 q2 q3'!$C$2:$F$956,4,FALSE)</f>
        <v>0.3527777777777778</v>
      </c>
      <c r="R779" s="14">
        <f>VLOOKUP($C779,'commute time q1 q2 q3'!$C$2:$F$957,3,FALSE)</f>
        <v>11.956011245245577</v>
      </c>
      <c r="S779" s="4">
        <f t="shared" si="76"/>
        <v>0.36041666666666666</v>
      </c>
      <c r="T779" s="13">
        <f t="shared" si="77"/>
        <v>93.999999999999986</v>
      </c>
    </row>
    <row r="780" spans="1:20" x14ac:dyDescent="0.25">
      <c r="A780" s="6" t="s">
        <v>1634</v>
      </c>
      <c r="B780" s="6">
        <v>43700</v>
      </c>
      <c r="C780" s="6" t="s">
        <v>1635</v>
      </c>
      <c r="D780" s="6" t="str">
        <f>VLOOKUP(C780,'alternate id'!$A$2:$C$956,3,FALSE)</f>
        <v>Somerset, KY</v>
      </c>
      <c r="E780" s="4">
        <f>VLOOKUP(D780,'sunrise times'!$A$2:$B$956,2,FALSE)</f>
        <v>0.29930555555555555</v>
      </c>
      <c r="F780" s="4"/>
      <c r="G780" s="4">
        <f>VLOOKUP($C780,'time leaving home q1 q2 q3'!$C$2:$F$956,2,FALSE)</f>
        <v>0.28888888888888892</v>
      </c>
      <c r="H780" s="14">
        <f>VLOOKUP($C780,'commute time q1 q2 q3'!$C$2:$F$957,2,FALSE)</f>
        <v>10.849504180439432</v>
      </c>
      <c r="I780" s="4">
        <f t="shared" si="72"/>
        <v>0.29583333333333334</v>
      </c>
      <c r="J780" s="13">
        <f t="shared" si="73"/>
        <v>-4.9999999999999822</v>
      </c>
      <c r="K780" s="4"/>
      <c r="L780" s="4">
        <f>VLOOKUP($C780,'time leaving home q1 q2 q3'!$C$2:$F$956,3,FALSE)</f>
        <v>0.3215277777777778</v>
      </c>
      <c r="M780" s="14">
        <f>VLOOKUP($C780,'commute time q1 q2 q3'!$C$2:$F$957,3,FALSE)</f>
        <v>16.795746566238371</v>
      </c>
      <c r="N780" s="4">
        <f t="shared" si="74"/>
        <v>0.33263888888888893</v>
      </c>
      <c r="O780" s="13">
        <f t="shared" si="75"/>
        <v>48.000000000000064</v>
      </c>
      <c r="Q780" s="4">
        <f>VLOOKUP($C780,'time leaving home q1 q2 q3'!$C$2:$F$956,4,FALSE)</f>
        <v>0.38680555555555557</v>
      </c>
      <c r="R780" s="14">
        <f>VLOOKUP($C780,'commute time q1 q2 q3'!$C$2:$F$957,3,FALSE)</f>
        <v>16.795746566238371</v>
      </c>
      <c r="S780" s="4">
        <f t="shared" si="76"/>
        <v>0.3979166666666667</v>
      </c>
      <c r="T780" s="13">
        <f t="shared" si="77"/>
        <v>142.00000000000006</v>
      </c>
    </row>
    <row r="781" spans="1:20" x14ac:dyDescent="0.25">
      <c r="A781" s="6" t="s">
        <v>1678</v>
      </c>
      <c r="B781" s="6">
        <v>44620</v>
      </c>
      <c r="C781" s="6" t="s">
        <v>1679</v>
      </c>
      <c r="D781" s="6" t="str">
        <f>VLOOKUP(C781,'alternate id'!$A$2:$C$956,3,FALSE)</f>
        <v>Stevens Point, WI</v>
      </c>
      <c r="E781" s="4">
        <f>VLOOKUP(D781,'sunrise times'!$A$2:$B$956,2,FALSE)</f>
        <v>0.27013888888888887</v>
      </c>
      <c r="F781" s="4"/>
      <c r="G781" s="4">
        <f>VLOOKUP($C781,'time leaving home q1 q2 q3'!$C$2:$F$956,2,FALSE)</f>
        <v>0.28055555555555556</v>
      </c>
      <c r="H781" s="14">
        <f>VLOOKUP($C781,'commute time q1 q2 q3'!$C$2:$F$957,2,FALSE)</f>
        <v>10.573609059576563</v>
      </c>
      <c r="I781" s="4">
        <f t="shared" si="72"/>
        <v>0.28749999999999998</v>
      </c>
      <c r="J781" s="13">
        <f t="shared" si="73"/>
        <v>24.999999999999993</v>
      </c>
      <c r="K781" s="4"/>
      <c r="L781" s="4">
        <f>VLOOKUP($C781,'time leaving home q1 q2 q3'!$C$2:$F$956,3,FALSE)</f>
        <v>0.3215277777777778</v>
      </c>
      <c r="M781" s="14">
        <f>VLOOKUP($C781,'commute time q1 q2 q3'!$C$2:$F$957,3,FALSE)</f>
        <v>16.024067194314327</v>
      </c>
      <c r="N781" s="4">
        <f t="shared" si="74"/>
        <v>0.33263888888888893</v>
      </c>
      <c r="O781" s="13">
        <f t="shared" si="75"/>
        <v>90.000000000000085</v>
      </c>
      <c r="Q781" s="4">
        <f>VLOOKUP($C781,'time leaving home q1 q2 q3'!$C$2:$F$956,4,FALSE)</f>
        <v>0.40902777777777777</v>
      </c>
      <c r="R781" s="14">
        <f>VLOOKUP($C781,'commute time q1 q2 q3'!$C$2:$F$957,3,FALSE)</f>
        <v>16.024067194314327</v>
      </c>
      <c r="S781" s="4">
        <f t="shared" si="76"/>
        <v>0.4201388888888889</v>
      </c>
      <c r="T781" s="13">
        <f t="shared" si="77"/>
        <v>216.00000000000006</v>
      </c>
    </row>
    <row r="782" spans="1:20" x14ac:dyDescent="0.25">
      <c r="A782" s="6" t="s">
        <v>1422</v>
      </c>
      <c r="B782" s="6">
        <v>39300</v>
      </c>
      <c r="C782" s="6" t="s">
        <v>1423</v>
      </c>
      <c r="D782" s="6" t="str">
        <f>VLOOKUP(C782,'alternate id'!$A$2:$C$956,3,FALSE)</f>
        <v>Providence, RI</v>
      </c>
      <c r="E782" s="4">
        <f>VLOOKUP(D782,'sunrise times'!$A$2:$B$956,2,FALSE)</f>
        <v>0.26180555555555557</v>
      </c>
      <c r="F782" s="4"/>
      <c r="G782" s="4">
        <f>VLOOKUP($C782,'time leaving home q1 q2 q3'!$C$2:$F$956,2,FALSE)</f>
        <v>0.28194444444444444</v>
      </c>
      <c r="H782" s="14">
        <f>VLOOKUP($C782,'commute time q1 q2 q3'!$C$2:$F$957,2,FALSE)</f>
        <v>12.764489467650028</v>
      </c>
      <c r="I782" s="4">
        <f t="shared" si="72"/>
        <v>0.2902777777777778</v>
      </c>
      <c r="J782" s="13">
        <f t="shared" si="73"/>
        <v>41.000000000000014</v>
      </c>
      <c r="K782" s="4"/>
      <c r="L782" s="4">
        <f>VLOOKUP($C782,'time leaving home q1 q2 q3'!$C$2:$F$956,3,FALSE)</f>
        <v>0.3215277777777778</v>
      </c>
      <c r="M782" s="14">
        <f>VLOOKUP($C782,'commute time q1 q2 q3'!$C$2:$F$957,3,FALSE)</f>
        <v>20.913665191403933</v>
      </c>
      <c r="N782" s="4">
        <f t="shared" si="74"/>
        <v>0.3354166666666667</v>
      </c>
      <c r="O782" s="13">
        <f t="shared" si="75"/>
        <v>106.00000000000003</v>
      </c>
      <c r="Q782" s="4">
        <f>VLOOKUP($C782,'time leaving home q1 q2 q3'!$C$2:$F$956,4,FALSE)</f>
        <v>0.37291666666666662</v>
      </c>
      <c r="R782" s="14">
        <f>VLOOKUP($C782,'commute time q1 q2 q3'!$C$2:$F$957,3,FALSE)</f>
        <v>20.913665191403933</v>
      </c>
      <c r="S782" s="4">
        <f t="shared" si="76"/>
        <v>0.38680555555555551</v>
      </c>
      <c r="T782" s="13">
        <f t="shared" si="77"/>
        <v>179.99999999999991</v>
      </c>
    </row>
    <row r="783" spans="1:20" x14ac:dyDescent="0.25">
      <c r="A783" s="6" t="s">
        <v>802</v>
      </c>
      <c r="B783" s="6">
        <v>26580</v>
      </c>
      <c r="C783" s="6" t="s">
        <v>803</v>
      </c>
      <c r="D783" s="6" t="str">
        <f>VLOOKUP(C783,'alternate id'!$A$2:$C$956,3,FALSE)</f>
        <v>Huntington, WV</v>
      </c>
      <c r="E783" s="4">
        <f>VLOOKUP(D783,'sunrise times'!$A$2:$B$956,2,FALSE)</f>
        <v>0.29305555555555557</v>
      </c>
      <c r="F783" s="4"/>
      <c r="G783" s="4">
        <f>VLOOKUP($C783,'time leaving home q1 q2 q3'!$C$2:$F$956,2,FALSE)</f>
        <v>0.28333333333333333</v>
      </c>
      <c r="H783" s="14">
        <f>VLOOKUP($C783,'commute time q1 q2 q3'!$C$2:$F$957,2,FALSE)</f>
        <v>11.806670195870831</v>
      </c>
      <c r="I783" s="4">
        <f t="shared" si="72"/>
        <v>0.29097222222222219</v>
      </c>
      <c r="J783" s="13">
        <f t="shared" si="73"/>
        <v>-3.0000000000000693</v>
      </c>
      <c r="K783" s="4"/>
      <c r="L783" s="4">
        <f>VLOOKUP($C783,'time leaving home q1 q2 q3'!$C$2:$F$956,3,FALSE)</f>
        <v>0.3215277777777778</v>
      </c>
      <c r="M783" s="14">
        <f>VLOOKUP($C783,'commute time q1 q2 q3'!$C$2:$F$957,3,FALSE)</f>
        <v>18.542785758900688</v>
      </c>
      <c r="N783" s="4">
        <f t="shared" si="74"/>
        <v>0.33402777777777781</v>
      </c>
      <c r="O783" s="13">
        <f t="shared" si="75"/>
        <v>59.000000000000036</v>
      </c>
      <c r="Q783" s="4">
        <f>VLOOKUP($C783,'time leaving home q1 q2 q3'!$C$2:$F$956,4,FALSE)</f>
        <v>0.38680555555555557</v>
      </c>
      <c r="R783" s="14">
        <f>VLOOKUP($C783,'commute time q1 q2 q3'!$C$2:$F$957,3,FALSE)</f>
        <v>18.542785758900688</v>
      </c>
      <c r="S783" s="4">
        <f t="shared" si="76"/>
        <v>0.39930555555555558</v>
      </c>
      <c r="T783" s="13">
        <f t="shared" si="77"/>
        <v>153.00000000000003</v>
      </c>
    </row>
    <row r="784" spans="1:20" x14ac:dyDescent="0.25">
      <c r="A784" s="6" t="s">
        <v>1700</v>
      </c>
      <c r="B784" s="6">
        <v>45060</v>
      </c>
      <c r="C784" s="6" t="s">
        <v>1701</v>
      </c>
      <c r="D784" s="6" t="str">
        <f>VLOOKUP(C784,'alternate id'!$A$2:$C$956,3,FALSE)</f>
        <v>Syracuse, NY</v>
      </c>
      <c r="E784" s="4">
        <f>VLOOKUP(D784,'sunrise times'!$A$2:$B$956,2,FALSE)</f>
        <v>0.27499999999999997</v>
      </c>
      <c r="F784" s="4"/>
      <c r="G784" s="4">
        <f>VLOOKUP($C784,'time leaving home q1 q2 q3'!$C$2:$F$956,2,FALSE)</f>
        <v>0.28472222222222221</v>
      </c>
      <c r="H784" s="14">
        <f>VLOOKUP($C784,'commute time q1 q2 q3'!$C$2:$F$957,2,FALSE)</f>
        <v>12.128782605134925</v>
      </c>
      <c r="I784" s="4">
        <f t="shared" si="72"/>
        <v>0.29305555555555557</v>
      </c>
      <c r="J784" s="13">
        <f t="shared" si="73"/>
        <v>26.000000000000068</v>
      </c>
      <c r="K784" s="4"/>
      <c r="L784" s="4">
        <f>VLOOKUP($C784,'time leaving home q1 q2 q3'!$C$2:$F$956,3,FALSE)</f>
        <v>0.3215277777777778</v>
      </c>
      <c r="M784" s="14">
        <f>VLOOKUP($C784,'commute time q1 q2 q3'!$C$2:$F$957,3,FALSE)</f>
        <v>18.587159428108983</v>
      </c>
      <c r="N784" s="4">
        <f t="shared" si="74"/>
        <v>0.33402777777777781</v>
      </c>
      <c r="O784" s="13">
        <f t="shared" si="75"/>
        <v>85.000000000000085</v>
      </c>
      <c r="Q784" s="4">
        <f>VLOOKUP($C784,'time leaving home q1 q2 q3'!$C$2:$F$956,4,FALSE)</f>
        <v>0.37222222222222223</v>
      </c>
      <c r="R784" s="14">
        <f>VLOOKUP($C784,'commute time q1 q2 q3'!$C$2:$F$957,3,FALSE)</f>
        <v>18.587159428108983</v>
      </c>
      <c r="S784" s="4">
        <f t="shared" si="76"/>
        <v>0.38472222222222224</v>
      </c>
      <c r="T784" s="13">
        <f t="shared" si="77"/>
        <v>158.00000000000009</v>
      </c>
    </row>
    <row r="785" spans="1:20" x14ac:dyDescent="0.25">
      <c r="A785" s="6" t="s">
        <v>464</v>
      </c>
      <c r="B785" s="6">
        <v>19660</v>
      </c>
      <c r="C785" s="6" t="s">
        <v>465</v>
      </c>
      <c r="D785" s="6" t="str">
        <f>VLOOKUP(C785,'alternate id'!$A$2:$C$956,3,FALSE)</f>
        <v>Deltona, FL</v>
      </c>
      <c r="E785" s="4">
        <f>VLOOKUP(D785,'sunrise times'!$A$2:$B$956,2,FALSE)</f>
        <v>0.2902777777777778</v>
      </c>
      <c r="F785" s="4"/>
      <c r="G785" s="4">
        <f>VLOOKUP($C785,'time leaving home q1 q2 q3'!$C$2:$F$956,2,FALSE)</f>
        <v>0.28402777777777777</v>
      </c>
      <c r="H785" s="14">
        <f>VLOOKUP($C785,'commute time q1 q2 q3'!$C$2:$F$957,2,FALSE)</f>
        <v>13.348908108824602</v>
      </c>
      <c r="I785" s="4">
        <f t="shared" si="72"/>
        <v>0.29305555555555557</v>
      </c>
      <c r="J785" s="13">
        <f t="shared" si="73"/>
        <v>3.9999999999999858</v>
      </c>
      <c r="K785" s="4"/>
      <c r="L785" s="4">
        <f>VLOOKUP($C785,'time leaving home q1 q2 q3'!$C$2:$F$956,3,FALSE)</f>
        <v>0.3215277777777778</v>
      </c>
      <c r="M785" s="14">
        <f>VLOOKUP($C785,'commute time q1 q2 q3'!$C$2:$F$957,3,FALSE)</f>
        <v>21.416767108611221</v>
      </c>
      <c r="N785" s="4">
        <f t="shared" si="74"/>
        <v>0.33611111111111114</v>
      </c>
      <c r="O785" s="13">
        <f t="shared" si="75"/>
        <v>66</v>
      </c>
      <c r="Q785" s="4">
        <f>VLOOKUP($C785,'time leaving home q1 q2 q3'!$C$2:$F$956,4,FALSE)</f>
        <v>0.37638888888888888</v>
      </c>
      <c r="R785" s="14">
        <f>VLOOKUP($C785,'commute time q1 q2 q3'!$C$2:$F$957,3,FALSE)</f>
        <v>21.416767108611221</v>
      </c>
      <c r="S785" s="4">
        <f t="shared" si="76"/>
        <v>0.39097222222222222</v>
      </c>
      <c r="T785" s="13">
        <f t="shared" si="77"/>
        <v>144.99999999999997</v>
      </c>
    </row>
    <row r="786" spans="1:20" x14ac:dyDescent="0.25">
      <c r="A786" s="6" t="s">
        <v>1858</v>
      </c>
      <c r="B786" s="6">
        <v>48540</v>
      </c>
      <c r="C786" s="6" t="s">
        <v>1859</v>
      </c>
      <c r="D786" s="6" t="str">
        <f>VLOOKUP(C786,'alternate id'!$A$2:$C$956,3,FALSE)</f>
        <v>Wheeling, WV</v>
      </c>
      <c r="E786" s="4">
        <f>VLOOKUP(D786,'sunrise times'!$A$2:$B$956,2,FALSE)</f>
        <v>0.28819444444444448</v>
      </c>
      <c r="F786" s="4"/>
      <c r="G786" s="4">
        <f>VLOOKUP($C786,'time leaving home q1 q2 q3'!$C$2:$F$956,2,FALSE)</f>
        <v>0.27638888888888891</v>
      </c>
      <c r="H786" s="14">
        <f>VLOOKUP($C786,'commute time q1 q2 q3'!$C$2:$F$957,2,FALSE)</f>
        <v>11.561215096655415</v>
      </c>
      <c r="I786" s="4">
        <f t="shared" si="72"/>
        <v>0.28402777777777777</v>
      </c>
      <c r="J786" s="13">
        <f t="shared" si="73"/>
        <v>-6.0000000000000586</v>
      </c>
      <c r="K786" s="4"/>
      <c r="L786" s="4">
        <f>VLOOKUP($C786,'time leaving home q1 q2 q3'!$C$2:$F$956,3,FALSE)</f>
        <v>0.3215277777777778</v>
      </c>
      <c r="M786" s="14">
        <f>VLOOKUP($C786,'commute time q1 q2 q3'!$C$2:$F$957,3,FALSE)</f>
        <v>18.74778717056191</v>
      </c>
      <c r="N786" s="4">
        <f t="shared" si="74"/>
        <v>0.33402777777777781</v>
      </c>
      <c r="O786" s="13">
        <f t="shared" si="75"/>
        <v>66</v>
      </c>
      <c r="Q786" s="4">
        <f>VLOOKUP($C786,'time leaving home q1 q2 q3'!$C$2:$F$956,4,FALSE)</f>
        <v>0.38819444444444445</v>
      </c>
      <c r="R786" s="14">
        <f>VLOOKUP($C786,'commute time q1 q2 q3'!$C$2:$F$957,3,FALSE)</f>
        <v>18.74778717056191</v>
      </c>
      <c r="S786" s="4">
        <f t="shared" si="76"/>
        <v>0.40069444444444446</v>
      </c>
      <c r="T786" s="13">
        <f t="shared" si="77"/>
        <v>161.99999999999997</v>
      </c>
    </row>
    <row r="787" spans="1:20" x14ac:dyDescent="0.25">
      <c r="A787" s="6" t="s">
        <v>602</v>
      </c>
      <c r="B787" s="6">
        <v>22420</v>
      </c>
      <c r="C787" s="6" t="s">
        <v>603</v>
      </c>
      <c r="D787" s="6" t="str">
        <f>VLOOKUP(C787,'alternate id'!$A$2:$C$956,3,FALSE)</f>
        <v>Flint, MI</v>
      </c>
      <c r="E787" s="4">
        <f>VLOOKUP(D787,'sunrise times'!$A$2:$B$956,2,FALSE)</f>
        <v>0.29583333333333334</v>
      </c>
      <c r="F787" s="4"/>
      <c r="G787" s="4">
        <f>VLOOKUP($C787,'time leaving home q1 q2 q3'!$C$2:$F$956,2,FALSE)</f>
        <v>0.27847222222222223</v>
      </c>
      <c r="H787" s="14">
        <f>VLOOKUP($C787,'commute time q1 q2 q3'!$C$2:$F$957,2,FALSE)</f>
        <v>13.059151414309484</v>
      </c>
      <c r="I787" s="4">
        <f t="shared" si="72"/>
        <v>0.28750000000000003</v>
      </c>
      <c r="J787" s="13">
        <f t="shared" si="73"/>
        <v>-11.999999999999957</v>
      </c>
      <c r="K787" s="4"/>
      <c r="L787" s="4">
        <f>VLOOKUP($C787,'time leaving home q1 q2 q3'!$C$2:$F$956,3,FALSE)</f>
        <v>0.3215277777777778</v>
      </c>
      <c r="M787" s="14">
        <f>VLOOKUP($C787,'commute time q1 q2 q3'!$C$2:$F$957,3,FALSE)</f>
        <v>20.983115916480589</v>
      </c>
      <c r="N787" s="4">
        <f t="shared" si="74"/>
        <v>0.3354166666666667</v>
      </c>
      <c r="O787" s="13">
        <f t="shared" si="75"/>
        <v>57.000000000000043</v>
      </c>
      <c r="Q787" s="4">
        <f>VLOOKUP($C787,'time leaving home q1 q2 q3'!$C$2:$F$956,4,FALSE)</f>
        <v>0.3972222222222222</v>
      </c>
      <c r="R787" s="14">
        <f>VLOOKUP($C787,'commute time q1 q2 q3'!$C$2:$F$957,3,FALSE)</f>
        <v>20.983115916480589</v>
      </c>
      <c r="S787" s="4">
        <f t="shared" si="76"/>
        <v>0.41111111111111109</v>
      </c>
      <c r="T787" s="13">
        <f t="shared" si="77"/>
        <v>165.99999999999997</v>
      </c>
    </row>
    <row r="788" spans="1:20" x14ac:dyDescent="0.25">
      <c r="A788" s="6" t="s">
        <v>882</v>
      </c>
      <c r="B788" s="6">
        <v>28260</v>
      </c>
      <c r="C788" s="6" t="s">
        <v>883</v>
      </c>
      <c r="D788" s="6" t="str">
        <f>VLOOKUP(C788,'alternate id'!$A$2:$C$956,3,FALSE)</f>
        <v>Kearney, NE</v>
      </c>
      <c r="E788" s="4">
        <f>VLOOKUP(D788,'sunrise times'!$A$2:$B$956,2,FALSE)</f>
        <v>0.29722222222222222</v>
      </c>
      <c r="F788" s="4"/>
      <c r="G788" s="4">
        <f>VLOOKUP($C788,'time leaving home q1 q2 q3'!$C$2:$F$956,2,FALSE)</f>
        <v>0.28472222222222221</v>
      </c>
      <c r="H788" s="14">
        <f>VLOOKUP($C788,'commute time q1 q2 q3'!$C$2:$F$957,2,FALSE)</f>
        <v>7.3383078285063874</v>
      </c>
      <c r="I788" s="4">
        <f t="shared" si="72"/>
        <v>0.2895833333333333</v>
      </c>
      <c r="J788" s="13">
        <f t="shared" si="73"/>
        <v>-11.000000000000041</v>
      </c>
      <c r="K788" s="4"/>
      <c r="L788" s="4">
        <f>VLOOKUP($C788,'time leaving home q1 q2 q3'!$C$2:$F$956,3,FALSE)</f>
        <v>0.3215277777777778</v>
      </c>
      <c r="M788" s="14">
        <f>VLOOKUP($C788,'commute time q1 q2 q3'!$C$2:$F$957,3,FALSE)</f>
        <v>12.049556001145802</v>
      </c>
      <c r="N788" s="4">
        <f t="shared" si="74"/>
        <v>0.32986111111111116</v>
      </c>
      <c r="O788" s="13">
        <f t="shared" si="75"/>
        <v>47.000000000000071</v>
      </c>
      <c r="Q788" s="4">
        <f>VLOOKUP($C788,'time leaving home q1 q2 q3'!$C$2:$F$956,4,FALSE)</f>
        <v>0.37291666666666662</v>
      </c>
      <c r="R788" s="14">
        <f>VLOOKUP($C788,'commute time q1 q2 q3'!$C$2:$F$957,3,FALSE)</f>
        <v>12.049556001145802</v>
      </c>
      <c r="S788" s="4">
        <f t="shared" si="76"/>
        <v>0.38124999999999998</v>
      </c>
      <c r="T788" s="13">
        <f t="shared" si="77"/>
        <v>120.99999999999997</v>
      </c>
    </row>
    <row r="789" spans="1:20" x14ac:dyDescent="0.25">
      <c r="A789" s="6" t="s">
        <v>20</v>
      </c>
      <c r="B789" s="6">
        <v>10420</v>
      </c>
      <c r="C789" s="6" t="s">
        <v>21</v>
      </c>
      <c r="D789" s="6" t="str">
        <f>VLOOKUP(C789,'alternate id'!$A$2:$C$956,3,FALSE)</f>
        <v>Akron, OH</v>
      </c>
      <c r="E789" s="4">
        <f>VLOOKUP(D789,'sunrise times'!$A$2:$B$956,2,FALSE)</f>
        <v>0.2902777777777778</v>
      </c>
      <c r="F789" s="4"/>
      <c r="G789" s="4">
        <f>VLOOKUP($C789,'time leaving home q1 q2 q3'!$C$2:$F$956,2,FALSE)</f>
        <v>0.28402777777777777</v>
      </c>
      <c r="H789" s="14">
        <f>VLOOKUP($C789,'commute time q1 q2 q3'!$C$2:$F$957,2,FALSE)</f>
        <v>12.751616262846587</v>
      </c>
      <c r="I789" s="4">
        <f t="shared" si="72"/>
        <v>0.29236111111111113</v>
      </c>
      <c r="J789" s="13">
        <f t="shared" si="73"/>
        <v>2.9999999999999893</v>
      </c>
      <c r="K789" s="4"/>
      <c r="L789" s="4">
        <f>VLOOKUP($C789,'time leaving home q1 q2 q3'!$C$2:$F$956,3,FALSE)</f>
        <v>0.3215277777777778</v>
      </c>
      <c r="M789" s="14">
        <f>VLOOKUP($C789,'commute time q1 q2 q3'!$C$2:$F$957,3,FALSE)</f>
        <v>20.788815391519833</v>
      </c>
      <c r="N789" s="4">
        <f t="shared" si="74"/>
        <v>0.3354166666666667</v>
      </c>
      <c r="O789" s="13">
        <f t="shared" si="75"/>
        <v>65.000000000000014</v>
      </c>
      <c r="Q789" s="4">
        <f>VLOOKUP($C789,'time leaving home q1 q2 q3'!$C$2:$F$956,4,FALSE)</f>
        <v>0.3833333333333333</v>
      </c>
      <c r="R789" s="14">
        <f>VLOOKUP($C789,'commute time q1 q2 q3'!$C$2:$F$957,3,FALSE)</f>
        <v>20.788815391519833</v>
      </c>
      <c r="S789" s="4">
        <f t="shared" si="76"/>
        <v>0.3972222222222222</v>
      </c>
      <c r="T789" s="13">
        <f t="shared" si="77"/>
        <v>153.99999999999994</v>
      </c>
    </row>
    <row r="790" spans="1:20" x14ac:dyDescent="0.25">
      <c r="A790" s="6" t="s">
        <v>1292</v>
      </c>
      <c r="B790" s="6">
        <v>36620</v>
      </c>
      <c r="C790" s="6" t="s">
        <v>1293</v>
      </c>
      <c r="D790" s="6" t="str">
        <f>VLOOKUP(C790,'alternate id'!$A$2:$C$956,3,FALSE)</f>
        <v>Ontario, OR</v>
      </c>
      <c r="E790" s="4">
        <f>VLOOKUP(D790,'sunrise times'!$A$2:$B$956,2,FALSE)</f>
        <v>0.30486111111111108</v>
      </c>
      <c r="F790" s="4"/>
      <c r="G790" s="4">
        <f>VLOOKUP($C790,'time leaving home q1 q2 q3'!$C$2:$F$956,2,FALSE)</f>
        <v>0.28472222222222221</v>
      </c>
      <c r="H790" s="14">
        <f>VLOOKUP($C790,'commute time q1 q2 q3'!$C$2:$F$957,2,FALSE)</f>
        <v>8.2677789934354493</v>
      </c>
      <c r="I790" s="4">
        <f t="shared" si="72"/>
        <v>0.29027777777777775</v>
      </c>
      <c r="J790" s="13">
        <f t="shared" si="73"/>
        <v>-21.000000000000007</v>
      </c>
      <c r="K790" s="4"/>
      <c r="L790" s="4">
        <f>VLOOKUP($C790,'time leaving home q1 q2 q3'!$C$2:$F$956,3,FALSE)</f>
        <v>0.3215277777777778</v>
      </c>
      <c r="M790" s="14">
        <f>VLOOKUP($C790,'commute time q1 q2 q3'!$C$2:$F$957,3,FALSE)</f>
        <v>15.407654921020656</v>
      </c>
      <c r="N790" s="4">
        <f t="shared" si="74"/>
        <v>0.33194444444444449</v>
      </c>
      <c r="O790" s="13">
        <f t="shared" si="75"/>
        <v>39.000000000000099</v>
      </c>
      <c r="Q790" s="4">
        <f>VLOOKUP($C790,'time leaving home q1 q2 q3'!$C$2:$F$956,4,FALSE)</f>
        <v>0.3756944444444445</v>
      </c>
      <c r="R790" s="14">
        <f>VLOOKUP($C790,'commute time q1 q2 q3'!$C$2:$F$957,3,FALSE)</f>
        <v>15.407654921020656</v>
      </c>
      <c r="S790" s="4">
        <f t="shared" si="76"/>
        <v>0.38611111111111118</v>
      </c>
      <c r="T790" s="13">
        <f t="shared" si="77"/>
        <v>117.00000000000014</v>
      </c>
    </row>
    <row r="791" spans="1:20" x14ac:dyDescent="0.25">
      <c r="A791" s="6" t="s">
        <v>358</v>
      </c>
      <c r="B791" s="6">
        <v>17460</v>
      </c>
      <c r="C791" s="6" t="s">
        <v>359</v>
      </c>
      <c r="D791" s="6" t="str">
        <f>VLOOKUP(C791,'alternate id'!$A$2:$C$956,3,FALSE)</f>
        <v>Cleveland, OH</v>
      </c>
      <c r="E791" s="4">
        <f>VLOOKUP(D791,'sunrise times'!$A$2:$B$956,2,FALSE)</f>
        <v>0.2902777777777778</v>
      </c>
      <c r="F791" s="4"/>
      <c r="G791" s="4">
        <f>VLOOKUP($C791,'time leaving home q1 q2 q3'!$C$2:$F$956,2,FALSE)</f>
        <v>0.28333333333333333</v>
      </c>
      <c r="H791" s="14">
        <f>VLOOKUP($C791,'commute time q1 q2 q3'!$C$2:$F$957,2,FALSE)</f>
        <v>13.942046657895581</v>
      </c>
      <c r="I791" s="4">
        <f t="shared" si="72"/>
        <v>0.29236111111111113</v>
      </c>
      <c r="J791" s="13">
        <f t="shared" si="73"/>
        <v>2.9999999999999893</v>
      </c>
      <c r="K791" s="4"/>
      <c r="L791" s="4">
        <f>VLOOKUP($C791,'time leaving home q1 q2 q3'!$C$2:$F$956,3,FALSE)</f>
        <v>0.3215277777777778</v>
      </c>
      <c r="M791" s="14">
        <f>VLOOKUP($C791,'commute time q1 q2 q3'!$C$2:$F$957,3,FALSE)</f>
        <v>22.332181439756848</v>
      </c>
      <c r="N791" s="4">
        <f t="shared" si="74"/>
        <v>0.33680555555555558</v>
      </c>
      <c r="O791" s="13">
        <f t="shared" si="75"/>
        <v>67</v>
      </c>
      <c r="Q791" s="4">
        <f>VLOOKUP($C791,'time leaving home q1 q2 q3'!$C$2:$F$956,4,FALSE)</f>
        <v>0.37777777777777777</v>
      </c>
      <c r="R791" s="14">
        <f>VLOOKUP($C791,'commute time q1 q2 q3'!$C$2:$F$957,3,FALSE)</f>
        <v>22.332181439756848</v>
      </c>
      <c r="S791" s="4">
        <f t="shared" si="76"/>
        <v>0.39305555555555555</v>
      </c>
      <c r="T791" s="13">
        <f t="shared" si="77"/>
        <v>147.99999999999994</v>
      </c>
    </row>
    <row r="792" spans="1:20" x14ac:dyDescent="0.25">
      <c r="A792" s="6" t="s">
        <v>1360</v>
      </c>
      <c r="B792" s="6">
        <v>37980</v>
      </c>
      <c r="C792" s="6" t="s">
        <v>1361</v>
      </c>
      <c r="D792" s="6" t="str">
        <f>VLOOKUP(C792,'alternate id'!$A$2:$C$956,3,FALSE)</f>
        <v>Philadelphia, PA</v>
      </c>
      <c r="E792" s="4">
        <f>VLOOKUP(D792,'sunrise times'!$A$2:$B$956,2,FALSE)</f>
        <v>0.27291666666666664</v>
      </c>
      <c r="F792" s="4"/>
      <c r="G792" s="4">
        <f>VLOOKUP($C792,'time leaving home q1 q2 q3'!$C$2:$F$956,2,FALSE)</f>
        <v>0.28333333333333333</v>
      </c>
      <c r="H792" s="14">
        <f>VLOOKUP($C792,'commute time q1 q2 q3'!$C$2:$F$957,2,FALSE)</f>
        <v>15.674455104605522</v>
      </c>
      <c r="I792" s="4">
        <f t="shared" si="72"/>
        <v>0.29375000000000001</v>
      </c>
      <c r="J792" s="13">
        <f t="shared" si="73"/>
        <v>30.000000000000053</v>
      </c>
      <c r="K792" s="4"/>
      <c r="L792" s="4">
        <f>VLOOKUP($C792,'time leaving home q1 q2 q3'!$C$2:$F$956,3,FALSE)</f>
        <v>0.3215277777777778</v>
      </c>
      <c r="M792" s="14">
        <f>VLOOKUP($C792,'commute time q1 q2 q3'!$C$2:$F$957,3,FALSE)</f>
        <v>23.890380971750929</v>
      </c>
      <c r="N792" s="4">
        <f t="shared" si="74"/>
        <v>0.33750000000000002</v>
      </c>
      <c r="O792" s="13">
        <f t="shared" si="75"/>
        <v>93.000000000000057</v>
      </c>
      <c r="Q792" s="4">
        <f>VLOOKUP($C792,'time leaving home q1 q2 q3'!$C$2:$F$956,4,FALSE)</f>
        <v>0.36874999999999997</v>
      </c>
      <c r="R792" s="14">
        <f>VLOOKUP($C792,'commute time q1 q2 q3'!$C$2:$F$957,3,FALSE)</f>
        <v>23.890380971750929</v>
      </c>
      <c r="S792" s="4">
        <f t="shared" si="76"/>
        <v>0.38472222222222219</v>
      </c>
      <c r="T792" s="13">
        <f t="shared" si="77"/>
        <v>161</v>
      </c>
    </row>
    <row r="793" spans="1:20" x14ac:dyDescent="0.25">
      <c r="A793" s="6" t="s">
        <v>1000</v>
      </c>
      <c r="B793" s="6">
        <v>30700</v>
      </c>
      <c r="C793" s="6" t="s">
        <v>1001</v>
      </c>
      <c r="D793" s="6" t="str">
        <f>VLOOKUP(C793,'alternate id'!$A$2:$C$956,3,FALSE)</f>
        <v>Lincoln, NE</v>
      </c>
      <c r="E793" s="4">
        <f>VLOOKUP(D793,'sunrise times'!$A$2:$B$956,2,FALSE)</f>
        <v>0.2902777777777778</v>
      </c>
      <c r="F793" s="4"/>
      <c r="G793" s="4">
        <f>VLOOKUP($C793,'time leaving home q1 q2 q3'!$C$2:$F$956,2,FALSE)</f>
        <v>0.28819444444444448</v>
      </c>
      <c r="H793" s="14">
        <f>VLOOKUP($C793,'commute time q1 q2 q3'!$C$2:$F$957,2,FALSE)</f>
        <v>11.458778273580551</v>
      </c>
      <c r="I793" s="4">
        <f t="shared" si="72"/>
        <v>0.29583333333333334</v>
      </c>
      <c r="J793" s="13">
        <f t="shared" si="73"/>
        <v>7.9999999999999716</v>
      </c>
      <c r="K793" s="4"/>
      <c r="L793" s="4">
        <f>VLOOKUP($C793,'time leaving home q1 q2 q3'!$C$2:$F$956,3,FALSE)</f>
        <v>0.3215277777777778</v>
      </c>
      <c r="M793" s="14">
        <f>VLOOKUP($C793,'commute time q1 q2 q3'!$C$2:$F$957,3,FALSE)</f>
        <v>17.087003744247863</v>
      </c>
      <c r="N793" s="4">
        <f t="shared" si="74"/>
        <v>0.33333333333333337</v>
      </c>
      <c r="O793" s="13">
        <f t="shared" si="75"/>
        <v>62.000000000000014</v>
      </c>
      <c r="Q793" s="4">
        <f>VLOOKUP($C793,'time leaving home q1 q2 q3'!$C$2:$F$956,4,FALSE)</f>
        <v>0.38194444444444442</v>
      </c>
      <c r="R793" s="14">
        <f>VLOOKUP($C793,'commute time q1 q2 q3'!$C$2:$F$957,3,FALSE)</f>
        <v>17.087003744247863</v>
      </c>
      <c r="S793" s="4">
        <f t="shared" si="76"/>
        <v>0.39374999999999999</v>
      </c>
      <c r="T793" s="13">
        <f t="shared" si="77"/>
        <v>148.99999999999994</v>
      </c>
    </row>
    <row r="794" spans="1:20" x14ac:dyDescent="0.25">
      <c r="A794" s="6" t="s">
        <v>1456</v>
      </c>
      <c r="B794" s="6">
        <v>40060</v>
      </c>
      <c r="C794" s="6" t="s">
        <v>1457</v>
      </c>
      <c r="D794" s="6" t="str">
        <f>VLOOKUP(C794,'alternate id'!$A$2:$C$956,3,FALSE)</f>
        <v>Richmond, VA</v>
      </c>
      <c r="E794" s="4">
        <f>VLOOKUP(D794,'sunrise times'!$A$2:$B$956,2,FALSE)</f>
        <v>0.27916666666666667</v>
      </c>
      <c r="F794" s="4"/>
      <c r="G794" s="4">
        <f>VLOOKUP($C794,'time leaving home q1 q2 q3'!$C$2:$F$956,2,FALSE)</f>
        <v>0.28402777777777777</v>
      </c>
      <c r="H794" s="14">
        <f>VLOOKUP($C794,'commute time q1 q2 q3'!$C$2:$F$957,2,FALSE)</f>
        <v>15.445377717699746</v>
      </c>
      <c r="I794" s="4">
        <f t="shared" si="72"/>
        <v>0.29444444444444445</v>
      </c>
      <c r="J794" s="13">
        <f t="shared" si="73"/>
        <v>22</v>
      </c>
      <c r="K794" s="4"/>
      <c r="L794" s="4">
        <f>VLOOKUP($C794,'time leaving home q1 q2 q3'!$C$2:$F$956,3,FALSE)</f>
        <v>0.3215277777777778</v>
      </c>
      <c r="M794" s="14">
        <f>VLOOKUP($C794,'commute time q1 q2 q3'!$C$2:$F$957,3,FALSE)</f>
        <v>22.168375937547836</v>
      </c>
      <c r="N794" s="4">
        <f t="shared" si="74"/>
        <v>0.33680555555555558</v>
      </c>
      <c r="O794" s="13">
        <f t="shared" si="75"/>
        <v>83.000000000000028</v>
      </c>
      <c r="Q794" s="4">
        <f>VLOOKUP($C794,'time leaving home q1 q2 q3'!$C$2:$F$956,4,FALSE)</f>
        <v>0.36736111111111108</v>
      </c>
      <c r="R794" s="14">
        <f>VLOOKUP($C794,'commute time q1 q2 q3'!$C$2:$F$957,3,FALSE)</f>
        <v>22.168375937547836</v>
      </c>
      <c r="S794" s="4">
        <f t="shared" si="76"/>
        <v>0.38263888888888886</v>
      </c>
      <c r="T794" s="13">
        <f t="shared" si="77"/>
        <v>148.99999999999994</v>
      </c>
    </row>
    <row r="795" spans="1:20" x14ac:dyDescent="0.25">
      <c r="A795" s="6" t="s">
        <v>1290</v>
      </c>
      <c r="B795" s="6">
        <v>36580</v>
      </c>
      <c r="C795" s="6" t="s">
        <v>1291</v>
      </c>
      <c r="D795" s="6" t="str">
        <f>VLOOKUP(C795,'alternate id'!$A$2:$C$956,3,FALSE)</f>
        <v>Oneonta, NY</v>
      </c>
      <c r="E795" s="4">
        <f>VLOOKUP(D795,'sunrise times'!$A$2:$B$956,2,FALSE)</f>
        <v>0.2722222222222222</v>
      </c>
      <c r="F795" s="4"/>
      <c r="G795" s="4">
        <f>VLOOKUP($C795,'time leaving home q1 q2 q3'!$C$2:$F$956,2,FALSE)</f>
        <v>0.28263888888888888</v>
      </c>
      <c r="H795" s="14">
        <f>VLOOKUP($C795,'commute time q1 q2 q3'!$C$2:$F$957,2,FALSE)</f>
        <v>10.413021868787276</v>
      </c>
      <c r="I795" s="4">
        <f t="shared" si="72"/>
        <v>0.2895833333333333</v>
      </c>
      <c r="J795" s="13">
        <f t="shared" si="73"/>
        <v>24.999999999999993</v>
      </c>
      <c r="K795" s="4"/>
      <c r="L795" s="4">
        <f>VLOOKUP($C795,'time leaving home q1 q2 q3'!$C$2:$F$956,3,FALSE)</f>
        <v>0.3215277777777778</v>
      </c>
      <c r="M795" s="14">
        <f>VLOOKUP($C795,'commute time q1 q2 q3'!$C$2:$F$957,3,FALSE)</f>
        <v>18.130801687763714</v>
      </c>
      <c r="N795" s="4">
        <f t="shared" si="74"/>
        <v>0.33402777777777781</v>
      </c>
      <c r="O795" s="13">
        <f t="shared" si="75"/>
        <v>89.000000000000085</v>
      </c>
      <c r="Q795" s="4">
        <f>VLOOKUP($C795,'time leaving home q1 q2 q3'!$C$2:$F$956,4,FALSE)</f>
        <v>0.39166666666666666</v>
      </c>
      <c r="R795" s="14">
        <f>VLOOKUP($C795,'commute time q1 q2 q3'!$C$2:$F$957,3,FALSE)</f>
        <v>18.130801687763714</v>
      </c>
      <c r="S795" s="4">
        <f t="shared" si="76"/>
        <v>0.40416666666666667</v>
      </c>
      <c r="T795" s="13">
        <f t="shared" si="77"/>
        <v>190.00000000000006</v>
      </c>
    </row>
    <row r="796" spans="1:20" x14ac:dyDescent="0.25">
      <c r="A796" s="6" t="s">
        <v>1012</v>
      </c>
      <c r="B796" s="6">
        <v>30940</v>
      </c>
      <c r="C796" s="6" t="s">
        <v>1013</v>
      </c>
      <c r="D796" s="6" t="str">
        <f>VLOOKUP(C796,'alternate id'!$A$2:$C$956,3,FALSE)</f>
        <v>London, KY</v>
      </c>
      <c r="E796" s="4">
        <f>VLOOKUP(D796,'sunrise times'!$A$2:$B$956,2,FALSE)</f>
        <v>0.29722222222222222</v>
      </c>
      <c r="F796" s="4"/>
      <c r="G796" s="4">
        <f>VLOOKUP($C796,'time leaving home q1 q2 q3'!$C$2:$F$956,2,FALSE)</f>
        <v>0.28472222222222221</v>
      </c>
      <c r="H796" s="14">
        <f>VLOOKUP($C796,'commute time q1 q2 q3'!$C$2:$F$957,2,FALSE)</f>
        <v>12.177803269285919</v>
      </c>
      <c r="I796" s="4">
        <f t="shared" si="72"/>
        <v>0.29305555555555557</v>
      </c>
      <c r="J796" s="13">
        <f t="shared" si="73"/>
        <v>-5.9999999999999787</v>
      </c>
      <c r="K796" s="4"/>
      <c r="L796" s="4">
        <f>VLOOKUP($C796,'time leaving home q1 q2 q3'!$C$2:$F$956,3,FALSE)</f>
        <v>0.3215277777777778</v>
      </c>
      <c r="M796" s="14">
        <f>VLOOKUP($C796,'commute time q1 q2 q3'!$C$2:$F$957,3,FALSE)</f>
        <v>18.198279569892474</v>
      </c>
      <c r="N796" s="4">
        <f t="shared" si="74"/>
        <v>0.33402777777777781</v>
      </c>
      <c r="O796" s="13">
        <f t="shared" si="75"/>
        <v>53.000000000000057</v>
      </c>
      <c r="Q796" s="4">
        <f>VLOOKUP($C796,'time leaving home q1 q2 q3'!$C$2:$F$956,4,FALSE)</f>
        <v>0.38541666666666669</v>
      </c>
      <c r="R796" s="14">
        <f>VLOOKUP($C796,'commute time q1 q2 q3'!$C$2:$F$957,3,FALSE)</f>
        <v>18.198279569892474</v>
      </c>
      <c r="S796" s="4">
        <f t="shared" si="76"/>
        <v>0.3979166666666667</v>
      </c>
      <c r="T796" s="13">
        <f t="shared" si="77"/>
        <v>145.00000000000006</v>
      </c>
    </row>
    <row r="797" spans="1:20" x14ac:dyDescent="0.25">
      <c r="A797" s="6" t="s">
        <v>516</v>
      </c>
      <c r="B797" s="6">
        <v>20660</v>
      </c>
      <c r="C797" s="6" t="s">
        <v>517</v>
      </c>
      <c r="D797" s="6" t="str">
        <f>VLOOKUP(C797,'alternate id'!$A$2:$C$956,3,FALSE)</f>
        <v>Easton, MD</v>
      </c>
      <c r="E797" s="4">
        <f>VLOOKUP(D797,'sunrise times'!$A$2:$B$956,2,FALSE)</f>
        <v>0.27499999999999997</v>
      </c>
      <c r="F797" s="4"/>
      <c r="G797" s="4">
        <f>VLOOKUP($C797,'time leaving home q1 q2 q3'!$C$2:$F$956,2,FALSE)</f>
        <v>0.28055555555555556</v>
      </c>
      <c r="H797" s="14">
        <f>VLOOKUP($C797,'commute time q1 q2 q3'!$C$2:$F$957,2,FALSE)</f>
        <v>10.863576594345826</v>
      </c>
      <c r="I797" s="4">
        <f t="shared" si="72"/>
        <v>0.28749999999999998</v>
      </c>
      <c r="J797" s="13">
        <f t="shared" si="73"/>
        <v>18.000000000000014</v>
      </c>
      <c r="K797" s="4"/>
      <c r="L797" s="4">
        <f>VLOOKUP($C797,'time leaving home q1 q2 q3'!$C$2:$F$956,3,FALSE)</f>
        <v>0.3215277777777778</v>
      </c>
      <c r="M797" s="14">
        <f>VLOOKUP($C797,'commute time q1 q2 q3'!$C$2:$F$957,3,FALSE)</f>
        <v>18.273166023166024</v>
      </c>
      <c r="N797" s="4">
        <f t="shared" si="74"/>
        <v>0.33402777777777781</v>
      </c>
      <c r="O797" s="13">
        <f t="shared" si="75"/>
        <v>85.000000000000085</v>
      </c>
      <c r="Q797" s="4">
        <f>VLOOKUP($C797,'time leaving home q1 q2 q3'!$C$2:$F$956,4,FALSE)</f>
        <v>0.36388888888888887</v>
      </c>
      <c r="R797" s="14">
        <f>VLOOKUP($C797,'commute time q1 q2 q3'!$C$2:$F$957,3,FALSE)</f>
        <v>18.273166023166024</v>
      </c>
      <c r="S797" s="4">
        <f t="shared" si="76"/>
        <v>0.37638888888888888</v>
      </c>
      <c r="T797" s="13">
        <f t="shared" si="77"/>
        <v>146.00000000000003</v>
      </c>
    </row>
    <row r="798" spans="1:20" x14ac:dyDescent="0.25">
      <c r="A798" s="6" t="s">
        <v>1430</v>
      </c>
      <c r="B798" s="6">
        <v>39460</v>
      </c>
      <c r="C798" s="6" t="s">
        <v>1431</v>
      </c>
      <c r="D798" s="6" t="str">
        <f>VLOOKUP(C798,'alternate id'!$A$2:$C$956,3,FALSE)</f>
        <v>Punta Gorda, FL</v>
      </c>
      <c r="E798" s="4">
        <f>VLOOKUP(D798,'sunrise times'!$A$2:$B$956,2,FALSE)</f>
        <v>0.29236111111111113</v>
      </c>
      <c r="F798" s="4"/>
      <c r="G798" s="4">
        <f>VLOOKUP($C798,'time leaving home q1 q2 q3'!$C$2:$F$956,2,FALSE)</f>
        <v>0.28402777777777777</v>
      </c>
      <c r="H798" s="14">
        <f>VLOOKUP($C798,'commute time q1 q2 q3'!$C$2:$F$957,2,FALSE)</f>
        <v>12.406945074897866</v>
      </c>
      <c r="I798" s="4">
        <f t="shared" si="72"/>
        <v>0.29236111111111113</v>
      </c>
      <c r="J798" s="13">
        <f t="shared" si="73"/>
        <v>0</v>
      </c>
      <c r="K798" s="4"/>
      <c r="L798" s="4">
        <f>VLOOKUP($C798,'time leaving home q1 q2 q3'!$C$2:$F$956,3,FALSE)</f>
        <v>0.3215277777777778</v>
      </c>
      <c r="M798" s="14">
        <f>VLOOKUP($C798,'commute time q1 q2 q3'!$C$2:$F$957,3,FALSE)</f>
        <v>18.686132851695767</v>
      </c>
      <c r="N798" s="4">
        <f t="shared" si="74"/>
        <v>0.33402777777777781</v>
      </c>
      <c r="O798" s="13">
        <f t="shared" si="75"/>
        <v>60.000000000000021</v>
      </c>
      <c r="Q798" s="4">
        <f>VLOOKUP($C798,'time leaving home q1 q2 q3'!$C$2:$F$956,4,FALSE)</f>
        <v>0.38472222222222219</v>
      </c>
      <c r="R798" s="14">
        <f>VLOOKUP($C798,'commute time q1 q2 q3'!$C$2:$F$957,3,FALSE)</f>
        <v>18.686132851695767</v>
      </c>
      <c r="S798" s="4">
        <f t="shared" si="76"/>
        <v>0.3972222222222222</v>
      </c>
      <c r="T798" s="13">
        <f t="shared" si="77"/>
        <v>150.99999999999994</v>
      </c>
    </row>
    <row r="799" spans="1:20" x14ac:dyDescent="0.25">
      <c r="A799" s="6" t="s">
        <v>872</v>
      </c>
      <c r="B799" s="6">
        <v>28020</v>
      </c>
      <c r="C799" s="6" t="s">
        <v>873</v>
      </c>
      <c r="D799" s="6" t="str">
        <f>VLOOKUP(C799,'alternate id'!$A$2:$C$956,3,FALSE)</f>
        <v>Kalamazoo, MI</v>
      </c>
      <c r="E799" s="4">
        <f>VLOOKUP(D799,'sunrise times'!$A$2:$B$956,2,FALSE)</f>
        <v>0.30138888888888887</v>
      </c>
      <c r="F799" s="4"/>
      <c r="G799" s="4">
        <f>VLOOKUP($C799,'time leaving home q1 q2 q3'!$C$2:$F$956,2,FALSE)</f>
        <v>0.28611111111111109</v>
      </c>
      <c r="H799" s="14">
        <f>VLOOKUP($C799,'commute time q1 q2 q3'!$C$2:$F$957,2,FALSE)</f>
        <v>11.866457704512035</v>
      </c>
      <c r="I799" s="4">
        <f t="shared" si="72"/>
        <v>0.29374999999999996</v>
      </c>
      <c r="J799" s="13">
        <f t="shared" si="73"/>
        <v>-11.000000000000041</v>
      </c>
      <c r="K799" s="4"/>
      <c r="L799" s="4">
        <f>VLOOKUP($C799,'time leaving home q1 q2 q3'!$C$2:$F$956,3,FALSE)</f>
        <v>0.3215277777777778</v>
      </c>
      <c r="M799" s="14">
        <f>VLOOKUP($C799,'commute time q1 q2 q3'!$C$2:$F$957,3,FALSE)</f>
        <v>18.139104002315989</v>
      </c>
      <c r="N799" s="4">
        <f t="shared" si="74"/>
        <v>0.33402777777777781</v>
      </c>
      <c r="O799" s="13">
        <f t="shared" si="75"/>
        <v>47.000000000000071</v>
      </c>
      <c r="Q799" s="4">
        <f>VLOOKUP($C799,'time leaving home q1 q2 q3'!$C$2:$F$956,4,FALSE)</f>
        <v>0.39166666666666666</v>
      </c>
      <c r="R799" s="14">
        <f>VLOOKUP($C799,'commute time q1 q2 q3'!$C$2:$F$957,3,FALSE)</f>
        <v>18.139104002315989</v>
      </c>
      <c r="S799" s="4">
        <f t="shared" si="76"/>
        <v>0.40416666666666667</v>
      </c>
      <c r="T799" s="13">
        <f t="shared" si="77"/>
        <v>148.00000000000003</v>
      </c>
    </row>
    <row r="800" spans="1:20" x14ac:dyDescent="0.25">
      <c r="A800" s="6" t="s">
        <v>58</v>
      </c>
      <c r="B800" s="6">
        <v>11100</v>
      </c>
      <c r="C800" s="6" t="s">
        <v>59</v>
      </c>
      <c r="D800" s="6" t="str">
        <f>VLOOKUP(C800,'alternate id'!$A$2:$C$956,3,FALSE)</f>
        <v>Amarillo, TX</v>
      </c>
      <c r="E800" s="4">
        <f>VLOOKUP(D800,'sunrise times'!$A$2:$B$956,2,FALSE)</f>
        <v>0.30555555555555552</v>
      </c>
      <c r="F800" s="4"/>
      <c r="G800" s="4">
        <f>VLOOKUP($C800,'time leaving home q1 q2 q3'!$C$2:$F$956,2,FALSE)</f>
        <v>0.28680555555555559</v>
      </c>
      <c r="H800" s="14">
        <f>VLOOKUP($C800,'commute time q1 q2 q3'!$C$2:$F$957,2,FALSE)</f>
        <v>10.941738229197513</v>
      </c>
      <c r="I800" s="4">
        <f t="shared" si="72"/>
        <v>0.29375000000000001</v>
      </c>
      <c r="J800" s="13">
        <f t="shared" si="73"/>
        <v>-16.99999999999994</v>
      </c>
      <c r="K800" s="4"/>
      <c r="L800" s="4">
        <f>VLOOKUP($C800,'time leaving home q1 q2 q3'!$C$2:$F$956,3,FALSE)</f>
        <v>0.3215277777777778</v>
      </c>
      <c r="M800" s="14">
        <f>VLOOKUP($C800,'commute time q1 q2 q3'!$C$2:$F$957,3,FALSE)</f>
        <v>16.364804003336115</v>
      </c>
      <c r="N800" s="4">
        <f t="shared" si="74"/>
        <v>0.33263888888888893</v>
      </c>
      <c r="O800" s="13">
        <f t="shared" si="75"/>
        <v>39.000000000000099</v>
      </c>
      <c r="Q800" s="4">
        <f>VLOOKUP($C800,'time leaving home q1 q2 q3'!$C$2:$F$956,4,FALSE)</f>
        <v>0.37847222222222227</v>
      </c>
      <c r="R800" s="14">
        <f>VLOOKUP($C800,'commute time q1 q2 q3'!$C$2:$F$957,3,FALSE)</f>
        <v>16.364804003336115</v>
      </c>
      <c r="S800" s="4">
        <f t="shared" si="76"/>
        <v>0.38958333333333339</v>
      </c>
      <c r="T800" s="13">
        <f t="shared" si="77"/>
        <v>121.00000000000014</v>
      </c>
    </row>
    <row r="801" spans="1:20" x14ac:dyDescent="0.25">
      <c r="A801" s="6" t="s">
        <v>554</v>
      </c>
      <c r="B801" s="6">
        <v>21500</v>
      </c>
      <c r="C801" s="6" t="s">
        <v>555</v>
      </c>
      <c r="D801" s="6" t="str">
        <f>VLOOKUP(C801,'alternate id'!$A$2:$C$956,3,FALSE)</f>
        <v>Erie, PA</v>
      </c>
      <c r="E801" s="4">
        <f>VLOOKUP(D801,'sunrise times'!$A$2:$B$956,2,FALSE)</f>
        <v>0.28611111111111115</v>
      </c>
      <c r="F801" s="4"/>
      <c r="G801" s="4">
        <f>VLOOKUP($C801,'time leaving home q1 q2 q3'!$C$2:$F$956,2,FALSE)</f>
        <v>0.28333333333333333</v>
      </c>
      <c r="H801" s="14">
        <f>VLOOKUP($C801,'commute time q1 q2 q3'!$C$2:$F$957,2,FALSE)</f>
        <v>11.192273326809344</v>
      </c>
      <c r="I801" s="4">
        <f t="shared" si="72"/>
        <v>0.29097222222222219</v>
      </c>
      <c r="J801" s="13">
        <f t="shared" si="73"/>
        <v>6.9999999999998952</v>
      </c>
      <c r="K801" s="4"/>
      <c r="L801" s="4">
        <f>VLOOKUP($C801,'time leaving home q1 q2 q3'!$C$2:$F$956,3,FALSE)</f>
        <v>0.3215277777777778</v>
      </c>
      <c r="M801" s="14">
        <f>VLOOKUP($C801,'commute time q1 q2 q3'!$C$2:$F$957,3,FALSE)</f>
        <v>17.252801289802498</v>
      </c>
      <c r="N801" s="4">
        <f t="shared" si="74"/>
        <v>0.33333333333333337</v>
      </c>
      <c r="O801" s="13">
        <f t="shared" si="75"/>
        <v>68</v>
      </c>
      <c r="Q801" s="4">
        <f>VLOOKUP($C801,'time leaving home q1 q2 q3'!$C$2:$F$956,4,FALSE)</f>
        <v>0.39583333333333331</v>
      </c>
      <c r="R801" s="14">
        <f>VLOOKUP($C801,'commute time q1 q2 q3'!$C$2:$F$957,3,FALSE)</f>
        <v>17.252801289802498</v>
      </c>
      <c r="S801" s="4">
        <f t="shared" si="76"/>
        <v>0.40763888888888888</v>
      </c>
      <c r="T801" s="13">
        <f t="shared" si="77"/>
        <v>174.99999999999994</v>
      </c>
    </row>
    <row r="802" spans="1:20" x14ac:dyDescent="0.25">
      <c r="A802" s="6" t="s">
        <v>1062</v>
      </c>
      <c r="B802" s="6">
        <v>31980</v>
      </c>
      <c r="C802" s="6" t="s">
        <v>1063</v>
      </c>
      <c r="D802" s="6" t="str">
        <f>VLOOKUP(C802,'alternate id'!$A$2:$C$956,3,FALSE)</f>
        <v>Marion, IN</v>
      </c>
      <c r="E802" s="4">
        <f>VLOOKUP(D802,'sunrise times'!$A$2:$B$956,2,FALSE)</f>
        <v>0.30138888888888887</v>
      </c>
      <c r="F802" s="4"/>
      <c r="G802" s="4">
        <f>VLOOKUP($C802,'time leaving home q1 q2 q3'!$C$2:$F$956,2,FALSE)</f>
        <v>0.27569444444444441</v>
      </c>
      <c r="H802" s="14">
        <f>VLOOKUP($C802,'commute time q1 q2 q3'!$C$2:$F$957,2,FALSE)</f>
        <v>8.6740071522680218</v>
      </c>
      <c r="I802" s="4">
        <f t="shared" si="72"/>
        <v>0.28124999999999994</v>
      </c>
      <c r="J802" s="13">
        <f t="shared" si="73"/>
        <v>-29.000000000000057</v>
      </c>
      <c r="K802" s="4"/>
      <c r="L802" s="4">
        <f>VLOOKUP($C802,'time leaving home q1 q2 q3'!$C$2:$F$956,3,FALSE)</f>
        <v>0.3215277777777778</v>
      </c>
      <c r="M802" s="14">
        <f>VLOOKUP($C802,'commute time q1 q2 q3'!$C$2:$F$957,3,FALSE)</f>
        <v>15.780707685372999</v>
      </c>
      <c r="N802" s="4">
        <f t="shared" si="74"/>
        <v>0.33194444444444449</v>
      </c>
      <c r="O802" s="13">
        <f t="shared" si="75"/>
        <v>44.000000000000085</v>
      </c>
      <c r="Q802" s="4">
        <f>VLOOKUP($C802,'time leaving home q1 q2 q3'!$C$2:$F$956,4,FALSE)</f>
        <v>0.4201388888888889</v>
      </c>
      <c r="R802" s="14">
        <f>VLOOKUP($C802,'commute time q1 q2 q3'!$C$2:$F$957,3,FALSE)</f>
        <v>15.780707685372999</v>
      </c>
      <c r="S802" s="4">
        <f t="shared" si="76"/>
        <v>0.43055555555555558</v>
      </c>
      <c r="T802" s="13">
        <f t="shared" si="77"/>
        <v>186.00000000000006</v>
      </c>
    </row>
    <row r="803" spans="1:20" x14ac:dyDescent="0.25">
      <c r="A803" s="6" t="s">
        <v>378</v>
      </c>
      <c r="B803" s="6">
        <v>17860</v>
      </c>
      <c r="C803" s="6" t="s">
        <v>379</v>
      </c>
      <c r="D803" s="6" t="str">
        <f>VLOOKUP(C803,'alternate id'!$A$2:$C$956,3,FALSE)</f>
        <v>Columbia, MO</v>
      </c>
      <c r="E803" s="4">
        <f>VLOOKUP(D803,'sunrise times'!$A$2:$B$956,2,FALSE)</f>
        <v>0.27847222222222223</v>
      </c>
      <c r="F803" s="4"/>
      <c r="G803" s="4">
        <f>VLOOKUP($C803,'time leaving home q1 q2 q3'!$C$2:$F$956,2,FALSE)</f>
        <v>0.2902777777777778</v>
      </c>
      <c r="H803" s="14">
        <f>VLOOKUP($C803,'commute time q1 q2 q3'!$C$2:$F$957,2,FALSE)</f>
        <v>11.389466944133185</v>
      </c>
      <c r="I803" s="4">
        <f t="shared" si="72"/>
        <v>0.29791666666666666</v>
      </c>
      <c r="J803" s="13">
        <f t="shared" si="73"/>
        <v>27.999999999999979</v>
      </c>
      <c r="K803" s="4"/>
      <c r="L803" s="4">
        <f>VLOOKUP($C803,'time leaving home q1 q2 q3'!$C$2:$F$956,3,FALSE)</f>
        <v>0.3215277777777778</v>
      </c>
      <c r="M803" s="14">
        <f>VLOOKUP($C803,'commute time q1 q2 q3'!$C$2:$F$957,3,FALSE)</f>
        <v>16.838204233999704</v>
      </c>
      <c r="N803" s="4">
        <f t="shared" si="74"/>
        <v>0.33263888888888893</v>
      </c>
      <c r="O803" s="13">
        <f t="shared" si="75"/>
        <v>78.000000000000043</v>
      </c>
      <c r="Q803" s="4">
        <f>VLOOKUP($C803,'time leaving home q1 q2 q3'!$C$2:$F$956,4,FALSE)</f>
        <v>0.3840277777777778</v>
      </c>
      <c r="R803" s="14">
        <f>VLOOKUP($C803,'commute time q1 q2 q3'!$C$2:$F$957,3,FALSE)</f>
        <v>16.838204233999704</v>
      </c>
      <c r="S803" s="4">
        <f t="shared" si="76"/>
        <v>0.39513888888888893</v>
      </c>
      <c r="T803" s="13">
        <f t="shared" si="77"/>
        <v>168.00000000000006</v>
      </c>
    </row>
    <row r="804" spans="1:20" x14ac:dyDescent="0.25">
      <c r="A804" s="6" t="s">
        <v>186</v>
      </c>
      <c r="B804" s="6">
        <v>13780</v>
      </c>
      <c r="C804" s="6" t="s">
        <v>187</v>
      </c>
      <c r="D804" s="6" t="str">
        <f>VLOOKUP(C804,'alternate id'!$A$2:$C$956,3,FALSE)</f>
        <v>Binghamton, NY</v>
      </c>
      <c r="E804" s="4">
        <f>VLOOKUP(D804,'sunrise times'!$A$2:$B$956,2,FALSE)</f>
        <v>0.27430555555555552</v>
      </c>
      <c r="F804" s="4"/>
      <c r="G804" s="4">
        <f>VLOOKUP($C804,'time leaving home q1 q2 q3'!$C$2:$F$956,2,FALSE)</f>
        <v>0.28402777777777777</v>
      </c>
      <c r="H804" s="14">
        <f>VLOOKUP($C804,'commute time q1 q2 q3'!$C$2:$F$957,2,FALSE)</f>
        <v>11.242261982499674</v>
      </c>
      <c r="I804" s="4">
        <f t="shared" si="72"/>
        <v>0.29166666666666663</v>
      </c>
      <c r="J804" s="13">
        <f t="shared" si="73"/>
        <v>24.999999999999993</v>
      </c>
      <c r="K804" s="4"/>
      <c r="L804" s="4">
        <f>VLOOKUP($C804,'time leaving home q1 q2 q3'!$C$2:$F$956,3,FALSE)</f>
        <v>0.3215277777777778</v>
      </c>
      <c r="M804" s="14">
        <f>VLOOKUP($C804,'commute time q1 q2 q3'!$C$2:$F$957,3,FALSE)</f>
        <v>17.202448664802855</v>
      </c>
      <c r="N804" s="4">
        <f t="shared" si="74"/>
        <v>0.33333333333333337</v>
      </c>
      <c r="O804" s="13">
        <f t="shared" si="75"/>
        <v>85.000000000000085</v>
      </c>
      <c r="Q804" s="4">
        <f>VLOOKUP($C804,'time leaving home q1 q2 q3'!$C$2:$F$956,4,FALSE)</f>
        <v>0.37777777777777777</v>
      </c>
      <c r="R804" s="14">
        <f>VLOOKUP($C804,'commute time q1 q2 q3'!$C$2:$F$957,3,FALSE)</f>
        <v>17.202448664802855</v>
      </c>
      <c r="S804" s="4">
        <f t="shared" si="76"/>
        <v>0.38958333333333334</v>
      </c>
      <c r="T804" s="13">
        <f t="shared" si="77"/>
        <v>166.00000000000006</v>
      </c>
    </row>
    <row r="805" spans="1:20" x14ac:dyDescent="0.25">
      <c r="A805" s="6" t="s">
        <v>1096</v>
      </c>
      <c r="B805" s="6">
        <v>32580</v>
      </c>
      <c r="C805" s="6" t="s">
        <v>1097</v>
      </c>
      <c r="D805" s="6" t="str">
        <f>VLOOKUP(C805,'alternate id'!$A$2:$C$956,3,FALSE)</f>
        <v>McAllen, TX</v>
      </c>
      <c r="E805" s="4">
        <f>VLOOKUP(D805,'sunrise times'!$A$2:$B$956,2,FALSE)</f>
        <v>0.29583333333333334</v>
      </c>
      <c r="F805" s="4"/>
      <c r="G805" s="4">
        <f>VLOOKUP($C805,'time leaving home q1 q2 q3'!$C$2:$F$956,2,FALSE)</f>
        <v>0.29236111111111113</v>
      </c>
      <c r="H805" s="14">
        <f>VLOOKUP($C805,'commute time q1 q2 q3'!$C$2:$F$957,2,FALSE)</f>
        <v>12.545109299740645</v>
      </c>
      <c r="I805" s="4">
        <f t="shared" si="72"/>
        <v>0.30069444444444449</v>
      </c>
      <c r="J805" s="13">
        <f t="shared" si="73"/>
        <v>7.0000000000000551</v>
      </c>
      <c r="K805" s="4"/>
      <c r="L805" s="4">
        <f>VLOOKUP($C805,'time leaving home q1 q2 q3'!$C$2:$F$956,3,FALSE)</f>
        <v>0.3215277777777778</v>
      </c>
      <c r="M805" s="14">
        <f>VLOOKUP($C805,'commute time q1 q2 q3'!$C$2:$F$957,3,FALSE)</f>
        <v>18.511942466184884</v>
      </c>
      <c r="N805" s="4">
        <f t="shared" si="74"/>
        <v>0.33402777777777781</v>
      </c>
      <c r="O805" s="13">
        <f t="shared" si="75"/>
        <v>55.00000000000005</v>
      </c>
      <c r="Q805" s="4">
        <f>VLOOKUP($C805,'time leaving home q1 q2 q3'!$C$2:$F$956,4,FALSE)</f>
        <v>0.37083333333333335</v>
      </c>
      <c r="R805" s="14">
        <f>VLOOKUP($C805,'commute time q1 q2 q3'!$C$2:$F$957,3,FALSE)</f>
        <v>18.511942466184884</v>
      </c>
      <c r="S805" s="4">
        <f t="shared" si="76"/>
        <v>0.38333333333333336</v>
      </c>
      <c r="T805" s="13">
        <f t="shared" si="77"/>
        <v>126.00000000000004</v>
      </c>
    </row>
    <row r="806" spans="1:20" x14ac:dyDescent="0.25">
      <c r="A806" s="6" t="s">
        <v>1034</v>
      </c>
      <c r="B806" s="6">
        <v>31420</v>
      </c>
      <c r="C806" s="6" t="s">
        <v>1035</v>
      </c>
      <c r="D806" s="6" t="str">
        <f>VLOOKUP(C806,'alternate id'!$A$2:$C$956,3,FALSE)</f>
        <v>Macon, GA</v>
      </c>
      <c r="E806" s="4">
        <f>VLOOKUP(D806,'sunrise times'!$A$2:$B$956,2,FALSE)</f>
        <v>0.29652777777777778</v>
      </c>
      <c r="F806" s="4"/>
      <c r="G806" s="4">
        <f>VLOOKUP($C806,'time leaving home q1 q2 q3'!$C$2:$F$956,2,FALSE)</f>
        <v>0.28472222222222221</v>
      </c>
      <c r="H806" s="14">
        <f>VLOOKUP($C806,'commute time q1 q2 q3'!$C$2:$F$957,2,FALSE)</f>
        <v>13.249684387712161</v>
      </c>
      <c r="I806" s="4">
        <f t="shared" si="72"/>
        <v>0.29375000000000001</v>
      </c>
      <c r="J806" s="13">
        <f t="shared" si="73"/>
        <v>-3.9999999999999858</v>
      </c>
      <c r="K806" s="4"/>
      <c r="L806" s="4">
        <f>VLOOKUP($C806,'time leaving home q1 q2 q3'!$C$2:$F$956,3,FALSE)</f>
        <v>0.3215277777777778</v>
      </c>
      <c r="M806" s="14">
        <f>VLOOKUP($C806,'commute time q1 q2 q3'!$C$2:$F$957,3,FALSE)</f>
        <v>20.583552384528726</v>
      </c>
      <c r="N806" s="4">
        <f t="shared" si="74"/>
        <v>0.3354166666666667</v>
      </c>
      <c r="O806" s="13">
        <f t="shared" si="75"/>
        <v>56.000000000000036</v>
      </c>
      <c r="Q806" s="4">
        <f>VLOOKUP($C806,'time leaving home q1 q2 q3'!$C$2:$F$956,4,FALSE)</f>
        <v>0.37291666666666662</v>
      </c>
      <c r="R806" s="14">
        <f>VLOOKUP($C806,'commute time q1 q2 q3'!$C$2:$F$957,3,FALSE)</f>
        <v>20.583552384528726</v>
      </c>
      <c r="S806" s="4">
        <f t="shared" si="76"/>
        <v>0.38680555555555551</v>
      </c>
      <c r="T806" s="13">
        <f t="shared" si="77"/>
        <v>129.99999999999994</v>
      </c>
    </row>
    <row r="807" spans="1:20" x14ac:dyDescent="0.25">
      <c r="A807" s="6" t="s">
        <v>104</v>
      </c>
      <c r="B807" s="6">
        <v>12020</v>
      </c>
      <c r="C807" s="6" t="s">
        <v>105</v>
      </c>
      <c r="D807" s="6" t="str">
        <f>VLOOKUP(C807,'alternate id'!$A$2:$C$956,3,FALSE)</f>
        <v>Athens, GA</v>
      </c>
      <c r="E807" s="4">
        <f>VLOOKUP(D807,'sunrise times'!$A$2:$B$956,2,FALSE)</f>
        <v>0.29583333333333334</v>
      </c>
      <c r="F807" s="4"/>
      <c r="G807" s="4">
        <f>VLOOKUP($C807,'time leaving home q1 q2 q3'!$C$2:$F$956,2,FALSE)</f>
        <v>0.2951388888888889</v>
      </c>
      <c r="H807" s="14">
        <f>VLOOKUP($C807,'commute time q1 q2 q3'!$C$2:$F$957,2,FALSE)</f>
        <v>11.899299883313885</v>
      </c>
      <c r="I807" s="4">
        <f t="shared" si="72"/>
        <v>0.30277777777777776</v>
      </c>
      <c r="J807" s="13">
        <f t="shared" si="73"/>
        <v>9.9999999999999645</v>
      </c>
      <c r="K807" s="4"/>
      <c r="L807" s="4">
        <f>VLOOKUP($C807,'time leaving home q1 q2 q3'!$C$2:$F$956,3,FALSE)</f>
        <v>0.32222222222222224</v>
      </c>
      <c r="M807" s="14">
        <f>VLOOKUP($C807,'commute time q1 q2 q3'!$C$2:$F$957,3,FALSE)</f>
        <v>17.46294134000556</v>
      </c>
      <c r="N807" s="4">
        <f t="shared" si="74"/>
        <v>0.33402777777777781</v>
      </c>
      <c r="O807" s="13">
        <f t="shared" si="75"/>
        <v>55.00000000000005</v>
      </c>
      <c r="Q807" s="4">
        <f>VLOOKUP($C807,'time leaving home q1 q2 q3'!$C$2:$F$956,4,FALSE)</f>
        <v>0.38263888888888892</v>
      </c>
      <c r="R807" s="14">
        <f>VLOOKUP($C807,'commute time q1 q2 q3'!$C$2:$F$957,3,FALSE)</f>
        <v>17.46294134000556</v>
      </c>
      <c r="S807" s="4">
        <f t="shared" si="76"/>
        <v>0.39444444444444449</v>
      </c>
      <c r="T807" s="13">
        <f t="shared" si="77"/>
        <v>142.00000000000006</v>
      </c>
    </row>
    <row r="808" spans="1:20" x14ac:dyDescent="0.25">
      <c r="A808" s="6" t="s">
        <v>1732</v>
      </c>
      <c r="B808" s="6">
        <v>45700</v>
      </c>
      <c r="C808" s="6" t="s">
        <v>1733</v>
      </c>
      <c r="D808" s="6" t="str">
        <f>VLOOKUP(C808,'alternate id'!$A$2:$C$956,3,FALSE)</f>
        <v>Tifton, GA</v>
      </c>
      <c r="E808" s="4">
        <f>VLOOKUP(D808,'sunrise times'!$A$2:$B$956,2,FALSE)</f>
        <v>0.29652777777777778</v>
      </c>
      <c r="F808" s="4"/>
      <c r="G808" s="4">
        <f>VLOOKUP($C808,'time leaving home q1 q2 q3'!$C$2:$F$956,2,FALSE)</f>
        <v>0.29166666666666669</v>
      </c>
      <c r="H808" s="14">
        <f>VLOOKUP($C808,'commute time q1 q2 q3'!$C$2:$F$957,2,FALSE)</f>
        <v>10.26805356288857</v>
      </c>
      <c r="I808" s="4">
        <f t="shared" si="72"/>
        <v>0.2986111111111111</v>
      </c>
      <c r="J808" s="13">
        <f t="shared" si="73"/>
        <v>2.9999999999999893</v>
      </c>
      <c r="K808" s="4"/>
      <c r="L808" s="4">
        <f>VLOOKUP($C808,'time leaving home q1 q2 q3'!$C$2:$F$956,3,FALSE)</f>
        <v>0.32222222222222224</v>
      </c>
      <c r="M808" s="14">
        <f>VLOOKUP($C808,'commute time q1 q2 q3'!$C$2:$F$957,3,FALSE)</f>
        <v>15.16333118140736</v>
      </c>
      <c r="N808" s="4">
        <f t="shared" si="74"/>
        <v>0.33263888888888893</v>
      </c>
      <c r="O808" s="13">
        <f t="shared" si="75"/>
        <v>52.00000000000005</v>
      </c>
      <c r="Q808" s="4">
        <f>VLOOKUP($C808,'time leaving home q1 q2 q3'!$C$2:$F$956,4,FALSE)</f>
        <v>0.35416666666666669</v>
      </c>
      <c r="R808" s="14">
        <f>VLOOKUP($C808,'commute time q1 q2 q3'!$C$2:$F$957,3,FALSE)</f>
        <v>15.16333118140736</v>
      </c>
      <c r="S808" s="4">
        <f t="shared" si="76"/>
        <v>0.36458333333333337</v>
      </c>
      <c r="T808" s="13">
        <f t="shared" si="77"/>
        <v>98.000000000000057</v>
      </c>
    </row>
    <row r="809" spans="1:20" x14ac:dyDescent="0.25">
      <c r="A809" s="6" t="s">
        <v>1400</v>
      </c>
      <c r="B809" s="6">
        <v>38780</v>
      </c>
      <c r="C809" s="6" t="s">
        <v>1401</v>
      </c>
      <c r="D809" s="6" t="str">
        <f>VLOOKUP(C809,'alternate id'!$A$2:$C$956,3,FALSE)</f>
        <v>Portales, NM</v>
      </c>
      <c r="E809" s="4">
        <f>VLOOKUP(D809,'sunrise times'!$A$2:$B$956,2,FALSE)</f>
        <v>0.26805555555555555</v>
      </c>
      <c r="F809" s="4"/>
      <c r="G809" s="4">
        <f>VLOOKUP($C809,'time leaving home q1 q2 q3'!$C$2:$F$956,2,FALSE)</f>
        <v>0.28680555555555559</v>
      </c>
      <c r="H809" s="14">
        <f>VLOOKUP($C809,'commute time q1 q2 q3'!$C$2:$F$957,2,FALSE)</f>
        <v>6.7724525043177888</v>
      </c>
      <c r="I809" s="4">
        <f t="shared" si="72"/>
        <v>0.29097222222222224</v>
      </c>
      <c r="J809" s="13">
        <f t="shared" si="73"/>
        <v>33.000000000000043</v>
      </c>
      <c r="K809" s="4"/>
      <c r="L809" s="4">
        <f>VLOOKUP($C809,'time leaving home q1 q2 q3'!$C$2:$F$956,3,FALSE)</f>
        <v>0.32222222222222224</v>
      </c>
      <c r="M809" s="14">
        <f>VLOOKUP($C809,'commute time q1 q2 q3'!$C$2:$F$957,3,FALSE)</f>
        <v>12.141280353200884</v>
      </c>
      <c r="N809" s="4">
        <f t="shared" si="74"/>
        <v>0.3305555555555556</v>
      </c>
      <c r="O809" s="13">
        <f t="shared" si="75"/>
        <v>90.000000000000085</v>
      </c>
      <c r="Q809" s="4">
        <f>VLOOKUP($C809,'time leaving home q1 q2 q3'!$C$2:$F$956,4,FALSE)</f>
        <v>0.40069444444444446</v>
      </c>
      <c r="R809" s="14">
        <f>VLOOKUP($C809,'commute time q1 q2 q3'!$C$2:$F$957,3,FALSE)</f>
        <v>12.141280353200884</v>
      </c>
      <c r="S809" s="4">
        <f t="shared" si="76"/>
        <v>0.40902777777777782</v>
      </c>
      <c r="T809" s="13">
        <f t="shared" si="77"/>
        <v>203.00000000000006</v>
      </c>
    </row>
    <row r="810" spans="1:20" x14ac:dyDescent="0.25">
      <c r="A810" s="6" t="s">
        <v>1436</v>
      </c>
      <c r="B810" s="6">
        <v>39580</v>
      </c>
      <c r="C810" s="6" t="s">
        <v>1437</v>
      </c>
      <c r="D810" s="6" t="str">
        <f>VLOOKUP(C810,'alternate id'!$A$2:$C$956,3,FALSE)</f>
        <v>Raleigh, NC</v>
      </c>
      <c r="E810" s="4">
        <f>VLOOKUP(D810,'sunrise times'!$A$2:$B$956,2,FALSE)</f>
        <v>0.28263888888888888</v>
      </c>
      <c r="F810" s="4"/>
      <c r="G810" s="4">
        <f>VLOOKUP($C810,'time leaving home q1 q2 q3'!$C$2:$F$956,2,FALSE)</f>
        <v>0.28750000000000003</v>
      </c>
      <c r="H810" s="14">
        <f>VLOOKUP($C810,'commute time q1 q2 q3'!$C$2:$F$957,2,FALSE)</f>
        <v>15.405559195778874</v>
      </c>
      <c r="I810" s="4">
        <f t="shared" si="72"/>
        <v>0.29791666666666672</v>
      </c>
      <c r="J810" s="13">
        <f t="shared" si="73"/>
        <v>22.000000000000082</v>
      </c>
      <c r="K810" s="4"/>
      <c r="L810" s="4">
        <f>VLOOKUP($C810,'time leaving home q1 q2 q3'!$C$2:$F$956,3,FALSE)</f>
        <v>0.32222222222222224</v>
      </c>
      <c r="M810" s="14">
        <f>VLOOKUP($C810,'commute time q1 q2 q3'!$C$2:$F$957,3,FALSE)</f>
        <v>22.233898087261977</v>
      </c>
      <c r="N810" s="4">
        <f t="shared" si="74"/>
        <v>0.33750000000000002</v>
      </c>
      <c r="O810" s="13">
        <f t="shared" si="75"/>
        <v>79.000000000000043</v>
      </c>
      <c r="Q810" s="4">
        <f>VLOOKUP($C810,'time leaving home q1 q2 q3'!$C$2:$F$956,4,FALSE)</f>
        <v>0.3666666666666667</v>
      </c>
      <c r="R810" s="14">
        <f>VLOOKUP($C810,'commute time q1 q2 q3'!$C$2:$F$957,3,FALSE)</f>
        <v>22.233898087261977</v>
      </c>
      <c r="S810" s="4">
        <f t="shared" si="76"/>
        <v>0.38194444444444448</v>
      </c>
      <c r="T810" s="13">
        <f t="shared" si="77"/>
        <v>143.00000000000006</v>
      </c>
    </row>
    <row r="811" spans="1:20" x14ac:dyDescent="0.25">
      <c r="A811" s="6" t="s">
        <v>556</v>
      </c>
      <c r="B811" s="6">
        <v>21540</v>
      </c>
      <c r="C811" s="6" t="s">
        <v>557</v>
      </c>
      <c r="D811" s="6" t="str">
        <f>VLOOKUP(C811,'alternate id'!$A$2:$C$956,3,FALSE)</f>
        <v>Escanaba, MI</v>
      </c>
      <c r="E811" s="4">
        <f>VLOOKUP(D811,'sunrise times'!$A$2:$B$956,2,FALSE)</f>
        <v>0.30486111111111108</v>
      </c>
      <c r="F811" s="4"/>
      <c r="G811" s="4">
        <f>VLOOKUP($C811,'time leaving home q1 q2 q3'!$C$2:$F$956,2,FALSE)</f>
        <v>0.28402777777777777</v>
      </c>
      <c r="H811" s="14">
        <f>VLOOKUP($C811,'commute time q1 q2 q3'!$C$2:$F$957,2,FALSE)</f>
        <v>8.3120920111905505</v>
      </c>
      <c r="I811" s="4">
        <f t="shared" si="72"/>
        <v>0.2895833333333333</v>
      </c>
      <c r="J811" s="13">
        <f t="shared" si="73"/>
        <v>-22</v>
      </c>
      <c r="K811" s="4"/>
      <c r="L811" s="4">
        <f>VLOOKUP($C811,'time leaving home q1 q2 q3'!$C$2:$F$956,3,FALSE)</f>
        <v>0.32222222222222224</v>
      </c>
      <c r="M811" s="14">
        <f>VLOOKUP($C811,'commute time q1 q2 q3'!$C$2:$F$957,3,FALSE)</f>
        <v>13.499588025267784</v>
      </c>
      <c r="N811" s="4">
        <f t="shared" si="74"/>
        <v>0.33125000000000004</v>
      </c>
      <c r="O811" s="13">
        <f t="shared" si="75"/>
        <v>38.000000000000107</v>
      </c>
      <c r="Q811" s="4">
        <f>VLOOKUP($C811,'time leaving home q1 q2 q3'!$C$2:$F$956,4,FALSE)</f>
        <v>0.40138888888888885</v>
      </c>
      <c r="R811" s="14">
        <f>VLOOKUP($C811,'commute time q1 q2 q3'!$C$2:$F$957,3,FALSE)</f>
        <v>13.499588025267784</v>
      </c>
      <c r="S811" s="4">
        <f t="shared" si="76"/>
        <v>0.41041666666666665</v>
      </c>
      <c r="T811" s="13">
        <f t="shared" si="77"/>
        <v>152</v>
      </c>
    </row>
    <row r="812" spans="1:20" x14ac:dyDescent="0.25">
      <c r="A812" s="6" t="s">
        <v>10</v>
      </c>
      <c r="B812" s="6">
        <v>10180</v>
      </c>
      <c r="C812" s="6" t="s">
        <v>11</v>
      </c>
      <c r="D812" s="6" t="str">
        <f>VLOOKUP(C812,'alternate id'!$A$2:$C$956,3,FALSE)</f>
        <v>Abilene, TX</v>
      </c>
      <c r="E812" s="4">
        <f>VLOOKUP(D812,'sunrise times'!$A$2:$B$956,2,FALSE)</f>
        <v>0.3</v>
      </c>
      <c r="F812" s="4"/>
      <c r="G812" s="4">
        <f>VLOOKUP($C812,'time leaving home q1 q2 q3'!$C$2:$F$956,2,FALSE)</f>
        <v>0.28680555555555559</v>
      </c>
      <c r="H812" s="14">
        <f>VLOOKUP($C812,'commute time q1 q2 q3'!$C$2:$F$957,2,FALSE)</f>
        <v>8.8659293027426944</v>
      </c>
      <c r="I812" s="4">
        <f t="shared" si="72"/>
        <v>0.29236111111111113</v>
      </c>
      <c r="J812" s="13">
        <f t="shared" si="73"/>
        <v>-10.999999999999961</v>
      </c>
      <c r="K812" s="4"/>
      <c r="L812" s="4">
        <f>VLOOKUP($C812,'time leaving home q1 q2 q3'!$C$2:$F$956,3,FALSE)</f>
        <v>0.32222222222222224</v>
      </c>
      <c r="M812" s="14">
        <f>VLOOKUP($C812,'commute time q1 q2 q3'!$C$2:$F$957,3,FALSE)</f>
        <v>13.963108454312554</v>
      </c>
      <c r="N812" s="4">
        <f t="shared" si="74"/>
        <v>0.33125000000000004</v>
      </c>
      <c r="O812" s="13">
        <f t="shared" si="75"/>
        <v>45.000000000000078</v>
      </c>
      <c r="Q812" s="4">
        <f>VLOOKUP($C812,'time leaving home q1 q2 q3'!$C$2:$F$956,4,FALSE)</f>
        <v>0.37083333333333335</v>
      </c>
      <c r="R812" s="14">
        <f>VLOOKUP($C812,'commute time q1 q2 q3'!$C$2:$F$957,3,FALSE)</f>
        <v>13.963108454312554</v>
      </c>
      <c r="S812" s="4">
        <f t="shared" si="76"/>
        <v>0.37986111111111115</v>
      </c>
      <c r="T812" s="13">
        <f t="shared" si="77"/>
        <v>115.00000000000007</v>
      </c>
    </row>
    <row r="813" spans="1:20" x14ac:dyDescent="0.25">
      <c r="A813" s="6" t="s">
        <v>452</v>
      </c>
      <c r="B813" s="6">
        <v>19380</v>
      </c>
      <c r="C813" s="6" t="s">
        <v>453</v>
      </c>
      <c r="D813" s="6" t="str">
        <f>VLOOKUP(C813,'alternate id'!$A$2:$C$956,3,FALSE)</f>
        <v>Dayton, OH</v>
      </c>
      <c r="E813" s="4">
        <f>VLOOKUP(D813,'sunrise times'!$A$2:$B$956,2,FALSE)</f>
        <v>0.29722222222222222</v>
      </c>
      <c r="F813" s="4"/>
      <c r="G813" s="4">
        <f>VLOOKUP($C813,'time leaving home q1 q2 q3'!$C$2:$F$956,2,FALSE)</f>
        <v>0.28263888888888888</v>
      </c>
      <c r="H813" s="14">
        <f>VLOOKUP($C813,'commute time q1 q2 q3'!$C$2:$F$957,2,FALSE)</f>
        <v>12.115161557580779</v>
      </c>
      <c r="I813" s="4">
        <f t="shared" si="72"/>
        <v>0.29097222222222224</v>
      </c>
      <c r="J813" s="13">
        <f t="shared" si="73"/>
        <v>-8.999999999999968</v>
      </c>
      <c r="K813" s="4"/>
      <c r="L813" s="4">
        <f>VLOOKUP($C813,'time leaving home q1 q2 q3'!$C$2:$F$956,3,FALSE)</f>
        <v>0.32222222222222224</v>
      </c>
      <c r="M813" s="14">
        <f>VLOOKUP($C813,'commute time q1 q2 q3'!$C$2:$F$957,3,FALSE)</f>
        <v>18.656320878596155</v>
      </c>
      <c r="N813" s="4">
        <f t="shared" si="74"/>
        <v>0.33472222222222225</v>
      </c>
      <c r="O813" s="13">
        <f t="shared" si="75"/>
        <v>54.000000000000043</v>
      </c>
      <c r="Q813" s="4">
        <f>VLOOKUP($C813,'time leaving home q1 q2 q3'!$C$2:$F$956,4,FALSE)</f>
        <v>0.39097222222222222</v>
      </c>
      <c r="R813" s="14">
        <f>VLOOKUP($C813,'commute time q1 q2 q3'!$C$2:$F$957,3,FALSE)</f>
        <v>18.656320878596155</v>
      </c>
      <c r="S813" s="4">
        <f t="shared" si="76"/>
        <v>0.40347222222222223</v>
      </c>
      <c r="T813" s="13">
        <f t="shared" si="77"/>
        <v>153.00000000000003</v>
      </c>
    </row>
    <row r="814" spans="1:20" x14ac:dyDescent="0.25">
      <c r="A814" s="6" t="s">
        <v>1146</v>
      </c>
      <c r="B814" s="6">
        <v>33580</v>
      </c>
      <c r="C814" s="6" t="s">
        <v>1147</v>
      </c>
      <c r="D814" s="6" t="str">
        <f>VLOOKUP(C814,'alternate id'!$A$2:$C$956,3,FALSE)</f>
        <v>Mitchell, SD</v>
      </c>
      <c r="E814" s="4">
        <f>VLOOKUP(D814,'sunrise times'!$A$2:$B$956,2,FALSE)</f>
        <v>0.29375000000000001</v>
      </c>
      <c r="F814" s="4"/>
      <c r="G814" s="4">
        <f>VLOOKUP($C814,'time leaving home q1 q2 q3'!$C$2:$F$956,2,FALSE)</f>
        <v>0.28680555555555559</v>
      </c>
      <c r="H814" s="14">
        <f>VLOOKUP($C814,'commute time q1 q2 q3'!$C$2:$F$957,2,FALSE)</f>
        <v>6.44020587344838</v>
      </c>
      <c r="I814" s="4">
        <f t="shared" si="72"/>
        <v>0.29097222222222224</v>
      </c>
      <c r="J814" s="13">
        <f t="shared" si="73"/>
        <v>-3.9999999999999858</v>
      </c>
      <c r="K814" s="4"/>
      <c r="L814" s="4">
        <f>VLOOKUP($C814,'time leaving home q1 q2 q3'!$C$2:$F$956,3,FALSE)</f>
        <v>0.32222222222222224</v>
      </c>
      <c r="M814" s="14">
        <f>VLOOKUP($C814,'commute time q1 q2 q3'!$C$2:$F$957,3,FALSE)</f>
        <v>11.273371732388126</v>
      </c>
      <c r="N814" s="4">
        <f t="shared" si="74"/>
        <v>0.3298611111111111</v>
      </c>
      <c r="O814" s="13">
        <f t="shared" si="75"/>
        <v>51.999999999999972</v>
      </c>
      <c r="Q814" s="4">
        <f>VLOOKUP($C814,'time leaving home q1 q2 q3'!$C$2:$F$956,4,FALSE)</f>
        <v>0.36319444444444443</v>
      </c>
      <c r="R814" s="14">
        <f>VLOOKUP($C814,'commute time q1 q2 q3'!$C$2:$F$957,3,FALSE)</f>
        <v>11.273371732388126</v>
      </c>
      <c r="S814" s="4">
        <f t="shared" si="76"/>
        <v>0.37083333333333329</v>
      </c>
      <c r="T814" s="13">
        <f t="shared" si="77"/>
        <v>110.99999999999991</v>
      </c>
    </row>
    <row r="815" spans="1:20" x14ac:dyDescent="0.25">
      <c r="A815" s="6" t="s">
        <v>86</v>
      </c>
      <c r="B815" s="6">
        <v>11660</v>
      </c>
      <c r="C815" s="6" t="s">
        <v>87</v>
      </c>
      <c r="D815" s="6" t="str">
        <f>VLOOKUP(C815,'alternate id'!$A$2:$C$956,3,FALSE)</f>
        <v>Arkadelphia, AR</v>
      </c>
      <c r="E815" s="4">
        <f>VLOOKUP(D815,'sunrise times'!$A$2:$B$956,2,FALSE)</f>
        <v>0.28125</v>
      </c>
      <c r="F815" s="4"/>
      <c r="G815" s="4">
        <f>VLOOKUP($C815,'time leaving home q1 q2 q3'!$C$2:$F$956,2,FALSE)</f>
        <v>0.28680555555555559</v>
      </c>
      <c r="H815" s="14">
        <f>VLOOKUP($C815,'commute time q1 q2 q3'!$C$2:$F$957,2,FALSE)</f>
        <v>7.82</v>
      </c>
      <c r="I815" s="4">
        <f t="shared" si="72"/>
        <v>0.29166666666666669</v>
      </c>
      <c r="J815" s="13">
        <f t="shared" si="73"/>
        <v>15.000000000000027</v>
      </c>
      <c r="K815" s="4"/>
      <c r="L815" s="4">
        <f>VLOOKUP($C815,'time leaving home q1 q2 q3'!$C$2:$F$956,3,FALSE)</f>
        <v>0.32222222222222224</v>
      </c>
      <c r="M815" s="14">
        <f>VLOOKUP($C815,'commute time q1 q2 q3'!$C$2:$F$957,3,FALSE)</f>
        <v>13.893382352941178</v>
      </c>
      <c r="N815" s="4">
        <f t="shared" si="74"/>
        <v>0.33125000000000004</v>
      </c>
      <c r="O815" s="13">
        <f t="shared" si="75"/>
        <v>72.000000000000057</v>
      </c>
      <c r="Q815" s="4">
        <f>VLOOKUP($C815,'time leaving home q1 q2 q3'!$C$2:$F$956,4,FALSE)</f>
        <v>0.42291666666666666</v>
      </c>
      <c r="R815" s="14">
        <f>VLOOKUP($C815,'commute time q1 q2 q3'!$C$2:$F$957,3,FALSE)</f>
        <v>13.893382352941178</v>
      </c>
      <c r="S815" s="4">
        <f t="shared" si="76"/>
        <v>0.43194444444444446</v>
      </c>
      <c r="T815" s="13">
        <f t="shared" si="77"/>
        <v>217.00000000000003</v>
      </c>
    </row>
    <row r="816" spans="1:20" x14ac:dyDescent="0.25">
      <c r="A816" s="6" t="s">
        <v>746</v>
      </c>
      <c r="B816" s="6">
        <v>25540</v>
      </c>
      <c r="C816" s="6" t="s">
        <v>747</v>
      </c>
      <c r="D816" s="6" t="str">
        <f>VLOOKUP(C816,'alternate id'!$A$2:$C$956,3,FALSE)</f>
        <v>Hartford, CT</v>
      </c>
      <c r="E816" s="4">
        <f>VLOOKUP(D816,'sunrise times'!$A$2:$B$956,2,FALSE)</f>
        <v>0.26527777777777778</v>
      </c>
      <c r="F816" s="4"/>
      <c r="G816" s="4">
        <f>VLOOKUP($C816,'time leaving home q1 q2 q3'!$C$2:$F$956,2,FALSE)</f>
        <v>0.28541666666666665</v>
      </c>
      <c r="H816" s="14">
        <f>VLOOKUP($C816,'commute time q1 q2 q3'!$C$2:$F$957,2,FALSE)</f>
        <v>12.985695678734857</v>
      </c>
      <c r="I816" s="4">
        <f t="shared" si="72"/>
        <v>0.29375000000000001</v>
      </c>
      <c r="J816" s="13">
        <f t="shared" si="73"/>
        <v>41.000000000000014</v>
      </c>
      <c r="K816" s="4"/>
      <c r="L816" s="4">
        <f>VLOOKUP($C816,'time leaving home q1 q2 q3'!$C$2:$F$956,3,FALSE)</f>
        <v>0.32222222222222224</v>
      </c>
      <c r="M816" s="14">
        <f>VLOOKUP($C816,'commute time q1 q2 q3'!$C$2:$F$957,3,FALSE)</f>
        <v>21.151373046049851</v>
      </c>
      <c r="N816" s="4">
        <f t="shared" si="74"/>
        <v>0.33680555555555558</v>
      </c>
      <c r="O816" s="13">
        <f t="shared" si="75"/>
        <v>103.00000000000003</v>
      </c>
      <c r="Q816" s="4">
        <f>VLOOKUP($C816,'time leaving home q1 q2 q3'!$C$2:$F$956,4,FALSE)</f>
        <v>0.36944444444444446</v>
      </c>
      <c r="R816" s="14">
        <f>VLOOKUP($C816,'commute time q1 q2 q3'!$C$2:$F$957,3,FALSE)</f>
        <v>21.151373046049851</v>
      </c>
      <c r="S816" s="4">
        <f t="shared" si="76"/>
        <v>0.3840277777777778</v>
      </c>
      <c r="T816" s="13">
        <f t="shared" si="77"/>
        <v>171.00000000000006</v>
      </c>
    </row>
    <row r="817" spans="1:20" x14ac:dyDescent="0.25">
      <c r="A817" s="6" t="s">
        <v>868</v>
      </c>
      <c r="B817" s="6">
        <v>27940</v>
      </c>
      <c r="C817" s="6" t="s">
        <v>869</v>
      </c>
      <c r="D817" s="6" t="str">
        <f>VLOOKUP(C817,'alternate id'!$A$2:$C$956,3,FALSE)</f>
        <v>Juneau, AK</v>
      </c>
      <c r="E817" s="4">
        <f>VLOOKUP(D817,'sunrise times'!$A$2:$B$956,2,FALSE)</f>
        <v>0.2673611111111111</v>
      </c>
      <c r="F817" s="4"/>
      <c r="G817" s="4">
        <f>VLOOKUP($C817,'time leaving home q1 q2 q3'!$C$2:$F$956,2,FALSE)</f>
        <v>0.2951388888888889</v>
      </c>
      <c r="H817" s="14">
        <f>VLOOKUP($C817,'commute time q1 q2 q3'!$C$2:$F$957,2,FALSE)</f>
        <v>8.8079807980798073</v>
      </c>
      <c r="I817" s="4">
        <f t="shared" si="72"/>
        <v>0.30069444444444443</v>
      </c>
      <c r="J817" s="13">
        <f t="shared" si="73"/>
        <v>47.999999999999986</v>
      </c>
      <c r="K817" s="4"/>
      <c r="L817" s="4">
        <f>VLOOKUP($C817,'time leaving home q1 q2 q3'!$C$2:$F$956,3,FALSE)</f>
        <v>0.32222222222222224</v>
      </c>
      <c r="M817" s="14">
        <f>VLOOKUP($C817,'commute time q1 q2 q3'!$C$2:$F$957,3,FALSE)</f>
        <v>13.758007117437723</v>
      </c>
      <c r="N817" s="4">
        <f t="shared" si="74"/>
        <v>0.33125000000000004</v>
      </c>
      <c r="O817" s="13">
        <f t="shared" si="75"/>
        <v>92.000000000000085</v>
      </c>
      <c r="Q817" s="4">
        <f>VLOOKUP($C817,'time leaving home q1 q2 q3'!$C$2:$F$956,4,FALSE)</f>
        <v>0.3527777777777778</v>
      </c>
      <c r="R817" s="14">
        <f>VLOOKUP($C817,'commute time q1 q2 q3'!$C$2:$F$957,3,FALSE)</f>
        <v>13.758007117437723</v>
      </c>
      <c r="S817" s="4">
        <f t="shared" si="76"/>
        <v>0.3618055555555556</v>
      </c>
      <c r="T817" s="13">
        <f t="shared" si="77"/>
        <v>136.00000000000006</v>
      </c>
    </row>
    <row r="818" spans="1:20" x14ac:dyDescent="0.25">
      <c r="A818" s="6" t="s">
        <v>1244</v>
      </c>
      <c r="B818" s="6">
        <v>35660</v>
      </c>
      <c r="C818" s="6" t="s">
        <v>1245</v>
      </c>
      <c r="D818" s="6" t="str">
        <f>VLOOKUP(C818,'alternate id'!$A$2:$C$956,3,FALSE)</f>
        <v>Niles, MI</v>
      </c>
      <c r="E818" s="4">
        <f>VLOOKUP(D818,'sunrise times'!$A$2:$B$956,2,FALSE)</f>
        <v>0.3034722222222222</v>
      </c>
      <c r="F818" s="4"/>
      <c r="G818" s="4">
        <f>VLOOKUP($C818,'time leaving home q1 q2 q3'!$C$2:$F$956,2,FALSE)</f>
        <v>0.28472222222222221</v>
      </c>
      <c r="H818" s="14">
        <f>VLOOKUP($C818,'commute time q1 q2 q3'!$C$2:$F$957,2,FALSE)</f>
        <v>11.183333333333334</v>
      </c>
      <c r="I818" s="4">
        <f t="shared" si="72"/>
        <v>0.29236111111111107</v>
      </c>
      <c r="J818" s="13">
        <f t="shared" si="73"/>
        <v>-16.000000000000021</v>
      </c>
      <c r="K818" s="4"/>
      <c r="L818" s="4">
        <f>VLOOKUP($C818,'time leaving home q1 q2 q3'!$C$2:$F$956,3,FALSE)</f>
        <v>0.32222222222222224</v>
      </c>
      <c r="M818" s="14">
        <f>VLOOKUP($C818,'commute time q1 q2 q3'!$C$2:$F$957,3,FALSE)</f>
        <v>17.299868981329841</v>
      </c>
      <c r="N818" s="4">
        <f t="shared" si="74"/>
        <v>0.33402777777777781</v>
      </c>
      <c r="O818" s="13">
        <f t="shared" si="75"/>
        <v>44.000000000000085</v>
      </c>
      <c r="Q818" s="4">
        <f>VLOOKUP($C818,'time leaving home q1 q2 q3'!$C$2:$F$956,4,FALSE)</f>
        <v>0.38611111111111113</v>
      </c>
      <c r="R818" s="14">
        <f>VLOOKUP($C818,'commute time q1 q2 q3'!$C$2:$F$957,3,FALSE)</f>
        <v>17.299868981329841</v>
      </c>
      <c r="S818" s="4">
        <f t="shared" si="76"/>
        <v>0.3979166666666667</v>
      </c>
      <c r="T818" s="13">
        <f t="shared" si="77"/>
        <v>136.00000000000006</v>
      </c>
    </row>
    <row r="819" spans="1:20" x14ac:dyDescent="0.25">
      <c r="A819" s="6" t="s">
        <v>1314</v>
      </c>
      <c r="B819" s="6">
        <v>37060</v>
      </c>
      <c r="C819" s="6" t="s">
        <v>1315</v>
      </c>
      <c r="D819" s="6" t="str">
        <f>VLOOKUP(C819,'alternate id'!$A$2:$C$956,3,FALSE)</f>
        <v>Oxford, MS</v>
      </c>
      <c r="E819" s="4">
        <f>VLOOKUP(D819,'sunrise times'!$A$2:$B$956,2,FALSE)</f>
        <v>0.27152777777777776</v>
      </c>
      <c r="F819" s="4"/>
      <c r="G819" s="4">
        <f>VLOOKUP($C819,'time leaving home q1 q2 q3'!$C$2:$F$956,2,FALSE)</f>
        <v>0.2902777777777778</v>
      </c>
      <c r="H819" s="14">
        <f>VLOOKUP($C819,'commute time q1 q2 q3'!$C$2:$F$957,2,FALSE)</f>
        <v>8.6613653046244181</v>
      </c>
      <c r="I819" s="4">
        <f t="shared" si="72"/>
        <v>0.29583333333333334</v>
      </c>
      <c r="J819" s="13">
        <f t="shared" si="73"/>
        <v>35.000000000000036</v>
      </c>
      <c r="K819" s="4"/>
      <c r="L819" s="4">
        <f>VLOOKUP($C819,'time leaving home q1 q2 q3'!$C$2:$F$956,3,FALSE)</f>
        <v>0.32222222222222224</v>
      </c>
      <c r="M819" s="14">
        <f>VLOOKUP($C819,'commute time q1 q2 q3'!$C$2:$F$957,3,FALSE)</f>
        <v>13.323291697281411</v>
      </c>
      <c r="N819" s="4">
        <f t="shared" si="74"/>
        <v>0.33125000000000004</v>
      </c>
      <c r="O819" s="13">
        <f t="shared" si="75"/>
        <v>86.000000000000099</v>
      </c>
      <c r="Q819" s="4">
        <f>VLOOKUP($C819,'time leaving home q1 q2 q3'!$C$2:$F$956,4,FALSE)</f>
        <v>0.37916666666666665</v>
      </c>
      <c r="R819" s="14">
        <f>VLOOKUP($C819,'commute time q1 q2 q3'!$C$2:$F$957,3,FALSE)</f>
        <v>13.323291697281411</v>
      </c>
      <c r="S819" s="4">
        <f t="shared" si="76"/>
        <v>0.38819444444444445</v>
      </c>
      <c r="T819" s="13">
        <f t="shared" si="77"/>
        <v>168.00000000000006</v>
      </c>
    </row>
    <row r="820" spans="1:20" x14ac:dyDescent="0.25">
      <c r="A820" s="6" t="s">
        <v>1664</v>
      </c>
      <c r="B820" s="6">
        <v>44340</v>
      </c>
      <c r="C820" s="6" t="s">
        <v>1665</v>
      </c>
      <c r="D820" s="6" t="str">
        <f>VLOOKUP(C820,'alternate id'!$A$2:$C$956,3,FALSE)</f>
        <v>Statesboro, GA</v>
      </c>
      <c r="E820" s="4">
        <f>VLOOKUP(D820,'sunrise times'!$A$2:$B$956,2,FALSE)</f>
        <v>0.29166666666666669</v>
      </c>
      <c r="F820" s="4"/>
      <c r="G820" s="4">
        <f>VLOOKUP($C820,'time leaving home q1 q2 q3'!$C$2:$F$956,2,FALSE)</f>
        <v>0.28194444444444444</v>
      </c>
      <c r="H820" s="14">
        <f>VLOOKUP($C820,'commute time q1 q2 q3'!$C$2:$F$957,2,FALSE)</f>
        <v>10.109789259007478</v>
      </c>
      <c r="I820" s="4">
        <f t="shared" si="72"/>
        <v>0.28888888888888886</v>
      </c>
      <c r="J820" s="13">
        <f t="shared" si="73"/>
        <v>-4.0000000000000657</v>
      </c>
      <c r="K820" s="4"/>
      <c r="L820" s="4">
        <f>VLOOKUP($C820,'time leaving home q1 q2 q3'!$C$2:$F$956,3,FALSE)</f>
        <v>0.32222222222222224</v>
      </c>
      <c r="M820" s="14">
        <f>VLOOKUP($C820,'commute time q1 q2 q3'!$C$2:$F$957,3,FALSE)</f>
        <v>16.09773403524834</v>
      </c>
      <c r="N820" s="4">
        <f t="shared" si="74"/>
        <v>0.33333333333333337</v>
      </c>
      <c r="O820" s="13">
        <f t="shared" si="75"/>
        <v>60.000000000000021</v>
      </c>
      <c r="Q820" s="4">
        <f>VLOOKUP($C820,'time leaving home q1 q2 q3'!$C$2:$F$956,4,FALSE)</f>
        <v>0.39930555555555558</v>
      </c>
      <c r="R820" s="14">
        <f>VLOOKUP($C820,'commute time q1 q2 q3'!$C$2:$F$957,3,FALSE)</f>
        <v>16.09773403524834</v>
      </c>
      <c r="S820" s="4">
        <f t="shared" si="76"/>
        <v>0.41041666666666671</v>
      </c>
      <c r="T820" s="13">
        <f t="shared" si="77"/>
        <v>171.00000000000006</v>
      </c>
    </row>
    <row r="821" spans="1:20" x14ac:dyDescent="0.25">
      <c r="A821" s="6" t="s">
        <v>122</v>
      </c>
      <c r="B821" s="6">
        <v>12420</v>
      </c>
      <c r="C821" s="6" t="s">
        <v>123</v>
      </c>
      <c r="D821" s="6" t="str">
        <f>VLOOKUP(C821,'alternate id'!$A$2:$C$956,3,FALSE)</f>
        <v>Austin, TX</v>
      </c>
      <c r="E821" s="4">
        <f>VLOOKUP(D821,'sunrise times'!$A$2:$B$956,2,FALSE)</f>
        <v>0.29444444444444445</v>
      </c>
      <c r="F821" s="4"/>
      <c r="G821" s="4">
        <f>VLOOKUP($C821,'time leaving home q1 q2 q3'!$C$2:$F$956,2,FALSE)</f>
        <v>0.28680555555555559</v>
      </c>
      <c r="H821" s="14">
        <f>VLOOKUP($C821,'commute time q1 q2 q3'!$C$2:$F$957,2,FALSE)</f>
        <v>15.176677096276778</v>
      </c>
      <c r="I821" s="4">
        <f t="shared" si="72"/>
        <v>0.29722222222222228</v>
      </c>
      <c r="J821" s="13">
        <f t="shared" si="73"/>
        <v>4.0000000000000657</v>
      </c>
      <c r="K821" s="4"/>
      <c r="L821" s="4">
        <f>VLOOKUP($C821,'time leaving home q1 q2 q3'!$C$2:$F$956,3,FALSE)</f>
        <v>0.32222222222222224</v>
      </c>
      <c r="M821" s="14">
        <f>VLOOKUP($C821,'commute time q1 q2 q3'!$C$2:$F$957,3,FALSE)</f>
        <v>22.273423231462317</v>
      </c>
      <c r="N821" s="4">
        <f t="shared" si="74"/>
        <v>0.33750000000000002</v>
      </c>
      <c r="O821" s="13">
        <f t="shared" si="75"/>
        <v>62.000000000000014</v>
      </c>
      <c r="Q821" s="4">
        <f>VLOOKUP($C821,'time leaving home q1 q2 q3'!$C$2:$F$956,4,FALSE)</f>
        <v>0.3756944444444445</v>
      </c>
      <c r="R821" s="14">
        <f>VLOOKUP($C821,'commute time q1 q2 q3'!$C$2:$F$957,3,FALSE)</f>
        <v>22.273423231462317</v>
      </c>
      <c r="S821" s="4">
        <f t="shared" si="76"/>
        <v>0.39097222222222228</v>
      </c>
      <c r="T821" s="13">
        <f t="shared" si="77"/>
        <v>139.00000000000006</v>
      </c>
    </row>
    <row r="822" spans="1:20" x14ac:dyDescent="0.25">
      <c r="A822" s="6" t="s">
        <v>66</v>
      </c>
      <c r="B822" s="6">
        <v>11260</v>
      </c>
      <c r="C822" s="6" t="s">
        <v>67</v>
      </c>
      <c r="D822" s="6" t="str">
        <f>VLOOKUP(C822,'alternate id'!$A$2:$C$956,3,FALSE)</f>
        <v>Anchorage, AK</v>
      </c>
      <c r="E822" s="4">
        <f>VLOOKUP(D822,'sunrise times'!$A$2:$B$956,2,FALSE)</f>
        <v>0.30902777777777779</v>
      </c>
      <c r="F822" s="4"/>
      <c r="G822" s="4">
        <f>VLOOKUP($C822,'time leaving home q1 q2 q3'!$C$2:$F$956,2,FALSE)</f>
        <v>0.28125</v>
      </c>
      <c r="H822" s="14">
        <f>VLOOKUP($C822,'commute time q1 q2 q3'!$C$2:$F$957,2,FALSE)</f>
        <v>11.825732521032782</v>
      </c>
      <c r="I822" s="4">
        <f t="shared" si="72"/>
        <v>0.28888888888888886</v>
      </c>
      <c r="J822" s="13">
        <f t="shared" si="73"/>
        <v>-29.000000000000057</v>
      </c>
      <c r="K822" s="4"/>
      <c r="L822" s="4">
        <f>VLOOKUP($C822,'time leaving home q1 q2 q3'!$C$2:$F$956,3,FALSE)</f>
        <v>0.32222222222222224</v>
      </c>
      <c r="M822" s="14">
        <f>VLOOKUP($C822,'commute time q1 q2 q3'!$C$2:$F$957,3,FALSE)</f>
        <v>17.756350979271652</v>
      </c>
      <c r="N822" s="4">
        <f t="shared" si="74"/>
        <v>0.33402777777777781</v>
      </c>
      <c r="O822" s="13">
        <f t="shared" si="75"/>
        <v>36.000000000000028</v>
      </c>
      <c r="Q822" s="4">
        <f>VLOOKUP($C822,'time leaving home q1 q2 q3'!$C$2:$F$956,4,FALSE)</f>
        <v>0.37986111111111115</v>
      </c>
      <c r="R822" s="14">
        <f>VLOOKUP($C822,'commute time q1 q2 q3'!$C$2:$F$957,3,FALSE)</f>
        <v>17.756350979271652</v>
      </c>
      <c r="S822" s="4">
        <f t="shared" si="76"/>
        <v>0.39166666666666672</v>
      </c>
      <c r="T822" s="13">
        <f t="shared" si="77"/>
        <v>119.00000000000006</v>
      </c>
    </row>
    <row r="823" spans="1:20" x14ac:dyDescent="0.25">
      <c r="A823" s="6" t="s">
        <v>1106</v>
      </c>
      <c r="B823" s="6">
        <v>32780</v>
      </c>
      <c r="C823" s="6" t="s">
        <v>1107</v>
      </c>
      <c r="D823" s="6" t="str">
        <f>VLOOKUP(C823,'alternate id'!$A$2:$C$956,3,FALSE)</f>
        <v>Medford, OR</v>
      </c>
      <c r="E823" s="4">
        <f>VLOOKUP(D823,'sunrise times'!$A$2:$B$956,2,FALSE)</f>
        <v>0.27986111111111112</v>
      </c>
      <c r="F823" s="4"/>
      <c r="G823" s="4">
        <f>VLOOKUP($C823,'time leaving home q1 q2 q3'!$C$2:$F$956,2,FALSE)</f>
        <v>0.28263888888888888</v>
      </c>
      <c r="H823" s="14">
        <f>VLOOKUP($C823,'commute time q1 q2 q3'!$C$2:$F$957,2,FALSE)</f>
        <v>10.909331819042212</v>
      </c>
      <c r="I823" s="4">
        <f t="shared" si="72"/>
        <v>0.2895833333333333</v>
      </c>
      <c r="J823" s="13">
        <f t="shared" si="73"/>
        <v>13.99999999999995</v>
      </c>
      <c r="K823" s="4"/>
      <c r="L823" s="4">
        <f>VLOOKUP($C823,'time leaving home q1 q2 q3'!$C$2:$F$956,3,FALSE)</f>
        <v>0.32222222222222224</v>
      </c>
      <c r="M823" s="14">
        <f>VLOOKUP($C823,'commute time q1 q2 q3'!$C$2:$F$957,3,FALSE)</f>
        <v>16.804300675466319</v>
      </c>
      <c r="N823" s="4">
        <f t="shared" si="74"/>
        <v>0.33333333333333337</v>
      </c>
      <c r="O823" s="13">
        <f t="shared" si="75"/>
        <v>77.000000000000043</v>
      </c>
      <c r="Q823" s="4">
        <f>VLOOKUP($C823,'time leaving home q1 q2 q3'!$C$2:$F$956,4,FALSE)</f>
        <v>0.38750000000000001</v>
      </c>
      <c r="R823" s="14">
        <f>VLOOKUP($C823,'commute time q1 q2 q3'!$C$2:$F$957,3,FALSE)</f>
        <v>16.804300675466319</v>
      </c>
      <c r="S823" s="4">
        <f t="shared" si="76"/>
        <v>0.39861111111111114</v>
      </c>
      <c r="T823" s="13">
        <f t="shared" si="77"/>
        <v>171.00000000000006</v>
      </c>
    </row>
    <row r="824" spans="1:20" x14ac:dyDescent="0.25">
      <c r="A824" s="6" t="s">
        <v>436</v>
      </c>
      <c r="B824" s="6">
        <v>19060</v>
      </c>
      <c r="C824" s="6" t="s">
        <v>437</v>
      </c>
      <c r="D824" s="6" t="str">
        <f>VLOOKUP(C824,'alternate id'!$A$2:$C$956,3,FALSE)</f>
        <v>Cumberland, MD</v>
      </c>
      <c r="E824" s="4">
        <f>VLOOKUP(D824,'sunrise times'!$A$2:$B$956,2,FALSE)</f>
        <v>0.28263888888888888</v>
      </c>
      <c r="F824" s="4"/>
      <c r="G824" s="4">
        <f>VLOOKUP($C824,'time leaving home q1 q2 q3'!$C$2:$F$956,2,FALSE)</f>
        <v>0.27569444444444441</v>
      </c>
      <c r="H824" s="14">
        <f>VLOOKUP($C824,'commute time q1 q2 q3'!$C$2:$F$957,2,FALSE)</f>
        <v>11.074773192859233</v>
      </c>
      <c r="I824" s="4">
        <f t="shared" si="72"/>
        <v>0.28333333333333327</v>
      </c>
      <c r="J824" s="13">
        <f t="shared" si="73"/>
        <v>0.99999999999991651</v>
      </c>
      <c r="K824" s="4"/>
      <c r="L824" s="4">
        <f>VLOOKUP($C824,'time leaving home q1 q2 q3'!$C$2:$F$956,3,FALSE)</f>
        <v>0.32222222222222224</v>
      </c>
      <c r="M824" s="14">
        <f>VLOOKUP($C824,'commute time q1 q2 q3'!$C$2:$F$957,3,FALSE)</f>
        <v>17.770326906957251</v>
      </c>
      <c r="N824" s="4">
        <f t="shared" si="74"/>
        <v>0.33402777777777781</v>
      </c>
      <c r="O824" s="13">
        <f t="shared" si="75"/>
        <v>74.000000000000057</v>
      </c>
      <c r="Q824" s="4">
        <f>VLOOKUP($C824,'time leaving home q1 q2 q3'!$C$2:$F$956,4,FALSE)</f>
        <v>0.42777777777777781</v>
      </c>
      <c r="R824" s="14">
        <f>VLOOKUP($C824,'commute time q1 q2 q3'!$C$2:$F$957,3,FALSE)</f>
        <v>17.770326906957251</v>
      </c>
      <c r="S824" s="4">
        <f t="shared" si="76"/>
        <v>0.43958333333333338</v>
      </c>
      <c r="T824" s="13">
        <f t="shared" si="77"/>
        <v>226.00000000000006</v>
      </c>
    </row>
    <row r="825" spans="1:20" x14ac:dyDescent="0.25">
      <c r="A825" s="6" t="s">
        <v>1906</v>
      </c>
      <c r="B825" s="6">
        <v>49660</v>
      </c>
      <c r="C825" s="6" t="s">
        <v>1907</v>
      </c>
      <c r="D825" s="6" t="str">
        <f>VLOOKUP(C825,'alternate id'!$A$2:$C$956,3,FALSE)</f>
        <v>Youngstown, OH</v>
      </c>
      <c r="E825" s="4">
        <f>VLOOKUP(D825,'sunrise times'!$A$2:$B$956,2,FALSE)</f>
        <v>0.28750000000000003</v>
      </c>
      <c r="F825" s="4"/>
      <c r="G825" s="4">
        <f>VLOOKUP($C825,'time leaving home q1 q2 q3'!$C$2:$F$956,2,FALSE)</f>
        <v>0.27916666666666667</v>
      </c>
      <c r="H825" s="14">
        <f>VLOOKUP($C825,'commute time q1 q2 q3'!$C$2:$F$957,2,FALSE)</f>
        <v>11.558149823043649</v>
      </c>
      <c r="I825" s="4">
        <f t="shared" si="72"/>
        <v>0.28680555555555554</v>
      </c>
      <c r="J825" s="13">
        <f t="shared" si="73"/>
        <v>-1.0000000000000764</v>
      </c>
      <c r="K825" s="4"/>
      <c r="L825" s="4">
        <f>VLOOKUP($C825,'time leaving home q1 q2 q3'!$C$2:$F$956,3,FALSE)</f>
        <v>0.32222222222222224</v>
      </c>
      <c r="M825" s="14">
        <f>VLOOKUP($C825,'commute time q1 q2 q3'!$C$2:$F$957,3,FALSE)</f>
        <v>18.112910305808906</v>
      </c>
      <c r="N825" s="4">
        <f t="shared" si="74"/>
        <v>0.33472222222222225</v>
      </c>
      <c r="O825" s="13">
        <f t="shared" si="75"/>
        <v>68</v>
      </c>
      <c r="Q825" s="4">
        <f>VLOOKUP($C825,'time leaving home q1 q2 q3'!$C$2:$F$956,4,FALSE)</f>
        <v>0.39930555555555558</v>
      </c>
      <c r="R825" s="14">
        <f>VLOOKUP($C825,'commute time q1 q2 q3'!$C$2:$F$957,3,FALSE)</f>
        <v>18.112910305808906</v>
      </c>
      <c r="S825" s="4">
        <f t="shared" si="76"/>
        <v>0.41180555555555559</v>
      </c>
      <c r="T825" s="13">
        <f t="shared" si="77"/>
        <v>179</v>
      </c>
    </row>
    <row r="826" spans="1:20" x14ac:dyDescent="0.25">
      <c r="A826" s="6" t="s">
        <v>1530</v>
      </c>
      <c r="B826" s="6">
        <v>41620</v>
      </c>
      <c r="C826" s="6" t="s">
        <v>1531</v>
      </c>
      <c r="D826" s="6" t="str">
        <f>VLOOKUP(C826,'alternate id'!$A$2:$C$956,3,FALSE)</f>
        <v>Salt Lake City, UT</v>
      </c>
      <c r="E826" s="4">
        <f>VLOOKUP(D826,'sunrise times'!$A$2:$B$956,2,FALSE)</f>
        <v>0.29097222222222224</v>
      </c>
      <c r="F826" s="4"/>
      <c r="G826" s="4">
        <f>VLOOKUP($C826,'time leaving home q1 q2 q3'!$C$2:$F$956,2,FALSE)</f>
        <v>0.28055555555555556</v>
      </c>
      <c r="H826" s="14">
        <f>VLOOKUP($C826,'commute time q1 q2 q3'!$C$2:$F$957,2,FALSE)</f>
        <v>13.675231508313692</v>
      </c>
      <c r="I826" s="4">
        <f t="shared" si="72"/>
        <v>0.28958333333333336</v>
      </c>
      <c r="J826" s="13">
        <f t="shared" si="73"/>
        <v>-1.9999999999999929</v>
      </c>
      <c r="K826" s="4"/>
      <c r="L826" s="4">
        <f>VLOOKUP($C826,'time leaving home q1 q2 q3'!$C$2:$F$956,3,FALSE)</f>
        <v>0.32222222222222224</v>
      </c>
      <c r="M826" s="14">
        <f>VLOOKUP($C826,'commute time q1 q2 q3'!$C$2:$F$957,3,FALSE)</f>
        <v>20.973937893698807</v>
      </c>
      <c r="N826" s="4">
        <f t="shared" si="74"/>
        <v>0.33611111111111114</v>
      </c>
      <c r="O826" s="13">
        <f t="shared" si="75"/>
        <v>65.000000000000014</v>
      </c>
      <c r="Q826" s="4">
        <f>VLOOKUP($C826,'time leaving home q1 q2 q3'!$C$2:$F$956,4,FALSE)</f>
        <v>0.3756944444444445</v>
      </c>
      <c r="R826" s="14">
        <f>VLOOKUP($C826,'commute time q1 q2 q3'!$C$2:$F$957,3,FALSE)</f>
        <v>20.973937893698807</v>
      </c>
      <c r="S826" s="4">
        <f t="shared" si="76"/>
        <v>0.38958333333333339</v>
      </c>
      <c r="T826" s="13">
        <f t="shared" si="77"/>
        <v>142.00000000000006</v>
      </c>
    </row>
    <row r="827" spans="1:20" x14ac:dyDescent="0.25">
      <c r="A827" s="6" t="s">
        <v>1084</v>
      </c>
      <c r="B827" s="6">
        <v>32340</v>
      </c>
      <c r="C827" s="6" t="s">
        <v>1085</v>
      </c>
      <c r="D827" s="6" t="str">
        <f>VLOOKUP(C827,'alternate id'!$A$2:$C$956,3,FALSE)</f>
        <v>Maryville, MO</v>
      </c>
      <c r="E827" s="4">
        <f>VLOOKUP(D827,'sunrise times'!$A$2:$B$956,2,FALSE)</f>
        <v>0.28541666666666665</v>
      </c>
      <c r="F827" s="4"/>
      <c r="G827" s="4">
        <f>VLOOKUP($C827,'time leaving home q1 q2 q3'!$C$2:$F$956,2,FALSE)</f>
        <v>0.28125</v>
      </c>
      <c r="H827" s="14">
        <f>VLOOKUP($C827,'commute time q1 q2 q3'!$C$2:$F$957,2,FALSE)</f>
        <v>6.9324667089410275</v>
      </c>
      <c r="I827" s="4">
        <f t="shared" si="72"/>
        <v>0.28541666666666665</v>
      </c>
      <c r="J827" s="13">
        <f t="shared" si="73"/>
        <v>0</v>
      </c>
      <c r="K827" s="4"/>
      <c r="L827" s="4">
        <f>VLOOKUP($C827,'time leaving home q1 q2 q3'!$C$2:$F$956,3,FALSE)</f>
        <v>0.32222222222222224</v>
      </c>
      <c r="M827" s="14">
        <f>VLOOKUP($C827,'commute time q1 q2 q3'!$C$2:$F$957,3,FALSE)</f>
        <v>11.848892748588797</v>
      </c>
      <c r="N827" s="4">
        <f t="shared" si="74"/>
        <v>0.3298611111111111</v>
      </c>
      <c r="O827" s="13">
        <f t="shared" si="75"/>
        <v>64</v>
      </c>
      <c r="Q827" s="4">
        <f>VLOOKUP($C827,'time leaving home q1 q2 q3'!$C$2:$F$956,4,FALSE)</f>
        <v>0.47430555555555554</v>
      </c>
      <c r="R827" s="14">
        <f>VLOOKUP($C827,'commute time q1 q2 q3'!$C$2:$F$957,3,FALSE)</f>
        <v>11.848892748588797</v>
      </c>
      <c r="S827" s="4">
        <f t="shared" si="76"/>
        <v>0.4819444444444444</v>
      </c>
      <c r="T827" s="13">
        <f t="shared" si="77"/>
        <v>282.99999999999994</v>
      </c>
    </row>
    <row r="828" spans="1:20" x14ac:dyDescent="0.25">
      <c r="A828" s="6" t="s">
        <v>1486</v>
      </c>
      <c r="B828" s="6">
        <v>40620</v>
      </c>
      <c r="C828" s="6" t="s">
        <v>1487</v>
      </c>
      <c r="D828" s="6" t="str">
        <f>VLOOKUP(C828,'alternate id'!$A$2:$C$956,3,FALSE)</f>
        <v>Rolla, MO</v>
      </c>
      <c r="E828" s="4">
        <f>VLOOKUP(D828,'sunrise times'!$A$2:$B$956,2,FALSE)</f>
        <v>0.27708333333333335</v>
      </c>
      <c r="F828" s="4"/>
      <c r="G828" s="4">
        <f>VLOOKUP($C828,'time leaving home q1 q2 q3'!$C$2:$F$956,2,FALSE)</f>
        <v>0.28263888888888888</v>
      </c>
      <c r="H828" s="14">
        <f>VLOOKUP($C828,'commute time q1 q2 q3'!$C$2:$F$957,2,FALSE)</f>
        <v>8.8282828282828287</v>
      </c>
      <c r="I828" s="4">
        <f t="shared" si="72"/>
        <v>0.28819444444444442</v>
      </c>
      <c r="J828" s="13">
        <f t="shared" si="73"/>
        <v>15.999999999999943</v>
      </c>
      <c r="K828" s="4"/>
      <c r="L828" s="4">
        <f>VLOOKUP($C828,'time leaving home q1 q2 q3'!$C$2:$F$956,3,FALSE)</f>
        <v>0.32222222222222224</v>
      </c>
      <c r="M828" s="14">
        <f>VLOOKUP($C828,'commute time q1 q2 q3'!$C$2:$F$957,3,FALSE)</f>
        <v>13.615833333333333</v>
      </c>
      <c r="N828" s="4">
        <f t="shared" si="74"/>
        <v>0.33125000000000004</v>
      </c>
      <c r="O828" s="13">
        <f t="shared" si="75"/>
        <v>78.000000000000043</v>
      </c>
      <c r="Q828" s="4">
        <f>VLOOKUP($C828,'time leaving home q1 q2 q3'!$C$2:$F$956,4,FALSE)</f>
        <v>0.38055555555555554</v>
      </c>
      <c r="R828" s="14">
        <f>VLOOKUP($C828,'commute time q1 q2 q3'!$C$2:$F$957,3,FALSE)</f>
        <v>13.615833333333333</v>
      </c>
      <c r="S828" s="4">
        <f t="shared" si="76"/>
        <v>0.38958333333333334</v>
      </c>
      <c r="T828" s="13">
        <f t="shared" si="77"/>
        <v>161.99999999999997</v>
      </c>
    </row>
    <row r="829" spans="1:20" x14ac:dyDescent="0.25">
      <c r="A829" s="6" t="s">
        <v>846</v>
      </c>
      <c r="B829" s="6">
        <v>27460</v>
      </c>
      <c r="C829" s="6" t="s">
        <v>847</v>
      </c>
      <c r="D829" s="6" t="str">
        <f>VLOOKUP(C829,'alternate id'!$A$2:$C$956,3,FALSE)</f>
        <v>Jamestown, NY</v>
      </c>
      <c r="E829" s="4">
        <f>VLOOKUP(D829,'sunrise times'!$A$2:$B$956,2,FALSE)</f>
        <v>0.28402777777777777</v>
      </c>
      <c r="F829" s="4"/>
      <c r="G829" s="4">
        <f>VLOOKUP($C829,'time leaving home q1 q2 q3'!$C$2:$F$956,2,FALSE)</f>
        <v>0.27986111111111112</v>
      </c>
      <c r="H829" s="14">
        <f>VLOOKUP($C829,'commute time q1 q2 q3'!$C$2:$F$957,2,FALSE)</f>
        <v>8.6110484780157837</v>
      </c>
      <c r="I829" s="4">
        <f t="shared" si="72"/>
        <v>0.28541666666666665</v>
      </c>
      <c r="J829" s="13">
        <f t="shared" si="73"/>
        <v>1.9999999999999929</v>
      </c>
      <c r="K829" s="4"/>
      <c r="L829" s="4">
        <f>VLOOKUP($C829,'time leaving home q1 q2 q3'!$C$2:$F$956,3,FALSE)</f>
        <v>0.32222222222222224</v>
      </c>
      <c r="M829" s="14">
        <f>VLOOKUP($C829,'commute time q1 q2 q3'!$C$2:$F$957,3,FALSE)</f>
        <v>15.126311581892676</v>
      </c>
      <c r="N829" s="4">
        <f t="shared" si="74"/>
        <v>0.33263888888888893</v>
      </c>
      <c r="O829" s="13">
        <f t="shared" si="75"/>
        <v>70.000000000000071</v>
      </c>
      <c r="Q829" s="4">
        <f>VLOOKUP($C829,'time leaving home q1 q2 q3'!$C$2:$F$956,4,FALSE)</f>
        <v>0.40069444444444446</v>
      </c>
      <c r="R829" s="14">
        <f>VLOOKUP($C829,'commute time q1 q2 q3'!$C$2:$F$957,3,FALSE)</f>
        <v>15.126311581892676</v>
      </c>
      <c r="S829" s="4">
        <f t="shared" si="76"/>
        <v>0.41111111111111115</v>
      </c>
      <c r="T829" s="13">
        <f t="shared" si="77"/>
        <v>183.00000000000006</v>
      </c>
    </row>
    <row r="830" spans="1:20" x14ac:dyDescent="0.25">
      <c r="A830" s="6" t="s">
        <v>714</v>
      </c>
      <c r="B830" s="6">
        <v>24860</v>
      </c>
      <c r="C830" s="6" t="s">
        <v>715</v>
      </c>
      <c r="D830" s="6" t="str">
        <f>VLOOKUP(C830,'alternate id'!$A$2:$C$956,3,FALSE)</f>
        <v>Greenville, SC</v>
      </c>
      <c r="E830" s="4">
        <f>VLOOKUP(D830,'sunrise times'!$A$2:$B$956,2,FALSE)</f>
        <v>0.29305555555555557</v>
      </c>
      <c r="F830" s="4"/>
      <c r="G830" s="4">
        <f>VLOOKUP($C830,'time leaving home q1 q2 q3'!$C$2:$F$956,2,FALSE)</f>
        <v>0.28958333333333336</v>
      </c>
      <c r="H830" s="14">
        <f>VLOOKUP($C830,'commute time q1 q2 q3'!$C$2:$F$957,2,FALSE)</f>
        <v>13.102989794451631</v>
      </c>
      <c r="I830" s="4">
        <f t="shared" si="72"/>
        <v>0.29861111111111116</v>
      </c>
      <c r="J830" s="13">
        <f t="shared" si="73"/>
        <v>8.0000000000000515</v>
      </c>
      <c r="K830" s="4"/>
      <c r="L830" s="4">
        <f>VLOOKUP($C830,'time leaving home q1 q2 q3'!$C$2:$F$956,3,FALSE)</f>
        <v>0.32222222222222224</v>
      </c>
      <c r="M830" s="14">
        <f>VLOOKUP($C830,'commute time q1 q2 q3'!$C$2:$F$957,3,FALSE)</f>
        <v>20.53707567610946</v>
      </c>
      <c r="N830" s="4">
        <f t="shared" si="74"/>
        <v>0.33611111111111114</v>
      </c>
      <c r="O830" s="13">
        <f t="shared" si="75"/>
        <v>62.000000000000014</v>
      </c>
      <c r="Q830" s="4">
        <f>VLOOKUP($C830,'time leaving home q1 q2 q3'!$C$2:$F$956,4,FALSE)</f>
        <v>0.375</v>
      </c>
      <c r="R830" s="14">
        <f>VLOOKUP($C830,'commute time q1 q2 q3'!$C$2:$F$957,3,FALSE)</f>
        <v>20.53707567610946</v>
      </c>
      <c r="S830" s="4">
        <f t="shared" si="76"/>
        <v>0.3888888888888889</v>
      </c>
      <c r="T830" s="13">
        <f t="shared" si="77"/>
        <v>138</v>
      </c>
    </row>
    <row r="831" spans="1:20" x14ac:dyDescent="0.25">
      <c r="A831" s="6" t="s">
        <v>1020</v>
      </c>
      <c r="B831" s="6">
        <v>31100</v>
      </c>
      <c r="C831" s="6" t="s">
        <v>1021</v>
      </c>
      <c r="D831" s="6" t="str">
        <f>VLOOKUP(C831,'alternate id'!$A$2:$C$956,3,FALSE)</f>
        <v>Los Angeles, CA</v>
      </c>
      <c r="E831" s="4">
        <f>VLOOKUP(D831,'sunrise times'!$A$2:$B$956,2,FALSE)</f>
        <v>0.2673611111111111</v>
      </c>
      <c r="F831" s="4"/>
      <c r="G831" s="4">
        <f>VLOOKUP($C831,'time leaving home q1 q2 q3'!$C$2:$F$956,2,FALSE)</f>
        <v>0.27777777777777779</v>
      </c>
      <c r="H831" s="14">
        <f>VLOOKUP($C831,'commute time q1 q2 q3'!$C$2:$F$957,2,FALSE)</f>
        <v>16.194414354601999</v>
      </c>
      <c r="I831" s="4">
        <f t="shared" si="72"/>
        <v>0.28888888888888892</v>
      </c>
      <c r="J831" s="13">
        <f t="shared" si="73"/>
        <v>31.00000000000005</v>
      </c>
      <c r="K831" s="4"/>
      <c r="L831" s="4">
        <f>VLOOKUP($C831,'time leaving home q1 q2 q3'!$C$2:$F$956,3,FALSE)</f>
        <v>0.32291666666666669</v>
      </c>
      <c r="M831" s="14">
        <f>VLOOKUP($C831,'commute time q1 q2 q3'!$C$2:$F$957,3,FALSE)</f>
        <v>23.997395734814045</v>
      </c>
      <c r="N831" s="4">
        <f t="shared" si="74"/>
        <v>0.33888888888888891</v>
      </c>
      <c r="O831" s="13">
        <f t="shared" si="75"/>
        <v>103.00000000000003</v>
      </c>
      <c r="Q831" s="4">
        <f>VLOOKUP($C831,'time leaving home q1 q2 q3'!$C$2:$F$956,4,FALSE)</f>
        <v>0.38125000000000003</v>
      </c>
      <c r="R831" s="14">
        <f>VLOOKUP($C831,'commute time q1 q2 q3'!$C$2:$F$957,3,FALSE)</f>
        <v>23.997395734814045</v>
      </c>
      <c r="S831" s="4">
        <f t="shared" si="76"/>
        <v>0.39722222222222225</v>
      </c>
      <c r="T831" s="13">
        <f t="shared" si="77"/>
        <v>187.00000000000006</v>
      </c>
    </row>
    <row r="832" spans="1:20" x14ac:dyDescent="0.25">
      <c r="A832" s="6" t="s">
        <v>176</v>
      </c>
      <c r="B832" s="6">
        <v>13540</v>
      </c>
      <c r="C832" s="6" t="s">
        <v>177</v>
      </c>
      <c r="D832" s="6" t="str">
        <f>VLOOKUP(C832,'alternate id'!$A$2:$C$956,3,FALSE)</f>
        <v>Bennington, VT</v>
      </c>
      <c r="E832" s="4">
        <f>VLOOKUP(D832,'sunrise times'!$A$2:$B$956,2,FALSE)</f>
        <v>0.26666666666666666</v>
      </c>
      <c r="F832" s="4"/>
      <c r="G832" s="4">
        <f>VLOOKUP($C832,'time leaving home q1 q2 q3'!$C$2:$F$956,2,FALSE)</f>
        <v>0.28680555555555559</v>
      </c>
      <c r="H832" s="14">
        <f>VLOOKUP($C832,'commute time q1 q2 q3'!$C$2:$F$957,2,FALSE)</f>
        <v>8.1081926203877419</v>
      </c>
      <c r="I832" s="4">
        <f t="shared" si="72"/>
        <v>0.29236111111111113</v>
      </c>
      <c r="J832" s="13">
        <f t="shared" si="73"/>
        <v>37.000000000000028</v>
      </c>
      <c r="K832" s="4"/>
      <c r="L832" s="4">
        <f>VLOOKUP($C832,'time leaving home q1 q2 q3'!$C$2:$F$956,3,FALSE)</f>
        <v>0.32291666666666669</v>
      </c>
      <c r="M832" s="14">
        <f>VLOOKUP($C832,'commute time q1 q2 q3'!$C$2:$F$957,3,FALSE)</f>
        <v>15.499435878149681</v>
      </c>
      <c r="N832" s="4">
        <f t="shared" si="74"/>
        <v>0.33333333333333337</v>
      </c>
      <c r="O832" s="13">
        <f t="shared" si="75"/>
        <v>96.000000000000057</v>
      </c>
      <c r="Q832" s="4">
        <f>VLOOKUP($C832,'time leaving home q1 q2 q3'!$C$2:$F$956,4,FALSE)</f>
        <v>0.36736111111111108</v>
      </c>
      <c r="R832" s="14">
        <f>VLOOKUP($C832,'commute time q1 q2 q3'!$C$2:$F$957,3,FALSE)</f>
        <v>15.499435878149681</v>
      </c>
      <c r="S832" s="4">
        <f t="shared" si="76"/>
        <v>0.37777777777777777</v>
      </c>
      <c r="T832" s="13">
        <f t="shared" si="77"/>
        <v>160</v>
      </c>
    </row>
    <row r="833" spans="1:20" x14ac:dyDescent="0.25">
      <c r="A833" s="6" t="s">
        <v>12</v>
      </c>
      <c r="B833" s="6">
        <v>10220</v>
      </c>
      <c r="C833" s="6" t="s">
        <v>13</v>
      </c>
      <c r="D833" s="6" t="str">
        <f>VLOOKUP(C833,'alternate id'!$A$2:$C$956,3,FALSE)</f>
        <v>Ada, OK</v>
      </c>
      <c r="E833" s="4">
        <f>VLOOKUP(D833,'sunrise times'!$A$2:$B$956,2,FALSE)</f>
        <v>0.29097222222222224</v>
      </c>
      <c r="F833" s="4"/>
      <c r="G833" s="4">
        <f>VLOOKUP($C833,'time leaving home q1 q2 q3'!$C$2:$F$956,2,FALSE)</f>
        <v>0.29375000000000001</v>
      </c>
      <c r="H833" s="14">
        <f>VLOOKUP($C833,'commute time q1 q2 q3'!$C$2:$F$957,2,FALSE)</f>
        <v>8.7355886332882271</v>
      </c>
      <c r="I833" s="4">
        <f t="shared" si="72"/>
        <v>0.29930555555555555</v>
      </c>
      <c r="J833" s="13">
        <f t="shared" si="73"/>
        <v>11.999999999999957</v>
      </c>
      <c r="K833" s="4"/>
      <c r="L833" s="4">
        <f>VLOOKUP($C833,'time leaving home q1 q2 q3'!$C$2:$F$956,3,FALSE)</f>
        <v>0.32291666666666669</v>
      </c>
      <c r="M833" s="14">
        <f>VLOOKUP($C833,'commute time q1 q2 q3'!$C$2:$F$957,3,FALSE)</f>
        <v>13.837541686517389</v>
      </c>
      <c r="N833" s="4">
        <f t="shared" si="74"/>
        <v>0.33194444444444449</v>
      </c>
      <c r="O833" s="13">
        <f t="shared" si="75"/>
        <v>59.000000000000036</v>
      </c>
      <c r="Q833" s="4">
        <f>VLOOKUP($C833,'time leaving home q1 q2 q3'!$C$2:$F$956,4,FALSE)</f>
        <v>0.36249999999999999</v>
      </c>
      <c r="R833" s="14">
        <f>VLOOKUP($C833,'commute time q1 q2 q3'!$C$2:$F$957,3,FALSE)</f>
        <v>13.837541686517389</v>
      </c>
      <c r="S833" s="4">
        <f t="shared" si="76"/>
        <v>0.37152777777777779</v>
      </c>
      <c r="T833" s="13">
        <f t="shared" si="77"/>
        <v>116</v>
      </c>
    </row>
    <row r="834" spans="1:20" x14ac:dyDescent="0.25">
      <c r="A834" s="6" t="s">
        <v>88</v>
      </c>
      <c r="B834" s="6">
        <v>11700</v>
      </c>
      <c r="C834" s="6" t="s">
        <v>89</v>
      </c>
      <c r="D834" s="6" t="str">
        <f>VLOOKUP(C834,'alternate id'!$A$2:$C$956,3,FALSE)</f>
        <v>Asheville, NC</v>
      </c>
      <c r="E834" s="4">
        <f>VLOOKUP(D834,'sunrise times'!$A$2:$B$956,2,FALSE)</f>
        <v>0.29375000000000001</v>
      </c>
      <c r="F834" s="4"/>
      <c r="G834" s="4">
        <f>VLOOKUP($C834,'time leaving home q1 q2 q3'!$C$2:$F$956,2,FALSE)</f>
        <v>0.28888888888888892</v>
      </c>
      <c r="H834" s="14">
        <f>VLOOKUP($C834,'commute time q1 q2 q3'!$C$2:$F$957,2,FALSE)</f>
        <v>12.522271487039564</v>
      </c>
      <c r="I834" s="4">
        <f t="shared" si="72"/>
        <v>0.29722222222222228</v>
      </c>
      <c r="J834" s="13">
        <f t="shared" si="73"/>
        <v>5.0000000000000622</v>
      </c>
      <c r="K834" s="4"/>
      <c r="L834" s="4">
        <f>VLOOKUP($C834,'time leaving home q1 q2 q3'!$C$2:$F$956,3,FALSE)</f>
        <v>0.32291666666666669</v>
      </c>
      <c r="M834" s="14">
        <f>VLOOKUP($C834,'commute time q1 q2 q3'!$C$2:$F$957,3,FALSE)</f>
        <v>20.192329037429857</v>
      </c>
      <c r="N834" s="4">
        <f t="shared" si="74"/>
        <v>0.33680555555555558</v>
      </c>
      <c r="O834" s="13">
        <f t="shared" si="75"/>
        <v>62.000000000000014</v>
      </c>
      <c r="Q834" s="4">
        <f>VLOOKUP($C834,'time leaving home q1 q2 q3'!$C$2:$F$956,4,FALSE)</f>
        <v>0.37222222222222223</v>
      </c>
      <c r="R834" s="14">
        <f>VLOOKUP($C834,'commute time q1 q2 q3'!$C$2:$F$957,3,FALSE)</f>
        <v>20.192329037429857</v>
      </c>
      <c r="S834" s="4">
        <f t="shared" si="76"/>
        <v>0.38611111111111113</v>
      </c>
      <c r="T834" s="13">
        <f t="shared" si="77"/>
        <v>133</v>
      </c>
    </row>
    <row r="835" spans="1:20" x14ac:dyDescent="0.25">
      <c r="A835" s="6" t="s">
        <v>1202</v>
      </c>
      <c r="B835" s="6">
        <v>34740</v>
      </c>
      <c r="C835" s="6" t="s">
        <v>1203</v>
      </c>
      <c r="D835" s="6" t="str">
        <f>VLOOKUP(C835,'alternate id'!$A$2:$C$956,3,FALSE)</f>
        <v>Muskegon, MI</v>
      </c>
      <c r="E835" s="4">
        <f>VLOOKUP(D835,'sunrise times'!$A$2:$B$956,2,FALSE)</f>
        <v>0.30277777777777776</v>
      </c>
      <c r="F835" s="4"/>
      <c r="G835" s="4">
        <f>VLOOKUP($C835,'time leaving home q1 q2 q3'!$C$2:$F$956,2,FALSE)</f>
        <v>0.27638888888888891</v>
      </c>
      <c r="H835" s="14">
        <f>VLOOKUP($C835,'commute time q1 q2 q3'!$C$2:$F$957,2,FALSE)</f>
        <v>11.778126004500161</v>
      </c>
      <c r="I835" s="4">
        <f t="shared" si="72"/>
        <v>0.28402777777777777</v>
      </c>
      <c r="J835" s="13">
        <f t="shared" si="73"/>
        <v>-26.999999999999986</v>
      </c>
      <c r="K835" s="4"/>
      <c r="L835" s="4">
        <f>VLOOKUP($C835,'time leaving home q1 q2 q3'!$C$2:$F$956,3,FALSE)</f>
        <v>0.32291666666666669</v>
      </c>
      <c r="M835" s="14">
        <f>VLOOKUP($C835,'commute time q1 q2 q3'!$C$2:$F$957,3,FALSE)</f>
        <v>17.872008161343484</v>
      </c>
      <c r="N835" s="4">
        <f t="shared" si="74"/>
        <v>0.33472222222222225</v>
      </c>
      <c r="O835" s="13">
        <f t="shared" si="75"/>
        <v>46.000000000000078</v>
      </c>
      <c r="Q835" s="4">
        <f>VLOOKUP($C835,'time leaving home q1 q2 q3'!$C$2:$F$956,4,FALSE)</f>
        <v>0.4152777777777778</v>
      </c>
      <c r="R835" s="14">
        <f>VLOOKUP($C835,'commute time q1 q2 q3'!$C$2:$F$957,3,FALSE)</f>
        <v>17.872008161343484</v>
      </c>
      <c r="S835" s="4">
        <f t="shared" si="76"/>
        <v>0.42708333333333337</v>
      </c>
      <c r="T835" s="13">
        <f t="shared" si="77"/>
        <v>179.00000000000009</v>
      </c>
    </row>
    <row r="836" spans="1:20" x14ac:dyDescent="0.25">
      <c r="A836" s="6" t="s">
        <v>1710</v>
      </c>
      <c r="B836" s="6">
        <v>45300</v>
      </c>
      <c r="C836" s="6" t="s">
        <v>1711</v>
      </c>
      <c r="D836" s="6" t="str">
        <f>VLOOKUP(C836,'alternate id'!$A$2:$C$956,3,FALSE)</f>
        <v>Tampa, FL</v>
      </c>
      <c r="E836" s="4">
        <f>VLOOKUP(D836,'sunrise times'!$A$2:$B$956,2,FALSE)</f>
        <v>0.29375000000000001</v>
      </c>
      <c r="F836" s="4"/>
      <c r="G836" s="4">
        <f>VLOOKUP($C836,'time leaving home q1 q2 q3'!$C$2:$F$956,2,FALSE)</f>
        <v>0.28402777777777777</v>
      </c>
      <c r="H836" s="14">
        <f>VLOOKUP($C836,'commute time q1 q2 q3'!$C$2:$F$957,2,FALSE)</f>
        <v>15.269182940807543</v>
      </c>
      <c r="I836" s="4">
        <f t="shared" ref="I836:I899" si="78">G836+TIME(0,H836,0)</f>
        <v>0.29444444444444445</v>
      </c>
      <c r="J836" s="13">
        <f t="shared" ref="J836:J899" si="79">(I836-$E836)*60*24</f>
        <v>0.99999999999999645</v>
      </c>
      <c r="K836" s="4"/>
      <c r="L836" s="4">
        <f>VLOOKUP($C836,'time leaving home q1 q2 q3'!$C$2:$F$956,3,FALSE)</f>
        <v>0.32291666666666669</v>
      </c>
      <c r="M836" s="14">
        <f>VLOOKUP($C836,'commute time q1 q2 q3'!$C$2:$F$957,3,FALSE)</f>
        <v>22.51429723646708</v>
      </c>
      <c r="N836" s="4">
        <f t="shared" ref="N836:N899" si="80">L836+TIME(0,M836,0)</f>
        <v>0.33819444444444446</v>
      </c>
      <c r="O836" s="13">
        <f t="shared" ref="O836:O899" si="81">(N836-$E836)*60*24</f>
        <v>64</v>
      </c>
      <c r="Q836" s="4">
        <f>VLOOKUP($C836,'time leaving home q1 q2 q3'!$C$2:$F$956,4,FALSE)</f>
        <v>0.37152777777777773</v>
      </c>
      <c r="R836" s="14">
        <f>VLOOKUP($C836,'commute time q1 q2 q3'!$C$2:$F$957,3,FALSE)</f>
        <v>22.51429723646708</v>
      </c>
      <c r="S836" s="4">
        <f t="shared" ref="S836:S899" si="82">Q836+TIME(0,R836,0)</f>
        <v>0.38680555555555551</v>
      </c>
      <c r="T836" s="13">
        <f t="shared" ref="T836:T899" si="83">(S836-$E836)*60*24</f>
        <v>133.99999999999994</v>
      </c>
    </row>
    <row r="837" spans="1:20" x14ac:dyDescent="0.25">
      <c r="A837" s="6" t="s">
        <v>682</v>
      </c>
      <c r="B837" s="6">
        <v>24220</v>
      </c>
      <c r="C837" s="6" t="s">
        <v>683</v>
      </c>
      <c r="D837" s="6" t="str">
        <f>VLOOKUP(C837,'alternate id'!$A$2:$C$956,3,FALSE)</f>
        <v>Grand Forks, ND</v>
      </c>
      <c r="E837" s="4">
        <f>VLOOKUP(D837,'sunrise times'!$A$2:$B$956,2,FALSE)</f>
        <v>0.29097222222222224</v>
      </c>
      <c r="F837" s="4"/>
      <c r="G837" s="4">
        <f>VLOOKUP($C837,'time leaving home q1 q2 q3'!$C$2:$F$956,2,FALSE)</f>
        <v>0.29166666666666669</v>
      </c>
      <c r="H837" s="14">
        <f>VLOOKUP($C837,'commute time q1 q2 q3'!$C$2:$F$957,2,FALSE)</f>
        <v>7.5761927181418702</v>
      </c>
      <c r="I837" s="4">
        <f t="shared" si="78"/>
        <v>0.29652777777777778</v>
      </c>
      <c r="J837" s="13">
        <f t="shared" si="79"/>
        <v>7.9999999999999716</v>
      </c>
      <c r="K837" s="4"/>
      <c r="L837" s="4">
        <f>VLOOKUP($C837,'time leaving home q1 q2 q3'!$C$2:$F$956,3,FALSE)</f>
        <v>0.32291666666666669</v>
      </c>
      <c r="M837" s="14">
        <f>VLOOKUP($C837,'commute time q1 q2 q3'!$C$2:$F$957,3,FALSE)</f>
        <v>12.384773360715858</v>
      </c>
      <c r="N837" s="4">
        <f t="shared" si="80"/>
        <v>0.33125000000000004</v>
      </c>
      <c r="O837" s="13">
        <f t="shared" si="81"/>
        <v>58.000000000000028</v>
      </c>
      <c r="Q837" s="4">
        <f>VLOOKUP($C837,'time leaving home q1 q2 q3'!$C$2:$F$956,4,FALSE)</f>
        <v>0.3756944444444445</v>
      </c>
      <c r="R837" s="14">
        <f>VLOOKUP($C837,'commute time q1 q2 q3'!$C$2:$F$957,3,FALSE)</f>
        <v>12.384773360715858</v>
      </c>
      <c r="S837" s="4">
        <f t="shared" si="82"/>
        <v>0.38402777777777786</v>
      </c>
      <c r="T837" s="13">
        <f t="shared" si="83"/>
        <v>134.00000000000009</v>
      </c>
    </row>
    <row r="838" spans="1:20" x14ac:dyDescent="0.25">
      <c r="A838" s="6" t="s">
        <v>1898</v>
      </c>
      <c r="B838" s="6">
        <v>49460</v>
      </c>
      <c r="C838" s="6" t="s">
        <v>1899</v>
      </c>
      <c r="D838" s="6" t="str">
        <f>VLOOKUP(C838,'alternate id'!$A$2:$C$956,3,FALSE)</f>
        <v>Yankton, SD</v>
      </c>
      <c r="E838" s="4">
        <f>VLOOKUP(D838,'sunrise times'!$A$2:$B$956,2,FALSE)</f>
        <v>0.29236111111111113</v>
      </c>
      <c r="F838" s="4"/>
      <c r="G838" s="4">
        <f>VLOOKUP($C838,'time leaving home q1 q2 q3'!$C$2:$F$956,2,FALSE)</f>
        <v>0.28263888888888888</v>
      </c>
      <c r="H838" s="14">
        <f>VLOOKUP($C838,'commute time q1 q2 q3'!$C$2:$F$957,2,FALSE)</f>
        <v>7.3056342461441606</v>
      </c>
      <c r="I838" s="4">
        <f t="shared" si="78"/>
        <v>0.28749999999999998</v>
      </c>
      <c r="J838" s="13">
        <f t="shared" si="79"/>
        <v>-7.0000000000000551</v>
      </c>
      <c r="K838" s="4"/>
      <c r="L838" s="4">
        <f>VLOOKUP($C838,'time leaving home q1 q2 q3'!$C$2:$F$956,3,FALSE)</f>
        <v>0.32291666666666669</v>
      </c>
      <c r="M838" s="14">
        <f>VLOOKUP($C838,'commute time q1 q2 q3'!$C$2:$F$957,3,FALSE)</f>
        <v>11.795164539959705</v>
      </c>
      <c r="N838" s="4">
        <f t="shared" si="80"/>
        <v>0.33055555555555555</v>
      </c>
      <c r="O838" s="13">
        <f t="shared" si="81"/>
        <v>54.999999999999964</v>
      </c>
      <c r="Q838" s="4">
        <f>VLOOKUP($C838,'time leaving home q1 q2 q3'!$C$2:$F$956,4,FALSE)</f>
        <v>0.37986111111111115</v>
      </c>
      <c r="R838" s="14">
        <f>VLOOKUP($C838,'commute time q1 q2 q3'!$C$2:$F$957,3,FALSE)</f>
        <v>11.795164539959705</v>
      </c>
      <c r="S838" s="4">
        <f t="shared" si="82"/>
        <v>0.38750000000000001</v>
      </c>
      <c r="T838" s="13">
        <f t="shared" si="83"/>
        <v>137</v>
      </c>
    </row>
    <row r="839" spans="1:20" x14ac:dyDescent="0.25">
      <c r="A839" s="6" t="s">
        <v>1506</v>
      </c>
      <c r="B839" s="6">
        <v>40980</v>
      </c>
      <c r="C839" s="6" t="s">
        <v>1507</v>
      </c>
      <c r="D839" s="6" t="str">
        <f>VLOOKUP(C839,'alternate id'!$A$2:$C$956,3,FALSE)</f>
        <v>Saginaw, MI</v>
      </c>
      <c r="E839" s="4">
        <f>VLOOKUP(D839,'sunrise times'!$A$2:$B$956,2,FALSE)</f>
        <v>0.29652777777777778</v>
      </c>
      <c r="F839" s="4"/>
      <c r="G839" s="4">
        <f>VLOOKUP($C839,'time leaving home q1 q2 q3'!$C$2:$F$956,2,FALSE)</f>
        <v>0.28194444444444444</v>
      </c>
      <c r="H839" s="14">
        <f>VLOOKUP($C839,'commute time q1 q2 q3'!$C$2:$F$957,2,FALSE)</f>
        <v>11.594967698061884</v>
      </c>
      <c r="I839" s="4">
        <f t="shared" si="78"/>
        <v>0.2895833333333333</v>
      </c>
      <c r="J839" s="13">
        <f t="shared" si="79"/>
        <v>-10.000000000000044</v>
      </c>
      <c r="K839" s="4"/>
      <c r="L839" s="4">
        <f>VLOOKUP($C839,'time leaving home q1 q2 q3'!$C$2:$F$956,3,FALSE)</f>
        <v>0.32291666666666669</v>
      </c>
      <c r="M839" s="14">
        <f>VLOOKUP($C839,'commute time q1 q2 q3'!$C$2:$F$957,3,FALSE)</f>
        <v>18.117977096303129</v>
      </c>
      <c r="N839" s="4">
        <f t="shared" si="80"/>
        <v>0.3354166666666667</v>
      </c>
      <c r="O839" s="13">
        <f t="shared" si="81"/>
        <v>56.000000000000036</v>
      </c>
      <c r="Q839" s="4">
        <f>VLOOKUP($C839,'time leaving home q1 q2 q3'!$C$2:$F$956,4,FALSE)</f>
        <v>0.3972222222222222</v>
      </c>
      <c r="R839" s="14">
        <f>VLOOKUP($C839,'commute time q1 q2 q3'!$C$2:$F$957,3,FALSE)</f>
        <v>18.117977096303129</v>
      </c>
      <c r="S839" s="4">
        <f t="shared" si="82"/>
        <v>0.40972222222222221</v>
      </c>
      <c r="T839" s="13">
        <f t="shared" si="83"/>
        <v>163</v>
      </c>
    </row>
    <row r="840" spans="1:20" x14ac:dyDescent="0.25">
      <c r="A840" s="6" t="s">
        <v>1562</v>
      </c>
      <c r="B840" s="6">
        <v>42300</v>
      </c>
      <c r="C840" s="6" t="s">
        <v>1563</v>
      </c>
      <c r="D840" s="6" t="str">
        <f>VLOOKUP(C840,'alternate id'!$A$2:$C$956,3,FALSE)</f>
        <v>Sault Ste. Marie, MI</v>
      </c>
      <c r="E840" s="4">
        <f>VLOOKUP(D840,'sunrise times'!$A$2:$B$956,2,FALSE)</f>
        <v>0.29722222222222222</v>
      </c>
      <c r="F840" s="4"/>
      <c r="G840" s="4">
        <f>VLOOKUP($C840,'time leaving home q1 q2 q3'!$C$2:$F$956,2,FALSE)</f>
        <v>0.28680555555555559</v>
      </c>
      <c r="H840" s="14">
        <f>VLOOKUP($C840,'commute time q1 q2 q3'!$C$2:$F$957,2,FALSE)</f>
        <v>7.2018485390578419</v>
      </c>
      <c r="I840" s="4">
        <f t="shared" si="78"/>
        <v>0.29166666666666669</v>
      </c>
      <c r="J840" s="13">
        <f t="shared" si="79"/>
        <v>-7.9999999999999716</v>
      </c>
      <c r="K840" s="4"/>
      <c r="L840" s="4">
        <f>VLOOKUP($C840,'time leaving home q1 q2 q3'!$C$2:$F$956,3,FALSE)</f>
        <v>0.32291666666666669</v>
      </c>
      <c r="M840" s="14">
        <f>VLOOKUP($C840,'commute time q1 q2 q3'!$C$2:$F$957,3,FALSE)</f>
        <v>13.022438294689604</v>
      </c>
      <c r="N840" s="4">
        <f t="shared" si="80"/>
        <v>0.33194444444444449</v>
      </c>
      <c r="O840" s="13">
        <f t="shared" si="81"/>
        <v>50.000000000000057</v>
      </c>
      <c r="Q840" s="4">
        <f>VLOOKUP($C840,'time leaving home q1 q2 q3'!$C$2:$F$956,4,FALSE)</f>
        <v>0.40347222222222223</v>
      </c>
      <c r="R840" s="14">
        <f>VLOOKUP($C840,'commute time q1 q2 q3'!$C$2:$F$957,3,FALSE)</f>
        <v>13.022438294689604</v>
      </c>
      <c r="S840" s="4">
        <f t="shared" si="82"/>
        <v>0.41250000000000003</v>
      </c>
      <c r="T840" s="13">
        <f t="shared" si="83"/>
        <v>166.00000000000006</v>
      </c>
    </row>
    <row r="841" spans="1:20" x14ac:dyDescent="0.25">
      <c r="A841" s="6" t="s">
        <v>1328</v>
      </c>
      <c r="B841" s="6">
        <v>37380</v>
      </c>
      <c r="C841" s="6" t="s">
        <v>1329</v>
      </c>
      <c r="D841" s="6" t="str">
        <f>VLOOKUP(C841,'alternate id'!$A$2:$C$956,3,FALSE)</f>
        <v>Palm Coast, FL</v>
      </c>
      <c r="E841" s="4">
        <f>VLOOKUP(D841,'sunrise times'!$A$2:$B$956,2,FALSE)</f>
        <v>0.28958333333333336</v>
      </c>
      <c r="F841" s="4"/>
      <c r="G841" s="4">
        <f>VLOOKUP($C841,'time leaving home q1 q2 q3'!$C$2:$F$956,2,FALSE)</f>
        <v>0.28541666666666665</v>
      </c>
      <c r="H841" s="14">
        <f>VLOOKUP($C841,'commute time q1 q2 q3'!$C$2:$F$957,2,FALSE)</f>
        <v>13.003828623518688</v>
      </c>
      <c r="I841" s="4">
        <f t="shared" si="78"/>
        <v>0.29444444444444445</v>
      </c>
      <c r="J841" s="13">
        <f t="shared" si="79"/>
        <v>6.9999999999999751</v>
      </c>
      <c r="K841" s="4"/>
      <c r="L841" s="4">
        <f>VLOOKUP($C841,'time leaving home q1 q2 q3'!$C$2:$F$956,3,FALSE)</f>
        <v>0.32291666666666669</v>
      </c>
      <c r="M841" s="14">
        <f>VLOOKUP($C841,'commute time q1 q2 q3'!$C$2:$F$957,3,FALSE)</f>
        <v>21.942701227830831</v>
      </c>
      <c r="N841" s="4">
        <f t="shared" si="80"/>
        <v>0.33750000000000002</v>
      </c>
      <c r="O841" s="13">
        <f t="shared" si="81"/>
        <v>69</v>
      </c>
      <c r="Q841" s="4">
        <f>VLOOKUP($C841,'time leaving home q1 q2 q3'!$C$2:$F$956,4,FALSE)</f>
        <v>0.37708333333333338</v>
      </c>
      <c r="R841" s="14">
        <f>VLOOKUP($C841,'commute time q1 q2 q3'!$C$2:$F$957,3,FALSE)</f>
        <v>21.942701227830831</v>
      </c>
      <c r="S841" s="4">
        <f t="shared" si="82"/>
        <v>0.39166666666666672</v>
      </c>
      <c r="T841" s="13">
        <f t="shared" si="83"/>
        <v>147.00000000000006</v>
      </c>
    </row>
    <row r="842" spans="1:20" x14ac:dyDescent="0.25">
      <c r="A842" s="6" t="s">
        <v>1190</v>
      </c>
      <c r="B842" s="6">
        <v>34500</v>
      </c>
      <c r="C842" s="6" t="s">
        <v>1191</v>
      </c>
      <c r="D842" s="6" t="str">
        <f>VLOOKUP(C842,'alternate id'!$A$2:$C$956,3,FALSE)</f>
        <v>Mount Vernon, IL</v>
      </c>
      <c r="E842" s="4">
        <f>VLOOKUP(D842,'sunrise times'!$A$2:$B$956,2,FALSE)</f>
        <v>0.26944444444444443</v>
      </c>
      <c r="F842" s="4"/>
      <c r="G842" s="4">
        <f>VLOOKUP($C842,'time leaving home q1 q2 q3'!$C$2:$F$956,2,FALSE)</f>
        <v>0.27847222222222223</v>
      </c>
      <c r="H842" s="14">
        <f>VLOOKUP($C842,'commute time q1 q2 q3'!$C$2:$F$957,2,FALSE)</f>
        <v>11.106729110179936</v>
      </c>
      <c r="I842" s="4">
        <f t="shared" si="78"/>
        <v>0.28611111111111109</v>
      </c>
      <c r="J842" s="13">
        <f t="shared" si="79"/>
        <v>23.999999999999993</v>
      </c>
      <c r="K842" s="4"/>
      <c r="L842" s="4">
        <f>VLOOKUP($C842,'time leaving home q1 q2 q3'!$C$2:$F$956,3,FALSE)</f>
        <v>0.32291666666666669</v>
      </c>
      <c r="M842" s="14">
        <f>VLOOKUP($C842,'commute time q1 q2 q3'!$C$2:$F$957,3,FALSE)</f>
        <v>17.105933429811866</v>
      </c>
      <c r="N842" s="4">
        <f t="shared" si="80"/>
        <v>0.33472222222222225</v>
      </c>
      <c r="O842" s="13">
        <f t="shared" si="81"/>
        <v>94.000000000000071</v>
      </c>
      <c r="Q842" s="4">
        <f>VLOOKUP($C842,'time leaving home q1 q2 q3'!$C$2:$F$956,4,FALSE)</f>
        <v>0.41180555555555554</v>
      </c>
      <c r="R842" s="14">
        <f>VLOOKUP($C842,'commute time q1 q2 q3'!$C$2:$F$957,3,FALSE)</f>
        <v>17.105933429811866</v>
      </c>
      <c r="S842" s="4">
        <f t="shared" si="82"/>
        <v>0.4236111111111111</v>
      </c>
      <c r="T842" s="13">
        <f t="shared" si="83"/>
        <v>222</v>
      </c>
    </row>
    <row r="843" spans="1:20" x14ac:dyDescent="0.25">
      <c r="A843" s="6" t="s">
        <v>1574</v>
      </c>
      <c r="B843" s="6">
        <v>42540</v>
      </c>
      <c r="C843" s="6" t="s">
        <v>1575</v>
      </c>
      <c r="D843" s="6" t="str">
        <f>VLOOKUP(C843,'alternate id'!$A$2:$C$956,3,FALSE)</f>
        <v>Scranton, PA</v>
      </c>
      <c r="E843" s="4">
        <f>VLOOKUP(D843,'sunrise times'!$A$2:$B$956,2,FALSE)</f>
        <v>0.27430555555555552</v>
      </c>
      <c r="F843" s="4"/>
      <c r="G843" s="4">
        <f>VLOOKUP($C843,'time leaving home q1 q2 q3'!$C$2:$F$956,2,FALSE)</f>
        <v>0.27986111111111112</v>
      </c>
      <c r="H843" s="14">
        <f>VLOOKUP($C843,'commute time q1 q2 q3'!$C$2:$F$957,2,FALSE)</f>
        <v>11.609988187426172</v>
      </c>
      <c r="I843" s="4">
        <f t="shared" si="78"/>
        <v>0.28749999999999998</v>
      </c>
      <c r="J843" s="13">
        <f t="shared" si="79"/>
        <v>19.000000000000014</v>
      </c>
      <c r="K843" s="4"/>
      <c r="L843" s="4">
        <f>VLOOKUP($C843,'time leaving home q1 q2 q3'!$C$2:$F$956,3,FALSE)</f>
        <v>0.32291666666666669</v>
      </c>
      <c r="M843" s="14">
        <f>VLOOKUP($C843,'commute time q1 q2 q3'!$C$2:$F$957,3,FALSE)</f>
        <v>18.047124353476857</v>
      </c>
      <c r="N843" s="4">
        <f t="shared" si="80"/>
        <v>0.3354166666666667</v>
      </c>
      <c r="O843" s="13">
        <f t="shared" si="81"/>
        <v>88.000000000000085</v>
      </c>
      <c r="Q843" s="4">
        <f>VLOOKUP($C843,'time leaving home q1 q2 q3'!$C$2:$F$956,4,FALSE)</f>
        <v>0.38194444444444442</v>
      </c>
      <c r="R843" s="14">
        <f>VLOOKUP($C843,'commute time q1 q2 q3'!$C$2:$F$957,3,FALSE)</f>
        <v>18.047124353476857</v>
      </c>
      <c r="S843" s="4">
        <f t="shared" si="82"/>
        <v>0.39444444444444443</v>
      </c>
      <c r="T843" s="13">
        <f t="shared" si="83"/>
        <v>173</v>
      </c>
    </row>
    <row r="844" spans="1:20" x14ac:dyDescent="0.25">
      <c r="A844" s="6" t="s">
        <v>1874</v>
      </c>
      <c r="B844" s="6">
        <v>48900</v>
      </c>
      <c r="C844" s="6" t="s">
        <v>1875</v>
      </c>
      <c r="D844" s="6" t="str">
        <f>VLOOKUP(C844,'alternate id'!$A$2:$C$956,3,FALSE)</f>
        <v>Wilmington, NC</v>
      </c>
      <c r="E844" s="4">
        <f>VLOOKUP(D844,'sunrise times'!$A$2:$B$956,2,FALSE)</f>
        <v>0.28055555555555556</v>
      </c>
      <c r="F844" s="4"/>
      <c r="G844" s="4">
        <f>VLOOKUP($C844,'time leaving home q1 q2 q3'!$C$2:$F$956,2,FALSE)</f>
        <v>0.28819444444444448</v>
      </c>
      <c r="H844" s="14">
        <f>VLOOKUP($C844,'commute time q1 q2 q3'!$C$2:$F$957,2,FALSE)</f>
        <v>12.412587412587413</v>
      </c>
      <c r="I844" s="4">
        <f t="shared" si="78"/>
        <v>0.29652777777777783</v>
      </c>
      <c r="J844" s="13">
        <f t="shared" si="79"/>
        <v>23.000000000000078</v>
      </c>
      <c r="K844" s="4"/>
      <c r="L844" s="4">
        <f>VLOOKUP($C844,'time leaving home q1 q2 q3'!$C$2:$F$956,3,FALSE)</f>
        <v>0.32291666666666669</v>
      </c>
      <c r="M844" s="14">
        <f>VLOOKUP($C844,'commute time q1 q2 q3'!$C$2:$F$957,3,FALSE)</f>
        <v>18.589709043082156</v>
      </c>
      <c r="N844" s="4">
        <f t="shared" si="80"/>
        <v>0.3354166666666667</v>
      </c>
      <c r="O844" s="13">
        <f t="shared" si="81"/>
        <v>79.000000000000043</v>
      </c>
      <c r="Q844" s="4">
        <f>VLOOKUP($C844,'time leaving home q1 q2 q3'!$C$2:$F$956,4,FALSE)</f>
        <v>0.38194444444444442</v>
      </c>
      <c r="R844" s="14">
        <f>VLOOKUP($C844,'commute time q1 q2 q3'!$C$2:$F$957,3,FALSE)</f>
        <v>18.589709043082156</v>
      </c>
      <c r="S844" s="4">
        <f t="shared" si="82"/>
        <v>0.39444444444444443</v>
      </c>
      <c r="T844" s="13">
        <f t="shared" si="83"/>
        <v>163.99999999999997</v>
      </c>
    </row>
    <row r="845" spans="1:20" x14ac:dyDescent="0.25">
      <c r="A845" s="6" t="s">
        <v>322</v>
      </c>
      <c r="B845" s="6">
        <v>16660</v>
      </c>
      <c r="C845" s="6" t="s">
        <v>323</v>
      </c>
      <c r="D845" s="6" t="str">
        <f>VLOOKUP(C845,'alternate id'!$A$2:$C$956,3,FALSE)</f>
        <v>Charleston, IL</v>
      </c>
      <c r="E845" s="4">
        <f>VLOOKUP(D845,'sunrise times'!$A$2:$B$956,2,FALSE)</f>
        <v>0.2673611111111111</v>
      </c>
      <c r="F845" s="4"/>
      <c r="G845" s="4">
        <f>VLOOKUP($C845,'time leaving home q1 q2 q3'!$C$2:$F$956,2,FALSE)</f>
        <v>0.28194444444444444</v>
      </c>
      <c r="H845" s="14">
        <f>VLOOKUP($C845,'commute time q1 q2 q3'!$C$2:$F$957,2,FALSE)</f>
        <v>8.0428438373176032</v>
      </c>
      <c r="I845" s="4">
        <f t="shared" si="78"/>
        <v>0.28749999999999998</v>
      </c>
      <c r="J845" s="13">
        <f t="shared" si="79"/>
        <v>28.999999999999979</v>
      </c>
      <c r="K845" s="4"/>
      <c r="L845" s="4">
        <f>VLOOKUP($C845,'time leaving home q1 q2 q3'!$C$2:$F$956,3,FALSE)</f>
        <v>0.32291666666666669</v>
      </c>
      <c r="M845" s="14">
        <f>VLOOKUP($C845,'commute time q1 q2 q3'!$C$2:$F$957,3,FALSE)</f>
        <v>15.171414416646025</v>
      </c>
      <c r="N845" s="4">
        <f t="shared" si="80"/>
        <v>0.33333333333333337</v>
      </c>
      <c r="O845" s="13">
        <f t="shared" si="81"/>
        <v>95.000000000000057</v>
      </c>
      <c r="Q845" s="4">
        <f>VLOOKUP($C845,'time leaving home q1 q2 q3'!$C$2:$F$956,4,FALSE)</f>
        <v>0.42152777777777778</v>
      </c>
      <c r="R845" s="14">
        <f>VLOOKUP($C845,'commute time q1 q2 q3'!$C$2:$F$957,3,FALSE)</f>
        <v>15.171414416646025</v>
      </c>
      <c r="S845" s="4">
        <f t="shared" si="82"/>
        <v>0.43194444444444446</v>
      </c>
      <c r="T845" s="13">
        <f t="shared" si="83"/>
        <v>237.00000000000006</v>
      </c>
    </row>
    <row r="846" spans="1:20" x14ac:dyDescent="0.25">
      <c r="A846" s="6" t="s">
        <v>614</v>
      </c>
      <c r="B846" s="6">
        <v>22660</v>
      </c>
      <c r="C846" s="6" t="s">
        <v>615</v>
      </c>
      <c r="D846" s="6" t="str">
        <f>VLOOKUP(C846,'alternate id'!$A$2:$C$956,3,FALSE)</f>
        <v>Fort Collins, CO</v>
      </c>
      <c r="E846" s="4">
        <f>VLOOKUP(D846,'sunrise times'!$A$2:$B$956,2,FALSE)</f>
        <v>0.2722222222222222</v>
      </c>
      <c r="F846" s="4"/>
      <c r="G846" s="4">
        <f>VLOOKUP($C846,'time leaving home q1 q2 q3'!$C$2:$F$956,2,FALSE)</f>
        <v>0.28541666666666665</v>
      </c>
      <c r="H846" s="14">
        <f>VLOOKUP($C846,'commute time q1 q2 q3'!$C$2:$F$957,2,FALSE)</f>
        <v>11.791359879789631</v>
      </c>
      <c r="I846" s="4">
        <f t="shared" si="78"/>
        <v>0.29305555555555551</v>
      </c>
      <c r="J846" s="13">
        <f t="shared" si="79"/>
        <v>29.999999999999972</v>
      </c>
      <c r="K846" s="4"/>
      <c r="L846" s="4">
        <f>VLOOKUP($C846,'time leaving home q1 q2 q3'!$C$2:$F$956,3,FALSE)</f>
        <v>0.32291666666666669</v>
      </c>
      <c r="M846" s="14">
        <f>VLOOKUP($C846,'commute time q1 q2 q3'!$C$2:$F$957,3,FALSE)</f>
        <v>18.036770844676759</v>
      </c>
      <c r="N846" s="4">
        <f t="shared" si="80"/>
        <v>0.3354166666666667</v>
      </c>
      <c r="O846" s="13">
        <f t="shared" si="81"/>
        <v>91.000000000000071</v>
      </c>
      <c r="Q846" s="4">
        <f>VLOOKUP($C846,'time leaving home q1 q2 q3'!$C$2:$F$956,4,FALSE)</f>
        <v>0.37777777777777777</v>
      </c>
      <c r="R846" s="14">
        <f>VLOOKUP($C846,'commute time q1 q2 q3'!$C$2:$F$957,3,FALSE)</f>
        <v>18.036770844676759</v>
      </c>
      <c r="S846" s="4">
        <f t="shared" si="82"/>
        <v>0.39027777777777778</v>
      </c>
      <c r="T846" s="13">
        <f t="shared" si="83"/>
        <v>170.00000000000003</v>
      </c>
    </row>
    <row r="847" spans="1:20" x14ac:dyDescent="0.25">
      <c r="A847" s="6" t="s">
        <v>338</v>
      </c>
      <c r="B847" s="6">
        <v>17020</v>
      </c>
      <c r="C847" s="6" t="s">
        <v>339</v>
      </c>
      <c r="D847" s="6" t="str">
        <f>VLOOKUP(C847,'alternate id'!$A$2:$C$956,3,FALSE)</f>
        <v>Chico, CA</v>
      </c>
      <c r="E847" s="4">
        <f>VLOOKUP(D847,'sunrise times'!$A$2:$B$956,2,FALSE)</f>
        <v>0.27708333333333335</v>
      </c>
      <c r="F847" s="4"/>
      <c r="G847" s="4">
        <f>VLOOKUP($C847,'time leaving home q1 q2 q3'!$C$2:$F$956,2,FALSE)</f>
        <v>0.28263888888888888</v>
      </c>
      <c r="H847" s="14">
        <f>VLOOKUP($C847,'commute time q1 q2 q3'!$C$2:$F$957,2,FALSE)</f>
        <v>8.982984897447734</v>
      </c>
      <c r="I847" s="4">
        <f t="shared" si="78"/>
        <v>0.28819444444444442</v>
      </c>
      <c r="J847" s="13">
        <f t="shared" si="79"/>
        <v>15.999999999999943</v>
      </c>
      <c r="K847" s="4"/>
      <c r="L847" s="4">
        <f>VLOOKUP($C847,'time leaving home q1 q2 q3'!$C$2:$F$956,3,FALSE)</f>
        <v>0.32291666666666669</v>
      </c>
      <c r="M847" s="14">
        <f>VLOOKUP($C847,'commute time q1 q2 q3'!$C$2:$F$957,3,FALSE)</f>
        <v>15.463519313304721</v>
      </c>
      <c r="N847" s="4">
        <f t="shared" si="80"/>
        <v>0.33333333333333337</v>
      </c>
      <c r="O847" s="13">
        <f t="shared" si="81"/>
        <v>81.000000000000028</v>
      </c>
      <c r="Q847" s="4">
        <f>VLOOKUP($C847,'time leaving home q1 q2 q3'!$C$2:$F$956,4,FALSE)</f>
        <v>0.39652777777777781</v>
      </c>
      <c r="R847" s="14">
        <f>VLOOKUP($C847,'commute time q1 q2 q3'!$C$2:$F$957,3,FALSE)</f>
        <v>15.463519313304721</v>
      </c>
      <c r="S847" s="4">
        <f t="shared" si="82"/>
        <v>0.4069444444444445</v>
      </c>
      <c r="T847" s="13">
        <f t="shared" si="83"/>
        <v>187.00000000000006</v>
      </c>
    </row>
    <row r="848" spans="1:20" x14ac:dyDescent="0.25">
      <c r="A848" s="6" t="s">
        <v>752</v>
      </c>
      <c r="B848" s="6">
        <v>25660</v>
      </c>
      <c r="C848" s="6" t="s">
        <v>753</v>
      </c>
      <c r="D848" s="6" t="str">
        <f>VLOOKUP(C848,'alternate id'!$A$2:$C$956,3,FALSE)</f>
        <v>Havre, MT</v>
      </c>
      <c r="E848" s="4">
        <f>VLOOKUP(D848,'sunrise times'!$A$2:$B$956,2,FALSE)</f>
        <v>0.28402777777777777</v>
      </c>
      <c r="F848" s="4"/>
      <c r="G848" s="4">
        <f>VLOOKUP($C848,'time leaving home q1 q2 q3'!$C$2:$F$956,2,FALSE)</f>
        <v>0.29652777777777778</v>
      </c>
      <c r="H848" s="14">
        <f>VLOOKUP($C848,'commute time q1 q2 q3'!$C$2:$F$957,2,FALSE)</f>
        <v>7.8594132029339852</v>
      </c>
      <c r="I848" s="4">
        <f t="shared" si="78"/>
        <v>0.30138888888888887</v>
      </c>
      <c r="J848" s="13">
        <f t="shared" si="79"/>
        <v>24.999999999999993</v>
      </c>
      <c r="K848" s="4"/>
      <c r="L848" s="4">
        <f>VLOOKUP($C848,'time leaving home q1 q2 q3'!$C$2:$F$956,3,FALSE)</f>
        <v>0.32291666666666669</v>
      </c>
      <c r="M848" s="14">
        <f>VLOOKUP($C848,'commute time q1 q2 q3'!$C$2:$F$957,3,FALSE)</f>
        <v>12.4051329055912</v>
      </c>
      <c r="N848" s="4">
        <f t="shared" si="80"/>
        <v>0.33125000000000004</v>
      </c>
      <c r="O848" s="13">
        <f t="shared" si="81"/>
        <v>68.000000000000085</v>
      </c>
      <c r="Q848" s="4">
        <f>VLOOKUP($C848,'time leaving home q1 q2 q3'!$C$2:$F$956,4,FALSE)</f>
        <v>0.36180555555555555</v>
      </c>
      <c r="R848" s="14">
        <f>VLOOKUP($C848,'commute time q1 q2 q3'!$C$2:$F$957,3,FALSE)</f>
        <v>12.4051329055912</v>
      </c>
      <c r="S848" s="4">
        <f t="shared" si="82"/>
        <v>0.37013888888888891</v>
      </c>
      <c r="T848" s="13">
        <f t="shared" si="83"/>
        <v>124.00000000000003</v>
      </c>
    </row>
    <row r="849" spans="1:20" x14ac:dyDescent="0.25">
      <c r="A849" s="6" t="s">
        <v>1556</v>
      </c>
      <c r="B849" s="6">
        <v>42140</v>
      </c>
      <c r="C849" s="6" t="s">
        <v>1557</v>
      </c>
      <c r="D849" s="6" t="str">
        <f>VLOOKUP(C849,'alternate id'!$A$2:$C$956,3,FALSE)</f>
        <v>Santa Fe, NM</v>
      </c>
      <c r="E849" s="4">
        <f>VLOOKUP(D849,'sunrise times'!$A$2:$B$956,2,FALSE)</f>
        <v>0.27499999999999997</v>
      </c>
      <c r="F849" s="4"/>
      <c r="G849" s="4">
        <f>VLOOKUP($C849,'time leaving home q1 q2 q3'!$C$2:$F$956,2,FALSE)</f>
        <v>0.29444444444444445</v>
      </c>
      <c r="H849" s="14">
        <f>VLOOKUP($C849,'commute time q1 q2 q3'!$C$2:$F$957,2,FALSE)</f>
        <v>12.156976744186046</v>
      </c>
      <c r="I849" s="4">
        <f t="shared" si="78"/>
        <v>0.30277777777777781</v>
      </c>
      <c r="J849" s="13">
        <f t="shared" si="79"/>
        <v>40.000000000000099</v>
      </c>
      <c r="K849" s="4"/>
      <c r="L849" s="4">
        <f>VLOOKUP($C849,'time leaving home q1 q2 q3'!$C$2:$F$956,3,FALSE)</f>
        <v>0.32291666666666669</v>
      </c>
      <c r="M849" s="14">
        <f>VLOOKUP($C849,'commute time q1 q2 q3'!$C$2:$F$957,3,FALSE)</f>
        <v>18.714464845499329</v>
      </c>
      <c r="N849" s="4">
        <f t="shared" si="80"/>
        <v>0.3354166666666667</v>
      </c>
      <c r="O849" s="13">
        <f t="shared" si="81"/>
        <v>87.000000000000085</v>
      </c>
      <c r="Q849" s="4">
        <f>VLOOKUP($C849,'time leaving home q1 q2 q3'!$C$2:$F$956,4,FALSE)</f>
        <v>0.36736111111111108</v>
      </c>
      <c r="R849" s="14">
        <f>VLOOKUP($C849,'commute time q1 q2 q3'!$C$2:$F$957,3,FALSE)</f>
        <v>18.714464845499329</v>
      </c>
      <c r="S849" s="4">
        <f t="shared" si="82"/>
        <v>0.37986111111111109</v>
      </c>
      <c r="T849" s="13">
        <f t="shared" si="83"/>
        <v>151.00000000000003</v>
      </c>
    </row>
    <row r="850" spans="1:20" x14ac:dyDescent="0.25">
      <c r="A850" s="6" t="s">
        <v>392</v>
      </c>
      <c r="B850" s="6">
        <v>18140</v>
      </c>
      <c r="C850" s="6" t="s">
        <v>393</v>
      </c>
      <c r="D850" s="6" t="str">
        <f>VLOOKUP(C850,'alternate id'!$A$2:$C$956,3,FALSE)</f>
        <v>Columbus, OH</v>
      </c>
      <c r="E850" s="4">
        <f>VLOOKUP(D850,'sunrise times'!$A$2:$B$956,2,FALSE)</f>
        <v>0.29444444444444445</v>
      </c>
      <c r="F850" s="4"/>
      <c r="G850" s="4">
        <f>VLOOKUP($C850,'time leaving home q1 q2 q3'!$C$2:$F$956,2,FALSE)</f>
        <v>0.28541666666666665</v>
      </c>
      <c r="H850" s="14">
        <f>VLOOKUP($C850,'commute time q1 q2 q3'!$C$2:$F$957,2,FALSE)</f>
        <v>13.711918278546419</v>
      </c>
      <c r="I850" s="4">
        <f t="shared" si="78"/>
        <v>0.29444444444444445</v>
      </c>
      <c r="J850" s="13">
        <f t="shared" si="79"/>
        <v>0</v>
      </c>
      <c r="K850" s="4"/>
      <c r="L850" s="4">
        <f>VLOOKUP($C850,'time leaving home q1 q2 q3'!$C$2:$F$956,3,FALSE)</f>
        <v>0.32291666666666669</v>
      </c>
      <c r="M850" s="14">
        <f>VLOOKUP($C850,'commute time q1 q2 q3'!$C$2:$F$957,3,FALSE)</f>
        <v>21.494500458295143</v>
      </c>
      <c r="N850" s="4">
        <f t="shared" si="80"/>
        <v>0.33750000000000002</v>
      </c>
      <c r="O850" s="13">
        <f t="shared" si="81"/>
        <v>62.000000000000014</v>
      </c>
      <c r="Q850" s="4">
        <f>VLOOKUP($C850,'time leaving home q1 q2 q3'!$C$2:$F$956,4,FALSE)</f>
        <v>0.38055555555555554</v>
      </c>
      <c r="R850" s="14">
        <f>VLOOKUP($C850,'commute time q1 q2 q3'!$C$2:$F$957,3,FALSE)</f>
        <v>21.494500458295143</v>
      </c>
      <c r="S850" s="4">
        <f t="shared" si="82"/>
        <v>0.39513888888888887</v>
      </c>
      <c r="T850" s="13">
        <f t="shared" si="83"/>
        <v>144.99999999999997</v>
      </c>
    </row>
    <row r="851" spans="1:20" x14ac:dyDescent="0.25">
      <c r="A851" s="6" t="s">
        <v>374</v>
      </c>
      <c r="B851" s="6">
        <v>17780</v>
      </c>
      <c r="C851" s="6" t="s">
        <v>375</v>
      </c>
      <c r="D851" s="6" t="str">
        <f>VLOOKUP(C851,'alternate id'!$A$2:$C$956,3,FALSE)</f>
        <v>College Station, TX</v>
      </c>
      <c r="E851" s="4">
        <f>VLOOKUP(D851,'sunrise times'!$A$2:$B$956,2,FALSE)</f>
        <v>0.2902777777777778</v>
      </c>
      <c r="F851" s="4"/>
      <c r="G851" s="4">
        <f>VLOOKUP($C851,'time leaving home q1 q2 q3'!$C$2:$F$956,2,FALSE)</f>
        <v>0.29305555555555557</v>
      </c>
      <c r="H851" s="14">
        <f>VLOOKUP($C851,'commute time q1 q2 q3'!$C$2:$F$957,2,FALSE)</f>
        <v>11.136281777442727</v>
      </c>
      <c r="I851" s="4">
        <f t="shared" si="78"/>
        <v>0.30069444444444443</v>
      </c>
      <c r="J851" s="13">
        <f t="shared" si="79"/>
        <v>14.999999999999947</v>
      </c>
      <c r="K851" s="4"/>
      <c r="L851" s="4">
        <f>VLOOKUP($C851,'time leaving home q1 q2 q3'!$C$2:$F$956,3,FALSE)</f>
        <v>0.32361111111111113</v>
      </c>
      <c r="M851" s="14">
        <f>VLOOKUP($C851,'commute time q1 q2 q3'!$C$2:$F$957,3,FALSE)</f>
        <v>16.366398493666551</v>
      </c>
      <c r="N851" s="4">
        <f t="shared" si="80"/>
        <v>0.33472222222222225</v>
      </c>
      <c r="O851" s="13">
        <f t="shared" si="81"/>
        <v>64</v>
      </c>
      <c r="Q851" s="4">
        <f>VLOOKUP($C851,'time leaving home q1 q2 q3'!$C$2:$F$956,4,FALSE)</f>
        <v>0.38055555555555554</v>
      </c>
      <c r="R851" s="14">
        <f>VLOOKUP($C851,'commute time q1 q2 q3'!$C$2:$F$957,3,FALSE)</f>
        <v>16.366398493666551</v>
      </c>
      <c r="S851" s="4">
        <f t="shared" si="82"/>
        <v>0.39166666666666666</v>
      </c>
      <c r="T851" s="13">
        <f t="shared" si="83"/>
        <v>145.99999999999997</v>
      </c>
    </row>
    <row r="852" spans="1:20" x14ac:dyDescent="0.25">
      <c r="A852" s="6" t="s">
        <v>1212</v>
      </c>
      <c r="B852" s="6">
        <v>34940</v>
      </c>
      <c r="C852" s="6" t="s">
        <v>1213</v>
      </c>
      <c r="D852" s="6" t="str">
        <f>VLOOKUP(C852,'alternate id'!$A$2:$C$956,3,FALSE)</f>
        <v>Naples, FL</v>
      </c>
      <c r="E852" s="4">
        <f>VLOOKUP(D852,'sunrise times'!$A$2:$B$956,2,FALSE)</f>
        <v>0.29166666666666669</v>
      </c>
      <c r="F852" s="4"/>
      <c r="G852" s="4">
        <f>VLOOKUP($C852,'time leaving home q1 q2 q3'!$C$2:$F$956,2,FALSE)</f>
        <v>0.28263888888888888</v>
      </c>
      <c r="H852" s="14">
        <f>VLOOKUP($C852,'commute time q1 q2 q3'!$C$2:$F$957,2,FALSE)</f>
        <v>13.404689092762487</v>
      </c>
      <c r="I852" s="4">
        <f t="shared" si="78"/>
        <v>0.29166666666666669</v>
      </c>
      <c r="J852" s="13">
        <f t="shared" si="79"/>
        <v>0</v>
      </c>
      <c r="K852" s="4"/>
      <c r="L852" s="4">
        <f>VLOOKUP($C852,'time leaving home q1 q2 q3'!$C$2:$F$956,3,FALSE)</f>
        <v>0.32361111111111113</v>
      </c>
      <c r="M852" s="14">
        <f>VLOOKUP($C852,'commute time q1 q2 q3'!$C$2:$F$957,3,FALSE)</f>
        <v>20.896864237810405</v>
      </c>
      <c r="N852" s="4">
        <f t="shared" si="80"/>
        <v>0.33750000000000002</v>
      </c>
      <c r="O852" s="13">
        <f t="shared" si="81"/>
        <v>66</v>
      </c>
      <c r="Q852" s="4">
        <f>VLOOKUP($C852,'time leaving home q1 q2 q3'!$C$2:$F$956,4,FALSE)</f>
        <v>0.37222222222222223</v>
      </c>
      <c r="R852" s="14">
        <f>VLOOKUP($C852,'commute time q1 q2 q3'!$C$2:$F$957,3,FALSE)</f>
        <v>20.896864237810405</v>
      </c>
      <c r="S852" s="4">
        <f t="shared" si="82"/>
        <v>0.38611111111111113</v>
      </c>
      <c r="T852" s="13">
        <f t="shared" si="83"/>
        <v>136</v>
      </c>
    </row>
    <row r="853" spans="1:20" x14ac:dyDescent="0.25">
      <c r="A853" s="6" t="s">
        <v>1054</v>
      </c>
      <c r="B853" s="6">
        <v>31860</v>
      </c>
      <c r="C853" s="6" t="s">
        <v>1055</v>
      </c>
      <c r="D853" s="6" t="str">
        <f>VLOOKUP(C853,'alternate id'!$A$2:$C$956,3,FALSE)</f>
        <v>Mankato, MN</v>
      </c>
      <c r="E853" s="4">
        <f>VLOOKUP(D853,'sunrise times'!$A$2:$B$956,2,FALSE)</f>
        <v>0.28263888888888888</v>
      </c>
      <c r="F853" s="4"/>
      <c r="G853" s="4">
        <f>VLOOKUP($C853,'time leaving home q1 q2 q3'!$C$2:$F$956,2,FALSE)</f>
        <v>0.28750000000000003</v>
      </c>
      <c r="H853" s="14">
        <f>VLOOKUP($C853,'commute time q1 q2 q3'!$C$2:$F$957,2,FALSE)</f>
        <v>8.3836941092973731</v>
      </c>
      <c r="I853" s="4">
        <f t="shared" si="78"/>
        <v>0.29305555555555557</v>
      </c>
      <c r="J853" s="13">
        <f t="shared" si="79"/>
        <v>15.000000000000027</v>
      </c>
      <c r="K853" s="4"/>
      <c r="L853" s="4">
        <f>VLOOKUP($C853,'time leaving home q1 q2 q3'!$C$2:$F$956,3,FALSE)</f>
        <v>0.32361111111111113</v>
      </c>
      <c r="M853" s="14">
        <f>VLOOKUP($C853,'commute time q1 q2 q3'!$C$2:$F$957,3,FALSE)</f>
        <v>13.4170487217344</v>
      </c>
      <c r="N853" s="4">
        <f t="shared" si="80"/>
        <v>0.33263888888888893</v>
      </c>
      <c r="O853" s="13">
        <f t="shared" si="81"/>
        <v>72.000000000000057</v>
      </c>
      <c r="Q853" s="4">
        <f>VLOOKUP($C853,'time leaving home q1 q2 q3'!$C$2:$F$956,4,FALSE)</f>
        <v>0.41180555555555554</v>
      </c>
      <c r="R853" s="14">
        <f>VLOOKUP($C853,'commute time q1 q2 q3'!$C$2:$F$957,3,FALSE)</f>
        <v>13.4170487217344</v>
      </c>
      <c r="S853" s="4">
        <f t="shared" si="82"/>
        <v>0.42083333333333334</v>
      </c>
      <c r="T853" s="13">
        <f t="shared" si="83"/>
        <v>199.00000000000003</v>
      </c>
    </row>
    <row r="854" spans="1:20" x14ac:dyDescent="0.25">
      <c r="A854" s="6" t="s">
        <v>1552</v>
      </c>
      <c r="B854" s="6">
        <v>42060</v>
      </c>
      <c r="C854" s="6" t="s">
        <v>1553</v>
      </c>
      <c r="D854" s="6" t="str">
        <f>VLOOKUP(C854,'alternate id'!$A$2:$C$956,3,FALSE)</f>
        <v>Santa Barbara, CA</v>
      </c>
      <c r="E854" s="4">
        <f>VLOOKUP(D854,'sunrise times'!$A$2:$B$956,2,FALSE)</f>
        <v>0.27152777777777776</v>
      </c>
      <c r="F854" s="4"/>
      <c r="G854" s="4">
        <f>VLOOKUP($C854,'time leaving home q1 q2 q3'!$C$2:$F$956,2,FALSE)</f>
        <v>0.28125</v>
      </c>
      <c r="H854" s="14">
        <f>VLOOKUP($C854,'commute time q1 q2 q3'!$C$2:$F$957,2,FALSE)</f>
        <v>10.62590355716188</v>
      </c>
      <c r="I854" s="4">
        <f t="shared" si="78"/>
        <v>0.28819444444444442</v>
      </c>
      <c r="J854" s="13">
        <f t="shared" si="79"/>
        <v>23.999999999999993</v>
      </c>
      <c r="K854" s="4"/>
      <c r="L854" s="4">
        <f>VLOOKUP($C854,'time leaving home q1 q2 q3'!$C$2:$F$956,3,FALSE)</f>
        <v>0.32361111111111113</v>
      </c>
      <c r="M854" s="14">
        <f>VLOOKUP($C854,'commute time q1 q2 q3'!$C$2:$F$957,3,FALSE)</f>
        <v>16.13227174986924</v>
      </c>
      <c r="N854" s="4">
        <f t="shared" si="80"/>
        <v>0.33472222222222225</v>
      </c>
      <c r="O854" s="13">
        <f t="shared" si="81"/>
        <v>91.000000000000071</v>
      </c>
      <c r="Q854" s="4">
        <f>VLOOKUP($C854,'time leaving home q1 q2 q3'!$C$2:$F$956,4,FALSE)</f>
        <v>0.38194444444444442</v>
      </c>
      <c r="R854" s="14">
        <f>VLOOKUP($C854,'commute time q1 q2 q3'!$C$2:$F$957,3,FALSE)</f>
        <v>16.13227174986924</v>
      </c>
      <c r="S854" s="4">
        <f t="shared" si="82"/>
        <v>0.39305555555555555</v>
      </c>
      <c r="T854" s="13">
        <f t="shared" si="83"/>
        <v>175.00000000000003</v>
      </c>
    </row>
    <row r="855" spans="1:20" x14ac:dyDescent="0.25">
      <c r="A855" s="6" t="s">
        <v>474</v>
      </c>
      <c r="B855" s="6">
        <v>19820</v>
      </c>
      <c r="C855" s="6" t="s">
        <v>475</v>
      </c>
      <c r="D855" s="6" t="str">
        <f>VLOOKUP(C855,'alternate id'!$A$2:$C$956,3,FALSE)</f>
        <v>Detroit, MI</v>
      </c>
      <c r="E855" s="4">
        <f>VLOOKUP(D855,'sunrise times'!$A$2:$B$956,2,FALSE)</f>
        <v>0.29444444444444445</v>
      </c>
      <c r="F855" s="4"/>
      <c r="G855" s="4">
        <f>VLOOKUP($C855,'time leaving home q1 q2 q3'!$C$2:$F$956,2,FALSE)</f>
        <v>0.28194444444444444</v>
      </c>
      <c r="H855" s="14">
        <f>VLOOKUP($C855,'commute time q1 q2 q3'!$C$2:$F$957,2,FALSE)</f>
        <v>15.6459516183346</v>
      </c>
      <c r="I855" s="4">
        <f t="shared" si="78"/>
        <v>0.29236111111111113</v>
      </c>
      <c r="J855" s="13">
        <f t="shared" si="79"/>
        <v>-2.9999999999999893</v>
      </c>
      <c r="K855" s="4"/>
      <c r="L855" s="4">
        <f>VLOOKUP($C855,'time leaving home q1 q2 q3'!$C$2:$F$956,3,FALSE)</f>
        <v>0.32361111111111113</v>
      </c>
      <c r="M855" s="14">
        <f>VLOOKUP($C855,'commute time q1 q2 q3'!$C$2:$F$957,3,FALSE)</f>
        <v>23.228129998545878</v>
      </c>
      <c r="N855" s="4">
        <f t="shared" si="80"/>
        <v>0.33958333333333335</v>
      </c>
      <c r="O855" s="13">
        <f t="shared" si="81"/>
        <v>65.000000000000014</v>
      </c>
      <c r="Q855" s="4">
        <f>VLOOKUP($C855,'time leaving home q1 q2 q3'!$C$2:$F$956,4,FALSE)</f>
        <v>0.38680555555555557</v>
      </c>
      <c r="R855" s="14">
        <f>VLOOKUP($C855,'commute time q1 q2 q3'!$C$2:$F$957,3,FALSE)</f>
        <v>23.228129998545878</v>
      </c>
      <c r="S855" s="4">
        <f t="shared" si="82"/>
        <v>0.40277777777777779</v>
      </c>
      <c r="T855" s="13">
        <f t="shared" si="83"/>
        <v>156</v>
      </c>
    </row>
    <row r="856" spans="1:20" x14ac:dyDescent="0.25">
      <c r="A856" s="6" t="s">
        <v>1418</v>
      </c>
      <c r="B856" s="6">
        <v>39220</v>
      </c>
      <c r="C856" s="6" t="s">
        <v>1419</v>
      </c>
      <c r="D856" s="6" t="str">
        <f>VLOOKUP(C856,'alternate id'!$A$2:$C$956,3,FALSE)</f>
        <v>Price, UT</v>
      </c>
      <c r="E856" s="4">
        <f>VLOOKUP(D856,'sunrise times'!$A$2:$B$956,2,FALSE)</f>
        <v>0.28819444444444448</v>
      </c>
      <c r="F856" s="4"/>
      <c r="G856" s="4">
        <f>VLOOKUP($C856,'time leaving home q1 q2 q3'!$C$2:$F$956,2,FALSE)</f>
        <v>0.2722222222222222</v>
      </c>
      <c r="H856" s="14">
        <f>VLOOKUP($C856,'commute time q1 q2 q3'!$C$2:$F$957,2,FALSE)</f>
        <v>7.1639344262295079</v>
      </c>
      <c r="I856" s="4">
        <f t="shared" si="78"/>
        <v>0.27708333333333329</v>
      </c>
      <c r="J856" s="13">
        <f t="shared" si="79"/>
        <v>-16.000000000000103</v>
      </c>
      <c r="K856" s="4"/>
      <c r="L856" s="4">
        <f>VLOOKUP($C856,'time leaving home q1 q2 q3'!$C$2:$F$956,3,FALSE)</f>
        <v>0.32361111111111113</v>
      </c>
      <c r="M856" s="14">
        <f>VLOOKUP($C856,'commute time q1 q2 q3'!$C$2:$F$957,3,FALSE)</f>
        <v>12.030740568234746</v>
      </c>
      <c r="N856" s="4">
        <f t="shared" si="80"/>
        <v>0.33194444444444449</v>
      </c>
      <c r="O856" s="13">
        <f t="shared" si="81"/>
        <v>63.000000000000021</v>
      </c>
      <c r="Q856" s="4">
        <f>VLOOKUP($C856,'time leaving home q1 q2 q3'!$C$2:$F$956,4,FALSE)</f>
        <v>0.41875000000000001</v>
      </c>
      <c r="R856" s="14">
        <f>VLOOKUP($C856,'commute time q1 q2 q3'!$C$2:$F$957,3,FALSE)</f>
        <v>12.030740568234746</v>
      </c>
      <c r="S856" s="4">
        <f t="shared" si="82"/>
        <v>0.42708333333333337</v>
      </c>
      <c r="T856" s="13">
        <f t="shared" si="83"/>
        <v>200</v>
      </c>
    </row>
    <row r="857" spans="1:20" x14ac:dyDescent="0.25">
      <c r="A857" s="6" t="s">
        <v>1538</v>
      </c>
      <c r="B857" s="6">
        <v>41780</v>
      </c>
      <c r="C857" s="6" t="s">
        <v>1539</v>
      </c>
      <c r="D857" s="6" t="str">
        <f>VLOOKUP(C857,'alternate id'!$A$2:$C$956,3,FALSE)</f>
        <v>Sandusky, OH</v>
      </c>
      <c r="E857" s="4">
        <f>VLOOKUP(D857,'sunrise times'!$A$2:$B$956,2,FALSE)</f>
        <v>0.29305555555555557</v>
      </c>
      <c r="F857" s="4"/>
      <c r="G857" s="4">
        <f>VLOOKUP($C857,'time leaving home q1 q2 q3'!$C$2:$F$956,2,FALSE)</f>
        <v>0.28333333333333333</v>
      </c>
      <c r="H857" s="14">
        <f>VLOOKUP($C857,'commute time q1 q2 q3'!$C$2:$F$957,2,FALSE)</f>
        <v>10.925612528416266</v>
      </c>
      <c r="I857" s="4">
        <f t="shared" si="78"/>
        <v>0.29027777777777775</v>
      </c>
      <c r="J857" s="13">
        <f t="shared" si="79"/>
        <v>-4.0000000000000657</v>
      </c>
      <c r="K857" s="4"/>
      <c r="L857" s="4">
        <f>VLOOKUP($C857,'time leaving home q1 q2 q3'!$C$2:$F$956,3,FALSE)</f>
        <v>0.32430555555555557</v>
      </c>
      <c r="M857" s="14">
        <f>VLOOKUP($C857,'commute time q1 q2 q3'!$C$2:$F$957,3,FALSE)</f>
        <v>16.67946694722076</v>
      </c>
      <c r="N857" s="4">
        <f t="shared" si="80"/>
        <v>0.3354166666666667</v>
      </c>
      <c r="O857" s="13">
        <f t="shared" si="81"/>
        <v>61.000000000000028</v>
      </c>
      <c r="Q857" s="4">
        <f>VLOOKUP($C857,'time leaving home q1 q2 q3'!$C$2:$F$956,4,FALSE)</f>
        <v>0.41041666666666665</v>
      </c>
      <c r="R857" s="14">
        <f>VLOOKUP($C857,'commute time q1 q2 q3'!$C$2:$F$957,3,FALSE)</f>
        <v>16.67946694722076</v>
      </c>
      <c r="S857" s="4">
        <f t="shared" si="82"/>
        <v>0.42152777777777778</v>
      </c>
      <c r="T857" s="13">
        <f t="shared" si="83"/>
        <v>184.99999999999997</v>
      </c>
    </row>
    <row r="858" spans="1:20" x14ac:dyDescent="0.25">
      <c r="A858" s="6" t="s">
        <v>542</v>
      </c>
      <c r="B858" s="6">
        <v>21260</v>
      </c>
      <c r="C858" s="6" t="s">
        <v>543</v>
      </c>
      <c r="D858" s="6" t="str">
        <f>VLOOKUP(C858,'alternate id'!$A$2:$C$956,3,FALSE)</f>
        <v>Ellensburg, WA</v>
      </c>
      <c r="E858" s="4">
        <f>VLOOKUP(D858,'sunrise times'!$A$2:$B$956,2,FALSE)</f>
        <v>0.27291666666666664</v>
      </c>
      <c r="F858" s="4"/>
      <c r="G858" s="4">
        <f>VLOOKUP($C858,'time leaving home q1 q2 q3'!$C$2:$F$956,2,FALSE)</f>
        <v>0.28055555555555556</v>
      </c>
      <c r="H858" s="14">
        <f>VLOOKUP($C858,'commute time q1 q2 q3'!$C$2:$F$957,2,FALSE)</f>
        <v>7.820507399577167</v>
      </c>
      <c r="I858" s="4">
        <f t="shared" si="78"/>
        <v>0.28541666666666665</v>
      </c>
      <c r="J858" s="13">
        <f t="shared" si="79"/>
        <v>18.000000000000014</v>
      </c>
      <c r="K858" s="4"/>
      <c r="L858" s="4">
        <f>VLOOKUP($C858,'time leaving home q1 q2 q3'!$C$2:$F$956,3,FALSE)</f>
        <v>0.32430555555555557</v>
      </c>
      <c r="M858" s="14">
        <f>VLOOKUP($C858,'commute time q1 q2 q3'!$C$2:$F$957,3,FALSE)</f>
        <v>13.154666666666667</v>
      </c>
      <c r="N858" s="4">
        <f t="shared" si="80"/>
        <v>0.33333333333333337</v>
      </c>
      <c r="O858" s="13">
        <f t="shared" si="81"/>
        <v>87.000000000000085</v>
      </c>
      <c r="Q858" s="4">
        <f>VLOOKUP($C858,'time leaving home q1 q2 q3'!$C$2:$F$956,4,FALSE)</f>
        <v>0.38819444444444445</v>
      </c>
      <c r="R858" s="14">
        <f>VLOOKUP($C858,'commute time q1 q2 q3'!$C$2:$F$957,3,FALSE)</f>
        <v>13.154666666666667</v>
      </c>
      <c r="S858" s="4">
        <f t="shared" si="82"/>
        <v>0.39722222222222225</v>
      </c>
      <c r="T858" s="13">
        <f t="shared" si="83"/>
        <v>179.00000000000009</v>
      </c>
    </row>
    <row r="859" spans="1:20" x14ac:dyDescent="0.25">
      <c r="A859" s="6" t="s">
        <v>1742</v>
      </c>
      <c r="B859" s="6">
        <v>45900</v>
      </c>
      <c r="C859" s="6" t="s">
        <v>1743</v>
      </c>
      <c r="D859" s="6" t="str">
        <f>VLOOKUP(C859,'alternate id'!$A$2:$C$956,3,FALSE)</f>
        <v>Traverse City, MI</v>
      </c>
      <c r="E859" s="4">
        <f>VLOOKUP(D859,'sunrise times'!$A$2:$B$956,2,FALSE)</f>
        <v>0.30138888888888887</v>
      </c>
      <c r="F859" s="4"/>
      <c r="G859" s="4">
        <f>VLOOKUP($C859,'time leaving home q1 q2 q3'!$C$2:$F$956,2,FALSE)</f>
        <v>0.2902777777777778</v>
      </c>
      <c r="H859" s="14">
        <f>VLOOKUP($C859,'commute time q1 q2 q3'!$C$2:$F$957,2,FALSE)</f>
        <v>11.708353359607806</v>
      </c>
      <c r="I859" s="4">
        <f t="shared" si="78"/>
        <v>0.29791666666666666</v>
      </c>
      <c r="J859" s="13">
        <f t="shared" si="79"/>
        <v>-4.9999999999999822</v>
      </c>
      <c r="K859" s="4"/>
      <c r="L859" s="4">
        <f>VLOOKUP($C859,'time leaving home q1 q2 q3'!$C$2:$F$956,3,FALSE)</f>
        <v>0.32430555555555557</v>
      </c>
      <c r="M859" s="14">
        <f>VLOOKUP($C859,'commute time q1 q2 q3'!$C$2:$F$957,3,FALSE)</f>
        <v>18.21023582538886</v>
      </c>
      <c r="N859" s="4">
        <f t="shared" si="80"/>
        <v>0.33680555555555558</v>
      </c>
      <c r="O859" s="13">
        <f t="shared" si="81"/>
        <v>51.000000000000064</v>
      </c>
      <c r="Q859" s="4">
        <f>VLOOKUP($C859,'time leaving home q1 q2 q3'!$C$2:$F$956,4,FALSE)</f>
        <v>0.38125000000000003</v>
      </c>
      <c r="R859" s="14">
        <f>VLOOKUP($C859,'commute time q1 q2 q3'!$C$2:$F$957,3,FALSE)</f>
        <v>18.21023582538886</v>
      </c>
      <c r="S859" s="4">
        <f t="shared" si="82"/>
        <v>0.39375000000000004</v>
      </c>
      <c r="T859" s="13">
        <f t="shared" si="83"/>
        <v>133.00000000000009</v>
      </c>
    </row>
    <row r="860" spans="1:20" x14ac:dyDescent="0.25">
      <c r="A860" s="6" t="s">
        <v>916</v>
      </c>
      <c r="B860" s="6">
        <v>28980</v>
      </c>
      <c r="C860" s="6" t="s">
        <v>917</v>
      </c>
      <c r="D860" s="6" t="str">
        <f>VLOOKUP(C860,'alternate id'!$A$2:$C$956,3,FALSE)</f>
        <v>Kodiak, AK</v>
      </c>
      <c r="E860" s="4">
        <f>VLOOKUP(D860,'sunrise times'!$A$2:$B$956,2,FALSE)</f>
        <v>0.31736111111111115</v>
      </c>
      <c r="F860" s="4"/>
      <c r="G860" s="4">
        <f>VLOOKUP($C860,'time leaving home q1 q2 q3'!$C$2:$F$956,2,FALSE)</f>
        <v>0.29236111111111113</v>
      </c>
      <c r="H860" s="14">
        <f>VLOOKUP($C860,'commute time q1 q2 q3'!$C$2:$F$957,2,FALSE)</f>
        <v>5.9058916567813364</v>
      </c>
      <c r="I860" s="4">
        <f t="shared" si="78"/>
        <v>0.29583333333333334</v>
      </c>
      <c r="J860" s="13">
        <f t="shared" si="79"/>
        <v>-31.00000000000005</v>
      </c>
      <c r="K860" s="4"/>
      <c r="L860" s="4">
        <f>VLOOKUP($C860,'time leaving home q1 q2 q3'!$C$2:$F$956,3,FALSE)</f>
        <v>0.32430555555555557</v>
      </c>
      <c r="M860" s="14">
        <f>VLOOKUP($C860,'commute time q1 q2 q3'!$C$2:$F$957,3,FALSE)</f>
        <v>8.622775800711743</v>
      </c>
      <c r="N860" s="4">
        <f t="shared" si="80"/>
        <v>0.3298611111111111</v>
      </c>
      <c r="O860" s="13">
        <f t="shared" si="81"/>
        <v>17.999999999999936</v>
      </c>
      <c r="Q860" s="4">
        <f>VLOOKUP($C860,'time leaving home q1 q2 q3'!$C$2:$F$956,4,FALSE)</f>
        <v>0.38541666666666669</v>
      </c>
      <c r="R860" s="14">
        <f>VLOOKUP($C860,'commute time q1 q2 q3'!$C$2:$F$957,3,FALSE)</f>
        <v>8.622775800711743</v>
      </c>
      <c r="S860" s="4">
        <f t="shared" si="82"/>
        <v>0.39097222222222222</v>
      </c>
      <c r="T860" s="13">
        <f t="shared" si="83"/>
        <v>105.99999999999994</v>
      </c>
    </row>
    <row r="861" spans="1:20" x14ac:dyDescent="0.25">
      <c r="A861" s="6" t="s">
        <v>1654</v>
      </c>
      <c r="B861" s="6">
        <v>44140</v>
      </c>
      <c r="C861" s="6" t="s">
        <v>1655</v>
      </c>
      <c r="D861" s="6" t="str">
        <f>VLOOKUP(C861,'alternate id'!$A$2:$C$956,3,FALSE)</f>
        <v>Springfield, MA</v>
      </c>
      <c r="E861" s="4">
        <f>VLOOKUP(D861,'sunrise times'!$A$2:$B$956,2,FALSE)</f>
        <v>0.26527777777777778</v>
      </c>
      <c r="F861" s="4"/>
      <c r="G861" s="4">
        <f>VLOOKUP($C861,'time leaving home q1 q2 q3'!$C$2:$F$956,2,FALSE)</f>
        <v>0.28333333333333333</v>
      </c>
      <c r="H861" s="14">
        <f>VLOOKUP($C861,'commute time q1 q2 q3'!$C$2:$F$957,2,FALSE)</f>
        <v>12.407305673991473</v>
      </c>
      <c r="I861" s="4">
        <f t="shared" si="78"/>
        <v>0.29166666666666669</v>
      </c>
      <c r="J861" s="13">
        <f t="shared" si="79"/>
        <v>38.000000000000028</v>
      </c>
      <c r="K861" s="4"/>
      <c r="L861" s="4">
        <f>VLOOKUP($C861,'time leaving home q1 q2 q3'!$C$2:$F$956,3,FALSE)</f>
        <v>0.32430555555555557</v>
      </c>
      <c r="M861" s="14">
        <f>VLOOKUP($C861,'commute time q1 q2 q3'!$C$2:$F$957,3,FALSE)</f>
        <v>20.485680166777986</v>
      </c>
      <c r="N861" s="4">
        <f t="shared" si="80"/>
        <v>0.33819444444444446</v>
      </c>
      <c r="O861" s="13">
        <f t="shared" si="81"/>
        <v>105.00000000000003</v>
      </c>
      <c r="Q861" s="4">
        <f>VLOOKUP($C861,'time leaving home q1 q2 q3'!$C$2:$F$956,4,FALSE)</f>
        <v>0.3840277777777778</v>
      </c>
      <c r="R861" s="14">
        <f>VLOOKUP($C861,'commute time q1 q2 q3'!$C$2:$F$957,3,FALSE)</f>
        <v>20.485680166777986</v>
      </c>
      <c r="S861" s="4">
        <f t="shared" si="82"/>
        <v>0.3979166666666667</v>
      </c>
      <c r="T861" s="13">
        <f t="shared" si="83"/>
        <v>191.00000000000003</v>
      </c>
    </row>
    <row r="862" spans="1:20" x14ac:dyDescent="0.25">
      <c r="A862" s="6" t="s">
        <v>1168</v>
      </c>
      <c r="B862" s="6">
        <v>34060</v>
      </c>
      <c r="C862" s="6" t="s">
        <v>1169</v>
      </c>
      <c r="D862" s="6" t="str">
        <f>VLOOKUP(C862,'alternate id'!$A$2:$C$956,3,FALSE)</f>
        <v>Morgantown, WV</v>
      </c>
      <c r="E862" s="4">
        <f>VLOOKUP(D862,'sunrise times'!$A$2:$B$956,2,FALSE)</f>
        <v>0.28611111111111115</v>
      </c>
      <c r="F862" s="4"/>
      <c r="G862" s="4">
        <f>VLOOKUP($C862,'time leaving home q1 q2 q3'!$C$2:$F$956,2,FALSE)</f>
        <v>0.28055555555555556</v>
      </c>
      <c r="H862" s="14">
        <f>VLOOKUP($C862,'commute time q1 q2 q3'!$C$2:$F$957,2,FALSE)</f>
        <v>12.413307480355138</v>
      </c>
      <c r="I862" s="4">
        <f t="shared" si="78"/>
        <v>0.28888888888888892</v>
      </c>
      <c r="J862" s="13">
        <f t="shared" si="79"/>
        <v>3.9999999999999858</v>
      </c>
      <c r="K862" s="4"/>
      <c r="L862" s="4">
        <f>VLOOKUP($C862,'time leaving home q1 q2 q3'!$C$2:$F$956,3,FALSE)</f>
        <v>0.32430555555555557</v>
      </c>
      <c r="M862" s="14">
        <f>VLOOKUP($C862,'commute time q1 q2 q3'!$C$2:$F$957,3,FALSE)</f>
        <v>20.07615230460922</v>
      </c>
      <c r="N862" s="4">
        <f t="shared" si="80"/>
        <v>0.33819444444444446</v>
      </c>
      <c r="O862" s="13">
        <f t="shared" si="81"/>
        <v>74.999999999999972</v>
      </c>
      <c r="Q862" s="4">
        <f>VLOOKUP($C862,'time leaving home q1 q2 q3'!$C$2:$F$956,4,FALSE)</f>
        <v>0.39999999999999997</v>
      </c>
      <c r="R862" s="14">
        <f>VLOOKUP($C862,'commute time q1 q2 q3'!$C$2:$F$957,3,FALSE)</f>
        <v>20.07615230460922</v>
      </c>
      <c r="S862" s="4">
        <f t="shared" si="82"/>
        <v>0.41388888888888886</v>
      </c>
      <c r="T862" s="13">
        <f t="shared" si="83"/>
        <v>183.99999999999989</v>
      </c>
    </row>
    <row r="863" spans="1:20" x14ac:dyDescent="0.25">
      <c r="A863" s="6" t="s">
        <v>1748</v>
      </c>
      <c r="B863" s="6">
        <v>46020</v>
      </c>
      <c r="C863" s="6" t="s">
        <v>1749</v>
      </c>
      <c r="D863" s="6" t="str">
        <f>VLOOKUP(C863,'alternate id'!$A$2:$C$956,3,FALSE)</f>
        <v>Truckee, CA</v>
      </c>
      <c r="E863" s="4">
        <f>VLOOKUP(D863,'sunrise times'!$A$2:$B$956,2,FALSE)</f>
        <v>0.27291666666666664</v>
      </c>
      <c r="F863" s="4"/>
      <c r="G863" s="4">
        <f>VLOOKUP($C863,'time leaving home q1 q2 q3'!$C$2:$F$956,2,FALSE)</f>
        <v>0.28611111111111109</v>
      </c>
      <c r="H863" s="14">
        <f>VLOOKUP($C863,'commute time q1 q2 q3'!$C$2:$F$957,2,FALSE)</f>
        <v>11.144824234569901</v>
      </c>
      <c r="I863" s="4">
        <f t="shared" si="78"/>
        <v>0.29374999999999996</v>
      </c>
      <c r="J863" s="13">
        <f t="shared" si="79"/>
        <v>29.999999999999972</v>
      </c>
      <c r="K863" s="4"/>
      <c r="L863" s="4">
        <f>VLOOKUP($C863,'time leaving home q1 q2 q3'!$C$2:$F$956,3,FALSE)</f>
        <v>0.32430555555555557</v>
      </c>
      <c r="M863" s="14">
        <f>VLOOKUP($C863,'commute time q1 q2 q3'!$C$2:$F$957,3,FALSE)</f>
        <v>18.085633626097867</v>
      </c>
      <c r="N863" s="4">
        <f t="shared" si="80"/>
        <v>0.33680555555555558</v>
      </c>
      <c r="O863" s="13">
        <f t="shared" si="81"/>
        <v>92.000000000000085</v>
      </c>
      <c r="Q863" s="4">
        <f>VLOOKUP($C863,'time leaving home q1 q2 q3'!$C$2:$F$956,4,FALSE)</f>
        <v>0.37291666666666662</v>
      </c>
      <c r="R863" s="14">
        <f>VLOOKUP($C863,'commute time q1 q2 q3'!$C$2:$F$957,3,FALSE)</f>
        <v>18.085633626097867</v>
      </c>
      <c r="S863" s="4">
        <f t="shared" si="82"/>
        <v>0.38541666666666663</v>
      </c>
      <c r="T863" s="13">
        <f t="shared" si="83"/>
        <v>161.99999999999997</v>
      </c>
    </row>
    <row r="864" spans="1:20" x14ac:dyDescent="0.25">
      <c r="A864" s="6" t="s">
        <v>248</v>
      </c>
      <c r="B864" s="6">
        <v>15100</v>
      </c>
      <c r="C864" s="6" t="s">
        <v>249</v>
      </c>
      <c r="D864" s="6" t="str">
        <f>VLOOKUP(C864,'alternate id'!$A$2:$C$956,3,FALSE)</f>
        <v>Brookings, SD</v>
      </c>
      <c r="E864" s="4">
        <f>VLOOKUP(D864,'sunrise times'!$A$2:$B$956,2,FALSE)</f>
        <v>0.2902777777777778</v>
      </c>
      <c r="F864" s="4"/>
      <c r="G864" s="4">
        <f>VLOOKUP($C864,'time leaving home q1 q2 q3'!$C$2:$F$956,2,FALSE)</f>
        <v>0.29305555555555557</v>
      </c>
      <c r="H864" s="14">
        <f>VLOOKUP($C864,'commute time q1 q2 q3'!$C$2:$F$957,2,FALSE)</f>
        <v>6.920947030497592</v>
      </c>
      <c r="I864" s="4">
        <f t="shared" si="78"/>
        <v>0.29722222222222222</v>
      </c>
      <c r="J864" s="13">
        <f t="shared" si="79"/>
        <v>9.9999999999999645</v>
      </c>
      <c r="K864" s="4"/>
      <c r="L864" s="4">
        <f>VLOOKUP($C864,'time leaving home q1 q2 q3'!$C$2:$F$956,3,FALSE)</f>
        <v>0.32430555555555557</v>
      </c>
      <c r="M864" s="14">
        <f>VLOOKUP($C864,'commute time q1 q2 q3'!$C$2:$F$957,3,FALSE)</f>
        <v>11.467244921250856</v>
      </c>
      <c r="N864" s="4">
        <f t="shared" si="80"/>
        <v>0.33194444444444443</v>
      </c>
      <c r="O864" s="13">
        <f t="shared" si="81"/>
        <v>59.999999999999943</v>
      </c>
      <c r="Q864" s="4">
        <f>VLOOKUP($C864,'time leaving home q1 q2 q3'!$C$2:$F$956,4,FALSE)</f>
        <v>0.38055555555555554</v>
      </c>
      <c r="R864" s="14">
        <f>VLOOKUP($C864,'commute time q1 q2 q3'!$C$2:$F$957,3,FALSE)</f>
        <v>11.467244921250856</v>
      </c>
      <c r="S864" s="4">
        <f t="shared" si="82"/>
        <v>0.3881944444444444</v>
      </c>
      <c r="T864" s="13">
        <f t="shared" si="83"/>
        <v>140.99999999999989</v>
      </c>
    </row>
    <row r="865" spans="1:20" x14ac:dyDescent="0.25">
      <c r="A865" s="6" t="s">
        <v>958</v>
      </c>
      <c r="B865" s="6">
        <v>29820</v>
      </c>
      <c r="C865" s="6" t="s">
        <v>959</v>
      </c>
      <c r="D865" s="6" t="str">
        <f>VLOOKUP(C865,'alternate id'!$A$2:$C$956,3,FALSE)</f>
        <v>Las Vegas, NV</v>
      </c>
      <c r="E865" s="4">
        <f>VLOOKUP(D865,'sunrise times'!$A$2:$B$956,2,FALSE)</f>
        <v>0.2590277777777778</v>
      </c>
      <c r="F865" s="4"/>
      <c r="G865" s="4">
        <f>VLOOKUP($C865,'time leaving home q1 q2 q3'!$C$2:$F$956,2,FALSE)</f>
        <v>0.27152777777777776</v>
      </c>
      <c r="H865" s="14">
        <f>VLOOKUP($C865,'commute time q1 q2 q3'!$C$2:$F$957,2,FALSE)</f>
        <v>16.122904414539914</v>
      </c>
      <c r="I865" s="4">
        <f t="shared" si="78"/>
        <v>0.28263888888888888</v>
      </c>
      <c r="J865" s="13">
        <f t="shared" si="79"/>
        <v>33.999999999999957</v>
      </c>
      <c r="K865" s="4"/>
      <c r="L865" s="4">
        <f>VLOOKUP($C865,'time leaving home q1 q2 q3'!$C$2:$F$956,3,FALSE)</f>
        <v>0.32430555555555557</v>
      </c>
      <c r="M865" s="14">
        <f>VLOOKUP($C865,'commute time q1 q2 q3'!$C$2:$F$957,3,FALSE)</f>
        <v>22.447479176766119</v>
      </c>
      <c r="N865" s="4">
        <f t="shared" si="80"/>
        <v>0.33958333333333335</v>
      </c>
      <c r="O865" s="13">
        <f t="shared" si="81"/>
        <v>116</v>
      </c>
      <c r="Q865" s="4">
        <f>VLOOKUP($C865,'time leaving home q1 q2 q3'!$C$2:$F$956,4,FALSE)</f>
        <v>0.43541666666666662</v>
      </c>
      <c r="R865" s="14">
        <f>VLOOKUP($C865,'commute time q1 q2 q3'!$C$2:$F$957,3,FALSE)</f>
        <v>22.447479176766119</v>
      </c>
      <c r="S865" s="4">
        <f t="shared" si="82"/>
        <v>0.4506944444444444</v>
      </c>
      <c r="T865" s="13">
        <f t="shared" si="83"/>
        <v>275.99999999999989</v>
      </c>
    </row>
    <row r="866" spans="1:20" x14ac:dyDescent="0.25">
      <c r="A866" s="6" t="s">
        <v>1582</v>
      </c>
      <c r="B866" s="6">
        <v>42680</v>
      </c>
      <c r="C866" s="6" t="s">
        <v>1583</v>
      </c>
      <c r="D866" s="6" t="str">
        <f>VLOOKUP(C866,'alternate id'!$A$2:$C$956,3,FALSE)</f>
        <v>Sebastian, FL</v>
      </c>
      <c r="E866" s="4">
        <f>VLOOKUP(D866,'sunrise times'!$A$2:$B$956,2,FALSE)</f>
        <v>0.28819444444444448</v>
      </c>
      <c r="F866" s="4"/>
      <c r="G866" s="4">
        <f>VLOOKUP($C866,'time leaving home q1 q2 q3'!$C$2:$F$956,2,FALSE)</f>
        <v>0.29236111111111113</v>
      </c>
      <c r="H866" s="14">
        <f>VLOOKUP($C866,'commute time q1 q2 q3'!$C$2:$F$957,2,FALSE)</f>
        <v>12.042946452840447</v>
      </c>
      <c r="I866" s="4">
        <f t="shared" si="78"/>
        <v>0.30069444444444449</v>
      </c>
      <c r="J866" s="13">
        <f t="shared" si="79"/>
        <v>18.000000000000014</v>
      </c>
      <c r="K866" s="4"/>
      <c r="L866" s="4">
        <f>VLOOKUP($C866,'time leaving home q1 q2 q3'!$C$2:$F$956,3,FALSE)</f>
        <v>0.32500000000000001</v>
      </c>
      <c r="M866" s="14">
        <f>VLOOKUP($C866,'commute time q1 q2 q3'!$C$2:$F$957,3,FALSE)</f>
        <v>18.095057856602143</v>
      </c>
      <c r="N866" s="4">
        <f t="shared" si="80"/>
        <v>0.33750000000000002</v>
      </c>
      <c r="O866" s="13">
        <f t="shared" si="81"/>
        <v>71</v>
      </c>
      <c r="Q866" s="4">
        <f>VLOOKUP($C866,'time leaving home q1 q2 q3'!$C$2:$F$956,4,FALSE)</f>
        <v>0.36458333333333331</v>
      </c>
      <c r="R866" s="14">
        <f>VLOOKUP($C866,'commute time q1 q2 q3'!$C$2:$F$957,3,FALSE)</f>
        <v>18.095057856602143</v>
      </c>
      <c r="S866" s="4">
        <f t="shared" si="82"/>
        <v>0.37708333333333333</v>
      </c>
      <c r="T866" s="13">
        <f t="shared" si="83"/>
        <v>127.99999999999994</v>
      </c>
    </row>
    <row r="867" spans="1:20" x14ac:dyDescent="0.25">
      <c r="A867" s="6" t="s">
        <v>1550</v>
      </c>
      <c r="B867" s="6">
        <v>42020</v>
      </c>
      <c r="C867" s="6" t="s">
        <v>1551</v>
      </c>
      <c r="D867" s="6" t="str">
        <f>VLOOKUP(C867,'alternate id'!$A$2:$C$956,3,FALSE)</f>
        <v>San Luis Obispo, CA</v>
      </c>
      <c r="E867" s="4">
        <f>VLOOKUP(D867,'sunrise times'!$A$2:$B$956,2,FALSE)</f>
        <v>0.27430555555555552</v>
      </c>
      <c r="F867" s="4"/>
      <c r="G867" s="4">
        <f>VLOOKUP($C867,'time leaving home q1 q2 q3'!$C$2:$F$956,2,FALSE)</f>
        <v>0.28541666666666665</v>
      </c>
      <c r="H867" s="14">
        <f>VLOOKUP($C867,'commute time q1 q2 q3'!$C$2:$F$957,2,FALSE)</f>
        <v>10.770364192382541</v>
      </c>
      <c r="I867" s="4">
        <f t="shared" si="78"/>
        <v>0.29236111111111107</v>
      </c>
      <c r="J867" s="13">
        <f t="shared" si="79"/>
        <v>25.999999999999986</v>
      </c>
      <c r="K867" s="4"/>
      <c r="L867" s="4">
        <f>VLOOKUP($C867,'time leaving home q1 q2 q3'!$C$2:$F$956,3,FALSE)</f>
        <v>0.32500000000000001</v>
      </c>
      <c r="M867" s="14">
        <f>VLOOKUP($C867,'commute time q1 q2 q3'!$C$2:$F$957,3,FALSE)</f>
        <v>17.52665359244072</v>
      </c>
      <c r="N867" s="4">
        <f t="shared" si="80"/>
        <v>0.33680555555555558</v>
      </c>
      <c r="O867" s="13">
        <f t="shared" si="81"/>
        <v>90.000000000000085</v>
      </c>
      <c r="Q867" s="4">
        <f>VLOOKUP($C867,'time leaving home q1 q2 q3'!$C$2:$F$956,4,FALSE)</f>
        <v>0.37708333333333338</v>
      </c>
      <c r="R867" s="14">
        <f>VLOOKUP($C867,'commute time q1 q2 q3'!$C$2:$F$957,3,FALSE)</f>
        <v>17.52665359244072</v>
      </c>
      <c r="S867" s="4">
        <f t="shared" si="82"/>
        <v>0.38888888888888895</v>
      </c>
      <c r="T867" s="13">
        <f t="shared" si="83"/>
        <v>165.00000000000011</v>
      </c>
    </row>
    <row r="868" spans="1:20" x14ac:dyDescent="0.25">
      <c r="A868" s="6" t="s">
        <v>990</v>
      </c>
      <c r="B868" s="6">
        <v>30460</v>
      </c>
      <c r="C868" s="6" t="s">
        <v>991</v>
      </c>
      <c r="D868" s="6" t="str">
        <f>VLOOKUP(C868,'alternate id'!$A$2:$C$956,3,FALSE)</f>
        <v>Lexington, KY</v>
      </c>
      <c r="E868" s="4">
        <f>VLOOKUP(D868,'sunrise times'!$A$2:$B$956,2,FALSE)</f>
        <v>0.2986111111111111</v>
      </c>
      <c r="F868" s="4"/>
      <c r="G868" s="4">
        <f>VLOOKUP($C868,'time leaving home q1 q2 q3'!$C$2:$F$956,2,FALSE)</f>
        <v>0.29166666666666669</v>
      </c>
      <c r="H868" s="14">
        <f>VLOOKUP($C868,'commute time q1 q2 q3'!$C$2:$F$957,2,FALSE)</f>
        <v>12.331104207256068</v>
      </c>
      <c r="I868" s="4">
        <f t="shared" si="78"/>
        <v>0.30000000000000004</v>
      </c>
      <c r="J868" s="13">
        <f t="shared" si="79"/>
        <v>2.0000000000000728</v>
      </c>
      <c r="K868" s="4"/>
      <c r="L868" s="4">
        <f>VLOOKUP($C868,'time leaving home q1 q2 q3'!$C$2:$F$956,3,FALSE)</f>
        <v>0.32500000000000001</v>
      </c>
      <c r="M868" s="14">
        <f>VLOOKUP($C868,'commute time q1 q2 q3'!$C$2:$F$957,3,FALSE)</f>
        <v>18.522913959787708</v>
      </c>
      <c r="N868" s="4">
        <f t="shared" si="80"/>
        <v>0.33750000000000002</v>
      </c>
      <c r="O868" s="13">
        <f t="shared" si="81"/>
        <v>56.000000000000036</v>
      </c>
      <c r="Q868" s="4">
        <f>VLOOKUP($C868,'time leaving home q1 q2 q3'!$C$2:$F$956,4,FALSE)</f>
        <v>0.39097222222222222</v>
      </c>
      <c r="R868" s="14">
        <f>VLOOKUP($C868,'commute time q1 q2 q3'!$C$2:$F$957,3,FALSE)</f>
        <v>18.522913959787708</v>
      </c>
      <c r="S868" s="4">
        <f t="shared" si="82"/>
        <v>0.40347222222222223</v>
      </c>
      <c r="T868" s="13">
        <f t="shared" si="83"/>
        <v>151.00000000000003</v>
      </c>
    </row>
    <row r="869" spans="1:20" x14ac:dyDescent="0.25">
      <c r="A869" s="6" t="s">
        <v>28</v>
      </c>
      <c r="B869" s="6">
        <v>10580</v>
      </c>
      <c r="C869" s="6" t="s">
        <v>29</v>
      </c>
      <c r="D869" s="6" t="str">
        <f>VLOOKUP(C869,'alternate id'!$A$2:$C$956,3,FALSE)</f>
        <v>Albany, NY</v>
      </c>
      <c r="E869" s="4">
        <f>VLOOKUP(D869,'sunrise times'!$A$2:$B$956,2,FALSE)</f>
        <v>0.26874999999999999</v>
      </c>
      <c r="F869" s="4"/>
      <c r="G869" s="4">
        <f>VLOOKUP($C869,'time leaving home q1 q2 q3'!$C$2:$F$956,2,FALSE)</f>
        <v>0.28958333333333336</v>
      </c>
      <c r="H869" s="14">
        <f>VLOOKUP($C869,'commute time q1 q2 q3'!$C$2:$F$957,2,FALSE)</f>
        <v>12.84163508391987</v>
      </c>
      <c r="I869" s="4">
        <f t="shared" si="78"/>
        <v>0.29791666666666672</v>
      </c>
      <c r="J869" s="13">
        <f t="shared" si="79"/>
        <v>42.000000000000092</v>
      </c>
      <c r="K869" s="4"/>
      <c r="L869" s="4">
        <f>VLOOKUP($C869,'time leaving home q1 q2 q3'!$C$2:$F$956,3,FALSE)</f>
        <v>0.32500000000000001</v>
      </c>
      <c r="M869" s="14">
        <f>VLOOKUP($C869,'commute time q1 q2 q3'!$C$2:$F$957,3,FALSE)</f>
        <v>20.716819322093226</v>
      </c>
      <c r="N869" s="4">
        <f t="shared" si="80"/>
        <v>0.33888888888888891</v>
      </c>
      <c r="O869" s="13">
        <f t="shared" si="81"/>
        <v>101.00000000000003</v>
      </c>
      <c r="Q869" s="4">
        <f>VLOOKUP($C869,'time leaving home q1 q2 q3'!$C$2:$F$956,4,FALSE)</f>
        <v>0.37013888888888885</v>
      </c>
      <c r="R869" s="14">
        <f>VLOOKUP($C869,'commute time q1 q2 q3'!$C$2:$F$957,3,FALSE)</f>
        <v>20.716819322093226</v>
      </c>
      <c r="S869" s="4">
        <f t="shared" si="82"/>
        <v>0.38402777777777775</v>
      </c>
      <c r="T869" s="13">
        <f t="shared" si="83"/>
        <v>165.99999999999997</v>
      </c>
    </row>
    <row r="870" spans="1:20" x14ac:dyDescent="0.25">
      <c r="A870" s="6" t="s">
        <v>1228</v>
      </c>
      <c r="B870" s="6">
        <v>35300</v>
      </c>
      <c r="C870" s="6" t="s">
        <v>1229</v>
      </c>
      <c r="D870" s="6" t="str">
        <f>VLOOKUP(C870,'alternate id'!$A$2:$C$956,3,FALSE)</f>
        <v>New Haven, CT</v>
      </c>
      <c r="E870" s="4">
        <f>VLOOKUP(D870,'sunrise times'!$A$2:$B$956,2,FALSE)</f>
        <v>0.26597222222222222</v>
      </c>
      <c r="F870" s="4"/>
      <c r="G870" s="4">
        <f>VLOOKUP($C870,'time leaving home q1 q2 q3'!$C$2:$F$956,2,FALSE)</f>
        <v>0.28541666666666665</v>
      </c>
      <c r="H870" s="14">
        <f>VLOOKUP($C870,'commute time q1 q2 q3'!$C$2:$F$957,2,FALSE)</f>
        <v>12.964396040852352</v>
      </c>
      <c r="I870" s="4">
        <f t="shared" si="78"/>
        <v>0.29375000000000001</v>
      </c>
      <c r="J870" s="13">
        <f t="shared" si="79"/>
        <v>40.000000000000014</v>
      </c>
      <c r="K870" s="4"/>
      <c r="L870" s="4">
        <f>VLOOKUP($C870,'time leaving home q1 q2 q3'!$C$2:$F$956,3,FALSE)</f>
        <v>0.32500000000000001</v>
      </c>
      <c r="M870" s="14">
        <f>VLOOKUP($C870,'commute time q1 q2 q3'!$C$2:$F$957,3,FALSE)</f>
        <v>21.138088853959594</v>
      </c>
      <c r="N870" s="4">
        <f t="shared" si="80"/>
        <v>0.33958333333333335</v>
      </c>
      <c r="O870" s="13">
        <f t="shared" si="81"/>
        <v>106.00000000000003</v>
      </c>
      <c r="Q870" s="4">
        <f>VLOOKUP($C870,'time leaving home q1 q2 q3'!$C$2:$F$956,4,FALSE)</f>
        <v>0.37291666666666662</v>
      </c>
      <c r="R870" s="14">
        <f>VLOOKUP($C870,'commute time q1 q2 q3'!$C$2:$F$957,3,FALSE)</f>
        <v>21.138088853959594</v>
      </c>
      <c r="S870" s="4">
        <f t="shared" si="82"/>
        <v>0.38749999999999996</v>
      </c>
      <c r="T870" s="13">
        <f t="shared" si="83"/>
        <v>174.99999999999994</v>
      </c>
    </row>
    <row r="871" spans="1:20" x14ac:dyDescent="0.25">
      <c r="A871" s="6" t="s">
        <v>172</v>
      </c>
      <c r="B871" s="6">
        <v>13460</v>
      </c>
      <c r="C871" s="6" t="s">
        <v>173</v>
      </c>
      <c r="D871" s="6" t="str">
        <f>VLOOKUP(C871,'alternate id'!$A$2:$C$956,3,FALSE)</f>
        <v>Bend, OR</v>
      </c>
      <c r="E871" s="4">
        <f>VLOOKUP(D871,'sunrise times'!$A$2:$B$956,2,FALSE)</f>
        <v>0.27499999999999997</v>
      </c>
      <c r="F871" s="4"/>
      <c r="G871" s="4">
        <f>VLOOKUP($C871,'time leaving home q1 q2 q3'!$C$2:$F$956,2,FALSE)</f>
        <v>0.28888888888888892</v>
      </c>
      <c r="H871" s="14">
        <f>VLOOKUP($C871,'commute time q1 q2 q3'!$C$2:$F$957,2,FALSE)</f>
        <v>10.463229920945992</v>
      </c>
      <c r="I871" s="4">
        <f t="shared" si="78"/>
        <v>0.29583333333333334</v>
      </c>
      <c r="J871" s="13">
        <f t="shared" si="79"/>
        <v>30.000000000000053</v>
      </c>
      <c r="K871" s="4"/>
      <c r="L871" s="4">
        <f>VLOOKUP($C871,'time leaving home q1 q2 q3'!$C$2:$F$956,3,FALSE)</f>
        <v>0.32500000000000001</v>
      </c>
      <c r="M871" s="14">
        <f>VLOOKUP($C871,'commute time q1 q2 q3'!$C$2:$F$957,3,FALSE)</f>
        <v>15.888116040376623</v>
      </c>
      <c r="N871" s="4">
        <f t="shared" si="80"/>
        <v>0.3354166666666667</v>
      </c>
      <c r="O871" s="13">
        <f t="shared" si="81"/>
        <v>87.000000000000085</v>
      </c>
      <c r="Q871" s="4">
        <f>VLOOKUP($C871,'time leaving home q1 q2 q3'!$C$2:$F$956,4,FALSE)</f>
        <v>0.375</v>
      </c>
      <c r="R871" s="14">
        <f>VLOOKUP($C871,'commute time q1 q2 q3'!$C$2:$F$957,3,FALSE)</f>
        <v>15.888116040376623</v>
      </c>
      <c r="S871" s="4">
        <f t="shared" si="82"/>
        <v>0.38541666666666669</v>
      </c>
      <c r="T871" s="13">
        <f t="shared" si="83"/>
        <v>159.00000000000009</v>
      </c>
    </row>
    <row r="872" spans="1:20" x14ac:dyDescent="0.25">
      <c r="A872" s="6" t="s">
        <v>1736</v>
      </c>
      <c r="B872" s="6">
        <v>45780</v>
      </c>
      <c r="C872" s="6" t="s">
        <v>1737</v>
      </c>
      <c r="D872" s="6" t="str">
        <f>VLOOKUP(C872,'alternate id'!$A$2:$C$956,3,FALSE)</f>
        <v>Toledo, OH</v>
      </c>
      <c r="E872" s="4">
        <f>VLOOKUP(D872,'sunrise times'!$A$2:$B$956,2,FALSE)</f>
        <v>0.29583333333333334</v>
      </c>
      <c r="F872" s="4"/>
      <c r="G872" s="4">
        <f>VLOOKUP($C872,'time leaving home q1 q2 q3'!$C$2:$F$956,2,FALSE)</f>
        <v>0.28541666666666665</v>
      </c>
      <c r="H872" s="14">
        <f>VLOOKUP($C872,'commute time q1 q2 q3'!$C$2:$F$957,2,FALSE)</f>
        <v>11.679995160607344</v>
      </c>
      <c r="I872" s="4">
        <f t="shared" si="78"/>
        <v>0.29305555555555551</v>
      </c>
      <c r="J872" s="13">
        <f t="shared" si="79"/>
        <v>-4.0000000000000657</v>
      </c>
      <c r="K872" s="4"/>
      <c r="L872" s="4">
        <f>VLOOKUP($C872,'time leaving home q1 q2 q3'!$C$2:$F$956,3,FALSE)</f>
        <v>0.32500000000000001</v>
      </c>
      <c r="M872" s="14">
        <f>VLOOKUP($C872,'commute time q1 q2 q3'!$C$2:$F$957,3,FALSE)</f>
        <v>18.093386654817447</v>
      </c>
      <c r="N872" s="4">
        <f t="shared" si="80"/>
        <v>0.33750000000000002</v>
      </c>
      <c r="O872" s="13">
        <f t="shared" si="81"/>
        <v>60.000000000000021</v>
      </c>
      <c r="Q872" s="4">
        <f>VLOOKUP($C872,'time leaving home q1 q2 q3'!$C$2:$F$956,4,FALSE)</f>
        <v>0.40416666666666662</v>
      </c>
      <c r="R872" s="14">
        <f>VLOOKUP($C872,'commute time q1 q2 q3'!$C$2:$F$957,3,FALSE)</f>
        <v>18.093386654817447</v>
      </c>
      <c r="S872" s="4">
        <f t="shared" si="82"/>
        <v>0.41666666666666663</v>
      </c>
      <c r="T872" s="13">
        <f t="shared" si="83"/>
        <v>173.99999999999994</v>
      </c>
    </row>
    <row r="873" spans="1:20" x14ac:dyDescent="0.25">
      <c r="A873" s="6" t="s">
        <v>822</v>
      </c>
      <c r="B873" s="6">
        <v>26980</v>
      </c>
      <c r="C873" s="6" t="s">
        <v>823</v>
      </c>
      <c r="D873" s="6" t="str">
        <f>VLOOKUP(C873,'alternate id'!$A$2:$C$956,3,FALSE)</f>
        <v>Iowa City, IA</v>
      </c>
      <c r="E873" s="4">
        <f>VLOOKUP(D873,'sunrise times'!$A$2:$B$956,2,FALSE)</f>
        <v>0.27638888888888885</v>
      </c>
      <c r="F873" s="4"/>
      <c r="G873" s="4">
        <f>VLOOKUP($C873,'time leaving home q1 q2 q3'!$C$2:$F$956,2,FALSE)</f>
        <v>0.29166666666666669</v>
      </c>
      <c r="H873" s="14">
        <f>VLOOKUP($C873,'commute time q1 q2 q3'!$C$2:$F$957,2,FALSE)</f>
        <v>11.127553562531141</v>
      </c>
      <c r="I873" s="4">
        <f t="shared" si="78"/>
        <v>0.29930555555555555</v>
      </c>
      <c r="J873" s="13">
        <f t="shared" si="79"/>
        <v>33.000000000000043</v>
      </c>
      <c r="K873" s="4"/>
      <c r="L873" s="4">
        <f>VLOOKUP($C873,'time leaving home q1 q2 q3'!$C$2:$F$956,3,FALSE)</f>
        <v>0.32500000000000001</v>
      </c>
      <c r="M873" s="14">
        <f>VLOOKUP($C873,'commute time q1 q2 q3'!$C$2:$F$957,3,FALSE)</f>
        <v>17.079827141228016</v>
      </c>
      <c r="N873" s="4">
        <f t="shared" si="80"/>
        <v>0.33680555555555558</v>
      </c>
      <c r="O873" s="13">
        <f t="shared" si="81"/>
        <v>87.000000000000085</v>
      </c>
      <c r="Q873" s="4">
        <f>VLOOKUP($C873,'time leaving home q1 q2 q3'!$C$2:$F$956,4,FALSE)</f>
        <v>0.40069444444444446</v>
      </c>
      <c r="R873" s="14">
        <f>VLOOKUP($C873,'commute time q1 q2 q3'!$C$2:$F$957,3,FALSE)</f>
        <v>17.079827141228016</v>
      </c>
      <c r="S873" s="4">
        <f t="shared" si="82"/>
        <v>0.41250000000000003</v>
      </c>
      <c r="T873" s="13">
        <f t="shared" si="83"/>
        <v>196.00000000000011</v>
      </c>
    </row>
    <row r="874" spans="1:20" x14ac:dyDescent="0.25">
      <c r="A874" s="6" t="s">
        <v>168</v>
      </c>
      <c r="B874" s="6">
        <v>13380</v>
      </c>
      <c r="C874" s="6" t="s">
        <v>169</v>
      </c>
      <c r="D874" s="6" t="str">
        <f>VLOOKUP(C874,'alternate id'!$A$2:$C$956,3,FALSE)</f>
        <v>Bellingham, WA</v>
      </c>
      <c r="E874" s="4">
        <f>VLOOKUP(D874,'sunrise times'!$A$2:$B$956,2,FALSE)</f>
        <v>0.27777777777777779</v>
      </c>
      <c r="F874" s="4"/>
      <c r="G874" s="4">
        <f>VLOOKUP($C874,'time leaving home q1 q2 q3'!$C$2:$F$956,2,FALSE)</f>
        <v>0.28333333333333333</v>
      </c>
      <c r="H874" s="14">
        <f>VLOOKUP($C874,'commute time q1 q2 q3'!$C$2:$F$957,2,FALSE)</f>
        <v>11.316706072314169</v>
      </c>
      <c r="I874" s="4">
        <f t="shared" si="78"/>
        <v>0.29097222222222219</v>
      </c>
      <c r="J874" s="13">
        <f t="shared" si="79"/>
        <v>18.999999999999932</v>
      </c>
      <c r="K874" s="4"/>
      <c r="L874" s="4">
        <f>VLOOKUP($C874,'time leaving home q1 q2 q3'!$C$2:$F$956,3,FALSE)</f>
        <v>0.32500000000000001</v>
      </c>
      <c r="M874" s="14">
        <f>VLOOKUP($C874,'commute time q1 q2 q3'!$C$2:$F$957,3,FALSE)</f>
        <v>17.406858835593027</v>
      </c>
      <c r="N874" s="4">
        <f t="shared" si="80"/>
        <v>0.33680555555555558</v>
      </c>
      <c r="O874" s="13">
        <f t="shared" si="81"/>
        <v>85.000000000000014</v>
      </c>
      <c r="Q874" s="4">
        <f>VLOOKUP($C874,'time leaving home q1 q2 q3'!$C$2:$F$956,4,FALSE)</f>
        <v>0.3888888888888889</v>
      </c>
      <c r="R874" s="14">
        <f>VLOOKUP($C874,'commute time q1 q2 q3'!$C$2:$F$957,3,FALSE)</f>
        <v>17.406858835593027</v>
      </c>
      <c r="S874" s="4">
        <f t="shared" si="82"/>
        <v>0.40069444444444446</v>
      </c>
      <c r="T874" s="13">
        <f t="shared" si="83"/>
        <v>177</v>
      </c>
    </row>
    <row r="875" spans="1:20" x14ac:dyDescent="0.25">
      <c r="A875" s="6" t="s">
        <v>1706</v>
      </c>
      <c r="B875" s="6">
        <v>45220</v>
      </c>
      <c r="C875" s="6" t="s">
        <v>1707</v>
      </c>
      <c r="D875" s="6" t="str">
        <f>VLOOKUP(C875,'alternate id'!$A$2:$C$956,3,FALSE)</f>
        <v>Tallahassee, FL</v>
      </c>
      <c r="E875" s="4">
        <f>VLOOKUP(D875,'sunrise times'!$A$2:$B$956,2,FALSE)</f>
        <v>0.2986111111111111</v>
      </c>
      <c r="F875" s="4"/>
      <c r="G875" s="4">
        <f>VLOOKUP($C875,'time leaving home q1 q2 q3'!$C$2:$F$956,2,FALSE)</f>
        <v>0.2951388888888889</v>
      </c>
      <c r="H875" s="14">
        <f>VLOOKUP($C875,'commute time q1 q2 q3'!$C$2:$F$957,2,FALSE)</f>
        <v>13.39614809895401</v>
      </c>
      <c r="I875" s="4">
        <f t="shared" si="78"/>
        <v>0.3041666666666667</v>
      </c>
      <c r="J875" s="13">
        <f t="shared" si="79"/>
        <v>8.0000000000000515</v>
      </c>
      <c r="K875" s="4"/>
      <c r="L875" s="4">
        <f>VLOOKUP($C875,'time leaving home q1 q2 q3'!$C$2:$F$956,3,FALSE)</f>
        <v>0.32500000000000001</v>
      </c>
      <c r="M875" s="14">
        <f>VLOOKUP($C875,'commute time q1 q2 q3'!$C$2:$F$957,3,FALSE)</f>
        <v>20.678419284452602</v>
      </c>
      <c r="N875" s="4">
        <f t="shared" si="80"/>
        <v>0.33888888888888891</v>
      </c>
      <c r="O875" s="13">
        <f t="shared" si="81"/>
        <v>58.000000000000028</v>
      </c>
      <c r="Q875" s="4">
        <f>VLOOKUP($C875,'time leaving home q1 q2 q3'!$C$2:$F$956,4,FALSE)</f>
        <v>0.37222222222222223</v>
      </c>
      <c r="R875" s="14">
        <f>VLOOKUP($C875,'commute time q1 q2 q3'!$C$2:$F$957,3,FALSE)</f>
        <v>20.678419284452602</v>
      </c>
      <c r="S875" s="4">
        <f t="shared" si="82"/>
        <v>0.38611111111111113</v>
      </c>
      <c r="T875" s="13">
        <f t="shared" si="83"/>
        <v>126.00000000000004</v>
      </c>
    </row>
    <row r="876" spans="1:20" x14ac:dyDescent="0.25">
      <c r="A876" s="6" t="s">
        <v>1252</v>
      </c>
      <c r="B876" s="6">
        <v>35840</v>
      </c>
      <c r="C876" s="6" t="s">
        <v>1253</v>
      </c>
      <c r="D876" s="6" t="str">
        <f>VLOOKUP(C876,'alternate id'!$A$2:$C$956,3,FALSE)</f>
        <v>North Port, FL</v>
      </c>
      <c r="E876" s="4">
        <f>VLOOKUP(D876,'sunrise times'!$A$2:$B$956,2,FALSE)</f>
        <v>0.29305555555555557</v>
      </c>
      <c r="F876" s="4"/>
      <c r="G876" s="4">
        <f>VLOOKUP($C876,'time leaving home q1 q2 q3'!$C$2:$F$956,2,FALSE)</f>
        <v>0.29236111111111113</v>
      </c>
      <c r="H876" s="14">
        <f>VLOOKUP($C876,'commute time q1 q2 q3'!$C$2:$F$957,2,FALSE)</f>
        <v>13.152486910994764</v>
      </c>
      <c r="I876" s="4">
        <f t="shared" si="78"/>
        <v>0.30138888888888893</v>
      </c>
      <c r="J876" s="13">
        <f t="shared" si="79"/>
        <v>12.000000000000037</v>
      </c>
      <c r="K876" s="4"/>
      <c r="L876" s="4">
        <f>VLOOKUP($C876,'time leaving home q1 q2 q3'!$C$2:$F$956,3,FALSE)</f>
        <v>0.32500000000000001</v>
      </c>
      <c r="M876" s="14">
        <f>VLOOKUP($C876,'commute time q1 q2 q3'!$C$2:$F$957,3,FALSE)</f>
        <v>20.878671291916326</v>
      </c>
      <c r="N876" s="4">
        <f t="shared" si="80"/>
        <v>0.33888888888888891</v>
      </c>
      <c r="O876" s="13">
        <f t="shared" si="81"/>
        <v>66</v>
      </c>
      <c r="Q876" s="4">
        <f>VLOOKUP($C876,'time leaving home q1 q2 q3'!$C$2:$F$956,4,FALSE)</f>
        <v>0.375</v>
      </c>
      <c r="R876" s="14">
        <f>VLOOKUP($C876,'commute time q1 q2 q3'!$C$2:$F$957,3,FALSE)</f>
        <v>20.878671291916326</v>
      </c>
      <c r="S876" s="4">
        <f t="shared" si="82"/>
        <v>0.3888888888888889</v>
      </c>
      <c r="T876" s="13">
        <f t="shared" si="83"/>
        <v>138</v>
      </c>
    </row>
    <row r="877" spans="1:20" x14ac:dyDescent="0.25">
      <c r="A877" s="6" t="s">
        <v>260</v>
      </c>
      <c r="B877" s="6">
        <v>15380</v>
      </c>
      <c r="C877" s="6" t="s">
        <v>261</v>
      </c>
      <c r="D877" s="6" t="str">
        <f>VLOOKUP(C877,'alternate id'!$A$2:$C$956,3,FALSE)</f>
        <v>Buffalo, NY</v>
      </c>
      <c r="E877" s="4">
        <f>VLOOKUP(D877,'sunrise times'!$A$2:$B$956,2,FALSE)</f>
        <v>0.28263888888888888</v>
      </c>
      <c r="F877" s="4"/>
      <c r="G877" s="4">
        <f>VLOOKUP($C877,'time leaving home q1 q2 q3'!$C$2:$F$956,2,FALSE)</f>
        <v>0.28819444444444448</v>
      </c>
      <c r="H877" s="14">
        <f>VLOOKUP($C877,'commute time q1 q2 q3'!$C$2:$F$957,2,FALSE)</f>
        <v>12.388637139393369</v>
      </c>
      <c r="I877" s="4">
        <f t="shared" si="78"/>
        <v>0.29652777777777783</v>
      </c>
      <c r="J877" s="13">
        <f t="shared" si="79"/>
        <v>20.000000000000089</v>
      </c>
      <c r="K877" s="4"/>
      <c r="L877" s="4">
        <f>VLOOKUP($C877,'time leaving home q1 q2 q3'!$C$2:$F$956,3,FALSE)</f>
        <v>0.32569444444444445</v>
      </c>
      <c r="M877" s="14">
        <f>VLOOKUP($C877,'commute time q1 q2 q3'!$C$2:$F$957,3,FALSE)</f>
        <v>20.145857328927114</v>
      </c>
      <c r="N877" s="4">
        <f t="shared" si="80"/>
        <v>0.33958333333333335</v>
      </c>
      <c r="O877" s="13">
        <f t="shared" si="81"/>
        <v>82.000000000000028</v>
      </c>
      <c r="Q877" s="4">
        <f>VLOOKUP($C877,'time leaving home q1 q2 q3'!$C$2:$F$956,4,FALSE)</f>
        <v>0.3833333333333333</v>
      </c>
      <c r="R877" s="14">
        <f>VLOOKUP($C877,'commute time q1 q2 q3'!$C$2:$F$957,3,FALSE)</f>
        <v>20.145857328927114</v>
      </c>
      <c r="S877" s="4">
        <f t="shared" si="82"/>
        <v>0.3972222222222222</v>
      </c>
      <c r="T877" s="13">
        <f t="shared" si="83"/>
        <v>164.99999999999997</v>
      </c>
    </row>
    <row r="878" spans="1:20" x14ac:dyDescent="0.25">
      <c r="A878" s="6" t="s">
        <v>1068</v>
      </c>
      <c r="B878" s="6">
        <v>32100</v>
      </c>
      <c r="C878" s="6" t="s">
        <v>1069</v>
      </c>
      <c r="D878" s="6" t="str">
        <f>VLOOKUP(C878,'alternate id'!$A$2:$C$956,3,FALSE)</f>
        <v>Marquette, MI</v>
      </c>
      <c r="E878" s="4">
        <f>VLOOKUP(D878,'sunrise times'!$A$2:$B$956,2,FALSE)</f>
        <v>0.30555555555555552</v>
      </c>
      <c r="F878" s="4"/>
      <c r="G878" s="4">
        <f>VLOOKUP($C878,'time leaving home q1 q2 q3'!$C$2:$F$956,2,FALSE)</f>
        <v>0.28263888888888888</v>
      </c>
      <c r="H878" s="14">
        <f>VLOOKUP($C878,'commute time q1 q2 q3'!$C$2:$F$957,2,FALSE)</f>
        <v>8.2212453156529257</v>
      </c>
      <c r="I878" s="4">
        <f t="shared" si="78"/>
        <v>0.28819444444444442</v>
      </c>
      <c r="J878" s="13">
        <f t="shared" si="79"/>
        <v>-24.999999999999993</v>
      </c>
      <c r="K878" s="4"/>
      <c r="L878" s="4">
        <f>VLOOKUP($C878,'time leaving home q1 q2 q3'!$C$2:$F$956,3,FALSE)</f>
        <v>0.32569444444444445</v>
      </c>
      <c r="M878" s="14">
        <f>VLOOKUP($C878,'commute time q1 q2 q3'!$C$2:$F$957,3,FALSE)</f>
        <v>15.031917284783097</v>
      </c>
      <c r="N878" s="4">
        <f t="shared" si="80"/>
        <v>0.33611111111111114</v>
      </c>
      <c r="O878" s="13">
        <f t="shared" si="81"/>
        <v>44.000000000000085</v>
      </c>
      <c r="Q878" s="4">
        <f>VLOOKUP($C878,'time leaving home q1 q2 q3'!$C$2:$F$956,4,FALSE)</f>
        <v>0.40625</v>
      </c>
      <c r="R878" s="14">
        <f>VLOOKUP($C878,'commute time q1 q2 q3'!$C$2:$F$957,3,FALSE)</f>
        <v>15.031917284783097</v>
      </c>
      <c r="S878" s="4">
        <f t="shared" si="82"/>
        <v>0.41666666666666669</v>
      </c>
      <c r="T878" s="13">
        <f t="shared" si="83"/>
        <v>160.00000000000006</v>
      </c>
    </row>
    <row r="879" spans="1:20" x14ac:dyDescent="0.25">
      <c r="A879" s="6" t="s">
        <v>1560</v>
      </c>
      <c r="B879" s="6">
        <v>42220</v>
      </c>
      <c r="C879" s="6" t="s">
        <v>1561</v>
      </c>
      <c r="D879" s="6" t="str">
        <f>VLOOKUP(C879,'alternate id'!$A$2:$C$956,3,FALSE)</f>
        <v>Santa Rosa, CA</v>
      </c>
      <c r="E879" s="4">
        <f>VLOOKUP(D879,'sunrise times'!$A$2:$B$956,2,FALSE)</f>
        <v>0.27986111111111112</v>
      </c>
      <c r="F879" s="4"/>
      <c r="G879" s="4">
        <f>VLOOKUP($C879,'time leaving home q1 q2 q3'!$C$2:$F$956,2,FALSE)</f>
        <v>0.28194444444444444</v>
      </c>
      <c r="H879" s="14">
        <f>VLOOKUP($C879,'commute time q1 q2 q3'!$C$2:$F$957,2,FALSE)</f>
        <v>12.239642275525132</v>
      </c>
      <c r="I879" s="4">
        <f t="shared" si="78"/>
        <v>0.2902777777777778</v>
      </c>
      <c r="J879" s="13">
        <f t="shared" si="79"/>
        <v>15.000000000000027</v>
      </c>
      <c r="K879" s="4"/>
      <c r="L879" s="4">
        <f>VLOOKUP($C879,'time leaving home q1 q2 q3'!$C$2:$F$956,3,FALSE)</f>
        <v>0.32569444444444445</v>
      </c>
      <c r="M879" s="14">
        <f>VLOOKUP($C879,'commute time q1 q2 q3'!$C$2:$F$957,3,FALSE)</f>
        <v>20.447702087747942</v>
      </c>
      <c r="N879" s="4">
        <f t="shared" si="80"/>
        <v>0.33958333333333335</v>
      </c>
      <c r="O879" s="13">
        <f t="shared" si="81"/>
        <v>86.000000000000014</v>
      </c>
      <c r="Q879" s="4">
        <f>VLOOKUP($C879,'time leaving home q1 q2 q3'!$C$2:$F$956,4,FALSE)</f>
        <v>0.37777777777777777</v>
      </c>
      <c r="R879" s="14">
        <f>VLOOKUP($C879,'commute time q1 q2 q3'!$C$2:$F$957,3,FALSE)</f>
        <v>20.447702087747942</v>
      </c>
      <c r="S879" s="4">
        <f t="shared" si="82"/>
        <v>0.39166666666666666</v>
      </c>
      <c r="T879" s="13">
        <f t="shared" si="83"/>
        <v>161</v>
      </c>
    </row>
    <row r="880" spans="1:20" x14ac:dyDescent="0.25">
      <c r="A880" s="6" t="s">
        <v>1378</v>
      </c>
      <c r="B880" s="6">
        <v>38340</v>
      </c>
      <c r="C880" s="6" t="s">
        <v>1379</v>
      </c>
      <c r="D880" s="6" t="str">
        <f>VLOOKUP(C880,'alternate id'!$A$2:$C$956,3,FALSE)</f>
        <v>Pittsfield, MA</v>
      </c>
      <c r="E880" s="4">
        <f>VLOOKUP(D880,'sunrise times'!$A$2:$B$956,2,FALSE)</f>
        <v>0.26666666666666666</v>
      </c>
      <c r="F880" s="4"/>
      <c r="G880" s="4">
        <f>VLOOKUP($C880,'time leaving home q1 q2 q3'!$C$2:$F$956,2,FALSE)</f>
        <v>0.28680555555555559</v>
      </c>
      <c r="H880" s="14">
        <f>VLOOKUP($C880,'commute time q1 q2 q3'!$C$2:$F$957,2,FALSE)</f>
        <v>10.28759696388356</v>
      </c>
      <c r="I880" s="4">
        <f t="shared" si="78"/>
        <v>0.29375000000000001</v>
      </c>
      <c r="J880" s="13">
        <f t="shared" si="79"/>
        <v>39.000000000000021</v>
      </c>
      <c r="K880" s="4"/>
      <c r="L880" s="4">
        <f>VLOOKUP($C880,'time leaving home q1 q2 q3'!$C$2:$F$956,3,FALSE)</f>
        <v>0.32569444444444445</v>
      </c>
      <c r="M880" s="14">
        <f>VLOOKUP($C880,'commute time q1 q2 q3'!$C$2:$F$957,3,FALSE)</f>
        <v>16.410266774454325</v>
      </c>
      <c r="N880" s="4">
        <f t="shared" si="80"/>
        <v>0.33680555555555558</v>
      </c>
      <c r="O880" s="13">
        <f t="shared" si="81"/>
        <v>101.00000000000003</v>
      </c>
      <c r="Q880" s="4">
        <f>VLOOKUP($C880,'time leaving home q1 q2 q3'!$C$2:$F$956,4,FALSE)</f>
        <v>0.38680555555555557</v>
      </c>
      <c r="R880" s="14">
        <f>VLOOKUP($C880,'commute time q1 q2 q3'!$C$2:$F$957,3,FALSE)</f>
        <v>16.410266774454325</v>
      </c>
      <c r="S880" s="4">
        <f t="shared" si="82"/>
        <v>0.3979166666666667</v>
      </c>
      <c r="T880" s="13">
        <f t="shared" si="83"/>
        <v>189.00000000000006</v>
      </c>
    </row>
    <row r="881" spans="1:20" x14ac:dyDescent="0.25">
      <c r="A881" s="6" t="s">
        <v>232</v>
      </c>
      <c r="B881" s="6">
        <v>14700</v>
      </c>
      <c r="C881" s="6" t="s">
        <v>233</v>
      </c>
      <c r="D881" s="6" t="str">
        <f>VLOOKUP(C881,'alternate id'!$A$2:$C$956,3,FALSE)</f>
        <v>Branson, MO</v>
      </c>
      <c r="E881" s="4">
        <f>VLOOKUP(D881,'sunrise times'!$A$2:$B$956,2,FALSE)</f>
        <v>0.28125</v>
      </c>
      <c r="F881" s="4"/>
      <c r="G881" s="4">
        <f>VLOOKUP($C881,'time leaving home q1 q2 q3'!$C$2:$F$956,2,FALSE)</f>
        <v>0.2902777777777778</v>
      </c>
      <c r="H881" s="14">
        <f>VLOOKUP($C881,'commute time q1 q2 q3'!$C$2:$F$957,2,FALSE)</f>
        <v>12.075174512260606</v>
      </c>
      <c r="I881" s="4">
        <f t="shared" si="78"/>
        <v>0.29861111111111116</v>
      </c>
      <c r="J881" s="13">
        <f t="shared" si="79"/>
        <v>25.000000000000071</v>
      </c>
      <c r="K881" s="4"/>
      <c r="L881" s="4">
        <f>VLOOKUP($C881,'time leaving home q1 q2 q3'!$C$2:$F$956,3,FALSE)</f>
        <v>0.32569444444444445</v>
      </c>
      <c r="M881" s="14">
        <f>VLOOKUP($C881,'commute time q1 q2 q3'!$C$2:$F$957,3,FALSE)</f>
        <v>20.348128135854882</v>
      </c>
      <c r="N881" s="4">
        <f t="shared" si="80"/>
        <v>0.33958333333333335</v>
      </c>
      <c r="O881" s="13">
        <f t="shared" si="81"/>
        <v>84.000000000000028</v>
      </c>
      <c r="Q881" s="4">
        <f>VLOOKUP($C881,'time leaving home q1 q2 q3'!$C$2:$F$956,4,FALSE)</f>
        <v>0.40277777777777773</v>
      </c>
      <c r="R881" s="14">
        <f>VLOOKUP($C881,'commute time q1 q2 q3'!$C$2:$F$957,3,FALSE)</f>
        <v>20.348128135854882</v>
      </c>
      <c r="S881" s="4">
        <f t="shared" si="82"/>
        <v>0.41666666666666663</v>
      </c>
      <c r="T881" s="13">
        <f t="shared" si="83"/>
        <v>194.99999999999994</v>
      </c>
    </row>
    <row r="882" spans="1:20" x14ac:dyDescent="0.25">
      <c r="A882" s="6" t="s">
        <v>950</v>
      </c>
      <c r="B882" s="6">
        <v>29660</v>
      </c>
      <c r="C882" s="6" t="s">
        <v>951</v>
      </c>
      <c r="D882" s="6" t="str">
        <f>VLOOKUP(C882,'alternate id'!$A$2:$C$956,3,FALSE)</f>
        <v>Laramie, WY</v>
      </c>
      <c r="E882" s="4">
        <f>VLOOKUP(D882,'sunrise times'!$A$2:$B$956,2,FALSE)</f>
        <v>0.27361111111111108</v>
      </c>
      <c r="F882" s="4"/>
      <c r="G882" s="4">
        <f>VLOOKUP($C882,'time leaving home q1 q2 q3'!$C$2:$F$956,2,FALSE)</f>
        <v>0.29444444444444445</v>
      </c>
      <c r="H882" s="14">
        <f>VLOOKUP($C882,'commute time q1 q2 q3'!$C$2:$F$957,2,FALSE)</f>
        <v>6.9409899594856439</v>
      </c>
      <c r="I882" s="4">
        <f t="shared" si="78"/>
        <v>0.2986111111111111</v>
      </c>
      <c r="J882" s="13">
        <f t="shared" si="79"/>
        <v>36.000000000000028</v>
      </c>
      <c r="K882" s="4"/>
      <c r="L882" s="4">
        <f>VLOOKUP($C882,'time leaving home q1 q2 q3'!$C$2:$F$956,3,FALSE)</f>
        <v>0.32569444444444445</v>
      </c>
      <c r="M882" s="14">
        <f>VLOOKUP($C882,'commute time q1 q2 q3'!$C$2:$F$957,3,FALSE)</f>
        <v>11.08811094199222</v>
      </c>
      <c r="N882" s="4">
        <f t="shared" si="80"/>
        <v>0.33333333333333331</v>
      </c>
      <c r="O882" s="13">
        <f t="shared" si="81"/>
        <v>86.000000000000014</v>
      </c>
      <c r="Q882" s="4">
        <f>VLOOKUP($C882,'time leaving home q1 q2 q3'!$C$2:$F$956,4,FALSE)</f>
        <v>0.39166666666666666</v>
      </c>
      <c r="R882" s="14">
        <f>VLOOKUP($C882,'commute time q1 q2 q3'!$C$2:$F$957,3,FALSE)</f>
        <v>11.08811094199222</v>
      </c>
      <c r="S882" s="4">
        <f t="shared" si="82"/>
        <v>0.39930555555555552</v>
      </c>
      <c r="T882" s="13">
        <f t="shared" si="83"/>
        <v>181</v>
      </c>
    </row>
    <row r="883" spans="1:20" x14ac:dyDescent="0.25">
      <c r="A883" s="6" t="s">
        <v>220</v>
      </c>
      <c r="B883" s="6">
        <v>14460</v>
      </c>
      <c r="C883" s="6" t="s">
        <v>221</v>
      </c>
      <c r="D883" s="6" t="str">
        <f>VLOOKUP(C883,'alternate id'!$A$2:$C$956,3,FALSE)</f>
        <v>Boston, MA</v>
      </c>
      <c r="E883" s="4">
        <f>VLOOKUP(D883,'sunrise times'!$A$2:$B$956,2,FALSE)</f>
        <v>0.26111111111111113</v>
      </c>
      <c r="F883" s="4"/>
      <c r="G883" s="4">
        <f>VLOOKUP($C883,'time leaving home q1 q2 q3'!$C$2:$F$956,2,FALSE)</f>
        <v>0.28680555555555559</v>
      </c>
      <c r="H883" s="14">
        <f>VLOOKUP($C883,'commute time q1 q2 q3'!$C$2:$F$957,2,FALSE)</f>
        <v>15.805768935039067</v>
      </c>
      <c r="I883" s="4">
        <f t="shared" si="78"/>
        <v>0.29722222222222228</v>
      </c>
      <c r="J883" s="13">
        <f t="shared" si="79"/>
        <v>52.00000000000005</v>
      </c>
      <c r="K883" s="4"/>
      <c r="L883" s="4">
        <f>VLOOKUP($C883,'time leaving home q1 q2 q3'!$C$2:$F$956,3,FALSE)</f>
        <v>0.32569444444444445</v>
      </c>
      <c r="M883" s="14">
        <f>VLOOKUP($C883,'commute time q1 q2 q3'!$C$2:$F$957,3,FALSE)</f>
        <v>26.383645860618479</v>
      </c>
      <c r="N883" s="4">
        <f t="shared" si="80"/>
        <v>0.34375</v>
      </c>
      <c r="O883" s="13">
        <f t="shared" si="81"/>
        <v>118.99999999999997</v>
      </c>
      <c r="Q883" s="4">
        <f>VLOOKUP($C883,'time leaving home q1 q2 q3'!$C$2:$F$956,4,FALSE)</f>
        <v>0.37083333333333335</v>
      </c>
      <c r="R883" s="14">
        <f>VLOOKUP($C883,'commute time q1 q2 q3'!$C$2:$F$957,3,FALSE)</f>
        <v>26.383645860618479</v>
      </c>
      <c r="S883" s="4">
        <f t="shared" si="82"/>
        <v>0.3888888888888889</v>
      </c>
      <c r="T883" s="13">
        <f t="shared" si="83"/>
        <v>184</v>
      </c>
    </row>
    <row r="884" spans="1:20" x14ac:dyDescent="0.25">
      <c r="A884" s="6" t="s">
        <v>1172</v>
      </c>
      <c r="B884" s="6">
        <v>34140</v>
      </c>
      <c r="C884" s="6" t="s">
        <v>1173</v>
      </c>
      <c r="D884" s="6" t="str">
        <f>VLOOKUP(C884,'alternate id'!$A$2:$C$956,3,FALSE)</f>
        <v>Moscow, ID</v>
      </c>
      <c r="E884" s="4">
        <f>VLOOKUP(D884,'sunrise times'!$A$2:$B$956,2,FALSE)</f>
        <v>0.26319444444444445</v>
      </c>
      <c r="F884" s="4"/>
      <c r="G884" s="4">
        <f>VLOOKUP($C884,'time leaving home q1 q2 q3'!$C$2:$F$956,2,FALSE)</f>
        <v>0.2902777777777778</v>
      </c>
      <c r="H884" s="14">
        <f>VLOOKUP($C884,'commute time q1 q2 q3'!$C$2:$F$957,2,FALSE)</f>
        <v>8.29192546583851</v>
      </c>
      <c r="I884" s="4">
        <f t="shared" si="78"/>
        <v>0.29583333333333334</v>
      </c>
      <c r="J884" s="13">
        <f t="shared" si="79"/>
        <v>46.999999999999993</v>
      </c>
      <c r="K884" s="4"/>
      <c r="L884" s="4">
        <f>VLOOKUP($C884,'time leaving home q1 q2 q3'!$C$2:$F$956,3,FALSE)</f>
        <v>0.32569444444444445</v>
      </c>
      <c r="M884" s="14">
        <f>VLOOKUP($C884,'commute time q1 q2 q3'!$C$2:$F$957,3,FALSE)</f>
        <v>15.020164986251146</v>
      </c>
      <c r="N884" s="4">
        <f t="shared" si="80"/>
        <v>0.33611111111111114</v>
      </c>
      <c r="O884" s="13">
        <f t="shared" si="81"/>
        <v>105.00000000000003</v>
      </c>
      <c r="Q884" s="4">
        <f>VLOOKUP($C884,'time leaving home q1 q2 q3'!$C$2:$F$956,4,FALSE)</f>
        <v>0.39374999999999999</v>
      </c>
      <c r="R884" s="14">
        <f>VLOOKUP($C884,'commute time q1 q2 q3'!$C$2:$F$957,3,FALSE)</f>
        <v>15.020164986251146</v>
      </c>
      <c r="S884" s="4">
        <f t="shared" si="82"/>
        <v>0.40416666666666667</v>
      </c>
      <c r="T884" s="13">
        <f t="shared" si="83"/>
        <v>203</v>
      </c>
    </row>
    <row r="885" spans="1:20" x14ac:dyDescent="0.25">
      <c r="A885" s="6" t="s">
        <v>754</v>
      </c>
      <c r="B885" s="6">
        <v>25700</v>
      </c>
      <c r="C885" s="6" t="s">
        <v>755</v>
      </c>
      <c r="D885" s="6" t="str">
        <f>VLOOKUP(C885,'alternate id'!$A$2:$C$956,3,FALSE)</f>
        <v>Hays, KS</v>
      </c>
      <c r="E885" s="4">
        <f>VLOOKUP(D885,'sunrise times'!$A$2:$B$956,2,FALSE)</f>
        <v>0.29791666666666666</v>
      </c>
      <c r="F885" s="4"/>
      <c r="G885" s="4">
        <f>VLOOKUP($C885,'time leaving home q1 q2 q3'!$C$2:$F$956,2,FALSE)</f>
        <v>0.29583333333333334</v>
      </c>
      <c r="H885" s="14">
        <f>VLOOKUP($C885,'commute time q1 q2 q3'!$C$2:$F$957,2,FALSE)</f>
        <v>6.8424593533918898</v>
      </c>
      <c r="I885" s="4">
        <f t="shared" si="78"/>
        <v>0.3</v>
      </c>
      <c r="J885" s="13">
        <f t="shared" si="79"/>
        <v>2.9999999999999893</v>
      </c>
      <c r="K885" s="4"/>
      <c r="L885" s="4">
        <f>VLOOKUP($C885,'time leaving home q1 q2 q3'!$C$2:$F$956,3,FALSE)</f>
        <v>0.32569444444444445</v>
      </c>
      <c r="M885" s="14">
        <f>VLOOKUP($C885,'commute time q1 q2 q3'!$C$2:$F$957,3,FALSE)</f>
        <v>10.901390907203654</v>
      </c>
      <c r="N885" s="4">
        <f t="shared" si="80"/>
        <v>0.33263888888888887</v>
      </c>
      <c r="O885" s="13">
        <f t="shared" si="81"/>
        <v>49.999999999999986</v>
      </c>
      <c r="Q885" s="4">
        <f>VLOOKUP($C885,'time leaving home q1 q2 q3'!$C$2:$F$956,4,FALSE)</f>
        <v>0.4145833333333333</v>
      </c>
      <c r="R885" s="14">
        <f>VLOOKUP($C885,'commute time q1 q2 q3'!$C$2:$F$957,3,FALSE)</f>
        <v>10.901390907203654</v>
      </c>
      <c r="S885" s="4">
        <f t="shared" si="82"/>
        <v>0.42152777777777772</v>
      </c>
      <c r="T885" s="13">
        <f t="shared" si="83"/>
        <v>177.99999999999991</v>
      </c>
    </row>
    <row r="886" spans="1:20" x14ac:dyDescent="0.25">
      <c r="A886" s="6" t="s">
        <v>910</v>
      </c>
      <c r="B886" s="6">
        <v>28860</v>
      </c>
      <c r="C886" s="6" t="s">
        <v>911</v>
      </c>
      <c r="D886" s="6" t="str">
        <f>VLOOKUP(C886,'alternate id'!$A$2:$C$956,3,FALSE)</f>
        <v>Kirksville, MO</v>
      </c>
      <c r="E886" s="4">
        <f>VLOOKUP(D886,'sunrise times'!$A$2:$B$956,2,FALSE)</f>
        <v>0.27916666666666667</v>
      </c>
      <c r="F886" s="4"/>
      <c r="G886" s="4">
        <f>VLOOKUP($C886,'time leaving home q1 q2 q3'!$C$2:$F$956,2,FALSE)</f>
        <v>0.29236111111111113</v>
      </c>
      <c r="H886" s="14">
        <f>VLOOKUP($C886,'commute time q1 q2 q3'!$C$2:$F$957,2,FALSE)</f>
        <v>7.1211815198182276</v>
      </c>
      <c r="I886" s="4">
        <f t="shared" si="78"/>
        <v>0.29722222222222222</v>
      </c>
      <c r="J886" s="13">
        <f t="shared" si="79"/>
        <v>25.999999999999986</v>
      </c>
      <c r="K886" s="4"/>
      <c r="L886" s="4">
        <f>VLOOKUP($C886,'time leaving home q1 q2 q3'!$C$2:$F$956,3,FALSE)</f>
        <v>0.32569444444444445</v>
      </c>
      <c r="M886" s="14">
        <f>VLOOKUP($C886,'commute time q1 q2 q3'!$C$2:$F$957,3,FALSE)</f>
        <v>12.330864197530865</v>
      </c>
      <c r="N886" s="4">
        <f t="shared" si="80"/>
        <v>0.33402777777777781</v>
      </c>
      <c r="O886" s="13">
        <f t="shared" si="81"/>
        <v>79.000000000000043</v>
      </c>
      <c r="Q886" s="4">
        <f>VLOOKUP($C886,'time leaving home q1 q2 q3'!$C$2:$F$956,4,FALSE)</f>
        <v>0.41041666666666665</v>
      </c>
      <c r="R886" s="14">
        <f>VLOOKUP($C886,'commute time q1 q2 q3'!$C$2:$F$957,3,FALSE)</f>
        <v>12.330864197530865</v>
      </c>
      <c r="S886" s="4">
        <f t="shared" si="82"/>
        <v>0.41875000000000001</v>
      </c>
      <c r="T886" s="13">
        <f t="shared" si="83"/>
        <v>201</v>
      </c>
    </row>
    <row r="887" spans="1:20" x14ac:dyDescent="0.25">
      <c r="A887" s="6" t="s">
        <v>1032</v>
      </c>
      <c r="B887" s="6">
        <v>31380</v>
      </c>
      <c r="C887" s="6" t="s">
        <v>1033</v>
      </c>
      <c r="D887" s="6" t="str">
        <f>VLOOKUP(C887,'alternate id'!$A$2:$C$956,3,FALSE)</f>
        <v>Macomb, IL</v>
      </c>
      <c r="E887" s="4">
        <f>VLOOKUP(D887,'sunrise times'!$A$2:$B$956,2,FALSE)</f>
        <v>0.27361111111111108</v>
      </c>
      <c r="F887" s="4"/>
      <c r="G887" s="4">
        <f>VLOOKUP($C887,'time leaving home q1 q2 q3'!$C$2:$F$956,2,FALSE)</f>
        <v>0.28611111111111109</v>
      </c>
      <c r="H887" s="14">
        <f>VLOOKUP($C887,'commute time q1 q2 q3'!$C$2:$F$957,2,FALSE)</f>
        <v>6.7909231108173609</v>
      </c>
      <c r="I887" s="4">
        <f t="shared" si="78"/>
        <v>0.29027777777777775</v>
      </c>
      <c r="J887" s="13">
        <f t="shared" si="79"/>
        <v>23.999999999999993</v>
      </c>
      <c r="K887" s="4"/>
      <c r="L887" s="4">
        <f>VLOOKUP($C887,'time leaving home q1 q2 q3'!$C$2:$F$956,3,FALSE)</f>
        <v>0.32569444444444445</v>
      </c>
      <c r="M887" s="14">
        <f>VLOOKUP($C887,'commute time q1 q2 q3'!$C$2:$F$957,3,FALSE)</f>
        <v>11.434941520467836</v>
      </c>
      <c r="N887" s="4">
        <f t="shared" si="80"/>
        <v>0.33333333333333331</v>
      </c>
      <c r="O887" s="13">
        <f t="shared" si="81"/>
        <v>86.000000000000014</v>
      </c>
      <c r="Q887" s="4">
        <f>VLOOKUP($C887,'time leaving home q1 q2 q3'!$C$2:$F$956,4,FALSE)</f>
        <v>0.41250000000000003</v>
      </c>
      <c r="R887" s="14">
        <f>VLOOKUP($C887,'commute time q1 q2 q3'!$C$2:$F$957,3,FALSE)</f>
        <v>11.434941520467836</v>
      </c>
      <c r="S887" s="4">
        <f t="shared" si="82"/>
        <v>0.4201388888888889</v>
      </c>
      <c r="T887" s="13">
        <f t="shared" si="83"/>
        <v>211.00000000000003</v>
      </c>
    </row>
    <row r="888" spans="1:20" x14ac:dyDescent="0.25">
      <c r="A888" s="6" t="s">
        <v>522</v>
      </c>
      <c r="B888" s="6">
        <v>20780</v>
      </c>
      <c r="C888" s="6" t="s">
        <v>523</v>
      </c>
      <c r="D888" s="6" t="str">
        <f>VLOOKUP(C888,'alternate id'!$A$2:$C$956,3,FALSE)</f>
        <v>Edwards, CO</v>
      </c>
      <c r="E888" s="4">
        <f>VLOOKUP(D888,'sunrise times'!$A$2:$B$956,2,FALSE)</f>
        <v>0.27638888888888885</v>
      </c>
      <c r="F888" s="4"/>
      <c r="G888" s="4">
        <f>VLOOKUP($C888,'time leaving home q1 q2 q3'!$C$2:$F$956,2,FALSE)</f>
        <v>0.28680555555555559</v>
      </c>
      <c r="H888" s="14">
        <f>VLOOKUP($C888,'commute time q1 q2 q3'!$C$2:$F$957,2,FALSE)</f>
        <v>10.484641039143408</v>
      </c>
      <c r="I888" s="4">
        <f t="shared" si="78"/>
        <v>0.29375000000000001</v>
      </c>
      <c r="J888" s="13">
        <f t="shared" si="79"/>
        <v>25.000000000000071</v>
      </c>
      <c r="K888" s="4"/>
      <c r="L888" s="4">
        <f>VLOOKUP($C888,'time leaving home q1 q2 q3'!$C$2:$F$956,3,FALSE)</f>
        <v>0.32569444444444445</v>
      </c>
      <c r="M888" s="14">
        <f>VLOOKUP($C888,'commute time q1 q2 q3'!$C$2:$F$957,3,FALSE)</f>
        <v>17.412655279503106</v>
      </c>
      <c r="N888" s="4">
        <f t="shared" si="80"/>
        <v>0.33750000000000002</v>
      </c>
      <c r="O888" s="13">
        <f t="shared" si="81"/>
        <v>88.000000000000085</v>
      </c>
      <c r="Q888" s="4">
        <f>VLOOKUP($C888,'time leaving home q1 q2 q3'!$C$2:$F$956,4,FALSE)</f>
        <v>0.37916666666666665</v>
      </c>
      <c r="R888" s="14">
        <f>VLOOKUP($C888,'commute time q1 q2 q3'!$C$2:$F$957,3,FALSE)</f>
        <v>17.412655279503106</v>
      </c>
      <c r="S888" s="4">
        <f t="shared" si="82"/>
        <v>0.39097222222222222</v>
      </c>
      <c r="T888" s="13">
        <f t="shared" si="83"/>
        <v>165.00000000000006</v>
      </c>
    </row>
    <row r="889" spans="1:20" x14ac:dyDescent="0.25">
      <c r="A889" s="6" t="s">
        <v>548</v>
      </c>
      <c r="B889" s="6">
        <v>21380</v>
      </c>
      <c r="C889" s="6" t="s">
        <v>549</v>
      </c>
      <c r="D889" s="6" t="str">
        <f>VLOOKUP(C889,'alternate id'!$A$2:$C$956,3,FALSE)</f>
        <v>Emporia, KS</v>
      </c>
      <c r="E889" s="4">
        <f>VLOOKUP(D889,'sunrise times'!$A$2:$B$956,2,FALSE)</f>
        <v>0.28958333333333336</v>
      </c>
      <c r="F889" s="4"/>
      <c r="G889" s="4">
        <f>VLOOKUP($C889,'time leaving home q1 q2 q3'!$C$2:$F$956,2,FALSE)</f>
        <v>0.27777777777777779</v>
      </c>
      <c r="H889" s="14">
        <f>VLOOKUP($C889,'commute time q1 q2 q3'!$C$2:$F$957,2,FALSE)</f>
        <v>6.8153713298791017</v>
      </c>
      <c r="I889" s="4">
        <f t="shared" si="78"/>
        <v>0.28194444444444444</v>
      </c>
      <c r="J889" s="13">
        <f t="shared" si="79"/>
        <v>-11.000000000000041</v>
      </c>
      <c r="K889" s="4"/>
      <c r="L889" s="4">
        <f>VLOOKUP($C889,'time leaving home q1 q2 q3'!$C$2:$F$956,3,FALSE)</f>
        <v>0.32569444444444445</v>
      </c>
      <c r="M889" s="14">
        <f>VLOOKUP($C889,'commute time q1 q2 q3'!$C$2:$F$957,3,FALSE)</f>
        <v>11.293179317931793</v>
      </c>
      <c r="N889" s="4">
        <f t="shared" si="80"/>
        <v>0.33333333333333331</v>
      </c>
      <c r="O889" s="13">
        <f t="shared" si="81"/>
        <v>62.999999999999936</v>
      </c>
      <c r="Q889" s="4">
        <f>VLOOKUP($C889,'time leaving home q1 q2 q3'!$C$2:$F$956,4,FALSE)</f>
        <v>0.44166666666666665</v>
      </c>
      <c r="R889" s="14">
        <f>VLOOKUP($C889,'commute time q1 q2 q3'!$C$2:$F$957,3,FALSE)</f>
        <v>11.293179317931793</v>
      </c>
      <c r="S889" s="4">
        <f t="shared" si="82"/>
        <v>0.44930555555555551</v>
      </c>
      <c r="T889" s="13">
        <f t="shared" si="83"/>
        <v>229.99999999999989</v>
      </c>
    </row>
    <row r="890" spans="1:20" x14ac:dyDescent="0.25">
      <c r="A890" s="6" t="s">
        <v>600</v>
      </c>
      <c r="B890" s="6">
        <v>22380</v>
      </c>
      <c r="C890" s="6" t="s">
        <v>601</v>
      </c>
      <c r="D890" s="6" t="str">
        <f>VLOOKUP(C890,'alternate id'!$A$2:$C$956,3,FALSE)</f>
        <v>Flagstaff, AZ</v>
      </c>
      <c r="E890" s="4">
        <f>VLOOKUP(D890,'sunrise times'!$A$2:$B$956,2,FALSE)</f>
        <v>0.2638888888888889</v>
      </c>
      <c r="F890" s="4"/>
      <c r="G890" s="4">
        <f>VLOOKUP($C890,'time leaving home q1 q2 q3'!$C$2:$F$956,2,FALSE)</f>
        <v>0.28541666666666665</v>
      </c>
      <c r="H890" s="14">
        <f>VLOOKUP($C890,'commute time q1 q2 q3'!$C$2:$F$957,2,FALSE)</f>
        <v>8.4220329539122822</v>
      </c>
      <c r="I890" s="4">
        <f t="shared" si="78"/>
        <v>0.29097222222222219</v>
      </c>
      <c r="J890" s="13">
        <f t="shared" si="79"/>
        <v>38.999999999999943</v>
      </c>
      <c r="K890" s="4"/>
      <c r="L890" s="4">
        <f>VLOOKUP($C890,'time leaving home q1 q2 q3'!$C$2:$F$956,3,FALSE)</f>
        <v>0.32569444444444445</v>
      </c>
      <c r="M890" s="14">
        <f>VLOOKUP($C890,'commute time q1 q2 q3'!$C$2:$F$957,3,FALSE)</f>
        <v>13.603948180135719</v>
      </c>
      <c r="N890" s="4">
        <f t="shared" si="80"/>
        <v>0.33472222222222225</v>
      </c>
      <c r="O890" s="13">
        <f t="shared" si="81"/>
        <v>102.00000000000004</v>
      </c>
      <c r="Q890" s="4">
        <f>VLOOKUP($C890,'time leaving home q1 q2 q3'!$C$2:$F$956,4,FALSE)</f>
        <v>0.40208333333333335</v>
      </c>
      <c r="R890" s="14">
        <f>VLOOKUP($C890,'commute time q1 q2 q3'!$C$2:$F$957,3,FALSE)</f>
        <v>13.603948180135719</v>
      </c>
      <c r="S890" s="4">
        <f t="shared" si="82"/>
        <v>0.41111111111111115</v>
      </c>
      <c r="T890" s="13">
        <f t="shared" si="83"/>
        <v>212.00000000000006</v>
      </c>
    </row>
    <row r="891" spans="1:20" x14ac:dyDescent="0.25">
      <c r="A891" s="6" t="s">
        <v>180</v>
      </c>
      <c r="B891" s="6">
        <v>13660</v>
      </c>
      <c r="C891" s="6" t="s">
        <v>181</v>
      </c>
      <c r="D891" s="6" t="str">
        <f>VLOOKUP(C891,'alternate id'!$A$2:$C$956,3,FALSE)</f>
        <v>Big Rapids, MI</v>
      </c>
      <c r="E891" s="4">
        <f>VLOOKUP(D891,'sunrise times'!$A$2:$B$956,2,FALSE)</f>
        <v>0.30069444444444443</v>
      </c>
      <c r="F891" s="4"/>
      <c r="G891" s="4">
        <f>VLOOKUP($C891,'time leaving home q1 q2 q3'!$C$2:$F$956,2,FALSE)</f>
        <v>0.27777777777777779</v>
      </c>
      <c r="H891" s="14">
        <f>VLOOKUP($C891,'commute time q1 q2 q3'!$C$2:$F$957,2,FALSE)</f>
        <v>8.5036311967161353</v>
      </c>
      <c r="I891" s="4">
        <f t="shared" si="78"/>
        <v>0.28333333333333333</v>
      </c>
      <c r="J891" s="13">
        <f t="shared" si="79"/>
        <v>-24.999999999999993</v>
      </c>
      <c r="K891" s="4"/>
      <c r="L891" s="4">
        <f>VLOOKUP($C891,'time leaving home q1 q2 q3'!$C$2:$F$956,3,FALSE)</f>
        <v>0.32569444444444445</v>
      </c>
      <c r="M891" s="14">
        <f>VLOOKUP($C891,'commute time q1 q2 q3'!$C$2:$F$957,3,FALSE)</f>
        <v>16.781603987313094</v>
      </c>
      <c r="N891" s="4">
        <f t="shared" si="80"/>
        <v>0.33680555555555558</v>
      </c>
      <c r="O891" s="13">
        <f t="shared" si="81"/>
        <v>52.00000000000005</v>
      </c>
      <c r="Q891" s="4">
        <f>VLOOKUP($C891,'time leaving home q1 q2 q3'!$C$2:$F$956,4,FALSE)</f>
        <v>0.44791666666666669</v>
      </c>
      <c r="R891" s="14">
        <f>VLOOKUP($C891,'commute time q1 q2 q3'!$C$2:$F$957,3,FALSE)</f>
        <v>16.781603987313094</v>
      </c>
      <c r="S891" s="4">
        <f t="shared" si="82"/>
        <v>0.45902777777777781</v>
      </c>
      <c r="T891" s="13">
        <f t="shared" si="83"/>
        <v>228.00000000000009</v>
      </c>
    </row>
    <row r="892" spans="1:20" x14ac:dyDescent="0.25">
      <c r="A892" s="6" t="s">
        <v>1298</v>
      </c>
      <c r="B892" s="6">
        <v>36740</v>
      </c>
      <c r="C892" s="6" t="s">
        <v>1299</v>
      </c>
      <c r="D892" s="6" t="str">
        <f>VLOOKUP(C892,'alternate id'!$A$2:$C$956,3,FALSE)</f>
        <v>Orlando, FL</v>
      </c>
      <c r="E892" s="4">
        <f>VLOOKUP(D892,'sunrise times'!$A$2:$B$956,2,FALSE)</f>
        <v>0.29097222222222224</v>
      </c>
      <c r="F892" s="4"/>
      <c r="G892" s="4">
        <f>VLOOKUP($C892,'time leaving home q1 q2 q3'!$C$2:$F$956,2,FALSE)</f>
        <v>0.28611111111111109</v>
      </c>
      <c r="H892" s="14">
        <f>VLOOKUP($C892,'commute time q1 q2 q3'!$C$2:$F$957,2,FALSE)</f>
        <v>16.312271081149799</v>
      </c>
      <c r="I892" s="4">
        <f t="shared" si="78"/>
        <v>0.29722222222222222</v>
      </c>
      <c r="J892" s="13">
        <f t="shared" si="79"/>
        <v>8.999999999999968</v>
      </c>
      <c r="K892" s="4"/>
      <c r="L892" s="4">
        <f>VLOOKUP($C892,'time leaving home q1 q2 q3'!$C$2:$F$956,3,FALSE)</f>
        <v>0.3263888888888889</v>
      </c>
      <c r="M892" s="14">
        <f>VLOOKUP($C892,'commute time q1 q2 q3'!$C$2:$F$957,3,FALSE)</f>
        <v>23.631046893881315</v>
      </c>
      <c r="N892" s="4">
        <f t="shared" si="80"/>
        <v>0.34236111111111112</v>
      </c>
      <c r="O892" s="13">
        <f t="shared" si="81"/>
        <v>73.999999999999972</v>
      </c>
      <c r="Q892" s="4">
        <f>VLOOKUP($C892,'time leaving home q1 q2 q3'!$C$2:$F$956,4,FALSE)</f>
        <v>0.38541666666666669</v>
      </c>
      <c r="R892" s="14">
        <f>VLOOKUP($C892,'commute time q1 q2 q3'!$C$2:$F$957,3,FALSE)</f>
        <v>23.631046893881315</v>
      </c>
      <c r="S892" s="4">
        <f t="shared" si="82"/>
        <v>0.40138888888888891</v>
      </c>
      <c r="T892" s="13">
        <f t="shared" si="83"/>
        <v>159</v>
      </c>
    </row>
    <row r="893" spans="1:20" x14ac:dyDescent="0.25">
      <c r="A893" s="6" t="s">
        <v>1596</v>
      </c>
      <c r="B893" s="6">
        <v>42940</v>
      </c>
      <c r="C893" s="6" t="s">
        <v>1597</v>
      </c>
      <c r="D893" s="6" t="str">
        <f>VLOOKUP(C893,'alternate id'!$A$2:$C$956,3,FALSE)</f>
        <v>Sevierville, TN</v>
      </c>
      <c r="E893" s="4">
        <f>VLOOKUP(D893,'sunrise times'!$A$2:$B$956,2,FALSE)</f>
        <v>0.29652777777777778</v>
      </c>
      <c r="F893" s="4"/>
      <c r="G893" s="4">
        <f>VLOOKUP($C893,'time leaving home q1 q2 q3'!$C$2:$F$956,2,FALSE)</f>
        <v>0.29166666666666669</v>
      </c>
      <c r="H893" s="14">
        <f>VLOOKUP($C893,'commute time q1 q2 q3'!$C$2:$F$957,2,FALSE)</f>
        <v>15.945624195624196</v>
      </c>
      <c r="I893" s="4">
        <f t="shared" si="78"/>
        <v>0.30208333333333337</v>
      </c>
      <c r="J893" s="13">
        <f t="shared" si="79"/>
        <v>8.0000000000000515</v>
      </c>
      <c r="K893" s="4"/>
      <c r="L893" s="4">
        <f>VLOOKUP($C893,'time leaving home q1 q2 q3'!$C$2:$F$956,3,FALSE)</f>
        <v>0.3263888888888889</v>
      </c>
      <c r="M893" s="14">
        <f>VLOOKUP($C893,'commute time q1 q2 q3'!$C$2:$F$957,3,FALSE)</f>
        <v>23.25925925925926</v>
      </c>
      <c r="N893" s="4">
        <f t="shared" si="80"/>
        <v>0.34236111111111112</v>
      </c>
      <c r="O893" s="13">
        <f t="shared" si="81"/>
        <v>66</v>
      </c>
      <c r="Q893" s="4">
        <f>VLOOKUP($C893,'time leaving home q1 q2 q3'!$C$2:$F$956,4,FALSE)</f>
        <v>0.39930555555555558</v>
      </c>
      <c r="R893" s="14">
        <f>VLOOKUP($C893,'commute time q1 q2 q3'!$C$2:$F$957,3,FALSE)</f>
        <v>23.25925925925926</v>
      </c>
      <c r="S893" s="4">
        <f t="shared" si="82"/>
        <v>0.4152777777777778</v>
      </c>
      <c r="T893" s="13">
        <f t="shared" si="83"/>
        <v>171.00000000000006</v>
      </c>
    </row>
    <row r="894" spans="1:20" x14ac:dyDescent="0.25">
      <c r="A894" s="6" t="s">
        <v>240</v>
      </c>
      <c r="B894" s="6">
        <v>14860</v>
      </c>
      <c r="C894" s="6" t="s">
        <v>241</v>
      </c>
      <c r="D894" s="6" t="str">
        <f>VLOOKUP(C894,'alternate id'!$A$2:$C$956,3,FALSE)</f>
        <v>Bridgeport, CT</v>
      </c>
      <c r="E894" s="4">
        <f>VLOOKUP(D894,'sunrise times'!$A$2:$B$956,2,FALSE)</f>
        <v>0.26805555555555555</v>
      </c>
      <c r="F894" s="4"/>
      <c r="G894" s="4">
        <f>VLOOKUP($C894,'time leaving home q1 q2 q3'!$C$2:$F$956,2,FALSE)</f>
        <v>0.29166666666666669</v>
      </c>
      <c r="H894" s="14">
        <f>VLOOKUP($C894,'commute time q1 q2 q3'!$C$2:$F$957,2,FALSE)</f>
        <v>13.301959444772226</v>
      </c>
      <c r="I894" s="4">
        <f t="shared" si="78"/>
        <v>0.30069444444444449</v>
      </c>
      <c r="J894" s="13">
        <f t="shared" si="79"/>
        <v>47.000000000000071</v>
      </c>
      <c r="K894" s="4"/>
      <c r="L894" s="4">
        <f>VLOOKUP($C894,'time leaving home q1 q2 q3'!$C$2:$F$956,3,FALSE)</f>
        <v>0.3263888888888889</v>
      </c>
      <c r="M894" s="14">
        <f>VLOOKUP($C894,'commute time q1 q2 q3'!$C$2:$F$957,3,FALSE)</f>
        <v>21.634991044676184</v>
      </c>
      <c r="N894" s="4">
        <f t="shared" si="80"/>
        <v>0.34097222222222223</v>
      </c>
      <c r="O894" s="13">
        <f t="shared" si="81"/>
        <v>105.00000000000003</v>
      </c>
      <c r="Q894" s="4">
        <f>VLOOKUP($C894,'time leaving home q1 q2 q3'!$C$2:$F$956,4,FALSE)</f>
        <v>0.3659722222222222</v>
      </c>
      <c r="R894" s="14">
        <f>VLOOKUP($C894,'commute time q1 q2 q3'!$C$2:$F$957,3,FALSE)</f>
        <v>21.634991044676184</v>
      </c>
      <c r="S894" s="4">
        <f t="shared" si="82"/>
        <v>0.38055555555555554</v>
      </c>
      <c r="T894" s="13">
        <f t="shared" si="83"/>
        <v>161.99999999999997</v>
      </c>
    </row>
    <row r="895" spans="1:20" x14ac:dyDescent="0.25">
      <c r="A895" s="6" t="s">
        <v>1024</v>
      </c>
      <c r="B895" s="6">
        <v>31180</v>
      </c>
      <c r="C895" s="6" t="s">
        <v>1025</v>
      </c>
      <c r="D895" s="6" t="str">
        <f>VLOOKUP(C895,'alternate id'!$A$2:$C$956,3,FALSE)</f>
        <v>Lubbock, TX</v>
      </c>
      <c r="E895" s="4">
        <f>VLOOKUP(D895,'sunrise times'!$A$2:$B$956,2,FALSE)</f>
        <v>0.30555555555555552</v>
      </c>
      <c r="F895" s="4"/>
      <c r="G895" s="4">
        <f>VLOOKUP($C895,'time leaving home q1 q2 q3'!$C$2:$F$956,2,FALSE)</f>
        <v>0.29722222222222222</v>
      </c>
      <c r="H895" s="14">
        <f>VLOOKUP($C895,'commute time q1 q2 q3'!$C$2:$F$957,2,FALSE)</f>
        <v>10.717095355701463</v>
      </c>
      <c r="I895" s="4">
        <f t="shared" si="78"/>
        <v>0.30416666666666664</v>
      </c>
      <c r="J895" s="13">
        <f t="shared" si="79"/>
        <v>-1.9999999999999929</v>
      </c>
      <c r="K895" s="4"/>
      <c r="L895" s="4">
        <f>VLOOKUP($C895,'time leaving home q1 q2 q3'!$C$2:$F$956,3,FALSE)</f>
        <v>0.3263888888888889</v>
      </c>
      <c r="M895" s="14">
        <f>VLOOKUP($C895,'commute time q1 q2 q3'!$C$2:$F$957,3,FALSE)</f>
        <v>15.622383509943388</v>
      </c>
      <c r="N895" s="4">
        <f t="shared" si="80"/>
        <v>0.33680555555555558</v>
      </c>
      <c r="O895" s="13">
        <f t="shared" si="81"/>
        <v>45.000000000000078</v>
      </c>
      <c r="Q895" s="4">
        <f>VLOOKUP($C895,'time leaving home q1 q2 q3'!$C$2:$F$956,4,FALSE)</f>
        <v>0.38611111111111113</v>
      </c>
      <c r="R895" s="14">
        <f>VLOOKUP($C895,'commute time q1 q2 q3'!$C$2:$F$957,3,FALSE)</f>
        <v>15.622383509943388</v>
      </c>
      <c r="S895" s="4">
        <f t="shared" si="82"/>
        <v>0.39652777777777781</v>
      </c>
      <c r="T895" s="13">
        <f t="shared" si="83"/>
        <v>131.00000000000011</v>
      </c>
    </row>
    <row r="896" spans="1:20" x14ac:dyDescent="0.25">
      <c r="A896" s="6" t="s">
        <v>948</v>
      </c>
      <c r="B896" s="6">
        <v>29620</v>
      </c>
      <c r="C896" s="6" t="s">
        <v>949</v>
      </c>
      <c r="D896" s="6" t="str">
        <f>VLOOKUP(C896,'alternate id'!$A$2:$C$956,3,FALSE)</f>
        <v>Lansing, MI</v>
      </c>
      <c r="E896" s="4">
        <f>VLOOKUP(D896,'sunrise times'!$A$2:$B$956,2,FALSE)</f>
        <v>0.2986111111111111</v>
      </c>
      <c r="F896" s="4"/>
      <c r="G896" s="4">
        <f>VLOOKUP($C896,'time leaving home q1 q2 q3'!$C$2:$F$956,2,FALSE)</f>
        <v>0.2902777777777778</v>
      </c>
      <c r="H896" s="14">
        <f>VLOOKUP($C896,'commute time q1 q2 q3'!$C$2:$F$957,2,FALSE)</f>
        <v>12.122933911971925</v>
      </c>
      <c r="I896" s="4">
        <f t="shared" si="78"/>
        <v>0.29861111111111116</v>
      </c>
      <c r="J896" s="13">
        <f t="shared" si="79"/>
        <v>7.9936057773011271E-14</v>
      </c>
      <c r="K896" s="4"/>
      <c r="L896" s="4">
        <f>VLOOKUP($C896,'time leaving home q1 q2 q3'!$C$2:$F$956,3,FALSE)</f>
        <v>0.3263888888888889</v>
      </c>
      <c r="M896" s="14">
        <f>VLOOKUP($C896,'commute time q1 q2 q3'!$C$2:$F$957,3,FALSE)</f>
        <v>18.219683571530997</v>
      </c>
      <c r="N896" s="4">
        <f t="shared" si="80"/>
        <v>0.33888888888888891</v>
      </c>
      <c r="O896" s="13">
        <f t="shared" si="81"/>
        <v>58.000000000000028</v>
      </c>
      <c r="Q896" s="4">
        <f>VLOOKUP($C896,'time leaving home q1 q2 q3'!$C$2:$F$956,4,FALSE)</f>
        <v>0.3979166666666667</v>
      </c>
      <c r="R896" s="14">
        <f>VLOOKUP($C896,'commute time q1 q2 q3'!$C$2:$F$957,3,FALSE)</f>
        <v>18.219683571530997</v>
      </c>
      <c r="S896" s="4">
        <f t="shared" si="82"/>
        <v>0.41041666666666671</v>
      </c>
      <c r="T896" s="13">
        <f t="shared" si="83"/>
        <v>161.00000000000006</v>
      </c>
    </row>
    <row r="897" spans="1:20" x14ac:dyDescent="0.25">
      <c r="A897" s="6" t="s">
        <v>874</v>
      </c>
      <c r="B897" s="6">
        <v>28060</v>
      </c>
      <c r="C897" s="6" t="s">
        <v>875</v>
      </c>
      <c r="D897" s="6" t="str">
        <f>VLOOKUP(C897,'alternate id'!$A$2:$C$956,3,FALSE)</f>
        <v>Kalispell, MT</v>
      </c>
      <c r="E897" s="4">
        <f>VLOOKUP(D897,'sunrise times'!$A$2:$B$956,2,FALSE)</f>
        <v>0.29722222222222222</v>
      </c>
      <c r="F897" s="4"/>
      <c r="G897" s="4">
        <f>VLOOKUP($C897,'time leaving home q1 q2 q3'!$C$2:$F$956,2,FALSE)</f>
        <v>0.29652777777777778</v>
      </c>
      <c r="H897" s="14">
        <f>VLOOKUP($C897,'commute time q1 q2 q3'!$C$2:$F$957,2,FALSE)</f>
        <v>10.491776925930505</v>
      </c>
      <c r="I897" s="4">
        <f t="shared" si="78"/>
        <v>0.3034722222222222</v>
      </c>
      <c r="J897" s="13">
        <f t="shared" si="79"/>
        <v>8.999999999999968</v>
      </c>
      <c r="K897" s="4"/>
      <c r="L897" s="4">
        <f>VLOOKUP($C897,'time leaving home q1 q2 q3'!$C$2:$F$956,3,FALSE)</f>
        <v>0.3263888888888889</v>
      </c>
      <c r="M897" s="14">
        <f>VLOOKUP($C897,'commute time q1 q2 q3'!$C$2:$F$957,3,FALSE)</f>
        <v>16.470194552529183</v>
      </c>
      <c r="N897" s="4">
        <f t="shared" si="80"/>
        <v>0.33750000000000002</v>
      </c>
      <c r="O897" s="13">
        <f t="shared" si="81"/>
        <v>58.000000000000028</v>
      </c>
      <c r="Q897" s="4">
        <f>VLOOKUP($C897,'time leaving home q1 q2 q3'!$C$2:$F$956,4,FALSE)</f>
        <v>0.36874999999999997</v>
      </c>
      <c r="R897" s="14">
        <f>VLOOKUP($C897,'commute time q1 q2 q3'!$C$2:$F$957,3,FALSE)</f>
        <v>16.470194552529183</v>
      </c>
      <c r="S897" s="4">
        <f t="shared" si="82"/>
        <v>0.37986111111111109</v>
      </c>
      <c r="T897" s="13">
        <f t="shared" si="83"/>
        <v>118.99999999999997</v>
      </c>
    </row>
    <row r="898" spans="1:20" x14ac:dyDescent="0.25">
      <c r="A898" s="6" t="s">
        <v>904</v>
      </c>
      <c r="B898" s="6">
        <v>28740</v>
      </c>
      <c r="C898" s="6" t="s">
        <v>905</v>
      </c>
      <c r="D898" s="6" t="str">
        <f>VLOOKUP(C898,'alternate id'!$A$2:$C$956,3,FALSE)</f>
        <v>Kingston, NY</v>
      </c>
      <c r="E898" s="4">
        <f>VLOOKUP(D898,'sunrise times'!$A$2:$B$956,2,FALSE)</f>
        <v>0.26944444444444443</v>
      </c>
      <c r="F898" s="4"/>
      <c r="G898" s="4">
        <f>VLOOKUP($C898,'time leaving home q1 q2 q3'!$C$2:$F$956,2,FALSE)</f>
        <v>0.28611111111111109</v>
      </c>
      <c r="H898" s="14">
        <f>VLOOKUP($C898,'commute time q1 q2 q3'!$C$2:$F$957,2,FALSE)</f>
        <v>12.551823165955966</v>
      </c>
      <c r="I898" s="4">
        <f t="shared" si="78"/>
        <v>0.29444444444444445</v>
      </c>
      <c r="J898" s="13">
        <f t="shared" si="79"/>
        <v>36.000000000000028</v>
      </c>
      <c r="K898" s="4"/>
      <c r="L898" s="4">
        <f>VLOOKUP($C898,'time leaving home q1 q2 q3'!$C$2:$F$956,3,FALSE)</f>
        <v>0.3263888888888889</v>
      </c>
      <c r="M898" s="14">
        <f>VLOOKUP($C898,'commute time q1 q2 q3'!$C$2:$F$957,3,FALSE)</f>
        <v>21.767516829430171</v>
      </c>
      <c r="N898" s="4">
        <f t="shared" si="80"/>
        <v>0.34097222222222223</v>
      </c>
      <c r="O898" s="13">
        <f t="shared" si="81"/>
        <v>103.00000000000003</v>
      </c>
      <c r="Q898" s="4">
        <f>VLOOKUP($C898,'time leaving home q1 q2 q3'!$C$2:$F$956,4,FALSE)</f>
        <v>0.37361111111111112</v>
      </c>
      <c r="R898" s="14">
        <f>VLOOKUP($C898,'commute time q1 q2 q3'!$C$2:$F$957,3,FALSE)</f>
        <v>21.767516829430171</v>
      </c>
      <c r="S898" s="4">
        <f t="shared" si="82"/>
        <v>0.38819444444444445</v>
      </c>
      <c r="T898" s="13">
        <f t="shared" si="83"/>
        <v>171.00000000000006</v>
      </c>
    </row>
    <row r="899" spans="1:20" x14ac:dyDescent="0.25">
      <c r="A899" s="6" t="s">
        <v>1766</v>
      </c>
      <c r="B899" s="6">
        <v>46380</v>
      </c>
      <c r="C899" s="6" t="s">
        <v>1767</v>
      </c>
      <c r="D899" s="6" t="str">
        <f>VLOOKUP(C899,'alternate id'!$A$2:$C$956,3,FALSE)</f>
        <v>Ukiah, CA</v>
      </c>
      <c r="E899" s="4">
        <f>VLOOKUP(D899,'sunrise times'!$A$2:$B$956,2,FALSE)</f>
        <v>0.28125</v>
      </c>
      <c r="F899" s="4"/>
      <c r="G899" s="4">
        <f>VLOOKUP($C899,'time leaving home q1 q2 q3'!$C$2:$F$956,2,FALSE)</f>
        <v>0.28750000000000003</v>
      </c>
      <c r="H899" s="14">
        <f>VLOOKUP($C899,'commute time q1 q2 q3'!$C$2:$F$957,2,FALSE)</f>
        <v>7.6109831494726627</v>
      </c>
      <c r="I899" s="4">
        <f t="shared" si="78"/>
        <v>0.29236111111111113</v>
      </c>
      <c r="J899" s="13">
        <f t="shared" si="79"/>
        <v>16.000000000000021</v>
      </c>
      <c r="K899" s="4"/>
      <c r="L899" s="4">
        <f>VLOOKUP($C899,'time leaving home q1 q2 q3'!$C$2:$F$956,3,FALSE)</f>
        <v>0.32708333333333334</v>
      </c>
      <c r="M899" s="14">
        <f>VLOOKUP($C899,'commute time q1 q2 q3'!$C$2:$F$957,3,FALSE)</f>
        <v>12.820767955096313</v>
      </c>
      <c r="N899" s="4">
        <f t="shared" si="80"/>
        <v>0.3354166666666667</v>
      </c>
      <c r="O899" s="13">
        <f t="shared" si="81"/>
        <v>78.000000000000043</v>
      </c>
      <c r="Q899" s="4">
        <f>VLOOKUP($C899,'time leaving home q1 q2 q3'!$C$2:$F$956,4,FALSE)</f>
        <v>0.3756944444444445</v>
      </c>
      <c r="R899" s="14">
        <f>VLOOKUP($C899,'commute time q1 q2 q3'!$C$2:$F$957,3,FALSE)</f>
        <v>12.820767955096313</v>
      </c>
      <c r="S899" s="4">
        <f t="shared" si="82"/>
        <v>0.38402777777777786</v>
      </c>
      <c r="T899" s="13">
        <f t="shared" si="83"/>
        <v>148.00000000000011</v>
      </c>
    </row>
    <row r="900" spans="1:20" x14ac:dyDescent="0.25">
      <c r="A900" s="6" t="s">
        <v>1250</v>
      </c>
      <c r="B900" s="6">
        <v>35820</v>
      </c>
      <c r="C900" s="6" t="s">
        <v>1251</v>
      </c>
      <c r="D900" s="6" t="str">
        <f>VLOOKUP(C900,'alternate id'!$A$2:$C$956,3,FALSE)</f>
        <v>North Platte, NE</v>
      </c>
      <c r="E900" s="4">
        <f>VLOOKUP(D900,'sunrise times'!$A$2:$B$956,2,FALSE)</f>
        <v>0.30208333333333331</v>
      </c>
      <c r="F900" s="4"/>
      <c r="G900" s="4">
        <f>VLOOKUP($C900,'time leaving home q1 q2 q3'!$C$2:$F$956,2,FALSE)</f>
        <v>0.2902777777777778</v>
      </c>
      <c r="H900" s="14">
        <f>VLOOKUP($C900,'commute time q1 q2 q3'!$C$2:$F$957,2,FALSE)</f>
        <v>7.7617196432654927</v>
      </c>
      <c r="I900" s="4">
        <f t="shared" ref="I900:I957" si="84">G900+TIME(0,H900,0)</f>
        <v>0.2951388888888889</v>
      </c>
      <c r="J900" s="13">
        <f t="shared" ref="J900:J957" si="85">(I900-$E900)*60*24</f>
        <v>-9.9999999999999645</v>
      </c>
      <c r="K900" s="4"/>
      <c r="L900" s="4">
        <f>VLOOKUP($C900,'time leaving home q1 q2 q3'!$C$2:$F$956,3,FALSE)</f>
        <v>0.32708333333333334</v>
      </c>
      <c r="M900" s="14">
        <f>VLOOKUP($C900,'commute time q1 q2 q3'!$C$2:$F$957,3,FALSE)</f>
        <v>12.525788900979325</v>
      </c>
      <c r="N900" s="4">
        <f t="shared" ref="N900:N957" si="86">L900+TIME(0,M900,0)</f>
        <v>0.3354166666666667</v>
      </c>
      <c r="O900" s="13">
        <f t="shared" ref="O900:O957" si="87">(N900-$E900)*60*24</f>
        <v>48.000000000000064</v>
      </c>
      <c r="Q900" s="4">
        <f>VLOOKUP($C900,'time leaving home q1 q2 q3'!$C$2:$F$956,4,FALSE)</f>
        <v>0.40416666666666662</v>
      </c>
      <c r="R900" s="14">
        <f>VLOOKUP($C900,'commute time q1 q2 q3'!$C$2:$F$957,3,FALSE)</f>
        <v>12.525788900979325</v>
      </c>
      <c r="S900" s="4">
        <f t="shared" ref="S900:S957" si="88">Q900+TIME(0,R900,0)</f>
        <v>0.41249999999999998</v>
      </c>
      <c r="T900" s="13">
        <f t="shared" ref="T900:T957" si="89">(S900-$E900)*60*24</f>
        <v>159</v>
      </c>
    </row>
    <row r="901" spans="1:20" x14ac:dyDescent="0.25">
      <c r="A901" s="6" t="s">
        <v>1660</v>
      </c>
      <c r="B901" s="6">
        <v>44260</v>
      </c>
      <c r="C901" s="6" t="s">
        <v>1661</v>
      </c>
      <c r="D901" s="6" t="str">
        <f>VLOOKUP(C901,'alternate id'!$A$2:$C$956,3,FALSE)</f>
        <v>Starkville, MS</v>
      </c>
      <c r="E901" s="4">
        <f>VLOOKUP(D901,'sunrise times'!$A$2:$B$956,2,FALSE)</f>
        <v>0.26944444444444443</v>
      </c>
      <c r="F901" s="4"/>
      <c r="G901" s="4">
        <f>VLOOKUP($C901,'time leaving home q1 q2 q3'!$C$2:$F$956,2,FALSE)</f>
        <v>0.29166666666666669</v>
      </c>
      <c r="H901" s="14">
        <f>VLOOKUP($C901,'commute time q1 q2 q3'!$C$2:$F$957,2,FALSE)</f>
        <v>8.2327883951185825</v>
      </c>
      <c r="I901" s="4">
        <f t="shared" si="84"/>
        <v>0.29722222222222222</v>
      </c>
      <c r="J901" s="13">
        <f t="shared" si="85"/>
        <v>40.000000000000014</v>
      </c>
      <c r="K901" s="4"/>
      <c r="L901" s="4">
        <f>VLOOKUP($C901,'time leaving home q1 q2 q3'!$C$2:$F$956,3,FALSE)</f>
        <v>0.32708333333333334</v>
      </c>
      <c r="M901" s="14">
        <f>VLOOKUP($C901,'commute time q1 q2 q3'!$C$2:$F$957,3,FALSE)</f>
        <v>13.616553659106851</v>
      </c>
      <c r="N901" s="4">
        <f t="shared" si="86"/>
        <v>0.33611111111111114</v>
      </c>
      <c r="O901" s="13">
        <f t="shared" si="87"/>
        <v>96.000000000000057</v>
      </c>
      <c r="Q901" s="4">
        <f>VLOOKUP($C901,'time leaving home q1 q2 q3'!$C$2:$F$956,4,FALSE)</f>
        <v>0.40763888888888888</v>
      </c>
      <c r="R901" s="14">
        <f>VLOOKUP($C901,'commute time q1 q2 q3'!$C$2:$F$957,3,FALSE)</f>
        <v>13.616553659106851</v>
      </c>
      <c r="S901" s="4">
        <f t="shared" si="88"/>
        <v>0.41666666666666669</v>
      </c>
      <c r="T901" s="13">
        <f t="shared" si="89"/>
        <v>212.00000000000006</v>
      </c>
    </row>
    <row r="902" spans="1:20" x14ac:dyDescent="0.25">
      <c r="A902" s="6" t="s">
        <v>1712</v>
      </c>
      <c r="B902" s="6">
        <v>45340</v>
      </c>
      <c r="C902" s="6" t="s">
        <v>1713</v>
      </c>
      <c r="D902" s="6" t="str">
        <f>VLOOKUP(C902,'alternate id'!$A$2:$C$956,3,FALSE)</f>
        <v>Taos, NM</v>
      </c>
      <c r="E902" s="4">
        <f>VLOOKUP(D902,'sunrise times'!$A$2:$B$956,2,FALSE)</f>
        <v>0.27430555555555552</v>
      </c>
      <c r="F902" s="4"/>
      <c r="G902" s="4">
        <f>VLOOKUP($C902,'time leaving home q1 q2 q3'!$C$2:$F$956,2,FALSE)</f>
        <v>0.29583333333333334</v>
      </c>
      <c r="H902" s="14">
        <f>VLOOKUP($C902,'commute time q1 q2 q3'!$C$2:$F$957,2,FALSE)</f>
        <v>10.337760910815939</v>
      </c>
      <c r="I902" s="4">
        <f t="shared" si="84"/>
        <v>0.30277777777777776</v>
      </c>
      <c r="J902" s="13">
        <f t="shared" si="85"/>
        <v>41.000000000000014</v>
      </c>
      <c r="K902" s="4"/>
      <c r="L902" s="4">
        <f>VLOOKUP($C902,'time leaving home q1 q2 q3'!$C$2:$F$956,3,FALSE)</f>
        <v>0.32708333333333334</v>
      </c>
      <c r="M902" s="14">
        <f>VLOOKUP($C902,'commute time q1 q2 q3'!$C$2:$F$957,3,FALSE)</f>
        <v>16.926798485485907</v>
      </c>
      <c r="N902" s="4">
        <f t="shared" si="86"/>
        <v>0.33819444444444446</v>
      </c>
      <c r="O902" s="13">
        <f t="shared" si="87"/>
        <v>92.000000000000085</v>
      </c>
      <c r="Q902" s="4">
        <f>VLOOKUP($C902,'time leaving home q1 q2 q3'!$C$2:$F$956,4,FALSE)</f>
        <v>0.37291666666666662</v>
      </c>
      <c r="R902" s="14">
        <f>VLOOKUP($C902,'commute time q1 q2 q3'!$C$2:$F$957,3,FALSE)</f>
        <v>16.926798485485907</v>
      </c>
      <c r="S902" s="4">
        <f t="shared" si="88"/>
        <v>0.38402777777777775</v>
      </c>
      <c r="T902" s="13">
        <f t="shared" si="89"/>
        <v>158</v>
      </c>
    </row>
    <row r="903" spans="1:20" x14ac:dyDescent="0.25">
      <c r="A903" s="6" t="s">
        <v>328</v>
      </c>
      <c r="B903" s="6">
        <v>16820</v>
      </c>
      <c r="C903" s="6" t="s">
        <v>329</v>
      </c>
      <c r="D903" s="6" t="str">
        <f>VLOOKUP(C903,'alternate id'!$A$2:$C$956,3,FALSE)</f>
        <v>Charlottesville, VA</v>
      </c>
      <c r="E903" s="4">
        <f>VLOOKUP(D903,'sunrise times'!$A$2:$B$956,2,FALSE)</f>
        <v>0.28194444444444444</v>
      </c>
      <c r="F903" s="4"/>
      <c r="G903" s="4">
        <f>VLOOKUP($C903,'time leaving home q1 q2 q3'!$C$2:$F$956,2,FALSE)</f>
        <v>0.29583333333333334</v>
      </c>
      <c r="H903" s="14">
        <f>VLOOKUP($C903,'commute time q1 q2 q3'!$C$2:$F$957,2,FALSE)</f>
        <v>13.486921950198786</v>
      </c>
      <c r="I903" s="4">
        <f t="shared" si="84"/>
        <v>0.30486111111111114</v>
      </c>
      <c r="J903" s="13">
        <f t="shared" si="85"/>
        <v>33.000000000000043</v>
      </c>
      <c r="K903" s="4"/>
      <c r="L903" s="4">
        <f>VLOOKUP($C903,'time leaving home q1 q2 q3'!$C$2:$F$956,3,FALSE)</f>
        <v>0.32708333333333334</v>
      </c>
      <c r="M903" s="14">
        <f>VLOOKUP($C903,'commute time q1 q2 q3'!$C$2:$F$957,3,FALSE)</f>
        <v>20.798755647729799</v>
      </c>
      <c r="N903" s="4">
        <f t="shared" si="86"/>
        <v>0.34097222222222223</v>
      </c>
      <c r="O903" s="13">
        <f t="shared" si="87"/>
        <v>85.000000000000014</v>
      </c>
      <c r="Q903" s="4">
        <f>VLOOKUP($C903,'time leaving home q1 q2 q3'!$C$2:$F$956,4,FALSE)</f>
        <v>0.36805555555555558</v>
      </c>
      <c r="R903" s="14">
        <f>VLOOKUP($C903,'commute time q1 q2 q3'!$C$2:$F$957,3,FALSE)</f>
        <v>20.798755647729799</v>
      </c>
      <c r="S903" s="4">
        <f t="shared" si="88"/>
        <v>0.38194444444444448</v>
      </c>
      <c r="T903" s="13">
        <f t="shared" si="89"/>
        <v>144.00000000000006</v>
      </c>
    </row>
    <row r="904" spans="1:20" x14ac:dyDescent="0.25">
      <c r="A904" s="6" t="s">
        <v>1388</v>
      </c>
      <c r="B904" s="6">
        <v>38540</v>
      </c>
      <c r="C904" s="6" t="s">
        <v>1389</v>
      </c>
      <c r="D904" s="6" t="str">
        <f>VLOOKUP(C904,'alternate id'!$A$2:$C$956,3,FALSE)</f>
        <v>Pocatello, ID</v>
      </c>
      <c r="E904" s="4">
        <f>VLOOKUP(D904,'sunrise times'!$A$2:$B$956,2,FALSE)</f>
        <v>0.29236111111111113</v>
      </c>
      <c r="F904" s="4"/>
      <c r="G904" s="4">
        <f>VLOOKUP($C904,'time leaving home q1 q2 q3'!$C$2:$F$956,2,FALSE)</f>
        <v>0.29166666666666669</v>
      </c>
      <c r="H904" s="14">
        <f>VLOOKUP($C904,'commute time q1 q2 q3'!$C$2:$F$957,2,FALSE)</f>
        <v>8.6883297509166777</v>
      </c>
      <c r="I904" s="4">
        <f t="shared" si="84"/>
        <v>0.29722222222222222</v>
      </c>
      <c r="J904" s="13">
        <f t="shared" si="85"/>
        <v>6.9999999999999751</v>
      </c>
      <c r="K904" s="4"/>
      <c r="L904" s="4">
        <f>VLOOKUP($C904,'time leaving home q1 q2 q3'!$C$2:$F$956,3,FALSE)</f>
        <v>0.32777777777777778</v>
      </c>
      <c r="M904" s="14">
        <f>VLOOKUP($C904,'commute time q1 q2 q3'!$C$2:$F$957,3,FALSE)</f>
        <v>13.148586740427003</v>
      </c>
      <c r="N904" s="4">
        <f t="shared" si="86"/>
        <v>0.33680555555555558</v>
      </c>
      <c r="O904" s="13">
        <f t="shared" si="87"/>
        <v>64</v>
      </c>
      <c r="Q904" s="4">
        <f>VLOOKUP($C904,'time leaving home q1 q2 q3'!$C$2:$F$956,4,FALSE)</f>
        <v>0.39583333333333331</v>
      </c>
      <c r="R904" s="14">
        <f>VLOOKUP($C904,'commute time q1 q2 q3'!$C$2:$F$957,3,FALSE)</f>
        <v>13.148586740427003</v>
      </c>
      <c r="S904" s="4">
        <f t="shared" si="88"/>
        <v>0.40486111111111112</v>
      </c>
      <c r="T904" s="13">
        <f t="shared" si="89"/>
        <v>161.99999999999997</v>
      </c>
    </row>
    <row r="905" spans="1:20" x14ac:dyDescent="0.25">
      <c r="A905" s="6" t="s">
        <v>924</v>
      </c>
      <c r="B905" s="6">
        <v>29140</v>
      </c>
      <c r="C905" s="6" t="s">
        <v>925</v>
      </c>
      <c r="D905" s="6" t="str">
        <f>VLOOKUP(C905,'alternate id'!$A$2:$C$956,3,FALSE)</f>
        <v>Lafayette, IN</v>
      </c>
      <c r="E905" s="4">
        <f>VLOOKUP(D905,'sunrise times'!$A$2:$B$956,2,FALSE)</f>
        <v>0.30486111111111108</v>
      </c>
      <c r="F905" s="4"/>
      <c r="G905" s="4">
        <f>VLOOKUP($C905,'time leaving home q1 q2 q3'!$C$2:$F$956,2,FALSE)</f>
        <v>0.28819444444444448</v>
      </c>
      <c r="H905" s="14">
        <f>VLOOKUP($C905,'commute time q1 q2 q3'!$C$2:$F$957,2,FALSE)</f>
        <v>11.067382668824482</v>
      </c>
      <c r="I905" s="4">
        <f t="shared" si="84"/>
        <v>0.29583333333333334</v>
      </c>
      <c r="J905" s="13">
        <f t="shared" si="85"/>
        <v>-12.999999999999954</v>
      </c>
      <c r="K905" s="4"/>
      <c r="L905" s="4">
        <f>VLOOKUP($C905,'time leaving home q1 q2 q3'!$C$2:$F$956,3,FALSE)</f>
        <v>0.32777777777777778</v>
      </c>
      <c r="M905" s="14">
        <f>VLOOKUP($C905,'commute time q1 q2 q3'!$C$2:$F$957,3,FALSE)</f>
        <v>16.519305856832972</v>
      </c>
      <c r="N905" s="4">
        <f t="shared" si="86"/>
        <v>0.33888888888888891</v>
      </c>
      <c r="O905" s="13">
        <f t="shared" si="87"/>
        <v>49.000000000000071</v>
      </c>
      <c r="Q905" s="4">
        <f>VLOOKUP($C905,'time leaving home q1 q2 q3'!$C$2:$F$956,4,FALSE)</f>
        <v>0.41180555555555554</v>
      </c>
      <c r="R905" s="14">
        <f>VLOOKUP($C905,'commute time q1 q2 q3'!$C$2:$F$957,3,FALSE)</f>
        <v>16.519305856832972</v>
      </c>
      <c r="S905" s="4">
        <f t="shared" si="88"/>
        <v>0.42291666666666666</v>
      </c>
      <c r="T905" s="13">
        <f t="shared" si="89"/>
        <v>170.00000000000003</v>
      </c>
    </row>
    <row r="906" spans="1:20" x14ac:dyDescent="0.25">
      <c r="A906" s="6" t="s">
        <v>226</v>
      </c>
      <c r="B906" s="6">
        <v>14580</v>
      </c>
      <c r="C906" s="6" t="s">
        <v>227</v>
      </c>
      <c r="D906" s="6" t="str">
        <f>VLOOKUP(C906,'alternate id'!$A$2:$C$956,3,FALSE)</f>
        <v>Bozeman, MT</v>
      </c>
      <c r="E906" s="4">
        <f>VLOOKUP(D906,'sunrise times'!$A$2:$B$956,2,FALSE)</f>
        <v>0.28819444444444448</v>
      </c>
      <c r="F906" s="4"/>
      <c r="G906" s="4">
        <f>VLOOKUP($C906,'time leaving home q1 q2 q3'!$C$2:$F$956,2,FALSE)</f>
        <v>0.29791666666666666</v>
      </c>
      <c r="H906" s="14">
        <f>VLOOKUP($C906,'commute time q1 q2 q3'!$C$2:$F$957,2,FALSE)</f>
        <v>8.7076530045540377</v>
      </c>
      <c r="I906" s="4">
        <f t="shared" si="84"/>
        <v>0.3034722222222222</v>
      </c>
      <c r="J906" s="13">
        <f t="shared" si="85"/>
        <v>21.999999999999922</v>
      </c>
      <c r="K906" s="4"/>
      <c r="L906" s="4">
        <f>VLOOKUP($C906,'time leaving home q1 q2 q3'!$C$2:$F$956,3,FALSE)</f>
        <v>0.32777777777777778</v>
      </c>
      <c r="M906" s="14">
        <f>VLOOKUP($C906,'commute time q1 q2 q3'!$C$2:$F$957,3,FALSE)</f>
        <v>15.304525786457724</v>
      </c>
      <c r="N906" s="4">
        <f t="shared" si="86"/>
        <v>0.33819444444444446</v>
      </c>
      <c r="O906" s="13">
        <f t="shared" si="87"/>
        <v>71.999999999999972</v>
      </c>
      <c r="Q906" s="4">
        <f>VLOOKUP($C906,'time leaving home q1 q2 q3'!$C$2:$F$956,4,FALSE)</f>
        <v>0.37708333333333338</v>
      </c>
      <c r="R906" s="14">
        <f>VLOOKUP($C906,'commute time q1 q2 q3'!$C$2:$F$957,3,FALSE)</f>
        <v>15.304525786457724</v>
      </c>
      <c r="S906" s="4">
        <f t="shared" si="88"/>
        <v>0.38750000000000007</v>
      </c>
      <c r="T906" s="13">
        <f t="shared" si="89"/>
        <v>143.00000000000006</v>
      </c>
    </row>
    <row r="907" spans="1:20" x14ac:dyDescent="0.25">
      <c r="A907" s="6" t="s">
        <v>562</v>
      </c>
      <c r="B907" s="6">
        <v>21660</v>
      </c>
      <c r="C907" s="6" t="s">
        <v>563</v>
      </c>
      <c r="D907" s="6" t="str">
        <f>VLOOKUP(C907,'alternate id'!$A$2:$C$956,3,FALSE)</f>
        <v>Eugene, OR</v>
      </c>
      <c r="E907" s="4">
        <f>VLOOKUP(D907,'sunrise times'!$A$2:$B$956,2,FALSE)</f>
        <v>0.27986111111111112</v>
      </c>
      <c r="F907" s="4"/>
      <c r="G907" s="4">
        <f>VLOOKUP($C907,'time leaving home q1 q2 q3'!$C$2:$F$956,2,FALSE)</f>
        <v>0.28888888888888892</v>
      </c>
      <c r="H907" s="14">
        <f>VLOOKUP($C907,'commute time q1 q2 q3'!$C$2:$F$957,2,FALSE)</f>
        <v>11.463746517203395</v>
      </c>
      <c r="I907" s="4">
        <f t="shared" si="84"/>
        <v>0.29652777777777778</v>
      </c>
      <c r="J907" s="13">
        <f t="shared" si="85"/>
        <v>23.999999999999993</v>
      </c>
      <c r="K907" s="4"/>
      <c r="L907" s="4">
        <f>VLOOKUP($C907,'time leaving home q1 q2 q3'!$C$2:$F$956,3,FALSE)</f>
        <v>0.32777777777777778</v>
      </c>
      <c r="M907" s="14">
        <f>VLOOKUP($C907,'commute time q1 q2 q3'!$C$2:$F$957,3,FALSE)</f>
        <v>17.153102443546786</v>
      </c>
      <c r="N907" s="4">
        <f t="shared" si="86"/>
        <v>0.33958333333333335</v>
      </c>
      <c r="O907" s="13">
        <f t="shared" si="87"/>
        <v>86.000000000000014</v>
      </c>
      <c r="Q907" s="4">
        <f>VLOOKUP($C907,'time leaving home q1 q2 q3'!$C$2:$F$956,4,FALSE)</f>
        <v>0.39166666666666666</v>
      </c>
      <c r="R907" s="14">
        <f>VLOOKUP($C907,'commute time q1 q2 q3'!$C$2:$F$957,3,FALSE)</f>
        <v>17.153102443546786</v>
      </c>
      <c r="S907" s="4">
        <f t="shared" si="88"/>
        <v>0.40347222222222223</v>
      </c>
      <c r="T907" s="13">
        <f t="shared" si="89"/>
        <v>178</v>
      </c>
    </row>
    <row r="908" spans="1:20" x14ac:dyDescent="0.25">
      <c r="A908" s="6" t="s">
        <v>834</v>
      </c>
      <c r="B908" s="6">
        <v>27220</v>
      </c>
      <c r="C908" s="6" t="s">
        <v>835</v>
      </c>
      <c r="D908" s="6" t="str">
        <f>VLOOKUP(C908,'alternate id'!$A$2:$C$956,3,FALSE)</f>
        <v>Jackson, WY</v>
      </c>
      <c r="E908" s="4">
        <f>VLOOKUP(D908,'sunrise times'!$A$2:$B$956,2,FALSE)</f>
        <v>0.28750000000000003</v>
      </c>
      <c r="F908" s="4"/>
      <c r="G908" s="4">
        <f>VLOOKUP($C908,'time leaving home q1 q2 q3'!$C$2:$F$956,2,FALSE)</f>
        <v>0.29652777777777778</v>
      </c>
      <c r="H908" s="14">
        <f>VLOOKUP($C908,'commute time q1 q2 q3'!$C$2:$F$957,2,FALSE)</f>
        <v>7.903554698263985</v>
      </c>
      <c r="I908" s="4">
        <f t="shared" si="84"/>
        <v>0.30138888888888887</v>
      </c>
      <c r="J908" s="13">
        <f t="shared" si="85"/>
        <v>19.999999999999929</v>
      </c>
      <c r="K908" s="4"/>
      <c r="L908" s="4">
        <f>VLOOKUP($C908,'time leaving home q1 q2 q3'!$C$2:$F$956,3,FALSE)</f>
        <v>0.32777777777777778</v>
      </c>
      <c r="M908" s="14">
        <f>VLOOKUP($C908,'commute time q1 q2 q3'!$C$2:$F$957,3,FALSE)</f>
        <v>13.693105552165955</v>
      </c>
      <c r="N908" s="4">
        <f t="shared" si="86"/>
        <v>0.33680555555555558</v>
      </c>
      <c r="O908" s="13">
        <f t="shared" si="87"/>
        <v>71</v>
      </c>
      <c r="Q908" s="4">
        <f>VLOOKUP($C908,'time leaving home q1 q2 q3'!$C$2:$F$956,4,FALSE)</f>
        <v>0.37152777777777773</v>
      </c>
      <c r="R908" s="14">
        <f>VLOOKUP($C908,'commute time q1 q2 q3'!$C$2:$F$957,3,FALSE)</f>
        <v>13.693105552165955</v>
      </c>
      <c r="S908" s="4">
        <f t="shared" si="88"/>
        <v>0.38055555555555554</v>
      </c>
      <c r="T908" s="13">
        <f t="shared" si="89"/>
        <v>133.99999999999994</v>
      </c>
    </row>
    <row r="909" spans="1:20" x14ac:dyDescent="0.25">
      <c r="A909" s="6" t="s">
        <v>62</v>
      </c>
      <c r="B909" s="6">
        <v>11180</v>
      </c>
      <c r="C909" s="6" t="s">
        <v>63</v>
      </c>
      <c r="D909" s="6" t="str">
        <f>VLOOKUP(C909,'alternate id'!$A$2:$C$956,3,FALSE)</f>
        <v>Ames, IA</v>
      </c>
      <c r="E909" s="4">
        <f>VLOOKUP(D909,'sunrise times'!$A$2:$B$956,2,FALSE)</f>
        <v>0.28194444444444444</v>
      </c>
      <c r="F909" s="4"/>
      <c r="G909" s="4">
        <f>VLOOKUP($C909,'time leaving home q1 q2 q3'!$C$2:$F$956,2,FALSE)</f>
        <v>0.29444444444444445</v>
      </c>
      <c r="H909" s="14">
        <f>VLOOKUP($C909,'commute time q1 q2 q3'!$C$2:$F$957,2,FALSE)</f>
        <v>10.155812991311544</v>
      </c>
      <c r="I909" s="4">
        <f t="shared" si="84"/>
        <v>0.30138888888888887</v>
      </c>
      <c r="J909" s="13">
        <f t="shared" si="85"/>
        <v>27.999999999999979</v>
      </c>
      <c r="K909" s="4"/>
      <c r="L909" s="4">
        <f>VLOOKUP($C909,'time leaving home q1 q2 q3'!$C$2:$F$956,3,FALSE)</f>
        <v>0.32777777777777778</v>
      </c>
      <c r="M909" s="14">
        <f>VLOOKUP($C909,'commute time q1 q2 q3'!$C$2:$F$957,3,FALSE)</f>
        <v>15.081538274309359</v>
      </c>
      <c r="N909" s="4">
        <f t="shared" si="86"/>
        <v>0.33819444444444446</v>
      </c>
      <c r="O909" s="13">
        <f t="shared" si="87"/>
        <v>81.000000000000028</v>
      </c>
      <c r="Q909" s="4">
        <f>VLOOKUP($C909,'time leaving home q1 q2 q3'!$C$2:$F$956,4,FALSE)</f>
        <v>0.40277777777777773</v>
      </c>
      <c r="R909" s="14">
        <f>VLOOKUP($C909,'commute time q1 q2 q3'!$C$2:$F$957,3,FALSE)</f>
        <v>15.081538274309359</v>
      </c>
      <c r="S909" s="4">
        <f t="shared" si="88"/>
        <v>0.41319444444444442</v>
      </c>
      <c r="T909" s="13">
        <f t="shared" si="89"/>
        <v>188.99999999999994</v>
      </c>
    </row>
    <row r="910" spans="1:20" x14ac:dyDescent="0.25">
      <c r="A910" s="6" t="s">
        <v>1850</v>
      </c>
      <c r="B910" s="6">
        <v>48220</v>
      </c>
      <c r="C910" s="6" t="s">
        <v>1851</v>
      </c>
      <c r="D910" s="6" t="str">
        <f>VLOOKUP(C910,'alternate id'!$A$2:$C$956,3,FALSE)</f>
        <v>Weatherford, OK</v>
      </c>
      <c r="E910" s="4">
        <f>VLOOKUP(D910,'sunrise times'!$A$2:$B$956,2,FALSE)</f>
        <v>0.29652777777777778</v>
      </c>
      <c r="F910" s="4"/>
      <c r="G910" s="4">
        <f>VLOOKUP($C910,'time leaving home q1 q2 q3'!$C$2:$F$956,2,FALSE)</f>
        <v>0.29583333333333334</v>
      </c>
      <c r="H910" s="14">
        <f>VLOOKUP($C910,'commute time q1 q2 q3'!$C$2:$F$957,2,FALSE)</f>
        <v>6.7363302355738064</v>
      </c>
      <c r="I910" s="4">
        <f t="shared" si="84"/>
        <v>0.3</v>
      </c>
      <c r="J910" s="13">
        <f t="shared" si="85"/>
        <v>4.9999999999999822</v>
      </c>
      <c r="K910" s="4"/>
      <c r="L910" s="4">
        <f>VLOOKUP($C910,'time leaving home q1 q2 q3'!$C$2:$F$956,3,FALSE)</f>
        <v>0.32777777777777778</v>
      </c>
      <c r="M910" s="14">
        <f>VLOOKUP($C910,'commute time q1 q2 q3'!$C$2:$F$957,3,FALSE)</f>
        <v>11.306722689075631</v>
      </c>
      <c r="N910" s="4">
        <f t="shared" si="86"/>
        <v>0.33541666666666664</v>
      </c>
      <c r="O910" s="13">
        <f t="shared" si="87"/>
        <v>55.999999999999957</v>
      </c>
      <c r="Q910" s="4">
        <f>VLOOKUP($C910,'time leaving home q1 q2 q3'!$C$2:$F$956,4,FALSE)</f>
        <v>0.4069444444444445</v>
      </c>
      <c r="R910" s="14">
        <f>VLOOKUP($C910,'commute time q1 q2 q3'!$C$2:$F$957,3,FALSE)</f>
        <v>11.306722689075631</v>
      </c>
      <c r="S910" s="4">
        <f t="shared" si="88"/>
        <v>0.41458333333333336</v>
      </c>
      <c r="T910" s="13">
        <f t="shared" si="89"/>
        <v>170.00000000000003</v>
      </c>
    </row>
    <row r="911" spans="1:20" x14ac:dyDescent="0.25">
      <c r="A911" s="6" t="s">
        <v>1744</v>
      </c>
      <c r="B911" s="6">
        <v>45940</v>
      </c>
      <c r="C911" s="6" t="s">
        <v>1745</v>
      </c>
      <c r="D911" s="6" t="str">
        <f>VLOOKUP(C911,'alternate id'!$A$2:$C$956,3,FALSE)</f>
        <v>Trenton, NJ</v>
      </c>
      <c r="E911" s="4">
        <f>VLOOKUP(D911,'sunrise times'!$A$2:$B$956,2,FALSE)</f>
        <v>0.27152777777777776</v>
      </c>
      <c r="F911" s="4"/>
      <c r="G911" s="4">
        <f>VLOOKUP($C911,'time leaving home q1 q2 q3'!$C$2:$F$956,2,FALSE)</f>
        <v>0.29166666666666669</v>
      </c>
      <c r="H911" s="14">
        <f>VLOOKUP($C911,'commute time q1 q2 q3'!$C$2:$F$957,2,FALSE)</f>
        <v>12.837934138474234</v>
      </c>
      <c r="I911" s="4">
        <f t="shared" si="84"/>
        <v>0.30000000000000004</v>
      </c>
      <c r="J911" s="13">
        <f t="shared" si="85"/>
        <v>41.000000000000092</v>
      </c>
      <c r="K911" s="4"/>
      <c r="L911" s="4">
        <f>VLOOKUP($C911,'time leaving home q1 q2 q3'!$C$2:$F$956,3,FALSE)</f>
        <v>0.32777777777777778</v>
      </c>
      <c r="M911" s="14">
        <f>VLOOKUP($C911,'commute time q1 q2 q3'!$C$2:$F$957,3,FALSE)</f>
        <v>20.825313627771095</v>
      </c>
      <c r="N911" s="4">
        <f t="shared" si="86"/>
        <v>0.34166666666666667</v>
      </c>
      <c r="O911" s="13">
        <f t="shared" si="87"/>
        <v>101.00000000000003</v>
      </c>
      <c r="Q911" s="4">
        <f>VLOOKUP($C911,'time leaving home q1 q2 q3'!$C$2:$F$956,4,FALSE)</f>
        <v>0.37083333333333335</v>
      </c>
      <c r="R911" s="14">
        <f>VLOOKUP($C911,'commute time q1 q2 q3'!$C$2:$F$957,3,FALSE)</f>
        <v>20.825313627771095</v>
      </c>
      <c r="S911" s="4">
        <f t="shared" si="88"/>
        <v>0.38472222222222224</v>
      </c>
      <c r="T911" s="13">
        <f t="shared" si="89"/>
        <v>163.00000000000006</v>
      </c>
    </row>
    <row r="912" spans="1:20" x14ac:dyDescent="0.25">
      <c r="A912" s="6" t="s">
        <v>1680</v>
      </c>
      <c r="B912" s="6">
        <v>44660</v>
      </c>
      <c r="C912" s="6" t="s">
        <v>1681</v>
      </c>
      <c r="D912" s="6" t="str">
        <f>VLOOKUP(C912,'alternate id'!$A$2:$C$956,3,FALSE)</f>
        <v>Stillwater, OK</v>
      </c>
      <c r="E912" s="4">
        <f>VLOOKUP(D912,'sunrise times'!$A$2:$B$956,2,FALSE)</f>
        <v>0.29236111111111113</v>
      </c>
      <c r="F912" s="4"/>
      <c r="G912" s="4">
        <f>VLOOKUP($C912,'time leaving home q1 q2 q3'!$C$2:$F$956,2,FALSE)</f>
        <v>0.29305555555555557</v>
      </c>
      <c r="H912" s="14">
        <f>VLOOKUP($C912,'commute time q1 q2 q3'!$C$2:$F$957,2,FALSE)</f>
        <v>8.3798270191253508</v>
      </c>
      <c r="I912" s="4">
        <f t="shared" si="84"/>
        <v>0.2986111111111111</v>
      </c>
      <c r="J912" s="13">
        <f t="shared" si="85"/>
        <v>8.999999999999968</v>
      </c>
      <c r="K912" s="4"/>
      <c r="L912" s="4">
        <f>VLOOKUP($C912,'time leaving home q1 q2 q3'!$C$2:$F$956,3,FALSE)</f>
        <v>0.32847222222222222</v>
      </c>
      <c r="M912" s="14">
        <f>VLOOKUP($C912,'commute time q1 q2 q3'!$C$2:$F$957,3,FALSE)</f>
        <v>13.202791375898343</v>
      </c>
      <c r="N912" s="4">
        <f t="shared" si="86"/>
        <v>0.33750000000000002</v>
      </c>
      <c r="O912" s="13">
        <f t="shared" si="87"/>
        <v>65.000000000000014</v>
      </c>
      <c r="Q912" s="4">
        <f>VLOOKUP($C912,'time leaving home q1 q2 q3'!$C$2:$F$956,4,FALSE)</f>
        <v>0.4069444444444445</v>
      </c>
      <c r="R912" s="14">
        <f>VLOOKUP($C912,'commute time q1 q2 q3'!$C$2:$F$957,3,FALSE)</f>
        <v>13.202791375898343</v>
      </c>
      <c r="S912" s="4">
        <f t="shared" si="88"/>
        <v>0.4159722222222223</v>
      </c>
      <c r="T912" s="13">
        <f t="shared" si="89"/>
        <v>178.00000000000009</v>
      </c>
    </row>
    <row r="913" spans="1:20" x14ac:dyDescent="0.25">
      <c r="A913" s="6" t="s">
        <v>1196</v>
      </c>
      <c r="B913" s="6">
        <v>34620</v>
      </c>
      <c r="C913" s="6" t="s">
        <v>1197</v>
      </c>
      <c r="D913" s="6" t="str">
        <f>VLOOKUP(C913,'alternate id'!$A$2:$C$956,3,FALSE)</f>
        <v>Muncie, IN</v>
      </c>
      <c r="E913" s="4">
        <f>VLOOKUP(D913,'sunrise times'!$A$2:$B$956,2,FALSE)</f>
        <v>0.30069444444444443</v>
      </c>
      <c r="F913" s="4"/>
      <c r="G913" s="4">
        <f>VLOOKUP($C913,'time leaving home q1 q2 q3'!$C$2:$F$956,2,FALSE)</f>
        <v>0.28611111111111109</v>
      </c>
      <c r="H913" s="14">
        <f>VLOOKUP($C913,'commute time q1 q2 q3'!$C$2:$F$957,2,FALSE)</f>
        <v>10.585335542667771</v>
      </c>
      <c r="I913" s="4">
        <f t="shared" si="84"/>
        <v>0.29305555555555551</v>
      </c>
      <c r="J913" s="13">
        <f t="shared" si="85"/>
        <v>-11.000000000000041</v>
      </c>
      <c r="K913" s="4"/>
      <c r="L913" s="4">
        <f>VLOOKUP($C913,'time leaving home q1 q2 q3'!$C$2:$F$956,3,FALSE)</f>
        <v>0.32847222222222222</v>
      </c>
      <c r="M913" s="14">
        <f>VLOOKUP($C913,'commute time q1 q2 q3'!$C$2:$F$957,3,FALSE)</f>
        <v>16.561933212418648</v>
      </c>
      <c r="N913" s="4">
        <f t="shared" si="86"/>
        <v>0.33958333333333335</v>
      </c>
      <c r="O913" s="13">
        <f t="shared" si="87"/>
        <v>56.000000000000036</v>
      </c>
      <c r="Q913" s="4">
        <f>VLOOKUP($C913,'time leaving home q1 q2 q3'!$C$2:$F$956,4,FALSE)</f>
        <v>0.4513888888888889</v>
      </c>
      <c r="R913" s="14">
        <f>VLOOKUP($C913,'commute time q1 q2 q3'!$C$2:$F$957,3,FALSE)</f>
        <v>16.561933212418648</v>
      </c>
      <c r="S913" s="4">
        <f t="shared" si="88"/>
        <v>0.46250000000000002</v>
      </c>
      <c r="T913" s="13">
        <f t="shared" si="89"/>
        <v>233.00000000000006</v>
      </c>
    </row>
    <row r="914" spans="1:20" x14ac:dyDescent="0.25">
      <c r="A914" s="6" t="s">
        <v>198</v>
      </c>
      <c r="B914" s="6">
        <v>14020</v>
      </c>
      <c r="C914" s="6" t="s">
        <v>199</v>
      </c>
      <c r="D914" s="6" t="str">
        <f>VLOOKUP(C914,'alternate id'!$A$2:$C$956,3,FALSE)</f>
        <v>Bloomington, IN</v>
      </c>
      <c r="E914" s="4">
        <f>VLOOKUP(D914,'sunrise times'!$A$2:$B$956,2,FALSE)</f>
        <v>0.30416666666666664</v>
      </c>
      <c r="F914" s="4"/>
      <c r="G914" s="4">
        <f>VLOOKUP($C914,'time leaving home q1 q2 q3'!$C$2:$F$956,2,FALSE)</f>
        <v>0.28472222222222221</v>
      </c>
      <c r="H914" s="14">
        <f>VLOOKUP($C914,'commute time q1 q2 q3'!$C$2:$F$957,2,FALSE)</f>
        <v>11.236466252015665</v>
      </c>
      <c r="I914" s="4">
        <f t="shared" si="84"/>
        <v>0.29236111111111107</v>
      </c>
      <c r="J914" s="13">
        <f t="shared" si="85"/>
        <v>-17.000000000000021</v>
      </c>
      <c r="K914" s="4"/>
      <c r="L914" s="4">
        <f>VLOOKUP($C914,'time leaving home q1 q2 q3'!$C$2:$F$956,3,FALSE)</f>
        <v>0.32847222222222222</v>
      </c>
      <c r="M914" s="14">
        <f>VLOOKUP($C914,'commute time q1 q2 q3'!$C$2:$F$957,3,FALSE)</f>
        <v>17.243370690183109</v>
      </c>
      <c r="N914" s="4">
        <f t="shared" si="86"/>
        <v>0.34027777777777779</v>
      </c>
      <c r="O914" s="13">
        <f t="shared" si="87"/>
        <v>52.00000000000005</v>
      </c>
      <c r="Q914" s="4">
        <f>VLOOKUP($C914,'time leaving home q1 q2 q3'!$C$2:$F$956,4,FALSE)</f>
        <v>0.40902777777777777</v>
      </c>
      <c r="R914" s="14">
        <f>VLOOKUP($C914,'commute time q1 q2 q3'!$C$2:$F$957,3,FALSE)</f>
        <v>17.243370690183109</v>
      </c>
      <c r="S914" s="4">
        <f t="shared" si="88"/>
        <v>0.42083333333333334</v>
      </c>
      <c r="T914" s="13">
        <f t="shared" si="89"/>
        <v>168.00000000000006</v>
      </c>
    </row>
    <row r="915" spans="1:20" x14ac:dyDescent="0.25">
      <c r="A915" s="6" t="s">
        <v>1268</v>
      </c>
      <c r="B915" s="6">
        <v>36140</v>
      </c>
      <c r="C915" s="6" t="s">
        <v>1269</v>
      </c>
      <c r="D915" s="6" t="str">
        <f>VLOOKUP(C915,'alternate id'!$A$2:$C$956,3,FALSE)</f>
        <v>Ocean City, NJ</v>
      </c>
      <c r="E915" s="4">
        <f>VLOOKUP(D915,'sunrise times'!$A$2:$B$956,2,FALSE)</f>
        <v>0.27083333333333331</v>
      </c>
      <c r="F915" s="4"/>
      <c r="G915" s="4">
        <f>VLOOKUP($C915,'time leaving home q1 q2 q3'!$C$2:$F$956,2,FALSE)</f>
        <v>0.29166666666666669</v>
      </c>
      <c r="H915" s="14">
        <f>VLOOKUP($C915,'commute time q1 q2 q3'!$C$2:$F$957,2,FALSE)</f>
        <v>10.679232256282795</v>
      </c>
      <c r="I915" s="4">
        <f t="shared" si="84"/>
        <v>0.2986111111111111</v>
      </c>
      <c r="J915" s="13">
        <f t="shared" si="85"/>
        <v>40.000000000000014</v>
      </c>
      <c r="K915" s="4"/>
      <c r="L915" s="4">
        <f>VLOOKUP($C915,'time leaving home q1 q2 q3'!$C$2:$F$956,3,FALSE)</f>
        <v>0.32847222222222222</v>
      </c>
      <c r="M915" s="14">
        <f>VLOOKUP($C915,'commute time q1 q2 q3'!$C$2:$F$957,3,FALSE)</f>
        <v>17.357976653696497</v>
      </c>
      <c r="N915" s="4">
        <f t="shared" si="86"/>
        <v>0.34027777777777779</v>
      </c>
      <c r="O915" s="13">
        <f t="shared" si="87"/>
        <v>100.00000000000006</v>
      </c>
      <c r="Q915" s="4">
        <f>VLOOKUP($C915,'time leaving home q1 q2 q3'!$C$2:$F$956,4,FALSE)</f>
        <v>0.37291666666666662</v>
      </c>
      <c r="R915" s="14">
        <f>VLOOKUP($C915,'commute time q1 q2 q3'!$C$2:$F$957,3,FALSE)</f>
        <v>17.357976653696497</v>
      </c>
      <c r="S915" s="4">
        <f t="shared" si="88"/>
        <v>0.38472222222222219</v>
      </c>
      <c r="T915" s="13">
        <f t="shared" si="89"/>
        <v>163.99999999999997</v>
      </c>
    </row>
    <row r="916" spans="1:20" x14ac:dyDescent="0.25">
      <c r="A916" s="6" t="s">
        <v>134</v>
      </c>
      <c r="B916" s="6">
        <v>12700</v>
      </c>
      <c r="C916" s="6" t="s">
        <v>135</v>
      </c>
      <c r="D916" s="6" t="str">
        <f>VLOOKUP(C916,'alternate id'!$A$2:$C$956,3,FALSE)</f>
        <v>Barnstable Town, MA</v>
      </c>
      <c r="E916" s="4">
        <f>VLOOKUP(D916,'sunrise times'!$A$2:$B$956,2,FALSE)</f>
        <v>0.25972222222222224</v>
      </c>
      <c r="F916" s="4"/>
      <c r="G916" s="4">
        <f>VLOOKUP($C916,'time leaving home q1 q2 q3'!$C$2:$F$956,2,FALSE)</f>
        <v>0.29305555555555557</v>
      </c>
      <c r="H916" s="14">
        <f>VLOOKUP($C916,'commute time q1 q2 q3'!$C$2:$F$957,2,FALSE)</f>
        <v>11.444297994269341</v>
      </c>
      <c r="I916" s="4">
        <f t="shared" si="84"/>
        <v>0.30069444444444443</v>
      </c>
      <c r="J916" s="13">
        <f t="shared" si="85"/>
        <v>58.99999999999995</v>
      </c>
      <c r="K916" s="4"/>
      <c r="L916" s="4">
        <f>VLOOKUP($C916,'time leaving home q1 q2 q3'!$C$2:$F$956,3,FALSE)</f>
        <v>0.32847222222222222</v>
      </c>
      <c r="M916" s="14">
        <f>VLOOKUP($C916,'commute time q1 q2 q3'!$C$2:$F$957,3,FALSE)</f>
        <v>18.424616020387077</v>
      </c>
      <c r="N916" s="4">
        <f t="shared" si="86"/>
        <v>0.34097222222222223</v>
      </c>
      <c r="O916" s="13">
        <f t="shared" si="87"/>
        <v>116.99999999999997</v>
      </c>
      <c r="Q916" s="4">
        <f>VLOOKUP($C916,'time leaving home q1 q2 q3'!$C$2:$F$956,4,FALSE)</f>
        <v>0.37222222222222223</v>
      </c>
      <c r="R916" s="14">
        <f>VLOOKUP($C916,'commute time q1 q2 q3'!$C$2:$F$957,3,FALSE)</f>
        <v>18.424616020387077</v>
      </c>
      <c r="S916" s="4">
        <f t="shared" si="88"/>
        <v>0.38472222222222224</v>
      </c>
      <c r="T916" s="13">
        <f t="shared" si="89"/>
        <v>180</v>
      </c>
    </row>
    <row r="917" spans="1:20" x14ac:dyDescent="0.25">
      <c r="A917" s="6" t="s">
        <v>1206</v>
      </c>
      <c r="B917" s="6">
        <v>34820</v>
      </c>
      <c r="C917" s="6" t="s">
        <v>1207</v>
      </c>
      <c r="D917" s="6" t="str">
        <f>VLOOKUP(C917,'alternate id'!$A$2:$C$956,3,FALSE)</f>
        <v>Myrtle Beach, SC</v>
      </c>
      <c r="E917" s="4">
        <f>VLOOKUP(D917,'sunrise times'!$A$2:$B$956,2,FALSE)</f>
        <v>0.28333333333333333</v>
      </c>
      <c r="F917" s="4"/>
      <c r="G917" s="4">
        <f>VLOOKUP($C917,'time leaving home q1 q2 q3'!$C$2:$F$956,2,FALSE)</f>
        <v>0.29305555555555557</v>
      </c>
      <c r="H917" s="14">
        <f>VLOOKUP($C917,'commute time q1 q2 q3'!$C$2:$F$957,2,FALSE)</f>
        <v>12.525376745123733</v>
      </c>
      <c r="I917" s="4">
        <f t="shared" si="84"/>
        <v>0.30138888888888893</v>
      </c>
      <c r="J917" s="13">
        <f t="shared" si="85"/>
        <v>26.000000000000068</v>
      </c>
      <c r="K917" s="4"/>
      <c r="L917" s="4">
        <f>VLOOKUP($C917,'time leaving home q1 q2 q3'!$C$2:$F$956,3,FALSE)</f>
        <v>0.32847222222222222</v>
      </c>
      <c r="M917" s="14">
        <f>VLOOKUP($C917,'commute time q1 q2 q3'!$C$2:$F$957,3,FALSE)</f>
        <v>20.009622187632658</v>
      </c>
      <c r="N917" s="4">
        <f t="shared" si="86"/>
        <v>0.34236111111111112</v>
      </c>
      <c r="O917" s="13">
        <f t="shared" si="87"/>
        <v>85.000000000000014</v>
      </c>
      <c r="Q917" s="4">
        <f>VLOOKUP($C917,'time leaving home q1 q2 q3'!$C$2:$F$956,4,FALSE)</f>
        <v>0.40277777777777773</v>
      </c>
      <c r="R917" s="14">
        <f>VLOOKUP($C917,'commute time q1 q2 q3'!$C$2:$F$957,3,FALSE)</f>
        <v>20.009622187632658</v>
      </c>
      <c r="S917" s="4">
        <f t="shared" si="88"/>
        <v>0.41666666666666663</v>
      </c>
      <c r="T917" s="13">
        <f t="shared" si="89"/>
        <v>191.99999999999994</v>
      </c>
    </row>
    <row r="918" spans="1:20" x14ac:dyDescent="0.25">
      <c r="A918" s="6" t="s">
        <v>508</v>
      </c>
      <c r="B918" s="6">
        <v>20500</v>
      </c>
      <c r="C918" s="6" t="s">
        <v>509</v>
      </c>
      <c r="D918" s="6" t="str">
        <f>VLOOKUP(C918,'alternate id'!$A$2:$C$956,3,FALSE)</f>
        <v>Durham, NC</v>
      </c>
      <c r="E918" s="4">
        <f>VLOOKUP(D918,'sunrise times'!$A$2:$B$956,2,FALSE)</f>
        <v>0.28333333333333333</v>
      </c>
      <c r="F918" s="4"/>
      <c r="G918" s="4">
        <f>VLOOKUP($C918,'time leaving home q1 q2 q3'!$C$2:$F$956,2,FALSE)</f>
        <v>0.29236111111111113</v>
      </c>
      <c r="H918" s="14">
        <f>VLOOKUP($C918,'commute time q1 q2 q3'!$C$2:$F$957,2,FALSE)</f>
        <v>13.251800487269417</v>
      </c>
      <c r="I918" s="4">
        <f t="shared" si="84"/>
        <v>0.30138888888888893</v>
      </c>
      <c r="J918" s="13">
        <f t="shared" si="85"/>
        <v>26.000000000000068</v>
      </c>
      <c r="K918" s="4"/>
      <c r="L918" s="4">
        <f>VLOOKUP($C918,'time leaving home q1 q2 q3'!$C$2:$F$956,3,FALSE)</f>
        <v>0.32847222222222222</v>
      </c>
      <c r="M918" s="14">
        <f>VLOOKUP($C918,'commute time q1 q2 q3'!$C$2:$F$957,3,FALSE)</f>
        <v>20.726640499459972</v>
      </c>
      <c r="N918" s="4">
        <f t="shared" si="86"/>
        <v>0.34236111111111112</v>
      </c>
      <c r="O918" s="13">
        <f t="shared" si="87"/>
        <v>85.000000000000014</v>
      </c>
      <c r="Q918" s="4">
        <f>VLOOKUP($C918,'time leaving home q1 q2 q3'!$C$2:$F$956,4,FALSE)</f>
        <v>0.3756944444444445</v>
      </c>
      <c r="R918" s="14">
        <f>VLOOKUP($C918,'commute time q1 q2 q3'!$C$2:$F$957,3,FALSE)</f>
        <v>20.726640499459972</v>
      </c>
      <c r="S918" s="4">
        <f t="shared" si="88"/>
        <v>0.38958333333333339</v>
      </c>
      <c r="T918" s="13">
        <f t="shared" si="89"/>
        <v>153.00000000000009</v>
      </c>
    </row>
    <row r="919" spans="1:20" x14ac:dyDescent="0.25">
      <c r="A919" s="6" t="s">
        <v>1452</v>
      </c>
      <c r="B919" s="6">
        <v>39940</v>
      </c>
      <c r="C919" s="6" t="s">
        <v>1453</v>
      </c>
      <c r="D919" s="6" t="str">
        <f>VLOOKUP(C919,'alternate id'!$A$2:$C$956,3,FALSE)</f>
        <v>Rexburg, ID</v>
      </c>
      <c r="E919" s="4">
        <f>VLOOKUP(D919,'sunrise times'!$A$2:$B$956,2,FALSE)</f>
        <v>0.2902777777777778</v>
      </c>
      <c r="F919" s="4"/>
      <c r="G919" s="4">
        <f>VLOOKUP($C919,'time leaving home q1 q2 q3'!$C$2:$F$956,2,FALSE)</f>
        <v>0.29791666666666666</v>
      </c>
      <c r="H919" s="14">
        <f>VLOOKUP($C919,'commute time q1 q2 q3'!$C$2:$F$957,2,FALSE)</f>
        <v>7.3844686128601413</v>
      </c>
      <c r="I919" s="4">
        <f t="shared" si="84"/>
        <v>0.30277777777777776</v>
      </c>
      <c r="J919" s="13">
        <f t="shared" si="85"/>
        <v>17.999999999999936</v>
      </c>
      <c r="K919" s="4"/>
      <c r="L919" s="4">
        <f>VLOOKUP($C919,'time leaving home q1 q2 q3'!$C$2:$F$956,3,FALSE)</f>
        <v>0.32916666666666666</v>
      </c>
      <c r="M919" s="14">
        <f>VLOOKUP($C919,'commute time q1 q2 q3'!$C$2:$F$957,3,FALSE)</f>
        <v>12.896604938271604</v>
      </c>
      <c r="N919" s="4">
        <f t="shared" si="86"/>
        <v>0.33750000000000002</v>
      </c>
      <c r="O919" s="13">
        <f t="shared" si="87"/>
        <v>68</v>
      </c>
      <c r="Q919" s="4">
        <f>VLOOKUP($C919,'time leaving home q1 q2 q3'!$C$2:$F$956,4,FALSE)</f>
        <v>0.40902777777777777</v>
      </c>
      <c r="R919" s="14">
        <f>VLOOKUP($C919,'commute time q1 q2 q3'!$C$2:$F$957,3,FALSE)</f>
        <v>12.896604938271604</v>
      </c>
      <c r="S919" s="4">
        <f t="shared" si="88"/>
        <v>0.41736111111111113</v>
      </c>
      <c r="T919" s="13">
        <f t="shared" si="89"/>
        <v>183</v>
      </c>
    </row>
    <row r="920" spans="1:20" x14ac:dyDescent="0.25">
      <c r="A920" s="6" t="s">
        <v>652</v>
      </c>
      <c r="B920" s="6">
        <v>23540</v>
      </c>
      <c r="C920" s="6" t="s">
        <v>653</v>
      </c>
      <c r="D920" s="6" t="str">
        <f>VLOOKUP(C920,'alternate id'!$A$2:$C$956,3,FALSE)</f>
        <v>Gainesville, FL</v>
      </c>
      <c r="E920" s="4">
        <f>VLOOKUP(D920,'sunrise times'!$A$2:$B$956,2,FALSE)</f>
        <v>0.29305555555555557</v>
      </c>
      <c r="F920" s="4"/>
      <c r="G920" s="4">
        <f>VLOOKUP($C920,'time leaving home q1 q2 q3'!$C$2:$F$956,2,FALSE)</f>
        <v>0.29444444444444445</v>
      </c>
      <c r="H920" s="14">
        <f>VLOOKUP($C920,'commute time q1 q2 q3'!$C$2:$F$957,2,FALSE)</f>
        <v>12.463339201598705</v>
      </c>
      <c r="I920" s="4">
        <f t="shared" si="84"/>
        <v>0.30277777777777781</v>
      </c>
      <c r="J920" s="13">
        <f t="shared" si="85"/>
        <v>14.00000000000003</v>
      </c>
      <c r="K920" s="4"/>
      <c r="L920" s="4">
        <f>VLOOKUP($C920,'time leaving home q1 q2 q3'!$C$2:$F$956,3,FALSE)</f>
        <v>0.32916666666666666</v>
      </c>
      <c r="M920" s="14">
        <f>VLOOKUP($C920,'commute time q1 q2 q3'!$C$2:$F$957,3,FALSE)</f>
        <v>18.419301164725457</v>
      </c>
      <c r="N920" s="4">
        <f t="shared" si="86"/>
        <v>0.34166666666666667</v>
      </c>
      <c r="O920" s="13">
        <f t="shared" si="87"/>
        <v>69.999999999999986</v>
      </c>
      <c r="Q920" s="4">
        <f>VLOOKUP($C920,'time leaving home q1 q2 q3'!$C$2:$F$956,4,FALSE)</f>
        <v>0.40069444444444446</v>
      </c>
      <c r="R920" s="14">
        <f>VLOOKUP($C920,'commute time q1 q2 q3'!$C$2:$F$957,3,FALSE)</f>
        <v>18.419301164725457</v>
      </c>
      <c r="S920" s="4">
        <f t="shared" si="88"/>
        <v>0.41319444444444448</v>
      </c>
      <c r="T920" s="13">
        <f t="shared" si="89"/>
        <v>173</v>
      </c>
    </row>
    <row r="921" spans="1:20" x14ac:dyDescent="0.25">
      <c r="A921" s="6" t="s">
        <v>424</v>
      </c>
      <c r="B921" s="6">
        <v>18860</v>
      </c>
      <c r="C921" s="6" t="s">
        <v>425</v>
      </c>
      <c r="D921" s="6" t="str">
        <f>VLOOKUP(C921,'alternate id'!$A$2:$C$956,3,FALSE)</f>
        <v>Crescent City, CA</v>
      </c>
      <c r="E921" s="4">
        <f>VLOOKUP(D921,'sunrise times'!$A$2:$B$956,2,FALSE)</f>
        <v>0.28333333333333333</v>
      </c>
      <c r="F921" s="4"/>
      <c r="G921" s="4">
        <f>VLOOKUP($C921,'time leaving home q1 q2 q3'!$C$2:$F$956,2,FALSE)</f>
        <v>0.29166666666666669</v>
      </c>
      <c r="H921" s="14">
        <f>VLOOKUP($C921,'commute time q1 q2 q3'!$C$2:$F$957,2,FALSE)</f>
        <v>6.9926584234930447</v>
      </c>
      <c r="I921" s="4">
        <f t="shared" si="84"/>
        <v>0.29583333333333334</v>
      </c>
      <c r="J921" s="13">
        <f t="shared" si="85"/>
        <v>18.000000000000014</v>
      </c>
      <c r="K921" s="4"/>
      <c r="L921" s="4">
        <f>VLOOKUP($C921,'time leaving home q1 q2 q3'!$C$2:$F$956,3,FALSE)</f>
        <v>0.32916666666666666</v>
      </c>
      <c r="M921" s="14">
        <f>VLOOKUP($C921,'commute time q1 q2 q3'!$C$2:$F$957,3,FALSE)</f>
        <v>11.568790397045245</v>
      </c>
      <c r="N921" s="4">
        <f t="shared" si="86"/>
        <v>0.33680555555555552</v>
      </c>
      <c r="O921" s="13">
        <f t="shared" si="87"/>
        <v>76.999999999999972</v>
      </c>
      <c r="Q921" s="4">
        <f>VLOOKUP($C921,'time leaving home q1 q2 q3'!$C$2:$F$956,4,FALSE)</f>
        <v>0.40763888888888888</v>
      </c>
      <c r="R921" s="14">
        <f>VLOOKUP($C921,'commute time q1 q2 q3'!$C$2:$F$957,3,FALSE)</f>
        <v>11.568790397045245</v>
      </c>
      <c r="S921" s="4">
        <f t="shared" si="88"/>
        <v>0.41527777777777775</v>
      </c>
      <c r="T921" s="13">
        <f t="shared" si="89"/>
        <v>189.99999999999997</v>
      </c>
    </row>
    <row r="922" spans="1:20" x14ac:dyDescent="0.25">
      <c r="A922" s="6" t="s">
        <v>246</v>
      </c>
      <c r="B922" s="6">
        <v>15060</v>
      </c>
      <c r="C922" s="6" t="s">
        <v>247</v>
      </c>
      <c r="D922" s="6" t="str">
        <f>VLOOKUP(C922,'alternate id'!$A$2:$C$956,3,FALSE)</f>
        <v>Brookings, OR</v>
      </c>
      <c r="E922" s="4">
        <f>VLOOKUP(D922,'sunrise times'!$A$2:$B$956,2,FALSE)</f>
        <v>0.28402777777777777</v>
      </c>
      <c r="F922" s="4"/>
      <c r="G922" s="4">
        <f>VLOOKUP($C922,'time leaving home q1 q2 q3'!$C$2:$F$956,2,FALSE)</f>
        <v>0.28611111111111109</v>
      </c>
      <c r="H922" s="14">
        <f>VLOOKUP($C922,'commute time q1 q2 q3'!$C$2:$F$957,2,FALSE)</f>
        <v>6.1106280193236717</v>
      </c>
      <c r="I922" s="4">
        <f t="shared" si="84"/>
        <v>0.29027777777777775</v>
      </c>
      <c r="J922" s="13">
        <f t="shared" si="85"/>
        <v>8.999999999999968</v>
      </c>
      <c r="K922" s="4"/>
      <c r="L922" s="4">
        <f>VLOOKUP($C922,'time leaving home q1 q2 q3'!$C$2:$F$956,3,FALSE)</f>
        <v>0.32916666666666666</v>
      </c>
      <c r="M922" s="14">
        <f>VLOOKUP($C922,'commute time q1 q2 q3'!$C$2:$F$957,3,FALSE)</f>
        <v>10.911126662001399</v>
      </c>
      <c r="N922" s="4">
        <f t="shared" si="86"/>
        <v>0.33611111111111108</v>
      </c>
      <c r="O922" s="13">
        <f t="shared" si="87"/>
        <v>74.999999999999972</v>
      </c>
      <c r="Q922" s="4">
        <f>VLOOKUP($C922,'time leaving home q1 q2 q3'!$C$2:$F$956,4,FALSE)</f>
        <v>0.3756944444444445</v>
      </c>
      <c r="R922" s="14">
        <f>VLOOKUP($C922,'commute time q1 q2 q3'!$C$2:$F$957,3,FALSE)</f>
        <v>10.911126662001399</v>
      </c>
      <c r="S922" s="4">
        <f t="shared" si="88"/>
        <v>0.38263888888888892</v>
      </c>
      <c r="T922" s="13">
        <f t="shared" si="89"/>
        <v>142.00000000000006</v>
      </c>
    </row>
    <row r="923" spans="1:20" x14ac:dyDescent="0.25">
      <c r="A923" s="6" t="s">
        <v>196</v>
      </c>
      <c r="B923" s="6">
        <v>13980</v>
      </c>
      <c r="C923" s="6" t="s">
        <v>197</v>
      </c>
      <c r="D923" s="6" t="str">
        <f>VLOOKUP(C923,'alternate id'!$A$2:$C$956,3,FALSE)</f>
        <v>Blacksburg, VA</v>
      </c>
      <c r="E923" s="4">
        <f>VLOOKUP(D923,'sunrise times'!$A$2:$B$956,2,FALSE)</f>
        <v>0.28750000000000003</v>
      </c>
      <c r="F923" s="4"/>
      <c r="G923" s="4">
        <f>VLOOKUP($C923,'time leaving home q1 q2 q3'!$C$2:$F$956,2,FALSE)</f>
        <v>0.28888888888888892</v>
      </c>
      <c r="H923" s="14">
        <f>VLOOKUP($C923,'commute time q1 q2 q3'!$C$2:$F$957,2,FALSE)</f>
        <v>10.985406346231088</v>
      </c>
      <c r="I923" s="4">
        <f t="shared" si="84"/>
        <v>0.29583333333333334</v>
      </c>
      <c r="J923" s="13">
        <f t="shared" si="85"/>
        <v>11.999999999999957</v>
      </c>
      <c r="K923" s="4"/>
      <c r="L923" s="4">
        <f>VLOOKUP($C923,'time leaving home q1 q2 q3'!$C$2:$F$956,3,FALSE)</f>
        <v>0.32916666666666666</v>
      </c>
      <c r="M923" s="14">
        <f>VLOOKUP($C923,'commute time q1 q2 q3'!$C$2:$F$957,3,FALSE)</f>
        <v>16.997348798674398</v>
      </c>
      <c r="N923" s="4">
        <f t="shared" si="86"/>
        <v>0.34027777777777779</v>
      </c>
      <c r="O923" s="13">
        <f t="shared" si="87"/>
        <v>75.999999999999972</v>
      </c>
      <c r="Q923" s="4">
        <f>VLOOKUP($C923,'time leaving home q1 q2 q3'!$C$2:$F$956,4,FALSE)</f>
        <v>0.40486111111111112</v>
      </c>
      <c r="R923" s="14">
        <f>VLOOKUP($C923,'commute time q1 q2 q3'!$C$2:$F$957,3,FALSE)</f>
        <v>16.997348798674398</v>
      </c>
      <c r="S923" s="4">
        <f t="shared" si="88"/>
        <v>0.41597222222222224</v>
      </c>
      <c r="T923" s="13">
        <f t="shared" si="89"/>
        <v>184.99999999999997</v>
      </c>
    </row>
    <row r="924" spans="1:20" x14ac:dyDescent="0.25">
      <c r="A924" s="6" t="s">
        <v>1144</v>
      </c>
      <c r="B924" s="6">
        <v>33540</v>
      </c>
      <c r="C924" s="6" t="s">
        <v>1145</v>
      </c>
      <c r="D924" s="6" t="str">
        <f>VLOOKUP(C924,'alternate id'!$A$2:$C$956,3,FALSE)</f>
        <v>Missoula, MT</v>
      </c>
      <c r="E924" s="4">
        <f>VLOOKUP(D924,'sunrise times'!$A$2:$B$956,2,FALSE)</f>
        <v>0.29652777777777778</v>
      </c>
      <c r="F924" s="4"/>
      <c r="G924" s="4">
        <f>VLOOKUP($C924,'time leaving home q1 q2 q3'!$C$2:$F$956,2,FALSE)</f>
        <v>0.29652777777777778</v>
      </c>
      <c r="H924" s="14">
        <f>VLOOKUP($C924,'commute time q1 q2 q3'!$C$2:$F$957,2,FALSE)</f>
        <v>10.447247023809524</v>
      </c>
      <c r="I924" s="4">
        <f t="shared" si="84"/>
        <v>0.3034722222222222</v>
      </c>
      <c r="J924" s="13">
        <f t="shared" si="85"/>
        <v>9.9999999999999645</v>
      </c>
      <c r="K924" s="4"/>
      <c r="L924" s="4">
        <f>VLOOKUP($C924,'time leaving home q1 q2 q3'!$C$2:$F$956,3,FALSE)</f>
        <v>0.32916666666666666</v>
      </c>
      <c r="M924" s="14">
        <f>VLOOKUP($C924,'commute time q1 q2 q3'!$C$2:$F$957,3,FALSE)</f>
        <v>15.433391003460208</v>
      </c>
      <c r="N924" s="4">
        <f t="shared" si="86"/>
        <v>0.33958333333333335</v>
      </c>
      <c r="O924" s="13">
        <f t="shared" si="87"/>
        <v>62.000000000000014</v>
      </c>
      <c r="Q924" s="4">
        <f>VLOOKUP($C924,'time leaving home q1 q2 q3'!$C$2:$F$956,4,FALSE)</f>
        <v>0.39652777777777781</v>
      </c>
      <c r="R924" s="14">
        <f>VLOOKUP($C924,'commute time q1 q2 q3'!$C$2:$F$957,3,FALSE)</f>
        <v>15.433391003460208</v>
      </c>
      <c r="S924" s="4">
        <f t="shared" si="88"/>
        <v>0.4069444444444445</v>
      </c>
      <c r="T924" s="13">
        <f t="shared" si="89"/>
        <v>159.00000000000009</v>
      </c>
    </row>
    <row r="925" spans="1:20" x14ac:dyDescent="0.25">
      <c r="A925" s="6" t="s">
        <v>302</v>
      </c>
      <c r="B925" s="6">
        <v>16260</v>
      </c>
      <c r="C925" s="6" t="s">
        <v>303</v>
      </c>
      <c r="D925" s="6" t="str">
        <f>VLOOKUP(C925,'alternate id'!$A$2:$C$956,3,FALSE)</f>
        <v>Cedar City, UT</v>
      </c>
      <c r="E925" s="4">
        <f>VLOOKUP(D925,'sunrise times'!$A$2:$B$956,2,FALSE)</f>
        <v>0.29444444444444445</v>
      </c>
      <c r="F925" s="4"/>
      <c r="G925" s="4">
        <f>VLOOKUP($C925,'time leaving home q1 q2 q3'!$C$2:$F$956,2,FALSE)</f>
        <v>0.29305555555555557</v>
      </c>
      <c r="H925" s="14">
        <f>VLOOKUP($C925,'commute time q1 q2 q3'!$C$2:$F$957,2,FALSE)</f>
        <v>7.1639945029775536</v>
      </c>
      <c r="I925" s="4">
        <f t="shared" si="84"/>
        <v>0.29791666666666666</v>
      </c>
      <c r="J925" s="13">
        <f t="shared" si="85"/>
        <v>4.9999999999999822</v>
      </c>
      <c r="K925" s="4"/>
      <c r="L925" s="4">
        <f>VLOOKUP($C925,'time leaving home q1 q2 q3'!$C$2:$F$956,3,FALSE)</f>
        <v>0.3298611111111111</v>
      </c>
      <c r="M925" s="14">
        <f>VLOOKUP($C925,'commute time q1 q2 q3'!$C$2:$F$957,3,FALSE)</f>
        <v>11.947048440870759</v>
      </c>
      <c r="N925" s="4">
        <f t="shared" si="86"/>
        <v>0.33749999999999997</v>
      </c>
      <c r="O925" s="13">
        <f t="shared" si="87"/>
        <v>61.999999999999943</v>
      </c>
      <c r="Q925" s="4">
        <f>VLOOKUP($C925,'time leaving home q1 q2 q3'!$C$2:$F$956,4,FALSE)</f>
        <v>0.3979166666666667</v>
      </c>
      <c r="R925" s="14">
        <f>VLOOKUP($C925,'commute time q1 q2 q3'!$C$2:$F$957,3,FALSE)</f>
        <v>11.947048440870759</v>
      </c>
      <c r="S925" s="4">
        <f t="shared" si="88"/>
        <v>0.40555555555555556</v>
      </c>
      <c r="T925" s="13">
        <f t="shared" si="89"/>
        <v>160</v>
      </c>
    </row>
    <row r="926" spans="1:20" x14ac:dyDescent="0.25">
      <c r="A926" s="6" t="s">
        <v>1122</v>
      </c>
      <c r="B926" s="6">
        <v>33100</v>
      </c>
      <c r="C926" s="6" t="s">
        <v>1123</v>
      </c>
      <c r="D926" s="6" t="str">
        <f>VLOOKUP(C926,'alternate id'!$A$2:$C$956,3,FALSE)</f>
        <v>Miami, FL</v>
      </c>
      <c r="E926" s="4">
        <f>VLOOKUP(D926,'sunrise times'!$A$2:$B$956,2,FALSE)</f>
        <v>0.28750000000000003</v>
      </c>
      <c r="F926" s="4"/>
      <c r="G926" s="4">
        <f>VLOOKUP($C926,'time leaving home q1 q2 q3'!$C$2:$F$956,2,FALSE)</f>
        <v>0.29236111111111113</v>
      </c>
      <c r="H926" s="14">
        <f>VLOOKUP($C926,'commute time q1 q2 q3'!$C$2:$F$957,2,FALSE)</f>
        <v>16.641502886335999</v>
      </c>
      <c r="I926" s="4">
        <f t="shared" si="84"/>
        <v>0.30347222222222225</v>
      </c>
      <c r="J926" s="13">
        <f t="shared" si="85"/>
        <v>23</v>
      </c>
      <c r="K926" s="4"/>
      <c r="L926" s="4">
        <f>VLOOKUP($C926,'time leaving home q1 q2 q3'!$C$2:$F$956,3,FALSE)</f>
        <v>0.3298611111111111</v>
      </c>
      <c r="M926" s="14">
        <f>VLOOKUP($C926,'commute time q1 q2 q3'!$C$2:$F$957,3,FALSE)</f>
        <v>25.210298754709015</v>
      </c>
      <c r="N926" s="4">
        <f t="shared" si="86"/>
        <v>0.34722222222222221</v>
      </c>
      <c r="O926" s="13">
        <f t="shared" si="87"/>
        <v>85.999999999999929</v>
      </c>
      <c r="Q926" s="4">
        <f>VLOOKUP($C926,'time leaving home q1 q2 q3'!$C$2:$F$956,4,FALSE)</f>
        <v>0.38125000000000003</v>
      </c>
      <c r="R926" s="14">
        <f>VLOOKUP($C926,'commute time q1 q2 q3'!$C$2:$F$957,3,FALSE)</f>
        <v>25.210298754709015</v>
      </c>
      <c r="S926" s="4">
        <f t="shared" si="88"/>
        <v>0.39861111111111114</v>
      </c>
      <c r="T926" s="13">
        <f t="shared" si="89"/>
        <v>160</v>
      </c>
    </row>
    <row r="927" spans="1:20" x14ac:dyDescent="0.25">
      <c r="A927" s="6" t="s">
        <v>952</v>
      </c>
      <c r="B927" s="6">
        <v>29700</v>
      </c>
      <c r="C927" s="6" t="s">
        <v>953</v>
      </c>
      <c r="D927" s="6" t="str">
        <f>VLOOKUP(C927,'alternate id'!$A$2:$C$956,3,FALSE)</f>
        <v>Laredo, TX</v>
      </c>
      <c r="E927" s="4">
        <f>VLOOKUP(D927,'sunrise times'!$A$2:$B$956,2,FALSE)</f>
        <v>0.29930555555555555</v>
      </c>
      <c r="F927" s="4"/>
      <c r="G927" s="4">
        <f>VLOOKUP($C927,'time leaving home q1 q2 q3'!$C$2:$F$956,2,FALSE)</f>
        <v>0.2986111111111111</v>
      </c>
      <c r="H927" s="14">
        <f>VLOOKUP($C927,'commute time q1 q2 q3'!$C$2:$F$957,2,FALSE)</f>
        <v>13.058416972173809</v>
      </c>
      <c r="I927" s="4">
        <f t="shared" si="84"/>
        <v>0.30763888888888891</v>
      </c>
      <c r="J927" s="13">
        <f t="shared" si="85"/>
        <v>12.000000000000037</v>
      </c>
      <c r="K927" s="4"/>
      <c r="L927" s="4">
        <f>VLOOKUP($C927,'time leaving home q1 q2 q3'!$C$2:$F$956,3,FALSE)</f>
        <v>0.3298611111111111</v>
      </c>
      <c r="M927" s="14">
        <f>VLOOKUP($C927,'commute time q1 q2 q3'!$C$2:$F$957,3,FALSE)</f>
        <v>18.524939058691167</v>
      </c>
      <c r="N927" s="4">
        <f t="shared" si="86"/>
        <v>0.34236111111111112</v>
      </c>
      <c r="O927" s="13">
        <f t="shared" si="87"/>
        <v>62.000000000000014</v>
      </c>
      <c r="Q927" s="4">
        <f>VLOOKUP($C927,'time leaving home q1 q2 q3'!$C$2:$F$956,4,FALSE)</f>
        <v>0.3833333333333333</v>
      </c>
      <c r="R927" s="14">
        <f>VLOOKUP($C927,'commute time q1 q2 q3'!$C$2:$F$957,3,FALSE)</f>
        <v>18.524939058691167</v>
      </c>
      <c r="S927" s="4">
        <f t="shared" si="88"/>
        <v>0.39583333333333331</v>
      </c>
      <c r="T927" s="13">
        <f t="shared" si="89"/>
        <v>139</v>
      </c>
    </row>
    <row r="928" spans="1:20" x14ac:dyDescent="0.25">
      <c r="A928" s="6" t="s">
        <v>788</v>
      </c>
      <c r="B928" s="6">
        <v>26340</v>
      </c>
      <c r="C928" s="6" t="s">
        <v>789</v>
      </c>
      <c r="D928" s="6" t="str">
        <f>VLOOKUP(C928,'alternate id'!$A$2:$C$956,3,FALSE)</f>
        <v>Houghton, MI</v>
      </c>
      <c r="E928" s="4">
        <f>VLOOKUP(D928,'sunrise times'!$A$2:$B$956,2,FALSE)</f>
        <v>0.30902777777777779</v>
      </c>
      <c r="F928" s="4"/>
      <c r="G928" s="4">
        <f>VLOOKUP($C928,'time leaving home q1 q2 q3'!$C$2:$F$956,2,FALSE)</f>
        <v>0.29652777777777778</v>
      </c>
      <c r="H928" s="14">
        <f>VLOOKUP($C928,'commute time q1 q2 q3'!$C$2:$F$957,2,FALSE)</f>
        <v>7.7689404152062549</v>
      </c>
      <c r="I928" s="4">
        <f t="shared" si="84"/>
        <v>0.30138888888888887</v>
      </c>
      <c r="J928" s="13">
        <f t="shared" si="85"/>
        <v>-11.000000000000041</v>
      </c>
      <c r="K928" s="4"/>
      <c r="L928" s="4">
        <f>VLOOKUP($C928,'time leaving home q1 q2 q3'!$C$2:$F$956,3,FALSE)</f>
        <v>0.3298611111111111</v>
      </c>
      <c r="M928" s="14">
        <f>VLOOKUP($C928,'commute time q1 q2 q3'!$C$2:$F$957,3,FALSE)</f>
        <v>13.086880466472303</v>
      </c>
      <c r="N928" s="4">
        <f t="shared" si="86"/>
        <v>0.33888888888888891</v>
      </c>
      <c r="O928" s="13">
        <f t="shared" si="87"/>
        <v>43.000000000000007</v>
      </c>
      <c r="Q928" s="4">
        <f>VLOOKUP($C928,'time leaving home q1 q2 q3'!$C$2:$F$956,4,FALSE)</f>
        <v>0.40763888888888888</v>
      </c>
      <c r="R928" s="14">
        <f>VLOOKUP($C928,'commute time q1 q2 q3'!$C$2:$F$957,3,FALSE)</f>
        <v>13.086880466472303</v>
      </c>
      <c r="S928" s="4">
        <f t="shared" si="88"/>
        <v>0.41666666666666669</v>
      </c>
      <c r="T928" s="13">
        <f t="shared" si="89"/>
        <v>155</v>
      </c>
    </row>
    <row r="929" spans="1:20" x14ac:dyDescent="0.25">
      <c r="A929" s="6" t="s">
        <v>1270</v>
      </c>
      <c r="B929" s="6">
        <v>36180</v>
      </c>
      <c r="C929" s="6" t="s">
        <v>1271</v>
      </c>
      <c r="D929" s="6" t="str">
        <f>VLOOKUP(C929,'alternate id'!$A$2:$C$956,3,FALSE)</f>
        <v>Ocean Pines, MD</v>
      </c>
      <c r="E929" s="4">
        <f>VLOOKUP(D929,'sunrise times'!$A$2:$B$956,2,FALSE)</f>
        <v>0.2722222222222222</v>
      </c>
      <c r="F929" s="4"/>
      <c r="G929" s="4">
        <f>VLOOKUP($C929,'time leaving home q1 q2 q3'!$C$2:$F$956,2,FALSE)</f>
        <v>0.29722222222222222</v>
      </c>
      <c r="H929" s="14">
        <f>VLOOKUP($C929,'commute time q1 q2 q3'!$C$2:$F$957,2,FALSE)</f>
        <v>11.270532915360501</v>
      </c>
      <c r="I929" s="4">
        <f t="shared" si="84"/>
        <v>0.30486111111111108</v>
      </c>
      <c r="J929" s="13">
        <f t="shared" si="85"/>
        <v>46.999999999999993</v>
      </c>
      <c r="K929" s="4"/>
      <c r="L929" s="4">
        <f>VLOOKUP($C929,'time leaving home q1 q2 q3'!$C$2:$F$956,3,FALSE)</f>
        <v>0.33055555555555555</v>
      </c>
      <c r="M929" s="14">
        <f>VLOOKUP($C929,'commute time q1 q2 q3'!$C$2:$F$957,3,FALSE)</f>
        <v>18.313056379821958</v>
      </c>
      <c r="N929" s="4">
        <f t="shared" si="86"/>
        <v>0.34305555555555556</v>
      </c>
      <c r="O929" s="13">
        <f t="shared" si="87"/>
        <v>102.00000000000004</v>
      </c>
      <c r="Q929" s="4">
        <f>VLOOKUP($C929,'time leaving home q1 q2 q3'!$C$2:$F$956,4,FALSE)</f>
        <v>0.3833333333333333</v>
      </c>
      <c r="R929" s="14">
        <f>VLOOKUP($C929,'commute time q1 q2 q3'!$C$2:$F$957,3,FALSE)</f>
        <v>18.313056379821958</v>
      </c>
      <c r="S929" s="4">
        <f t="shared" si="88"/>
        <v>0.39583333333333331</v>
      </c>
      <c r="T929" s="13">
        <f t="shared" si="89"/>
        <v>178</v>
      </c>
    </row>
    <row r="930" spans="1:20" x14ac:dyDescent="0.25">
      <c r="A930" s="6" t="s">
        <v>270</v>
      </c>
      <c r="B930" s="6">
        <v>15580</v>
      </c>
      <c r="C930" s="6" t="s">
        <v>271</v>
      </c>
      <c r="D930" s="6" t="str">
        <f>VLOOKUP(C930,'alternate id'!$A$2:$C$956,3,FALSE)</f>
        <v>Butte, MT</v>
      </c>
      <c r="E930" s="4">
        <f>VLOOKUP(D930,'sunrise times'!$A$2:$B$956,2,FALSE)</f>
        <v>0.29236111111111113</v>
      </c>
      <c r="F930" s="4"/>
      <c r="G930" s="4">
        <f>VLOOKUP($C930,'time leaving home q1 q2 q3'!$C$2:$F$956,2,FALSE)</f>
        <v>0.29375000000000001</v>
      </c>
      <c r="H930" s="14">
        <f>VLOOKUP($C930,'commute time q1 q2 q3'!$C$2:$F$957,2,FALSE)</f>
        <v>8.2943437671608997</v>
      </c>
      <c r="I930" s="4">
        <f t="shared" si="84"/>
        <v>0.29930555555555555</v>
      </c>
      <c r="J930" s="13">
        <f t="shared" si="85"/>
        <v>9.9999999999999645</v>
      </c>
      <c r="K930" s="4"/>
      <c r="L930" s="4">
        <f>VLOOKUP($C930,'time leaving home q1 q2 q3'!$C$2:$F$956,3,FALSE)</f>
        <v>0.33055555555555555</v>
      </c>
      <c r="M930" s="14">
        <f>VLOOKUP($C930,'commute time q1 q2 q3'!$C$2:$F$957,3,FALSE)</f>
        <v>12.858948318663959</v>
      </c>
      <c r="N930" s="4">
        <f t="shared" si="86"/>
        <v>0.33888888888888891</v>
      </c>
      <c r="O930" s="13">
        <f t="shared" si="87"/>
        <v>67</v>
      </c>
      <c r="Q930" s="4">
        <f>VLOOKUP($C930,'time leaving home q1 q2 q3'!$C$2:$F$956,4,FALSE)</f>
        <v>0.40625</v>
      </c>
      <c r="R930" s="14">
        <f>VLOOKUP($C930,'commute time q1 q2 q3'!$C$2:$F$957,3,FALSE)</f>
        <v>12.858948318663959</v>
      </c>
      <c r="S930" s="4">
        <f t="shared" si="88"/>
        <v>0.41458333333333336</v>
      </c>
      <c r="T930" s="13">
        <f t="shared" si="89"/>
        <v>176</v>
      </c>
    </row>
    <row r="931" spans="1:20" x14ac:dyDescent="0.25">
      <c r="A931" s="6" t="s">
        <v>94</v>
      </c>
      <c r="B931" s="6">
        <v>11820</v>
      </c>
      <c r="C931" s="6" t="s">
        <v>95</v>
      </c>
      <c r="D931" s="6" t="str">
        <f>VLOOKUP(C931,'alternate id'!$A$2:$C$956,3,FALSE)</f>
        <v>Astoria, OR</v>
      </c>
      <c r="E931" s="4">
        <f>VLOOKUP(D931,'sunrise times'!$A$2:$B$956,2,FALSE)</f>
        <v>0.28194444444444444</v>
      </c>
      <c r="F931" s="4"/>
      <c r="G931" s="4">
        <f>VLOOKUP($C931,'time leaving home q1 q2 q3'!$C$2:$F$956,2,FALSE)</f>
        <v>0.29375000000000001</v>
      </c>
      <c r="H931" s="14">
        <f>VLOOKUP($C931,'commute time q1 q2 q3'!$C$2:$F$957,2,FALSE)</f>
        <v>8.1605839416058394</v>
      </c>
      <c r="I931" s="4">
        <f t="shared" si="84"/>
        <v>0.29930555555555555</v>
      </c>
      <c r="J931" s="13">
        <f t="shared" si="85"/>
        <v>24.999999999999993</v>
      </c>
      <c r="K931" s="4"/>
      <c r="L931" s="4">
        <f>VLOOKUP($C931,'time leaving home q1 q2 q3'!$C$2:$F$956,3,FALSE)</f>
        <v>0.33055555555555555</v>
      </c>
      <c r="M931" s="14">
        <f>VLOOKUP($C931,'commute time q1 q2 q3'!$C$2:$F$957,3,FALSE)</f>
        <v>13.913277511961724</v>
      </c>
      <c r="N931" s="4">
        <f t="shared" si="86"/>
        <v>0.33958333333333335</v>
      </c>
      <c r="O931" s="13">
        <f t="shared" si="87"/>
        <v>83.000000000000028</v>
      </c>
      <c r="Q931" s="4">
        <f>VLOOKUP($C931,'time leaving home q1 q2 q3'!$C$2:$F$956,4,FALSE)</f>
        <v>0.40833333333333338</v>
      </c>
      <c r="R931" s="14">
        <f>VLOOKUP($C931,'commute time q1 q2 q3'!$C$2:$F$957,3,FALSE)</f>
        <v>13.913277511961724</v>
      </c>
      <c r="S931" s="4">
        <f t="shared" si="88"/>
        <v>0.41736111111111118</v>
      </c>
      <c r="T931" s="13">
        <f t="shared" si="89"/>
        <v>195.00000000000009</v>
      </c>
    </row>
    <row r="932" spans="1:20" x14ac:dyDescent="0.25">
      <c r="A932" s="6" t="s">
        <v>512</v>
      </c>
      <c r="B932" s="6">
        <v>20580</v>
      </c>
      <c r="C932" s="6" t="s">
        <v>513</v>
      </c>
      <c r="D932" s="6" t="str">
        <f>VLOOKUP(C932,'alternate id'!$A$2:$C$956,3,FALSE)</f>
        <v>Eagle Pass, TX</v>
      </c>
      <c r="E932" s="4">
        <f>VLOOKUP(D932,'sunrise times'!$A$2:$B$956,2,FALSE)</f>
        <v>0.30208333333333331</v>
      </c>
      <c r="F932" s="4"/>
      <c r="G932" s="4">
        <f>VLOOKUP($C932,'time leaving home q1 q2 q3'!$C$2:$F$956,2,FALSE)</f>
        <v>0.29583333333333334</v>
      </c>
      <c r="H932" s="14">
        <f>VLOOKUP($C932,'commute time q1 q2 q3'!$C$2:$F$957,2,FALSE)</f>
        <v>10.06525459991442</v>
      </c>
      <c r="I932" s="4">
        <f t="shared" si="84"/>
        <v>0.30277777777777776</v>
      </c>
      <c r="J932" s="13">
        <f t="shared" si="85"/>
        <v>0.99999999999999645</v>
      </c>
      <c r="K932" s="4"/>
      <c r="L932" s="4">
        <f>VLOOKUP($C932,'time leaving home q1 q2 q3'!$C$2:$F$956,3,FALSE)</f>
        <v>0.33055555555555555</v>
      </c>
      <c r="M932" s="14">
        <f>VLOOKUP($C932,'commute time q1 q2 q3'!$C$2:$F$957,3,FALSE)</f>
        <v>15.093886462882097</v>
      </c>
      <c r="N932" s="4">
        <f t="shared" si="86"/>
        <v>0.34097222222222223</v>
      </c>
      <c r="O932" s="13">
        <f t="shared" si="87"/>
        <v>56.000000000000036</v>
      </c>
      <c r="Q932" s="4">
        <f>VLOOKUP($C932,'time leaving home q1 q2 q3'!$C$2:$F$956,4,FALSE)</f>
        <v>0.39305555555555555</v>
      </c>
      <c r="R932" s="14">
        <f>VLOOKUP($C932,'commute time q1 q2 q3'!$C$2:$F$957,3,FALSE)</f>
        <v>15.093886462882097</v>
      </c>
      <c r="S932" s="4">
        <f t="shared" si="88"/>
        <v>0.40347222222222223</v>
      </c>
      <c r="T932" s="13">
        <f t="shared" si="89"/>
        <v>146.00000000000003</v>
      </c>
    </row>
    <row r="933" spans="1:20" x14ac:dyDescent="0.25">
      <c r="A933" s="6" t="s">
        <v>1554</v>
      </c>
      <c r="B933" s="6">
        <v>42100</v>
      </c>
      <c r="C933" s="6" t="s">
        <v>1555</v>
      </c>
      <c r="D933" s="6" t="str">
        <f>VLOOKUP(C933,'alternate id'!$A$2:$C$956,3,FALSE)</f>
        <v>Santa Cruz, CA</v>
      </c>
      <c r="E933" s="4">
        <f>VLOOKUP(D933,'sunrise times'!$A$2:$B$956,2,FALSE)</f>
        <v>0.27777777777777779</v>
      </c>
      <c r="F933" s="4"/>
      <c r="G933" s="4">
        <f>VLOOKUP($C933,'time leaving home q1 q2 q3'!$C$2:$F$956,2,FALSE)</f>
        <v>0.28680555555555559</v>
      </c>
      <c r="H933" s="14">
        <f>VLOOKUP($C933,'commute time q1 q2 q3'!$C$2:$F$957,2,FALSE)</f>
        <v>12.803334652681576</v>
      </c>
      <c r="I933" s="4">
        <f t="shared" si="84"/>
        <v>0.29513888888888895</v>
      </c>
      <c r="J933" s="13">
        <f t="shared" si="85"/>
        <v>25.000000000000071</v>
      </c>
      <c r="K933" s="4"/>
      <c r="L933" s="4">
        <f>VLOOKUP($C933,'time leaving home q1 q2 q3'!$C$2:$F$956,3,FALSE)</f>
        <v>0.33055555555555555</v>
      </c>
      <c r="M933" s="14">
        <f>VLOOKUP($C933,'commute time q1 q2 q3'!$C$2:$F$957,3,FALSE)</f>
        <v>20.892060056810497</v>
      </c>
      <c r="N933" s="4">
        <f t="shared" si="86"/>
        <v>0.34444444444444444</v>
      </c>
      <c r="O933" s="13">
        <f t="shared" si="87"/>
        <v>95.999999999999972</v>
      </c>
      <c r="Q933" s="4">
        <f>VLOOKUP($C933,'time leaving home q1 q2 q3'!$C$2:$F$956,4,FALSE)</f>
        <v>0.39444444444444443</v>
      </c>
      <c r="R933" s="14">
        <f>VLOOKUP($C933,'commute time q1 q2 q3'!$C$2:$F$957,3,FALSE)</f>
        <v>20.892060056810497</v>
      </c>
      <c r="S933" s="4">
        <f t="shared" si="88"/>
        <v>0.40833333333333333</v>
      </c>
      <c r="T933" s="13">
        <f t="shared" si="89"/>
        <v>187.99999999999997</v>
      </c>
    </row>
    <row r="934" spans="1:20" x14ac:dyDescent="0.25">
      <c r="A934" s="6" t="s">
        <v>1662</v>
      </c>
      <c r="B934" s="6">
        <v>44300</v>
      </c>
      <c r="C934" s="6" t="s">
        <v>1663</v>
      </c>
      <c r="D934" s="6" t="str">
        <f>VLOOKUP(C934,'alternate id'!$A$2:$C$956,3,FALSE)</f>
        <v>State College, PA</v>
      </c>
      <c r="E934" s="4">
        <f>VLOOKUP(D934,'sunrise times'!$A$2:$B$956,2,FALSE)</f>
        <v>0.27986111111111112</v>
      </c>
      <c r="F934" s="4"/>
      <c r="G934" s="4">
        <f>VLOOKUP($C934,'time leaving home q1 q2 q3'!$C$2:$F$956,2,FALSE)</f>
        <v>0.2951388888888889</v>
      </c>
      <c r="H934" s="14">
        <f>VLOOKUP($C934,'commute time q1 q2 q3'!$C$2:$F$957,2,FALSE)</f>
        <v>11.302023645463118</v>
      </c>
      <c r="I934" s="4">
        <f t="shared" si="84"/>
        <v>0.30277777777777776</v>
      </c>
      <c r="J934" s="13">
        <f t="shared" si="85"/>
        <v>32.999999999999964</v>
      </c>
      <c r="K934" s="4"/>
      <c r="L934" s="4">
        <f>VLOOKUP($C934,'time leaving home q1 q2 q3'!$C$2:$F$956,3,FALSE)</f>
        <v>0.33124999999999999</v>
      </c>
      <c r="M934" s="14">
        <f>VLOOKUP($C934,'commute time q1 q2 q3'!$C$2:$F$957,3,FALSE)</f>
        <v>17.426570197044335</v>
      </c>
      <c r="N934" s="4">
        <f t="shared" si="86"/>
        <v>0.34305555555555556</v>
      </c>
      <c r="O934" s="13">
        <f t="shared" si="87"/>
        <v>91</v>
      </c>
      <c r="Q934" s="4">
        <f>VLOOKUP($C934,'time leaving home q1 q2 q3'!$C$2:$F$956,4,FALSE)</f>
        <v>0.39583333333333331</v>
      </c>
      <c r="R934" s="14">
        <f>VLOOKUP($C934,'commute time q1 q2 q3'!$C$2:$F$957,3,FALSE)</f>
        <v>17.426570197044335</v>
      </c>
      <c r="S934" s="4">
        <f t="shared" si="88"/>
        <v>0.40763888888888888</v>
      </c>
      <c r="T934" s="13">
        <f t="shared" si="89"/>
        <v>184</v>
      </c>
    </row>
    <row r="935" spans="1:20" x14ac:dyDescent="0.25">
      <c r="A935" s="6" t="s">
        <v>1242</v>
      </c>
      <c r="B935" s="6">
        <v>35620</v>
      </c>
      <c r="C935" s="6" t="s">
        <v>1243</v>
      </c>
      <c r="D935" s="6" t="str">
        <f>VLOOKUP(C935,'alternate id'!$A$2:$C$956,3,FALSE)</f>
        <v>New York, NY</v>
      </c>
      <c r="E935" s="4">
        <f>VLOOKUP(D935,'sunrise times'!$A$2:$B$956,2,FALSE)</f>
        <v>0.26944444444444443</v>
      </c>
      <c r="F935" s="4"/>
      <c r="G935" s="4">
        <f>VLOOKUP($C935,'time leaving home q1 q2 q3'!$C$2:$F$956,2,FALSE)</f>
        <v>0.29305555555555557</v>
      </c>
      <c r="H935" s="14">
        <f>VLOOKUP($C935,'commute time q1 q2 q3'!$C$2:$F$957,2,FALSE)</f>
        <v>17.792056119728727</v>
      </c>
      <c r="I935" s="4">
        <f t="shared" si="84"/>
        <v>0.30486111111111114</v>
      </c>
      <c r="J935" s="13">
        <f t="shared" si="85"/>
        <v>51.000000000000064</v>
      </c>
      <c r="K935" s="4"/>
      <c r="L935" s="4">
        <f>VLOOKUP($C935,'time leaving home q1 q2 q3'!$C$2:$F$956,3,FALSE)</f>
        <v>0.33124999999999999</v>
      </c>
      <c r="M935" s="14">
        <f>VLOOKUP($C935,'commute time q1 q2 q3'!$C$2:$F$957,3,FALSE)</f>
        <v>31.369551599855203</v>
      </c>
      <c r="N935" s="4">
        <f t="shared" si="86"/>
        <v>0.35277777777777775</v>
      </c>
      <c r="O935" s="13">
        <f t="shared" si="87"/>
        <v>119.99999999999997</v>
      </c>
      <c r="Q935" s="4">
        <f>VLOOKUP($C935,'time leaving home q1 q2 q3'!$C$2:$F$956,4,FALSE)</f>
        <v>0.375</v>
      </c>
      <c r="R935" s="14">
        <f>VLOOKUP($C935,'commute time q1 q2 q3'!$C$2:$F$957,3,FALSE)</f>
        <v>31.369551599855203</v>
      </c>
      <c r="S935" s="4">
        <f t="shared" si="88"/>
        <v>0.39652777777777776</v>
      </c>
      <c r="T935" s="13">
        <f t="shared" si="89"/>
        <v>183</v>
      </c>
    </row>
    <row r="936" spans="1:20" x14ac:dyDescent="0.25">
      <c r="A936" s="6" t="s">
        <v>1008</v>
      </c>
      <c r="B936" s="6">
        <v>30860</v>
      </c>
      <c r="C936" s="6" t="s">
        <v>1009</v>
      </c>
      <c r="D936" s="6" t="str">
        <f>VLOOKUP(C936,'alternate id'!$A$2:$C$956,3,FALSE)</f>
        <v>Logan, UT</v>
      </c>
      <c r="E936" s="4">
        <f>VLOOKUP(D936,'sunrise times'!$A$2:$B$956,2,FALSE)</f>
        <v>0.29097222222222224</v>
      </c>
      <c r="F936" s="4"/>
      <c r="G936" s="4">
        <f>VLOOKUP($C936,'time leaving home q1 q2 q3'!$C$2:$F$956,2,FALSE)</f>
        <v>0.28541666666666665</v>
      </c>
      <c r="H936" s="14">
        <f>VLOOKUP($C936,'commute time q1 q2 q3'!$C$2:$F$957,2,FALSE)</f>
        <v>8.3400084853627483</v>
      </c>
      <c r="I936" s="4">
        <f t="shared" si="84"/>
        <v>0.29097222222222219</v>
      </c>
      <c r="J936" s="13">
        <f t="shared" si="85"/>
        <v>-7.9936057773011271E-14</v>
      </c>
      <c r="K936" s="4"/>
      <c r="L936" s="4">
        <f>VLOOKUP($C936,'time leaving home q1 q2 q3'!$C$2:$F$956,3,FALSE)</f>
        <v>0.33124999999999999</v>
      </c>
      <c r="M936" s="14">
        <f>VLOOKUP($C936,'commute time q1 q2 q3'!$C$2:$F$957,3,FALSE)</f>
        <v>13.45159386068477</v>
      </c>
      <c r="N936" s="4">
        <f t="shared" si="86"/>
        <v>0.34027777777777779</v>
      </c>
      <c r="O936" s="13">
        <f t="shared" si="87"/>
        <v>71</v>
      </c>
      <c r="Q936" s="4">
        <f>VLOOKUP($C936,'time leaving home q1 q2 q3'!$C$2:$F$956,4,FALSE)</f>
        <v>0.40833333333333338</v>
      </c>
      <c r="R936" s="14">
        <f>VLOOKUP($C936,'commute time q1 q2 q3'!$C$2:$F$957,3,FALSE)</f>
        <v>13.45159386068477</v>
      </c>
      <c r="S936" s="4">
        <f t="shared" si="88"/>
        <v>0.41736111111111118</v>
      </c>
      <c r="T936" s="13">
        <f t="shared" si="89"/>
        <v>182.00000000000009</v>
      </c>
    </row>
    <row r="937" spans="1:20" x14ac:dyDescent="0.25">
      <c r="A937" s="6" t="s">
        <v>318</v>
      </c>
      <c r="B937" s="6">
        <v>16580</v>
      </c>
      <c r="C937" s="6" t="s">
        <v>319</v>
      </c>
      <c r="D937" s="6" t="str">
        <f>VLOOKUP(C937,'alternate id'!$A$2:$C$956,3,FALSE)</f>
        <v>Champaign, IL</v>
      </c>
      <c r="E937" s="4">
        <f>VLOOKUP(D937,'sunrise times'!$A$2:$B$956,2,FALSE)</f>
        <v>0.2673611111111111</v>
      </c>
      <c r="F937" s="4"/>
      <c r="G937" s="4">
        <f>VLOOKUP($C937,'time leaving home q1 q2 q3'!$C$2:$F$956,2,FALSE)</f>
        <v>0.29722222222222222</v>
      </c>
      <c r="H937" s="14">
        <f>VLOOKUP($C937,'commute time q1 q2 q3'!$C$2:$F$957,2,FALSE)</f>
        <v>11.042345784917726</v>
      </c>
      <c r="I937" s="4">
        <f t="shared" si="84"/>
        <v>0.30486111111111108</v>
      </c>
      <c r="J937" s="13">
        <f t="shared" si="85"/>
        <v>53.999999999999972</v>
      </c>
      <c r="K937" s="4"/>
      <c r="L937" s="4">
        <f>VLOOKUP($C937,'time leaving home q1 q2 q3'!$C$2:$F$956,3,FALSE)</f>
        <v>0.33124999999999999</v>
      </c>
      <c r="M937" s="14">
        <f>VLOOKUP($C937,'commute time q1 q2 q3'!$C$2:$F$957,3,FALSE)</f>
        <v>16.313371107159107</v>
      </c>
      <c r="N937" s="4">
        <f t="shared" si="86"/>
        <v>0.34236111111111112</v>
      </c>
      <c r="O937" s="13">
        <f t="shared" si="87"/>
        <v>108.00000000000003</v>
      </c>
      <c r="Q937" s="4">
        <f>VLOOKUP($C937,'time leaving home q1 q2 q3'!$C$2:$F$956,4,FALSE)</f>
        <v>0.40416666666666662</v>
      </c>
      <c r="R937" s="14">
        <f>VLOOKUP($C937,'commute time q1 q2 q3'!$C$2:$F$957,3,FALSE)</f>
        <v>16.313371107159107</v>
      </c>
      <c r="S937" s="4">
        <f t="shared" si="88"/>
        <v>0.41527777777777775</v>
      </c>
      <c r="T937" s="13">
        <f t="shared" si="89"/>
        <v>212.99999999999994</v>
      </c>
    </row>
    <row r="938" spans="1:20" x14ac:dyDescent="0.25">
      <c r="A938" s="6" t="s">
        <v>898</v>
      </c>
      <c r="B938" s="6">
        <v>28620</v>
      </c>
      <c r="C938" s="6" t="s">
        <v>899</v>
      </c>
      <c r="D938" s="6" t="str">
        <f>VLOOKUP(C938,'alternate id'!$A$2:$C$956,3,FALSE)</f>
        <v>Kill Devil Hills, NC</v>
      </c>
      <c r="E938" s="4">
        <f>VLOOKUP(D938,'sunrise times'!$A$2:$B$956,2,FALSE)</f>
        <v>0.27430555555555552</v>
      </c>
      <c r="F938" s="4"/>
      <c r="G938" s="4">
        <f>VLOOKUP($C938,'time leaving home q1 q2 q3'!$C$2:$F$956,2,FALSE)</f>
        <v>0.29375000000000001</v>
      </c>
      <c r="H938" s="14">
        <f>VLOOKUP($C938,'commute time q1 q2 q3'!$C$2:$F$957,2,FALSE)</f>
        <v>8.7400710364869223</v>
      </c>
      <c r="I938" s="4">
        <f t="shared" si="84"/>
        <v>0.29930555555555555</v>
      </c>
      <c r="J938" s="13">
        <f t="shared" si="85"/>
        <v>36.000000000000028</v>
      </c>
      <c r="K938" s="4"/>
      <c r="L938" s="4">
        <f>VLOOKUP($C938,'time leaving home q1 q2 q3'!$C$2:$F$956,3,FALSE)</f>
        <v>0.33124999999999999</v>
      </c>
      <c r="M938" s="14">
        <f>VLOOKUP($C938,'commute time q1 q2 q3'!$C$2:$F$957,3,FALSE)</f>
        <v>15.643069601427722</v>
      </c>
      <c r="N938" s="4">
        <f t="shared" si="86"/>
        <v>0.34166666666666667</v>
      </c>
      <c r="O938" s="13">
        <f t="shared" si="87"/>
        <v>97.000000000000057</v>
      </c>
      <c r="Q938" s="4">
        <f>VLOOKUP($C938,'time leaving home q1 q2 q3'!$C$2:$F$956,4,FALSE)</f>
        <v>0.37638888888888888</v>
      </c>
      <c r="R938" s="14">
        <f>VLOOKUP($C938,'commute time q1 q2 q3'!$C$2:$F$957,3,FALSE)</f>
        <v>15.643069601427722</v>
      </c>
      <c r="S938" s="4">
        <f t="shared" si="88"/>
        <v>0.38680555555555557</v>
      </c>
      <c r="T938" s="13">
        <f t="shared" si="89"/>
        <v>162.00000000000006</v>
      </c>
    </row>
    <row r="939" spans="1:20" x14ac:dyDescent="0.25">
      <c r="A939" s="6" t="s">
        <v>1424</v>
      </c>
      <c r="B939" s="6">
        <v>39340</v>
      </c>
      <c r="C939" s="6" t="s">
        <v>1425</v>
      </c>
      <c r="D939" s="6" t="str">
        <f>VLOOKUP(C939,'alternate id'!$A$2:$C$956,3,FALSE)</f>
        <v>Provo, UT</v>
      </c>
      <c r="E939" s="4">
        <f>VLOOKUP(D939,'sunrise times'!$A$2:$B$956,2,FALSE)</f>
        <v>0.29097222222222224</v>
      </c>
      <c r="F939" s="4"/>
      <c r="G939" s="4">
        <f>VLOOKUP($C939,'time leaving home q1 q2 q3'!$C$2:$F$956,2,FALSE)</f>
        <v>0.28958333333333336</v>
      </c>
      <c r="H939" s="14">
        <f>VLOOKUP($C939,'commute time q1 q2 q3'!$C$2:$F$957,2,FALSE)</f>
        <v>11.147759249609171</v>
      </c>
      <c r="I939" s="4">
        <f t="shared" si="84"/>
        <v>0.29722222222222222</v>
      </c>
      <c r="J939" s="13">
        <f t="shared" si="85"/>
        <v>8.999999999999968</v>
      </c>
      <c r="K939" s="4"/>
      <c r="L939" s="4">
        <f>VLOOKUP($C939,'time leaving home q1 q2 q3'!$C$2:$F$956,3,FALSE)</f>
        <v>0.33194444444444443</v>
      </c>
      <c r="M939" s="14">
        <f>VLOOKUP($C939,'commute time q1 q2 q3'!$C$2:$F$957,3,FALSE)</f>
        <v>17.774143943762528</v>
      </c>
      <c r="N939" s="4">
        <f t="shared" si="86"/>
        <v>0.34375</v>
      </c>
      <c r="O939" s="13">
        <f t="shared" si="87"/>
        <v>75.999999999999972</v>
      </c>
      <c r="Q939" s="4">
        <f>VLOOKUP($C939,'time leaving home q1 q2 q3'!$C$2:$F$956,4,FALSE)</f>
        <v>0.40138888888888885</v>
      </c>
      <c r="R939" s="14">
        <f>VLOOKUP($C939,'commute time q1 q2 q3'!$C$2:$F$957,3,FALSE)</f>
        <v>17.774143943762528</v>
      </c>
      <c r="S939" s="4">
        <f t="shared" si="88"/>
        <v>0.41319444444444442</v>
      </c>
      <c r="T939" s="13">
        <f t="shared" si="89"/>
        <v>175.99999999999994</v>
      </c>
    </row>
    <row r="940" spans="1:20" x14ac:dyDescent="0.25">
      <c r="A940" s="6" t="s">
        <v>1510</v>
      </c>
      <c r="B940" s="6">
        <v>41100</v>
      </c>
      <c r="C940" s="6" t="s">
        <v>1511</v>
      </c>
      <c r="D940" s="6" t="str">
        <f>VLOOKUP(C940,'alternate id'!$A$2:$C$956,3,FALSE)</f>
        <v>St. George, UT</v>
      </c>
      <c r="E940" s="4">
        <f>VLOOKUP(D940,'sunrise times'!$A$2:$B$956,2,FALSE)</f>
        <v>0.29583333333333334</v>
      </c>
      <c r="F940" s="4"/>
      <c r="G940" s="4">
        <f>VLOOKUP($C940,'time leaving home q1 q2 q3'!$C$2:$F$956,2,FALSE)</f>
        <v>0.28888888888888892</v>
      </c>
      <c r="H940" s="14">
        <f>VLOOKUP($C940,'commute time q1 q2 q3'!$C$2:$F$957,2,FALSE)</f>
        <v>8.9466524973432513</v>
      </c>
      <c r="I940" s="4">
        <f t="shared" si="84"/>
        <v>0.29444444444444445</v>
      </c>
      <c r="J940" s="13">
        <f t="shared" si="85"/>
        <v>-1.9999999999999929</v>
      </c>
      <c r="K940" s="4"/>
      <c r="L940" s="4">
        <f>VLOOKUP($C940,'time leaving home q1 q2 q3'!$C$2:$F$956,3,FALSE)</f>
        <v>0.33194444444444443</v>
      </c>
      <c r="M940" s="14">
        <f>VLOOKUP($C940,'commute time q1 q2 q3'!$C$2:$F$957,3,FALSE)</f>
        <v>15.032269060334054</v>
      </c>
      <c r="N940" s="4">
        <f t="shared" si="86"/>
        <v>0.34236111111111112</v>
      </c>
      <c r="O940" s="13">
        <f t="shared" si="87"/>
        <v>67</v>
      </c>
      <c r="Q940" s="4">
        <f>VLOOKUP($C940,'time leaving home q1 q2 q3'!$C$2:$F$956,4,FALSE)</f>
        <v>0.39652777777777781</v>
      </c>
      <c r="R940" s="14">
        <f>VLOOKUP($C940,'commute time q1 q2 q3'!$C$2:$F$957,3,FALSE)</f>
        <v>15.032269060334054</v>
      </c>
      <c r="S940" s="4">
        <f t="shared" si="88"/>
        <v>0.4069444444444445</v>
      </c>
      <c r="T940" s="13">
        <f t="shared" si="89"/>
        <v>160.00000000000006</v>
      </c>
    </row>
    <row r="941" spans="1:20" x14ac:dyDescent="0.25">
      <c r="A941" s="6" t="s">
        <v>1542</v>
      </c>
      <c r="B941" s="6">
        <v>41860</v>
      </c>
      <c r="C941" s="6" t="s">
        <v>1543</v>
      </c>
      <c r="D941" s="6" t="str">
        <f>VLOOKUP(C941,'alternate id'!$A$2:$C$956,3,FALSE)</f>
        <v>San Francisco, CA</v>
      </c>
      <c r="E941" s="4">
        <f>VLOOKUP(D941,'sunrise times'!$A$2:$B$956,2,FALSE)</f>
        <v>0.27847222222222223</v>
      </c>
      <c r="F941" s="4"/>
      <c r="G941" s="4">
        <f>VLOOKUP($C941,'time leaving home q1 q2 q3'!$C$2:$F$956,2,FALSE)</f>
        <v>0.29375000000000001</v>
      </c>
      <c r="H941" s="14">
        <f>VLOOKUP($C941,'commute time q1 q2 q3'!$C$2:$F$957,2,FALSE)</f>
        <v>16.364511376305309</v>
      </c>
      <c r="I941" s="4">
        <f t="shared" si="84"/>
        <v>0.30486111111111114</v>
      </c>
      <c r="J941" s="13">
        <f t="shared" si="85"/>
        <v>38.000000000000028</v>
      </c>
      <c r="K941" s="4"/>
      <c r="L941" s="4">
        <f>VLOOKUP($C941,'time leaving home q1 q2 q3'!$C$2:$F$956,3,FALSE)</f>
        <v>0.33194444444444443</v>
      </c>
      <c r="M941" s="14">
        <f>VLOOKUP($C941,'commute time q1 q2 q3'!$C$2:$F$957,3,FALSE)</f>
        <v>26.339306389269876</v>
      </c>
      <c r="N941" s="4">
        <f t="shared" si="86"/>
        <v>0.35</v>
      </c>
      <c r="O941" s="13">
        <f t="shared" si="87"/>
        <v>102.99999999999994</v>
      </c>
      <c r="Q941" s="4">
        <f>VLOOKUP($C941,'time leaving home q1 q2 q3'!$C$2:$F$956,4,FALSE)</f>
        <v>0.38055555555555554</v>
      </c>
      <c r="R941" s="14">
        <f>VLOOKUP($C941,'commute time q1 q2 q3'!$C$2:$F$957,3,FALSE)</f>
        <v>26.339306389269876</v>
      </c>
      <c r="S941" s="4">
        <f t="shared" si="88"/>
        <v>0.39861111111111108</v>
      </c>
      <c r="T941" s="13">
        <f t="shared" si="89"/>
        <v>172.99999999999994</v>
      </c>
    </row>
    <row r="942" spans="1:20" x14ac:dyDescent="0.25">
      <c r="A942" s="6" t="s">
        <v>418</v>
      </c>
      <c r="B942" s="6">
        <v>18700</v>
      </c>
      <c r="C942" s="6" t="s">
        <v>419</v>
      </c>
      <c r="D942" s="6" t="str">
        <f>VLOOKUP(C942,'alternate id'!$A$2:$C$956,3,FALSE)</f>
        <v>Corvallis, OR</v>
      </c>
      <c r="E942" s="4">
        <f>VLOOKUP(D942,'sunrise times'!$A$2:$B$956,2,FALSE)</f>
        <v>0.28055555555555556</v>
      </c>
      <c r="F942" s="4"/>
      <c r="G942" s="4">
        <f>VLOOKUP($C942,'time leaving home q1 q2 q3'!$C$2:$F$956,2,FALSE)</f>
        <v>0.29791666666666666</v>
      </c>
      <c r="H942" s="14">
        <f>VLOOKUP($C942,'commute time q1 q2 q3'!$C$2:$F$957,2,FALSE)</f>
        <v>10.626957663938567</v>
      </c>
      <c r="I942" s="4">
        <f t="shared" si="84"/>
        <v>0.30486111111111108</v>
      </c>
      <c r="J942" s="13">
        <f t="shared" si="85"/>
        <v>34.999999999999957</v>
      </c>
      <c r="K942" s="4"/>
      <c r="L942" s="4">
        <f>VLOOKUP($C942,'time leaving home q1 q2 q3'!$C$2:$F$956,3,FALSE)</f>
        <v>0.33333333333333331</v>
      </c>
      <c r="M942" s="14">
        <f>VLOOKUP($C942,'commute time q1 q2 q3'!$C$2:$F$957,3,FALSE)</f>
        <v>15.375352509870277</v>
      </c>
      <c r="N942" s="4">
        <f t="shared" si="86"/>
        <v>0.34375</v>
      </c>
      <c r="O942" s="13">
        <f t="shared" si="87"/>
        <v>91</v>
      </c>
      <c r="Q942" s="4">
        <f>VLOOKUP($C942,'time leaving home q1 q2 q3'!$C$2:$F$956,4,FALSE)</f>
        <v>0.39097222222222222</v>
      </c>
      <c r="R942" s="14">
        <f>VLOOKUP($C942,'commute time q1 q2 q3'!$C$2:$F$957,3,FALSE)</f>
        <v>15.375352509870277</v>
      </c>
      <c r="S942" s="4">
        <f t="shared" si="88"/>
        <v>0.40138888888888891</v>
      </c>
      <c r="T942" s="13">
        <f t="shared" si="89"/>
        <v>174.00000000000003</v>
      </c>
    </row>
    <row r="943" spans="1:20" x14ac:dyDescent="0.25">
      <c r="A943" s="6" t="s">
        <v>1626</v>
      </c>
      <c r="B943" s="6">
        <v>43540</v>
      </c>
      <c r="C943" s="6" t="s">
        <v>1627</v>
      </c>
      <c r="D943" s="6" t="str">
        <f>VLOOKUP(C943,'alternate id'!$A$2:$C$956,3,FALSE)</f>
        <v>Silverthorne, CO</v>
      </c>
      <c r="E943" s="4">
        <f>VLOOKUP(D943,'sunrise times'!$A$2:$B$956,2,FALSE)</f>
        <v>0.27499999999999997</v>
      </c>
      <c r="F943" s="4"/>
      <c r="G943" s="4">
        <f>VLOOKUP($C943,'time leaving home q1 q2 q3'!$C$2:$F$956,2,FALSE)</f>
        <v>0.30138888888888887</v>
      </c>
      <c r="H943" s="14">
        <f>VLOOKUP($C943,'commute time q1 q2 q3'!$C$2:$F$957,2,FALSE)</f>
        <v>7.7085032032615022</v>
      </c>
      <c r="I943" s="4">
        <f t="shared" si="84"/>
        <v>0.30624999999999997</v>
      </c>
      <c r="J943" s="13">
        <f t="shared" si="85"/>
        <v>45</v>
      </c>
      <c r="K943" s="4"/>
      <c r="L943" s="4">
        <f>VLOOKUP($C943,'time leaving home q1 q2 q3'!$C$2:$F$956,3,FALSE)</f>
        <v>0.33333333333333331</v>
      </c>
      <c r="M943" s="14">
        <f>VLOOKUP($C943,'commute time q1 q2 q3'!$C$2:$F$957,3,FALSE)</f>
        <v>13.844640434192673</v>
      </c>
      <c r="N943" s="4">
        <f t="shared" si="86"/>
        <v>0.34236111111111112</v>
      </c>
      <c r="O943" s="13">
        <f t="shared" si="87"/>
        <v>97.000000000000057</v>
      </c>
      <c r="Q943" s="4">
        <f>VLOOKUP($C943,'time leaving home q1 q2 q3'!$C$2:$F$956,4,FALSE)</f>
        <v>0.37847222222222227</v>
      </c>
      <c r="R943" s="14">
        <f>VLOOKUP($C943,'commute time q1 q2 q3'!$C$2:$F$957,3,FALSE)</f>
        <v>13.844640434192673</v>
      </c>
      <c r="S943" s="4">
        <f t="shared" si="88"/>
        <v>0.38750000000000007</v>
      </c>
      <c r="T943" s="13">
        <f t="shared" si="89"/>
        <v>162.00000000000014</v>
      </c>
    </row>
    <row r="944" spans="1:20" x14ac:dyDescent="0.25">
      <c r="A944" s="6" t="s">
        <v>564</v>
      </c>
      <c r="B944" s="6">
        <v>21700</v>
      </c>
      <c r="C944" s="6" t="s">
        <v>565</v>
      </c>
      <c r="D944" s="6" t="str">
        <f>VLOOKUP(C944,'alternate id'!$A$2:$C$956,3,FALSE)</f>
        <v>Eureka, CA</v>
      </c>
      <c r="E944" s="4">
        <f>VLOOKUP(D944,'sunrise times'!$A$2:$B$956,2,FALSE)</f>
        <v>0.28333333333333333</v>
      </c>
      <c r="F944" s="4"/>
      <c r="G944" s="4">
        <f>VLOOKUP($C944,'time leaving home q1 q2 q3'!$C$2:$F$956,2,FALSE)</f>
        <v>0.2986111111111111</v>
      </c>
      <c r="H944" s="14">
        <f>VLOOKUP($C944,'commute time q1 q2 q3'!$C$2:$F$957,2,FALSE)</f>
        <v>8.7411147795688482</v>
      </c>
      <c r="I944" s="4">
        <f t="shared" si="84"/>
        <v>0.30416666666666664</v>
      </c>
      <c r="J944" s="13">
        <f t="shared" si="85"/>
        <v>29.999999999999972</v>
      </c>
      <c r="K944" s="4"/>
      <c r="L944" s="4">
        <f>VLOOKUP($C944,'time leaving home q1 q2 q3'!$C$2:$F$956,3,FALSE)</f>
        <v>0.33402777777777781</v>
      </c>
      <c r="M944" s="14">
        <f>VLOOKUP($C944,'commute time q1 q2 q3'!$C$2:$F$957,3,FALSE)</f>
        <v>15.18305439330544</v>
      </c>
      <c r="N944" s="4">
        <f t="shared" si="86"/>
        <v>0.3444444444444445</v>
      </c>
      <c r="O944" s="13">
        <f t="shared" si="87"/>
        <v>88.000000000000085</v>
      </c>
      <c r="Q944" s="4">
        <f>VLOOKUP($C944,'time leaving home q1 q2 q3'!$C$2:$F$956,4,FALSE)</f>
        <v>0.3923611111111111</v>
      </c>
      <c r="R944" s="14">
        <f>VLOOKUP($C944,'commute time q1 q2 q3'!$C$2:$F$957,3,FALSE)</f>
        <v>15.18305439330544</v>
      </c>
      <c r="S944" s="4">
        <f t="shared" si="88"/>
        <v>0.40277777777777779</v>
      </c>
      <c r="T944" s="13">
        <f t="shared" si="89"/>
        <v>172.00000000000003</v>
      </c>
    </row>
    <row r="945" spans="1:20" x14ac:dyDescent="0.25">
      <c r="A945" s="6" t="s">
        <v>964</v>
      </c>
      <c r="B945" s="6">
        <v>29940</v>
      </c>
      <c r="C945" s="6" t="s">
        <v>965</v>
      </c>
      <c r="D945" s="6" t="str">
        <f>VLOOKUP(C945,'alternate id'!$A$2:$C$956,3,FALSE)</f>
        <v>Lawrence, KS</v>
      </c>
      <c r="E945" s="4">
        <f>VLOOKUP(D945,'sunrise times'!$A$2:$B$956,2,FALSE)</f>
        <v>0.28680555555555554</v>
      </c>
      <c r="F945" s="4"/>
      <c r="G945" s="4">
        <f>VLOOKUP($C945,'time leaving home q1 q2 q3'!$C$2:$F$956,2,FALSE)</f>
        <v>0.29791666666666666</v>
      </c>
      <c r="H945" s="14">
        <f>VLOOKUP($C945,'commute time q1 q2 q3'!$C$2:$F$957,2,FALSE)</f>
        <v>10.486475509706766</v>
      </c>
      <c r="I945" s="4">
        <f t="shared" si="84"/>
        <v>0.30486111111111108</v>
      </c>
      <c r="J945" s="13">
        <f t="shared" si="85"/>
        <v>25.999999999999986</v>
      </c>
      <c r="K945" s="4"/>
      <c r="L945" s="4">
        <f>VLOOKUP($C945,'time leaving home q1 q2 q3'!$C$2:$F$956,3,FALSE)</f>
        <v>0.33402777777777781</v>
      </c>
      <c r="M945" s="14">
        <f>VLOOKUP($C945,'commute time q1 q2 q3'!$C$2:$F$957,3,FALSE)</f>
        <v>16.446076899030949</v>
      </c>
      <c r="N945" s="4">
        <f t="shared" si="86"/>
        <v>0.34513888888888894</v>
      </c>
      <c r="O945" s="13">
        <f t="shared" si="87"/>
        <v>84.000000000000114</v>
      </c>
      <c r="Q945" s="4">
        <f>VLOOKUP($C945,'time leaving home q1 q2 q3'!$C$2:$F$956,4,FALSE)</f>
        <v>0.43541666666666662</v>
      </c>
      <c r="R945" s="14">
        <f>VLOOKUP($C945,'commute time q1 q2 q3'!$C$2:$F$957,3,FALSE)</f>
        <v>16.446076899030949</v>
      </c>
      <c r="S945" s="4">
        <f t="shared" si="88"/>
        <v>0.44652777777777775</v>
      </c>
      <c r="T945" s="13">
        <f t="shared" si="89"/>
        <v>229.99999999999997</v>
      </c>
    </row>
    <row r="946" spans="1:20" x14ac:dyDescent="0.25">
      <c r="A946" s="6" t="s">
        <v>896</v>
      </c>
      <c r="B946" s="6">
        <v>28580</v>
      </c>
      <c r="C946" s="6" t="s">
        <v>897</v>
      </c>
      <c r="D946" s="6" t="str">
        <f>VLOOKUP(C946,'alternate id'!$A$2:$C$956,3,FALSE)</f>
        <v>Key West, FL</v>
      </c>
      <c r="E946" s="4">
        <f>VLOOKUP(D946,'sunrise times'!$A$2:$B$956,2,FALSE)</f>
        <v>0.29166666666666669</v>
      </c>
      <c r="F946" s="4"/>
      <c r="G946" s="4">
        <f>VLOOKUP($C946,'time leaving home q1 q2 q3'!$C$2:$F$956,2,FALSE)</f>
        <v>0.29652777777777778</v>
      </c>
      <c r="H946" s="14">
        <f>VLOOKUP($C946,'commute time q1 q2 q3'!$C$2:$F$957,2,FALSE)</f>
        <v>8.2834065803539616</v>
      </c>
      <c r="I946" s="4">
        <f t="shared" si="84"/>
        <v>0.30208333333333331</v>
      </c>
      <c r="J946" s="13">
        <f t="shared" si="85"/>
        <v>14.999999999999947</v>
      </c>
      <c r="K946" s="4"/>
      <c r="L946" s="4">
        <f>VLOOKUP($C946,'time leaving home q1 q2 q3'!$C$2:$F$956,3,FALSE)</f>
        <v>0.33402777777777781</v>
      </c>
      <c r="M946" s="14">
        <f>VLOOKUP($C946,'commute time q1 q2 q3'!$C$2:$F$957,3,FALSE)</f>
        <v>13.761244769874477</v>
      </c>
      <c r="N946" s="4">
        <f t="shared" si="86"/>
        <v>0.34305555555555561</v>
      </c>
      <c r="O946" s="13">
        <f t="shared" si="87"/>
        <v>74.000000000000057</v>
      </c>
      <c r="Q946" s="4">
        <f>VLOOKUP($C946,'time leaving home q1 q2 q3'!$C$2:$F$956,4,FALSE)</f>
        <v>0.3888888888888889</v>
      </c>
      <c r="R946" s="14">
        <f>VLOOKUP($C946,'commute time q1 q2 q3'!$C$2:$F$957,3,FALSE)</f>
        <v>13.761244769874477</v>
      </c>
      <c r="S946" s="4">
        <f t="shared" si="88"/>
        <v>0.3979166666666667</v>
      </c>
      <c r="T946" s="13">
        <f t="shared" si="89"/>
        <v>153.00000000000003</v>
      </c>
    </row>
    <row r="947" spans="1:20" x14ac:dyDescent="0.25">
      <c r="A947" s="6" t="s">
        <v>294</v>
      </c>
      <c r="B947" s="6">
        <v>16060</v>
      </c>
      <c r="C947" s="6" t="s">
        <v>295</v>
      </c>
      <c r="D947" s="6" t="str">
        <f>VLOOKUP(C947,'alternate id'!$A$2:$C$956,3,FALSE)</f>
        <v>Carbondale, IL</v>
      </c>
      <c r="E947" s="4">
        <f>VLOOKUP(D947,'sunrise times'!$A$2:$B$956,2,FALSE)</f>
        <v>0.26944444444444443</v>
      </c>
      <c r="F947" s="4"/>
      <c r="G947" s="4">
        <f>VLOOKUP($C947,'time leaving home q1 q2 q3'!$C$2:$F$956,2,FALSE)</f>
        <v>0.30138888888888887</v>
      </c>
      <c r="H947" s="14">
        <f>VLOOKUP($C947,'commute time q1 q2 q3'!$C$2:$F$957,2,FALSE)</f>
        <v>10.089522342064715</v>
      </c>
      <c r="I947" s="4">
        <f t="shared" si="84"/>
        <v>0.30833333333333329</v>
      </c>
      <c r="J947" s="13">
        <f t="shared" si="85"/>
        <v>55.999999999999957</v>
      </c>
      <c r="K947" s="4"/>
      <c r="L947" s="4">
        <f>VLOOKUP($C947,'time leaving home q1 q2 q3'!$C$2:$F$956,3,FALSE)</f>
        <v>0.33402777777777781</v>
      </c>
      <c r="M947" s="14">
        <f>VLOOKUP($C947,'commute time q1 q2 q3'!$C$2:$F$957,3,FALSE)</f>
        <v>13.981818181818182</v>
      </c>
      <c r="N947" s="4">
        <f t="shared" si="86"/>
        <v>0.34305555555555561</v>
      </c>
      <c r="O947" s="13">
        <f t="shared" si="87"/>
        <v>106.00000000000011</v>
      </c>
      <c r="Q947" s="4">
        <f>VLOOKUP($C947,'time leaving home q1 q2 q3'!$C$2:$F$956,4,FALSE)</f>
        <v>0.4291666666666667</v>
      </c>
      <c r="R947" s="14">
        <f>VLOOKUP($C947,'commute time q1 q2 q3'!$C$2:$F$957,3,FALSE)</f>
        <v>13.981818181818182</v>
      </c>
      <c r="S947" s="4">
        <f t="shared" si="88"/>
        <v>0.4381944444444445</v>
      </c>
      <c r="T947" s="13">
        <f t="shared" si="89"/>
        <v>243.00000000000009</v>
      </c>
    </row>
    <row r="948" spans="1:20" x14ac:dyDescent="0.25">
      <c r="A948" s="6" t="s">
        <v>98</v>
      </c>
      <c r="B948" s="6">
        <v>11900</v>
      </c>
      <c r="C948" s="6" t="s">
        <v>99</v>
      </c>
      <c r="D948" s="6" t="str">
        <f>VLOOKUP(C948,'alternate id'!$A$2:$C$956,3,FALSE)</f>
        <v>Athens, OH</v>
      </c>
      <c r="E948" s="4">
        <f>VLOOKUP(D948,'sunrise times'!$A$2:$B$956,2,FALSE)</f>
        <v>0.29166666666666669</v>
      </c>
      <c r="F948" s="4"/>
      <c r="G948" s="4">
        <f>VLOOKUP($C948,'time leaving home q1 q2 q3'!$C$2:$F$956,2,FALSE)</f>
        <v>0.29722222222222222</v>
      </c>
      <c r="H948" s="14">
        <f>VLOOKUP($C948,'commute time q1 q2 q3'!$C$2:$F$957,2,FALSE)</f>
        <v>10.237848222862633</v>
      </c>
      <c r="I948" s="4">
        <f t="shared" si="84"/>
        <v>0.30416666666666664</v>
      </c>
      <c r="J948" s="13">
        <f t="shared" si="85"/>
        <v>17.999999999999936</v>
      </c>
      <c r="K948" s="4"/>
      <c r="L948" s="4">
        <f>VLOOKUP($C948,'time leaving home q1 q2 q3'!$C$2:$F$956,3,FALSE)</f>
        <v>0.33402777777777781</v>
      </c>
      <c r="M948" s="14">
        <f>VLOOKUP($C948,'commute time q1 q2 q3'!$C$2:$F$957,3,FALSE)</f>
        <v>16.208582834331338</v>
      </c>
      <c r="N948" s="4">
        <f t="shared" si="86"/>
        <v>0.34513888888888894</v>
      </c>
      <c r="O948" s="13">
        <f t="shared" si="87"/>
        <v>77.000000000000043</v>
      </c>
      <c r="Q948" s="4">
        <f>VLOOKUP($C948,'time leaving home q1 q2 q3'!$C$2:$F$956,4,FALSE)</f>
        <v>0.42777777777777781</v>
      </c>
      <c r="R948" s="14">
        <f>VLOOKUP($C948,'commute time q1 q2 q3'!$C$2:$F$957,3,FALSE)</f>
        <v>16.208582834331338</v>
      </c>
      <c r="S948" s="4">
        <f t="shared" si="88"/>
        <v>0.43888888888888894</v>
      </c>
      <c r="T948" s="13">
        <f t="shared" si="89"/>
        <v>212.00000000000006</v>
      </c>
    </row>
    <row r="949" spans="1:20" x14ac:dyDescent="0.25">
      <c r="A949" s="6" t="s">
        <v>222</v>
      </c>
      <c r="B949" s="6">
        <v>14500</v>
      </c>
      <c r="C949" s="6" t="s">
        <v>223</v>
      </c>
      <c r="D949" s="6" t="str">
        <f>VLOOKUP(C949,'alternate id'!$A$2:$C$956,3,FALSE)</f>
        <v>Boulder, CO</v>
      </c>
      <c r="E949" s="4">
        <f>VLOOKUP(D949,'sunrise times'!$A$2:$B$956,2,FALSE)</f>
        <v>0.27291666666666664</v>
      </c>
      <c r="F949" s="4"/>
      <c r="G949" s="4">
        <f>VLOOKUP($C949,'time leaving home q1 q2 q3'!$C$2:$F$956,2,FALSE)</f>
        <v>0.2986111111111111</v>
      </c>
      <c r="H949" s="14">
        <f>VLOOKUP($C949,'commute time q1 q2 q3'!$C$2:$F$957,2,FALSE)</f>
        <v>11.876287033019054</v>
      </c>
      <c r="I949" s="4">
        <f t="shared" si="84"/>
        <v>0.30624999999999997</v>
      </c>
      <c r="J949" s="13">
        <f t="shared" si="85"/>
        <v>47.999999999999986</v>
      </c>
      <c r="K949" s="4"/>
      <c r="L949" s="4">
        <f>VLOOKUP($C949,'time leaving home q1 q2 q3'!$C$2:$F$956,3,FALSE)</f>
        <v>0.3354166666666667</v>
      </c>
      <c r="M949" s="14">
        <f>VLOOKUP($C949,'commute time q1 q2 q3'!$C$2:$F$957,3,FALSE)</f>
        <v>18.645871084649237</v>
      </c>
      <c r="N949" s="4">
        <f t="shared" si="86"/>
        <v>0.34791666666666671</v>
      </c>
      <c r="O949" s="13">
        <f t="shared" si="87"/>
        <v>108.00000000000009</v>
      </c>
      <c r="Q949" s="4">
        <f>VLOOKUP($C949,'time leaving home q1 q2 q3'!$C$2:$F$956,4,FALSE)</f>
        <v>0.3888888888888889</v>
      </c>
      <c r="R949" s="14">
        <f>VLOOKUP($C949,'commute time q1 q2 q3'!$C$2:$F$957,3,FALSE)</f>
        <v>18.645871084649237</v>
      </c>
      <c r="S949" s="4">
        <f t="shared" si="88"/>
        <v>0.40138888888888891</v>
      </c>
      <c r="T949" s="13">
        <f t="shared" si="89"/>
        <v>185.00000000000006</v>
      </c>
    </row>
    <row r="950" spans="1:20" x14ac:dyDescent="0.25">
      <c r="A950" s="6" t="s">
        <v>1184</v>
      </c>
      <c r="B950" s="6">
        <v>34380</v>
      </c>
      <c r="C950" s="6" t="s">
        <v>1185</v>
      </c>
      <c r="D950" s="6" t="str">
        <f>VLOOKUP(C950,'alternate id'!$A$2:$C$956,3,FALSE)</f>
        <v>Mount Pleasant, MI</v>
      </c>
      <c r="E950" s="4">
        <f>VLOOKUP(D950,'sunrise times'!$A$2:$B$956,2,FALSE)</f>
        <v>0.2986111111111111</v>
      </c>
      <c r="F950" s="4"/>
      <c r="G950" s="4">
        <f>VLOOKUP($C950,'time leaving home q1 q2 q3'!$C$2:$F$956,2,FALSE)</f>
        <v>0.29583333333333334</v>
      </c>
      <c r="H950" s="14">
        <f>VLOOKUP($C950,'commute time q1 q2 q3'!$C$2:$F$957,2,FALSE)</f>
        <v>8.0582369942196532</v>
      </c>
      <c r="I950" s="4">
        <f t="shared" si="84"/>
        <v>0.30138888888888887</v>
      </c>
      <c r="J950" s="13">
        <f t="shared" si="85"/>
        <v>3.9999999999999858</v>
      </c>
      <c r="K950" s="4"/>
      <c r="L950" s="4">
        <f>VLOOKUP($C950,'time leaving home q1 q2 q3'!$C$2:$F$956,3,FALSE)</f>
        <v>0.3354166666666667</v>
      </c>
      <c r="M950" s="14">
        <f>VLOOKUP($C950,'commute time q1 q2 q3'!$C$2:$F$957,3,FALSE)</f>
        <v>13.428357089272318</v>
      </c>
      <c r="N950" s="4">
        <f t="shared" si="86"/>
        <v>0.3444444444444445</v>
      </c>
      <c r="O950" s="13">
        <f t="shared" si="87"/>
        <v>66.000000000000085</v>
      </c>
      <c r="Q950" s="4">
        <f>VLOOKUP($C950,'time leaving home q1 q2 q3'!$C$2:$F$956,4,FALSE)</f>
        <v>0.51250000000000007</v>
      </c>
      <c r="R950" s="14">
        <f>VLOOKUP($C950,'commute time q1 q2 q3'!$C$2:$F$957,3,FALSE)</f>
        <v>13.428357089272318</v>
      </c>
      <c r="S950" s="4">
        <f t="shared" si="88"/>
        <v>0.52152777777777781</v>
      </c>
      <c r="T950" s="13">
        <f t="shared" si="89"/>
        <v>321.00000000000006</v>
      </c>
    </row>
    <row r="951" spans="1:20" x14ac:dyDescent="0.25">
      <c r="A951" s="6" t="s">
        <v>76</v>
      </c>
      <c r="B951" s="6">
        <v>11460</v>
      </c>
      <c r="C951" s="6" t="s">
        <v>77</v>
      </c>
      <c r="D951" s="6" t="str">
        <f>VLOOKUP(C951,'alternate id'!$A$2:$C$956,3,FALSE)</f>
        <v>Ann Arbor, MI</v>
      </c>
      <c r="E951" s="4">
        <f>VLOOKUP(D951,'sunrise times'!$A$2:$B$956,2,FALSE)</f>
        <v>0.29583333333333334</v>
      </c>
      <c r="F951" s="4"/>
      <c r="G951" s="4">
        <f>VLOOKUP($C951,'time leaving home q1 q2 q3'!$C$2:$F$956,2,FALSE)</f>
        <v>0.29791666666666666</v>
      </c>
      <c r="H951" s="14">
        <f>VLOOKUP($C951,'commute time q1 q2 q3'!$C$2:$F$957,2,FALSE)</f>
        <v>12.833447985935948</v>
      </c>
      <c r="I951" s="4">
        <f t="shared" si="84"/>
        <v>0.30625000000000002</v>
      </c>
      <c r="J951" s="13">
        <f t="shared" si="85"/>
        <v>15.000000000000027</v>
      </c>
      <c r="K951" s="4"/>
      <c r="L951" s="4">
        <f>VLOOKUP($C951,'time leaving home q1 q2 q3'!$C$2:$F$956,3,FALSE)</f>
        <v>0.33680555555555558</v>
      </c>
      <c r="M951" s="14">
        <f>VLOOKUP($C951,'commute time q1 q2 q3'!$C$2:$F$957,3,FALSE)</f>
        <v>20.595718274899163</v>
      </c>
      <c r="N951" s="4">
        <f t="shared" si="86"/>
        <v>0.35069444444444448</v>
      </c>
      <c r="O951" s="13">
        <f t="shared" si="87"/>
        <v>79.000000000000043</v>
      </c>
      <c r="Q951" s="4">
        <f>VLOOKUP($C951,'time leaving home q1 q2 q3'!$C$2:$F$956,4,FALSE)</f>
        <v>0.40208333333333335</v>
      </c>
      <c r="R951" s="14">
        <f>VLOOKUP($C951,'commute time q1 q2 q3'!$C$2:$F$957,3,FALSE)</f>
        <v>20.595718274899163</v>
      </c>
      <c r="S951" s="4">
        <f t="shared" si="88"/>
        <v>0.41597222222222224</v>
      </c>
      <c r="T951" s="13">
        <f t="shared" si="89"/>
        <v>173</v>
      </c>
    </row>
    <row r="952" spans="1:20" x14ac:dyDescent="0.25">
      <c r="A952" s="6" t="s">
        <v>1546</v>
      </c>
      <c r="B952" s="6">
        <v>41940</v>
      </c>
      <c r="C952" s="6" t="s">
        <v>1547</v>
      </c>
      <c r="D952" s="6" t="str">
        <f>VLOOKUP(C952,'alternate id'!$A$2:$C$956,3,FALSE)</f>
        <v>San Jose, CA</v>
      </c>
      <c r="E952" s="4">
        <f>VLOOKUP(D952,'sunrise times'!$A$2:$B$956,2,FALSE)</f>
        <v>0.27777777777777779</v>
      </c>
      <c r="F952" s="4"/>
      <c r="G952" s="4">
        <f>VLOOKUP($C952,'time leaving home q1 q2 q3'!$C$2:$F$956,2,FALSE)</f>
        <v>0.29652777777777778</v>
      </c>
      <c r="H952" s="14">
        <f>VLOOKUP($C952,'commute time q1 q2 q3'!$C$2:$F$957,2,FALSE)</f>
        <v>15.569069646141598</v>
      </c>
      <c r="I952" s="4">
        <f t="shared" si="84"/>
        <v>0.30694444444444446</v>
      </c>
      <c r="J952" s="13">
        <f t="shared" si="85"/>
        <v>42.000000000000014</v>
      </c>
      <c r="K952" s="4"/>
      <c r="L952" s="4">
        <f>VLOOKUP($C952,'time leaving home q1 q2 q3'!$C$2:$F$956,3,FALSE)</f>
        <v>0.33749999999999997</v>
      </c>
      <c r="M952" s="14">
        <f>VLOOKUP($C952,'commute time q1 q2 q3'!$C$2:$F$957,3,FALSE)</f>
        <v>22.157269490418852</v>
      </c>
      <c r="N952" s="4">
        <f t="shared" si="86"/>
        <v>0.35277777777777775</v>
      </c>
      <c r="O952" s="13">
        <f t="shared" si="87"/>
        <v>107.99999999999994</v>
      </c>
      <c r="Q952" s="4">
        <f>VLOOKUP($C952,'time leaving home q1 q2 q3'!$C$2:$F$956,4,FALSE)</f>
        <v>0.38819444444444445</v>
      </c>
      <c r="R952" s="14">
        <f>VLOOKUP($C952,'commute time q1 q2 q3'!$C$2:$F$957,3,FALSE)</f>
        <v>22.157269490418852</v>
      </c>
      <c r="S952" s="4">
        <f t="shared" si="88"/>
        <v>0.40347222222222223</v>
      </c>
      <c r="T952" s="13">
        <f t="shared" si="89"/>
        <v>181</v>
      </c>
    </row>
    <row r="953" spans="1:20" x14ac:dyDescent="0.25">
      <c r="A953" s="6" t="s">
        <v>1428</v>
      </c>
      <c r="B953" s="6">
        <v>39420</v>
      </c>
      <c r="C953" s="6" t="s">
        <v>1429</v>
      </c>
      <c r="D953" s="6" t="str">
        <f>VLOOKUP(C953,'alternate id'!$A$2:$C$956,3,FALSE)</f>
        <v>Pullman, WA</v>
      </c>
      <c r="E953" s="4">
        <f>VLOOKUP(D953,'sunrise times'!$A$2:$B$956,2,FALSE)</f>
        <v>0.26319444444444445</v>
      </c>
      <c r="F953" s="4"/>
      <c r="G953" s="4">
        <f>VLOOKUP($C953,'time leaving home q1 q2 q3'!$C$2:$F$956,2,FALSE)</f>
        <v>0.30555555555555552</v>
      </c>
      <c r="H953" s="14">
        <f>VLOOKUP($C953,'commute time q1 q2 q3'!$C$2:$F$957,2,FALSE)</f>
        <v>7.6332813717848786</v>
      </c>
      <c r="I953" s="4">
        <f t="shared" si="84"/>
        <v>0.31041666666666662</v>
      </c>
      <c r="J953" s="13">
        <f t="shared" si="85"/>
        <v>67.999999999999915</v>
      </c>
      <c r="K953" s="4"/>
      <c r="L953" s="4">
        <f>VLOOKUP($C953,'time leaving home q1 q2 q3'!$C$2:$F$956,3,FALSE)</f>
        <v>0.34027777777777773</v>
      </c>
      <c r="M953" s="14">
        <f>VLOOKUP($C953,'commute time q1 q2 q3'!$C$2:$F$957,3,FALSE)</f>
        <v>12.69502262443439</v>
      </c>
      <c r="N953" s="4">
        <f t="shared" si="86"/>
        <v>0.34861111111111109</v>
      </c>
      <c r="O953" s="13">
        <f t="shared" si="87"/>
        <v>122.99999999999996</v>
      </c>
      <c r="Q953" s="4">
        <f>VLOOKUP($C953,'time leaving home q1 q2 q3'!$C$2:$F$956,4,FALSE)</f>
        <v>0.4201388888888889</v>
      </c>
      <c r="R953" s="14">
        <f>VLOOKUP($C953,'commute time q1 q2 q3'!$C$2:$F$957,3,FALSE)</f>
        <v>12.69502262443439</v>
      </c>
      <c r="S953" s="4">
        <f t="shared" si="88"/>
        <v>0.42847222222222225</v>
      </c>
      <c r="T953" s="13">
        <f t="shared" si="89"/>
        <v>238.00000000000003</v>
      </c>
    </row>
    <row r="954" spans="1:20" x14ac:dyDescent="0.25">
      <c r="A954" s="6" t="s">
        <v>108</v>
      </c>
      <c r="B954" s="6">
        <v>12100</v>
      </c>
      <c r="C954" s="6" t="s">
        <v>109</v>
      </c>
      <c r="D954" s="6" t="str">
        <f>VLOOKUP(C954,'alternate id'!$A$2:$C$956,3,FALSE)</f>
        <v>Atlantic City, NJ</v>
      </c>
      <c r="E954" s="4">
        <f>VLOOKUP(D954,'sunrise times'!$A$2:$B$956,2,FALSE)</f>
        <v>0.27083333333333331</v>
      </c>
      <c r="F954" s="4"/>
      <c r="G954" s="4">
        <f>VLOOKUP($C954,'time leaving home q1 q2 q3'!$C$2:$F$956,2,FALSE)</f>
        <v>0.29444444444444445</v>
      </c>
      <c r="H954" s="14">
        <f>VLOOKUP($C954,'commute time q1 q2 q3'!$C$2:$F$957,2,FALSE)</f>
        <v>12.772847168347557</v>
      </c>
      <c r="I954" s="4">
        <f t="shared" si="84"/>
        <v>0.30277777777777781</v>
      </c>
      <c r="J954" s="13">
        <f t="shared" si="85"/>
        <v>46.000000000000078</v>
      </c>
      <c r="K954" s="4"/>
      <c r="L954" s="4">
        <f>VLOOKUP($C954,'time leaving home q1 q2 q3'!$C$2:$F$956,3,FALSE)</f>
        <v>0.34027777777777773</v>
      </c>
      <c r="M954" s="14">
        <f>VLOOKUP($C954,'commute time q1 q2 q3'!$C$2:$F$957,3,FALSE)</f>
        <v>20.750214592274677</v>
      </c>
      <c r="N954" s="4">
        <f t="shared" si="86"/>
        <v>0.35416666666666663</v>
      </c>
      <c r="O954" s="13">
        <f t="shared" si="87"/>
        <v>119.99999999999997</v>
      </c>
      <c r="Q954" s="4">
        <f>VLOOKUP($C954,'time leaving home q1 q2 q3'!$C$2:$F$956,4,FALSE)</f>
        <v>0.47083333333333338</v>
      </c>
      <c r="R954" s="14">
        <f>VLOOKUP($C954,'commute time q1 q2 q3'!$C$2:$F$957,3,FALSE)</f>
        <v>20.750214592274677</v>
      </c>
      <c r="S954" s="4">
        <f t="shared" si="88"/>
        <v>0.48472222222222228</v>
      </c>
      <c r="T954" s="13">
        <f t="shared" si="89"/>
        <v>308.00000000000011</v>
      </c>
    </row>
    <row r="955" spans="1:20" x14ac:dyDescent="0.25">
      <c r="A955" s="6" t="s">
        <v>1788</v>
      </c>
      <c r="B955" s="6">
        <v>46820</v>
      </c>
      <c r="C955" s="6" t="s">
        <v>1789</v>
      </c>
      <c r="D955" s="6" t="str">
        <f>VLOOKUP(C955,'alternate id'!$A$2:$C$956,3,FALSE)</f>
        <v>Vermillion, SD</v>
      </c>
      <c r="E955" s="4">
        <f>VLOOKUP(D955,'sunrise times'!$A$2:$B$956,2,FALSE)</f>
        <v>0.29097222222222224</v>
      </c>
      <c r="F955" s="4"/>
      <c r="G955" s="4">
        <f>VLOOKUP($C955,'time leaving home q1 q2 q3'!$C$2:$F$956,2,FALSE)</f>
        <v>0.30972222222222223</v>
      </c>
      <c r="H955" s="14">
        <f>VLOOKUP($C955,'commute time q1 q2 q3'!$C$2:$F$957,2,FALSE)</f>
        <v>6.4447963800904979</v>
      </c>
      <c r="I955" s="4">
        <f t="shared" si="84"/>
        <v>0.31388888888888888</v>
      </c>
      <c r="J955" s="13">
        <f t="shared" si="85"/>
        <v>32.999999999999964</v>
      </c>
      <c r="K955" s="4"/>
      <c r="L955" s="4">
        <f>VLOOKUP($C955,'time leaving home q1 q2 q3'!$C$2:$F$956,3,FALSE)</f>
        <v>0.3430555555555555</v>
      </c>
      <c r="M955" s="14">
        <f>VLOOKUP($C955,'commute time q1 q2 q3'!$C$2:$F$957,3,FALSE)</f>
        <v>10.913373860182372</v>
      </c>
      <c r="N955" s="4">
        <f t="shared" si="86"/>
        <v>0.34999999999999992</v>
      </c>
      <c r="O955" s="13">
        <f t="shared" si="87"/>
        <v>84.999999999999858</v>
      </c>
      <c r="Q955" s="4">
        <f>VLOOKUP($C955,'time leaving home q1 q2 q3'!$C$2:$F$956,4,FALSE)</f>
        <v>0.50486111111111109</v>
      </c>
      <c r="R955" s="14">
        <f>VLOOKUP($C955,'commute time q1 q2 q3'!$C$2:$F$957,3,FALSE)</f>
        <v>10.913373860182372</v>
      </c>
      <c r="S955" s="4">
        <f t="shared" si="88"/>
        <v>0.51180555555555551</v>
      </c>
      <c r="T955" s="13">
        <f t="shared" si="89"/>
        <v>317.99999999999989</v>
      </c>
    </row>
    <row r="956" spans="1:20" x14ac:dyDescent="0.25">
      <c r="A956" s="6" t="s">
        <v>216</v>
      </c>
      <c r="B956" s="6">
        <v>14380</v>
      </c>
      <c r="C956" s="6" t="s">
        <v>217</v>
      </c>
      <c r="D956" s="6" t="str">
        <f>VLOOKUP(C956,'alternate id'!$A$2:$C$956,3,FALSE)</f>
        <v>Boone, NC</v>
      </c>
      <c r="E956" s="4">
        <f>VLOOKUP(D956,'sunrise times'!$A$2:$B$956,2,FALSE)</f>
        <v>0.29097222222222224</v>
      </c>
      <c r="F956" s="4"/>
      <c r="G956" s="4">
        <f>VLOOKUP($C956,'time leaving home q1 q2 q3'!$C$2:$F$956,2,FALSE)</f>
        <v>0.30624999999999997</v>
      </c>
      <c r="H956" s="14">
        <f>VLOOKUP($C956,'commute time q1 q2 q3'!$C$2:$F$957,2,FALSE)</f>
        <v>10.456728688879274</v>
      </c>
      <c r="I956" s="4">
        <f t="shared" si="84"/>
        <v>0.31319444444444439</v>
      </c>
      <c r="J956" s="13">
        <f t="shared" si="85"/>
        <v>31.999999999999886</v>
      </c>
      <c r="K956" s="4"/>
      <c r="L956" s="4">
        <f>VLOOKUP($C956,'time leaving home q1 q2 q3'!$C$2:$F$956,3,FALSE)</f>
        <v>0.34375</v>
      </c>
      <c r="M956" s="14">
        <f>VLOOKUP($C956,'commute time q1 q2 q3'!$C$2:$F$957,3,FALSE)</f>
        <v>16.650442477876105</v>
      </c>
      <c r="N956" s="4">
        <f t="shared" si="86"/>
        <v>0.35486111111111113</v>
      </c>
      <c r="O956" s="13">
        <f t="shared" si="87"/>
        <v>92</v>
      </c>
      <c r="Q956" s="4">
        <f>VLOOKUP($C956,'time leaving home q1 q2 q3'!$C$2:$F$956,4,FALSE)</f>
        <v>0.4458333333333333</v>
      </c>
      <c r="R956" s="14">
        <f>VLOOKUP($C956,'commute time q1 q2 q3'!$C$2:$F$957,3,FALSE)</f>
        <v>16.650442477876105</v>
      </c>
      <c r="S956" s="4">
        <f t="shared" si="88"/>
        <v>0.45694444444444443</v>
      </c>
      <c r="T956" s="13">
        <f t="shared" si="89"/>
        <v>238.99999999999997</v>
      </c>
    </row>
    <row r="957" spans="1:20" x14ac:dyDescent="0.25">
      <c r="A957" s="6" t="s">
        <v>826</v>
      </c>
      <c r="B957" s="6">
        <v>27060</v>
      </c>
      <c r="C957" s="6" t="s">
        <v>827</v>
      </c>
      <c r="D957" s="6" t="str">
        <f>VLOOKUP(C957,'alternate id'!$A$2:$C$956,3,FALSE)</f>
        <v>Ithaca, NY</v>
      </c>
      <c r="E957" s="4">
        <f>VLOOKUP(D957,'sunrise times'!$A$2:$B$956,2,FALSE)</f>
        <v>0.27569444444444446</v>
      </c>
      <c r="F957" s="4"/>
      <c r="G957" s="4">
        <f>VLOOKUP($C957,'time leaving home q1 q2 q3'!$C$2:$F$956,2,FALSE)</f>
        <v>0.30555555555555552</v>
      </c>
      <c r="H957" s="14">
        <f>VLOOKUP($C957,'commute time q1 q2 q3'!$C$2:$F$957,2,FALSE)</f>
        <v>11.117518567059852</v>
      </c>
      <c r="I957" s="4">
        <f t="shared" si="84"/>
        <v>0.31319444444444439</v>
      </c>
      <c r="J957" s="13">
        <f t="shared" si="85"/>
        <v>53.999999999999893</v>
      </c>
      <c r="K957" s="4"/>
      <c r="L957" s="4">
        <f>VLOOKUP($C957,'time leaving home q1 q2 q3'!$C$2:$F$956,3,FALSE)</f>
        <v>0.34722222222222227</v>
      </c>
      <c r="M957" s="14">
        <f>VLOOKUP($C957,'commute time q1 q2 q3'!$C$2:$F$957,3,FALSE)</f>
        <v>17.176652537518617</v>
      </c>
      <c r="N957" s="4">
        <f t="shared" si="86"/>
        <v>0.35902777777777783</v>
      </c>
      <c r="O957" s="13">
        <f t="shared" si="87"/>
        <v>120.00000000000004</v>
      </c>
      <c r="Q957" s="4">
        <f>VLOOKUP($C957,'time leaving home q1 q2 q3'!$C$2:$F$956,4,FALSE)</f>
        <v>0.4145833333333333</v>
      </c>
      <c r="R957" s="14">
        <f>VLOOKUP($C957,'commute time q1 q2 q3'!$C$2:$F$957,3,FALSE)</f>
        <v>17.176652537518617</v>
      </c>
      <c r="S957" s="4">
        <f t="shared" si="88"/>
        <v>0.42638888888888887</v>
      </c>
      <c r="T957" s="13">
        <f t="shared" si="89"/>
        <v>216.99999999999994</v>
      </c>
    </row>
  </sheetData>
  <mergeCells count="3">
    <mergeCell ref="L1:O1"/>
    <mergeCell ref="G1:J1"/>
    <mergeCell ref="Q1:T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56"/>
  <sheetViews>
    <sheetView workbookViewId="0">
      <selection activeCell="F2" sqref="F2"/>
    </sheetView>
  </sheetViews>
  <sheetFormatPr defaultRowHeight="15" x14ac:dyDescent="0.25"/>
  <cols>
    <col min="1" max="1" width="16.140625" customWidth="1"/>
    <col min="2" max="2" width="7.140625" customWidth="1"/>
    <col min="3" max="3" width="61" bestFit="1" customWidth="1"/>
    <col min="4" max="4" width="16.140625" customWidth="1"/>
    <col min="5" max="5" width="17.28515625" bestFit="1" customWidth="1"/>
    <col min="6" max="6" width="4.7109375" bestFit="1" customWidth="1"/>
    <col min="7" max="8" width="4" bestFit="1" customWidth="1"/>
  </cols>
  <sheetData>
    <row r="1" spans="1:23" x14ac:dyDescent="0.25">
      <c r="A1" s="6" t="s">
        <v>3149</v>
      </c>
      <c r="B1" s="6" t="s">
        <v>3150</v>
      </c>
      <c r="C1" s="6" t="s">
        <v>3151</v>
      </c>
      <c r="D1" s="6" t="s">
        <v>3152</v>
      </c>
      <c r="E1" s="6" t="s">
        <v>3153</v>
      </c>
      <c r="F1" s="6" t="s">
        <v>3154</v>
      </c>
      <c r="G1" s="6" t="s">
        <v>3155</v>
      </c>
      <c r="H1" s="16" t="s">
        <v>3156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25">
      <c r="A2" s="6" t="s">
        <v>1370</v>
      </c>
      <c r="B2" s="6">
        <v>38200</v>
      </c>
      <c r="C2" s="6" t="s">
        <v>1371</v>
      </c>
      <c r="D2" t="str">
        <f>VLOOKUP($C2,'time arriving work calculations'!$C$3:$T$957,2,FALSE)</f>
        <v>Pierre Part, LA</v>
      </c>
      <c r="E2" s="10">
        <f>VLOOKUP($C2,'time arriving work calculations'!$C$3:$T$957,3,FALSE)</f>
        <v>0.27638888888888885</v>
      </c>
      <c r="F2" s="7">
        <f>VLOOKUP($C2,'time arriving work calculations'!$C$3:$T$957,8,FALSE)</f>
        <v>-75.999999999999929</v>
      </c>
      <c r="G2" s="7">
        <f>VLOOKUP($C2,'time arriving work calculations'!$C$3:$T$957,13,FALSE)</f>
        <v>24.000000000000075</v>
      </c>
      <c r="H2" s="7">
        <f>VLOOKUP($C2,'time arriving work calculations'!$C$3:$T$957,18,FALSE)</f>
        <v>91.000000000000071</v>
      </c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x14ac:dyDescent="0.25">
      <c r="A3" s="6" t="s">
        <v>618</v>
      </c>
      <c r="B3" s="6">
        <v>22780</v>
      </c>
      <c r="C3" s="6" t="s">
        <v>619</v>
      </c>
      <c r="D3" s="6" t="str">
        <f>VLOOKUP($C3,'time arriving work calculations'!$C$3:$T$957,2,FALSE)</f>
        <v>Fort Leonard Wood, MO</v>
      </c>
      <c r="E3" s="10">
        <f>VLOOKUP($C3,'time arriving work calculations'!$C$3:$T$957,3,FALSE)</f>
        <v>0.27847222222222223</v>
      </c>
      <c r="F3" s="7">
        <f>VLOOKUP($C3,'time arriving work calculations'!$C$3:$T$957,8,FALSE)</f>
        <v>-80</v>
      </c>
      <c r="G3" s="7">
        <f>VLOOKUP($C3,'time arriving work calculations'!$C$3:$T$957,13,FALSE)</f>
        <v>25.999999999999986</v>
      </c>
      <c r="H3" s="7">
        <f>VLOOKUP($C3,'time arriving work calculations'!$C$3:$T$957,18,FALSE)</f>
        <v>99.000000000000043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x14ac:dyDescent="0.25">
      <c r="A4" s="6" t="s">
        <v>772</v>
      </c>
      <c r="B4" s="6">
        <v>25980</v>
      </c>
      <c r="C4" s="6" t="s">
        <v>773</v>
      </c>
      <c r="D4" s="6" t="str">
        <f>VLOOKUP($C4,'time arriving work calculations'!$C$3:$T$957,2,FALSE)</f>
        <v>Hinesville, GA</v>
      </c>
      <c r="E4" s="10">
        <f>VLOOKUP($C4,'time arriving work calculations'!$C$3:$T$957,3,FALSE)</f>
        <v>0.29097222222222224</v>
      </c>
      <c r="F4" s="7">
        <f>VLOOKUP($C4,'time arriving work calculations'!$C$3:$T$957,8,FALSE)</f>
        <v>-84.000000000000028</v>
      </c>
      <c r="G4" s="7">
        <f>VLOOKUP($C4,'time arriving work calculations'!$C$3:$T$957,13,FALSE)</f>
        <v>8.999999999999968</v>
      </c>
      <c r="H4" s="7">
        <f>VLOOKUP($C4,'time arriving work calculations'!$C$3:$T$957,18,FALSE)</f>
        <v>79.000000000000043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spans="1:23" x14ac:dyDescent="0.25">
      <c r="A5" s="6" t="s">
        <v>626</v>
      </c>
      <c r="B5" s="6">
        <v>22860</v>
      </c>
      <c r="C5" s="6" t="s">
        <v>627</v>
      </c>
      <c r="D5" s="6" t="str">
        <f>VLOOKUP($C5,'time arriving work calculations'!$C$3:$T$957,2,FALSE)</f>
        <v>Fort Polk South, LA</v>
      </c>
      <c r="E5" s="10">
        <f>VLOOKUP($C5,'time arriving work calculations'!$C$3:$T$957,3,FALSE)</f>
        <v>0.28194444444444444</v>
      </c>
      <c r="F5" s="7">
        <f>VLOOKUP($C5,'time arriving work calculations'!$C$3:$T$957,8,FALSE)</f>
        <v>-66</v>
      </c>
      <c r="G5" s="7">
        <f>VLOOKUP($C5,'time arriving work calculations'!$C$3:$T$957,13,FALSE)</f>
        <v>22</v>
      </c>
      <c r="H5" s="7">
        <f>VLOOKUP($C5,'time arriving work calculations'!$C$3:$T$957,18,FALSE)</f>
        <v>88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x14ac:dyDescent="0.25">
      <c r="A6" s="6" t="s">
        <v>280</v>
      </c>
      <c r="B6" s="6">
        <v>15780</v>
      </c>
      <c r="C6" s="6" t="s">
        <v>281</v>
      </c>
      <c r="D6" s="6" t="str">
        <f>VLOOKUP($C6,'time arriving work calculations'!$C$3:$T$957,2,FALSE)</f>
        <v>Camden, AR</v>
      </c>
      <c r="E6" s="10">
        <f>VLOOKUP($C6,'time arriving work calculations'!$C$3:$T$957,3,FALSE)</f>
        <v>0.28055555555555556</v>
      </c>
      <c r="F6" s="7">
        <f>VLOOKUP($C6,'time arriving work calculations'!$C$3:$T$957,8,FALSE)</f>
        <v>-57.000000000000043</v>
      </c>
      <c r="G6" s="7">
        <f>VLOOKUP($C6,'time arriving work calculations'!$C$3:$T$957,13,FALSE)</f>
        <v>27.000000000000064</v>
      </c>
      <c r="H6" s="7">
        <f>VLOOKUP($C6,'time arriving work calculations'!$C$3:$T$957,18,FALSE)</f>
        <v>83.000000000000028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x14ac:dyDescent="0.25">
      <c r="A7" s="6" t="s">
        <v>360</v>
      </c>
      <c r="B7" s="6">
        <v>17500</v>
      </c>
      <c r="C7" s="6" t="s">
        <v>361</v>
      </c>
      <c r="D7" s="6" t="str">
        <f>VLOOKUP($C7,'time arriving work calculations'!$C$3:$T$957,2,FALSE)</f>
        <v>Clewiston, FL</v>
      </c>
      <c r="E7" s="10">
        <f>VLOOKUP($C7,'time arriving work calculations'!$C$3:$T$957,3,FALSE)</f>
        <v>0.28958333333333336</v>
      </c>
      <c r="F7" s="7">
        <f>VLOOKUP($C7,'time arriving work calculations'!$C$3:$T$957,8,FALSE)</f>
        <v>-39.000000000000021</v>
      </c>
      <c r="G7" s="7">
        <f>VLOOKUP($C7,'time arriving work calculations'!$C$3:$T$957,13,FALSE)</f>
        <v>16.000000000000021</v>
      </c>
      <c r="H7" s="7">
        <f>VLOOKUP($C7,'time arriving work calculations'!$C$3:$T$957,18,FALSE)</f>
        <v>65.000000000000014</v>
      </c>
    </row>
    <row r="8" spans="1:23" x14ac:dyDescent="0.25">
      <c r="A8" s="6" t="s">
        <v>840</v>
      </c>
      <c r="B8" s="6">
        <v>27340</v>
      </c>
      <c r="C8" s="6" t="s">
        <v>841</v>
      </c>
      <c r="D8" s="6" t="str">
        <f>VLOOKUP($C8,'time arriving work calculations'!$C$3:$T$957,2,FALSE)</f>
        <v>Jacksonville, NC</v>
      </c>
      <c r="E8" s="10">
        <f>VLOOKUP($C8,'time arriving work calculations'!$C$3:$T$957,3,FALSE)</f>
        <v>0.27916666666666667</v>
      </c>
      <c r="F8" s="7">
        <f>VLOOKUP($C8,'time arriving work calculations'!$C$3:$T$957,8,FALSE)</f>
        <v>-27.999999999999979</v>
      </c>
      <c r="G8" s="7">
        <f>VLOOKUP($C8,'time arriving work calculations'!$C$3:$T$957,13,FALSE)</f>
        <v>33.000000000000043</v>
      </c>
      <c r="H8" s="7">
        <f>VLOOKUP($C8,'time arriving work calculations'!$C$3:$T$957,18,FALSE)</f>
        <v>105.99999999999994</v>
      </c>
    </row>
    <row r="9" spans="1:23" x14ac:dyDescent="0.25">
      <c r="A9" s="6" t="s">
        <v>1844</v>
      </c>
      <c r="B9" s="6">
        <v>48100</v>
      </c>
      <c r="C9" s="6" t="s">
        <v>1845</v>
      </c>
      <c r="D9" s="6" t="str">
        <f>VLOOKUP($C9,'time arriving work calculations'!$C$3:$T$957,2,FALSE)</f>
        <v>Wauchula, FL</v>
      </c>
      <c r="E9" s="10">
        <f>VLOOKUP($C9,'time arriving work calculations'!$C$3:$T$957,3,FALSE)</f>
        <v>0.29166666666666669</v>
      </c>
      <c r="F9" s="7">
        <f>VLOOKUP($C9,'time arriving work calculations'!$C$3:$T$957,8,FALSE)</f>
        <v>-32.999999999999964</v>
      </c>
      <c r="G9" s="7">
        <f>VLOOKUP($C9,'time arriving work calculations'!$C$3:$T$957,13,FALSE)</f>
        <v>23</v>
      </c>
      <c r="H9" s="7">
        <f>VLOOKUP($C9,'time arriving work calculations'!$C$3:$T$957,18,FALSE)</f>
        <v>72.999999999999986</v>
      </c>
    </row>
    <row r="10" spans="1:23" x14ac:dyDescent="0.25">
      <c r="A10" s="6" t="s">
        <v>670</v>
      </c>
      <c r="B10" s="6">
        <v>23940</v>
      </c>
      <c r="C10" s="6" t="s">
        <v>671</v>
      </c>
      <c r="D10" s="6" t="str">
        <f>VLOOKUP($C10,'time arriving work calculations'!$C$3:$T$957,2,FALSE)</f>
        <v>Gillette, WY</v>
      </c>
      <c r="E10" s="10">
        <f>VLOOKUP($C10,'time arriving work calculations'!$C$3:$T$957,3,FALSE)</f>
        <v>0.27291666666666664</v>
      </c>
      <c r="F10" s="7">
        <f>VLOOKUP($C10,'time arriving work calculations'!$C$3:$T$957,8,FALSE)</f>
        <v>-52.999999999999972</v>
      </c>
      <c r="G10" s="7">
        <f>VLOOKUP($C10,'time arriving work calculations'!$C$3:$T$957,13,FALSE)</f>
        <v>43.000000000000085</v>
      </c>
      <c r="H10" s="7">
        <f>VLOOKUP($C10,'time arriving work calculations'!$C$3:$T$957,18,FALSE)</f>
        <v>105.00000000000011</v>
      </c>
    </row>
    <row r="11" spans="1:23" x14ac:dyDescent="0.25">
      <c r="A11" s="6" t="s">
        <v>1570</v>
      </c>
      <c r="B11" s="6">
        <v>42460</v>
      </c>
      <c r="C11" s="6" t="s">
        <v>1571</v>
      </c>
      <c r="D11" s="6" t="str">
        <f>VLOOKUP($C11,'time arriving work calculations'!$C$3:$T$957,2,FALSE)</f>
        <v>Scottsboro, AL</v>
      </c>
      <c r="E11" s="10">
        <f>VLOOKUP($C11,'time arriving work calculations'!$C$3:$T$957,3,FALSE)</f>
        <v>0.26180555555555557</v>
      </c>
      <c r="F11" s="7">
        <f>VLOOKUP($C11,'time arriving work calculations'!$C$3:$T$957,8,FALSE)</f>
        <v>-23.999999999999993</v>
      </c>
      <c r="G11" s="7">
        <f>VLOOKUP($C11,'time arriving work calculations'!$C$3:$T$957,13,FALSE)</f>
        <v>67</v>
      </c>
      <c r="H11" s="7">
        <f>VLOOKUP($C11,'time arriving work calculations'!$C$3:$T$957,18,FALSE)</f>
        <v>138.99999999999989</v>
      </c>
    </row>
    <row r="12" spans="1:23" x14ac:dyDescent="0.25">
      <c r="A12" s="6" t="s">
        <v>14</v>
      </c>
      <c r="B12" s="6">
        <v>10260</v>
      </c>
      <c r="C12" s="6" t="s">
        <v>15</v>
      </c>
      <c r="D12" s="6" t="str">
        <f>VLOOKUP($C12,'time arriving work calculations'!$C$3:$T$957,2,FALSE)</f>
        <v>Adjuntas, PR</v>
      </c>
      <c r="E12" s="10">
        <f>VLOOKUP($C12,'time arriving work calculations'!$C$3:$T$957,3,FALSE)</f>
        <v>0.26527777777777778</v>
      </c>
      <c r="F12" s="7">
        <f>VLOOKUP($C12,'time arriving work calculations'!$C$3:$T$957,8,FALSE)</f>
        <v>11.000000000000041</v>
      </c>
      <c r="G12" s="7">
        <f>VLOOKUP($C12,'time arriving work calculations'!$C$3:$T$957,13,FALSE)</f>
        <v>63.000000000000021</v>
      </c>
      <c r="H12" s="7">
        <f>VLOOKUP($C12,'time arriving work calculations'!$C$3:$T$957,18,FALSE)</f>
        <v>101.00000000000003</v>
      </c>
    </row>
    <row r="13" spans="1:23" x14ac:dyDescent="0.25">
      <c r="A13" s="6" t="s">
        <v>38</v>
      </c>
      <c r="B13" s="6">
        <v>10760</v>
      </c>
      <c r="C13" s="6" t="s">
        <v>39</v>
      </c>
      <c r="D13" s="6" t="str">
        <f>VLOOKUP($C13,'time arriving work calculations'!$C$3:$T$957,2,FALSE)</f>
        <v>Alexander City, AL</v>
      </c>
      <c r="E13" s="10">
        <f>VLOOKUP($C13,'time arriving work calculations'!$C$3:$T$957,3,FALSE)</f>
        <v>0.26111111111111113</v>
      </c>
      <c r="F13" s="7">
        <f>VLOOKUP($C13,'time arriving work calculations'!$C$3:$T$957,8,FALSE)</f>
        <v>1.9999999999999929</v>
      </c>
      <c r="G13" s="7">
        <f>VLOOKUP($C13,'time arriving work calculations'!$C$3:$T$957,13,FALSE)</f>
        <v>66</v>
      </c>
      <c r="H13" s="7">
        <f>VLOOKUP($C13,'time arriving work calculations'!$C$3:$T$957,18,FALSE)</f>
        <v>131</v>
      </c>
    </row>
    <row r="14" spans="1:23" x14ac:dyDescent="0.25">
      <c r="A14" s="6" t="s">
        <v>366</v>
      </c>
      <c r="B14" s="6">
        <v>17620</v>
      </c>
      <c r="C14" s="6" t="s">
        <v>367</v>
      </c>
      <c r="D14" s="6" t="str">
        <f>VLOOKUP($C14,'time arriving work calculations'!$C$3:$T$957,2,FALSE)</f>
        <v>Coamo, PR</v>
      </c>
      <c r="E14" s="10">
        <f>VLOOKUP($C14,'time arriving work calculations'!$C$3:$T$957,3,FALSE)</f>
        <v>0.2638888888888889</v>
      </c>
      <c r="F14" s="7">
        <f>VLOOKUP($C14,'time arriving work calculations'!$C$3:$T$957,8,FALSE)</f>
        <v>-4.9999999999999822</v>
      </c>
      <c r="G14" s="7">
        <f>VLOOKUP($C14,'time arriving work calculations'!$C$3:$T$957,13,FALSE)</f>
        <v>65.000000000000014</v>
      </c>
      <c r="H14" s="7">
        <f>VLOOKUP($C14,'time arriving work calculations'!$C$3:$T$957,18,FALSE)</f>
        <v>123.99999999999997</v>
      </c>
    </row>
    <row r="15" spans="1:23" x14ac:dyDescent="0.25">
      <c r="A15" s="6" t="s">
        <v>966</v>
      </c>
      <c r="B15" s="6">
        <v>29980</v>
      </c>
      <c r="C15" s="6" t="s">
        <v>967</v>
      </c>
      <c r="D15" s="6" t="str">
        <f>VLOOKUP($C15,'time arriving work calculations'!$C$3:$T$957,2,FALSE)</f>
        <v>Lawrenceburg, TN</v>
      </c>
      <c r="E15" s="10">
        <f>VLOOKUP($C15,'time arriving work calculations'!$C$3:$T$957,3,FALSE)</f>
        <v>0.26527777777777778</v>
      </c>
      <c r="F15" s="7">
        <f>VLOOKUP($C15,'time arriving work calculations'!$C$3:$T$957,8,FALSE)</f>
        <v>0</v>
      </c>
      <c r="G15" s="7">
        <f>VLOOKUP($C15,'time arriving work calculations'!$C$3:$T$957,13,FALSE)</f>
        <v>59.000000000000036</v>
      </c>
      <c r="H15" s="7">
        <f>VLOOKUP($C15,'time arriving work calculations'!$C$3:$T$957,18,FALSE)</f>
        <v>117.99999999999999</v>
      </c>
    </row>
    <row r="16" spans="1:23" x14ac:dyDescent="0.25">
      <c r="A16" s="6" t="s">
        <v>1344</v>
      </c>
      <c r="B16" s="6">
        <v>37700</v>
      </c>
      <c r="C16" s="6" t="s">
        <v>1345</v>
      </c>
      <c r="D16" s="6" t="str">
        <f>VLOOKUP($C16,'time arriving work calculations'!$C$3:$T$957,2,FALSE)</f>
        <v>Pascagoula, MS</v>
      </c>
      <c r="E16" s="10">
        <f>VLOOKUP($C16,'time arriving work calculations'!$C$3:$T$957,3,FALSE)</f>
        <v>0.26874999999999999</v>
      </c>
      <c r="F16" s="7">
        <f>VLOOKUP($C16,'time arriving work calculations'!$C$3:$T$957,8,FALSE)</f>
        <v>-76.999999999999972</v>
      </c>
      <c r="G16" s="7">
        <f>VLOOKUP($C16,'time arriving work calculations'!$C$3:$T$957,13,FALSE)</f>
        <v>58.000000000000028</v>
      </c>
      <c r="H16" s="7">
        <f>VLOOKUP($C16,'time arriving work calculations'!$C$3:$T$957,18,FALSE)</f>
        <v>132</v>
      </c>
    </row>
    <row r="17" spans="1:8" x14ac:dyDescent="0.25">
      <c r="A17" s="6" t="s">
        <v>470</v>
      </c>
      <c r="B17" s="6">
        <v>19760</v>
      </c>
      <c r="C17" s="6" t="s">
        <v>471</v>
      </c>
      <c r="D17" s="6" t="str">
        <f>VLOOKUP($C17,'time arriving work calculations'!$C$3:$T$957,2,FALSE)</f>
        <v>DeRidder, LA</v>
      </c>
      <c r="E17" s="10">
        <f>VLOOKUP($C17,'time arriving work calculations'!$C$3:$T$957,3,FALSE)</f>
        <v>0.28194444444444444</v>
      </c>
      <c r="F17" s="7">
        <f>VLOOKUP($C17,'time arriving work calculations'!$C$3:$T$957,8,FALSE)</f>
        <v>-73.000000000000014</v>
      </c>
      <c r="G17" s="7">
        <f>VLOOKUP($C17,'time arriving work calculations'!$C$3:$T$957,13,FALSE)</f>
        <v>41.000000000000014</v>
      </c>
      <c r="H17" s="7">
        <f>VLOOKUP($C17,'time arriving work calculations'!$C$3:$T$957,18,FALSE)</f>
        <v>94.999999999999986</v>
      </c>
    </row>
    <row r="18" spans="1:8" x14ac:dyDescent="0.25">
      <c r="A18" s="6" t="s">
        <v>82</v>
      </c>
      <c r="B18" s="6">
        <v>11580</v>
      </c>
      <c r="C18" s="6" t="s">
        <v>83</v>
      </c>
      <c r="D18" s="6" t="str">
        <f>VLOOKUP($C18,'time arriving work calculations'!$C$3:$T$957,2,FALSE)</f>
        <v>Arcadia, FL</v>
      </c>
      <c r="E18" s="10">
        <f>VLOOKUP($C18,'time arriving work calculations'!$C$3:$T$957,3,FALSE)</f>
        <v>0.29166666666666669</v>
      </c>
      <c r="F18" s="7">
        <f>VLOOKUP($C18,'time arriving work calculations'!$C$3:$T$957,8,FALSE)</f>
        <v>-35.000000000000036</v>
      </c>
      <c r="G18" s="7">
        <f>VLOOKUP($C18,'time arriving work calculations'!$C$3:$T$957,13,FALSE)</f>
        <v>23.999999999999993</v>
      </c>
      <c r="H18" s="7">
        <f>VLOOKUP($C18,'time arriving work calculations'!$C$3:$T$957,18,FALSE)</f>
        <v>83.999999999999943</v>
      </c>
    </row>
    <row r="19" spans="1:8" x14ac:dyDescent="0.25">
      <c r="A19" s="6" t="s">
        <v>672</v>
      </c>
      <c r="B19" s="6">
        <v>23980</v>
      </c>
      <c r="C19" s="6" t="s">
        <v>673</v>
      </c>
      <c r="D19" s="6" t="str">
        <f>VLOOKUP($C19,'time arriving work calculations'!$C$3:$T$957,2,FALSE)</f>
        <v>Glasgow, KY</v>
      </c>
      <c r="E19" s="10">
        <f>VLOOKUP($C19,'time arriving work calculations'!$C$3:$T$957,3,FALSE)</f>
        <v>0.26111111111111113</v>
      </c>
      <c r="F19" s="7">
        <f>VLOOKUP($C19,'time arriving work calculations'!$C$3:$T$957,8,FALSE)</f>
        <v>8.999999999999968</v>
      </c>
      <c r="G19" s="7">
        <f>VLOOKUP($C19,'time arriving work calculations'!$C$3:$T$957,13,FALSE)</f>
        <v>65.000000000000014</v>
      </c>
      <c r="H19" s="7">
        <f>VLOOKUP($C19,'time arriving work calculations'!$C$3:$T$957,18,FALSE)</f>
        <v>136</v>
      </c>
    </row>
    <row r="20" spans="1:8" x14ac:dyDescent="0.25">
      <c r="A20" s="6" t="s">
        <v>1558</v>
      </c>
      <c r="B20" s="6">
        <v>42180</v>
      </c>
      <c r="C20" s="6" t="s">
        <v>1559</v>
      </c>
      <c r="D20" s="6" t="str">
        <f>VLOOKUP($C20,'time arriving work calculations'!$C$3:$T$957,2,FALSE)</f>
        <v>Santa Isabel, PR</v>
      </c>
      <c r="E20" s="10">
        <f>VLOOKUP($C20,'time arriving work calculations'!$C$3:$T$957,3,FALSE)</f>
        <v>0.2638888888888889</v>
      </c>
      <c r="F20" s="7">
        <f>VLOOKUP($C20,'time arriving work calculations'!$C$3:$T$957,8,FALSE)</f>
        <v>8.0000000000000515</v>
      </c>
      <c r="G20" s="7">
        <f>VLOOKUP($C20,'time arriving work calculations'!$C$3:$T$957,13,FALSE)</f>
        <v>67</v>
      </c>
      <c r="H20" s="7">
        <f>VLOOKUP($C20,'time arriving work calculations'!$C$3:$T$957,18,FALSE)</f>
        <v>123.99999999999997</v>
      </c>
    </row>
    <row r="21" spans="1:8" x14ac:dyDescent="0.25">
      <c r="A21" s="6" t="s">
        <v>350</v>
      </c>
      <c r="B21" s="6">
        <v>17300</v>
      </c>
      <c r="C21" s="6" t="s">
        <v>351</v>
      </c>
      <c r="D21" s="6" t="str">
        <f>VLOOKUP($C21,'time arriving work calculations'!$C$3:$T$957,2,FALSE)</f>
        <v>Clarksville, TN</v>
      </c>
      <c r="E21" s="10">
        <f>VLOOKUP($C21,'time arriving work calculations'!$C$3:$T$957,3,FALSE)</f>
        <v>0.26527777777777778</v>
      </c>
      <c r="F21" s="7">
        <f>VLOOKUP($C21,'time arriving work calculations'!$C$3:$T$957,8,FALSE)</f>
        <v>-8.999999999999968</v>
      </c>
      <c r="G21" s="7">
        <f>VLOOKUP($C21,'time arriving work calculations'!$C$3:$T$957,13,FALSE)</f>
        <v>63.000000000000021</v>
      </c>
      <c r="H21" s="7">
        <f>VLOOKUP($C21,'time arriving work calculations'!$C$3:$T$957,18,FALSE)</f>
        <v>139</v>
      </c>
    </row>
    <row r="22" spans="1:8" x14ac:dyDescent="0.25">
      <c r="A22" s="6" t="s">
        <v>208</v>
      </c>
      <c r="B22" s="6">
        <v>14220</v>
      </c>
      <c r="C22" s="6" t="s">
        <v>209</v>
      </c>
      <c r="D22" s="6" t="str">
        <f>VLOOKUP($C22,'time arriving work calculations'!$C$3:$T$957,2,FALSE)</f>
        <v>Bogalusa, LA</v>
      </c>
      <c r="E22" s="10">
        <f>VLOOKUP($C22,'time arriving work calculations'!$C$3:$T$957,3,FALSE)</f>
        <v>0.2722222222222222</v>
      </c>
      <c r="F22" s="7">
        <f>VLOOKUP($C22,'time arriving work calculations'!$C$3:$T$957,8,FALSE)</f>
        <v>-20.000000000000007</v>
      </c>
      <c r="G22" s="7">
        <f>VLOOKUP($C22,'time arriving work calculations'!$C$3:$T$957,13,FALSE)</f>
        <v>55.00000000000005</v>
      </c>
      <c r="H22" s="7">
        <f>VLOOKUP($C22,'time arriving work calculations'!$C$3:$T$957,18,FALSE)</f>
        <v>123.00000000000004</v>
      </c>
    </row>
    <row r="23" spans="1:8" x14ac:dyDescent="0.25">
      <c r="A23" s="6" t="s">
        <v>1100</v>
      </c>
      <c r="B23" s="6">
        <v>32660</v>
      </c>
      <c r="C23" s="6" t="s">
        <v>1101</v>
      </c>
      <c r="D23" s="6" t="str">
        <f>VLOOKUP($C23,'time arriving work calculations'!$C$3:$T$957,2,FALSE)</f>
        <v>McMinnville, TN</v>
      </c>
      <c r="E23" s="10">
        <f>VLOOKUP($C23,'time arriving work calculations'!$C$3:$T$957,3,FALSE)</f>
        <v>0.26041666666666669</v>
      </c>
      <c r="F23" s="7">
        <f>VLOOKUP($C23,'time arriving work calculations'!$C$3:$T$957,8,FALSE)</f>
        <v>5.9999999999999787</v>
      </c>
      <c r="G23" s="7">
        <f>VLOOKUP($C23,'time arriving work calculations'!$C$3:$T$957,13,FALSE)</f>
        <v>69</v>
      </c>
      <c r="H23" s="7">
        <f>VLOOKUP($C23,'time arriving work calculations'!$C$3:$T$957,18,FALSE)</f>
        <v>139.99999999999997</v>
      </c>
    </row>
    <row r="24" spans="1:8" x14ac:dyDescent="0.25">
      <c r="A24" s="6" t="s">
        <v>1606</v>
      </c>
      <c r="B24" s="6">
        <v>43180</v>
      </c>
      <c r="C24" s="6" t="s">
        <v>1607</v>
      </c>
      <c r="D24" s="6" t="str">
        <f>VLOOKUP($C24,'time arriving work calculations'!$C$3:$T$957,2,FALSE)</f>
        <v>Shelbyville, TN</v>
      </c>
      <c r="E24" s="10">
        <f>VLOOKUP($C24,'time arriving work calculations'!$C$3:$T$957,3,FALSE)</f>
        <v>0.26250000000000001</v>
      </c>
      <c r="F24" s="7">
        <f>VLOOKUP($C24,'time arriving work calculations'!$C$3:$T$957,8,FALSE)</f>
        <v>-1.0000000000000764</v>
      </c>
      <c r="G24" s="7">
        <f>VLOOKUP($C24,'time arriving work calculations'!$C$3:$T$957,13,FALSE)</f>
        <v>68</v>
      </c>
      <c r="H24" s="7">
        <f>VLOOKUP($C24,'time arriving work calculations'!$C$3:$T$957,18,FALSE)</f>
        <v>133</v>
      </c>
    </row>
    <row r="25" spans="1:8" x14ac:dyDescent="0.25">
      <c r="A25" s="6" t="s">
        <v>774</v>
      </c>
      <c r="B25" s="6">
        <v>26020</v>
      </c>
      <c r="C25" s="6" t="s">
        <v>775</v>
      </c>
      <c r="D25" s="6" t="str">
        <f>VLOOKUP($C25,'time arriving work calculations'!$C$3:$T$957,2,FALSE)</f>
        <v>Hobbs, NM</v>
      </c>
      <c r="E25" s="10">
        <f>VLOOKUP($C25,'time arriving work calculations'!$C$3:$T$957,3,FALSE)</f>
        <v>0.2673611111111111</v>
      </c>
      <c r="F25" s="7">
        <f>VLOOKUP($C25,'time arriving work calculations'!$C$3:$T$957,8,FALSE)</f>
        <v>-17.000000000000021</v>
      </c>
      <c r="G25" s="7">
        <f>VLOOKUP($C25,'time arriving work calculations'!$C$3:$T$957,13,FALSE)</f>
        <v>54.000000000000043</v>
      </c>
      <c r="H25" s="7">
        <f>VLOOKUP($C25,'time arriving work calculations'!$C$3:$T$957,18,FALSE)</f>
        <v>115.00000000000007</v>
      </c>
    </row>
    <row r="26" spans="1:8" x14ac:dyDescent="0.25">
      <c r="A26" s="6" t="s">
        <v>624</v>
      </c>
      <c r="B26" s="6">
        <v>22840</v>
      </c>
      <c r="C26" s="6" t="s">
        <v>625</v>
      </c>
      <c r="D26" s="6" t="str">
        <f>VLOOKUP($C26,'time arriving work calculations'!$C$3:$T$957,2,FALSE)</f>
        <v>Fort Payne, AL</v>
      </c>
      <c r="E26" s="10">
        <f>VLOOKUP($C26,'time arriving work calculations'!$C$3:$T$957,3,FALSE)</f>
        <v>0.26041666666666669</v>
      </c>
      <c r="F26" s="7">
        <f>VLOOKUP($C26,'time arriving work calculations'!$C$3:$T$957,8,FALSE)</f>
        <v>-0.99999999999999645</v>
      </c>
      <c r="G26" s="7">
        <f>VLOOKUP($C26,'time arriving work calculations'!$C$3:$T$957,13,FALSE)</f>
        <v>71</v>
      </c>
      <c r="H26" s="7">
        <f>VLOOKUP($C26,'time arriving work calculations'!$C$3:$T$957,18,FALSE)</f>
        <v>136.99999999999991</v>
      </c>
    </row>
    <row r="27" spans="1:8" x14ac:dyDescent="0.25">
      <c r="A27" s="6" t="s">
        <v>1828</v>
      </c>
      <c r="B27" s="6">
        <v>47780</v>
      </c>
      <c r="C27" s="6" t="s">
        <v>1829</v>
      </c>
      <c r="D27" s="6" t="str">
        <f>VLOOKUP($C27,'time arriving work calculations'!$C$3:$T$957,2,FALSE)</f>
        <v>Washington, IN</v>
      </c>
      <c r="E27" s="10">
        <f>VLOOKUP($C27,'time arriving work calculations'!$C$3:$T$957,3,FALSE)</f>
        <v>0.30624999999999997</v>
      </c>
      <c r="F27" s="7">
        <f>VLOOKUP($C27,'time arriving work calculations'!$C$3:$T$957,8,FALSE)</f>
        <v>-66</v>
      </c>
      <c r="G27" s="7">
        <f>VLOOKUP($C27,'time arriving work calculations'!$C$3:$T$957,13,FALSE)</f>
        <v>2.0000000000000728</v>
      </c>
      <c r="H27" s="7">
        <f>VLOOKUP($C27,'time arriving work calculations'!$C$3:$T$957,18,FALSE)</f>
        <v>65.000000000000014</v>
      </c>
    </row>
    <row r="28" spans="1:8" x14ac:dyDescent="0.25">
      <c r="A28" s="6" t="s">
        <v>158</v>
      </c>
      <c r="B28" s="6">
        <v>13180</v>
      </c>
      <c r="C28" s="6" t="s">
        <v>159</v>
      </c>
      <c r="D28" s="6" t="str">
        <f>VLOOKUP($C28,'time arriving work calculations'!$C$3:$T$957,2,FALSE)</f>
        <v>Beaver Dam, WI</v>
      </c>
      <c r="E28" s="10">
        <f>VLOOKUP($C28,'time arriving work calculations'!$C$3:$T$957,3,FALSE)</f>
        <v>0.26874999999999999</v>
      </c>
      <c r="F28" s="7">
        <f>VLOOKUP($C28,'time arriving work calculations'!$C$3:$T$957,8,FALSE)</f>
        <v>-56</v>
      </c>
      <c r="G28" s="7">
        <f>VLOOKUP($C28,'time arriving work calculations'!$C$3:$T$957,13,FALSE)</f>
        <v>58.000000000000028</v>
      </c>
      <c r="H28" s="7">
        <f>VLOOKUP($C28,'time arriving work calculations'!$C$3:$T$957,18,FALSE)</f>
        <v>139.00000000000006</v>
      </c>
    </row>
    <row r="29" spans="1:8" x14ac:dyDescent="0.25">
      <c r="A29" s="6" t="s">
        <v>1366</v>
      </c>
      <c r="B29" s="6">
        <v>38100</v>
      </c>
      <c r="C29" s="6" t="s">
        <v>1367</v>
      </c>
      <c r="D29" s="6" t="str">
        <f>VLOOKUP($C29,'time arriving work calculations'!$C$3:$T$957,2,FALSE)</f>
        <v>Picayune, MS</v>
      </c>
      <c r="E29" s="10">
        <f>VLOOKUP($C29,'time arriving work calculations'!$C$3:$T$957,3,FALSE)</f>
        <v>0.2722222222222222</v>
      </c>
      <c r="F29" s="7">
        <f>VLOOKUP($C29,'time arriving work calculations'!$C$3:$T$957,8,FALSE)</f>
        <v>-52.999999999999972</v>
      </c>
      <c r="G29" s="7">
        <f>VLOOKUP($C29,'time arriving work calculations'!$C$3:$T$957,13,FALSE)</f>
        <v>60.000000000000021</v>
      </c>
      <c r="H29" s="7">
        <f>VLOOKUP($C29,'time arriving work calculations'!$C$3:$T$957,18,FALSE)</f>
        <v>116.00000000000006</v>
      </c>
    </row>
    <row r="30" spans="1:8" x14ac:dyDescent="0.25">
      <c r="A30" s="6" t="s">
        <v>960</v>
      </c>
      <c r="B30" s="6">
        <v>29860</v>
      </c>
      <c r="C30" s="6" t="s">
        <v>961</v>
      </c>
      <c r="D30" s="6" t="str">
        <f>VLOOKUP($C30,'time arriving work calculations'!$C$3:$T$957,2,FALSE)</f>
        <v>Laurel, MS</v>
      </c>
      <c r="E30" s="10">
        <f>VLOOKUP($C30,'time arriving work calculations'!$C$3:$T$957,3,FALSE)</f>
        <v>0.27013888888888887</v>
      </c>
      <c r="F30" s="7">
        <f>VLOOKUP($C30,'time arriving work calculations'!$C$3:$T$957,8,FALSE)</f>
        <v>-7.9999999999998916</v>
      </c>
      <c r="G30" s="7">
        <f>VLOOKUP($C30,'time arriving work calculations'!$C$3:$T$957,13,FALSE)</f>
        <v>56.000000000000036</v>
      </c>
      <c r="H30" s="7">
        <f>VLOOKUP($C30,'time arriving work calculations'!$C$3:$T$957,18,FALSE)</f>
        <v>109</v>
      </c>
    </row>
    <row r="31" spans="1:8" x14ac:dyDescent="0.25">
      <c r="A31" s="6" t="s">
        <v>1294</v>
      </c>
      <c r="B31" s="6">
        <v>36660</v>
      </c>
      <c r="C31" s="6" t="s">
        <v>1295</v>
      </c>
      <c r="D31" s="6" t="str">
        <f>VLOOKUP($C31,'time arriving work calculations'!$C$3:$T$957,2,FALSE)</f>
        <v>Opelousas, LA</v>
      </c>
      <c r="E31" s="10">
        <f>VLOOKUP($C31,'time arriving work calculations'!$C$3:$T$957,3,FALSE)</f>
        <v>0.27847222222222223</v>
      </c>
      <c r="F31" s="7">
        <f>VLOOKUP($C31,'time arriving work calculations'!$C$3:$T$957,8,FALSE)</f>
        <v>-20.000000000000007</v>
      </c>
      <c r="G31" s="7">
        <f>VLOOKUP($C31,'time arriving work calculations'!$C$3:$T$957,13,FALSE)</f>
        <v>46.999999999999993</v>
      </c>
      <c r="H31" s="7">
        <f>VLOOKUP($C31,'time arriving work calculations'!$C$3:$T$957,18,FALSE)</f>
        <v>94.999999999999986</v>
      </c>
    </row>
    <row r="32" spans="1:8" x14ac:dyDescent="0.25">
      <c r="A32" s="6" t="s">
        <v>540</v>
      </c>
      <c r="B32" s="6">
        <v>21220</v>
      </c>
      <c r="C32" s="6" t="s">
        <v>541</v>
      </c>
      <c r="D32" s="6" t="str">
        <f>VLOOKUP($C32,'time arriving work calculations'!$C$3:$T$957,2,FALSE)</f>
        <v>Elko, NV</v>
      </c>
      <c r="E32" s="10">
        <f>VLOOKUP($C32,'time arriving work calculations'!$C$3:$T$957,3,FALSE)</f>
        <v>0.26041666666666669</v>
      </c>
      <c r="F32" s="7">
        <f>VLOOKUP($C32,'time arriving work calculations'!$C$3:$T$957,8,FALSE)</f>
        <v>-102.99999999999999</v>
      </c>
      <c r="G32" s="7">
        <f>VLOOKUP($C32,'time arriving work calculations'!$C$3:$T$957,13,FALSE)</f>
        <v>67</v>
      </c>
      <c r="H32" s="7">
        <f>VLOOKUP($C32,'time arriving work calculations'!$C$3:$T$957,18,FALSE)</f>
        <v>168.00000000000006</v>
      </c>
    </row>
    <row r="33" spans="1:8" x14ac:dyDescent="0.25">
      <c r="A33" s="6" t="s">
        <v>780</v>
      </c>
      <c r="B33" s="6">
        <v>26180</v>
      </c>
      <c r="C33" s="6" t="s">
        <v>781</v>
      </c>
      <c r="D33" s="6" t="str">
        <f>VLOOKUP($C33,'time arriving work calculations'!$C$3:$T$957,2,FALSE)</f>
        <v>Honolulu, HI</v>
      </c>
      <c r="E33" s="10">
        <f>VLOOKUP($C33,'time arriving work calculations'!$C$3:$T$957,3,FALSE)</f>
        <v>0.26805555555555555</v>
      </c>
      <c r="F33" s="7">
        <f>VLOOKUP($C33,'time arriving work calculations'!$C$3:$T$957,8,FALSE)</f>
        <v>-4.9999999999999822</v>
      </c>
      <c r="G33" s="7">
        <f>VLOOKUP($C33,'time arriving work calculations'!$C$3:$T$957,13,FALSE)</f>
        <v>65.000000000000014</v>
      </c>
      <c r="H33" s="7">
        <f>VLOOKUP($C33,'time arriving work calculations'!$C$3:$T$957,18,FALSE)</f>
        <v>147.00000000000006</v>
      </c>
    </row>
    <row r="34" spans="1:8" x14ac:dyDescent="0.25">
      <c r="A34" s="6" t="s">
        <v>1116</v>
      </c>
      <c r="B34" s="6">
        <v>32980</v>
      </c>
      <c r="C34" s="6" t="s">
        <v>1117</v>
      </c>
      <c r="D34" s="6" t="str">
        <f>VLOOKUP($C34,'time arriving work calculations'!$C$3:$T$957,2,FALSE)</f>
        <v>Merrill, WI</v>
      </c>
      <c r="E34" s="10">
        <f>VLOOKUP($C34,'time arriving work calculations'!$C$3:$T$957,3,FALSE)</f>
        <v>0.27083333333333331</v>
      </c>
      <c r="F34" s="7">
        <f>VLOOKUP($C34,'time arriving work calculations'!$C$3:$T$957,8,FALSE)</f>
        <v>-15.000000000000027</v>
      </c>
      <c r="G34" s="7">
        <f>VLOOKUP($C34,'time arriving work calculations'!$C$3:$T$957,13,FALSE)</f>
        <v>56.000000000000036</v>
      </c>
      <c r="H34" s="7">
        <f>VLOOKUP($C34,'time arriving work calculations'!$C$3:$T$957,18,FALSE)</f>
        <v>128.00000000000011</v>
      </c>
    </row>
    <row r="35" spans="1:8" x14ac:dyDescent="0.25">
      <c r="A35" s="6" t="s">
        <v>992</v>
      </c>
      <c r="B35" s="6">
        <v>30500</v>
      </c>
      <c r="C35" s="6" t="s">
        <v>993</v>
      </c>
      <c r="D35" s="6" t="str">
        <f>VLOOKUP($C35,'time arriving work calculations'!$C$3:$T$957,2,FALSE)</f>
        <v>Lexington Park, MD</v>
      </c>
      <c r="E35" s="10">
        <f>VLOOKUP($C35,'time arriving work calculations'!$C$3:$T$957,3,FALSE)</f>
        <v>0.27638888888888885</v>
      </c>
      <c r="F35" s="7">
        <f>VLOOKUP($C35,'time arriving work calculations'!$C$3:$T$957,8,FALSE)</f>
        <v>-9.9999999999998845</v>
      </c>
      <c r="G35" s="7">
        <f>VLOOKUP($C35,'time arriving work calculations'!$C$3:$T$957,13,FALSE)</f>
        <v>52.00000000000005</v>
      </c>
      <c r="H35" s="7">
        <f>VLOOKUP($C35,'time arriving work calculations'!$C$3:$T$957,18,FALSE)</f>
        <v>112</v>
      </c>
    </row>
    <row r="36" spans="1:8" x14ac:dyDescent="0.25">
      <c r="A36" s="6" t="s">
        <v>790</v>
      </c>
      <c r="B36" s="6">
        <v>26380</v>
      </c>
      <c r="C36" s="6" t="s">
        <v>791</v>
      </c>
      <c r="D36" s="6" t="str">
        <f>VLOOKUP($C36,'time arriving work calculations'!$C$3:$T$957,2,FALSE)</f>
        <v>Houma, LA</v>
      </c>
      <c r="E36" s="10">
        <f>VLOOKUP($C36,'time arriving work calculations'!$C$3:$T$957,3,FALSE)</f>
        <v>0.27499999999999997</v>
      </c>
      <c r="F36" s="7">
        <f>VLOOKUP($C36,'time arriving work calculations'!$C$3:$T$957,8,FALSE)</f>
        <v>-19.000000000000014</v>
      </c>
      <c r="G36" s="7">
        <f>VLOOKUP($C36,'time arriving work calculations'!$C$3:$T$957,13,FALSE)</f>
        <v>50.000000000000057</v>
      </c>
      <c r="H36" s="7">
        <f>VLOOKUP($C36,'time arriving work calculations'!$C$3:$T$957,18,FALSE)</f>
        <v>106.00000000000003</v>
      </c>
    </row>
    <row r="37" spans="1:8" x14ac:dyDescent="0.25">
      <c r="A37" s="6" t="s">
        <v>1322</v>
      </c>
      <c r="B37" s="6">
        <v>37260</v>
      </c>
      <c r="C37" s="6" t="s">
        <v>1323</v>
      </c>
      <c r="D37" s="6" t="str">
        <f>VLOOKUP($C37,'time arriving work calculations'!$C$3:$T$957,2,FALSE)</f>
        <v>Palatka, FL</v>
      </c>
      <c r="E37" s="10">
        <f>VLOOKUP($C37,'time arriving work calculations'!$C$3:$T$957,3,FALSE)</f>
        <v>0.29097222222222224</v>
      </c>
      <c r="F37" s="7">
        <f>VLOOKUP($C37,'time arriving work calculations'!$C$3:$T$957,8,FALSE)</f>
        <v>-34.999999999999957</v>
      </c>
      <c r="G37" s="7">
        <f>VLOOKUP($C37,'time arriving work calculations'!$C$3:$T$957,13,FALSE)</f>
        <v>31.999999999999964</v>
      </c>
      <c r="H37" s="7">
        <f>VLOOKUP($C37,'time arriving work calculations'!$C$3:$T$957,18,FALSE)</f>
        <v>94.999999999999915</v>
      </c>
    </row>
    <row r="38" spans="1:8" x14ac:dyDescent="0.25">
      <c r="A38" s="6" t="s">
        <v>1842</v>
      </c>
      <c r="B38" s="6">
        <v>48060</v>
      </c>
      <c r="C38" s="6" t="s">
        <v>1843</v>
      </c>
      <c r="D38" s="6" t="str">
        <f>VLOOKUP($C38,'time arriving work calculations'!$C$3:$T$957,2,FALSE)</f>
        <v>Watertown, NY</v>
      </c>
      <c r="E38" s="10">
        <f>VLOOKUP($C38,'time arriving work calculations'!$C$3:$T$957,3,FALSE)</f>
        <v>0.27361111111111108</v>
      </c>
      <c r="F38" s="7">
        <f>VLOOKUP($C38,'time arriving work calculations'!$C$3:$T$957,8,FALSE)</f>
        <v>-8.999999999999968</v>
      </c>
      <c r="G38" s="7">
        <f>VLOOKUP($C38,'time arriving work calculations'!$C$3:$T$957,13,FALSE)</f>
        <v>51.000000000000064</v>
      </c>
      <c r="H38" s="7">
        <f>VLOOKUP($C38,'time arriving work calculations'!$C$3:$T$957,18,FALSE)</f>
        <v>119.00000000000006</v>
      </c>
    </row>
    <row r="39" spans="1:8" x14ac:dyDescent="0.25">
      <c r="A39" s="6" t="s">
        <v>852</v>
      </c>
      <c r="B39" s="6">
        <v>27580</v>
      </c>
      <c r="C39" s="6" t="s">
        <v>853</v>
      </c>
      <c r="D39" s="6" t="str">
        <f>VLOOKUP($C39,'time arriving work calculations'!$C$3:$T$957,2,FALSE)</f>
        <v>Jayuya, PR</v>
      </c>
      <c r="E39" s="10">
        <f>VLOOKUP($C39,'time arriving work calculations'!$C$3:$T$957,3,FALSE)</f>
        <v>0.26458333333333334</v>
      </c>
      <c r="F39" s="7">
        <f>VLOOKUP($C39,'time arriving work calculations'!$C$3:$T$957,8,FALSE)</f>
        <v>1.9999999999999929</v>
      </c>
      <c r="G39" s="7">
        <f>VLOOKUP($C39,'time arriving work calculations'!$C$3:$T$957,13,FALSE)</f>
        <v>63.000000000000021</v>
      </c>
      <c r="H39" s="7">
        <f>VLOOKUP($C39,'time arriving work calculations'!$C$3:$T$957,18,FALSE)</f>
        <v>125.99999999999996</v>
      </c>
    </row>
    <row r="40" spans="1:8" x14ac:dyDescent="0.25">
      <c r="A40" s="6" t="s">
        <v>1504</v>
      </c>
      <c r="B40" s="6">
        <v>40940</v>
      </c>
      <c r="C40" s="6" t="s">
        <v>1505</v>
      </c>
      <c r="D40" s="6" t="str">
        <f>VLOOKUP($C40,'time arriving work calculations'!$C$3:$T$957,2,FALSE)</f>
        <v>Safford, AZ</v>
      </c>
      <c r="E40" s="10">
        <f>VLOOKUP($C40,'time arriving work calculations'!$C$3:$T$957,3,FALSE)</f>
        <v>0.25833333333333336</v>
      </c>
      <c r="F40" s="7">
        <f>VLOOKUP($C40,'time arriving work calculations'!$C$3:$T$957,8,FALSE)</f>
        <v>-62.000000000000014</v>
      </c>
      <c r="G40" s="7">
        <f>VLOOKUP($C40,'time arriving work calculations'!$C$3:$T$957,13,FALSE)</f>
        <v>69.999999999999986</v>
      </c>
      <c r="H40" s="7">
        <f>VLOOKUP($C40,'time arriving work calculations'!$C$3:$T$957,18,FALSE)</f>
        <v>143.00000000000006</v>
      </c>
    </row>
    <row r="41" spans="1:8" x14ac:dyDescent="0.25">
      <c r="A41" s="6" t="s">
        <v>212</v>
      </c>
      <c r="B41" s="6">
        <v>14300</v>
      </c>
      <c r="C41" s="6" t="s">
        <v>213</v>
      </c>
      <c r="D41" s="6" t="str">
        <f>VLOOKUP($C41,'time arriving work calculations'!$C$3:$T$957,2,FALSE)</f>
        <v>Bonham, TX</v>
      </c>
      <c r="E41" s="10">
        <f>VLOOKUP($C41,'time arriving work calculations'!$C$3:$T$957,3,FALSE)</f>
        <v>0.28958333333333336</v>
      </c>
      <c r="F41" s="7">
        <f>VLOOKUP($C41,'time arriving work calculations'!$C$3:$T$957,8,FALSE)</f>
        <v>-40.000000000000099</v>
      </c>
      <c r="G41" s="7">
        <f>VLOOKUP($C41,'time arriving work calculations'!$C$3:$T$957,13,FALSE)</f>
        <v>34.999999999999957</v>
      </c>
      <c r="H41" s="7">
        <f>VLOOKUP($C41,'time arriving work calculations'!$C$3:$T$957,18,FALSE)</f>
        <v>92.999999999999986</v>
      </c>
    </row>
    <row r="42" spans="1:8" x14ac:dyDescent="0.25">
      <c r="A42" s="6" t="s">
        <v>850</v>
      </c>
      <c r="B42" s="6">
        <v>27540</v>
      </c>
      <c r="C42" s="6" t="s">
        <v>851</v>
      </c>
      <c r="D42" s="6" t="str">
        <f>VLOOKUP($C42,'time arriving work calculations'!$C$3:$T$957,2,FALSE)</f>
        <v>Jasper, IN</v>
      </c>
      <c r="E42" s="10">
        <f>VLOOKUP($C42,'time arriving work calculations'!$C$3:$T$957,3,FALSE)</f>
        <v>0.30555555555555552</v>
      </c>
      <c r="F42" s="7">
        <f>VLOOKUP($C42,'time arriving work calculations'!$C$3:$T$957,8,FALSE)</f>
        <v>-61.999999999999943</v>
      </c>
      <c r="G42" s="7">
        <f>VLOOKUP($C42,'time arriving work calculations'!$C$3:$T$957,13,FALSE)</f>
        <v>6.0000000000000586</v>
      </c>
      <c r="H42" s="7">
        <f>VLOOKUP($C42,'time arriving work calculations'!$C$3:$T$957,18,FALSE)</f>
        <v>68.000000000000085</v>
      </c>
    </row>
    <row r="43" spans="1:8" x14ac:dyDescent="0.25">
      <c r="A43" s="6" t="s">
        <v>1280</v>
      </c>
      <c r="B43" s="6">
        <v>36380</v>
      </c>
      <c r="C43" s="6" t="s">
        <v>1281</v>
      </c>
      <c r="D43" s="6" t="str">
        <f>VLOOKUP($C43,'time arriving work calculations'!$C$3:$T$957,2,FALSE)</f>
        <v>Okeechobee, FL</v>
      </c>
      <c r="E43" s="10">
        <f>VLOOKUP($C43,'time arriving work calculations'!$C$3:$T$957,3,FALSE)</f>
        <v>0.28888888888888892</v>
      </c>
      <c r="F43" s="7">
        <f>VLOOKUP($C43,'time arriving work calculations'!$C$3:$T$957,8,FALSE)</f>
        <v>-31.00000000000005</v>
      </c>
      <c r="G43" s="7">
        <f>VLOOKUP($C43,'time arriving work calculations'!$C$3:$T$957,13,FALSE)</f>
        <v>29.999999999999972</v>
      </c>
      <c r="H43" s="7">
        <f>VLOOKUP($C43,'time arriving work calculations'!$C$3:$T$957,18,FALSE)</f>
        <v>94.999999999999915</v>
      </c>
    </row>
    <row r="44" spans="1:8" x14ac:dyDescent="0.25">
      <c r="A44" s="6" t="s">
        <v>900</v>
      </c>
      <c r="B44" s="6">
        <v>28660</v>
      </c>
      <c r="C44" s="6" t="s">
        <v>901</v>
      </c>
      <c r="D44" s="6" t="str">
        <f>VLOOKUP($C44,'time arriving work calculations'!$C$3:$T$957,2,FALSE)</f>
        <v>Killeen, TX</v>
      </c>
      <c r="E44" s="10">
        <f>VLOOKUP($C44,'time arriving work calculations'!$C$3:$T$957,3,FALSE)</f>
        <v>0.29444444444444445</v>
      </c>
      <c r="F44" s="7">
        <f>VLOOKUP($C44,'time arriving work calculations'!$C$3:$T$957,8,FALSE)</f>
        <v>-47.000000000000071</v>
      </c>
      <c r="G44" s="7">
        <f>VLOOKUP($C44,'time arriving work calculations'!$C$3:$T$957,13,FALSE)</f>
        <v>23</v>
      </c>
      <c r="H44" s="7">
        <f>VLOOKUP($C44,'time arriving work calculations'!$C$3:$T$957,18,FALSE)</f>
        <v>88</v>
      </c>
    </row>
    <row r="45" spans="1:8" x14ac:dyDescent="0.25">
      <c r="A45" s="6" t="s">
        <v>1516</v>
      </c>
      <c r="B45" s="6">
        <v>41220</v>
      </c>
      <c r="C45" s="6" t="s">
        <v>1517</v>
      </c>
      <c r="D45" s="6" t="str">
        <f>VLOOKUP($C45,'time arriving work calculations'!$C$3:$T$957,2,FALSE)</f>
        <v>St. Marys, GA</v>
      </c>
      <c r="E45" s="10">
        <f>VLOOKUP($C45,'time arriving work calculations'!$C$3:$T$957,3,FALSE)</f>
        <v>0.29097222222222224</v>
      </c>
      <c r="F45" s="7">
        <f>VLOOKUP($C45,'time arriving work calculations'!$C$3:$T$957,8,FALSE)</f>
        <v>-24.000000000000075</v>
      </c>
      <c r="G45" s="7">
        <f>VLOOKUP($C45,'time arriving work calculations'!$C$3:$T$957,13,FALSE)</f>
        <v>28.999999999999979</v>
      </c>
      <c r="H45" s="7">
        <f>VLOOKUP($C45,'time arriving work calculations'!$C$3:$T$957,18,FALSE)</f>
        <v>95.000000000000057</v>
      </c>
    </row>
    <row r="46" spans="1:8" x14ac:dyDescent="0.25">
      <c r="A46" s="6" t="s">
        <v>1704</v>
      </c>
      <c r="B46" s="6">
        <v>45180</v>
      </c>
      <c r="C46" s="6" t="s">
        <v>1705</v>
      </c>
      <c r="D46" s="6" t="str">
        <f>VLOOKUP($C46,'time arriving work calculations'!$C$3:$T$957,2,FALSE)</f>
        <v>Talladega, AL</v>
      </c>
      <c r="E46" s="10">
        <f>VLOOKUP($C46,'time arriving work calculations'!$C$3:$T$957,3,FALSE)</f>
        <v>0.26180555555555557</v>
      </c>
      <c r="F46" s="7">
        <f>VLOOKUP($C46,'time arriving work calculations'!$C$3:$T$957,8,FALSE)</f>
        <v>-5.0000000000000622</v>
      </c>
      <c r="G46" s="7">
        <f>VLOOKUP($C46,'time arriving work calculations'!$C$3:$T$957,13,FALSE)</f>
        <v>72.999999999999986</v>
      </c>
      <c r="H46" s="7">
        <f>VLOOKUP($C46,'time arriving work calculations'!$C$3:$T$957,18,FALSE)</f>
        <v>149.99999999999994</v>
      </c>
    </row>
    <row r="47" spans="1:8" x14ac:dyDescent="0.25">
      <c r="A47" s="6" t="s">
        <v>34</v>
      </c>
      <c r="B47" s="6">
        <v>10700</v>
      </c>
      <c r="C47" s="6" t="s">
        <v>35</v>
      </c>
      <c r="D47" s="6" t="str">
        <f>VLOOKUP($C47,'time arriving work calculations'!$C$3:$T$957,2,FALSE)</f>
        <v>Albertville, AL</v>
      </c>
      <c r="E47" s="10">
        <f>VLOOKUP($C47,'time arriving work calculations'!$C$3:$T$957,3,FALSE)</f>
        <v>0.26180555555555557</v>
      </c>
      <c r="F47" s="7">
        <f>VLOOKUP($C47,'time arriving work calculations'!$C$3:$T$957,8,FALSE)</f>
        <v>7.9999999999999716</v>
      </c>
      <c r="G47" s="7">
        <f>VLOOKUP($C47,'time arriving work calculations'!$C$3:$T$957,13,FALSE)</f>
        <v>71</v>
      </c>
      <c r="H47" s="7">
        <f>VLOOKUP($C47,'time arriving work calculations'!$C$3:$T$957,18,FALSE)</f>
        <v>142</v>
      </c>
    </row>
    <row r="48" spans="1:8" x14ac:dyDescent="0.25">
      <c r="A48" s="6" t="s">
        <v>4</v>
      </c>
      <c r="B48" s="6">
        <v>10020</v>
      </c>
      <c r="C48" s="6" t="s">
        <v>5</v>
      </c>
      <c r="D48" s="6" t="str">
        <f>VLOOKUP($C48,'time arriving work calculations'!$C$3:$T$957,2,FALSE)</f>
        <v>Abbeville, LA</v>
      </c>
      <c r="E48" s="10">
        <f>VLOOKUP($C48,'time arriving work calculations'!$C$3:$T$957,3,FALSE)</f>
        <v>0.27847222222222223</v>
      </c>
      <c r="F48" s="7">
        <f>VLOOKUP($C48,'time arriving work calculations'!$C$3:$T$957,8,FALSE)</f>
        <v>-18.999999999999932</v>
      </c>
      <c r="G48" s="7">
        <f>VLOOKUP($C48,'time arriving work calculations'!$C$3:$T$957,13,FALSE)</f>
        <v>50.999999999999979</v>
      </c>
      <c r="H48" s="7">
        <f>VLOOKUP($C48,'time arriving work calculations'!$C$3:$T$957,18,FALSE)</f>
        <v>104.00000000000003</v>
      </c>
    </row>
    <row r="49" spans="1:8" x14ac:dyDescent="0.25">
      <c r="A49" s="6" t="s">
        <v>886</v>
      </c>
      <c r="B49" s="6">
        <v>28340</v>
      </c>
      <c r="C49" s="6" t="s">
        <v>887</v>
      </c>
      <c r="D49" s="6" t="str">
        <f>VLOOKUP($C49,'time arriving work calculations'!$C$3:$T$957,2,FALSE)</f>
        <v>Kendallville, IN</v>
      </c>
      <c r="E49" s="10">
        <f>VLOOKUP($C49,'time arriving work calculations'!$C$3:$T$957,3,FALSE)</f>
        <v>0.30069444444444443</v>
      </c>
      <c r="F49" s="7">
        <f>VLOOKUP($C49,'time arriving work calculations'!$C$3:$T$957,8,FALSE)</f>
        <v>-104</v>
      </c>
      <c r="G49" s="7">
        <f>VLOOKUP($C49,'time arriving work calculations'!$C$3:$T$957,13,FALSE)</f>
        <v>17.000000000000021</v>
      </c>
      <c r="H49" s="7">
        <f>VLOOKUP($C49,'time arriving work calculations'!$C$3:$T$957,18,FALSE)</f>
        <v>119.00000000000006</v>
      </c>
    </row>
    <row r="50" spans="1:8" x14ac:dyDescent="0.25">
      <c r="A50" s="6" t="s">
        <v>234</v>
      </c>
      <c r="B50" s="6">
        <v>14740</v>
      </c>
      <c r="C50" s="6" t="s">
        <v>235</v>
      </c>
      <c r="D50" s="6" t="str">
        <f>VLOOKUP($C50,'time arriving work calculations'!$C$3:$T$957,2,FALSE)</f>
        <v>Bremerton, WA</v>
      </c>
      <c r="E50" s="10">
        <f>VLOOKUP($C50,'time arriving work calculations'!$C$3:$T$957,3,FALSE)</f>
        <v>0.27847222222222223</v>
      </c>
      <c r="F50" s="7">
        <f>VLOOKUP($C50,'time arriving work calculations'!$C$3:$T$957,8,FALSE)</f>
        <v>-18.999999999999932</v>
      </c>
      <c r="G50" s="7">
        <f>VLOOKUP($C50,'time arriving work calculations'!$C$3:$T$957,13,FALSE)</f>
        <v>50.999999999999979</v>
      </c>
      <c r="H50" s="7">
        <f>VLOOKUP($C50,'time arriving work calculations'!$C$3:$T$957,18,FALSE)</f>
        <v>135</v>
      </c>
    </row>
    <row r="51" spans="1:8" x14ac:dyDescent="0.25">
      <c r="A51" s="6" t="s">
        <v>1254</v>
      </c>
      <c r="B51" s="6">
        <v>35860</v>
      </c>
      <c r="C51" s="6" t="s">
        <v>1255</v>
      </c>
      <c r="D51" s="6" t="str">
        <f>VLOOKUP($C51,'time arriving work calculations'!$C$3:$T$957,2,FALSE)</f>
        <v>North Vernon, IN</v>
      </c>
      <c r="E51" s="10">
        <f>VLOOKUP($C51,'time arriving work calculations'!$C$3:$T$957,3,FALSE)</f>
        <v>0.30138888888888887</v>
      </c>
      <c r="F51" s="7">
        <f>VLOOKUP($C51,'time arriving work calculations'!$C$3:$T$957,8,FALSE)</f>
        <v>-49.999999999999908</v>
      </c>
      <c r="G51" s="7">
        <f>VLOOKUP($C51,'time arriving work calculations'!$C$3:$T$957,13,FALSE)</f>
        <v>20.000000000000007</v>
      </c>
      <c r="H51" s="7">
        <f>VLOOKUP($C51,'time arriving work calculations'!$C$3:$T$957,18,FALSE)</f>
        <v>121.00000000000006</v>
      </c>
    </row>
    <row r="52" spans="1:8" x14ac:dyDescent="0.25">
      <c r="A52" s="6" t="s">
        <v>1136</v>
      </c>
      <c r="B52" s="6">
        <v>33380</v>
      </c>
      <c r="C52" s="6" t="s">
        <v>1137</v>
      </c>
      <c r="D52" s="6" t="str">
        <f>VLOOKUP($C52,'time arriving work calculations'!$C$3:$T$957,2,FALSE)</f>
        <v>Minden, LA</v>
      </c>
      <c r="E52" s="10">
        <f>VLOOKUP($C52,'time arriving work calculations'!$C$3:$T$957,3,FALSE)</f>
        <v>0.28194444444444444</v>
      </c>
      <c r="F52" s="7">
        <f>VLOOKUP($C52,'time arriving work calculations'!$C$3:$T$957,8,FALSE)</f>
        <v>-23</v>
      </c>
      <c r="G52" s="7">
        <f>VLOOKUP($C52,'time arriving work calculations'!$C$3:$T$957,13,FALSE)</f>
        <v>43.000000000000007</v>
      </c>
      <c r="H52" s="7">
        <f>VLOOKUP($C52,'time arriving work calculations'!$C$3:$T$957,18,FALSE)</f>
        <v>111</v>
      </c>
    </row>
    <row r="53" spans="1:8" x14ac:dyDescent="0.25">
      <c r="A53" s="6" t="s">
        <v>1900</v>
      </c>
      <c r="B53" s="6">
        <v>49500</v>
      </c>
      <c r="C53" s="6" t="s">
        <v>1901</v>
      </c>
      <c r="D53" s="6" t="str">
        <f>VLOOKUP($C53,'time arriving work calculations'!$C$3:$T$957,2,FALSE)</f>
        <v>Yauco, PR</v>
      </c>
      <c r="E53" s="10">
        <f>VLOOKUP($C53,'time arriving work calculations'!$C$3:$T$957,3,FALSE)</f>
        <v>0.26527777777777778</v>
      </c>
      <c r="F53" s="7">
        <f>VLOOKUP($C53,'time arriving work calculations'!$C$3:$T$957,8,FALSE)</f>
        <v>9.000000000000048</v>
      </c>
      <c r="G53" s="7">
        <f>VLOOKUP($C53,'time arriving work calculations'!$C$3:$T$957,13,FALSE)</f>
        <v>69.999999999999986</v>
      </c>
      <c r="H53" s="7">
        <f>VLOOKUP($C53,'time arriving work calculations'!$C$3:$T$957,18,FALSE)</f>
        <v>114.99999999999999</v>
      </c>
    </row>
    <row r="54" spans="1:8" x14ac:dyDescent="0.25">
      <c r="A54" s="6" t="s">
        <v>560</v>
      </c>
      <c r="B54" s="6">
        <v>21640</v>
      </c>
      <c r="C54" s="6" t="s">
        <v>561</v>
      </c>
      <c r="D54" s="6" t="str">
        <f>VLOOKUP($C54,'time arriving work calculations'!$C$3:$T$957,2,FALSE)</f>
        <v>Eufaula, AL</v>
      </c>
      <c r="E54" s="10">
        <f>VLOOKUP($C54,'time arriving work calculations'!$C$3:$T$957,3,FALSE)</f>
        <v>0.2590277777777778</v>
      </c>
      <c r="F54" s="7">
        <f>VLOOKUP($C54,'time arriving work calculations'!$C$3:$T$957,8,FALSE)</f>
        <v>14.999999999999947</v>
      </c>
      <c r="G54" s="7">
        <f>VLOOKUP($C54,'time arriving work calculations'!$C$3:$T$957,13,FALSE)</f>
        <v>75.999999999999972</v>
      </c>
      <c r="H54" s="7">
        <f>VLOOKUP($C54,'time arriving work calculations'!$C$3:$T$957,18,FALSE)</f>
        <v>198</v>
      </c>
    </row>
    <row r="55" spans="1:8" x14ac:dyDescent="0.25">
      <c r="A55" s="6" t="s">
        <v>432</v>
      </c>
      <c r="B55" s="6">
        <v>18980</v>
      </c>
      <c r="C55" s="6" t="s">
        <v>433</v>
      </c>
      <c r="D55" s="6" t="str">
        <f>VLOOKUP($C55,'time arriving work calculations'!$C$3:$T$957,2,FALSE)</f>
        <v>Cullman, AL</v>
      </c>
      <c r="E55" s="10">
        <f>VLOOKUP($C55,'time arriving work calculations'!$C$3:$T$957,3,FALSE)</f>
        <v>0.2638888888888889</v>
      </c>
      <c r="F55" s="7">
        <f>VLOOKUP($C55,'time arriving work calculations'!$C$3:$T$957,8,FALSE)</f>
        <v>-4.9999999999999822</v>
      </c>
      <c r="G55" s="7">
        <f>VLOOKUP($C55,'time arriving work calculations'!$C$3:$T$957,13,FALSE)</f>
        <v>71.999999999999972</v>
      </c>
      <c r="H55" s="7">
        <f>VLOOKUP($C55,'time arriving work calculations'!$C$3:$T$957,18,FALSE)</f>
        <v>136</v>
      </c>
    </row>
    <row r="56" spans="1:8" x14ac:dyDescent="0.25">
      <c r="A56" s="6" t="s">
        <v>502</v>
      </c>
      <c r="B56" s="6">
        <v>20380</v>
      </c>
      <c r="C56" s="6" t="s">
        <v>503</v>
      </c>
      <c r="D56" s="6" t="str">
        <f>VLOOKUP($C56,'time arriving work calculations'!$C$3:$T$957,2,FALSE)</f>
        <v>Dunn, NC</v>
      </c>
      <c r="E56" s="10">
        <f>VLOOKUP($C56,'time arriving work calculations'!$C$3:$T$957,3,FALSE)</f>
        <v>0.28263888888888888</v>
      </c>
      <c r="F56" s="7">
        <f>VLOOKUP($C56,'time arriving work calculations'!$C$3:$T$957,8,FALSE)</f>
        <v>-13.99999999999995</v>
      </c>
      <c r="G56" s="7">
        <f>VLOOKUP($C56,'time arriving work calculations'!$C$3:$T$957,13,FALSE)</f>
        <v>49.999999999999986</v>
      </c>
      <c r="H56" s="7">
        <f>VLOOKUP($C56,'time arriving work calculations'!$C$3:$T$957,18,FALSE)</f>
        <v>115.00000000000007</v>
      </c>
    </row>
    <row r="57" spans="1:8" x14ac:dyDescent="0.25">
      <c r="A57" s="6" t="s">
        <v>856</v>
      </c>
      <c r="B57" s="6">
        <v>27660</v>
      </c>
      <c r="C57" s="6" t="s">
        <v>857</v>
      </c>
      <c r="D57" s="6" t="str">
        <f>VLOOKUP($C57,'time arriving work calculations'!$C$3:$T$957,2,FALSE)</f>
        <v>Jennings, LA</v>
      </c>
      <c r="E57" s="10">
        <f>VLOOKUP($C57,'time arriving work calculations'!$C$3:$T$957,3,FALSE)</f>
        <v>0.27986111111111112</v>
      </c>
      <c r="F57" s="7">
        <f>VLOOKUP($C57,'time arriving work calculations'!$C$3:$T$957,8,FALSE)</f>
        <v>-23.999999999999993</v>
      </c>
      <c r="G57" s="7">
        <f>VLOOKUP($C57,'time arriving work calculations'!$C$3:$T$957,13,FALSE)</f>
        <v>47.999999999999986</v>
      </c>
      <c r="H57" s="7">
        <f>VLOOKUP($C57,'time arriving work calculations'!$C$3:$T$957,18,FALSE)</f>
        <v>106.99999999999993</v>
      </c>
    </row>
    <row r="58" spans="1:8" x14ac:dyDescent="0.25">
      <c r="A58" s="6" t="s">
        <v>980</v>
      </c>
      <c r="B58" s="6">
        <v>30280</v>
      </c>
      <c r="C58" s="6" t="s">
        <v>981</v>
      </c>
      <c r="D58" s="6" t="str">
        <f>VLOOKUP($C58,'time arriving work calculations'!$C$3:$T$957,2,FALSE)</f>
        <v>Lewisburg, TN</v>
      </c>
      <c r="E58" s="10">
        <f>VLOOKUP($C58,'time arriving work calculations'!$C$3:$T$957,3,FALSE)</f>
        <v>0.2638888888888889</v>
      </c>
      <c r="F58" s="7">
        <f>VLOOKUP($C58,'time arriving work calculations'!$C$3:$T$957,8,FALSE)</f>
        <v>7.0000000000000551</v>
      </c>
      <c r="G58" s="7">
        <f>VLOOKUP($C58,'time arriving work calculations'!$C$3:$T$957,13,FALSE)</f>
        <v>73.999999999999972</v>
      </c>
      <c r="H58" s="7">
        <f>VLOOKUP($C58,'time arriving work calculations'!$C$3:$T$957,18,FALSE)</f>
        <v>150.00000000000003</v>
      </c>
    </row>
    <row r="59" spans="1:8" x14ac:dyDescent="0.25">
      <c r="A59" s="6" t="s">
        <v>1608</v>
      </c>
      <c r="B59" s="6">
        <v>43220</v>
      </c>
      <c r="C59" s="6" t="s">
        <v>1609</v>
      </c>
      <c r="D59" s="6" t="str">
        <f>VLOOKUP($C59,'time arriving work calculations'!$C$3:$T$957,2,FALSE)</f>
        <v>Shelton, WA</v>
      </c>
      <c r="E59" s="10">
        <f>VLOOKUP($C59,'time arriving work calculations'!$C$3:$T$957,3,FALSE)</f>
        <v>0.27986111111111112</v>
      </c>
      <c r="F59" s="7">
        <f>VLOOKUP($C59,'time arriving work calculations'!$C$3:$T$957,8,FALSE)</f>
        <v>-27.999999999999979</v>
      </c>
      <c r="G59" s="7">
        <f>VLOOKUP($C59,'time arriving work calculations'!$C$3:$T$957,13,FALSE)</f>
        <v>55.999999999999957</v>
      </c>
      <c r="H59" s="7">
        <f>VLOOKUP($C59,'time arriving work calculations'!$C$3:$T$957,18,FALSE)</f>
        <v>132</v>
      </c>
    </row>
    <row r="60" spans="1:8" x14ac:dyDescent="0.25">
      <c r="A60" s="6" t="s">
        <v>722</v>
      </c>
      <c r="B60" s="6">
        <v>25020</v>
      </c>
      <c r="C60" s="6" t="s">
        <v>723</v>
      </c>
      <c r="D60" s="6" t="str">
        <f>VLOOKUP($C60,'time arriving work calculations'!$C$3:$T$957,2,FALSE)</f>
        <v>Guayama, PR</v>
      </c>
      <c r="E60" s="10">
        <f>VLOOKUP($C60,'time arriving work calculations'!$C$3:$T$957,3,FALSE)</f>
        <v>0.26319444444444445</v>
      </c>
      <c r="F60" s="7">
        <f>VLOOKUP($C60,'time arriving work calculations'!$C$3:$T$957,8,FALSE)</f>
        <v>12.000000000000037</v>
      </c>
      <c r="G60" s="7">
        <f>VLOOKUP($C60,'time arriving work calculations'!$C$3:$T$957,13,FALSE)</f>
        <v>71</v>
      </c>
      <c r="H60" s="7">
        <f>VLOOKUP($C60,'time arriving work calculations'!$C$3:$T$957,18,FALSE)</f>
        <v>124.00000000000003</v>
      </c>
    </row>
    <row r="61" spans="1:8" x14ac:dyDescent="0.25">
      <c r="A61" s="6" t="s">
        <v>1180</v>
      </c>
      <c r="B61" s="6">
        <v>34300</v>
      </c>
      <c r="C61" s="6" t="s">
        <v>1181</v>
      </c>
      <c r="D61" s="6" t="str">
        <f>VLOOKUP($C61,'time arriving work calculations'!$C$3:$T$957,2,FALSE)</f>
        <v>Mountain Home, ID</v>
      </c>
      <c r="E61" s="10">
        <f>VLOOKUP($C61,'time arriving work calculations'!$C$3:$T$957,3,FALSE)</f>
        <v>0.30138888888888887</v>
      </c>
      <c r="F61" s="7">
        <f>VLOOKUP($C61,'time arriving work calculations'!$C$3:$T$957,8,FALSE)</f>
        <v>-46.999999999999993</v>
      </c>
      <c r="G61" s="7">
        <f>VLOOKUP($C61,'time arriving work calculations'!$C$3:$T$957,13,FALSE)</f>
        <v>11.000000000000041</v>
      </c>
      <c r="H61" s="7">
        <f>VLOOKUP($C61,'time arriving work calculations'!$C$3:$T$957,18,FALSE)</f>
        <v>80.000000000000028</v>
      </c>
    </row>
    <row r="62" spans="1:8" x14ac:dyDescent="0.25">
      <c r="A62" s="6" t="s">
        <v>1548</v>
      </c>
      <c r="B62" s="6">
        <v>41980</v>
      </c>
      <c r="C62" s="6" t="s">
        <v>1549</v>
      </c>
      <c r="D62" s="6" t="str">
        <f>VLOOKUP($C62,'time arriving work calculations'!$C$3:$T$957,2,FALSE)</f>
        <v>San Juan, PR</v>
      </c>
      <c r="E62" s="10">
        <f>VLOOKUP($C62,'time arriving work calculations'!$C$3:$T$957,3,FALSE)</f>
        <v>0.26319444444444445</v>
      </c>
      <c r="F62" s="7">
        <f>VLOOKUP($C62,'time arriving work calculations'!$C$3:$T$957,8,FALSE)</f>
        <v>15.000000000000027</v>
      </c>
      <c r="G62" s="7">
        <f>VLOOKUP($C62,'time arriving work calculations'!$C$3:$T$957,13,FALSE)</f>
        <v>82.999999999999943</v>
      </c>
      <c r="H62" s="7">
        <f>VLOOKUP($C62,'time arriving work calculations'!$C$3:$T$957,18,FALSE)</f>
        <v>149.00000000000003</v>
      </c>
    </row>
    <row r="63" spans="1:8" x14ac:dyDescent="0.25">
      <c r="A63" s="6" t="s">
        <v>732</v>
      </c>
      <c r="B63" s="6">
        <v>25260</v>
      </c>
      <c r="C63" s="6" t="s">
        <v>733</v>
      </c>
      <c r="D63" s="6" t="str">
        <f>VLOOKUP($C63,'time arriving work calculations'!$C$3:$T$957,2,FALSE)</f>
        <v>Hanford, CA</v>
      </c>
      <c r="E63" s="10">
        <f>VLOOKUP($C63,'time arriving work calculations'!$C$3:$T$957,3,FALSE)</f>
        <v>0.27152777777777776</v>
      </c>
      <c r="F63" s="7">
        <f>VLOOKUP($C63,'time arriving work calculations'!$C$3:$T$957,8,FALSE)</f>
        <v>-15.000000000000027</v>
      </c>
      <c r="G63" s="7">
        <f>VLOOKUP($C63,'time arriving work calculations'!$C$3:$T$957,13,FALSE)</f>
        <v>58.000000000000028</v>
      </c>
      <c r="H63" s="7">
        <f>VLOOKUP($C63,'time arriving work calculations'!$C$3:$T$957,18,FALSE)</f>
        <v>136.00000000000006</v>
      </c>
    </row>
    <row r="64" spans="1:8" x14ac:dyDescent="0.25">
      <c r="A64" s="6" t="s">
        <v>78</v>
      </c>
      <c r="B64" s="6">
        <v>11500</v>
      </c>
      <c r="C64" s="6" t="s">
        <v>79</v>
      </c>
      <c r="D64" s="6" t="str">
        <f>VLOOKUP($C64,'time arriving work calculations'!$C$3:$T$957,2,FALSE)</f>
        <v>Anniston, AL</v>
      </c>
      <c r="E64" s="10">
        <f>VLOOKUP($C64,'time arriving work calculations'!$C$3:$T$957,3,FALSE)</f>
        <v>0.26111111111111113</v>
      </c>
      <c r="F64" s="7">
        <f>VLOOKUP($C64,'time arriving work calculations'!$C$3:$T$957,8,FALSE)</f>
        <v>-0.99999999999999645</v>
      </c>
      <c r="G64" s="7">
        <f>VLOOKUP($C64,'time arriving work calculations'!$C$3:$T$957,13,FALSE)</f>
        <v>75.999999999999972</v>
      </c>
      <c r="H64" s="7">
        <f>VLOOKUP($C64,'time arriving work calculations'!$C$3:$T$957,18,FALSE)</f>
        <v>163.99999999999997</v>
      </c>
    </row>
    <row r="65" spans="1:8" x14ac:dyDescent="0.25">
      <c r="A65" s="6" t="s">
        <v>1776</v>
      </c>
      <c r="B65" s="6">
        <v>46580</v>
      </c>
      <c r="C65" s="6" t="s">
        <v>1777</v>
      </c>
      <c r="D65" s="6" t="str">
        <f>VLOOKUP($C65,'time arriving work calculations'!$C$3:$T$957,2,FALSE)</f>
        <v>Utuado, PR</v>
      </c>
      <c r="E65" s="10">
        <f>VLOOKUP($C65,'time arriving work calculations'!$C$3:$T$957,3,FALSE)</f>
        <v>0.26458333333333334</v>
      </c>
      <c r="F65" s="7">
        <f>VLOOKUP($C65,'time arriving work calculations'!$C$3:$T$957,8,FALSE)</f>
        <v>12.000000000000037</v>
      </c>
      <c r="G65" s="7">
        <f>VLOOKUP($C65,'time arriving work calculations'!$C$3:$T$957,13,FALSE)</f>
        <v>73.999999999999972</v>
      </c>
      <c r="H65" s="7">
        <f>VLOOKUP($C65,'time arriving work calculations'!$C$3:$T$957,18,FALSE)</f>
        <v>116</v>
      </c>
    </row>
    <row r="66" spans="1:8" x14ac:dyDescent="0.25">
      <c r="A66" s="6" t="s">
        <v>430</v>
      </c>
      <c r="B66" s="6">
        <v>18940</v>
      </c>
      <c r="C66" s="6" t="s">
        <v>431</v>
      </c>
      <c r="D66" s="6" t="str">
        <f>VLOOKUP($C66,'time arriving work calculations'!$C$3:$T$957,2,FALSE)</f>
        <v>Crowley, LA</v>
      </c>
      <c r="E66" s="10">
        <f>VLOOKUP($C66,'time arriving work calculations'!$C$3:$T$957,3,FALSE)</f>
        <v>0.27916666666666667</v>
      </c>
      <c r="F66" s="7">
        <f>VLOOKUP($C66,'time arriving work calculations'!$C$3:$T$957,8,FALSE)</f>
        <v>-23</v>
      </c>
      <c r="G66" s="7">
        <f>VLOOKUP($C66,'time arriving work calculations'!$C$3:$T$957,13,FALSE)</f>
        <v>49.999999999999986</v>
      </c>
      <c r="H66" s="7">
        <f>VLOOKUP($C66,'time arriving work calculations'!$C$3:$T$957,18,FALSE)</f>
        <v>107.00000000000001</v>
      </c>
    </row>
    <row r="67" spans="1:8" x14ac:dyDescent="0.25">
      <c r="A67" s="6" t="s">
        <v>970</v>
      </c>
      <c r="B67" s="6">
        <v>30060</v>
      </c>
      <c r="C67" s="6" t="s">
        <v>971</v>
      </c>
      <c r="D67" s="6" t="str">
        <f>VLOOKUP($C67,'time arriving work calculations'!$C$3:$T$957,2,FALSE)</f>
        <v>Lebanon, MO</v>
      </c>
      <c r="E67" s="10">
        <f>VLOOKUP($C67,'time arriving work calculations'!$C$3:$T$957,3,FALSE)</f>
        <v>0.27986111111111112</v>
      </c>
      <c r="F67" s="7">
        <f>VLOOKUP($C67,'time arriving work calculations'!$C$3:$T$957,8,FALSE)</f>
        <v>-59.000000000000036</v>
      </c>
      <c r="G67" s="7">
        <f>VLOOKUP($C67,'time arriving work calculations'!$C$3:$T$957,13,FALSE)</f>
        <v>46.999999999999993</v>
      </c>
      <c r="H67" s="7">
        <f>VLOOKUP($C67,'time arriving work calculations'!$C$3:$T$957,18,FALSE)</f>
        <v>113</v>
      </c>
    </row>
    <row r="68" spans="1:8" x14ac:dyDescent="0.25">
      <c r="A68" s="6" t="s">
        <v>538</v>
      </c>
      <c r="B68" s="6">
        <v>21140</v>
      </c>
      <c r="C68" s="6" t="s">
        <v>539</v>
      </c>
      <c r="D68" s="6" t="str">
        <f>VLOOKUP($C68,'time arriving work calculations'!$C$3:$T$957,2,FALSE)</f>
        <v>Elkhart, IN</v>
      </c>
      <c r="E68" s="10">
        <f>VLOOKUP($C68,'time arriving work calculations'!$C$3:$T$957,3,FALSE)</f>
        <v>0.30208333333333331</v>
      </c>
      <c r="F68" s="7">
        <f>VLOOKUP($C68,'time arriving work calculations'!$C$3:$T$957,8,FALSE)</f>
        <v>-118.99999999999997</v>
      </c>
      <c r="G68" s="7">
        <f>VLOOKUP($C68,'time arriving work calculations'!$C$3:$T$957,13,FALSE)</f>
        <v>15.000000000000027</v>
      </c>
      <c r="H68" s="7">
        <f>VLOOKUP($C68,'time arriving work calculations'!$C$3:$T$957,18,FALSE)</f>
        <v>85.000000000000014</v>
      </c>
    </row>
    <row r="69" spans="1:8" x14ac:dyDescent="0.25">
      <c r="A69" s="6" t="s">
        <v>1544</v>
      </c>
      <c r="B69" s="6">
        <v>41900</v>
      </c>
      <c r="C69" s="6" t="s">
        <v>1545</v>
      </c>
      <c r="D69" s="6" t="str">
        <f>VLOOKUP($C69,'time arriving work calculations'!$C$3:$T$957,2,FALSE)</f>
        <v>San Germ, PR</v>
      </c>
      <c r="E69" s="10">
        <f>VLOOKUP($C69,'time arriving work calculations'!$C$3:$T$957,3,FALSE)</f>
        <v>0.26597222222222222</v>
      </c>
      <c r="F69" s="7">
        <f>VLOOKUP($C69,'time arriving work calculations'!$C$3:$T$957,8,FALSE)</f>
        <v>16.000000000000021</v>
      </c>
      <c r="G69" s="7">
        <f>VLOOKUP($C69,'time arriving work calculations'!$C$3:$T$957,13,FALSE)</f>
        <v>71.999999999999972</v>
      </c>
      <c r="H69" s="7">
        <f>VLOOKUP($C69,'time arriving work calculations'!$C$3:$T$957,18,FALSE)</f>
        <v>124.00000000000003</v>
      </c>
    </row>
    <row r="70" spans="1:8" x14ac:dyDescent="0.25">
      <c r="A70" s="6" t="s">
        <v>244</v>
      </c>
      <c r="B70" s="6">
        <v>15020</v>
      </c>
      <c r="C70" s="6" t="s">
        <v>245</v>
      </c>
      <c r="D70" s="6" t="str">
        <f>VLOOKUP($C70,'time arriving work calculations'!$C$3:$T$957,2,FALSE)</f>
        <v>Brookhaven, MS</v>
      </c>
      <c r="E70" s="10">
        <f>VLOOKUP($C70,'time arriving work calculations'!$C$3:$T$957,3,FALSE)</f>
        <v>0.27361111111111108</v>
      </c>
      <c r="F70" s="7">
        <f>VLOOKUP($C70,'time arriving work calculations'!$C$3:$T$957,8,FALSE)</f>
        <v>-11.999999999999957</v>
      </c>
      <c r="G70" s="7">
        <f>VLOOKUP($C70,'time arriving work calculations'!$C$3:$T$957,13,FALSE)</f>
        <v>56.000000000000036</v>
      </c>
      <c r="H70" s="7">
        <f>VLOOKUP($C70,'time arriving work calculations'!$C$3:$T$957,18,FALSE)</f>
        <v>128</v>
      </c>
    </row>
    <row r="71" spans="1:8" x14ac:dyDescent="0.25">
      <c r="A71" s="6" t="s">
        <v>428</v>
      </c>
      <c r="B71" s="6">
        <v>18900</v>
      </c>
      <c r="C71" s="6" t="s">
        <v>429</v>
      </c>
      <c r="D71" s="6" t="str">
        <f>VLOOKUP($C71,'time arriving work calculations'!$C$3:$T$957,2,FALSE)</f>
        <v>Crossville, TN</v>
      </c>
      <c r="E71" s="10">
        <f>VLOOKUP($C71,'time arriving work calculations'!$C$3:$T$957,3,FALSE)</f>
        <v>0.25833333333333336</v>
      </c>
      <c r="F71" s="7">
        <f>VLOOKUP($C71,'time arriving work calculations'!$C$3:$T$957,8,FALSE)</f>
        <v>32.999999999999964</v>
      </c>
      <c r="G71" s="7">
        <f>VLOOKUP($C71,'time arriving work calculations'!$C$3:$T$957,13,FALSE)</f>
        <v>78.999999999999972</v>
      </c>
      <c r="H71" s="7">
        <f>VLOOKUP($C71,'time arriving work calculations'!$C$3:$T$957,18,FALSE)</f>
        <v>144.00000000000006</v>
      </c>
    </row>
    <row r="72" spans="1:8" x14ac:dyDescent="0.25">
      <c r="A72" s="6" t="s">
        <v>1756</v>
      </c>
      <c r="B72" s="6">
        <v>46180</v>
      </c>
      <c r="C72" s="6" t="s">
        <v>1757</v>
      </c>
      <c r="D72" s="6" t="str">
        <f>VLOOKUP($C72,'time arriving work calculations'!$C$3:$T$957,2,FALSE)</f>
        <v>Tupelo, MS</v>
      </c>
      <c r="E72" s="10">
        <f>VLOOKUP($C72,'time arriving work calculations'!$C$3:$T$957,3,FALSE)</f>
        <v>0.26874999999999999</v>
      </c>
      <c r="F72" s="7">
        <f>VLOOKUP($C72,'time arriving work calculations'!$C$3:$T$957,8,FALSE)</f>
        <v>8.0000000000000515</v>
      </c>
      <c r="G72" s="7">
        <f>VLOOKUP($C72,'time arriving work calculations'!$C$3:$T$957,13,FALSE)</f>
        <v>64</v>
      </c>
      <c r="H72" s="7">
        <f>VLOOKUP($C72,'time arriving work calculations'!$C$3:$T$957,18,FALSE)</f>
        <v>114.99999999999999</v>
      </c>
    </row>
    <row r="73" spans="1:8" x14ac:dyDescent="0.25">
      <c r="A73" s="6" t="s">
        <v>706</v>
      </c>
      <c r="B73" s="6">
        <v>24700</v>
      </c>
      <c r="C73" s="6" t="s">
        <v>707</v>
      </c>
      <c r="D73" s="6" t="str">
        <f>VLOOKUP($C73,'time arriving work calculations'!$C$3:$T$957,2,FALSE)</f>
        <v>Greensburg, IN</v>
      </c>
      <c r="E73" s="10">
        <f>VLOOKUP($C73,'time arriving work calculations'!$C$3:$T$957,3,FALSE)</f>
        <v>0.30138888888888887</v>
      </c>
      <c r="F73" s="7">
        <f>VLOOKUP($C73,'time arriving work calculations'!$C$3:$T$957,8,FALSE)</f>
        <v>-54.999999999999964</v>
      </c>
      <c r="G73" s="7">
        <f>VLOOKUP($C73,'time arriving work calculations'!$C$3:$T$957,13,FALSE)</f>
        <v>15.000000000000027</v>
      </c>
      <c r="H73" s="7">
        <f>VLOOKUP($C73,'time arriving work calculations'!$C$3:$T$957,18,FALSE)</f>
        <v>142.00000000000006</v>
      </c>
    </row>
    <row r="74" spans="1:8" x14ac:dyDescent="0.25">
      <c r="A74" s="6" t="s">
        <v>1420</v>
      </c>
      <c r="B74" s="6">
        <v>39260</v>
      </c>
      <c r="C74" s="6" t="s">
        <v>1421</v>
      </c>
      <c r="D74" s="6" t="str">
        <f>VLOOKUP($C74,'time arriving work calculations'!$C$3:$T$957,2,FALSE)</f>
        <v>Prineville, OR</v>
      </c>
      <c r="E74" s="10">
        <f>VLOOKUP($C74,'time arriving work calculations'!$C$3:$T$957,3,FALSE)</f>
        <v>0.27361111111111108</v>
      </c>
      <c r="F74" s="7">
        <f>VLOOKUP($C74,'time arriving work calculations'!$C$3:$T$957,8,FALSE)</f>
        <v>-25.999999999999986</v>
      </c>
      <c r="G74" s="7">
        <f>VLOOKUP($C74,'time arriving work calculations'!$C$3:$T$957,13,FALSE)</f>
        <v>54.000000000000043</v>
      </c>
      <c r="H74" s="7">
        <f>VLOOKUP($C74,'time arriving work calculations'!$C$3:$T$957,18,FALSE)</f>
        <v>119.00000000000014</v>
      </c>
    </row>
    <row r="75" spans="1:8" x14ac:dyDescent="0.25">
      <c r="A75" s="6" t="s">
        <v>178</v>
      </c>
      <c r="B75" s="6">
        <v>13620</v>
      </c>
      <c r="C75" s="6" t="s">
        <v>179</v>
      </c>
      <c r="D75" s="6" t="str">
        <f>VLOOKUP($C75,'time arriving work calculations'!$C$3:$T$957,2,FALSE)</f>
        <v>Berlin, NH</v>
      </c>
      <c r="E75" s="10">
        <f>VLOOKUP($C75,'time arriving work calculations'!$C$3:$T$957,3,FALSE)</f>
        <v>0.26111111111111113</v>
      </c>
      <c r="F75" s="7">
        <f>VLOOKUP($C75,'time arriving work calculations'!$C$3:$T$957,8,FALSE)</f>
        <v>12.999999999999954</v>
      </c>
      <c r="G75" s="7">
        <f>VLOOKUP($C75,'time arriving work calculations'!$C$3:$T$957,13,FALSE)</f>
        <v>73.999999999999972</v>
      </c>
      <c r="H75" s="7">
        <f>VLOOKUP($C75,'time arriving work calculations'!$C$3:$T$957,18,FALSE)</f>
        <v>138</v>
      </c>
    </row>
    <row r="76" spans="1:8" x14ac:dyDescent="0.25">
      <c r="A76" s="6" t="s">
        <v>310</v>
      </c>
      <c r="B76" s="6">
        <v>16420</v>
      </c>
      <c r="C76" s="6" t="s">
        <v>311</v>
      </c>
      <c r="D76" s="6" t="str">
        <f>VLOOKUP($C76,'time arriving work calculations'!$C$3:$T$957,2,FALSE)</f>
        <v>Central City, KY</v>
      </c>
      <c r="E76" s="10">
        <f>VLOOKUP($C76,'time arriving work calculations'!$C$3:$T$957,3,FALSE)</f>
        <v>0.26458333333333334</v>
      </c>
      <c r="F76" s="7">
        <f>VLOOKUP($C76,'time arriving work calculations'!$C$3:$T$957,8,FALSE)</f>
        <v>2.9999999999999893</v>
      </c>
      <c r="G76" s="7">
        <f>VLOOKUP($C76,'time arriving work calculations'!$C$3:$T$957,13,FALSE)</f>
        <v>69</v>
      </c>
      <c r="H76" s="7">
        <f>VLOOKUP($C76,'time arriving work calculations'!$C$3:$T$957,18,FALSE)</f>
        <v>140.00000000000006</v>
      </c>
    </row>
    <row r="77" spans="1:8" x14ac:dyDescent="0.25">
      <c r="A77" s="6" t="s">
        <v>730</v>
      </c>
      <c r="B77" s="6">
        <v>25220</v>
      </c>
      <c r="C77" s="6" t="s">
        <v>731</v>
      </c>
      <c r="D77" s="6" t="str">
        <f>VLOOKUP($C77,'time arriving work calculations'!$C$3:$T$957,2,FALSE)</f>
        <v>Hammond, LA</v>
      </c>
      <c r="E77" s="10">
        <f>VLOOKUP($C77,'time arriving work calculations'!$C$3:$T$957,3,FALSE)</f>
        <v>0.27430555555555552</v>
      </c>
      <c r="F77" s="7">
        <f>VLOOKUP($C77,'time arriving work calculations'!$C$3:$T$957,8,FALSE)</f>
        <v>-18.999999999999932</v>
      </c>
      <c r="G77" s="7">
        <f>VLOOKUP($C77,'time arriving work calculations'!$C$3:$T$957,13,FALSE)</f>
        <v>60.000000000000021</v>
      </c>
      <c r="H77" s="7">
        <f>VLOOKUP($C77,'time arriving work calculations'!$C$3:$T$957,18,FALSE)</f>
        <v>128.00000000000011</v>
      </c>
    </row>
    <row r="78" spans="1:8" x14ac:dyDescent="0.25">
      <c r="A78" s="6" t="s">
        <v>1686</v>
      </c>
      <c r="B78" s="6">
        <v>44780</v>
      </c>
      <c r="C78" s="6" t="s">
        <v>1687</v>
      </c>
      <c r="D78" s="6" t="str">
        <f>VLOOKUP($C78,'time arriving work calculations'!$C$3:$T$957,2,FALSE)</f>
        <v>Sturgis, MI</v>
      </c>
      <c r="E78" s="10">
        <f>VLOOKUP($C78,'time arriving work calculations'!$C$3:$T$957,3,FALSE)</f>
        <v>0.30069444444444443</v>
      </c>
      <c r="F78" s="7">
        <f>VLOOKUP($C78,'time arriving work calculations'!$C$3:$T$957,8,FALSE)</f>
        <v>-47.999999999999986</v>
      </c>
      <c r="G78" s="7">
        <f>VLOOKUP($C78,'time arriving work calculations'!$C$3:$T$957,13,FALSE)</f>
        <v>21.000000000000007</v>
      </c>
      <c r="H78" s="7">
        <f>VLOOKUP($C78,'time arriving work calculations'!$C$3:$T$957,18,FALSE)</f>
        <v>93.999999999999986</v>
      </c>
    </row>
    <row r="79" spans="1:8" x14ac:dyDescent="0.25">
      <c r="A79" s="6" t="s">
        <v>668</v>
      </c>
      <c r="B79" s="6">
        <v>23900</v>
      </c>
      <c r="C79" s="6" t="s">
        <v>669</v>
      </c>
      <c r="D79" s="6" t="str">
        <f>VLOOKUP($C79,'time arriving work calculations'!$C$3:$T$957,2,FALSE)</f>
        <v>Gettysburg, PA</v>
      </c>
      <c r="E79" s="10">
        <f>VLOOKUP($C79,'time arriving work calculations'!$C$3:$T$957,3,FALSE)</f>
        <v>0.27847222222222223</v>
      </c>
      <c r="F79" s="7">
        <f>VLOOKUP($C79,'time arriving work calculations'!$C$3:$T$957,8,FALSE)</f>
        <v>-15.999999999999943</v>
      </c>
      <c r="G79" s="7">
        <f>VLOOKUP($C79,'time arriving work calculations'!$C$3:$T$957,13,FALSE)</f>
        <v>54.999999999999964</v>
      </c>
      <c r="H79" s="7">
        <f>VLOOKUP($C79,'time arriving work calculations'!$C$3:$T$957,18,FALSE)</f>
        <v>143.99999999999994</v>
      </c>
    </row>
    <row r="80" spans="1:8" x14ac:dyDescent="0.25">
      <c r="A80" s="6" t="s">
        <v>1394</v>
      </c>
      <c r="B80" s="6">
        <v>38660</v>
      </c>
      <c r="C80" s="6" t="s">
        <v>1395</v>
      </c>
      <c r="D80" s="6" t="str">
        <f>VLOOKUP($C80,'time arriving work calculations'!$C$3:$T$957,2,FALSE)</f>
        <v>Ponce, PR</v>
      </c>
      <c r="E80" s="10">
        <f>VLOOKUP($C80,'time arriving work calculations'!$C$3:$T$957,3,FALSE)</f>
        <v>0.26458333333333334</v>
      </c>
      <c r="F80" s="7">
        <f>VLOOKUP($C80,'time arriving work calculations'!$C$3:$T$957,8,FALSE)</f>
        <v>10.000000000000044</v>
      </c>
      <c r="G80" s="7">
        <f>VLOOKUP($C80,'time arriving work calculations'!$C$3:$T$957,13,FALSE)</f>
        <v>72.999999999999986</v>
      </c>
      <c r="H80" s="7">
        <f>VLOOKUP($C80,'time arriving work calculations'!$C$3:$T$957,18,FALSE)</f>
        <v>136</v>
      </c>
    </row>
    <row r="81" spans="1:8" x14ac:dyDescent="0.25">
      <c r="A81" s="6" t="s">
        <v>126</v>
      </c>
      <c r="B81" s="6">
        <v>12540</v>
      </c>
      <c r="C81" s="6" t="s">
        <v>127</v>
      </c>
      <c r="D81" s="6" t="str">
        <f>VLOOKUP($C81,'time arriving work calculations'!$C$3:$T$957,2,FALSE)</f>
        <v>Bakersfield, CA</v>
      </c>
      <c r="E81" s="10">
        <f>VLOOKUP($C81,'time arriving work calculations'!$C$3:$T$957,3,FALSE)</f>
        <v>0.26944444444444443</v>
      </c>
      <c r="F81" s="7">
        <f>VLOOKUP($C81,'time arriving work calculations'!$C$3:$T$957,8,FALSE)</f>
        <v>-13.99999999999995</v>
      </c>
      <c r="G81" s="7">
        <f>VLOOKUP($C81,'time arriving work calculations'!$C$3:$T$957,13,FALSE)</f>
        <v>64</v>
      </c>
      <c r="H81" s="7">
        <f>VLOOKUP($C81,'time arriving work calculations'!$C$3:$T$957,18,FALSE)</f>
        <v>138.00000000000006</v>
      </c>
    </row>
    <row r="82" spans="1:8" x14ac:dyDescent="0.25">
      <c r="A82" s="6" t="s">
        <v>454</v>
      </c>
      <c r="B82" s="6">
        <v>19460</v>
      </c>
      <c r="C82" s="6" t="s">
        <v>455</v>
      </c>
      <c r="D82" s="6" t="str">
        <f>VLOOKUP($C82,'time arriving work calculations'!$C$3:$T$957,2,FALSE)</f>
        <v>Decatur, AL</v>
      </c>
      <c r="E82" s="10">
        <f>VLOOKUP($C82,'time arriving work calculations'!$C$3:$T$957,3,FALSE)</f>
        <v>0.2638888888888889</v>
      </c>
      <c r="F82" s="7">
        <f>VLOOKUP($C82,'time arriving work calculations'!$C$3:$T$957,8,FALSE)</f>
        <v>6.0000000000000586</v>
      </c>
      <c r="G82" s="7">
        <f>VLOOKUP($C82,'time arriving work calculations'!$C$3:$T$957,13,FALSE)</f>
        <v>75.999999999999972</v>
      </c>
      <c r="H82" s="7">
        <f>VLOOKUP($C82,'time arriving work calculations'!$C$3:$T$957,18,FALSE)</f>
        <v>144.00000000000006</v>
      </c>
    </row>
    <row r="83" spans="1:8" x14ac:dyDescent="0.25">
      <c r="A83" s="6" t="s">
        <v>1632</v>
      </c>
      <c r="B83" s="6">
        <v>43660</v>
      </c>
      <c r="C83" s="6" t="s">
        <v>1633</v>
      </c>
      <c r="D83" s="6" t="str">
        <f>VLOOKUP($C83,'time arriving work calculations'!$C$3:$T$957,2,FALSE)</f>
        <v>Snyder, TX</v>
      </c>
      <c r="E83" s="10">
        <f>VLOOKUP($C83,'time arriving work calculations'!$C$3:$T$957,3,FALSE)</f>
        <v>0.30277777777777776</v>
      </c>
      <c r="F83" s="7">
        <f>VLOOKUP($C83,'time arriving work calculations'!$C$3:$T$957,8,FALSE)</f>
        <v>-50.999999999999979</v>
      </c>
      <c r="G83" s="7">
        <f>VLOOKUP($C83,'time arriving work calculations'!$C$3:$T$957,13,FALSE)</f>
        <v>8.999999999999968</v>
      </c>
      <c r="H83" s="7">
        <f>VLOOKUP($C83,'time arriving work calculations'!$C$3:$T$957,18,FALSE)</f>
        <v>68.999999999999915</v>
      </c>
    </row>
    <row r="84" spans="1:8" x14ac:dyDescent="0.25">
      <c r="A84" s="6" t="s">
        <v>1840</v>
      </c>
      <c r="B84" s="6">
        <v>48020</v>
      </c>
      <c r="C84" s="6" t="s">
        <v>1841</v>
      </c>
      <c r="D84" s="6" t="str">
        <f>VLOOKUP($C84,'time arriving work calculations'!$C$3:$T$957,2,FALSE)</f>
        <v>Watertown, WI</v>
      </c>
      <c r="E84" s="10">
        <f>VLOOKUP($C84,'time arriving work calculations'!$C$3:$T$957,3,FALSE)</f>
        <v>0.26805555555555555</v>
      </c>
      <c r="F84" s="7">
        <f>VLOOKUP($C84,'time arriving work calculations'!$C$3:$T$957,8,FALSE)</f>
        <v>-4.9999999999999822</v>
      </c>
      <c r="G84" s="7">
        <f>VLOOKUP($C84,'time arriving work calculations'!$C$3:$T$957,13,FALSE)</f>
        <v>66</v>
      </c>
      <c r="H84" s="7">
        <f>VLOOKUP($C84,'time arriving work calculations'!$C$3:$T$957,18,FALSE)</f>
        <v>147.00000000000006</v>
      </c>
    </row>
    <row r="85" spans="1:8" x14ac:dyDescent="0.25">
      <c r="A85" s="6" t="s">
        <v>858</v>
      </c>
      <c r="B85" s="6">
        <v>27700</v>
      </c>
      <c r="C85" s="6" t="s">
        <v>859</v>
      </c>
      <c r="D85" s="6" t="str">
        <f>VLOOKUP($C85,'time arriving work calculations'!$C$3:$T$957,2,FALSE)</f>
        <v>Jesup, GA</v>
      </c>
      <c r="E85" s="10">
        <f>VLOOKUP($C85,'time arriving work calculations'!$C$3:$T$957,3,FALSE)</f>
        <v>0.29166666666666669</v>
      </c>
      <c r="F85" s="7">
        <f>VLOOKUP($C85,'time arriving work calculations'!$C$3:$T$957,8,FALSE)</f>
        <v>-21.000000000000085</v>
      </c>
      <c r="G85" s="7">
        <f>VLOOKUP($C85,'time arriving work calculations'!$C$3:$T$957,13,FALSE)</f>
        <v>30.999999999999972</v>
      </c>
      <c r="H85" s="7">
        <f>VLOOKUP($C85,'time arriving work calculations'!$C$3:$T$957,18,FALSE)</f>
        <v>80.000000000000028</v>
      </c>
    </row>
    <row r="86" spans="1:8" x14ac:dyDescent="0.25">
      <c r="A86" s="6" t="s">
        <v>552</v>
      </c>
      <c r="B86" s="6">
        <v>21460</v>
      </c>
      <c r="C86" s="6" t="s">
        <v>553</v>
      </c>
      <c r="D86" s="6" t="str">
        <f>VLOOKUP($C86,'time arriving work calculations'!$C$3:$T$957,2,FALSE)</f>
        <v>Enterprise, AL</v>
      </c>
      <c r="E86" s="10">
        <f>VLOOKUP($C86,'time arriving work calculations'!$C$3:$T$957,3,FALSE)</f>
        <v>0.26111111111111113</v>
      </c>
      <c r="F86" s="7">
        <f>VLOOKUP($C86,'time arriving work calculations'!$C$3:$T$957,8,FALSE)</f>
        <v>7.9999999999999716</v>
      </c>
      <c r="G86" s="7">
        <f>VLOOKUP($C86,'time arriving work calculations'!$C$3:$T$957,13,FALSE)</f>
        <v>75.999999999999972</v>
      </c>
      <c r="H86" s="7">
        <f>VLOOKUP($C86,'time arriving work calculations'!$C$3:$T$957,18,FALSE)</f>
        <v>144.00000000000006</v>
      </c>
    </row>
    <row r="87" spans="1:8" x14ac:dyDescent="0.25">
      <c r="A87" s="6" t="s">
        <v>1174</v>
      </c>
      <c r="B87" s="6">
        <v>34180</v>
      </c>
      <c r="C87" s="6" t="s">
        <v>1175</v>
      </c>
      <c r="D87" s="6" t="str">
        <f>VLOOKUP($C87,'time arriving work calculations'!$C$3:$T$957,2,FALSE)</f>
        <v>Moses Lake, WA</v>
      </c>
      <c r="E87" s="10">
        <f>VLOOKUP($C87,'time arriving work calculations'!$C$3:$T$957,3,FALSE)</f>
        <v>0.26944444444444443</v>
      </c>
      <c r="F87" s="7">
        <f>VLOOKUP($C87,'time arriving work calculations'!$C$3:$T$957,8,FALSE)</f>
        <v>-5.9999999999999787</v>
      </c>
      <c r="G87" s="7">
        <f>VLOOKUP($C87,'time arriving work calculations'!$C$3:$T$957,13,FALSE)</f>
        <v>61.000000000000028</v>
      </c>
      <c r="H87" s="7">
        <f>VLOOKUP($C87,'time arriving work calculations'!$C$3:$T$957,18,FALSE)</f>
        <v>120.99999999999997</v>
      </c>
    </row>
    <row r="88" spans="1:8" x14ac:dyDescent="0.25">
      <c r="A88" s="6" t="s">
        <v>720</v>
      </c>
      <c r="B88" s="6">
        <v>24980</v>
      </c>
      <c r="C88" s="6" t="s">
        <v>721</v>
      </c>
      <c r="D88" s="6" t="str">
        <f>VLOOKUP($C88,'time arriving work calculations'!$C$3:$T$957,2,FALSE)</f>
        <v>Grenada, MS</v>
      </c>
      <c r="E88" s="10">
        <f>VLOOKUP($C88,'time arriving work calculations'!$C$3:$T$957,3,FALSE)</f>
        <v>0.2722222222222222</v>
      </c>
      <c r="F88" s="7">
        <f>VLOOKUP($C88,'time arriving work calculations'!$C$3:$T$957,8,FALSE)</f>
        <v>-1.9999999999999929</v>
      </c>
      <c r="G88" s="7">
        <f>VLOOKUP($C88,'time arriving work calculations'!$C$3:$T$957,13,FALSE)</f>
        <v>57.000000000000043</v>
      </c>
      <c r="H88" s="7">
        <f>VLOOKUP($C88,'time arriving work calculations'!$C$3:$T$957,18,FALSE)</f>
        <v>122.00000000000006</v>
      </c>
    </row>
    <row r="89" spans="1:8" x14ac:dyDescent="0.25">
      <c r="A89" s="6" t="s">
        <v>152</v>
      </c>
      <c r="B89" s="6">
        <v>13060</v>
      </c>
      <c r="C89" s="6" t="s">
        <v>153</v>
      </c>
      <c r="D89" s="6" t="str">
        <f>VLOOKUP($C89,'time arriving work calculations'!$C$3:$T$957,2,FALSE)</f>
        <v>Bay City, TX</v>
      </c>
      <c r="E89" s="10">
        <f>VLOOKUP($C89,'time arriving work calculations'!$C$3:$T$957,3,FALSE)</f>
        <v>0.28958333333333336</v>
      </c>
      <c r="F89" s="7">
        <f>VLOOKUP($C89,'time arriving work calculations'!$C$3:$T$957,8,FALSE)</f>
        <v>-37.000000000000028</v>
      </c>
      <c r="G89" s="7">
        <f>VLOOKUP($C89,'time arriving work calculations'!$C$3:$T$957,13,FALSE)</f>
        <v>34.999999999999957</v>
      </c>
      <c r="H89" s="7">
        <f>VLOOKUP($C89,'time arriving work calculations'!$C$3:$T$957,18,FALSE)</f>
        <v>93.999999999999901</v>
      </c>
    </row>
    <row r="90" spans="1:8" x14ac:dyDescent="0.25">
      <c r="A90" s="6" t="s">
        <v>1036</v>
      </c>
      <c r="B90" s="6">
        <v>31460</v>
      </c>
      <c r="C90" s="6" t="s">
        <v>1037</v>
      </c>
      <c r="D90" s="6" t="str">
        <f>VLOOKUP($C90,'time arriving work calculations'!$C$3:$T$957,2,FALSE)</f>
        <v>Madera, CA</v>
      </c>
      <c r="E90" s="10">
        <f>VLOOKUP($C90,'time arriving work calculations'!$C$3:$T$957,3,FALSE)</f>
        <v>0.2722222222222222</v>
      </c>
      <c r="F90" s="7">
        <f>VLOOKUP($C90,'time arriving work calculations'!$C$3:$T$957,8,FALSE)</f>
        <v>-11.999999999999877</v>
      </c>
      <c r="G90" s="7">
        <f>VLOOKUP($C90,'time arriving work calculations'!$C$3:$T$957,13,FALSE)</f>
        <v>63.000000000000021</v>
      </c>
      <c r="H90" s="7">
        <f>VLOOKUP($C90,'time arriving work calculations'!$C$3:$T$957,18,FALSE)</f>
        <v>121.99999999999997</v>
      </c>
    </row>
    <row r="91" spans="1:8" x14ac:dyDescent="0.25">
      <c r="A91" s="6" t="s">
        <v>434</v>
      </c>
      <c r="B91" s="6">
        <v>19020</v>
      </c>
      <c r="C91" s="6" t="s">
        <v>435</v>
      </c>
      <c r="D91" s="6" t="str">
        <f>VLOOKUP($C91,'time arriving work calculations'!$C$3:$T$957,2,FALSE)</f>
        <v>Culpeper, VA</v>
      </c>
      <c r="E91" s="10">
        <f>VLOOKUP($C91,'time arriving work calculations'!$C$3:$T$957,3,FALSE)</f>
        <v>0.28055555555555556</v>
      </c>
      <c r="F91" s="7">
        <f>VLOOKUP($C91,'time arriving work calculations'!$C$3:$T$957,8,FALSE)</f>
        <v>-19.999999999999929</v>
      </c>
      <c r="G91" s="7">
        <f>VLOOKUP($C91,'time arriving work calculations'!$C$3:$T$957,13,FALSE)</f>
        <v>56.999999999999957</v>
      </c>
      <c r="H91" s="7">
        <f>VLOOKUP($C91,'time arriving work calculations'!$C$3:$T$957,18,FALSE)</f>
        <v>118.99999999999997</v>
      </c>
    </row>
    <row r="92" spans="1:8" x14ac:dyDescent="0.25">
      <c r="A92" s="6" t="s">
        <v>648</v>
      </c>
      <c r="B92" s="6">
        <v>23460</v>
      </c>
      <c r="C92" s="6" t="s">
        <v>649</v>
      </c>
      <c r="D92" s="6" t="str">
        <f>VLOOKUP($C92,'time arriving work calculations'!$C$3:$T$957,2,FALSE)</f>
        <v>Gadsden, AL</v>
      </c>
      <c r="E92" s="10">
        <f>VLOOKUP($C92,'time arriving work calculations'!$C$3:$T$957,3,FALSE)</f>
        <v>0.26180555555555557</v>
      </c>
      <c r="F92" s="7">
        <f>VLOOKUP($C92,'time arriving work calculations'!$C$3:$T$957,8,FALSE)</f>
        <v>9.000000000000048</v>
      </c>
      <c r="G92" s="7">
        <f>VLOOKUP($C92,'time arriving work calculations'!$C$3:$T$957,13,FALSE)</f>
        <v>75.999999999999972</v>
      </c>
      <c r="H92" s="7">
        <f>VLOOKUP($C92,'time arriving work calculations'!$C$3:$T$957,18,FALSE)</f>
        <v>163</v>
      </c>
    </row>
    <row r="93" spans="1:8" x14ac:dyDescent="0.25">
      <c r="A93" s="6" t="s">
        <v>1158</v>
      </c>
      <c r="B93" s="6">
        <v>33820</v>
      </c>
      <c r="C93" s="6" t="s">
        <v>1159</v>
      </c>
      <c r="D93" s="6" t="str">
        <f>VLOOKUP($C93,'time arriving work calculations'!$C$3:$T$957,2,FALSE)</f>
        <v>Monroe, WI</v>
      </c>
      <c r="E93" s="10">
        <f>VLOOKUP($C93,'time arriving work calculations'!$C$3:$T$957,3,FALSE)</f>
        <v>0.27083333333333331</v>
      </c>
      <c r="F93" s="7">
        <f>VLOOKUP($C93,'time arriving work calculations'!$C$3:$T$957,8,FALSE)</f>
        <v>-4.9999999999999822</v>
      </c>
      <c r="G93" s="7">
        <f>VLOOKUP($C93,'time arriving work calculations'!$C$3:$T$957,13,FALSE)</f>
        <v>63.000000000000021</v>
      </c>
      <c r="H93" s="7">
        <f>VLOOKUP($C93,'time arriving work calculations'!$C$3:$T$957,18,FALSE)</f>
        <v>128.00000000000011</v>
      </c>
    </row>
    <row r="94" spans="1:8" x14ac:dyDescent="0.25">
      <c r="A94" s="6" t="s">
        <v>724</v>
      </c>
      <c r="B94" s="6">
        <v>25060</v>
      </c>
      <c r="C94" s="6" t="s">
        <v>725</v>
      </c>
      <c r="D94" s="6" t="str">
        <f>VLOOKUP($C94,'time arriving work calculations'!$C$3:$T$957,2,FALSE)</f>
        <v>Gulfport, MS</v>
      </c>
      <c r="E94" s="10">
        <f>VLOOKUP($C94,'time arriving work calculations'!$C$3:$T$957,3,FALSE)</f>
        <v>0.27013888888888887</v>
      </c>
      <c r="F94" s="7">
        <f>VLOOKUP($C94,'time arriving work calculations'!$C$3:$T$957,8,FALSE)</f>
        <v>-0.99999999999991651</v>
      </c>
      <c r="G94" s="7">
        <f>VLOOKUP($C94,'time arriving work calculations'!$C$3:$T$957,13,FALSE)</f>
        <v>66</v>
      </c>
      <c r="H94" s="7">
        <f>VLOOKUP($C94,'time arriving work calculations'!$C$3:$T$957,18,FALSE)</f>
        <v>147.00000000000006</v>
      </c>
    </row>
    <row r="95" spans="1:8" x14ac:dyDescent="0.25">
      <c r="A95" s="6" t="s">
        <v>1052</v>
      </c>
      <c r="B95" s="6">
        <v>31820</v>
      </c>
      <c r="C95" s="6" t="s">
        <v>1053</v>
      </c>
      <c r="D95" s="6" t="str">
        <f>VLOOKUP($C95,'time arriving work calculations'!$C$3:$T$957,2,FALSE)</f>
        <v>Manitowoc, WI</v>
      </c>
      <c r="E95" s="10">
        <f>VLOOKUP($C95,'time arriving work calculations'!$C$3:$T$957,3,FALSE)</f>
        <v>0.26527777777777778</v>
      </c>
      <c r="F95" s="7">
        <f>VLOOKUP($C95,'time arriving work calculations'!$C$3:$T$957,8,FALSE)</f>
        <v>-10.000000000000044</v>
      </c>
      <c r="G95" s="7">
        <f>VLOOKUP($C95,'time arriving work calculations'!$C$3:$T$957,13,FALSE)</f>
        <v>68</v>
      </c>
      <c r="H95" s="7">
        <f>VLOOKUP($C95,'time arriving work calculations'!$C$3:$T$957,18,FALSE)</f>
        <v>187</v>
      </c>
    </row>
    <row r="96" spans="1:8" x14ac:dyDescent="0.25">
      <c r="A96" s="6" t="s">
        <v>1324</v>
      </c>
      <c r="B96" s="6">
        <v>37300</v>
      </c>
      <c r="C96" s="6" t="s">
        <v>1325</v>
      </c>
      <c r="D96" s="6" t="str">
        <f>VLOOKUP($C96,'time arriving work calculations'!$C$3:$T$957,2,FALSE)</f>
        <v>Palestine, TX</v>
      </c>
      <c r="E96" s="10">
        <f>VLOOKUP($C96,'time arriving work calculations'!$C$3:$T$957,3,FALSE)</f>
        <v>0.28819444444444448</v>
      </c>
      <c r="F96" s="7">
        <f>VLOOKUP($C96,'time arriving work calculations'!$C$3:$T$957,8,FALSE)</f>
        <v>-28.00000000000006</v>
      </c>
      <c r="G96" s="7">
        <f>VLOOKUP($C96,'time arriving work calculations'!$C$3:$T$957,13,FALSE)</f>
        <v>36.99999999999995</v>
      </c>
      <c r="H96" s="7">
        <f>VLOOKUP($C96,'time arriving work calculations'!$C$3:$T$957,18,FALSE)</f>
        <v>91.999999999999915</v>
      </c>
    </row>
    <row r="97" spans="1:8" x14ac:dyDescent="0.25">
      <c r="A97" s="6" t="s">
        <v>1588</v>
      </c>
      <c r="B97" s="6">
        <v>42780</v>
      </c>
      <c r="C97" s="6" t="s">
        <v>1589</v>
      </c>
      <c r="D97" s="6" t="str">
        <f>VLOOKUP($C97,'time arriving work calculations'!$C$3:$T$957,2,FALSE)</f>
        <v>Selinsgrove, PA</v>
      </c>
      <c r="E97" s="10">
        <f>VLOOKUP($C97,'time arriving work calculations'!$C$3:$T$957,3,FALSE)</f>
        <v>0.27708333333333335</v>
      </c>
      <c r="F97" s="7">
        <f>VLOOKUP($C97,'time arriving work calculations'!$C$3:$T$957,8,FALSE)</f>
        <v>-14.00000000000003</v>
      </c>
      <c r="G97" s="7">
        <f>VLOOKUP($C97,'time arriving work calculations'!$C$3:$T$957,13,FALSE)</f>
        <v>56.999999999999957</v>
      </c>
      <c r="H97" s="7">
        <f>VLOOKUP($C97,'time arriving work calculations'!$C$3:$T$957,18,FALSE)</f>
        <v>127.99999999999994</v>
      </c>
    </row>
    <row r="98" spans="1:8" x14ac:dyDescent="0.25">
      <c r="A98" s="6" t="s">
        <v>612</v>
      </c>
      <c r="B98" s="6">
        <v>22620</v>
      </c>
      <c r="C98" s="6" t="s">
        <v>613</v>
      </c>
      <c r="D98" s="6" t="str">
        <f>VLOOKUP($C98,'time arriving work calculations'!$C$3:$T$957,2,FALSE)</f>
        <v>Forrest City, AR</v>
      </c>
      <c r="E98" s="10">
        <f>VLOOKUP($C98,'time arriving work calculations'!$C$3:$T$957,3,FALSE)</f>
        <v>0.27499999999999997</v>
      </c>
      <c r="F98" s="7">
        <f>VLOOKUP($C98,'time arriving work calculations'!$C$3:$T$957,8,FALSE)</f>
        <v>-7.9999999999999716</v>
      </c>
      <c r="G98" s="7">
        <f>VLOOKUP($C98,'time arriving work calculations'!$C$3:$T$957,13,FALSE)</f>
        <v>55.00000000000005</v>
      </c>
      <c r="H98" s="7">
        <f>VLOOKUP($C98,'time arriving work calculations'!$C$3:$T$957,18,FALSE)</f>
        <v>120.00000000000004</v>
      </c>
    </row>
    <row r="99" spans="1:8" x14ac:dyDescent="0.25">
      <c r="A99" s="6" t="s">
        <v>768</v>
      </c>
      <c r="B99" s="6">
        <v>25900</v>
      </c>
      <c r="C99" s="6" t="s">
        <v>769</v>
      </c>
      <c r="D99" s="6" t="str">
        <f>VLOOKUP($C99,'time arriving work calculations'!$C$3:$T$957,2,FALSE)</f>
        <v>Hilo, HI</v>
      </c>
      <c r="E99" s="10">
        <f>VLOOKUP($C99,'time arriving work calculations'!$C$3:$T$957,3,FALSE)</f>
        <v>0.26041666666666669</v>
      </c>
      <c r="F99" s="7">
        <f>VLOOKUP($C99,'time arriving work calculations'!$C$3:$T$957,8,FALSE)</f>
        <v>17.999999999999936</v>
      </c>
      <c r="G99" s="7">
        <f>VLOOKUP($C99,'time arriving work calculations'!$C$3:$T$957,13,FALSE)</f>
        <v>78.999999999999972</v>
      </c>
      <c r="H99" s="7">
        <f>VLOOKUP($C99,'time arriving work calculations'!$C$3:$T$957,18,FALSE)</f>
        <v>149.00000000000003</v>
      </c>
    </row>
    <row r="100" spans="1:8" x14ac:dyDescent="0.25">
      <c r="A100" s="6" t="s">
        <v>250</v>
      </c>
      <c r="B100" s="6">
        <v>15140</v>
      </c>
      <c r="C100" s="6" t="s">
        <v>251</v>
      </c>
      <c r="D100" s="6" t="str">
        <f>VLOOKUP($C100,'time arriving work calculations'!$C$3:$T$957,2,FALSE)</f>
        <v>Brownsville, TN</v>
      </c>
      <c r="E100" s="10">
        <f>VLOOKUP($C100,'time arriving work calculations'!$C$3:$T$957,3,FALSE)</f>
        <v>0.27013888888888887</v>
      </c>
      <c r="F100" s="7">
        <f>VLOOKUP($C100,'time arriving work calculations'!$C$3:$T$957,8,FALSE)</f>
        <v>0.99999999999999645</v>
      </c>
      <c r="G100" s="7">
        <f>VLOOKUP($C100,'time arriving work calculations'!$C$3:$T$957,13,FALSE)</f>
        <v>64</v>
      </c>
      <c r="H100" s="7">
        <f>VLOOKUP($C100,'time arriving work calculations'!$C$3:$T$957,18,FALSE)</f>
        <v>127.00000000000003</v>
      </c>
    </row>
    <row r="101" spans="1:8" x14ac:dyDescent="0.25">
      <c r="A101" s="6" t="s">
        <v>1772</v>
      </c>
      <c r="B101" s="6">
        <v>46500</v>
      </c>
      <c r="C101" s="6" t="s">
        <v>1773</v>
      </c>
      <c r="D101" s="6" t="str">
        <f>VLOOKUP($C101,'time arriving work calculations'!$C$3:$T$957,2,FALSE)</f>
        <v>Urbana, OH</v>
      </c>
      <c r="E101" s="10">
        <f>VLOOKUP($C101,'time arriving work calculations'!$C$3:$T$957,3,FALSE)</f>
        <v>0.29652777777777778</v>
      </c>
      <c r="F101" s="7">
        <f>VLOOKUP($C101,'time arriving work calculations'!$C$3:$T$957,8,FALSE)</f>
        <v>-40.000000000000014</v>
      </c>
      <c r="G101" s="7">
        <f>VLOOKUP($C101,'time arriving work calculations'!$C$3:$T$957,13,FALSE)</f>
        <v>29.999999999999972</v>
      </c>
      <c r="H101" s="7">
        <f>VLOOKUP($C101,'time arriving work calculations'!$C$3:$T$957,18,FALSE)</f>
        <v>105.00000000000003</v>
      </c>
    </row>
    <row r="102" spans="1:8" x14ac:dyDescent="0.25">
      <c r="A102" s="6" t="s">
        <v>1902</v>
      </c>
      <c r="B102" s="6">
        <v>49540</v>
      </c>
      <c r="C102" s="6" t="s">
        <v>1903</v>
      </c>
      <c r="D102" s="6" t="str">
        <f>VLOOKUP($C102,'time arriving work calculations'!$C$3:$T$957,2,FALSE)</f>
        <v>Yazoo City, MS</v>
      </c>
      <c r="E102" s="10">
        <f>VLOOKUP($C102,'time arriving work calculations'!$C$3:$T$957,3,FALSE)</f>
        <v>0.27361111111111108</v>
      </c>
      <c r="F102" s="7">
        <f>VLOOKUP($C102,'time arriving work calculations'!$C$3:$T$957,8,FALSE)</f>
        <v>8.999999999999968</v>
      </c>
      <c r="G102" s="7">
        <f>VLOOKUP($C102,'time arriving work calculations'!$C$3:$T$957,13,FALSE)</f>
        <v>63.000000000000021</v>
      </c>
      <c r="H102" s="7">
        <f>VLOOKUP($C102,'time arriving work calculations'!$C$3:$T$957,18,FALSE)</f>
        <v>126.00000000000004</v>
      </c>
    </row>
    <row r="103" spans="1:8" x14ac:dyDescent="0.25">
      <c r="A103" s="6" t="s">
        <v>398</v>
      </c>
      <c r="B103" s="6">
        <v>18260</v>
      </c>
      <c r="C103" s="6" t="s">
        <v>399</v>
      </c>
      <c r="D103" s="6" t="str">
        <f>VLOOKUP($C103,'time arriving work calculations'!$C$3:$T$957,2,FALSE)</f>
        <v>Cookeville, TN</v>
      </c>
      <c r="E103" s="10">
        <f>VLOOKUP($C103,'time arriving work calculations'!$C$3:$T$957,3,FALSE)</f>
        <v>0.25972222222222224</v>
      </c>
      <c r="F103" s="7">
        <f>VLOOKUP($C103,'time arriving work calculations'!$C$3:$T$957,8,FALSE)</f>
        <v>30.999999999999972</v>
      </c>
      <c r="G103" s="7">
        <f>VLOOKUP($C103,'time arriving work calculations'!$C$3:$T$957,13,FALSE)</f>
        <v>82.999999999999943</v>
      </c>
      <c r="H103" s="7">
        <f>VLOOKUP($C103,'time arriving work calculations'!$C$3:$T$957,18,FALSE)</f>
        <v>132.99999999999991</v>
      </c>
    </row>
    <row r="104" spans="1:8" x14ac:dyDescent="0.25">
      <c r="A104" s="6" t="s">
        <v>1166</v>
      </c>
      <c r="B104" s="6">
        <v>34020</v>
      </c>
      <c r="C104" s="6" t="s">
        <v>1167</v>
      </c>
      <c r="D104" s="6" t="str">
        <f>VLOOKUP($C104,'time arriving work calculations'!$C$3:$T$957,2,FALSE)</f>
        <v>Morgan City, LA</v>
      </c>
      <c r="E104" s="10">
        <f>VLOOKUP($C104,'time arriving work calculations'!$C$3:$T$957,3,FALSE)</f>
        <v>0.27638888888888885</v>
      </c>
      <c r="F104" s="7">
        <f>VLOOKUP($C104,'time arriving work calculations'!$C$3:$T$957,8,FALSE)</f>
        <v>-13.99999999999995</v>
      </c>
      <c r="G104" s="7">
        <f>VLOOKUP($C104,'time arriving work calculations'!$C$3:$T$957,13,FALSE)</f>
        <v>53.000000000000057</v>
      </c>
      <c r="H104" s="7">
        <f>VLOOKUP($C104,'time arriving work calculations'!$C$3:$T$957,18,FALSE)</f>
        <v>108.00000000000009</v>
      </c>
    </row>
    <row r="105" spans="1:8" x14ac:dyDescent="0.25">
      <c r="A105" s="6" t="s">
        <v>890</v>
      </c>
      <c r="B105" s="6">
        <v>28420</v>
      </c>
      <c r="C105" s="6" t="s">
        <v>891</v>
      </c>
      <c r="D105" s="6" t="str">
        <f>VLOOKUP($C105,'time arriving work calculations'!$C$3:$T$957,2,FALSE)</f>
        <v>Kennewick, WA</v>
      </c>
      <c r="E105" s="10">
        <f>VLOOKUP($C105,'time arriving work calculations'!$C$3:$T$957,3,FALSE)</f>
        <v>0.26944444444444443</v>
      </c>
      <c r="F105" s="7">
        <f>VLOOKUP($C105,'time arriving work calculations'!$C$3:$T$957,8,FALSE)</f>
        <v>-2.9999999999999094</v>
      </c>
      <c r="G105" s="7">
        <f>VLOOKUP($C105,'time arriving work calculations'!$C$3:$T$957,13,FALSE)</f>
        <v>66</v>
      </c>
      <c r="H105" s="7">
        <f>VLOOKUP($C105,'time arriving work calculations'!$C$3:$T$957,18,FALSE)</f>
        <v>140.00000000000006</v>
      </c>
    </row>
    <row r="106" spans="1:8" x14ac:dyDescent="0.25">
      <c r="A106" s="6" t="s">
        <v>576</v>
      </c>
      <c r="B106" s="6">
        <v>21940</v>
      </c>
      <c r="C106" s="6" t="s">
        <v>577</v>
      </c>
      <c r="D106" s="6" t="str">
        <f>VLOOKUP($C106,'time arriving work calculations'!$C$3:$T$957,2,FALSE)</f>
        <v>Fajardo, PR</v>
      </c>
      <c r="E106" s="10">
        <f>VLOOKUP($C106,'time arriving work calculations'!$C$3:$T$957,3,FALSE)</f>
        <v>0.26180555555555557</v>
      </c>
      <c r="F106" s="7">
        <f>VLOOKUP($C106,'time arriving work calculations'!$C$3:$T$957,8,FALSE)</f>
        <v>9.000000000000048</v>
      </c>
      <c r="G106" s="7">
        <f>VLOOKUP($C106,'time arriving work calculations'!$C$3:$T$957,13,FALSE)</f>
        <v>79.999999999999943</v>
      </c>
      <c r="H106" s="7">
        <f>VLOOKUP($C106,'time arriving work calculations'!$C$3:$T$957,18,FALSE)</f>
        <v>155</v>
      </c>
    </row>
    <row r="107" spans="1:8" x14ac:dyDescent="0.25">
      <c r="A107" s="6" t="s">
        <v>1590</v>
      </c>
      <c r="B107" s="6">
        <v>42820</v>
      </c>
      <c r="C107" s="6" t="s">
        <v>1591</v>
      </c>
      <c r="D107" s="6" t="str">
        <f>VLOOKUP($C107,'time arriving work calculations'!$C$3:$T$957,2,FALSE)</f>
        <v>Selma, AL</v>
      </c>
      <c r="E107" s="10">
        <f>VLOOKUP($C107,'time arriving work calculations'!$C$3:$T$957,3,FALSE)</f>
        <v>0.26458333333333334</v>
      </c>
      <c r="F107" s="7">
        <f>VLOOKUP($C107,'time arriving work calculations'!$C$3:$T$957,8,FALSE)</f>
        <v>1.9999999999999929</v>
      </c>
      <c r="G107" s="7">
        <f>VLOOKUP($C107,'time arriving work calculations'!$C$3:$T$957,13,FALSE)</f>
        <v>71.999999999999972</v>
      </c>
      <c r="H107" s="7">
        <f>VLOOKUP($C107,'time arriving work calculations'!$C$3:$T$957,18,FALSE)</f>
        <v>140.99999999999997</v>
      </c>
    </row>
    <row r="108" spans="1:8" x14ac:dyDescent="0.25">
      <c r="A108" s="6" t="s">
        <v>1910</v>
      </c>
      <c r="B108" s="6">
        <v>49740</v>
      </c>
      <c r="C108" s="6" t="s">
        <v>1911</v>
      </c>
      <c r="D108" s="6" t="str">
        <f>VLOOKUP($C108,'time arriving work calculations'!$C$3:$T$957,2,FALSE)</f>
        <v>Yuma, AZ</v>
      </c>
      <c r="E108" s="10">
        <f>VLOOKUP($C108,'time arriving work calculations'!$C$3:$T$957,3,FALSE)</f>
        <v>0.2722222222222222</v>
      </c>
      <c r="F108" s="7">
        <f>VLOOKUP($C108,'time arriving work calculations'!$C$3:$T$957,8,FALSE)</f>
        <v>-15.000000000000027</v>
      </c>
      <c r="G108" s="7">
        <f>VLOOKUP($C108,'time arriving work calculations'!$C$3:$T$957,13,FALSE)</f>
        <v>60.000000000000021</v>
      </c>
      <c r="H108" s="7">
        <f>VLOOKUP($C108,'time arriving work calculations'!$C$3:$T$957,18,FALSE)</f>
        <v>138.00000000000006</v>
      </c>
    </row>
    <row r="109" spans="1:8" x14ac:dyDescent="0.25">
      <c r="A109" s="6" t="s">
        <v>1188</v>
      </c>
      <c r="B109" s="6">
        <v>34460</v>
      </c>
      <c r="C109" s="6" t="s">
        <v>1189</v>
      </c>
      <c r="D109" s="6" t="str">
        <f>VLOOKUP($C109,'time arriving work calculations'!$C$3:$T$957,2,FALSE)</f>
        <v>Mount Sterling, KY</v>
      </c>
      <c r="E109" s="10">
        <f>VLOOKUP($C109,'time arriving work calculations'!$C$3:$T$957,3,FALSE)</f>
        <v>0.29722222222222222</v>
      </c>
      <c r="F109" s="7">
        <f>VLOOKUP($C109,'time arriving work calculations'!$C$3:$T$957,8,FALSE)</f>
        <v>-42.000000000000014</v>
      </c>
      <c r="G109" s="7">
        <f>VLOOKUP($C109,'time arriving work calculations'!$C$3:$T$957,13,FALSE)</f>
        <v>25.999999999999986</v>
      </c>
      <c r="H109" s="7">
        <f>VLOOKUP($C109,'time arriving work calculations'!$C$3:$T$957,18,FALSE)</f>
        <v>94.999999999999986</v>
      </c>
    </row>
    <row r="110" spans="1:8" x14ac:dyDescent="0.25">
      <c r="A110" s="6" t="s">
        <v>586</v>
      </c>
      <c r="B110" s="6">
        <v>22140</v>
      </c>
      <c r="C110" s="6" t="s">
        <v>587</v>
      </c>
      <c r="D110" s="6" t="str">
        <f>VLOOKUP($C110,'time arriving work calculations'!$C$3:$T$957,2,FALSE)</f>
        <v>Farmington, NM</v>
      </c>
      <c r="E110" s="10">
        <f>VLOOKUP($C110,'time arriving work calculations'!$C$3:$T$957,3,FALSE)</f>
        <v>0.28125</v>
      </c>
      <c r="F110" s="7">
        <f>VLOOKUP($C110,'time arriving work calculations'!$C$3:$T$957,8,FALSE)</f>
        <v>-17.999999999999936</v>
      </c>
      <c r="G110" s="7">
        <f>VLOOKUP($C110,'time arriving work calculations'!$C$3:$T$957,13,FALSE)</f>
        <v>49.999999999999986</v>
      </c>
      <c r="H110" s="7">
        <f>VLOOKUP($C110,'time arriving work calculations'!$C$3:$T$957,18,FALSE)</f>
        <v>112</v>
      </c>
    </row>
    <row r="111" spans="1:8" x14ac:dyDescent="0.25">
      <c r="A111" s="6" t="s">
        <v>526</v>
      </c>
      <c r="B111" s="6">
        <v>20900</v>
      </c>
      <c r="C111" s="6" t="s">
        <v>527</v>
      </c>
      <c r="D111" s="6" t="str">
        <f>VLOOKUP($C111,'time arriving work calculations'!$C$3:$T$957,2,FALSE)</f>
        <v>El Campo, TX</v>
      </c>
      <c r="E111" s="10">
        <f>VLOOKUP($C111,'time arriving work calculations'!$C$3:$T$957,3,FALSE)</f>
        <v>0.2902777777777778</v>
      </c>
      <c r="F111" s="7">
        <f>VLOOKUP($C111,'time arriving work calculations'!$C$3:$T$957,8,FALSE)</f>
        <v>-26.000000000000068</v>
      </c>
      <c r="G111" s="7">
        <f>VLOOKUP($C111,'time arriving work calculations'!$C$3:$T$957,13,FALSE)</f>
        <v>34.999999999999957</v>
      </c>
      <c r="H111" s="7">
        <f>VLOOKUP($C111,'time arriving work calculations'!$C$3:$T$957,18,FALSE)</f>
        <v>79.000000000000043</v>
      </c>
    </row>
    <row r="112" spans="1:8" x14ac:dyDescent="0.25">
      <c r="A112" s="6" t="s">
        <v>594</v>
      </c>
      <c r="B112" s="6">
        <v>22280</v>
      </c>
      <c r="C112" s="6" t="s">
        <v>595</v>
      </c>
      <c r="D112" s="6" t="str">
        <f>VLOOKUP($C112,'time arriving work calculations'!$C$3:$T$957,2,FALSE)</f>
        <v>Fernley, NV</v>
      </c>
      <c r="E112" s="10">
        <f>VLOOKUP($C112,'time arriving work calculations'!$C$3:$T$957,3,FALSE)</f>
        <v>0.27013888888888887</v>
      </c>
      <c r="F112" s="7">
        <f>VLOOKUP($C112,'time arriving work calculations'!$C$3:$T$957,8,FALSE)</f>
        <v>-1.999999999999913</v>
      </c>
      <c r="G112" s="7">
        <f>VLOOKUP($C112,'time arriving work calculations'!$C$3:$T$957,13,FALSE)</f>
        <v>72.999999999999986</v>
      </c>
      <c r="H112" s="7">
        <f>VLOOKUP($C112,'time arriving work calculations'!$C$3:$T$957,18,FALSE)</f>
        <v>147.00000000000006</v>
      </c>
    </row>
    <row r="113" spans="1:8" x14ac:dyDescent="0.25">
      <c r="A113" s="6" t="s">
        <v>1540</v>
      </c>
      <c r="B113" s="6">
        <v>41820</v>
      </c>
      <c r="C113" s="6" t="s">
        <v>1541</v>
      </c>
      <c r="D113" s="6" t="str">
        <f>VLOOKUP($C113,'time arriving work calculations'!$C$3:$T$957,2,FALSE)</f>
        <v>Sanford, NC</v>
      </c>
      <c r="E113" s="10">
        <f>VLOOKUP($C113,'time arriving work calculations'!$C$3:$T$957,3,FALSE)</f>
        <v>0.28402777777777777</v>
      </c>
      <c r="F113" s="7">
        <f>VLOOKUP($C113,'time arriving work calculations'!$C$3:$T$957,8,FALSE)</f>
        <v>-12.999999999999954</v>
      </c>
      <c r="G113" s="7">
        <f>VLOOKUP($C113,'time arriving work calculations'!$C$3:$T$957,13,FALSE)</f>
        <v>46</v>
      </c>
      <c r="H113" s="7">
        <f>VLOOKUP($C113,'time arriving work calculations'!$C$3:$T$957,18,FALSE)</f>
        <v>106.00000000000003</v>
      </c>
    </row>
    <row r="114" spans="1:8" x14ac:dyDescent="0.25">
      <c r="A114" s="6" t="s">
        <v>1230</v>
      </c>
      <c r="B114" s="6">
        <v>35340</v>
      </c>
      <c r="C114" s="6" t="s">
        <v>1231</v>
      </c>
      <c r="D114" s="6" t="str">
        <f>VLOOKUP($C114,'time arriving work calculations'!$C$3:$T$957,2,FALSE)</f>
        <v>New Iberia, LA</v>
      </c>
      <c r="E114" s="10">
        <f>VLOOKUP($C114,'time arriving work calculations'!$C$3:$T$957,3,FALSE)</f>
        <v>0.27777777777777779</v>
      </c>
      <c r="F114" s="7">
        <f>VLOOKUP($C114,'time arriving work calculations'!$C$3:$T$957,8,FALSE)</f>
        <v>-7.0000000000000551</v>
      </c>
      <c r="G114" s="7">
        <f>VLOOKUP($C114,'time arriving work calculations'!$C$3:$T$957,13,FALSE)</f>
        <v>53.999999999999972</v>
      </c>
      <c r="H114" s="7">
        <f>VLOOKUP($C114,'time arriving work calculations'!$C$3:$T$957,18,FALSE)</f>
        <v>108.99999999999994</v>
      </c>
    </row>
    <row r="115" spans="1:8" x14ac:dyDescent="0.25">
      <c r="A115" s="6" t="s">
        <v>796</v>
      </c>
      <c r="B115" s="6">
        <v>26480</v>
      </c>
      <c r="C115" s="6" t="s">
        <v>797</v>
      </c>
      <c r="D115" s="6" t="str">
        <f>VLOOKUP($C115,'time arriving work calculations'!$C$3:$T$957,2,FALSE)</f>
        <v>Humboldt, TN</v>
      </c>
      <c r="E115" s="10">
        <f>VLOOKUP($C115,'time arriving work calculations'!$C$3:$T$957,3,FALSE)</f>
        <v>0.26944444444444443</v>
      </c>
      <c r="F115" s="7">
        <f>VLOOKUP($C115,'time arriving work calculations'!$C$3:$T$957,8,FALSE)</f>
        <v>13.99999999999995</v>
      </c>
      <c r="G115" s="7">
        <f>VLOOKUP($C115,'time arriving work calculations'!$C$3:$T$957,13,FALSE)</f>
        <v>69.999999999999986</v>
      </c>
      <c r="H115" s="7">
        <f>VLOOKUP($C115,'time arriving work calculations'!$C$3:$T$957,18,FALSE)</f>
        <v>120.00000000000004</v>
      </c>
    </row>
    <row r="116" spans="1:8" x14ac:dyDescent="0.25">
      <c r="A116" s="6" t="s">
        <v>1150</v>
      </c>
      <c r="B116" s="6">
        <v>33660</v>
      </c>
      <c r="C116" s="6" t="s">
        <v>1151</v>
      </c>
      <c r="D116" s="6" t="str">
        <f>VLOOKUP($C116,'time arriving work calculations'!$C$3:$T$957,2,FALSE)</f>
        <v>Mobile, AL</v>
      </c>
      <c r="E116" s="10">
        <f>VLOOKUP($C116,'time arriving work calculations'!$C$3:$T$957,3,FALSE)</f>
        <v>0.2673611111111111</v>
      </c>
      <c r="F116" s="7">
        <f>VLOOKUP($C116,'time arriving work calculations'!$C$3:$T$957,8,FALSE)</f>
        <v>10.000000000000044</v>
      </c>
      <c r="G116" s="7">
        <f>VLOOKUP($C116,'time arriving work calculations'!$C$3:$T$957,13,FALSE)</f>
        <v>72.999999999999986</v>
      </c>
      <c r="H116" s="7">
        <f>VLOOKUP($C116,'time arriving work calculations'!$C$3:$T$957,18,FALSE)</f>
        <v>139</v>
      </c>
    </row>
    <row r="117" spans="1:8" x14ac:dyDescent="0.25">
      <c r="A117" s="6" t="s">
        <v>140</v>
      </c>
      <c r="B117" s="6">
        <v>12820</v>
      </c>
      <c r="C117" s="6" t="s">
        <v>141</v>
      </c>
      <c r="D117" s="6" t="str">
        <f>VLOOKUP($C117,'time arriving work calculations'!$C$3:$T$957,2,FALSE)</f>
        <v>Bastrop, LA</v>
      </c>
      <c r="E117" s="10">
        <f>VLOOKUP($C117,'time arriving work calculations'!$C$3:$T$957,3,FALSE)</f>
        <v>0.27777777777777779</v>
      </c>
      <c r="F117" s="7">
        <f>VLOOKUP($C117,'time arriving work calculations'!$C$3:$T$957,8,FALSE)</f>
        <v>-5.0000000000000622</v>
      </c>
      <c r="G117" s="7">
        <f>VLOOKUP($C117,'time arriving work calculations'!$C$3:$T$957,13,FALSE)</f>
        <v>54.999999999999964</v>
      </c>
      <c r="H117" s="7">
        <f>VLOOKUP($C117,'time arriving work calculations'!$C$3:$T$957,18,FALSE)</f>
        <v>114.99999999999999</v>
      </c>
    </row>
    <row r="118" spans="1:8" x14ac:dyDescent="0.25">
      <c r="A118" s="6" t="s">
        <v>1578</v>
      </c>
      <c r="B118" s="6">
        <v>42620</v>
      </c>
      <c r="C118" s="6" t="s">
        <v>1579</v>
      </c>
      <c r="D118" s="6" t="str">
        <f>VLOOKUP($C118,'time arriving work calculations'!$C$3:$T$957,2,FALSE)</f>
        <v>Searcy, AR</v>
      </c>
      <c r="E118" s="10">
        <f>VLOOKUP($C118,'time arriving work calculations'!$C$3:$T$957,3,FALSE)</f>
        <v>0.27708333333333335</v>
      </c>
      <c r="F118" s="7">
        <f>VLOOKUP($C118,'time arriving work calculations'!$C$3:$T$957,8,FALSE)</f>
        <v>-11.000000000000041</v>
      </c>
      <c r="G118" s="7">
        <f>VLOOKUP($C118,'time arriving work calculations'!$C$3:$T$957,13,FALSE)</f>
        <v>54.999999999999964</v>
      </c>
      <c r="H118" s="7">
        <f>VLOOKUP($C118,'time arriving work calculations'!$C$3:$T$957,18,FALSE)</f>
        <v>111.99999999999991</v>
      </c>
    </row>
    <row r="119" spans="1:8" x14ac:dyDescent="0.25">
      <c r="A119" s="6" t="s">
        <v>146</v>
      </c>
      <c r="B119" s="6">
        <v>12940</v>
      </c>
      <c r="C119" s="6" t="s">
        <v>147</v>
      </c>
      <c r="D119" s="6" t="str">
        <f>VLOOKUP($C119,'time arriving work calculations'!$C$3:$T$957,2,FALSE)</f>
        <v>Baton Rouge, LA</v>
      </c>
      <c r="E119" s="10">
        <f>VLOOKUP($C119,'time arriving work calculations'!$C$3:$T$957,3,FALSE)</f>
        <v>0.27569444444444446</v>
      </c>
      <c r="F119" s="7">
        <f>VLOOKUP($C119,'time arriving work calculations'!$C$3:$T$957,8,FALSE)</f>
        <v>-3.9999999999999858</v>
      </c>
      <c r="G119" s="7">
        <f>VLOOKUP($C119,'time arriving work calculations'!$C$3:$T$957,13,FALSE)</f>
        <v>61.999999999999943</v>
      </c>
      <c r="H119" s="7">
        <f>VLOOKUP($C119,'time arriving work calculations'!$C$3:$T$957,18,FALSE)</f>
        <v>125.99999999999996</v>
      </c>
    </row>
    <row r="120" spans="1:8" x14ac:dyDescent="0.25">
      <c r="A120" s="6" t="s">
        <v>492</v>
      </c>
      <c r="B120" s="6">
        <v>20180</v>
      </c>
      <c r="C120" s="6" t="s">
        <v>493</v>
      </c>
      <c r="D120" s="6" t="str">
        <f>VLOOKUP($C120,'time arriving work calculations'!$C$3:$T$957,2,FALSE)</f>
        <v>DuBois, PA</v>
      </c>
      <c r="E120" s="10">
        <f>VLOOKUP($C120,'time arriving work calculations'!$C$3:$T$957,3,FALSE)</f>
        <v>0.28263888888888888</v>
      </c>
      <c r="F120" s="7">
        <f>VLOOKUP($C120,'time arriving work calculations'!$C$3:$T$957,8,FALSE)</f>
        <v>-20.000000000000007</v>
      </c>
      <c r="G120" s="7">
        <f>VLOOKUP($C120,'time arriving work calculations'!$C$3:$T$957,13,FALSE)</f>
        <v>46.999999999999993</v>
      </c>
      <c r="H120" s="7">
        <f>VLOOKUP($C120,'time arriving work calculations'!$C$3:$T$957,18,FALSE)</f>
        <v>131</v>
      </c>
    </row>
    <row r="121" spans="1:8" x14ac:dyDescent="0.25">
      <c r="A121" s="6" t="s">
        <v>1816</v>
      </c>
      <c r="B121" s="6">
        <v>47500</v>
      </c>
      <c r="C121" s="6" t="s">
        <v>1817</v>
      </c>
      <c r="D121" s="6" t="str">
        <f>VLOOKUP($C121,'time arriving work calculations'!$C$3:$T$957,2,FALSE)</f>
        <v>Walterboro, SC</v>
      </c>
      <c r="E121" s="10">
        <f>VLOOKUP($C121,'time arriving work calculations'!$C$3:$T$957,3,FALSE)</f>
        <v>0.28819444444444448</v>
      </c>
      <c r="F121" s="7">
        <f>VLOOKUP($C121,'time arriving work calculations'!$C$3:$T$957,8,FALSE)</f>
        <v>-31.999999999999964</v>
      </c>
      <c r="G121" s="7">
        <f>VLOOKUP($C121,'time arriving work calculations'!$C$3:$T$957,13,FALSE)</f>
        <v>49.999999999999908</v>
      </c>
      <c r="H121" s="7">
        <f>VLOOKUP($C121,'time arriving work calculations'!$C$3:$T$957,18,FALSE)</f>
        <v>106.99999999999986</v>
      </c>
    </row>
    <row r="122" spans="1:8" x14ac:dyDescent="0.25">
      <c r="A122" s="6" t="s">
        <v>156</v>
      </c>
      <c r="B122" s="6">
        <v>13140</v>
      </c>
      <c r="C122" s="6" t="s">
        <v>157</v>
      </c>
      <c r="D122" s="6" t="str">
        <f>VLOOKUP($C122,'time arriving work calculations'!$C$3:$T$957,2,FALSE)</f>
        <v>Beaumont, TX</v>
      </c>
      <c r="E122" s="10">
        <f>VLOOKUP($C122,'time arriving work calculations'!$C$3:$T$957,3,FALSE)</f>
        <v>0.28402777777777777</v>
      </c>
      <c r="F122" s="7">
        <f>VLOOKUP($C122,'time arriving work calculations'!$C$3:$T$957,8,FALSE)</f>
        <v>-23</v>
      </c>
      <c r="G122" s="7">
        <f>VLOOKUP($C122,'time arriving work calculations'!$C$3:$T$957,13,FALSE)</f>
        <v>46</v>
      </c>
      <c r="H122" s="7">
        <f>VLOOKUP($C122,'time arriving work calculations'!$C$3:$T$957,18,FALSE)</f>
        <v>110.00000000000001</v>
      </c>
    </row>
    <row r="123" spans="1:8" x14ac:dyDescent="0.25">
      <c r="A123" s="6" t="s">
        <v>1002</v>
      </c>
      <c r="B123" s="6">
        <v>30740</v>
      </c>
      <c r="C123" s="6" t="s">
        <v>1003</v>
      </c>
      <c r="D123" s="6" t="str">
        <f>VLOOKUP($C123,'time arriving work calculations'!$C$3:$T$957,2,FALSE)</f>
        <v>Lincolnton, NC</v>
      </c>
      <c r="E123" s="10">
        <f>VLOOKUP($C123,'time arriving work calculations'!$C$3:$T$957,3,FALSE)</f>
        <v>0.28958333333333336</v>
      </c>
      <c r="F123" s="7">
        <f>VLOOKUP($C123,'time arriving work calculations'!$C$3:$T$957,8,FALSE)</f>
        <v>-17.000000000000021</v>
      </c>
      <c r="G123" s="7">
        <f>VLOOKUP($C123,'time arriving work calculations'!$C$3:$T$957,13,FALSE)</f>
        <v>47.999999999999908</v>
      </c>
      <c r="H123" s="7">
        <f>VLOOKUP($C123,'time arriving work calculations'!$C$3:$T$957,18,FALSE)</f>
        <v>117.9999999999999</v>
      </c>
    </row>
    <row r="124" spans="1:8" x14ac:dyDescent="0.25">
      <c r="A124" s="6" t="s">
        <v>206</v>
      </c>
      <c r="B124" s="6">
        <v>14180</v>
      </c>
      <c r="C124" s="6" t="s">
        <v>207</v>
      </c>
      <c r="D124" s="6" t="str">
        <f>VLOOKUP($C124,'time arriving work calculations'!$C$3:$T$957,2,FALSE)</f>
        <v>Blytheville, AR</v>
      </c>
      <c r="E124" s="10">
        <f>VLOOKUP($C124,'time arriving work calculations'!$C$3:$T$957,3,FALSE)</f>
        <v>0.2722222222222222</v>
      </c>
      <c r="F124" s="7">
        <f>VLOOKUP($C124,'time arriving work calculations'!$C$3:$T$957,8,FALSE)</f>
        <v>-6.9999999999999751</v>
      </c>
      <c r="G124" s="7">
        <f>VLOOKUP($C124,'time arriving work calculations'!$C$3:$T$957,13,FALSE)</f>
        <v>61.000000000000028</v>
      </c>
      <c r="H124" s="7">
        <f>VLOOKUP($C124,'time arriving work calculations'!$C$3:$T$957,18,FALSE)</f>
        <v>149.00000000000011</v>
      </c>
    </row>
    <row r="125" spans="1:8" x14ac:dyDescent="0.25">
      <c r="A125" s="6" t="s">
        <v>934</v>
      </c>
      <c r="B125" s="6">
        <v>29340</v>
      </c>
      <c r="C125" s="6" t="s">
        <v>935</v>
      </c>
      <c r="D125" s="6" t="str">
        <f>VLOOKUP($C125,'time arriving work calculations'!$C$3:$T$957,2,FALSE)</f>
        <v>Lake Charles, LA</v>
      </c>
      <c r="E125" s="10">
        <f>VLOOKUP($C125,'time arriving work calculations'!$C$3:$T$957,3,FALSE)</f>
        <v>0.28194444444444444</v>
      </c>
      <c r="F125" s="7">
        <f>VLOOKUP($C125,'time arriving work calculations'!$C$3:$T$957,8,FALSE)</f>
        <v>-17.000000000000021</v>
      </c>
      <c r="G125" s="7">
        <f>VLOOKUP($C125,'time arriving work calculations'!$C$3:$T$957,13,FALSE)</f>
        <v>48.999999999999986</v>
      </c>
      <c r="H125" s="7">
        <f>VLOOKUP($C125,'time arriving work calculations'!$C$3:$T$957,18,FALSE)</f>
        <v>116</v>
      </c>
    </row>
    <row r="126" spans="1:8" x14ac:dyDescent="0.25">
      <c r="A126" s="6" t="s">
        <v>1310</v>
      </c>
      <c r="B126" s="6">
        <v>36980</v>
      </c>
      <c r="C126" s="6" t="s">
        <v>1311</v>
      </c>
      <c r="D126" s="6" t="str">
        <f>VLOOKUP($C126,'time arriving work calculations'!$C$3:$T$957,2,FALSE)</f>
        <v>Owensboro, KY</v>
      </c>
      <c r="E126" s="10">
        <f>VLOOKUP($C126,'time arriving work calculations'!$C$3:$T$957,3,FALSE)</f>
        <v>0.2638888888888889</v>
      </c>
      <c r="F126" s="7">
        <f>VLOOKUP($C126,'time arriving work calculations'!$C$3:$T$957,8,FALSE)</f>
        <v>20.999999999999925</v>
      </c>
      <c r="G126" s="7">
        <f>VLOOKUP($C126,'time arriving work calculations'!$C$3:$T$957,13,FALSE)</f>
        <v>73.999999999999972</v>
      </c>
      <c r="H126" s="7">
        <f>VLOOKUP($C126,'time arriving work calculations'!$C$3:$T$957,18,FALSE)</f>
        <v>152</v>
      </c>
    </row>
    <row r="127" spans="1:8" x14ac:dyDescent="0.25">
      <c r="A127" s="6" t="s">
        <v>1908</v>
      </c>
      <c r="B127" s="6">
        <v>49700</v>
      </c>
      <c r="C127" s="6" t="s">
        <v>1909</v>
      </c>
      <c r="D127" s="6" t="str">
        <f>VLOOKUP($C127,'time arriving work calculations'!$C$3:$T$957,2,FALSE)</f>
        <v>Yuba City, CA</v>
      </c>
      <c r="E127" s="10">
        <f>VLOOKUP($C127,'time arriving work calculations'!$C$3:$T$957,3,FALSE)</f>
        <v>0.27638888888888885</v>
      </c>
      <c r="F127" s="7">
        <f>VLOOKUP($C127,'time arriving work calculations'!$C$3:$T$957,8,FALSE)</f>
        <v>-15.999999999999863</v>
      </c>
      <c r="G127" s="7">
        <f>VLOOKUP($C127,'time arriving work calculations'!$C$3:$T$957,13,FALSE)</f>
        <v>61.000000000000028</v>
      </c>
      <c r="H127" s="7">
        <f>VLOOKUP($C127,'time arriving work calculations'!$C$3:$T$957,18,FALSE)</f>
        <v>148.00000000000003</v>
      </c>
    </row>
    <row r="128" spans="1:8" x14ac:dyDescent="0.25">
      <c r="A128" s="6" t="s">
        <v>72</v>
      </c>
      <c r="B128" s="6">
        <v>11380</v>
      </c>
      <c r="C128" s="6" t="s">
        <v>73</v>
      </c>
      <c r="D128" s="6" t="str">
        <f>VLOOKUP($C128,'time arriving work calculations'!$C$3:$T$957,2,FALSE)</f>
        <v>Andrews, TX</v>
      </c>
      <c r="E128" s="10">
        <f>VLOOKUP($C128,'time arriving work calculations'!$C$3:$T$957,3,FALSE)</f>
        <v>0.30763888888888891</v>
      </c>
      <c r="F128" s="7">
        <f>VLOOKUP($C128,'time arriving work calculations'!$C$3:$T$957,8,FALSE)</f>
        <v>-50.000000000000057</v>
      </c>
      <c r="G128" s="7">
        <f>VLOOKUP($C128,'time arriving work calculations'!$C$3:$T$957,13,FALSE)</f>
        <v>6.9999999999999751</v>
      </c>
      <c r="H128" s="7">
        <f>VLOOKUP($C128,'time arriving work calculations'!$C$3:$T$957,18,FALSE)</f>
        <v>73.000000000000057</v>
      </c>
    </row>
    <row r="129" spans="1:8" x14ac:dyDescent="0.25">
      <c r="A129" s="6" t="s">
        <v>760</v>
      </c>
      <c r="B129" s="6">
        <v>25760</v>
      </c>
      <c r="C129" s="6" t="s">
        <v>761</v>
      </c>
      <c r="D129" s="6" t="str">
        <f>VLOOKUP($C129,'time arriving work calculations'!$C$3:$T$957,2,FALSE)</f>
        <v>Helena, AR</v>
      </c>
      <c r="E129" s="10">
        <f>VLOOKUP($C129,'time arriving work calculations'!$C$3:$T$957,3,FALSE)</f>
        <v>0.27430555555555552</v>
      </c>
      <c r="F129" s="7">
        <f>VLOOKUP($C129,'time arriving work calculations'!$C$3:$T$957,8,FALSE)</f>
        <v>1.9999999999999929</v>
      </c>
      <c r="G129" s="7">
        <f>VLOOKUP($C129,'time arriving work calculations'!$C$3:$T$957,13,FALSE)</f>
        <v>56.000000000000036</v>
      </c>
      <c r="H129" s="7">
        <f>VLOOKUP($C129,'time arriving work calculations'!$C$3:$T$957,18,FALSE)</f>
        <v>116.00000000000014</v>
      </c>
    </row>
    <row r="130" spans="1:8" x14ac:dyDescent="0.25">
      <c r="A130" s="6" t="s">
        <v>1566</v>
      </c>
      <c r="B130" s="6">
        <v>42380</v>
      </c>
      <c r="C130" s="6" t="s">
        <v>1567</v>
      </c>
      <c r="D130" s="6" t="str">
        <f>VLOOKUP($C130,'time arriving work calculations'!$C$3:$T$957,2,FALSE)</f>
        <v>Sayre, PA</v>
      </c>
      <c r="E130" s="10">
        <f>VLOOKUP($C130,'time arriving work calculations'!$C$3:$T$957,3,FALSE)</f>
        <v>0.27638888888888885</v>
      </c>
      <c r="F130" s="7">
        <f>VLOOKUP($C130,'time arriving work calculations'!$C$3:$T$957,8,FALSE)</f>
        <v>-14.999999999999947</v>
      </c>
      <c r="G130" s="7">
        <f>VLOOKUP($C130,'time arriving work calculations'!$C$3:$T$957,13,FALSE)</f>
        <v>58.000000000000028</v>
      </c>
      <c r="H130" s="7">
        <f>VLOOKUP($C130,'time arriving work calculations'!$C$3:$T$957,18,FALSE)</f>
        <v>128.00000000000011</v>
      </c>
    </row>
    <row r="131" spans="1:8" x14ac:dyDescent="0.25">
      <c r="A131" s="6" t="s">
        <v>588</v>
      </c>
      <c r="B131" s="6">
        <v>22180</v>
      </c>
      <c r="C131" s="6" t="s">
        <v>589</v>
      </c>
      <c r="D131" s="6" t="str">
        <f>VLOOKUP($C131,'time arriving work calculations'!$C$3:$T$957,2,FALSE)</f>
        <v>Fayetteville, NC</v>
      </c>
      <c r="E131" s="10">
        <f>VLOOKUP($C131,'time arriving work calculations'!$C$3:$T$957,3,FALSE)</f>
        <v>0.28333333333333333</v>
      </c>
      <c r="F131" s="7">
        <f>VLOOKUP($C131,'time arriving work calculations'!$C$3:$T$957,8,FALSE)</f>
        <v>-23.999999999999915</v>
      </c>
      <c r="G131" s="7">
        <f>VLOOKUP($C131,'time arriving work calculations'!$C$3:$T$957,13,FALSE)</f>
        <v>49.999999999999986</v>
      </c>
      <c r="H131" s="7">
        <f>VLOOKUP($C131,'time arriving work calculations'!$C$3:$T$957,18,FALSE)</f>
        <v>118.99999999999997</v>
      </c>
    </row>
    <row r="132" spans="1:8" x14ac:dyDescent="0.25">
      <c r="A132" s="6" t="s">
        <v>484</v>
      </c>
      <c r="B132" s="6">
        <v>20020</v>
      </c>
      <c r="C132" s="6" t="s">
        <v>485</v>
      </c>
      <c r="D132" s="6" t="str">
        <f>VLOOKUP($C132,'time arriving work calculations'!$C$3:$T$957,2,FALSE)</f>
        <v>Dothan, AL</v>
      </c>
      <c r="E132" s="10">
        <f>VLOOKUP($C132,'time arriving work calculations'!$C$3:$T$957,3,FALSE)</f>
        <v>0.25972222222222224</v>
      </c>
      <c r="F132" s="7">
        <f>VLOOKUP($C132,'time arriving work calculations'!$C$3:$T$957,8,FALSE)</f>
        <v>25.999999999999986</v>
      </c>
      <c r="G132" s="7">
        <f>VLOOKUP($C132,'time arriving work calculations'!$C$3:$T$957,13,FALSE)</f>
        <v>81.999999999999943</v>
      </c>
      <c r="H132" s="7">
        <f>VLOOKUP($C132,'time arriving work calculations'!$C$3:$T$957,18,FALSE)</f>
        <v>146.00000000000003</v>
      </c>
    </row>
    <row r="133" spans="1:8" x14ac:dyDescent="0.25">
      <c r="A133" s="6" t="s">
        <v>1714</v>
      </c>
      <c r="B133" s="6">
        <v>45380</v>
      </c>
      <c r="C133" s="6" t="s">
        <v>1715</v>
      </c>
      <c r="D133" s="6" t="str">
        <f>VLOOKUP($C133,'time arriving work calculations'!$C$3:$T$957,2,FALSE)</f>
        <v>Taylorville, IL</v>
      </c>
      <c r="E133" s="10">
        <f>VLOOKUP($C133,'time arriving work calculations'!$C$3:$T$957,3,FALSE)</f>
        <v>0.27013888888888887</v>
      </c>
      <c r="F133" s="7">
        <f>VLOOKUP($C133,'time arriving work calculations'!$C$3:$T$957,8,FALSE)</f>
        <v>3.9999999999999858</v>
      </c>
      <c r="G133" s="7">
        <f>VLOOKUP($C133,'time arriving work calculations'!$C$3:$T$957,13,FALSE)</f>
        <v>69</v>
      </c>
      <c r="H133" s="7">
        <f>VLOOKUP($C133,'time arriving work calculations'!$C$3:$T$957,18,FALSE)</f>
        <v>127.00000000000011</v>
      </c>
    </row>
    <row r="134" spans="1:8" x14ac:dyDescent="0.25">
      <c r="A134" s="6" t="s">
        <v>680</v>
      </c>
      <c r="B134" s="6">
        <v>24180</v>
      </c>
      <c r="C134" s="6" t="s">
        <v>681</v>
      </c>
      <c r="D134" s="6" t="str">
        <f>VLOOKUP($C134,'time arriving work calculations'!$C$3:$T$957,2,FALSE)</f>
        <v>Granbury, TX</v>
      </c>
      <c r="E134" s="10">
        <f>VLOOKUP($C134,'time arriving work calculations'!$C$3:$T$957,3,FALSE)</f>
        <v>0.29444444444444445</v>
      </c>
      <c r="F134" s="7">
        <f>VLOOKUP($C134,'time arriving work calculations'!$C$3:$T$957,8,FALSE)</f>
        <v>-32.999999999999964</v>
      </c>
      <c r="G134" s="7">
        <f>VLOOKUP($C134,'time arriving work calculations'!$C$3:$T$957,13,FALSE)</f>
        <v>36.99999999999995</v>
      </c>
      <c r="H134" s="7">
        <f>VLOOKUP($C134,'time arriving work calculations'!$C$3:$T$957,18,FALSE)</f>
        <v>100.00000000000006</v>
      </c>
    </row>
    <row r="135" spans="1:8" x14ac:dyDescent="0.25">
      <c r="A135" s="6" t="s">
        <v>332</v>
      </c>
      <c r="B135" s="6">
        <v>16900</v>
      </c>
      <c r="C135" s="6" t="s">
        <v>333</v>
      </c>
      <c r="D135" s="6" t="str">
        <f>VLOOKUP($C135,'time arriving work calculations'!$C$3:$T$957,2,FALSE)</f>
        <v>Chester, SC</v>
      </c>
      <c r="E135" s="10">
        <f>VLOOKUP($C135,'time arriving work calculations'!$C$3:$T$957,3,FALSE)</f>
        <v>0.28958333333333336</v>
      </c>
      <c r="F135" s="7">
        <f>VLOOKUP($C135,'time arriving work calculations'!$C$3:$T$957,8,FALSE)</f>
        <v>-12.000000000000037</v>
      </c>
      <c r="G135" s="7">
        <f>VLOOKUP($C135,'time arriving work calculations'!$C$3:$T$957,13,FALSE)</f>
        <v>47.999999999999908</v>
      </c>
      <c r="H135" s="7">
        <f>VLOOKUP($C135,'time arriving work calculations'!$C$3:$T$957,18,FALSE)</f>
        <v>114.99999999999999</v>
      </c>
    </row>
    <row r="136" spans="1:8" x14ac:dyDescent="0.25">
      <c r="A136" s="6" t="s">
        <v>458</v>
      </c>
      <c r="B136" s="6">
        <v>19540</v>
      </c>
      <c r="C136" s="6" t="s">
        <v>459</v>
      </c>
      <c r="D136" s="6" t="str">
        <f>VLOOKUP($C136,'time arriving work calculations'!$C$3:$T$957,2,FALSE)</f>
        <v>Decatur, IN</v>
      </c>
      <c r="E136" s="10">
        <f>VLOOKUP($C136,'time arriving work calculations'!$C$3:$T$957,3,FALSE)</f>
        <v>0.29930555555555555</v>
      </c>
      <c r="F136" s="7">
        <f>VLOOKUP($C136,'time arriving work calculations'!$C$3:$T$957,8,FALSE)</f>
        <v>-49.999999999999986</v>
      </c>
      <c r="G136" s="7">
        <f>VLOOKUP($C136,'time arriving work calculations'!$C$3:$T$957,13,FALSE)</f>
        <v>23</v>
      </c>
      <c r="H136" s="7">
        <f>VLOOKUP($C136,'time arriving work calculations'!$C$3:$T$957,18,FALSE)</f>
        <v>88.000000000000085</v>
      </c>
    </row>
    <row r="137" spans="1:8" x14ac:dyDescent="0.25">
      <c r="A137" s="6" t="s">
        <v>1098</v>
      </c>
      <c r="B137" s="6">
        <v>32620</v>
      </c>
      <c r="C137" s="6" t="s">
        <v>1099</v>
      </c>
      <c r="D137" s="6" t="str">
        <f>VLOOKUP($C137,'time arriving work calculations'!$C$3:$T$957,2,FALSE)</f>
        <v>McComb, MS</v>
      </c>
      <c r="E137" s="10">
        <f>VLOOKUP($C137,'time arriving work calculations'!$C$3:$T$957,3,FALSE)</f>
        <v>0.27430555555555552</v>
      </c>
      <c r="F137" s="7">
        <f>VLOOKUP($C137,'time arriving work calculations'!$C$3:$T$957,8,FALSE)</f>
        <v>3.9999999999999858</v>
      </c>
      <c r="G137" s="7">
        <f>VLOOKUP($C137,'time arriving work calculations'!$C$3:$T$957,13,FALSE)</f>
        <v>61.000000000000028</v>
      </c>
      <c r="H137" s="7">
        <f>VLOOKUP($C137,'time arriving work calculations'!$C$3:$T$957,18,FALSE)</f>
        <v>147.00000000000006</v>
      </c>
    </row>
    <row r="138" spans="1:8" x14ac:dyDescent="0.25">
      <c r="A138" s="6" t="s">
        <v>1856</v>
      </c>
      <c r="B138" s="6">
        <v>48500</v>
      </c>
      <c r="C138" s="6" t="s">
        <v>1857</v>
      </c>
      <c r="D138" s="6" t="str">
        <f>VLOOKUP($C138,'time arriving work calculations'!$C$3:$T$957,2,FALSE)</f>
        <v>West Point, MS</v>
      </c>
      <c r="E138" s="10">
        <f>VLOOKUP($C138,'time arriving work calculations'!$C$3:$T$957,3,FALSE)</f>
        <v>0.26874999999999999</v>
      </c>
      <c r="F138" s="7">
        <f>VLOOKUP($C138,'time arriving work calculations'!$C$3:$T$957,8,FALSE)</f>
        <v>-6.9999999999999751</v>
      </c>
      <c r="G138" s="7">
        <f>VLOOKUP($C138,'time arriving work calculations'!$C$3:$T$957,13,FALSE)</f>
        <v>69.999999999999986</v>
      </c>
      <c r="H138" s="7">
        <f>VLOOKUP($C138,'time arriving work calculations'!$C$3:$T$957,18,FALSE)</f>
        <v>160</v>
      </c>
    </row>
    <row r="139" spans="1:8" x14ac:dyDescent="0.25">
      <c r="A139" s="6" t="s">
        <v>1346</v>
      </c>
      <c r="B139" s="6">
        <v>37740</v>
      </c>
      <c r="C139" s="6" t="s">
        <v>1347</v>
      </c>
      <c r="D139" s="6" t="str">
        <f>VLOOKUP($C139,'time arriving work calculations'!$C$3:$T$957,2,FALSE)</f>
        <v>Payson, AZ</v>
      </c>
      <c r="E139" s="10">
        <f>VLOOKUP($C139,'time arriving work calculations'!$C$3:$T$957,3,FALSE)</f>
        <v>0.26319444444444445</v>
      </c>
      <c r="F139" s="7">
        <f>VLOOKUP($C139,'time arriving work calculations'!$C$3:$T$957,8,FALSE)</f>
        <v>-8.0000000000000515</v>
      </c>
      <c r="G139" s="7">
        <f>VLOOKUP($C139,'time arriving work calculations'!$C$3:$T$957,13,FALSE)</f>
        <v>72.999999999999986</v>
      </c>
      <c r="H139" s="7">
        <f>VLOOKUP($C139,'time arriving work calculations'!$C$3:$T$957,18,FALSE)</f>
        <v>134.00000000000009</v>
      </c>
    </row>
    <row r="140" spans="1:8" x14ac:dyDescent="0.25">
      <c r="A140" s="6" t="s">
        <v>1006</v>
      </c>
      <c r="B140" s="6">
        <v>30820</v>
      </c>
      <c r="C140" s="6" t="s">
        <v>1007</v>
      </c>
      <c r="D140" s="6" t="str">
        <f>VLOOKUP($C140,'time arriving work calculations'!$C$3:$T$957,2,FALSE)</f>
        <v>Lock Haven, PA</v>
      </c>
      <c r="E140" s="10">
        <f>VLOOKUP($C140,'time arriving work calculations'!$C$3:$T$957,3,FALSE)</f>
        <v>0.27847222222222223</v>
      </c>
      <c r="F140" s="7">
        <f>VLOOKUP($C140,'time arriving work calculations'!$C$3:$T$957,8,FALSE)</f>
        <v>-15.000000000000027</v>
      </c>
      <c r="G140" s="7">
        <f>VLOOKUP($C140,'time arriving work calculations'!$C$3:$T$957,13,FALSE)</f>
        <v>54.999999999999964</v>
      </c>
      <c r="H140" s="7">
        <f>VLOOKUP($C140,'time arriving work calculations'!$C$3:$T$957,18,FALSE)</f>
        <v>150.00000000000003</v>
      </c>
    </row>
    <row r="141" spans="1:8" x14ac:dyDescent="0.25">
      <c r="A141" s="6" t="s">
        <v>118</v>
      </c>
      <c r="B141" s="6">
        <v>12300</v>
      </c>
      <c r="C141" s="6" t="s">
        <v>119</v>
      </c>
      <c r="D141" s="6" t="str">
        <f>VLOOKUP($C141,'time arriving work calculations'!$C$3:$T$957,2,FALSE)</f>
        <v>Augusta, ME</v>
      </c>
      <c r="E141" s="10">
        <f>VLOOKUP($C141,'time arriving work calculations'!$C$3:$T$957,3,FALSE)</f>
        <v>0.25694444444444448</v>
      </c>
      <c r="F141" s="7">
        <f>VLOOKUP($C141,'time arriving work calculations'!$C$3:$T$957,8,FALSE)</f>
        <v>25.999999999999908</v>
      </c>
      <c r="G141" s="7">
        <f>VLOOKUP($C141,'time arriving work calculations'!$C$3:$T$957,13,FALSE)</f>
        <v>88.999999999999929</v>
      </c>
      <c r="H141" s="7">
        <f>VLOOKUP($C141,'time arriving work calculations'!$C$3:$T$957,18,FALSE)</f>
        <v>150.00000000000003</v>
      </c>
    </row>
    <row r="142" spans="1:8" x14ac:dyDescent="0.25">
      <c r="A142" s="6" t="s">
        <v>1396</v>
      </c>
      <c r="B142" s="6">
        <v>38700</v>
      </c>
      <c r="C142" s="6" t="s">
        <v>1397</v>
      </c>
      <c r="D142" s="6" t="str">
        <f>VLOOKUP($C142,'time arriving work calculations'!$C$3:$T$957,2,FALSE)</f>
        <v>Pontiac, IL</v>
      </c>
      <c r="E142" s="10">
        <f>VLOOKUP($C142,'time arriving work calculations'!$C$3:$T$957,3,FALSE)</f>
        <v>0.26805555555555555</v>
      </c>
      <c r="F142" s="7">
        <f>VLOOKUP($C142,'time arriving work calculations'!$C$3:$T$957,8,FALSE)</f>
        <v>1.9999999999999929</v>
      </c>
      <c r="G142" s="7">
        <f>VLOOKUP($C142,'time arriving work calculations'!$C$3:$T$957,13,FALSE)</f>
        <v>66</v>
      </c>
      <c r="H142" s="7">
        <f>VLOOKUP($C142,'time arriving work calculations'!$C$3:$T$957,18,FALSE)</f>
        <v>135.00000000000009</v>
      </c>
    </row>
    <row r="143" spans="1:8" x14ac:dyDescent="0.25">
      <c r="A143" s="6" t="s">
        <v>1200</v>
      </c>
      <c r="B143" s="6">
        <v>34700</v>
      </c>
      <c r="C143" s="6" t="s">
        <v>1201</v>
      </c>
      <c r="D143" s="6" t="str">
        <f>VLOOKUP($C143,'time arriving work calculations'!$C$3:$T$957,2,FALSE)</f>
        <v>Muscatine, IA</v>
      </c>
      <c r="E143" s="10">
        <f>VLOOKUP($C143,'time arriving work calculations'!$C$3:$T$957,3,FALSE)</f>
        <v>0.27499999999999997</v>
      </c>
      <c r="F143" s="7">
        <f>VLOOKUP($C143,'time arriving work calculations'!$C$3:$T$957,8,FALSE)</f>
        <v>-15.999999999999943</v>
      </c>
      <c r="G143" s="7">
        <f>VLOOKUP($C143,'time arriving work calculations'!$C$3:$T$957,13,FALSE)</f>
        <v>58.000000000000028</v>
      </c>
      <c r="H143" s="7">
        <f>VLOOKUP($C143,'time arriving work calculations'!$C$3:$T$957,18,FALSE)</f>
        <v>154</v>
      </c>
    </row>
    <row r="144" spans="1:8" x14ac:dyDescent="0.25">
      <c r="A144" s="6" t="s">
        <v>622</v>
      </c>
      <c r="B144" s="6">
        <v>22820</v>
      </c>
      <c r="C144" s="6" t="s">
        <v>623</v>
      </c>
      <c r="D144" s="6" t="str">
        <f>VLOOKUP($C144,'time arriving work calculations'!$C$3:$T$957,2,FALSE)</f>
        <v>Fort Morgan, CO</v>
      </c>
      <c r="E144" s="10">
        <f>VLOOKUP($C144,'time arriving work calculations'!$C$3:$T$957,3,FALSE)</f>
        <v>0.26874999999999999</v>
      </c>
      <c r="F144" s="7">
        <f>VLOOKUP($C144,'time arriving work calculations'!$C$3:$T$957,8,FALSE)</f>
        <v>-2.9999999999999893</v>
      </c>
      <c r="G144" s="7">
        <f>VLOOKUP($C144,'time arriving work calculations'!$C$3:$T$957,13,FALSE)</f>
        <v>62.999999999999936</v>
      </c>
      <c r="H144" s="7">
        <f>VLOOKUP($C144,'time arriving work calculations'!$C$3:$T$957,18,FALSE)</f>
        <v>128.99999999999994</v>
      </c>
    </row>
    <row r="145" spans="1:8" x14ac:dyDescent="0.25">
      <c r="A145" s="6" t="s">
        <v>842</v>
      </c>
      <c r="B145" s="6">
        <v>27380</v>
      </c>
      <c r="C145" s="6" t="s">
        <v>843</v>
      </c>
      <c r="D145" s="6" t="str">
        <f>VLOOKUP($C145,'time arriving work calculations'!$C$3:$T$957,2,FALSE)</f>
        <v>Jacksonville, TX</v>
      </c>
      <c r="E145" s="10">
        <f>VLOOKUP($C145,'time arriving work calculations'!$C$3:$T$957,3,FALSE)</f>
        <v>0.28750000000000003</v>
      </c>
      <c r="F145" s="7">
        <f>VLOOKUP($C145,'time arriving work calculations'!$C$3:$T$957,8,FALSE)</f>
        <v>-7.9936057773011271E-14</v>
      </c>
      <c r="G145" s="7">
        <f>VLOOKUP($C145,'time arriving work calculations'!$C$3:$T$957,13,FALSE)</f>
        <v>41.999999999999929</v>
      </c>
      <c r="H145" s="7">
        <f>VLOOKUP($C145,'time arriving work calculations'!$C$3:$T$957,18,FALSE)</f>
        <v>94.999999999999915</v>
      </c>
    </row>
    <row r="146" spans="1:8" x14ac:dyDescent="0.25">
      <c r="A146" s="6" t="s">
        <v>286</v>
      </c>
      <c r="B146" s="6">
        <v>15900</v>
      </c>
      <c r="C146" s="6" t="s">
        <v>287</v>
      </c>
      <c r="D146" s="6" t="str">
        <f>VLOOKUP($C146,'time arriving work calculations'!$C$3:$T$957,2,FALSE)</f>
        <v>Canton, IL</v>
      </c>
      <c r="E146" s="10">
        <f>VLOOKUP($C146,'time arriving work calculations'!$C$3:$T$957,3,FALSE)</f>
        <v>0.2722222222222222</v>
      </c>
      <c r="F146" s="7">
        <f>VLOOKUP($C146,'time arriving work calculations'!$C$3:$T$957,8,FALSE)</f>
        <v>-10.999999999999961</v>
      </c>
      <c r="G146" s="7">
        <f>VLOOKUP($C146,'time arriving work calculations'!$C$3:$T$957,13,FALSE)</f>
        <v>69</v>
      </c>
      <c r="H146" s="7">
        <f>VLOOKUP($C146,'time arriving work calculations'!$C$3:$T$957,18,FALSE)</f>
        <v>137</v>
      </c>
    </row>
    <row r="147" spans="1:8" x14ac:dyDescent="0.25">
      <c r="A147" s="6" t="s">
        <v>1798</v>
      </c>
      <c r="B147" s="6">
        <v>47080</v>
      </c>
      <c r="C147" s="6" t="s">
        <v>1799</v>
      </c>
      <c r="D147" s="6" t="str">
        <f>VLOOKUP($C147,'time arriving work calculations'!$C$3:$T$957,2,FALSE)</f>
        <v>Vidalia, GA</v>
      </c>
      <c r="E147" s="10">
        <f>VLOOKUP($C147,'time arriving work calculations'!$C$3:$T$957,3,FALSE)</f>
        <v>0.29305555555555557</v>
      </c>
      <c r="F147" s="7">
        <f>VLOOKUP($C147,'time arriving work calculations'!$C$3:$T$957,8,FALSE)</f>
        <v>-26.999999999999986</v>
      </c>
      <c r="G147" s="7">
        <f>VLOOKUP($C147,'time arriving work calculations'!$C$3:$T$957,13,FALSE)</f>
        <v>33.999999999999957</v>
      </c>
      <c r="H147" s="7">
        <f>VLOOKUP($C147,'time arriving work calculations'!$C$3:$T$957,18,FALSE)</f>
        <v>82.000000000000028</v>
      </c>
    </row>
    <row r="148" spans="1:8" x14ac:dyDescent="0.25">
      <c r="A148" s="6" t="s">
        <v>1470</v>
      </c>
      <c r="B148" s="6">
        <v>40300</v>
      </c>
      <c r="C148" s="6" t="s">
        <v>1471</v>
      </c>
      <c r="D148" s="6" t="str">
        <f>VLOOKUP($C148,'time arriving work calculations'!$C$3:$T$957,2,FALSE)</f>
        <v>Rochelle, IL</v>
      </c>
      <c r="E148" s="10">
        <f>VLOOKUP($C148,'time arriving work calculations'!$C$3:$T$957,3,FALSE)</f>
        <v>0.26944444444444443</v>
      </c>
      <c r="F148" s="7">
        <f>VLOOKUP($C148,'time arriving work calculations'!$C$3:$T$957,8,FALSE)</f>
        <v>-5.9999999999999787</v>
      </c>
      <c r="G148" s="7">
        <f>VLOOKUP($C148,'time arriving work calculations'!$C$3:$T$957,13,FALSE)</f>
        <v>71.999999999999972</v>
      </c>
      <c r="H148" s="7">
        <f>VLOOKUP($C148,'time arriving work calculations'!$C$3:$T$957,18,FALSE)</f>
        <v>154</v>
      </c>
    </row>
    <row r="149" spans="1:8" x14ac:dyDescent="0.25">
      <c r="A149" s="6" t="s">
        <v>1090</v>
      </c>
      <c r="B149" s="6">
        <v>32460</v>
      </c>
      <c r="C149" s="6" t="s">
        <v>1091</v>
      </c>
      <c r="D149" s="6" t="str">
        <f>VLOOKUP($C149,'time arriving work calculations'!$C$3:$T$957,2,FALSE)</f>
        <v>Mayfield, KY</v>
      </c>
      <c r="E149" s="10">
        <f>VLOOKUP($C149,'time arriving work calculations'!$C$3:$T$957,3,FALSE)</f>
        <v>0.26874999999999999</v>
      </c>
      <c r="F149" s="7">
        <f>VLOOKUP($C149,'time arriving work calculations'!$C$3:$T$957,8,FALSE)</f>
        <v>18.999999999999932</v>
      </c>
      <c r="G149" s="7">
        <f>VLOOKUP($C149,'time arriving work calculations'!$C$3:$T$957,13,FALSE)</f>
        <v>71</v>
      </c>
      <c r="H149" s="7">
        <f>VLOOKUP($C149,'time arriving work calculations'!$C$3:$T$957,18,FALSE)</f>
        <v>147.00000000000006</v>
      </c>
    </row>
    <row r="150" spans="1:8" x14ac:dyDescent="0.25">
      <c r="A150" s="6" t="s">
        <v>18</v>
      </c>
      <c r="B150" s="6">
        <v>10380</v>
      </c>
      <c r="C150" s="6" t="s">
        <v>19</v>
      </c>
      <c r="D150" s="6" t="str">
        <f>VLOOKUP($C150,'time arriving work calculations'!$C$3:$T$957,2,FALSE)</f>
        <v>Aguadilla, PR</v>
      </c>
      <c r="E150" s="10">
        <f>VLOOKUP($C150,'time arriving work calculations'!$C$3:$T$957,3,FALSE)</f>
        <v>0.26597222222222222</v>
      </c>
      <c r="F150" s="7">
        <f>VLOOKUP($C150,'time arriving work calculations'!$C$3:$T$957,8,FALSE)</f>
        <v>19.999999999999929</v>
      </c>
      <c r="G150" s="7">
        <f>VLOOKUP($C150,'time arriving work calculations'!$C$3:$T$957,13,FALSE)</f>
        <v>76.999999999999972</v>
      </c>
      <c r="H150" s="7">
        <f>VLOOKUP($C150,'time arriving work calculations'!$C$3:$T$957,18,FALSE)</f>
        <v>136</v>
      </c>
    </row>
    <row r="151" spans="1:8" x14ac:dyDescent="0.25">
      <c r="A151" s="6" t="s">
        <v>608</v>
      </c>
      <c r="B151" s="6">
        <v>22540</v>
      </c>
      <c r="C151" s="6" t="s">
        <v>609</v>
      </c>
      <c r="D151" s="6" t="str">
        <f>VLOOKUP($C151,'time arriving work calculations'!$C$3:$T$957,2,FALSE)</f>
        <v>Fond du Lac, WI</v>
      </c>
      <c r="E151" s="10">
        <f>VLOOKUP($C151,'time arriving work calculations'!$C$3:$T$957,3,FALSE)</f>
        <v>0.2673611111111111</v>
      </c>
      <c r="F151" s="7">
        <f>VLOOKUP($C151,'time arriving work calculations'!$C$3:$T$957,8,FALSE)</f>
        <v>0.99999999999999645</v>
      </c>
      <c r="G151" s="7">
        <f>VLOOKUP($C151,'time arriving work calculations'!$C$3:$T$957,13,FALSE)</f>
        <v>71</v>
      </c>
      <c r="H151" s="7">
        <f>VLOOKUP($C151,'time arriving work calculations'!$C$3:$T$957,18,FALSE)</f>
        <v>175.00000000000003</v>
      </c>
    </row>
    <row r="152" spans="1:8" x14ac:dyDescent="0.25">
      <c r="A152" s="6" t="s">
        <v>1594</v>
      </c>
      <c r="B152" s="6">
        <v>42900</v>
      </c>
      <c r="C152" s="6" t="s">
        <v>1595</v>
      </c>
      <c r="D152" s="6" t="str">
        <f>VLOOKUP($C152,'time arriving work calculations'!$C$3:$T$957,2,FALSE)</f>
        <v>Seneca Falls, NY</v>
      </c>
      <c r="E152" s="10">
        <f>VLOOKUP($C152,'time arriving work calculations'!$C$3:$T$957,3,FALSE)</f>
        <v>0.27708333333333335</v>
      </c>
      <c r="F152" s="7">
        <f>VLOOKUP($C152,'time arriving work calculations'!$C$3:$T$957,8,FALSE)</f>
        <v>-7.0000000000000551</v>
      </c>
      <c r="G152" s="7">
        <f>VLOOKUP($C152,'time arriving work calculations'!$C$3:$T$957,13,FALSE)</f>
        <v>58.99999999999995</v>
      </c>
      <c r="H152" s="7">
        <f>VLOOKUP($C152,'time arriving work calculations'!$C$3:$T$957,18,FALSE)</f>
        <v>125.99999999999996</v>
      </c>
    </row>
    <row r="153" spans="1:8" x14ac:dyDescent="0.25">
      <c r="A153" s="6" t="s">
        <v>1770</v>
      </c>
      <c r="B153" s="6">
        <v>46460</v>
      </c>
      <c r="C153" s="6" t="s">
        <v>1771</v>
      </c>
      <c r="D153" s="6" t="str">
        <f>VLOOKUP($C153,'time arriving work calculations'!$C$3:$T$957,2,FALSE)</f>
        <v>Union City, TN</v>
      </c>
      <c r="E153" s="10">
        <f>VLOOKUP($C153,'time arriving work calculations'!$C$3:$T$957,3,FALSE)</f>
        <v>0.26944444444444443</v>
      </c>
      <c r="F153" s="7">
        <f>VLOOKUP($C153,'time arriving work calculations'!$C$3:$T$957,8,FALSE)</f>
        <v>18.000000000000014</v>
      </c>
      <c r="G153" s="7">
        <f>VLOOKUP($C153,'time arriving work calculations'!$C$3:$T$957,13,FALSE)</f>
        <v>68</v>
      </c>
      <c r="H153" s="7">
        <f>VLOOKUP($C153,'time arriving work calculations'!$C$3:$T$957,18,FALSE)</f>
        <v>138.00000000000006</v>
      </c>
    </row>
    <row r="154" spans="1:8" x14ac:dyDescent="0.25">
      <c r="A154" s="6" t="s">
        <v>1746</v>
      </c>
      <c r="B154" s="6">
        <v>45980</v>
      </c>
      <c r="C154" s="6" t="s">
        <v>1747</v>
      </c>
      <c r="D154" s="6" t="str">
        <f>VLOOKUP($C154,'time arriving work calculations'!$C$3:$T$957,2,FALSE)</f>
        <v>Troy, AL</v>
      </c>
      <c r="E154" s="10">
        <f>VLOOKUP($C154,'time arriving work calculations'!$C$3:$T$957,3,FALSE)</f>
        <v>0.26180555555555557</v>
      </c>
      <c r="F154" s="7">
        <f>VLOOKUP($C154,'time arriving work calculations'!$C$3:$T$957,8,FALSE)</f>
        <v>8.999999999999968</v>
      </c>
      <c r="G154" s="7">
        <f>VLOOKUP($C154,'time arriving work calculations'!$C$3:$T$957,13,FALSE)</f>
        <v>75.999999999999972</v>
      </c>
      <c r="H154" s="7">
        <f>VLOOKUP($C154,'time arriving work calculations'!$C$3:$T$957,18,FALSE)</f>
        <v>155</v>
      </c>
    </row>
    <row r="155" spans="1:8" x14ac:dyDescent="0.25">
      <c r="A155" s="6" t="s">
        <v>1462</v>
      </c>
      <c r="B155" s="6">
        <v>40140</v>
      </c>
      <c r="C155" s="6" t="s">
        <v>1463</v>
      </c>
      <c r="D155" s="6" t="str">
        <f>VLOOKUP($C155,'time arriving work calculations'!$C$3:$T$957,2,FALSE)</f>
        <v>Riverside, CA</v>
      </c>
      <c r="E155" s="10">
        <f>VLOOKUP($C155,'time arriving work calculations'!$C$3:$T$957,3,FALSE)</f>
        <v>0.26527777777777778</v>
      </c>
      <c r="F155" s="7">
        <f>VLOOKUP($C155,'time arriving work calculations'!$C$3:$T$957,8,FALSE)</f>
        <v>0</v>
      </c>
      <c r="G155" s="7">
        <f>VLOOKUP($C155,'time arriving work calculations'!$C$3:$T$957,13,FALSE)</f>
        <v>80.999999999999957</v>
      </c>
      <c r="H155" s="7">
        <f>VLOOKUP($C155,'time arriving work calculations'!$C$3:$T$957,18,FALSE)</f>
        <v>179</v>
      </c>
    </row>
    <row r="156" spans="1:8" x14ac:dyDescent="0.25">
      <c r="A156" s="6" t="s">
        <v>1806</v>
      </c>
      <c r="B156" s="6">
        <v>47300</v>
      </c>
      <c r="C156" s="6" t="s">
        <v>1807</v>
      </c>
      <c r="D156" s="6" t="str">
        <f>VLOOKUP($C156,'time arriving work calculations'!$C$3:$T$957,2,FALSE)</f>
        <v>Visalia, CA</v>
      </c>
      <c r="E156" s="10">
        <f>VLOOKUP($C156,'time arriving work calculations'!$C$3:$T$957,3,FALSE)</f>
        <v>0.27013888888888887</v>
      </c>
      <c r="F156" s="7">
        <f>VLOOKUP($C156,'time arriving work calculations'!$C$3:$T$957,8,FALSE)</f>
        <v>-13.000000000000034</v>
      </c>
      <c r="G156" s="7">
        <f>VLOOKUP($C156,'time arriving work calculations'!$C$3:$T$957,13,FALSE)</f>
        <v>68</v>
      </c>
      <c r="H156" s="7">
        <f>VLOOKUP($C156,'time arriving work calculations'!$C$3:$T$957,18,FALSE)</f>
        <v>141.00000000000006</v>
      </c>
    </row>
    <row r="157" spans="1:8" x14ac:dyDescent="0.25">
      <c r="A157" s="6" t="s">
        <v>1598</v>
      </c>
      <c r="B157" s="6">
        <v>42980</v>
      </c>
      <c r="C157" s="6" t="s">
        <v>1599</v>
      </c>
      <c r="D157" s="6" t="str">
        <f>VLOOKUP($C157,'time arriving work calculations'!$C$3:$T$957,2,FALSE)</f>
        <v>Seymour, IN</v>
      </c>
      <c r="E157" s="10">
        <f>VLOOKUP($C157,'time arriving work calculations'!$C$3:$T$957,3,FALSE)</f>
        <v>0.30208333333333331</v>
      </c>
      <c r="F157" s="7">
        <f>VLOOKUP($C157,'time arriving work calculations'!$C$3:$T$957,8,FALSE)</f>
        <v>-51.999999999999972</v>
      </c>
      <c r="G157" s="7">
        <f>VLOOKUP($C157,'time arriving work calculations'!$C$3:$T$957,13,FALSE)</f>
        <v>22</v>
      </c>
      <c r="H157" s="7">
        <f>VLOOKUP($C157,'time arriving work calculations'!$C$3:$T$957,18,FALSE)</f>
        <v>118.99999999999997</v>
      </c>
    </row>
    <row r="158" spans="1:8" x14ac:dyDescent="0.25">
      <c r="A158" s="6" t="s">
        <v>1794</v>
      </c>
      <c r="B158" s="6">
        <v>46980</v>
      </c>
      <c r="C158" s="6" t="s">
        <v>1795</v>
      </c>
      <c r="D158" s="6" t="str">
        <f>VLOOKUP($C158,'time arriving work calculations'!$C$3:$T$957,2,FALSE)</f>
        <v>Vicksburg, MS</v>
      </c>
      <c r="E158" s="10">
        <f>VLOOKUP($C158,'time arriving work calculations'!$C$3:$T$957,3,FALSE)</f>
        <v>0.27499999999999997</v>
      </c>
      <c r="F158" s="7">
        <f>VLOOKUP($C158,'time arriving work calculations'!$C$3:$T$957,8,FALSE)</f>
        <v>6.9999999999999751</v>
      </c>
      <c r="G158" s="7">
        <f>VLOOKUP($C158,'time arriving work calculations'!$C$3:$T$957,13,FALSE)</f>
        <v>59.000000000000036</v>
      </c>
      <c r="H158" s="7">
        <f>VLOOKUP($C158,'time arriving work calculations'!$C$3:$T$957,18,FALSE)</f>
        <v>117.00000000000014</v>
      </c>
    </row>
    <row r="159" spans="1:8" x14ac:dyDescent="0.25">
      <c r="A159" s="6" t="s">
        <v>480</v>
      </c>
      <c r="B159" s="6">
        <v>19940</v>
      </c>
      <c r="C159" s="6" t="s">
        <v>481</v>
      </c>
      <c r="D159" s="6" t="str">
        <f>VLOOKUP($C159,'time arriving work calculations'!$C$3:$T$957,2,FALSE)</f>
        <v>Dixon, IL</v>
      </c>
      <c r="E159" s="10">
        <f>VLOOKUP($C159,'time arriving work calculations'!$C$3:$T$957,3,FALSE)</f>
        <v>0.27013888888888887</v>
      </c>
      <c r="F159" s="7">
        <f>VLOOKUP($C159,'time arriving work calculations'!$C$3:$T$957,8,FALSE)</f>
        <v>-0.99999999999999645</v>
      </c>
      <c r="G159" s="7">
        <f>VLOOKUP($C159,'time arriving work calculations'!$C$3:$T$957,13,FALSE)</f>
        <v>67</v>
      </c>
      <c r="H159" s="7">
        <f>VLOOKUP($C159,'time arriving work calculations'!$C$3:$T$957,18,FALSE)</f>
        <v>146.00000000000003</v>
      </c>
    </row>
    <row r="160" spans="1:8" x14ac:dyDescent="0.25">
      <c r="A160" s="6" t="s">
        <v>426</v>
      </c>
      <c r="B160" s="6">
        <v>18880</v>
      </c>
      <c r="C160" s="6" t="s">
        <v>427</v>
      </c>
      <c r="D160" s="6" t="str">
        <f>VLOOKUP($C160,'time arriving work calculations'!$C$3:$T$957,2,FALSE)</f>
        <v>Crestview, FL</v>
      </c>
      <c r="E160" s="10">
        <f>VLOOKUP($C160,'time arriving work calculations'!$C$3:$T$957,3,FALSE)</f>
        <v>0.26319444444444445</v>
      </c>
      <c r="F160" s="7">
        <f>VLOOKUP($C160,'time arriving work calculations'!$C$3:$T$957,8,FALSE)</f>
        <v>14.999999999999947</v>
      </c>
      <c r="G160" s="7">
        <f>VLOOKUP($C160,'time arriving work calculations'!$C$3:$T$957,13,FALSE)</f>
        <v>80.999999999999957</v>
      </c>
      <c r="H160" s="7">
        <f>VLOOKUP($C160,'time arriving work calculations'!$C$3:$T$957,18,FALSE)</f>
        <v>164.99999999999997</v>
      </c>
    </row>
    <row r="161" spans="1:8" x14ac:dyDescent="0.25">
      <c r="A161" s="6" t="s">
        <v>1752</v>
      </c>
      <c r="B161" s="6">
        <v>46100</v>
      </c>
      <c r="C161" s="6" t="s">
        <v>1753</v>
      </c>
      <c r="D161" s="6" t="str">
        <f>VLOOKUP($C161,'time arriving work calculations'!$C$3:$T$957,2,FALSE)</f>
        <v>Tullahoma, TN</v>
      </c>
      <c r="E161" s="10">
        <f>VLOOKUP($C161,'time arriving work calculations'!$C$3:$T$957,3,FALSE)</f>
        <v>0.26180555555555557</v>
      </c>
      <c r="F161" s="7">
        <f>VLOOKUP($C161,'time arriving work calculations'!$C$3:$T$957,8,FALSE)</f>
        <v>17.999999999999936</v>
      </c>
      <c r="G161" s="7">
        <f>VLOOKUP($C161,'time arriving work calculations'!$C$3:$T$957,13,FALSE)</f>
        <v>81.999999999999943</v>
      </c>
      <c r="H161" s="7">
        <f>VLOOKUP($C161,'time arriving work calculations'!$C$3:$T$957,18,FALSE)</f>
        <v>164.99999999999997</v>
      </c>
    </row>
    <row r="162" spans="1:8" x14ac:dyDescent="0.25">
      <c r="A162" s="6" t="s">
        <v>1448</v>
      </c>
      <c r="B162" s="6">
        <v>39860</v>
      </c>
      <c r="C162" s="6" t="s">
        <v>1449</v>
      </c>
      <c r="D162" s="6" t="str">
        <f>VLOOKUP($C162,'time arriving work calculations'!$C$3:$T$957,2,FALSE)</f>
        <v>Red Wing, MN</v>
      </c>
      <c r="E162" s="10">
        <f>VLOOKUP($C162,'time arriving work calculations'!$C$3:$T$957,3,FALSE)</f>
        <v>0.27847222222222223</v>
      </c>
      <c r="F162" s="7">
        <f>VLOOKUP($C162,'time arriving work calculations'!$C$3:$T$957,8,FALSE)</f>
        <v>-16.000000000000021</v>
      </c>
      <c r="G162" s="7">
        <f>VLOOKUP($C162,'time arriving work calculations'!$C$3:$T$957,13,FALSE)</f>
        <v>58.99999999999995</v>
      </c>
      <c r="H162" s="7">
        <f>VLOOKUP($C162,'time arriving work calculations'!$C$3:$T$957,18,FALSE)</f>
        <v>134</v>
      </c>
    </row>
    <row r="163" spans="1:8" x14ac:dyDescent="0.25">
      <c r="A163" s="6" t="s">
        <v>1622</v>
      </c>
      <c r="B163" s="6">
        <v>43460</v>
      </c>
      <c r="C163" s="6" t="s">
        <v>1623</v>
      </c>
      <c r="D163" s="6" t="str">
        <f>VLOOKUP($C163,'time arriving work calculations'!$C$3:$T$957,2,FALSE)</f>
        <v>Sikeston, MO</v>
      </c>
      <c r="E163" s="10">
        <f>VLOOKUP($C163,'time arriving work calculations'!$C$3:$T$957,3,FALSE)</f>
        <v>0.27083333333333331</v>
      </c>
      <c r="F163" s="7">
        <f>VLOOKUP($C163,'time arriving work calculations'!$C$3:$T$957,8,FALSE)</f>
        <v>3.9999999999999858</v>
      </c>
      <c r="G163" s="7">
        <f>VLOOKUP($C163,'time arriving work calculations'!$C$3:$T$957,13,FALSE)</f>
        <v>66</v>
      </c>
      <c r="H163" s="7">
        <f>VLOOKUP($C163,'time arriving work calculations'!$C$3:$T$957,18,FALSE)</f>
        <v>136.00000000000006</v>
      </c>
    </row>
    <row r="164" spans="1:8" x14ac:dyDescent="0.25">
      <c r="A164" s="6" t="s">
        <v>762</v>
      </c>
      <c r="B164" s="6">
        <v>25780</v>
      </c>
      <c r="C164" s="6" t="s">
        <v>763</v>
      </c>
      <c r="D164" s="6" t="str">
        <f>VLOOKUP($C164,'time arriving work calculations'!$C$3:$T$957,2,FALSE)</f>
        <v>Henderson, NC</v>
      </c>
      <c r="E164" s="10">
        <f>VLOOKUP($C164,'time arriving work calculations'!$C$3:$T$957,3,FALSE)</f>
        <v>0.28194444444444444</v>
      </c>
      <c r="F164" s="7">
        <f>VLOOKUP($C164,'time arriving work calculations'!$C$3:$T$957,8,FALSE)</f>
        <v>-7.9999999999999716</v>
      </c>
      <c r="G164" s="7">
        <f>VLOOKUP($C164,'time arriving work calculations'!$C$3:$T$957,13,FALSE)</f>
        <v>51.999999999999972</v>
      </c>
      <c r="H164" s="7">
        <f>VLOOKUP($C164,'time arriving work calculations'!$C$3:$T$957,18,FALSE)</f>
        <v>118.00000000000007</v>
      </c>
    </row>
    <row r="165" spans="1:8" x14ac:dyDescent="0.25">
      <c r="A165" s="6" t="s">
        <v>382</v>
      </c>
      <c r="B165" s="6">
        <v>17940</v>
      </c>
      <c r="C165" s="6" t="s">
        <v>383</v>
      </c>
      <c r="D165" s="6" t="str">
        <f>VLOOKUP($C165,'time arriving work calculations'!$C$3:$T$957,2,FALSE)</f>
        <v>Columbia, TN</v>
      </c>
      <c r="E165" s="10">
        <f>VLOOKUP($C165,'time arriving work calculations'!$C$3:$T$957,3,FALSE)</f>
        <v>0.26458333333333334</v>
      </c>
      <c r="F165" s="7">
        <f>VLOOKUP($C165,'time arriving work calculations'!$C$3:$T$957,8,FALSE)</f>
        <v>13.000000000000034</v>
      </c>
      <c r="G165" s="7">
        <f>VLOOKUP($C165,'time arriving work calculations'!$C$3:$T$957,13,FALSE)</f>
        <v>81.999999999999943</v>
      </c>
      <c r="H165" s="7">
        <f>VLOOKUP($C165,'time arriving work calculations'!$C$3:$T$957,18,FALSE)</f>
        <v>163</v>
      </c>
    </row>
    <row r="166" spans="1:8" x14ac:dyDescent="0.25">
      <c r="A166" s="6" t="s">
        <v>40</v>
      </c>
      <c r="B166" s="6">
        <v>10780</v>
      </c>
      <c r="C166" s="6" t="s">
        <v>41</v>
      </c>
      <c r="D166" s="6" t="str">
        <f>VLOOKUP($C166,'time arriving work calculations'!$C$3:$T$957,2,FALSE)</f>
        <v>Alexandria, LA</v>
      </c>
      <c r="E166" s="10">
        <f>VLOOKUP($C166,'time arriving work calculations'!$C$3:$T$957,3,FALSE)</f>
        <v>0.27986111111111112</v>
      </c>
      <c r="F166" s="7">
        <f>VLOOKUP($C166,'time arriving work calculations'!$C$3:$T$957,8,FALSE)</f>
        <v>-7.0000000000000551</v>
      </c>
      <c r="G166" s="7">
        <f>VLOOKUP($C166,'time arriving work calculations'!$C$3:$T$957,13,FALSE)</f>
        <v>54.999999999999964</v>
      </c>
      <c r="H166" s="7">
        <f>VLOOKUP($C166,'time arriving work calculations'!$C$3:$T$957,18,FALSE)</f>
        <v>117.99999999999999</v>
      </c>
    </row>
    <row r="167" spans="1:8" x14ac:dyDescent="0.25">
      <c r="A167" s="6" t="s">
        <v>1768</v>
      </c>
      <c r="B167" s="6">
        <v>46420</v>
      </c>
      <c r="C167" s="6" t="s">
        <v>1769</v>
      </c>
      <c r="D167" s="6" t="str">
        <f>VLOOKUP($C167,'time arriving work calculations'!$C$3:$T$957,2,FALSE)</f>
        <v>Union, SC</v>
      </c>
      <c r="E167" s="10">
        <f>VLOOKUP($C167,'time arriving work calculations'!$C$3:$T$957,3,FALSE)</f>
        <v>0.29097222222222224</v>
      </c>
      <c r="F167" s="7">
        <f>VLOOKUP($C167,'time arriving work calculations'!$C$3:$T$957,8,FALSE)</f>
        <v>-23.999999999999993</v>
      </c>
      <c r="G167" s="7">
        <f>VLOOKUP($C167,'time arriving work calculations'!$C$3:$T$957,13,FALSE)</f>
        <v>41.999999999999929</v>
      </c>
      <c r="H167" s="7">
        <f>VLOOKUP($C167,'time arriving work calculations'!$C$3:$T$957,18,FALSE)</f>
        <v>106.99999999999993</v>
      </c>
    </row>
    <row r="168" spans="1:8" x14ac:dyDescent="0.25">
      <c r="A168" s="6" t="s">
        <v>1060</v>
      </c>
      <c r="B168" s="6">
        <v>31940</v>
      </c>
      <c r="C168" s="6" t="s">
        <v>1061</v>
      </c>
      <c r="D168" s="6" t="str">
        <f>VLOOKUP($C168,'time arriving work calculations'!$C$3:$T$957,2,FALSE)</f>
        <v>Marinette, WI</v>
      </c>
      <c r="E168" s="10">
        <f>VLOOKUP($C168,'time arriving work calculations'!$C$3:$T$957,3,FALSE)</f>
        <v>0.26458333333333334</v>
      </c>
      <c r="F168" s="7">
        <f>VLOOKUP($C168,'time arriving work calculations'!$C$3:$T$957,8,FALSE)</f>
        <v>-10.000000000000044</v>
      </c>
      <c r="G168" s="7">
        <f>VLOOKUP($C168,'time arriving work calculations'!$C$3:$T$957,13,FALSE)</f>
        <v>73.999999999999972</v>
      </c>
      <c r="H168" s="7">
        <f>VLOOKUP($C168,'time arriving work calculations'!$C$3:$T$957,18,FALSE)</f>
        <v>192.00000000000006</v>
      </c>
    </row>
    <row r="169" spans="1:8" x14ac:dyDescent="0.25">
      <c r="A169" s="6" t="s">
        <v>1074</v>
      </c>
      <c r="B169" s="6">
        <v>32220</v>
      </c>
      <c r="C169" s="6" t="s">
        <v>1075</v>
      </c>
      <c r="D169" s="6" t="str">
        <f>VLOOKUP($C169,'time arriving work calculations'!$C$3:$T$957,2,FALSE)</f>
        <v>Marshall, TX</v>
      </c>
      <c r="E169" s="10">
        <f>VLOOKUP($C169,'time arriving work calculations'!$C$3:$T$957,3,FALSE)</f>
        <v>0.28472222222222221</v>
      </c>
      <c r="F169" s="7">
        <f>VLOOKUP($C169,'time arriving work calculations'!$C$3:$T$957,8,FALSE)</f>
        <v>-16.000000000000021</v>
      </c>
      <c r="G169" s="7">
        <f>VLOOKUP($C169,'time arriving work calculations'!$C$3:$T$957,13,FALSE)</f>
        <v>48.999999999999986</v>
      </c>
      <c r="H169" s="7">
        <f>VLOOKUP($C169,'time arriving work calculations'!$C$3:$T$957,18,FALSE)</f>
        <v>122.00000000000006</v>
      </c>
    </row>
    <row r="170" spans="1:8" x14ac:dyDescent="0.25">
      <c r="A170" s="6" t="s">
        <v>728</v>
      </c>
      <c r="B170" s="6">
        <v>25180</v>
      </c>
      <c r="C170" s="6" t="s">
        <v>729</v>
      </c>
      <c r="D170" s="6" t="str">
        <f>VLOOKUP($C170,'time arriving work calculations'!$C$3:$T$957,2,FALSE)</f>
        <v>Hagerstown, MD</v>
      </c>
      <c r="E170" s="10">
        <f>VLOOKUP($C170,'time arriving work calculations'!$C$3:$T$957,3,FALSE)</f>
        <v>0.28055555555555556</v>
      </c>
      <c r="F170" s="7">
        <f>VLOOKUP($C170,'time arriving work calculations'!$C$3:$T$957,8,FALSE)</f>
        <v>-17.999999999999936</v>
      </c>
      <c r="G170" s="7">
        <f>VLOOKUP($C170,'time arriving work calculations'!$C$3:$T$957,13,FALSE)</f>
        <v>58.99999999999995</v>
      </c>
      <c r="H170" s="7">
        <f>VLOOKUP($C170,'time arriving work calculations'!$C$3:$T$957,18,FALSE)</f>
        <v>152</v>
      </c>
    </row>
    <row r="171" spans="1:8" x14ac:dyDescent="0.25">
      <c r="A171" s="6" t="s">
        <v>1350</v>
      </c>
      <c r="B171" s="6">
        <v>37800</v>
      </c>
      <c r="C171" s="6" t="s">
        <v>1351</v>
      </c>
      <c r="D171" s="6" t="str">
        <f>VLOOKUP($C171,'time arriving work calculations'!$C$3:$T$957,2,FALSE)</f>
        <v>Pella, IA</v>
      </c>
      <c r="E171" s="10">
        <f>VLOOKUP($C171,'time arriving work calculations'!$C$3:$T$957,3,FALSE)</f>
        <v>0.27986111111111112</v>
      </c>
      <c r="F171" s="7">
        <f>VLOOKUP($C171,'time arriving work calculations'!$C$3:$T$957,8,FALSE)</f>
        <v>-11.000000000000041</v>
      </c>
      <c r="G171" s="7">
        <f>VLOOKUP($C171,'time arriving work calculations'!$C$3:$T$957,13,FALSE)</f>
        <v>50.999999999999979</v>
      </c>
      <c r="H171" s="7">
        <f>VLOOKUP($C171,'time arriving work calculations'!$C$3:$T$957,18,FALSE)</f>
        <v>114.99999999999999</v>
      </c>
    </row>
    <row r="172" spans="1:8" x14ac:dyDescent="0.25">
      <c r="A172" s="6" t="s">
        <v>1896</v>
      </c>
      <c r="B172" s="6">
        <v>49420</v>
      </c>
      <c r="C172" s="6" t="s">
        <v>1897</v>
      </c>
      <c r="D172" s="6" t="str">
        <f>VLOOKUP($C172,'time arriving work calculations'!$C$3:$T$957,2,FALSE)</f>
        <v>Yakima, WA</v>
      </c>
      <c r="E172" s="10">
        <f>VLOOKUP($C172,'time arriving work calculations'!$C$3:$T$957,3,FALSE)</f>
        <v>0.27291666666666664</v>
      </c>
      <c r="F172" s="7">
        <f>VLOOKUP($C172,'time arriving work calculations'!$C$3:$T$957,8,FALSE)</f>
        <v>-0.99999999999999645</v>
      </c>
      <c r="G172" s="7">
        <f>VLOOKUP($C172,'time arriving work calculations'!$C$3:$T$957,13,FALSE)</f>
        <v>65.000000000000014</v>
      </c>
      <c r="H172" s="7">
        <f>VLOOKUP($C172,'time arriving work calculations'!$C$3:$T$957,18,FALSE)</f>
        <v>132.00000000000009</v>
      </c>
    </row>
    <row r="173" spans="1:8" x14ac:dyDescent="0.25">
      <c r="A173" s="6" t="s">
        <v>534</v>
      </c>
      <c r="B173" s="6">
        <v>21060</v>
      </c>
      <c r="C173" s="6" t="s">
        <v>535</v>
      </c>
      <c r="D173" s="6" t="str">
        <f>VLOOKUP($C173,'time arriving work calculations'!$C$3:$T$957,2,FALSE)</f>
        <v>Elizabethtown, KY</v>
      </c>
      <c r="E173" s="10">
        <f>VLOOKUP($C173,'time arriving work calculations'!$C$3:$T$957,3,FALSE)</f>
        <v>0.30277777777777776</v>
      </c>
      <c r="F173" s="7">
        <f>VLOOKUP($C173,'time arriving work calculations'!$C$3:$T$957,8,FALSE)</f>
        <v>-39.999999999999936</v>
      </c>
      <c r="G173" s="7">
        <f>VLOOKUP($C173,'time arriving work calculations'!$C$3:$T$957,13,FALSE)</f>
        <v>23</v>
      </c>
      <c r="H173" s="7">
        <f>VLOOKUP($C173,'time arriving work calculations'!$C$3:$T$957,18,FALSE)</f>
        <v>90.000000000000085</v>
      </c>
    </row>
    <row r="174" spans="1:8" x14ac:dyDescent="0.25">
      <c r="A174" s="6" t="s">
        <v>284</v>
      </c>
      <c r="B174" s="6">
        <v>15860</v>
      </c>
      <c r="C174" s="6" t="s">
        <v>285</v>
      </c>
      <c r="D174" s="6" t="str">
        <f>VLOOKUP($C174,'time arriving work calculations'!$C$3:$T$957,2,FALSE)</f>
        <v>Ca, CO</v>
      </c>
      <c r="E174" s="10">
        <f>VLOOKUP($C174,'time arriving work calculations'!$C$3:$T$957,3,FALSE)</f>
        <v>0.27291666666666664</v>
      </c>
      <c r="F174" s="7">
        <f>VLOOKUP($C174,'time arriving work calculations'!$C$3:$T$957,8,FALSE)</f>
        <v>-0.99999999999999645</v>
      </c>
      <c r="G174" s="7">
        <f>VLOOKUP($C174,'time arriving work calculations'!$C$3:$T$957,13,FALSE)</f>
        <v>63.000000000000021</v>
      </c>
      <c r="H174" s="7">
        <f>VLOOKUP($C174,'time arriving work calculations'!$C$3:$T$957,18,FALSE)</f>
        <v>144.00000000000006</v>
      </c>
    </row>
    <row r="175" spans="1:8" x14ac:dyDescent="0.25">
      <c r="A175" s="6" t="s">
        <v>188</v>
      </c>
      <c r="B175" s="6">
        <v>13820</v>
      </c>
      <c r="C175" s="6" t="s">
        <v>189</v>
      </c>
      <c r="D175" s="6" t="str">
        <f>VLOOKUP($C175,'time arriving work calculations'!$C$3:$T$957,2,FALSE)</f>
        <v>Birmingham, AL</v>
      </c>
      <c r="E175" s="10">
        <f>VLOOKUP($C175,'time arriving work calculations'!$C$3:$T$957,3,FALSE)</f>
        <v>0.2638888888888889</v>
      </c>
      <c r="F175" s="7">
        <f>VLOOKUP($C175,'time arriving work calculations'!$C$3:$T$957,8,FALSE)</f>
        <v>23</v>
      </c>
      <c r="G175" s="7">
        <f>VLOOKUP($C175,'time arriving work calculations'!$C$3:$T$957,13,FALSE)</f>
        <v>83.999999999999943</v>
      </c>
      <c r="H175" s="7">
        <f>VLOOKUP($C175,'time arriving work calculations'!$C$3:$T$957,18,FALSE)</f>
        <v>149.00000000000003</v>
      </c>
    </row>
    <row r="176" spans="1:8" x14ac:dyDescent="0.25">
      <c r="A176" s="6" t="s">
        <v>1160</v>
      </c>
      <c r="B176" s="6">
        <v>33860</v>
      </c>
      <c r="C176" s="6" t="s">
        <v>1161</v>
      </c>
      <c r="D176" s="6" t="str">
        <f>VLOOKUP($C176,'time arriving work calculations'!$C$3:$T$957,2,FALSE)</f>
        <v>Montgomery, AL</v>
      </c>
      <c r="E176" s="10">
        <f>VLOOKUP($C176,'time arriving work calculations'!$C$3:$T$957,3,FALSE)</f>
        <v>0.26250000000000001</v>
      </c>
      <c r="F176" s="7">
        <f>VLOOKUP($C176,'time arriving work calculations'!$C$3:$T$957,8,FALSE)</f>
        <v>29.999999999999972</v>
      </c>
      <c r="G176" s="7">
        <f>VLOOKUP($C176,'time arriving work calculations'!$C$3:$T$957,13,FALSE)</f>
        <v>82.999999999999943</v>
      </c>
      <c r="H176" s="7">
        <f>VLOOKUP($C176,'time arriving work calculations'!$C$3:$T$957,18,FALSE)</f>
        <v>146.99999999999994</v>
      </c>
    </row>
    <row r="177" spans="1:8" x14ac:dyDescent="0.25">
      <c r="A177" s="6" t="s">
        <v>1386</v>
      </c>
      <c r="B177" s="6">
        <v>38500</v>
      </c>
      <c r="C177" s="6" t="s">
        <v>1387</v>
      </c>
      <c r="D177" s="6" t="str">
        <f>VLOOKUP($C177,'time arriving work calculations'!$C$3:$T$957,2,FALSE)</f>
        <v>Plymouth, IN</v>
      </c>
      <c r="E177" s="10">
        <f>VLOOKUP($C177,'time arriving work calculations'!$C$3:$T$957,3,FALSE)</f>
        <v>0.3034722222222222</v>
      </c>
      <c r="F177" s="7">
        <f>VLOOKUP($C177,'time arriving work calculations'!$C$3:$T$957,8,FALSE)</f>
        <v>-55.999999999999957</v>
      </c>
      <c r="G177" s="7">
        <f>VLOOKUP($C177,'time arriving work calculations'!$C$3:$T$957,13,FALSE)</f>
        <v>21.000000000000007</v>
      </c>
      <c r="H177" s="7">
        <f>VLOOKUP($C177,'time arriving work calculations'!$C$3:$T$957,18,FALSE)</f>
        <v>97.000000000000057</v>
      </c>
    </row>
    <row r="178" spans="1:8" x14ac:dyDescent="0.25">
      <c r="A178" s="6" t="s">
        <v>698</v>
      </c>
      <c r="B178" s="6">
        <v>24540</v>
      </c>
      <c r="C178" s="6" t="s">
        <v>699</v>
      </c>
      <c r="D178" s="6" t="str">
        <f>VLOOKUP($C178,'time arriving work calculations'!$C$3:$T$957,2,FALSE)</f>
        <v>Greeley, CO</v>
      </c>
      <c r="E178" s="10">
        <f>VLOOKUP($C178,'time arriving work calculations'!$C$3:$T$957,3,FALSE)</f>
        <v>0.27152777777777776</v>
      </c>
      <c r="F178" s="7">
        <f>VLOOKUP($C178,'time arriving work calculations'!$C$3:$T$957,8,FALSE)</f>
        <v>4.0000000000000657</v>
      </c>
      <c r="G178" s="7">
        <f>VLOOKUP($C178,'time arriving work calculations'!$C$3:$T$957,13,FALSE)</f>
        <v>71</v>
      </c>
      <c r="H178" s="7">
        <f>VLOOKUP($C178,'time arriving work calculations'!$C$3:$T$957,18,FALSE)</f>
        <v>146.00000000000003</v>
      </c>
    </row>
    <row r="179" spans="1:8" x14ac:dyDescent="0.25">
      <c r="A179" s="6" t="s">
        <v>316</v>
      </c>
      <c r="B179" s="6">
        <v>16540</v>
      </c>
      <c r="C179" s="6" t="s">
        <v>317</v>
      </c>
      <c r="D179" s="6" t="str">
        <f>VLOOKUP($C179,'time arriving work calculations'!$C$3:$T$957,2,FALSE)</f>
        <v>Chambersburg, PA</v>
      </c>
      <c r="E179" s="10">
        <f>VLOOKUP($C179,'time arriving work calculations'!$C$3:$T$957,3,FALSE)</f>
        <v>0.27916666666666667</v>
      </c>
      <c r="F179" s="7">
        <f>VLOOKUP($C179,'time arriving work calculations'!$C$3:$T$957,8,FALSE)</f>
        <v>-13.99999999999995</v>
      </c>
      <c r="G179" s="7">
        <f>VLOOKUP($C179,'time arriving work calculations'!$C$3:$T$957,13,FALSE)</f>
        <v>58.99999999999995</v>
      </c>
      <c r="H179" s="7">
        <f>VLOOKUP($C179,'time arriving work calculations'!$C$3:$T$957,18,FALSE)</f>
        <v>139</v>
      </c>
    </row>
    <row r="180" spans="1:8" x14ac:dyDescent="0.25">
      <c r="A180" s="6" t="s">
        <v>1826</v>
      </c>
      <c r="B180" s="6">
        <v>47700</v>
      </c>
      <c r="C180" s="6" t="s">
        <v>1827</v>
      </c>
      <c r="D180" s="6" t="str">
        <f>VLOOKUP($C180,'time arriving work calculations'!$C$3:$T$957,2,FALSE)</f>
        <v>Warsaw, IN</v>
      </c>
      <c r="E180" s="10">
        <f>VLOOKUP($C180,'time arriving work calculations'!$C$3:$T$957,3,FALSE)</f>
        <v>0.30208333333333331</v>
      </c>
      <c r="F180" s="7">
        <f>VLOOKUP($C180,'time arriving work calculations'!$C$3:$T$957,8,FALSE)</f>
        <v>-54.999999999999964</v>
      </c>
      <c r="G180" s="7">
        <f>VLOOKUP($C180,'time arriving work calculations'!$C$3:$T$957,13,FALSE)</f>
        <v>23</v>
      </c>
      <c r="H180" s="7">
        <f>VLOOKUP($C180,'time arriving work calculations'!$C$3:$T$957,18,FALSE)</f>
        <v>108.00000000000009</v>
      </c>
    </row>
    <row r="181" spans="1:8" x14ac:dyDescent="0.25">
      <c r="A181" s="6" t="s">
        <v>296</v>
      </c>
      <c r="B181" s="6">
        <v>16100</v>
      </c>
      <c r="C181" s="6" t="s">
        <v>297</v>
      </c>
      <c r="D181" s="6" t="str">
        <f>VLOOKUP($C181,'time arriving work calculations'!$C$3:$T$957,2,FALSE)</f>
        <v>Carlsbad, NM</v>
      </c>
      <c r="E181" s="10">
        <f>VLOOKUP($C181,'time arriving work calculations'!$C$3:$T$957,3,FALSE)</f>
        <v>0.27083333333333331</v>
      </c>
      <c r="F181" s="7">
        <f>VLOOKUP($C181,'time arriving work calculations'!$C$3:$T$957,8,FALSE)</f>
        <v>-2.9999999999999893</v>
      </c>
      <c r="G181" s="7">
        <f>VLOOKUP($C181,'time arriving work calculations'!$C$3:$T$957,13,FALSE)</f>
        <v>64</v>
      </c>
      <c r="H181" s="7">
        <f>VLOOKUP($C181,'time arriving work calculations'!$C$3:$T$957,18,FALSE)</f>
        <v>116.00000000000006</v>
      </c>
    </row>
    <row r="182" spans="1:8" x14ac:dyDescent="0.25">
      <c r="A182" s="6" t="s">
        <v>490</v>
      </c>
      <c r="B182" s="6">
        <v>20140</v>
      </c>
      <c r="C182" s="6" t="s">
        <v>491</v>
      </c>
      <c r="D182" s="6" t="str">
        <f>VLOOKUP($C182,'time arriving work calculations'!$C$3:$T$957,2,FALSE)</f>
        <v>Dublin, GA</v>
      </c>
      <c r="E182" s="10">
        <f>VLOOKUP($C182,'time arriving work calculations'!$C$3:$T$957,3,FALSE)</f>
        <v>0.29444444444444445</v>
      </c>
      <c r="F182" s="7">
        <f>VLOOKUP($C182,'time arriving work calculations'!$C$3:$T$957,8,FALSE)</f>
        <v>-14.00000000000003</v>
      </c>
      <c r="G182" s="7">
        <f>VLOOKUP($C182,'time arriving work calculations'!$C$3:$T$957,13,FALSE)</f>
        <v>33.999999999999957</v>
      </c>
      <c r="H182" s="7">
        <f>VLOOKUP($C182,'time arriving work calculations'!$C$3:$T$957,18,FALSE)</f>
        <v>91.000000000000071</v>
      </c>
    </row>
    <row r="183" spans="1:8" x14ac:dyDescent="0.25">
      <c r="A183" s="6" t="s">
        <v>448</v>
      </c>
      <c r="B183" s="6">
        <v>19300</v>
      </c>
      <c r="C183" s="6" t="s">
        <v>449</v>
      </c>
      <c r="D183" s="6" t="str">
        <f>VLOOKUP($C183,'time arriving work calculations'!$C$3:$T$957,2,FALSE)</f>
        <v>Daphne, AL</v>
      </c>
      <c r="E183" s="10">
        <f>VLOOKUP($C183,'time arriving work calculations'!$C$3:$T$957,3,FALSE)</f>
        <v>0.26666666666666666</v>
      </c>
      <c r="F183" s="7">
        <f>VLOOKUP($C183,'time arriving work calculations'!$C$3:$T$957,8,FALSE)</f>
        <v>18.000000000000014</v>
      </c>
      <c r="G183" s="7">
        <f>VLOOKUP($C183,'time arriving work calculations'!$C$3:$T$957,13,FALSE)</f>
        <v>77.999999999999957</v>
      </c>
      <c r="H183" s="7">
        <f>VLOOKUP($C183,'time arriving work calculations'!$C$3:$T$957,18,FALSE)</f>
        <v>141.00000000000006</v>
      </c>
    </row>
    <row r="184" spans="1:8" x14ac:dyDescent="0.25">
      <c r="A184" s="6" t="s">
        <v>1904</v>
      </c>
      <c r="B184" s="6">
        <v>49620</v>
      </c>
      <c r="C184" s="6" t="s">
        <v>1905</v>
      </c>
      <c r="D184" s="6" t="str">
        <f>VLOOKUP($C184,'time arriving work calculations'!$C$3:$T$957,2,FALSE)</f>
        <v>York, PA</v>
      </c>
      <c r="E184" s="10">
        <f>VLOOKUP($C184,'time arriving work calculations'!$C$3:$T$957,3,FALSE)</f>
        <v>0.27708333333333335</v>
      </c>
      <c r="F184" s="7">
        <f>VLOOKUP($C184,'time arriving work calculations'!$C$3:$T$957,8,FALSE)</f>
        <v>-3.9999999999999858</v>
      </c>
      <c r="G184" s="7">
        <f>VLOOKUP($C184,'time arriving work calculations'!$C$3:$T$957,13,FALSE)</f>
        <v>62.999999999999936</v>
      </c>
      <c r="H184" s="7">
        <f>VLOOKUP($C184,'time arriving work calculations'!$C$3:$T$957,18,FALSE)</f>
        <v>148.00000000000003</v>
      </c>
    </row>
    <row r="185" spans="1:8" x14ac:dyDescent="0.25">
      <c r="A185" s="6" t="s">
        <v>1220</v>
      </c>
      <c r="B185" s="6">
        <v>35100</v>
      </c>
      <c r="C185" s="6" t="s">
        <v>1221</v>
      </c>
      <c r="D185" s="6" t="str">
        <f>VLOOKUP($C185,'time arriving work calculations'!$C$3:$T$957,2,FALSE)</f>
        <v>New Bern, NC</v>
      </c>
      <c r="E185" s="10">
        <f>VLOOKUP($C185,'time arriving work calculations'!$C$3:$T$957,3,FALSE)</f>
        <v>0.27847222222222223</v>
      </c>
      <c r="F185" s="7">
        <f>VLOOKUP($C185,'time arriving work calculations'!$C$3:$T$957,8,FALSE)</f>
        <v>-7.0000000000000551</v>
      </c>
      <c r="G185" s="7">
        <f>VLOOKUP($C185,'time arriving work calculations'!$C$3:$T$957,13,FALSE)</f>
        <v>56.999999999999957</v>
      </c>
      <c r="H185" s="7">
        <f>VLOOKUP($C185,'time arriving work calculations'!$C$3:$T$957,18,FALSE)</f>
        <v>127.00000000000003</v>
      </c>
    </row>
    <row r="186" spans="1:8" x14ac:dyDescent="0.25">
      <c r="A186" s="6" t="s">
        <v>1308</v>
      </c>
      <c r="B186" s="6">
        <v>36940</v>
      </c>
      <c r="C186" s="6" t="s">
        <v>1309</v>
      </c>
      <c r="D186" s="6" t="str">
        <f>VLOOKUP($C186,'time arriving work calculations'!$C$3:$T$957,2,FALSE)</f>
        <v>Owatonna, MN</v>
      </c>
      <c r="E186" s="10">
        <f>VLOOKUP($C186,'time arriving work calculations'!$C$3:$T$957,3,FALSE)</f>
        <v>0.28055555555555556</v>
      </c>
      <c r="F186" s="7">
        <f>VLOOKUP($C186,'time arriving work calculations'!$C$3:$T$957,8,FALSE)</f>
        <v>-5.0000000000000622</v>
      </c>
      <c r="G186" s="7">
        <f>VLOOKUP($C186,'time arriving work calculations'!$C$3:$T$957,13,FALSE)</f>
        <v>48.999999999999986</v>
      </c>
      <c r="H186" s="7">
        <f>VLOOKUP($C186,'time arriving work calculations'!$C$3:$T$957,18,FALSE)</f>
        <v>111</v>
      </c>
    </row>
    <row r="187" spans="1:8" x14ac:dyDescent="0.25">
      <c r="A187" s="6" t="s">
        <v>854</v>
      </c>
      <c r="B187" s="6">
        <v>27620</v>
      </c>
      <c r="C187" s="6" t="s">
        <v>855</v>
      </c>
      <c r="D187" s="6" t="str">
        <f>VLOOKUP($C187,'time arriving work calculations'!$C$3:$T$957,2,FALSE)</f>
        <v>Jefferson City, MO</v>
      </c>
      <c r="E187" s="10">
        <f>VLOOKUP($C187,'time arriving work calculations'!$C$3:$T$957,3,FALSE)</f>
        <v>0.27847222222222223</v>
      </c>
      <c r="F187" s="7">
        <f>VLOOKUP($C187,'time arriving work calculations'!$C$3:$T$957,8,FALSE)</f>
        <v>6.9999999999998952</v>
      </c>
      <c r="G187" s="7">
        <f>VLOOKUP($C187,'time arriving work calculations'!$C$3:$T$957,13,FALSE)</f>
        <v>56.999999999999957</v>
      </c>
      <c r="H187" s="7">
        <f>VLOOKUP($C187,'time arriving work calculations'!$C$3:$T$957,18,FALSE)</f>
        <v>103.99999999999994</v>
      </c>
    </row>
    <row r="188" spans="1:8" x14ac:dyDescent="0.25">
      <c r="A188" s="6" t="s">
        <v>1618</v>
      </c>
      <c r="B188" s="6">
        <v>43380</v>
      </c>
      <c r="C188" s="6" t="s">
        <v>1619</v>
      </c>
      <c r="D188" s="6" t="str">
        <f>VLOOKUP($C188,'time arriving work calculations'!$C$3:$T$957,2,FALSE)</f>
        <v>Sidney, OH</v>
      </c>
      <c r="E188" s="10">
        <f>VLOOKUP($C188,'time arriving work calculations'!$C$3:$T$957,3,FALSE)</f>
        <v>0.29722222222222222</v>
      </c>
      <c r="F188" s="7">
        <f>VLOOKUP($C188,'time arriving work calculations'!$C$3:$T$957,8,FALSE)</f>
        <v>-42.000000000000014</v>
      </c>
      <c r="G188" s="7">
        <f>VLOOKUP($C188,'time arriving work calculations'!$C$3:$T$957,13,FALSE)</f>
        <v>29.999999999999972</v>
      </c>
      <c r="H188" s="7">
        <f>VLOOKUP($C188,'time arriving work calculations'!$C$3:$T$957,18,FALSE)</f>
        <v>143.00000000000006</v>
      </c>
    </row>
    <row r="189" spans="1:8" x14ac:dyDescent="0.25">
      <c r="A189" s="6" t="s">
        <v>700</v>
      </c>
      <c r="B189" s="6">
        <v>24580</v>
      </c>
      <c r="C189" s="6" t="s">
        <v>701</v>
      </c>
      <c r="D189" s="6" t="str">
        <f>VLOOKUP($C189,'time arriving work calculations'!$C$3:$T$957,2,FALSE)</f>
        <v>Green Bay, WI</v>
      </c>
      <c r="E189" s="10">
        <f>VLOOKUP($C189,'time arriving work calculations'!$C$3:$T$957,3,FALSE)</f>
        <v>0.26597222222222222</v>
      </c>
      <c r="F189" s="7">
        <f>VLOOKUP($C189,'time arriving work calculations'!$C$3:$T$957,8,FALSE)</f>
        <v>9.9999999999999645</v>
      </c>
      <c r="G189" s="7">
        <f>VLOOKUP($C189,'time arriving work calculations'!$C$3:$T$957,13,FALSE)</f>
        <v>75.999999999999972</v>
      </c>
      <c r="H189" s="7">
        <f>VLOOKUP($C189,'time arriving work calculations'!$C$3:$T$957,18,FALSE)</f>
        <v>158</v>
      </c>
    </row>
    <row r="190" spans="1:8" x14ac:dyDescent="0.25">
      <c r="A190" s="6" t="s">
        <v>102</v>
      </c>
      <c r="B190" s="6">
        <v>11980</v>
      </c>
      <c r="C190" s="6" t="s">
        <v>103</v>
      </c>
      <c r="D190" s="6" t="str">
        <f>VLOOKUP($C190,'time arriving work calculations'!$C$3:$T$957,2,FALSE)</f>
        <v>Athens, TX</v>
      </c>
      <c r="E190" s="10">
        <f>VLOOKUP($C190,'time arriving work calculations'!$C$3:$T$957,3,FALSE)</f>
        <v>0.28888888888888892</v>
      </c>
      <c r="F190" s="7">
        <f>VLOOKUP($C190,'time arriving work calculations'!$C$3:$T$957,8,FALSE)</f>
        <v>-24.999999999999993</v>
      </c>
      <c r="G190" s="7">
        <f>VLOOKUP($C190,'time arriving work calculations'!$C$3:$T$957,13,FALSE)</f>
        <v>47.999999999999908</v>
      </c>
      <c r="H190" s="7">
        <f>VLOOKUP($C190,'time arriving work calculations'!$C$3:$T$957,18,FALSE)</f>
        <v>110.99999999999991</v>
      </c>
    </row>
    <row r="191" spans="1:8" x14ac:dyDescent="0.25">
      <c r="A191" s="6" t="s">
        <v>414</v>
      </c>
      <c r="B191" s="6">
        <v>18620</v>
      </c>
      <c r="C191" s="6" t="s">
        <v>415</v>
      </c>
      <c r="D191" s="6" t="str">
        <f>VLOOKUP($C191,'time arriving work calculations'!$C$3:$T$957,2,FALSE)</f>
        <v>Corsicana, TX</v>
      </c>
      <c r="E191" s="10">
        <f>VLOOKUP($C191,'time arriving work calculations'!$C$3:$T$957,3,FALSE)</f>
        <v>0.29097222222222224</v>
      </c>
      <c r="F191" s="7">
        <f>VLOOKUP($C191,'time arriving work calculations'!$C$3:$T$957,8,FALSE)</f>
        <v>-25.000000000000071</v>
      </c>
      <c r="G191" s="7">
        <f>VLOOKUP($C191,'time arriving work calculations'!$C$3:$T$957,13,FALSE)</f>
        <v>39.999999999999936</v>
      </c>
      <c r="H191" s="7">
        <f>VLOOKUP($C191,'time arriving work calculations'!$C$3:$T$957,18,FALSE)</f>
        <v>114.99999999999999</v>
      </c>
    </row>
    <row r="192" spans="1:8" x14ac:dyDescent="0.25">
      <c r="A192" s="6" t="s">
        <v>1148</v>
      </c>
      <c r="B192" s="6">
        <v>33620</v>
      </c>
      <c r="C192" s="6" t="s">
        <v>1149</v>
      </c>
      <c r="D192" s="6" t="str">
        <f>VLOOKUP($C192,'time arriving work calculations'!$C$3:$T$957,2,FALSE)</f>
        <v>Moberly, MO</v>
      </c>
      <c r="E192" s="10">
        <f>VLOOKUP($C192,'time arriving work calculations'!$C$3:$T$957,3,FALSE)</f>
        <v>0.27916666666666667</v>
      </c>
      <c r="F192" s="7">
        <f>VLOOKUP($C192,'time arriving work calculations'!$C$3:$T$957,8,FALSE)</f>
        <v>0.99999999999991651</v>
      </c>
      <c r="G192" s="7">
        <f>VLOOKUP($C192,'time arriving work calculations'!$C$3:$T$957,13,FALSE)</f>
        <v>54.999999999999964</v>
      </c>
      <c r="H192" s="7">
        <f>VLOOKUP($C192,'time arriving work calculations'!$C$3:$T$957,18,FALSE)</f>
        <v>113.00000000000009</v>
      </c>
    </row>
    <row r="193" spans="1:8" x14ac:dyDescent="0.25">
      <c r="A193" s="6" t="s">
        <v>1482</v>
      </c>
      <c r="B193" s="6">
        <v>40540</v>
      </c>
      <c r="C193" s="6" t="s">
        <v>1483</v>
      </c>
      <c r="D193" s="6" t="str">
        <f>VLOOKUP($C193,'time arriving work calculations'!$C$3:$T$957,2,FALSE)</f>
        <v>Rock Springs, WY</v>
      </c>
      <c r="E193" s="10">
        <f>VLOOKUP($C193,'time arriving work calculations'!$C$3:$T$957,3,FALSE)</f>
        <v>0.28402777777777777</v>
      </c>
      <c r="F193" s="7">
        <f>VLOOKUP($C193,'time arriving work calculations'!$C$3:$T$957,8,FALSE)</f>
        <v>-23</v>
      </c>
      <c r="G193" s="7">
        <f>VLOOKUP($C193,'time arriving work calculations'!$C$3:$T$957,13,FALSE)</f>
        <v>46</v>
      </c>
      <c r="H193" s="7">
        <f>VLOOKUP($C193,'time arriving work calculations'!$C$3:$T$957,18,FALSE)</f>
        <v>122.00000000000006</v>
      </c>
    </row>
    <row r="194" spans="1:8" x14ac:dyDescent="0.25">
      <c r="A194" s="6" t="s">
        <v>986</v>
      </c>
      <c r="B194" s="6">
        <v>30380</v>
      </c>
      <c r="C194" s="6" t="s">
        <v>987</v>
      </c>
      <c r="D194" s="6" t="str">
        <f>VLOOKUP($C194,'time arriving work calculations'!$C$3:$T$957,2,FALSE)</f>
        <v>Lewistown, PA</v>
      </c>
      <c r="E194" s="10">
        <f>VLOOKUP($C194,'time arriving work calculations'!$C$3:$T$957,3,FALSE)</f>
        <v>0.27916666666666667</v>
      </c>
      <c r="F194" s="7">
        <f>VLOOKUP($C194,'time arriving work calculations'!$C$3:$T$957,8,FALSE)</f>
        <v>-13.000000000000034</v>
      </c>
      <c r="G194" s="7">
        <f>VLOOKUP($C194,'time arriving work calculations'!$C$3:$T$957,13,FALSE)</f>
        <v>56.999999999999957</v>
      </c>
      <c r="H194" s="7">
        <f>VLOOKUP($C194,'time arriving work calculations'!$C$3:$T$957,18,FALSE)</f>
        <v>170.00000000000003</v>
      </c>
    </row>
    <row r="195" spans="1:8" x14ac:dyDescent="0.25">
      <c r="A195" s="6" t="s">
        <v>1114</v>
      </c>
      <c r="B195" s="6">
        <v>32940</v>
      </c>
      <c r="C195" s="6" t="s">
        <v>1115</v>
      </c>
      <c r="D195" s="6" t="str">
        <f>VLOOKUP($C195,'time arriving work calculations'!$C$3:$T$957,2,FALSE)</f>
        <v>Meridian, MS</v>
      </c>
      <c r="E195" s="10">
        <f>VLOOKUP($C195,'time arriving work calculations'!$C$3:$T$957,3,FALSE)</f>
        <v>0.26874999999999999</v>
      </c>
      <c r="F195" s="7">
        <f>VLOOKUP($C195,'time arriving work calculations'!$C$3:$T$957,8,FALSE)</f>
        <v>17.000000000000021</v>
      </c>
      <c r="G195" s="7">
        <f>VLOOKUP($C195,'time arriving work calculations'!$C$3:$T$957,13,FALSE)</f>
        <v>72.999999999999986</v>
      </c>
      <c r="H195" s="7">
        <f>VLOOKUP($C195,'time arriving work calculations'!$C$3:$T$957,18,FALSE)</f>
        <v>139.00000000000006</v>
      </c>
    </row>
    <row r="196" spans="1:8" x14ac:dyDescent="0.25">
      <c r="A196" s="6" t="s">
        <v>792</v>
      </c>
      <c r="B196" s="6">
        <v>26420</v>
      </c>
      <c r="C196" s="6" t="s">
        <v>793</v>
      </c>
      <c r="D196" s="6" t="str">
        <f>VLOOKUP($C196,'time arriving work calculations'!$C$3:$T$957,2,FALSE)</f>
        <v>Houston, TX</v>
      </c>
      <c r="E196" s="10">
        <f>VLOOKUP($C196,'time arriving work calculations'!$C$3:$T$957,3,FALSE)</f>
        <v>0.28750000000000003</v>
      </c>
      <c r="F196" s="7">
        <f>VLOOKUP($C196,'time arriving work calculations'!$C$3:$T$957,8,FALSE)</f>
        <v>-13.000000000000034</v>
      </c>
      <c r="G196" s="7">
        <f>VLOOKUP($C196,'time arriving work calculations'!$C$3:$T$957,13,FALSE)</f>
        <v>52.999999999999886</v>
      </c>
      <c r="H196" s="7">
        <f>VLOOKUP($C196,'time arriving work calculations'!$C$3:$T$957,18,FALSE)</f>
        <v>120.99999999999997</v>
      </c>
    </row>
    <row r="197" spans="1:8" x14ac:dyDescent="0.25">
      <c r="A197" s="6" t="s">
        <v>1390</v>
      </c>
      <c r="B197" s="6">
        <v>38580</v>
      </c>
      <c r="C197" s="6" t="s">
        <v>1391</v>
      </c>
      <c r="D197" s="6" t="str">
        <f>VLOOKUP($C197,'time arriving work calculations'!$C$3:$T$957,2,FALSE)</f>
        <v>Point Pleasant, WV</v>
      </c>
      <c r="E197" s="10">
        <f>VLOOKUP($C197,'time arriving work calculations'!$C$3:$T$957,3,FALSE)</f>
        <v>0.29166666666666669</v>
      </c>
      <c r="F197" s="7">
        <f>VLOOKUP($C197,'time arriving work calculations'!$C$3:$T$957,8,FALSE)</f>
        <v>-17.000000000000021</v>
      </c>
      <c r="G197" s="7">
        <f>VLOOKUP($C197,'time arriving work calculations'!$C$3:$T$957,13,FALSE)</f>
        <v>42.999999999999929</v>
      </c>
      <c r="H197" s="7">
        <f>VLOOKUP($C197,'time arriving work calculations'!$C$3:$T$957,18,FALSE)</f>
        <v>105.99999999999994</v>
      </c>
    </row>
    <row r="198" spans="1:8" x14ac:dyDescent="0.25">
      <c r="A198" s="6" t="s">
        <v>30</v>
      </c>
      <c r="B198" s="6">
        <v>10620</v>
      </c>
      <c r="C198" s="6" t="s">
        <v>31</v>
      </c>
      <c r="D198" s="6" t="str">
        <f>VLOOKUP($C198,'time arriving work calculations'!$C$3:$T$957,2,FALSE)</f>
        <v>Albemarle, NC</v>
      </c>
      <c r="E198" s="10">
        <f>VLOOKUP($C198,'time arriving work calculations'!$C$3:$T$957,3,FALSE)</f>
        <v>0.28680555555555554</v>
      </c>
      <c r="F198" s="7">
        <f>VLOOKUP($C198,'time arriving work calculations'!$C$3:$T$957,8,FALSE)</f>
        <v>-19.000000000000014</v>
      </c>
      <c r="G198" s="7">
        <f>VLOOKUP($C198,'time arriving work calculations'!$C$3:$T$957,13,FALSE)</f>
        <v>48.999999999999986</v>
      </c>
      <c r="H198" s="7">
        <f>VLOOKUP($C198,'time arriving work calculations'!$C$3:$T$957,18,FALSE)</f>
        <v>110.00000000000001</v>
      </c>
    </row>
    <row r="199" spans="1:8" x14ac:dyDescent="0.25">
      <c r="A199" s="6" t="s">
        <v>584</v>
      </c>
      <c r="B199" s="6">
        <v>22100</v>
      </c>
      <c r="C199" s="6" t="s">
        <v>585</v>
      </c>
      <c r="D199" s="6" t="str">
        <f>VLOOKUP($C199,'time arriving work calculations'!$C$3:$T$957,2,FALSE)</f>
        <v>Farmington, MO</v>
      </c>
      <c r="E199" s="10">
        <f>VLOOKUP($C199,'time arriving work calculations'!$C$3:$T$957,3,FALSE)</f>
        <v>0.27361111111111108</v>
      </c>
      <c r="F199" s="7">
        <f>VLOOKUP($C199,'time arriving work calculations'!$C$3:$T$957,8,FALSE)</f>
        <v>-7.9999999999999716</v>
      </c>
      <c r="G199" s="7">
        <f>VLOOKUP($C199,'time arriving work calculations'!$C$3:$T$957,13,FALSE)</f>
        <v>65.000000000000014</v>
      </c>
      <c r="H199" s="7">
        <f>VLOOKUP($C199,'time arriving work calculations'!$C$3:$T$957,18,FALSE)</f>
        <v>153.00000000000009</v>
      </c>
    </row>
    <row r="200" spans="1:8" x14ac:dyDescent="0.25">
      <c r="A200" s="6" t="s">
        <v>1088</v>
      </c>
      <c r="B200" s="6">
        <v>32420</v>
      </c>
      <c r="C200" s="6" t="s">
        <v>1089</v>
      </c>
      <c r="D200" s="6" t="str">
        <f>VLOOKUP($C200,'time arriving work calculations'!$C$3:$T$957,2,FALSE)</f>
        <v>Mayag, PR</v>
      </c>
      <c r="E200" s="10">
        <f>VLOOKUP($C200,'time arriving work calculations'!$C$3:$T$957,3,FALSE)</f>
        <v>0.26597222222222222</v>
      </c>
      <c r="F200" s="7">
        <f>VLOOKUP($C200,'time arriving work calculations'!$C$3:$T$957,8,FALSE)</f>
        <v>38.000000000000028</v>
      </c>
      <c r="G200" s="7">
        <f>VLOOKUP($C200,'time arriving work calculations'!$C$3:$T$957,13,FALSE)</f>
        <v>78.999999999999972</v>
      </c>
      <c r="H200" s="7">
        <f>VLOOKUP($C200,'time arriving work calculations'!$C$3:$T$957,18,FALSE)</f>
        <v>145.00000000000006</v>
      </c>
    </row>
    <row r="201" spans="1:8" x14ac:dyDescent="0.25">
      <c r="A201" s="6" t="s">
        <v>578</v>
      </c>
      <c r="B201" s="6">
        <v>21980</v>
      </c>
      <c r="C201" s="6" t="s">
        <v>579</v>
      </c>
      <c r="D201" s="6" t="str">
        <f>VLOOKUP($C201,'time arriving work calculations'!$C$3:$T$957,2,FALSE)</f>
        <v>Fallon, NV</v>
      </c>
      <c r="E201" s="10">
        <f>VLOOKUP($C201,'time arriving work calculations'!$C$3:$T$957,3,FALSE)</f>
        <v>0.26874999999999999</v>
      </c>
      <c r="F201" s="7">
        <f>VLOOKUP($C201,'time arriving work calculations'!$C$3:$T$957,8,FALSE)</f>
        <v>7.9999999999999716</v>
      </c>
      <c r="G201" s="7">
        <f>VLOOKUP($C201,'time arriving work calculations'!$C$3:$T$957,13,FALSE)</f>
        <v>68</v>
      </c>
      <c r="H201" s="7">
        <f>VLOOKUP($C201,'time arriving work calculations'!$C$3:$T$957,18,FALSE)</f>
        <v>117.99999999999999</v>
      </c>
    </row>
    <row r="202" spans="1:8" x14ac:dyDescent="0.25">
      <c r="A202" s="6" t="s">
        <v>96</v>
      </c>
      <c r="B202" s="6">
        <v>11860</v>
      </c>
      <c r="C202" s="6" t="s">
        <v>97</v>
      </c>
      <c r="D202" s="6" t="str">
        <f>VLOOKUP($C202,'time arriving work calculations'!$C$3:$T$957,2,FALSE)</f>
        <v>Atchison, KS</v>
      </c>
      <c r="E202" s="10">
        <f>VLOOKUP($C202,'time arriving work calculations'!$C$3:$T$957,3,FALSE)</f>
        <v>0.28611111111111115</v>
      </c>
      <c r="F202" s="7">
        <f>VLOOKUP($C202,'time arriving work calculations'!$C$3:$T$957,8,FALSE)</f>
        <v>-20.000000000000089</v>
      </c>
      <c r="G202" s="7">
        <f>VLOOKUP($C202,'time arriving work calculations'!$C$3:$T$957,13,FALSE)</f>
        <v>41.999999999999929</v>
      </c>
      <c r="H202" s="7">
        <f>VLOOKUP($C202,'time arriving work calculations'!$C$3:$T$957,18,FALSE)</f>
        <v>121.99999999999997</v>
      </c>
    </row>
    <row r="203" spans="1:8" x14ac:dyDescent="0.25">
      <c r="A203" s="6" t="s">
        <v>712</v>
      </c>
      <c r="B203" s="6">
        <v>24820</v>
      </c>
      <c r="C203" s="6" t="s">
        <v>713</v>
      </c>
      <c r="D203" s="6" t="str">
        <f>VLOOKUP($C203,'time arriving work calculations'!$C$3:$T$957,2,FALSE)</f>
        <v>Greenville, OH</v>
      </c>
      <c r="E203" s="10">
        <f>VLOOKUP($C203,'time arriving work calculations'!$C$3:$T$957,3,FALSE)</f>
        <v>0.2986111111111111</v>
      </c>
      <c r="F203" s="7">
        <f>VLOOKUP($C203,'time arriving work calculations'!$C$3:$T$957,8,FALSE)</f>
        <v>-41.000000000000014</v>
      </c>
      <c r="G203" s="7">
        <f>VLOOKUP($C203,'time arriving work calculations'!$C$3:$T$957,13,FALSE)</f>
        <v>29.999999999999972</v>
      </c>
      <c r="H203" s="7">
        <f>VLOOKUP($C203,'time arriving work calculations'!$C$3:$T$957,18,FALSE)</f>
        <v>116.00000000000006</v>
      </c>
    </row>
    <row r="204" spans="1:8" x14ac:dyDescent="0.25">
      <c r="A204" s="6" t="s">
        <v>274</v>
      </c>
      <c r="B204" s="6">
        <v>15660</v>
      </c>
      <c r="C204" s="6" t="s">
        <v>275</v>
      </c>
      <c r="D204" s="6" t="str">
        <f>VLOOKUP($C204,'time arriving work calculations'!$C$3:$T$957,2,FALSE)</f>
        <v>Calhoun, GA</v>
      </c>
      <c r="E204" s="10">
        <f>VLOOKUP($C204,'time arriving work calculations'!$C$3:$T$957,3,FALSE)</f>
        <v>0.3</v>
      </c>
      <c r="F204" s="7">
        <f>VLOOKUP($C204,'time arriving work calculations'!$C$3:$T$957,8,FALSE)</f>
        <v>-6.9999999999999751</v>
      </c>
      <c r="G204" s="7">
        <f>VLOOKUP($C204,'time arriving work calculations'!$C$3:$T$957,13,FALSE)</f>
        <v>30.999999999999972</v>
      </c>
      <c r="H204" s="7">
        <f>VLOOKUP($C204,'time arriving work calculations'!$C$3:$T$957,18,FALSE)</f>
        <v>92</v>
      </c>
    </row>
    <row r="205" spans="1:8" x14ac:dyDescent="0.25">
      <c r="A205" s="6" t="s">
        <v>420</v>
      </c>
      <c r="B205" s="6">
        <v>18740</v>
      </c>
      <c r="C205" s="6" t="s">
        <v>421</v>
      </c>
      <c r="D205" s="6" t="str">
        <f>VLOOKUP($C205,'time arriving work calculations'!$C$3:$T$957,2,FALSE)</f>
        <v>Coshocton, OH</v>
      </c>
      <c r="E205" s="10">
        <f>VLOOKUP($C205,'time arriving work calculations'!$C$3:$T$957,3,FALSE)</f>
        <v>0.29097222222222224</v>
      </c>
      <c r="F205" s="7">
        <f>VLOOKUP($C205,'time arriving work calculations'!$C$3:$T$957,8,FALSE)</f>
        <v>-41.000000000000014</v>
      </c>
      <c r="G205" s="7">
        <f>VLOOKUP($C205,'time arriving work calculations'!$C$3:$T$957,13,FALSE)</f>
        <v>39.999999999999936</v>
      </c>
      <c r="H205" s="7">
        <f>VLOOKUP($C205,'time arriving work calculations'!$C$3:$T$957,18,FALSE)</f>
        <v>130.99999999999994</v>
      </c>
    </row>
    <row r="206" spans="1:8" x14ac:dyDescent="0.25">
      <c r="A206" s="6" t="s">
        <v>1354</v>
      </c>
      <c r="B206" s="6">
        <v>37860</v>
      </c>
      <c r="C206" s="6" t="s">
        <v>1355</v>
      </c>
      <c r="D206" s="6" t="str">
        <f>VLOOKUP($C206,'time arriving work calculations'!$C$3:$T$957,2,FALSE)</f>
        <v>Pensacola, FL</v>
      </c>
      <c r="E206" s="10">
        <f>VLOOKUP($C206,'time arriving work calculations'!$C$3:$T$957,3,FALSE)</f>
        <v>0.26527777777777778</v>
      </c>
      <c r="F206" s="7">
        <f>VLOOKUP($C206,'time arriving work calculations'!$C$3:$T$957,8,FALSE)</f>
        <v>21.000000000000007</v>
      </c>
      <c r="G206" s="7">
        <f>VLOOKUP($C206,'time arriving work calculations'!$C$3:$T$957,13,FALSE)</f>
        <v>79.999999999999943</v>
      </c>
      <c r="H206" s="7">
        <f>VLOOKUP($C206,'time arriving work calculations'!$C$3:$T$957,18,FALSE)</f>
        <v>149.00000000000003</v>
      </c>
    </row>
    <row r="207" spans="1:8" x14ac:dyDescent="0.25">
      <c r="A207" s="6" t="s">
        <v>388</v>
      </c>
      <c r="B207" s="6">
        <v>18060</v>
      </c>
      <c r="C207" s="6" t="s">
        <v>389</v>
      </c>
      <c r="D207" s="6" t="str">
        <f>VLOOKUP($C207,'time arriving work calculations'!$C$3:$T$957,2,FALSE)</f>
        <v>Columbus, MS</v>
      </c>
      <c r="E207" s="10">
        <f>VLOOKUP($C207,'time arriving work calculations'!$C$3:$T$957,3,FALSE)</f>
        <v>0.26805555555555555</v>
      </c>
      <c r="F207" s="7">
        <f>VLOOKUP($C207,'time arriving work calculations'!$C$3:$T$957,8,FALSE)</f>
        <v>18.999999999999932</v>
      </c>
      <c r="G207" s="7">
        <f>VLOOKUP($C207,'time arriving work calculations'!$C$3:$T$957,13,FALSE)</f>
        <v>72.999999999999986</v>
      </c>
      <c r="H207" s="7">
        <f>VLOOKUP($C207,'time arriving work calculations'!$C$3:$T$957,18,FALSE)</f>
        <v>152</v>
      </c>
    </row>
    <row r="208" spans="1:8" x14ac:dyDescent="0.25">
      <c r="A208" s="6" t="s">
        <v>242</v>
      </c>
      <c r="B208" s="6">
        <v>14940</v>
      </c>
      <c r="C208" s="6" t="s">
        <v>243</v>
      </c>
      <c r="D208" s="6" t="str">
        <f>VLOOKUP($C208,'time arriving work calculations'!$C$3:$T$957,2,FALSE)</f>
        <v>Brigham City, UT</v>
      </c>
      <c r="E208" s="10">
        <f>VLOOKUP($C208,'time arriving work calculations'!$C$3:$T$957,3,FALSE)</f>
        <v>0.29166666666666669</v>
      </c>
      <c r="F208" s="7">
        <f>VLOOKUP($C208,'time arriving work calculations'!$C$3:$T$957,8,FALSE)</f>
        <v>-44</v>
      </c>
      <c r="G208" s="7">
        <f>VLOOKUP($C208,'time arriving work calculations'!$C$3:$T$957,13,FALSE)</f>
        <v>39.999999999999936</v>
      </c>
      <c r="H208" s="7">
        <f>VLOOKUP($C208,'time arriving work calculations'!$C$3:$T$957,18,FALSE)</f>
        <v>139.99999999999997</v>
      </c>
    </row>
    <row r="209" spans="1:8" x14ac:dyDescent="0.25">
      <c r="A209" s="6" t="s">
        <v>120</v>
      </c>
      <c r="B209" s="6">
        <v>12380</v>
      </c>
      <c r="C209" s="6" t="s">
        <v>121</v>
      </c>
      <c r="D209" s="6" t="str">
        <f>VLOOKUP($C209,'time arriving work calculations'!$C$3:$T$957,2,FALSE)</f>
        <v>Austin, MN</v>
      </c>
      <c r="E209" s="10">
        <f>VLOOKUP($C209,'time arriving work calculations'!$C$3:$T$957,3,FALSE)</f>
        <v>0.27986111111111112</v>
      </c>
      <c r="F209" s="7">
        <f>VLOOKUP($C209,'time arriving work calculations'!$C$3:$T$957,8,FALSE)</f>
        <v>-22</v>
      </c>
      <c r="G209" s="7">
        <f>VLOOKUP($C209,'time arriving work calculations'!$C$3:$T$957,13,FALSE)</f>
        <v>50.999999999999979</v>
      </c>
      <c r="H209" s="7">
        <f>VLOOKUP($C209,'time arriving work calculations'!$C$3:$T$957,18,FALSE)</f>
        <v>205.99999999999997</v>
      </c>
    </row>
    <row r="210" spans="1:8" x14ac:dyDescent="0.25">
      <c r="A210" s="6" t="s">
        <v>1620</v>
      </c>
      <c r="B210" s="6">
        <v>43420</v>
      </c>
      <c r="C210" s="6" t="s">
        <v>1621</v>
      </c>
      <c r="D210" s="6" t="str">
        <f>VLOOKUP($C210,'time arriving work calculations'!$C$3:$T$957,2,FALSE)</f>
        <v>Sierra Vista, AZ</v>
      </c>
      <c r="E210" s="10">
        <f>VLOOKUP($C210,'time arriving work calculations'!$C$3:$T$957,3,FALSE)</f>
        <v>0.26041666666666669</v>
      </c>
      <c r="F210" s="7">
        <f>VLOOKUP($C210,'time arriving work calculations'!$C$3:$T$957,8,FALSE)</f>
        <v>17.999999999999936</v>
      </c>
      <c r="G210" s="7">
        <f>VLOOKUP($C210,'time arriving work calculations'!$C$3:$T$957,13,FALSE)</f>
        <v>82.999999999999943</v>
      </c>
      <c r="H210" s="7">
        <f>VLOOKUP($C210,'time arriving work calculations'!$C$3:$T$957,18,FALSE)</f>
        <v>149.00000000000003</v>
      </c>
    </row>
    <row r="211" spans="1:8" x14ac:dyDescent="0.25">
      <c r="A211" s="6" t="s">
        <v>820</v>
      </c>
      <c r="B211" s="6">
        <v>26940</v>
      </c>
      <c r="C211" s="6" t="s">
        <v>821</v>
      </c>
      <c r="D211" s="6" t="str">
        <f>VLOOKUP($C211,'time arriving work calculations'!$C$3:$T$957,2,FALSE)</f>
        <v>Indianola, MS</v>
      </c>
      <c r="E211" s="10">
        <f>VLOOKUP($C211,'time arriving work calculations'!$C$3:$T$957,3,FALSE)</f>
        <v>0.27430555555555552</v>
      </c>
      <c r="F211" s="7">
        <f>VLOOKUP($C211,'time arriving work calculations'!$C$3:$T$957,8,FALSE)</f>
        <v>7.9999999999999716</v>
      </c>
      <c r="G211" s="7">
        <f>VLOOKUP($C211,'time arriving work calculations'!$C$3:$T$957,13,FALSE)</f>
        <v>60.000000000000021</v>
      </c>
      <c r="H211" s="7">
        <f>VLOOKUP($C211,'time arriving work calculations'!$C$3:$T$957,18,FALSE)</f>
        <v>112</v>
      </c>
    </row>
    <row r="212" spans="1:8" x14ac:dyDescent="0.25">
      <c r="A212" s="6" t="s">
        <v>1334</v>
      </c>
      <c r="B212" s="6">
        <v>37500</v>
      </c>
      <c r="C212" s="6" t="s">
        <v>1335</v>
      </c>
      <c r="D212" s="6" t="str">
        <f>VLOOKUP($C212,'time arriving work calculations'!$C$3:$T$957,2,FALSE)</f>
        <v>Paragould, AR</v>
      </c>
      <c r="E212" s="10">
        <f>VLOOKUP($C212,'time arriving work calculations'!$C$3:$T$957,3,FALSE)</f>
        <v>0.27361111111111108</v>
      </c>
      <c r="F212" s="7">
        <f>VLOOKUP($C212,'time arriving work calculations'!$C$3:$T$957,8,FALSE)</f>
        <v>8.999999999999968</v>
      </c>
      <c r="G212" s="7">
        <f>VLOOKUP($C212,'time arriving work calculations'!$C$3:$T$957,13,FALSE)</f>
        <v>64</v>
      </c>
      <c r="H212" s="7">
        <f>VLOOKUP($C212,'time arriving work calculations'!$C$3:$T$957,18,FALSE)</f>
        <v>180.00000000000009</v>
      </c>
    </row>
    <row r="213" spans="1:8" x14ac:dyDescent="0.25">
      <c r="A213" s="6" t="s">
        <v>1690</v>
      </c>
      <c r="B213" s="6">
        <v>44900</v>
      </c>
      <c r="C213" s="6" t="s">
        <v>1691</v>
      </c>
      <c r="D213" s="6" t="str">
        <f>VLOOKUP($C213,'time arriving work calculations'!$C$3:$T$957,2,FALSE)</f>
        <v>Summerville, GA</v>
      </c>
      <c r="E213" s="10">
        <f>VLOOKUP($C213,'time arriving work calculations'!$C$3:$T$957,3,FALSE)</f>
        <v>0.30138888888888887</v>
      </c>
      <c r="F213" s="7">
        <f>VLOOKUP($C213,'time arriving work calculations'!$C$3:$T$957,8,FALSE)</f>
        <v>-0.99999999999991651</v>
      </c>
      <c r="G213" s="7">
        <f>VLOOKUP($C213,'time arriving work calculations'!$C$3:$T$957,13,FALSE)</f>
        <v>25.999999999999986</v>
      </c>
      <c r="H213" s="7">
        <f>VLOOKUP($C213,'time arriving work calculations'!$C$3:$T$957,18,FALSE)</f>
        <v>83.000000000000028</v>
      </c>
    </row>
    <row r="214" spans="1:8" x14ac:dyDescent="0.25">
      <c r="A214" s="6" t="s">
        <v>1636</v>
      </c>
      <c r="B214" s="6">
        <v>43740</v>
      </c>
      <c r="C214" s="6" t="s">
        <v>1637</v>
      </c>
      <c r="D214" s="6" t="str">
        <f>VLOOKUP($C214,'time arriving work calculations'!$C$3:$T$957,2,FALSE)</f>
        <v>Somerset, PA</v>
      </c>
      <c r="E214" s="10">
        <f>VLOOKUP($C214,'time arriving work calculations'!$C$3:$T$957,3,FALSE)</f>
        <v>0.28333333333333333</v>
      </c>
      <c r="F214" s="7">
        <f>VLOOKUP($C214,'time arriving work calculations'!$C$3:$T$957,8,FALSE)</f>
        <v>-19.000000000000014</v>
      </c>
      <c r="G214" s="7">
        <f>VLOOKUP($C214,'time arriving work calculations'!$C$3:$T$957,13,FALSE)</f>
        <v>51.999999999999972</v>
      </c>
      <c r="H214" s="7">
        <f>VLOOKUP($C214,'time arriving work calculations'!$C$3:$T$957,18,FALSE)</f>
        <v>124.00000000000003</v>
      </c>
    </row>
    <row r="215" spans="1:8" x14ac:dyDescent="0.25">
      <c r="A215" s="6" t="s">
        <v>908</v>
      </c>
      <c r="B215" s="6">
        <v>28820</v>
      </c>
      <c r="C215" s="6" t="s">
        <v>909</v>
      </c>
      <c r="D215" s="6" t="str">
        <f>VLOOKUP($C215,'time arriving work calculations'!$C$3:$T$957,2,FALSE)</f>
        <v>Kinston, NC</v>
      </c>
      <c r="E215" s="10">
        <f>VLOOKUP($C215,'time arriving work calculations'!$C$3:$T$957,3,FALSE)</f>
        <v>0.27986111111111112</v>
      </c>
      <c r="F215" s="7">
        <f>VLOOKUP($C215,'time arriving work calculations'!$C$3:$T$957,8,FALSE)</f>
        <v>-2.9999999999999893</v>
      </c>
      <c r="G215" s="7">
        <f>VLOOKUP($C215,'time arriving work calculations'!$C$3:$T$957,13,FALSE)</f>
        <v>58.000000000000028</v>
      </c>
      <c r="H215" s="7">
        <f>VLOOKUP($C215,'time arriving work calculations'!$C$3:$T$957,18,FALSE)</f>
        <v>127.00000000000003</v>
      </c>
    </row>
    <row r="216" spans="1:8" x14ac:dyDescent="0.25">
      <c r="A216" s="6" t="s">
        <v>716</v>
      </c>
      <c r="B216" s="6">
        <v>24900</v>
      </c>
      <c r="C216" s="6" t="s">
        <v>717</v>
      </c>
      <c r="D216" s="6" t="str">
        <f>VLOOKUP($C216,'time arriving work calculations'!$C$3:$T$957,2,FALSE)</f>
        <v>Greenwood, MS</v>
      </c>
      <c r="E216" s="10">
        <f>VLOOKUP($C216,'time arriving work calculations'!$C$3:$T$957,3,FALSE)</f>
        <v>0.27291666666666664</v>
      </c>
      <c r="F216" s="7">
        <f>VLOOKUP($C216,'time arriving work calculations'!$C$3:$T$957,8,FALSE)</f>
        <v>19.000000000000014</v>
      </c>
      <c r="G216" s="7">
        <f>VLOOKUP($C216,'time arriving work calculations'!$C$3:$T$957,13,FALSE)</f>
        <v>63.000000000000099</v>
      </c>
      <c r="H216" s="7">
        <f>VLOOKUP($C216,'time arriving work calculations'!$C$3:$T$957,18,FALSE)</f>
        <v>97.000000000000057</v>
      </c>
    </row>
    <row r="217" spans="1:8" x14ac:dyDescent="0.25">
      <c r="A217" s="6" t="s">
        <v>1726</v>
      </c>
      <c r="B217" s="6">
        <v>45620</v>
      </c>
      <c r="C217" s="6" t="s">
        <v>1727</v>
      </c>
      <c r="D217" s="6" t="str">
        <f>VLOOKUP($C217,'time arriving work calculations'!$C$3:$T$957,2,FALSE)</f>
        <v>Thomasville, GA</v>
      </c>
      <c r="E217" s="10">
        <f>VLOOKUP($C217,'time arriving work calculations'!$C$3:$T$957,3,FALSE)</f>
        <v>0.29791666666666666</v>
      </c>
      <c r="F217" s="7">
        <f>VLOOKUP($C217,'time arriving work calculations'!$C$3:$T$957,8,FALSE)</f>
        <v>-19.000000000000014</v>
      </c>
      <c r="G217" s="7">
        <f>VLOOKUP($C217,'time arriving work calculations'!$C$3:$T$957,13,FALSE)</f>
        <v>30.000000000000053</v>
      </c>
      <c r="H217" s="7">
        <f>VLOOKUP($C217,'time arriving work calculations'!$C$3:$T$957,18,FALSE)</f>
        <v>84.000000000000028</v>
      </c>
    </row>
    <row r="218" spans="1:8" x14ac:dyDescent="0.25">
      <c r="A218" s="6" t="s">
        <v>532</v>
      </c>
      <c r="B218" s="6">
        <v>21020</v>
      </c>
      <c r="C218" s="6" t="s">
        <v>533</v>
      </c>
      <c r="D218" s="6" t="str">
        <f>VLOOKUP($C218,'time arriving work calculations'!$C$3:$T$957,2,FALSE)</f>
        <v>Elizabeth City, NC</v>
      </c>
      <c r="E218" s="10">
        <f>VLOOKUP($C218,'time arriving work calculations'!$C$3:$T$957,3,FALSE)</f>
        <v>0.27569444444444446</v>
      </c>
      <c r="F218" s="7">
        <f>VLOOKUP($C218,'time arriving work calculations'!$C$3:$T$957,8,FALSE)</f>
        <v>-1.0000000000000764</v>
      </c>
      <c r="G218" s="7">
        <f>VLOOKUP($C218,'time arriving work calculations'!$C$3:$T$957,13,FALSE)</f>
        <v>64</v>
      </c>
      <c r="H218" s="7">
        <f>VLOOKUP($C218,'time arriving work calculations'!$C$3:$T$957,18,FALSE)</f>
        <v>125.99999999999996</v>
      </c>
    </row>
    <row r="219" spans="1:8" x14ac:dyDescent="0.25">
      <c r="A219" s="6" t="s">
        <v>1440</v>
      </c>
      <c r="B219" s="6">
        <v>39700</v>
      </c>
      <c r="C219" s="6" t="s">
        <v>1441</v>
      </c>
      <c r="D219" s="6" t="str">
        <f>VLOOKUP($C219,'time arriving work calculations'!$C$3:$T$957,2,FALSE)</f>
        <v>Raymondville, TX</v>
      </c>
      <c r="E219" s="10">
        <f>VLOOKUP($C219,'time arriving work calculations'!$C$3:$T$957,3,FALSE)</f>
        <v>0.29444444444444445</v>
      </c>
      <c r="F219" s="7">
        <f>VLOOKUP($C219,'time arriving work calculations'!$C$3:$T$957,8,FALSE)</f>
        <v>-7.0000000000000551</v>
      </c>
      <c r="G219" s="7">
        <f>VLOOKUP($C219,'time arriving work calculations'!$C$3:$T$957,13,FALSE)</f>
        <v>35.000000000000036</v>
      </c>
      <c r="H219" s="7">
        <f>VLOOKUP($C219,'time arriving work calculations'!$C$3:$T$957,18,FALSE)</f>
        <v>79.999999999999943</v>
      </c>
    </row>
    <row r="220" spans="1:8" x14ac:dyDescent="0.25">
      <c r="A220" s="6" t="s">
        <v>1364</v>
      </c>
      <c r="B220" s="6">
        <v>38060</v>
      </c>
      <c r="C220" s="6" t="s">
        <v>1365</v>
      </c>
      <c r="D220" s="6" t="str">
        <f>VLOOKUP($C220,'time arriving work calculations'!$C$3:$T$957,2,FALSE)</f>
        <v>Phoenix, AZ</v>
      </c>
      <c r="E220" s="10">
        <f>VLOOKUP($C220,'time arriving work calculations'!$C$3:$T$957,3,FALSE)</f>
        <v>0.26458333333333334</v>
      </c>
      <c r="F220" s="7">
        <f>VLOOKUP($C220,'time arriving work calculations'!$C$3:$T$957,8,FALSE)</f>
        <v>11.000000000000041</v>
      </c>
      <c r="G220" s="7">
        <f>VLOOKUP($C220,'time arriving work calculations'!$C$3:$T$957,13,FALSE)</f>
        <v>85.000000000000014</v>
      </c>
      <c r="H220" s="7">
        <f>VLOOKUP($C220,'time arriving work calculations'!$C$3:$T$957,18,FALSE)</f>
        <v>168.99999999999997</v>
      </c>
    </row>
    <row r="221" spans="1:8" x14ac:dyDescent="0.25">
      <c r="A221" s="6" t="s">
        <v>1080</v>
      </c>
      <c r="B221" s="6">
        <v>32280</v>
      </c>
      <c r="C221" s="6" t="s">
        <v>1081</v>
      </c>
      <c r="D221" s="6" t="str">
        <f>VLOOKUP($C221,'time arriving work calculations'!$C$3:$T$957,2,FALSE)</f>
        <v>Martin, TN</v>
      </c>
      <c r="E221" s="10">
        <f>VLOOKUP($C221,'time arriving work calculations'!$C$3:$T$957,3,FALSE)</f>
        <v>0.26944444444444443</v>
      </c>
      <c r="F221" s="7">
        <f>VLOOKUP($C221,'time arriving work calculations'!$C$3:$T$957,8,FALSE)</f>
        <v>8.999999999999968</v>
      </c>
      <c r="G221" s="7">
        <f>VLOOKUP($C221,'time arriving work calculations'!$C$3:$T$957,13,FALSE)</f>
        <v>72.000000000000057</v>
      </c>
      <c r="H221" s="7">
        <f>VLOOKUP($C221,'time arriving work calculations'!$C$3:$T$957,18,FALSE)</f>
        <v>134</v>
      </c>
    </row>
    <row r="222" spans="1:8" x14ac:dyDescent="0.25">
      <c r="A222" s="6" t="s">
        <v>1124</v>
      </c>
      <c r="B222" s="6">
        <v>33140</v>
      </c>
      <c r="C222" s="6" t="s">
        <v>1125</v>
      </c>
      <c r="D222" s="6" t="str">
        <f>VLOOKUP($C222,'time arriving work calculations'!$C$3:$T$957,2,FALSE)</f>
        <v>Michigan City, IN</v>
      </c>
      <c r="E222" s="10">
        <f>VLOOKUP($C222,'time arriving work calculations'!$C$3:$T$957,3,FALSE)</f>
        <v>0.26319444444444445</v>
      </c>
      <c r="F222" s="7">
        <f>VLOOKUP($C222,'time arriving work calculations'!$C$3:$T$957,8,FALSE)</f>
        <v>4.9999999999999822</v>
      </c>
      <c r="G222" s="7">
        <f>VLOOKUP($C222,'time arriving work calculations'!$C$3:$T$957,13,FALSE)</f>
        <v>82.000000000000028</v>
      </c>
      <c r="H222" s="7">
        <f>VLOOKUP($C222,'time arriving work calculations'!$C$3:$T$957,18,FALSE)</f>
        <v>177</v>
      </c>
    </row>
    <row r="223" spans="1:8" x14ac:dyDescent="0.25">
      <c r="A223" s="6" t="s">
        <v>870</v>
      </c>
      <c r="B223" s="6">
        <v>27980</v>
      </c>
      <c r="C223" s="6" t="s">
        <v>871</v>
      </c>
      <c r="D223" s="6" t="str">
        <f>VLOOKUP($C223,'time arriving work calculations'!$C$3:$T$957,2,FALSE)</f>
        <v>Kahului, HI</v>
      </c>
      <c r="E223" s="10">
        <f>VLOOKUP($C223,'time arriving work calculations'!$C$3:$T$957,3,FALSE)</f>
        <v>0.2638888888888889</v>
      </c>
      <c r="F223" s="7">
        <f>VLOOKUP($C223,'time arriving work calculations'!$C$3:$T$957,8,FALSE)</f>
        <v>20.999999999999925</v>
      </c>
      <c r="G223" s="7">
        <f>VLOOKUP($C223,'time arriving work calculations'!$C$3:$T$957,13,FALSE)</f>
        <v>80.000000000000028</v>
      </c>
      <c r="H223" s="7">
        <f>VLOOKUP($C223,'time arriving work calculations'!$C$3:$T$957,18,FALSE)</f>
        <v>178.00000000000009</v>
      </c>
    </row>
    <row r="224" spans="1:8" x14ac:dyDescent="0.25">
      <c r="A224" s="6" t="s">
        <v>1078</v>
      </c>
      <c r="B224" s="6">
        <v>32270</v>
      </c>
      <c r="C224" s="6" t="s">
        <v>1079</v>
      </c>
      <c r="D224" s="6" t="str">
        <f>VLOOKUP($C224,'time arriving work calculations'!$C$3:$T$957,2,FALSE)</f>
        <v>Marshfield, WI</v>
      </c>
      <c r="E224" s="10">
        <f>VLOOKUP($C224,'time arriving work calculations'!$C$3:$T$957,3,FALSE)</f>
        <v>0.2722222222222222</v>
      </c>
      <c r="F224" s="7">
        <f>VLOOKUP($C224,'time arriving work calculations'!$C$3:$T$957,8,FALSE)</f>
        <v>5.9999999999999787</v>
      </c>
      <c r="G224" s="7">
        <f>VLOOKUP($C224,'time arriving work calculations'!$C$3:$T$957,13,FALSE)</f>
        <v>64.000000000000085</v>
      </c>
      <c r="H224" s="7">
        <f>VLOOKUP($C224,'time arriving work calculations'!$C$3:$T$957,18,FALSE)</f>
        <v>145.00000000000006</v>
      </c>
    </row>
    <row r="225" spans="1:8" x14ac:dyDescent="0.25">
      <c r="A225" s="6" t="s">
        <v>1880</v>
      </c>
      <c r="B225" s="6">
        <v>49020</v>
      </c>
      <c r="C225" s="6" t="s">
        <v>1881</v>
      </c>
      <c r="D225" s="6" t="str">
        <f>VLOOKUP($C225,'time arriving work calculations'!$C$3:$T$957,2,FALSE)</f>
        <v>Winchester, VA</v>
      </c>
      <c r="E225" s="10">
        <f>VLOOKUP($C225,'time arriving work calculations'!$C$3:$T$957,3,FALSE)</f>
        <v>0.28125</v>
      </c>
      <c r="F225" s="7">
        <f>VLOOKUP($C225,'time arriving work calculations'!$C$3:$T$957,8,FALSE)</f>
        <v>-14.999999999999947</v>
      </c>
      <c r="G225" s="7">
        <f>VLOOKUP($C225,'time arriving work calculations'!$C$3:$T$957,13,FALSE)</f>
        <v>59.000000000000036</v>
      </c>
      <c r="H225" s="7">
        <f>VLOOKUP($C225,'time arriving work calculations'!$C$3:$T$957,18,FALSE)</f>
        <v>132</v>
      </c>
    </row>
    <row r="226" spans="1:8" x14ac:dyDescent="0.25">
      <c r="A226" s="6" t="s">
        <v>344</v>
      </c>
      <c r="B226" s="6">
        <v>17200</v>
      </c>
      <c r="C226" s="6" t="s">
        <v>345</v>
      </c>
      <c r="D226" s="6" t="str">
        <f>VLOOKUP($C226,'time arriving work calculations'!$C$3:$T$957,2,FALSE)</f>
        <v>Claremont, NH</v>
      </c>
      <c r="E226" s="10">
        <f>VLOOKUP($C226,'time arriving work calculations'!$C$3:$T$957,3,FALSE)</f>
        <v>0.26458333333333334</v>
      </c>
      <c r="F226" s="7">
        <f>VLOOKUP($C226,'time arriving work calculations'!$C$3:$T$957,8,FALSE)</f>
        <v>17.000000000000021</v>
      </c>
      <c r="G226" s="7">
        <f>VLOOKUP($C226,'time arriving work calculations'!$C$3:$T$957,13,FALSE)</f>
        <v>84.000000000000028</v>
      </c>
      <c r="H226" s="7">
        <f>VLOOKUP($C226,'time arriving work calculations'!$C$3:$T$957,18,FALSE)</f>
        <v>147.00000000000006</v>
      </c>
    </row>
    <row r="227" spans="1:8" x14ac:dyDescent="0.25">
      <c r="A227" s="6" t="s">
        <v>306</v>
      </c>
      <c r="B227" s="6">
        <v>16340</v>
      </c>
      <c r="C227" s="6" t="s">
        <v>307</v>
      </c>
      <c r="D227" s="6" t="str">
        <f>VLOOKUP($C227,'time arriving work calculations'!$C$3:$T$957,2,FALSE)</f>
        <v>Cedartown, GA</v>
      </c>
      <c r="E227" s="10">
        <f>VLOOKUP($C227,'time arriving work calculations'!$C$3:$T$957,3,FALSE)</f>
        <v>0.30069444444444443</v>
      </c>
      <c r="F227" s="7">
        <f>VLOOKUP($C227,'time arriving work calculations'!$C$3:$T$957,8,FALSE)</f>
        <v>-43.000000000000007</v>
      </c>
      <c r="G227" s="7">
        <f>VLOOKUP($C227,'time arriving work calculations'!$C$3:$T$957,13,FALSE)</f>
        <v>31.00000000000005</v>
      </c>
      <c r="H227" s="7">
        <f>VLOOKUP($C227,'time arriving work calculations'!$C$3:$T$957,18,FALSE)</f>
        <v>120.99999999999997</v>
      </c>
    </row>
    <row r="228" spans="1:8" x14ac:dyDescent="0.25">
      <c r="A228" s="6" t="s">
        <v>1256</v>
      </c>
      <c r="B228" s="6">
        <v>35900</v>
      </c>
      <c r="C228" s="6" t="s">
        <v>1257</v>
      </c>
      <c r="D228" s="6" t="str">
        <f>VLOOKUP($C228,'time arriving work calculations'!$C$3:$T$957,2,FALSE)</f>
        <v>North Wilkesboro, NC</v>
      </c>
      <c r="E228" s="10">
        <f>VLOOKUP($C228,'time arriving work calculations'!$C$3:$T$957,3,FALSE)</f>
        <v>0.28958333333333336</v>
      </c>
      <c r="F228" s="7">
        <f>VLOOKUP($C228,'time arriving work calculations'!$C$3:$T$957,8,FALSE)</f>
        <v>-10.000000000000044</v>
      </c>
      <c r="G228" s="7">
        <f>VLOOKUP($C228,'time arriving work calculations'!$C$3:$T$957,13,FALSE)</f>
        <v>46</v>
      </c>
      <c r="H228" s="7">
        <f>VLOOKUP($C228,'time arriving work calculations'!$C$3:$T$957,18,FALSE)</f>
        <v>109</v>
      </c>
    </row>
    <row r="229" spans="1:8" x14ac:dyDescent="0.25">
      <c r="A229" s="6" t="s">
        <v>1352</v>
      </c>
      <c r="B229" s="6">
        <v>37820</v>
      </c>
      <c r="C229" s="6" t="s">
        <v>1353</v>
      </c>
      <c r="D229" s="6" t="str">
        <f>VLOOKUP($C229,'time arriving work calculations'!$C$3:$T$957,2,FALSE)</f>
        <v>Pendleton, OR</v>
      </c>
      <c r="E229" s="10">
        <f>VLOOKUP($C229,'time arriving work calculations'!$C$3:$T$957,3,FALSE)</f>
        <v>0.26805555555555555</v>
      </c>
      <c r="F229" s="7">
        <f>VLOOKUP($C229,'time arriving work calculations'!$C$3:$T$957,8,FALSE)</f>
        <v>0.99999999999999645</v>
      </c>
      <c r="G229" s="7">
        <f>VLOOKUP($C229,'time arriving work calculations'!$C$3:$T$957,13,FALSE)</f>
        <v>70.000000000000071</v>
      </c>
      <c r="H229" s="7">
        <f>VLOOKUP($C229,'time arriving work calculations'!$C$3:$T$957,18,FALSE)</f>
        <v>163.99999999999997</v>
      </c>
    </row>
    <row r="230" spans="1:8" x14ac:dyDescent="0.25">
      <c r="A230" s="6" t="s">
        <v>1434</v>
      </c>
      <c r="B230" s="6">
        <v>39540</v>
      </c>
      <c r="C230" s="6" t="s">
        <v>1435</v>
      </c>
      <c r="D230" s="6" t="str">
        <f>VLOOKUP($C230,'time arriving work calculations'!$C$3:$T$957,2,FALSE)</f>
        <v>Racine, WI</v>
      </c>
      <c r="E230" s="10">
        <f>VLOOKUP($C230,'time arriving work calculations'!$C$3:$T$957,3,FALSE)</f>
        <v>0.26597222222222222</v>
      </c>
      <c r="F230" s="7">
        <f>VLOOKUP($C230,'time arriving work calculations'!$C$3:$T$957,8,FALSE)</f>
        <v>15.999999999999943</v>
      </c>
      <c r="G230" s="7">
        <f>VLOOKUP($C230,'time arriving work calculations'!$C$3:$T$957,13,FALSE)</f>
        <v>80.000000000000028</v>
      </c>
      <c r="H230" s="7">
        <f>VLOOKUP($C230,'time arriving work calculations'!$C$3:$T$957,18,FALSE)</f>
        <v>163.00000000000006</v>
      </c>
    </row>
    <row r="231" spans="1:8" x14ac:dyDescent="0.25">
      <c r="A231" s="6" t="s">
        <v>968</v>
      </c>
      <c r="B231" s="6">
        <v>30020</v>
      </c>
      <c r="C231" s="6" t="s">
        <v>969</v>
      </c>
      <c r="D231" s="6" t="str">
        <f>VLOOKUP($C231,'time arriving work calculations'!$C$3:$T$957,2,FALSE)</f>
        <v>Lawton, OK</v>
      </c>
      <c r="E231" s="10">
        <f>VLOOKUP($C231,'time arriving work calculations'!$C$3:$T$957,3,FALSE)</f>
        <v>0.29583333333333334</v>
      </c>
      <c r="F231" s="7">
        <f>VLOOKUP($C231,'time arriving work calculations'!$C$3:$T$957,8,FALSE)</f>
        <v>-39.000000000000021</v>
      </c>
      <c r="G231" s="7">
        <f>VLOOKUP($C231,'time arriving work calculations'!$C$3:$T$957,13,FALSE)</f>
        <v>32.000000000000043</v>
      </c>
      <c r="H231" s="7">
        <f>VLOOKUP($C231,'time arriving work calculations'!$C$3:$T$957,18,FALSE)</f>
        <v>105.00000000000003</v>
      </c>
    </row>
    <row r="232" spans="1:8" x14ac:dyDescent="0.25">
      <c r="A232" s="6" t="s">
        <v>1176</v>
      </c>
      <c r="B232" s="6">
        <v>34220</v>
      </c>
      <c r="C232" s="6" t="s">
        <v>1177</v>
      </c>
      <c r="D232" s="6" t="str">
        <f>VLOOKUP($C232,'time arriving work calculations'!$C$3:$T$957,2,FALSE)</f>
        <v>Moultrie, GA</v>
      </c>
      <c r="E232" s="10">
        <f>VLOOKUP($C232,'time arriving work calculations'!$C$3:$T$957,3,FALSE)</f>
        <v>0.29722222222222222</v>
      </c>
      <c r="F232" s="7">
        <f>VLOOKUP($C232,'time arriving work calculations'!$C$3:$T$957,8,FALSE)</f>
        <v>-19.000000000000014</v>
      </c>
      <c r="G232" s="7">
        <f>VLOOKUP($C232,'time arriving work calculations'!$C$3:$T$957,13,FALSE)</f>
        <v>32.000000000000043</v>
      </c>
      <c r="H232" s="7">
        <f>VLOOKUP($C232,'time arriving work calculations'!$C$3:$T$957,18,FALSE)</f>
        <v>93.000000000000057</v>
      </c>
    </row>
    <row r="233" spans="1:8" x14ac:dyDescent="0.25">
      <c r="A233" s="6" t="s">
        <v>1848</v>
      </c>
      <c r="B233" s="6">
        <v>48180</v>
      </c>
      <c r="C233" s="6" t="s">
        <v>1849</v>
      </c>
      <c r="D233" s="6" t="str">
        <f>VLOOKUP($C233,'time arriving work calculations'!$C$3:$T$957,2,FALSE)</f>
        <v>Waycross, GA</v>
      </c>
      <c r="E233" s="10">
        <f>VLOOKUP($C233,'time arriving work calculations'!$C$3:$T$957,3,FALSE)</f>
        <v>0.29305555555555557</v>
      </c>
      <c r="F233" s="7">
        <f>VLOOKUP($C233,'time arriving work calculations'!$C$3:$T$957,8,FALSE)</f>
        <v>-20.000000000000089</v>
      </c>
      <c r="G233" s="7">
        <f>VLOOKUP($C233,'time arriving work calculations'!$C$3:$T$957,13,FALSE)</f>
        <v>38.000000000000028</v>
      </c>
      <c r="H233" s="7">
        <f>VLOOKUP($C233,'time arriving work calculations'!$C$3:$T$957,18,FALSE)</f>
        <v>97.999999999999972</v>
      </c>
    </row>
    <row r="234" spans="1:8" x14ac:dyDescent="0.25">
      <c r="A234" s="6" t="s">
        <v>1846</v>
      </c>
      <c r="B234" s="6">
        <v>48140</v>
      </c>
      <c r="C234" s="6" t="s">
        <v>1847</v>
      </c>
      <c r="D234" s="6" t="str">
        <f>VLOOKUP($C234,'time arriving work calculations'!$C$3:$T$957,2,FALSE)</f>
        <v>Wausau, WI</v>
      </c>
      <c r="E234" s="10">
        <f>VLOOKUP($C234,'time arriving work calculations'!$C$3:$T$957,3,FALSE)</f>
        <v>0.27083333333333331</v>
      </c>
      <c r="F234" s="7">
        <f>VLOOKUP($C234,'time arriving work calculations'!$C$3:$T$957,8,FALSE)</f>
        <v>5.9999999999999787</v>
      </c>
      <c r="G234" s="7">
        <f>VLOOKUP($C234,'time arriving work calculations'!$C$3:$T$957,13,FALSE)</f>
        <v>69.000000000000071</v>
      </c>
      <c r="H234" s="7">
        <f>VLOOKUP($C234,'time arriving work calculations'!$C$3:$T$957,18,FALSE)</f>
        <v>146.00000000000003</v>
      </c>
    </row>
    <row r="235" spans="1:8" x14ac:dyDescent="0.25">
      <c r="A235" s="6" t="s">
        <v>1112</v>
      </c>
      <c r="B235" s="6">
        <v>32900</v>
      </c>
      <c r="C235" s="6" t="s">
        <v>1113</v>
      </c>
      <c r="D235" s="6" t="str">
        <f>VLOOKUP($C235,'time arriving work calculations'!$C$3:$T$957,2,FALSE)</f>
        <v>Merced, CA</v>
      </c>
      <c r="E235" s="10">
        <f>VLOOKUP($C235,'time arriving work calculations'!$C$3:$T$957,3,FALSE)</f>
        <v>0.27361111111111108</v>
      </c>
      <c r="F235" s="7">
        <f>VLOOKUP($C235,'time arriving work calculations'!$C$3:$T$957,8,FALSE)</f>
        <v>-16.000000000000021</v>
      </c>
      <c r="G235" s="7">
        <f>VLOOKUP($C235,'time arriving work calculations'!$C$3:$T$957,13,FALSE)</f>
        <v>66.000000000000085</v>
      </c>
      <c r="H235" s="7">
        <f>VLOOKUP($C235,'time arriving work calculations'!$C$3:$T$957,18,FALSE)</f>
        <v>150.00000000000003</v>
      </c>
    </row>
    <row r="236" spans="1:8" x14ac:dyDescent="0.25">
      <c r="A236" s="6" t="s">
        <v>80</v>
      </c>
      <c r="B236" s="6">
        <v>11540</v>
      </c>
      <c r="C236" s="6" t="s">
        <v>81</v>
      </c>
      <c r="D236" s="6" t="str">
        <f>VLOOKUP($C236,'time arriving work calculations'!$C$3:$T$957,2,FALSE)</f>
        <v>Appleton, WI</v>
      </c>
      <c r="E236" s="10">
        <f>VLOOKUP($C236,'time arriving work calculations'!$C$3:$T$957,3,FALSE)</f>
        <v>0.2673611111111111</v>
      </c>
      <c r="F236" s="7">
        <f>VLOOKUP($C236,'time arriving work calculations'!$C$3:$T$957,8,FALSE)</f>
        <v>10.999999999999961</v>
      </c>
      <c r="G236" s="7">
        <f>VLOOKUP($C236,'time arriving work calculations'!$C$3:$T$957,13,FALSE)</f>
        <v>75.000000000000057</v>
      </c>
      <c r="H236" s="7">
        <f>VLOOKUP($C236,'time arriving work calculations'!$C$3:$T$957,18,FALSE)</f>
        <v>144.00000000000006</v>
      </c>
    </row>
    <row r="237" spans="1:8" x14ac:dyDescent="0.25">
      <c r="A237" s="6" t="s">
        <v>1412</v>
      </c>
      <c r="B237" s="6">
        <v>39060</v>
      </c>
      <c r="C237" s="6" t="s">
        <v>1413</v>
      </c>
      <c r="D237" s="6" t="str">
        <f>VLOOKUP($C237,'time arriving work calculations'!$C$3:$T$957,2,FALSE)</f>
        <v>Pottsville, PA</v>
      </c>
      <c r="E237" s="10">
        <f>VLOOKUP($C237,'time arriving work calculations'!$C$3:$T$957,3,FALSE)</f>
        <v>0.27499999999999997</v>
      </c>
      <c r="F237" s="7">
        <f>VLOOKUP($C237,'time arriving work calculations'!$C$3:$T$957,8,FALSE)</f>
        <v>-8.9999999999998881</v>
      </c>
      <c r="G237" s="7">
        <f>VLOOKUP($C237,'time arriving work calculations'!$C$3:$T$957,13,FALSE)</f>
        <v>67.000000000000085</v>
      </c>
      <c r="H237" s="7">
        <f>VLOOKUP($C237,'time arriving work calculations'!$C$3:$T$957,18,FALSE)</f>
        <v>161</v>
      </c>
    </row>
    <row r="238" spans="1:8" x14ac:dyDescent="0.25">
      <c r="A238" s="6" t="s">
        <v>510</v>
      </c>
      <c r="B238" s="6">
        <v>20540</v>
      </c>
      <c r="C238" s="6" t="s">
        <v>511</v>
      </c>
      <c r="D238" s="6" t="str">
        <f>VLOOKUP($C238,'time arriving work calculations'!$C$3:$T$957,2,FALSE)</f>
        <v>Dyersburg, TN</v>
      </c>
      <c r="E238" s="10">
        <f>VLOOKUP($C238,'time arriving work calculations'!$C$3:$T$957,3,FALSE)</f>
        <v>0.27083333333333331</v>
      </c>
      <c r="F238" s="7">
        <f>VLOOKUP($C238,'time arriving work calculations'!$C$3:$T$957,8,FALSE)</f>
        <v>12.999999999999954</v>
      </c>
      <c r="G238" s="7">
        <f>VLOOKUP($C238,'time arriving work calculations'!$C$3:$T$957,13,FALSE)</f>
        <v>68.000000000000085</v>
      </c>
      <c r="H238" s="7">
        <f>VLOOKUP($C238,'time arriving work calculations'!$C$3:$T$957,18,FALSE)</f>
        <v>131.00000000000011</v>
      </c>
    </row>
    <row r="239" spans="1:8" x14ac:dyDescent="0.25">
      <c r="A239" s="6" t="s">
        <v>926</v>
      </c>
      <c r="B239" s="6">
        <v>29180</v>
      </c>
      <c r="C239" s="6" t="s">
        <v>927</v>
      </c>
      <c r="D239" s="6" t="str">
        <f>VLOOKUP($C239,'time arriving work calculations'!$C$3:$T$957,2,FALSE)</f>
        <v>Lafayette, LA</v>
      </c>
      <c r="E239" s="10">
        <f>VLOOKUP($C239,'time arriving work calculations'!$C$3:$T$957,3,FALSE)</f>
        <v>0.27847222222222223</v>
      </c>
      <c r="F239" s="7">
        <f>VLOOKUP($C239,'time arriving work calculations'!$C$3:$T$957,8,FALSE)</f>
        <v>7.9999999999999716</v>
      </c>
      <c r="G239" s="7">
        <f>VLOOKUP($C239,'time arriving work calculations'!$C$3:$T$957,13,FALSE)</f>
        <v>61.000000000000028</v>
      </c>
      <c r="H239" s="7">
        <f>VLOOKUP($C239,'time arriving work calculations'!$C$3:$T$957,18,FALSE)</f>
        <v>121.99999999999997</v>
      </c>
    </row>
    <row r="240" spans="1:8" x14ac:dyDescent="0.25">
      <c r="A240" s="6" t="s">
        <v>1824</v>
      </c>
      <c r="B240" s="6">
        <v>47660</v>
      </c>
      <c r="C240" s="6" t="s">
        <v>1825</v>
      </c>
      <c r="D240" s="6" t="str">
        <f>VLOOKUP($C240,'time arriving work calculations'!$C$3:$T$957,2,FALSE)</f>
        <v>Warrensburg, MO</v>
      </c>
      <c r="E240" s="10">
        <f>VLOOKUP($C240,'time arriving work calculations'!$C$3:$T$957,3,FALSE)</f>
        <v>0.28263888888888888</v>
      </c>
      <c r="F240" s="7">
        <f>VLOOKUP($C240,'time arriving work calculations'!$C$3:$T$957,8,FALSE)</f>
        <v>-9.000000000000048</v>
      </c>
      <c r="G240" s="7">
        <f>VLOOKUP($C240,'time arriving work calculations'!$C$3:$T$957,13,FALSE)</f>
        <v>53.000000000000057</v>
      </c>
      <c r="H240" s="7">
        <f>VLOOKUP($C240,'time arriving work calculations'!$C$3:$T$957,18,FALSE)</f>
        <v>181</v>
      </c>
    </row>
    <row r="241" spans="1:8" x14ac:dyDescent="0.25">
      <c r="A241" s="6" t="s">
        <v>1320</v>
      </c>
      <c r="B241" s="6">
        <v>37220</v>
      </c>
      <c r="C241" s="6" t="s">
        <v>1321</v>
      </c>
      <c r="D241" s="6" t="str">
        <f>VLOOKUP($C241,'time arriving work calculations'!$C$3:$T$957,2,FALSE)</f>
        <v>Pahrump, NV</v>
      </c>
      <c r="E241" s="10">
        <f>VLOOKUP($C241,'time arriving work calculations'!$C$3:$T$957,3,FALSE)</f>
        <v>0.26111111111111113</v>
      </c>
      <c r="F241" s="7">
        <f>VLOOKUP($C241,'time arriving work calculations'!$C$3:$T$957,8,FALSE)</f>
        <v>-51.000000000000021</v>
      </c>
      <c r="G241" s="7">
        <f>VLOOKUP($C241,'time arriving work calculations'!$C$3:$T$957,13,FALSE)</f>
        <v>84.000000000000028</v>
      </c>
      <c r="H241" s="7">
        <f>VLOOKUP($C241,'time arriving work calculations'!$C$3:$T$957,18,FALSE)</f>
        <v>208</v>
      </c>
    </row>
    <row r="242" spans="1:8" x14ac:dyDescent="0.25">
      <c r="A242" s="6" t="s">
        <v>22</v>
      </c>
      <c r="B242" s="6">
        <v>10460</v>
      </c>
      <c r="C242" s="6" t="s">
        <v>23</v>
      </c>
      <c r="D242" s="6" t="str">
        <f>VLOOKUP($C242,'time arriving work calculations'!$C$3:$T$957,2,FALSE)</f>
        <v>Alamogordo, NM</v>
      </c>
      <c r="E242" s="10">
        <f>VLOOKUP($C242,'time arriving work calculations'!$C$3:$T$957,3,FALSE)</f>
        <v>0.27499999999999997</v>
      </c>
      <c r="F242" s="7">
        <f>VLOOKUP($C242,'time arriving work calculations'!$C$3:$T$957,8,FALSE)</f>
        <v>4.9999999999999822</v>
      </c>
      <c r="G242" s="7">
        <f>VLOOKUP($C242,'time arriving work calculations'!$C$3:$T$957,13,FALSE)</f>
        <v>65.000000000000085</v>
      </c>
      <c r="H242" s="7">
        <f>VLOOKUP($C242,'time arriving work calculations'!$C$3:$T$957,18,FALSE)</f>
        <v>123.00000000000013</v>
      </c>
    </row>
    <row r="243" spans="1:8" x14ac:dyDescent="0.25">
      <c r="A243" s="6" t="s">
        <v>1860</v>
      </c>
      <c r="B243" s="6">
        <v>48580</v>
      </c>
      <c r="C243" s="6" t="s">
        <v>1861</v>
      </c>
      <c r="D243" s="6" t="str">
        <f>VLOOKUP($C243,'time arriving work calculations'!$C$3:$T$957,2,FALSE)</f>
        <v>Whitewater, WI</v>
      </c>
      <c r="E243" s="10">
        <f>VLOOKUP($C243,'time arriving work calculations'!$C$3:$T$957,3,FALSE)</f>
        <v>0.26805555555555555</v>
      </c>
      <c r="F243" s="7">
        <f>VLOOKUP($C243,'time arriving work calculations'!$C$3:$T$957,8,FALSE)</f>
        <v>10.999999999999961</v>
      </c>
      <c r="G243" s="7">
        <f>VLOOKUP($C243,'time arriving work calculations'!$C$3:$T$957,13,FALSE)</f>
        <v>76.000000000000057</v>
      </c>
      <c r="H243" s="7">
        <f>VLOOKUP($C243,'time arriving work calculations'!$C$3:$T$957,18,FALSE)</f>
        <v>175.00000000000009</v>
      </c>
    </row>
    <row r="244" spans="1:8" x14ac:dyDescent="0.25">
      <c r="A244" s="6" t="s">
        <v>984</v>
      </c>
      <c r="B244" s="6">
        <v>30340</v>
      </c>
      <c r="C244" s="6" t="s">
        <v>985</v>
      </c>
      <c r="D244" s="6" t="str">
        <f>VLOOKUP($C244,'time arriving work calculations'!$C$3:$T$957,2,FALSE)</f>
        <v>Lewiston, ME</v>
      </c>
      <c r="E244" s="10">
        <f>VLOOKUP($C244,'time arriving work calculations'!$C$3:$T$957,3,FALSE)</f>
        <v>0.25833333333333336</v>
      </c>
      <c r="F244" s="7">
        <f>VLOOKUP($C244,'time arriving work calculations'!$C$3:$T$957,8,FALSE)</f>
        <v>24.999999999999911</v>
      </c>
      <c r="G244" s="7">
        <f>VLOOKUP($C244,'time arriving work calculations'!$C$3:$T$957,13,FALSE)</f>
        <v>90</v>
      </c>
      <c r="H244" s="7">
        <f>VLOOKUP($C244,'time arriving work calculations'!$C$3:$T$957,18,FALSE)</f>
        <v>161.99999999999997</v>
      </c>
    </row>
    <row r="245" spans="1:8" x14ac:dyDescent="0.25">
      <c r="A245" s="6" t="s">
        <v>804</v>
      </c>
      <c r="B245" s="6">
        <v>26620</v>
      </c>
      <c r="C245" s="6" t="s">
        <v>805</v>
      </c>
      <c r="D245" s="6" t="str">
        <f>VLOOKUP($C245,'time arriving work calculations'!$C$3:$T$957,2,FALSE)</f>
        <v>Huntsville, AL</v>
      </c>
      <c r="E245" s="10">
        <f>VLOOKUP($C245,'time arriving work calculations'!$C$3:$T$957,3,FALSE)</f>
        <v>0.26319444444444445</v>
      </c>
      <c r="F245" s="7">
        <f>VLOOKUP($C245,'time arriving work calculations'!$C$3:$T$957,8,FALSE)</f>
        <v>29.999999999999972</v>
      </c>
      <c r="G245" s="7">
        <f>VLOOKUP($C245,'time arriving work calculations'!$C$3:$T$957,13,FALSE)</f>
        <v>85.000000000000014</v>
      </c>
      <c r="H245" s="7">
        <f>VLOOKUP($C245,'time arriving work calculations'!$C$3:$T$957,18,FALSE)</f>
        <v>145.00000000000006</v>
      </c>
    </row>
    <row r="246" spans="1:8" x14ac:dyDescent="0.25">
      <c r="A246" s="6" t="s">
        <v>1674</v>
      </c>
      <c r="B246" s="6">
        <v>44580</v>
      </c>
      <c r="C246" s="6" t="s">
        <v>1675</v>
      </c>
      <c r="D246" s="6" t="str">
        <f>VLOOKUP($C246,'time arriving work calculations'!$C$3:$T$957,2,FALSE)</f>
        <v>Sterling, IL</v>
      </c>
      <c r="E246" s="10">
        <f>VLOOKUP($C246,'time arriving work calculations'!$C$3:$T$957,3,FALSE)</f>
        <v>0.27083333333333331</v>
      </c>
      <c r="F246" s="7">
        <f>VLOOKUP($C246,'time arriving work calculations'!$C$3:$T$957,8,FALSE)</f>
        <v>-6.9999999999999751</v>
      </c>
      <c r="G246" s="7">
        <f>VLOOKUP($C246,'time arriving work calculations'!$C$3:$T$957,13,FALSE)</f>
        <v>70.000000000000071</v>
      </c>
      <c r="H246" s="7">
        <f>VLOOKUP($C246,'time arriving work calculations'!$C$3:$T$957,18,FALSE)</f>
        <v>132.00000000000009</v>
      </c>
    </row>
    <row r="247" spans="1:8" x14ac:dyDescent="0.25">
      <c r="A247" s="6" t="s">
        <v>1818</v>
      </c>
      <c r="B247" s="6">
        <v>47540</v>
      </c>
      <c r="C247" s="6" t="s">
        <v>1819</v>
      </c>
      <c r="D247" s="6" t="str">
        <f>VLOOKUP($C247,'time arriving work calculations'!$C$3:$T$957,2,FALSE)</f>
        <v>Wapakoneta, OH</v>
      </c>
      <c r="E247" s="10">
        <f>VLOOKUP($C247,'time arriving work calculations'!$C$3:$T$957,3,FALSE)</f>
        <v>0.29722222222222222</v>
      </c>
      <c r="F247" s="7">
        <f>VLOOKUP($C247,'time arriving work calculations'!$C$3:$T$957,8,FALSE)</f>
        <v>-39.000000000000021</v>
      </c>
      <c r="G247" s="7">
        <f>VLOOKUP($C247,'time arriving work calculations'!$C$3:$T$957,13,FALSE)</f>
        <v>33.000000000000043</v>
      </c>
      <c r="H247" s="7">
        <f>VLOOKUP($C247,'time arriving work calculations'!$C$3:$T$957,18,FALSE)</f>
        <v>140.00000000000006</v>
      </c>
    </row>
    <row r="248" spans="1:8" x14ac:dyDescent="0.25">
      <c r="A248" s="6" t="s">
        <v>1218</v>
      </c>
      <c r="B248" s="6">
        <v>35060</v>
      </c>
      <c r="C248" s="6" t="s">
        <v>1219</v>
      </c>
      <c r="D248" s="6" t="str">
        <f>VLOOKUP($C248,'time arriving work calculations'!$C$3:$T$957,2,FALSE)</f>
        <v>Natchitoches, LA</v>
      </c>
      <c r="E248" s="10">
        <f>VLOOKUP($C248,'time arriving work calculations'!$C$3:$T$957,3,FALSE)</f>
        <v>0.28125</v>
      </c>
      <c r="F248" s="7">
        <f>VLOOKUP($C248,'time arriving work calculations'!$C$3:$T$957,8,FALSE)</f>
        <v>-10.000000000000044</v>
      </c>
      <c r="G248" s="7">
        <f>VLOOKUP($C248,'time arriving work calculations'!$C$3:$T$957,13,FALSE)</f>
        <v>55.00000000000005</v>
      </c>
      <c r="H248" s="7">
        <f>VLOOKUP($C248,'time arriving work calculations'!$C$3:$T$957,18,FALSE)</f>
        <v>130.00000000000003</v>
      </c>
    </row>
    <row r="249" spans="1:8" x14ac:dyDescent="0.25">
      <c r="A249" s="6" t="s">
        <v>928</v>
      </c>
      <c r="B249" s="6">
        <v>29220</v>
      </c>
      <c r="C249" s="6" t="s">
        <v>929</v>
      </c>
      <c r="D249" s="6" t="str">
        <f>VLOOKUP($C249,'time arriving work calculations'!$C$3:$T$957,2,FALSE)</f>
        <v>La Follette, TN</v>
      </c>
      <c r="E249" s="10">
        <f>VLOOKUP($C249,'time arriving work calculations'!$C$3:$T$957,3,FALSE)</f>
        <v>0.29791666666666666</v>
      </c>
      <c r="F249" s="7">
        <f>VLOOKUP($C249,'time arriving work calculations'!$C$3:$T$957,8,FALSE)</f>
        <v>-33.999999999999957</v>
      </c>
      <c r="G249" s="7">
        <f>VLOOKUP($C249,'time arriving work calculations'!$C$3:$T$957,13,FALSE)</f>
        <v>36.000000000000028</v>
      </c>
      <c r="H249" s="7">
        <f>VLOOKUP($C249,'time arriving work calculations'!$C$3:$T$957,18,FALSE)</f>
        <v>124.00000000000003</v>
      </c>
    </row>
    <row r="250" spans="1:8" x14ac:dyDescent="0.25">
      <c r="A250" s="6" t="s">
        <v>1610</v>
      </c>
      <c r="B250" s="6">
        <v>43260</v>
      </c>
      <c r="C250" s="6" t="s">
        <v>1611</v>
      </c>
      <c r="D250" s="6" t="str">
        <f>VLOOKUP($C250,'time arriving work calculations'!$C$3:$T$957,2,FALSE)</f>
        <v>Sheridan, WY</v>
      </c>
      <c r="E250" s="10">
        <f>VLOOKUP($C250,'time arriving work calculations'!$C$3:$T$957,3,FALSE)</f>
        <v>0.27708333333333335</v>
      </c>
      <c r="F250" s="7">
        <f>VLOOKUP($C250,'time arriving work calculations'!$C$3:$T$957,8,FALSE)</f>
        <v>2.9999999999999094</v>
      </c>
      <c r="G250" s="7">
        <f>VLOOKUP($C250,'time arriving work calculations'!$C$3:$T$957,13,FALSE)</f>
        <v>57.000000000000043</v>
      </c>
      <c r="H250" s="7">
        <f>VLOOKUP($C250,'time arriving work calculations'!$C$3:$T$957,18,FALSE)</f>
        <v>111.00000000000009</v>
      </c>
    </row>
    <row r="251" spans="1:8" x14ac:dyDescent="0.25">
      <c r="A251" s="6" t="s">
        <v>1782</v>
      </c>
      <c r="B251" s="6">
        <v>46700</v>
      </c>
      <c r="C251" s="6" t="s">
        <v>1783</v>
      </c>
      <c r="D251" s="6" t="str">
        <f>VLOOKUP($C251,'time arriving work calculations'!$C$3:$T$957,2,FALSE)</f>
        <v>Vallejo, CA</v>
      </c>
      <c r="E251" s="10">
        <f>VLOOKUP($C251,'time arriving work calculations'!$C$3:$T$957,3,FALSE)</f>
        <v>0.27847222222222223</v>
      </c>
      <c r="F251" s="7">
        <f>VLOOKUP($C251,'time arriving work calculations'!$C$3:$T$957,8,FALSE)</f>
        <v>-7.9999999999999716</v>
      </c>
      <c r="G251" s="7">
        <f>VLOOKUP($C251,'time arriving work calculations'!$C$3:$T$957,13,FALSE)</f>
        <v>65.000000000000014</v>
      </c>
      <c r="H251" s="7">
        <f>VLOOKUP($C251,'time arriving work calculations'!$C$3:$T$957,18,FALSE)</f>
        <v>157</v>
      </c>
    </row>
    <row r="252" spans="1:8" x14ac:dyDescent="0.25">
      <c r="A252" s="6" t="s">
        <v>830</v>
      </c>
      <c r="B252" s="6">
        <v>27140</v>
      </c>
      <c r="C252" s="6" t="s">
        <v>831</v>
      </c>
      <c r="D252" s="6" t="str">
        <f>VLOOKUP($C252,'time arriving work calculations'!$C$3:$T$957,2,FALSE)</f>
        <v>Jackson, MS</v>
      </c>
      <c r="E252" s="10">
        <f>VLOOKUP($C252,'time arriving work calculations'!$C$3:$T$957,3,FALSE)</f>
        <v>0.27291666666666664</v>
      </c>
      <c r="F252" s="7">
        <f>VLOOKUP($C252,'time arriving work calculations'!$C$3:$T$957,8,FALSE)</f>
        <v>23.000000000000078</v>
      </c>
      <c r="G252" s="7">
        <f>VLOOKUP($C252,'time arriving work calculations'!$C$3:$T$957,13,FALSE)</f>
        <v>72.000000000000057</v>
      </c>
      <c r="H252" s="7">
        <f>VLOOKUP($C252,'time arriving work calculations'!$C$3:$T$957,18,FALSE)</f>
        <v>127.00000000000003</v>
      </c>
    </row>
    <row r="253" spans="1:8" x14ac:dyDescent="0.25">
      <c r="A253" s="6" t="s">
        <v>634</v>
      </c>
      <c r="B253" s="6">
        <v>23140</v>
      </c>
      <c r="C253" s="6" t="s">
        <v>635</v>
      </c>
      <c r="D253" s="6" t="str">
        <f>VLOOKUP($C253,'time arriving work calculations'!$C$3:$T$957,2,FALSE)</f>
        <v>Frankfort, IN</v>
      </c>
      <c r="E253" s="10">
        <f>VLOOKUP($C253,'time arriving work calculations'!$C$3:$T$957,3,FALSE)</f>
        <v>0.30416666666666664</v>
      </c>
      <c r="F253" s="7">
        <f>VLOOKUP($C253,'time arriving work calculations'!$C$3:$T$957,8,FALSE)</f>
        <v>-51.999999999999972</v>
      </c>
      <c r="G253" s="7">
        <f>VLOOKUP($C253,'time arriving work calculations'!$C$3:$T$957,13,FALSE)</f>
        <v>24.000000000000075</v>
      </c>
      <c r="H253" s="7">
        <f>VLOOKUP($C253,'time arriving work calculations'!$C$3:$T$957,18,FALSE)</f>
        <v>187.00000000000006</v>
      </c>
    </row>
    <row r="254" spans="1:8" x14ac:dyDescent="0.25">
      <c r="A254" s="6" t="s">
        <v>1682</v>
      </c>
      <c r="B254" s="6">
        <v>44700</v>
      </c>
      <c r="C254" s="6" t="s">
        <v>1683</v>
      </c>
      <c r="D254" s="6" t="str">
        <f>VLOOKUP($C254,'time arriving work calculations'!$C$3:$T$957,2,FALSE)</f>
        <v>Stockton, CA</v>
      </c>
      <c r="E254" s="10">
        <f>VLOOKUP($C254,'time arriving work calculations'!$C$3:$T$957,3,FALSE)</f>
        <v>0.27569444444444446</v>
      </c>
      <c r="F254" s="7">
        <f>VLOOKUP($C254,'time arriving work calculations'!$C$3:$T$957,8,FALSE)</f>
        <v>-14.999999999999947</v>
      </c>
      <c r="G254" s="7">
        <f>VLOOKUP($C254,'time arriving work calculations'!$C$3:$T$957,13,FALSE)</f>
        <v>68</v>
      </c>
      <c r="H254" s="7">
        <f>VLOOKUP($C254,'time arriving work calculations'!$C$3:$T$957,18,FALSE)</f>
        <v>160.99999999999991</v>
      </c>
    </row>
    <row r="255" spans="1:8" x14ac:dyDescent="0.25">
      <c r="A255" s="6" t="s">
        <v>346</v>
      </c>
      <c r="B255" s="6">
        <v>17220</v>
      </c>
      <c r="C255" s="6" t="s">
        <v>347</v>
      </c>
      <c r="D255" s="6" t="str">
        <f>VLOOKUP($C255,'time arriving work calculations'!$C$3:$T$957,2,FALSE)</f>
        <v>Clarksburg, WV</v>
      </c>
      <c r="E255" s="10">
        <f>VLOOKUP($C255,'time arriving work calculations'!$C$3:$T$957,3,FALSE)</f>
        <v>0.28680555555555554</v>
      </c>
      <c r="F255" s="7">
        <f>VLOOKUP($C255,'time arriving work calculations'!$C$3:$T$957,8,FALSE)</f>
        <v>-9.9999999999999645</v>
      </c>
      <c r="G255" s="7">
        <f>VLOOKUP($C255,'time arriving work calculations'!$C$3:$T$957,13,FALSE)</f>
        <v>51.000000000000064</v>
      </c>
      <c r="H255" s="7">
        <f>VLOOKUP($C255,'time arriving work calculations'!$C$3:$T$957,18,FALSE)</f>
        <v>124.00000000000003</v>
      </c>
    </row>
    <row r="256" spans="1:8" x14ac:dyDescent="0.25">
      <c r="A256" s="6" t="s">
        <v>1014</v>
      </c>
      <c r="B256" s="6">
        <v>30980</v>
      </c>
      <c r="C256" s="6" t="s">
        <v>1015</v>
      </c>
      <c r="D256" s="6" t="str">
        <f>VLOOKUP($C256,'time arriving work calculations'!$C$3:$T$957,2,FALSE)</f>
        <v>Longview, TX</v>
      </c>
      <c r="E256" s="10">
        <f>VLOOKUP($C256,'time arriving work calculations'!$C$3:$T$957,3,FALSE)</f>
        <v>0.28611111111111115</v>
      </c>
      <c r="F256" s="7">
        <f>VLOOKUP($C256,'time arriving work calculations'!$C$3:$T$957,8,FALSE)</f>
        <v>-15.000000000000107</v>
      </c>
      <c r="G256" s="7">
        <f>VLOOKUP($C256,'time arriving work calculations'!$C$3:$T$957,13,FALSE)</f>
        <v>49.999999999999986</v>
      </c>
      <c r="H256" s="7">
        <f>VLOOKUP($C256,'time arriving work calculations'!$C$3:$T$957,18,FALSE)</f>
        <v>110.99999999999991</v>
      </c>
    </row>
    <row r="257" spans="1:8" x14ac:dyDescent="0.25">
      <c r="A257" s="6" t="s">
        <v>1336</v>
      </c>
      <c r="B257" s="6">
        <v>37540</v>
      </c>
      <c r="C257" s="6" t="s">
        <v>1337</v>
      </c>
      <c r="D257" s="6" t="str">
        <f>VLOOKUP($C257,'time arriving work calculations'!$C$3:$T$957,2,FALSE)</f>
        <v>Paris, TN</v>
      </c>
      <c r="E257" s="10">
        <f>VLOOKUP($C257,'time arriving work calculations'!$C$3:$T$957,3,FALSE)</f>
        <v>0.2673611111111111</v>
      </c>
      <c r="F257" s="7">
        <f>VLOOKUP($C257,'time arriving work calculations'!$C$3:$T$957,8,FALSE)</f>
        <v>23.999999999999993</v>
      </c>
      <c r="G257" s="7">
        <f>VLOOKUP($C257,'time arriving work calculations'!$C$3:$T$957,13,FALSE)</f>
        <v>76.000000000000057</v>
      </c>
      <c r="H257" s="7">
        <f>VLOOKUP($C257,'time arriving work calculations'!$C$3:$T$957,18,FALSE)</f>
        <v>125.99999999999996</v>
      </c>
    </row>
    <row r="258" spans="1:8" x14ac:dyDescent="0.25">
      <c r="A258" s="6" t="s">
        <v>734</v>
      </c>
      <c r="B258" s="6">
        <v>25300</v>
      </c>
      <c r="C258" s="6" t="s">
        <v>735</v>
      </c>
      <c r="D258" s="6" t="str">
        <f>VLOOKUP($C258,'time arriving work calculations'!$C$3:$T$957,2,FALSE)</f>
        <v>Hannibal, MO</v>
      </c>
      <c r="E258" s="10">
        <f>VLOOKUP($C258,'time arriving work calculations'!$C$3:$T$957,3,FALSE)</f>
        <v>0.27569444444444446</v>
      </c>
      <c r="F258" s="7">
        <f>VLOOKUP($C258,'time arriving work calculations'!$C$3:$T$957,8,FALSE)</f>
        <v>-1.0000000000000764</v>
      </c>
      <c r="G258" s="7">
        <f>VLOOKUP($C258,'time arriving work calculations'!$C$3:$T$957,13,FALSE)</f>
        <v>62.000000000000014</v>
      </c>
      <c r="H258" s="7">
        <f>VLOOKUP($C258,'time arriving work calculations'!$C$3:$T$957,18,FALSE)</f>
        <v>124.99999999999994</v>
      </c>
    </row>
    <row r="259" spans="1:8" x14ac:dyDescent="0.25">
      <c r="A259" s="6" t="s">
        <v>1118</v>
      </c>
      <c r="B259" s="6">
        <v>33020</v>
      </c>
      <c r="C259" s="6" t="s">
        <v>1119</v>
      </c>
      <c r="D259" s="6" t="str">
        <f>VLOOKUP($C259,'time arriving work calculations'!$C$3:$T$957,2,FALSE)</f>
        <v>Mexico, MO</v>
      </c>
      <c r="E259" s="10">
        <f>VLOOKUP($C259,'time arriving work calculations'!$C$3:$T$957,3,FALSE)</f>
        <v>0.27708333333333335</v>
      </c>
      <c r="F259" s="7">
        <f>VLOOKUP($C259,'time arriving work calculations'!$C$3:$T$957,8,FALSE)</f>
        <v>3.9999999999999059</v>
      </c>
      <c r="G259" s="7">
        <f>VLOOKUP($C259,'time arriving work calculations'!$C$3:$T$957,13,FALSE)</f>
        <v>58.000000000000028</v>
      </c>
      <c r="H259" s="7">
        <f>VLOOKUP($C259,'time arriving work calculations'!$C$3:$T$957,18,FALSE)</f>
        <v>133</v>
      </c>
    </row>
    <row r="260" spans="1:8" x14ac:dyDescent="0.25">
      <c r="A260" s="6" t="s">
        <v>276</v>
      </c>
      <c r="B260" s="6">
        <v>15700</v>
      </c>
      <c r="C260" s="6" t="s">
        <v>277</v>
      </c>
      <c r="D260" s="6" t="str">
        <f>VLOOKUP($C260,'time arriving work calculations'!$C$3:$T$957,2,FALSE)</f>
        <v>Cambridge, MD</v>
      </c>
      <c r="E260" s="10">
        <f>VLOOKUP($C260,'time arriving work calculations'!$C$3:$T$957,3,FALSE)</f>
        <v>0.27499999999999997</v>
      </c>
      <c r="F260" s="7">
        <f>VLOOKUP($C260,'time arriving work calculations'!$C$3:$T$957,8,FALSE)</f>
        <v>4.9999999999999822</v>
      </c>
      <c r="G260" s="7">
        <f>VLOOKUP($C260,'time arriving work calculations'!$C$3:$T$957,13,FALSE)</f>
        <v>68.000000000000085</v>
      </c>
      <c r="H260" s="7">
        <f>VLOOKUP($C260,'time arriving work calculations'!$C$3:$T$957,18,FALSE)</f>
        <v>127.00000000000003</v>
      </c>
    </row>
    <row r="261" spans="1:8" x14ac:dyDescent="0.25">
      <c r="A261" s="6" t="s">
        <v>798</v>
      </c>
      <c r="B261" s="6">
        <v>26500</v>
      </c>
      <c r="C261" s="6" t="s">
        <v>799</v>
      </c>
      <c r="D261" s="6" t="str">
        <f>VLOOKUP($C261,'time arriving work calculations'!$C$3:$T$957,2,FALSE)</f>
        <v>Huntingdon, PA</v>
      </c>
      <c r="E261" s="10">
        <f>VLOOKUP($C261,'time arriving work calculations'!$C$3:$T$957,3,FALSE)</f>
        <v>0.28055555555555556</v>
      </c>
      <c r="F261" s="7">
        <f>VLOOKUP($C261,'time arriving work calculations'!$C$3:$T$957,8,FALSE)</f>
        <v>-17.000000000000021</v>
      </c>
      <c r="G261" s="7">
        <f>VLOOKUP($C261,'time arriving work calculations'!$C$3:$T$957,13,FALSE)</f>
        <v>62.000000000000014</v>
      </c>
      <c r="H261" s="7">
        <f>VLOOKUP($C261,'time arriving work calculations'!$C$3:$T$957,18,FALSE)</f>
        <v>161.00000000000006</v>
      </c>
    </row>
    <row r="262" spans="1:8" x14ac:dyDescent="0.25">
      <c r="A262" s="6" t="s">
        <v>334</v>
      </c>
      <c r="B262" s="6">
        <v>16940</v>
      </c>
      <c r="C262" s="6" t="s">
        <v>335</v>
      </c>
      <c r="D262" s="6" t="str">
        <f>VLOOKUP($C262,'time arriving work calculations'!$C$3:$T$957,2,FALSE)</f>
        <v>Cheyenne, WY</v>
      </c>
      <c r="E262" s="10">
        <f>VLOOKUP($C262,'time arriving work calculations'!$C$3:$T$957,3,FALSE)</f>
        <v>0.27152777777777776</v>
      </c>
      <c r="F262" s="7">
        <f>VLOOKUP($C262,'time arriving work calculations'!$C$3:$T$957,8,FALSE)</f>
        <v>15.999999999999943</v>
      </c>
      <c r="G262" s="7">
        <f>VLOOKUP($C262,'time arriving work calculations'!$C$3:$T$957,13,FALSE)</f>
        <v>67.000000000000085</v>
      </c>
      <c r="H262" s="7">
        <f>VLOOKUP($C262,'time arriving work calculations'!$C$3:$T$957,18,FALSE)</f>
        <v>121.00000000000006</v>
      </c>
    </row>
    <row r="263" spans="1:8" x14ac:dyDescent="0.25">
      <c r="A263" s="6" t="s">
        <v>1214</v>
      </c>
      <c r="B263" s="6">
        <v>34980</v>
      </c>
      <c r="C263" s="6" t="s">
        <v>1215</v>
      </c>
      <c r="D263" s="6" t="str">
        <f>VLOOKUP($C263,'time arriving work calculations'!$C$3:$T$957,2,FALSE)</f>
        <v>Nashville, TN</v>
      </c>
      <c r="E263" s="10">
        <f>VLOOKUP($C263,'time arriving work calculations'!$C$3:$T$957,3,FALSE)</f>
        <v>0.26319444444444445</v>
      </c>
      <c r="F263" s="7">
        <f>VLOOKUP($C263,'time arriving work calculations'!$C$3:$T$957,8,FALSE)</f>
        <v>28.999999999999979</v>
      </c>
      <c r="G263" s="7">
        <f>VLOOKUP($C263,'time arriving work calculations'!$C$3:$T$957,13,FALSE)</f>
        <v>89</v>
      </c>
      <c r="H263" s="7">
        <f>VLOOKUP($C263,'time arriving work calculations'!$C$3:$T$957,18,FALSE)</f>
        <v>163.99999999999997</v>
      </c>
    </row>
    <row r="264" spans="1:8" x14ac:dyDescent="0.25">
      <c r="A264" s="6" t="s">
        <v>26</v>
      </c>
      <c r="B264" s="6">
        <v>10540</v>
      </c>
      <c r="C264" s="6" t="s">
        <v>27</v>
      </c>
      <c r="D264" s="6" t="str">
        <f>VLOOKUP($C264,'time arriving work calculations'!$C$3:$T$957,2,FALSE)</f>
        <v>Albany, OR</v>
      </c>
      <c r="E264" s="10">
        <f>VLOOKUP($C264,'time arriving work calculations'!$C$3:$T$957,3,FALSE)</f>
        <v>0.27986111111111112</v>
      </c>
      <c r="F264" s="7">
        <f>VLOOKUP($C264,'time arriving work calculations'!$C$3:$T$957,8,FALSE)</f>
        <v>-11.000000000000041</v>
      </c>
      <c r="G264" s="7">
        <f>VLOOKUP($C264,'time arriving work calculations'!$C$3:$T$957,13,FALSE)</f>
        <v>62.000000000000014</v>
      </c>
      <c r="H264" s="7">
        <f>VLOOKUP($C264,'time arriving work calculations'!$C$3:$T$957,18,FALSE)</f>
        <v>139</v>
      </c>
    </row>
    <row r="265" spans="1:8" x14ac:dyDescent="0.25">
      <c r="A265" s="6" t="s">
        <v>530</v>
      </c>
      <c r="B265" s="6">
        <v>20980</v>
      </c>
      <c r="C265" s="6" t="s">
        <v>531</v>
      </c>
      <c r="D265" s="6" t="str">
        <f>VLOOKUP($C265,'time arriving work calculations'!$C$3:$T$957,2,FALSE)</f>
        <v>El Dorado, AR</v>
      </c>
      <c r="E265" s="10">
        <f>VLOOKUP($C265,'time arriving work calculations'!$C$3:$T$957,3,FALSE)</f>
        <v>0.27986111111111112</v>
      </c>
      <c r="F265" s="7">
        <f>VLOOKUP($C265,'time arriving work calculations'!$C$3:$T$957,8,FALSE)</f>
        <v>-2.0000000000000728</v>
      </c>
      <c r="G265" s="7">
        <f>VLOOKUP($C265,'time arriving work calculations'!$C$3:$T$957,13,FALSE)</f>
        <v>57.000000000000043</v>
      </c>
      <c r="H265" s="7">
        <f>VLOOKUP($C265,'time arriving work calculations'!$C$3:$T$957,18,FALSE)</f>
        <v>112.00000000000007</v>
      </c>
    </row>
    <row r="266" spans="1:8" x14ac:dyDescent="0.25">
      <c r="A266" s="6" t="s">
        <v>606</v>
      </c>
      <c r="B266" s="6">
        <v>22520</v>
      </c>
      <c r="C266" s="6" t="s">
        <v>607</v>
      </c>
      <c r="D266" s="6" t="str">
        <f>VLOOKUP($C266,'time arriving work calculations'!$C$3:$T$957,2,FALSE)</f>
        <v>Florence, AL</v>
      </c>
      <c r="E266" s="10">
        <f>VLOOKUP($C266,'time arriving work calculations'!$C$3:$T$957,3,FALSE)</f>
        <v>0.26597222222222222</v>
      </c>
      <c r="F266" s="7">
        <f>VLOOKUP($C266,'time arriving work calculations'!$C$3:$T$957,8,FALSE)</f>
        <v>11.999999999999957</v>
      </c>
      <c r="G266" s="7">
        <f>VLOOKUP($C266,'time arriving work calculations'!$C$3:$T$957,13,FALSE)</f>
        <v>80.000000000000028</v>
      </c>
      <c r="H266" s="7">
        <f>VLOOKUP($C266,'time arriving work calculations'!$C$3:$T$957,18,FALSE)</f>
        <v>151.00000000000003</v>
      </c>
    </row>
    <row r="267" spans="1:8" x14ac:dyDescent="0.25">
      <c r="A267" s="6" t="s">
        <v>1258</v>
      </c>
      <c r="B267" s="6">
        <v>35940</v>
      </c>
      <c r="C267" s="6" t="s">
        <v>1259</v>
      </c>
      <c r="D267" s="6" t="str">
        <f>VLOOKUP($C267,'time arriving work calculations'!$C$3:$T$957,2,FALSE)</f>
        <v>Norwalk, OH</v>
      </c>
      <c r="E267" s="10">
        <f>VLOOKUP($C267,'time arriving work calculations'!$C$3:$T$957,3,FALSE)</f>
        <v>0.29305555555555557</v>
      </c>
      <c r="F267" s="7">
        <f>VLOOKUP($C267,'time arriving work calculations'!$C$3:$T$957,8,FALSE)</f>
        <v>-33.000000000000043</v>
      </c>
      <c r="G267" s="7">
        <f>VLOOKUP($C267,'time arriving work calculations'!$C$3:$T$957,13,FALSE)</f>
        <v>40.000000000000014</v>
      </c>
      <c r="H267" s="7">
        <f>VLOOKUP($C267,'time arriving work calculations'!$C$3:$T$957,18,FALSE)</f>
        <v>163.99999999999997</v>
      </c>
    </row>
    <row r="268" spans="1:8" x14ac:dyDescent="0.25">
      <c r="A268" s="6" t="s">
        <v>1138</v>
      </c>
      <c r="B268" s="6">
        <v>33420</v>
      </c>
      <c r="C268" s="6" t="s">
        <v>1139</v>
      </c>
      <c r="D268" s="6" t="str">
        <f>VLOOKUP($C268,'time arriving work calculations'!$C$3:$T$957,2,FALSE)</f>
        <v>Mineral Wells, TX</v>
      </c>
      <c r="E268" s="10">
        <f>VLOOKUP($C268,'time arriving work calculations'!$C$3:$T$957,3,FALSE)</f>
        <v>0.2951388888888889</v>
      </c>
      <c r="F268" s="7">
        <f>VLOOKUP($C268,'time arriving work calculations'!$C$3:$T$957,8,FALSE)</f>
        <v>-32.000000000000043</v>
      </c>
      <c r="G268" s="7">
        <f>VLOOKUP($C268,'time arriving work calculations'!$C$3:$T$957,13,FALSE)</f>
        <v>36.000000000000028</v>
      </c>
      <c r="H268" s="7">
        <f>VLOOKUP($C268,'time arriving work calculations'!$C$3:$T$957,18,FALSE)</f>
        <v>92</v>
      </c>
    </row>
    <row r="269" spans="1:8" x14ac:dyDescent="0.25">
      <c r="A269" s="6" t="s">
        <v>1796</v>
      </c>
      <c r="B269" s="6">
        <v>47020</v>
      </c>
      <c r="C269" s="6" t="s">
        <v>1797</v>
      </c>
      <c r="D269" s="6" t="str">
        <f>VLOOKUP($C269,'time arriving work calculations'!$C$3:$T$957,2,FALSE)</f>
        <v>Victoria, TX</v>
      </c>
      <c r="E269" s="10">
        <f>VLOOKUP($C269,'time arriving work calculations'!$C$3:$T$957,3,FALSE)</f>
        <v>0.29236111111111113</v>
      </c>
      <c r="F269" s="7">
        <f>VLOOKUP($C269,'time arriving work calculations'!$C$3:$T$957,8,FALSE)</f>
        <v>-23.000000000000078</v>
      </c>
      <c r="G269" s="7">
        <f>VLOOKUP($C269,'time arriving work calculations'!$C$3:$T$957,13,FALSE)</f>
        <v>40.000000000000014</v>
      </c>
      <c r="H269" s="7">
        <f>VLOOKUP($C269,'time arriving work calculations'!$C$3:$T$957,18,FALSE)</f>
        <v>97.999999999999972</v>
      </c>
    </row>
    <row r="270" spans="1:8" x14ac:dyDescent="0.25">
      <c r="A270" s="6" t="s">
        <v>568</v>
      </c>
      <c r="B270" s="6">
        <v>21780</v>
      </c>
      <c r="C270" s="6" t="s">
        <v>569</v>
      </c>
      <c r="D270" s="6" t="str">
        <f>VLOOKUP($C270,'time arriving work calculations'!$C$3:$T$957,2,FALSE)</f>
        <v>Evansville, IN</v>
      </c>
      <c r="E270" s="10">
        <f>VLOOKUP($C270,'time arriving work calculations'!$C$3:$T$957,3,FALSE)</f>
        <v>0.26527777777777778</v>
      </c>
      <c r="F270" s="7">
        <f>VLOOKUP($C270,'time arriving work calculations'!$C$3:$T$957,8,FALSE)</f>
        <v>17.000000000000021</v>
      </c>
      <c r="G270" s="7">
        <f>VLOOKUP($C270,'time arriving work calculations'!$C$3:$T$957,13,FALSE)</f>
        <v>81.000000000000028</v>
      </c>
      <c r="H270" s="7">
        <f>VLOOKUP($C270,'time arriving work calculations'!$C$3:$T$957,18,FALSE)</f>
        <v>180</v>
      </c>
    </row>
    <row r="271" spans="1:8" x14ac:dyDescent="0.25">
      <c r="A271" s="6" t="s">
        <v>46</v>
      </c>
      <c r="B271" s="6">
        <v>10880</v>
      </c>
      <c r="C271" s="6" t="s">
        <v>47</v>
      </c>
      <c r="D271" s="6" t="str">
        <f>VLOOKUP($C271,'time arriving work calculations'!$C$3:$T$957,2,FALSE)</f>
        <v>Allegan, MI</v>
      </c>
      <c r="E271" s="10">
        <f>VLOOKUP($C271,'time arriving work calculations'!$C$3:$T$957,3,FALSE)</f>
        <v>0.30208333333333331</v>
      </c>
      <c r="F271" s="7">
        <f>VLOOKUP($C271,'time arriving work calculations'!$C$3:$T$957,8,FALSE)</f>
        <v>-35.99999999999995</v>
      </c>
      <c r="G271" s="7">
        <f>VLOOKUP($C271,'time arriving work calculations'!$C$3:$T$957,13,FALSE)</f>
        <v>31.00000000000005</v>
      </c>
      <c r="H271" s="7">
        <f>VLOOKUP($C271,'time arriving work calculations'!$C$3:$T$957,18,FALSE)</f>
        <v>112.00000000000007</v>
      </c>
    </row>
    <row r="272" spans="1:8" x14ac:dyDescent="0.25">
      <c r="A272" s="6" t="s">
        <v>406</v>
      </c>
      <c r="B272" s="6">
        <v>18420</v>
      </c>
      <c r="C272" s="6" t="s">
        <v>407</v>
      </c>
      <c r="D272" s="6" t="str">
        <f>VLOOKUP($C272,'time arriving work calculations'!$C$3:$T$957,2,FALSE)</f>
        <v>Corinth, MS</v>
      </c>
      <c r="E272" s="10">
        <f>VLOOKUP($C272,'time arriving work calculations'!$C$3:$T$957,3,FALSE)</f>
        <v>0.26805555555555555</v>
      </c>
      <c r="F272" s="7">
        <f>VLOOKUP($C272,'time arriving work calculations'!$C$3:$T$957,8,FALSE)</f>
        <v>18.999999999999932</v>
      </c>
      <c r="G272" s="7">
        <f>VLOOKUP($C272,'time arriving work calculations'!$C$3:$T$957,13,FALSE)</f>
        <v>75.000000000000057</v>
      </c>
      <c r="H272" s="7">
        <f>VLOOKUP($C272,'time arriving work calculations'!$C$3:$T$957,18,FALSE)</f>
        <v>140.00000000000006</v>
      </c>
    </row>
    <row r="273" spans="1:8" x14ac:dyDescent="0.25">
      <c r="A273" s="6" t="s">
        <v>558</v>
      </c>
      <c r="B273" s="6">
        <v>21580</v>
      </c>
      <c r="C273" s="6" t="s">
        <v>559</v>
      </c>
      <c r="D273" s="6" t="str">
        <f>VLOOKUP($C273,'time arriving work calculations'!$C$3:$T$957,2,FALSE)</f>
        <v>Espanola, NM</v>
      </c>
      <c r="E273" s="10">
        <f>VLOOKUP($C273,'time arriving work calculations'!$C$3:$T$957,3,FALSE)</f>
        <v>0.27569444444444446</v>
      </c>
      <c r="F273" s="7">
        <f>VLOOKUP($C273,'time arriving work calculations'!$C$3:$T$957,8,FALSE)</f>
        <v>11.999999999999957</v>
      </c>
      <c r="G273" s="7">
        <f>VLOOKUP($C273,'time arriving work calculations'!$C$3:$T$957,13,FALSE)</f>
        <v>71</v>
      </c>
      <c r="H273" s="7">
        <f>VLOOKUP($C273,'time arriving work calculations'!$C$3:$T$957,18,FALSE)</f>
        <v>120.99999999999997</v>
      </c>
    </row>
    <row r="274" spans="1:8" x14ac:dyDescent="0.25">
      <c r="A274" s="6" t="s">
        <v>110</v>
      </c>
      <c r="B274" s="6">
        <v>12140</v>
      </c>
      <c r="C274" s="6" t="s">
        <v>111</v>
      </c>
      <c r="D274" s="6" t="str">
        <f>VLOOKUP($C274,'time arriving work calculations'!$C$3:$T$957,2,FALSE)</f>
        <v>Auburn, IN</v>
      </c>
      <c r="E274" s="10">
        <f>VLOOKUP($C274,'time arriving work calculations'!$C$3:$T$957,3,FALSE)</f>
        <v>0.3</v>
      </c>
      <c r="F274" s="7">
        <f>VLOOKUP($C274,'time arriving work calculations'!$C$3:$T$957,8,FALSE)</f>
        <v>-46</v>
      </c>
      <c r="G274" s="7">
        <f>VLOOKUP($C274,'time arriving work calculations'!$C$3:$T$957,13,FALSE)</f>
        <v>30.000000000000053</v>
      </c>
      <c r="H274" s="7">
        <f>VLOOKUP($C274,'time arriving work calculations'!$C$3:$T$957,18,FALSE)</f>
        <v>126.00000000000011</v>
      </c>
    </row>
    <row r="275" spans="1:8" x14ac:dyDescent="0.25">
      <c r="A275" s="6" t="s">
        <v>1238</v>
      </c>
      <c r="B275" s="6">
        <v>35500</v>
      </c>
      <c r="C275" s="6" t="s">
        <v>1239</v>
      </c>
      <c r="D275" s="6" t="str">
        <f>VLOOKUP($C275,'time arriving work calculations'!$C$3:$T$957,2,FALSE)</f>
        <v>Newton, IA</v>
      </c>
      <c r="E275" s="10">
        <f>VLOOKUP($C275,'time arriving work calculations'!$C$3:$T$957,3,FALSE)</f>
        <v>0.28055555555555556</v>
      </c>
      <c r="F275" s="7">
        <f>VLOOKUP($C275,'time arriving work calculations'!$C$3:$T$957,8,FALSE)</f>
        <v>-8.0000000000000515</v>
      </c>
      <c r="G275" s="7">
        <f>VLOOKUP($C275,'time arriving work calculations'!$C$3:$T$957,13,FALSE)</f>
        <v>59.000000000000036</v>
      </c>
      <c r="H275" s="7">
        <f>VLOOKUP($C275,'time arriving work calculations'!$C$3:$T$957,18,FALSE)</f>
        <v>122.99999999999996</v>
      </c>
    </row>
    <row r="276" spans="1:8" x14ac:dyDescent="0.25">
      <c r="A276" s="6" t="s">
        <v>1058</v>
      </c>
      <c r="B276" s="6">
        <v>31920</v>
      </c>
      <c r="C276" s="6" t="s">
        <v>1059</v>
      </c>
      <c r="D276" s="6" t="str">
        <f>VLOOKUP($C276,'time arriving work calculations'!$C$3:$T$957,2,FALSE)</f>
        <v>Marble Falls, TX</v>
      </c>
      <c r="E276" s="10">
        <f>VLOOKUP($C276,'time arriving work calculations'!$C$3:$T$957,3,FALSE)</f>
        <v>0.29583333333333334</v>
      </c>
      <c r="F276" s="7">
        <f>VLOOKUP($C276,'time arriving work calculations'!$C$3:$T$957,8,FALSE)</f>
        <v>-20.000000000000007</v>
      </c>
      <c r="G276" s="7">
        <f>VLOOKUP($C276,'time arriving work calculations'!$C$3:$T$957,13,FALSE)</f>
        <v>39.000000000000021</v>
      </c>
      <c r="H276" s="7">
        <f>VLOOKUP($C276,'time arriving work calculations'!$C$3:$T$957,18,FALSE)</f>
        <v>107.00000000000001</v>
      </c>
    </row>
    <row r="277" spans="1:8" x14ac:dyDescent="0.25">
      <c r="A277" s="6" t="s">
        <v>1234</v>
      </c>
      <c r="B277" s="6">
        <v>35420</v>
      </c>
      <c r="C277" s="6" t="s">
        <v>1235</v>
      </c>
      <c r="D277" s="6" t="str">
        <f>VLOOKUP($C277,'time arriving work calculations'!$C$3:$T$957,2,FALSE)</f>
        <v>New Philadelphia, OH</v>
      </c>
      <c r="E277" s="10">
        <f>VLOOKUP($C277,'time arriving work calculations'!$C$3:$T$957,3,FALSE)</f>
        <v>0.28958333333333336</v>
      </c>
      <c r="F277" s="7">
        <f>VLOOKUP($C277,'time arriving work calculations'!$C$3:$T$957,8,FALSE)</f>
        <v>-29.000000000000057</v>
      </c>
      <c r="G277" s="7">
        <f>VLOOKUP($C277,'time arriving work calculations'!$C$3:$T$957,13,FALSE)</f>
        <v>45</v>
      </c>
      <c r="H277" s="7">
        <f>VLOOKUP($C277,'time arriving work calculations'!$C$3:$T$957,18,FALSE)</f>
        <v>130.00000000000003</v>
      </c>
    </row>
    <row r="278" spans="1:8" x14ac:dyDescent="0.25">
      <c r="A278" s="6" t="s">
        <v>1304</v>
      </c>
      <c r="B278" s="6">
        <v>36860</v>
      </c>
      <c r="C278" s="6" t="s">
        <v>1305</v>
      </c>
      <c r="D278" s="6" t="str">
        <f>VLOOKUP($C278,'time arriving work calculations'!$C$3:$T$957,2,FALSE)</f>
        <v>Ottawa, IL</v>
      </c>
      <c r="E278" s="10">
        <f>VLOOKUP($C278,'time arriving work calculations'!$C$3:$T$957,3,FALSE)</f>
        <v>0.26874999999999999</v>
      </c>
      <c r="F278" s="7">
        <f>VLOOKUP($C278,'time arriving work calculations'!$C$3:$T$957,8,FALSE)</f>
        <v>-1.9999999999999929</v>
      </c>
      <c r="G278" s="7">
        <f>VLOOKUP($C278,'time arriving work calculations'!$C$3:$T$957,13,FALSE)</f>
        <v>74.000000000000057</v>
      </c>
      <c r="H278" s="7">
        <f>VLOOKUP($C278,'time arriving work calculations'!$C$3:$T$957,18,FALSE)</f>
        <v>159.00000000000009</v>
      </c>
    </row>
    <row r="279" spans="1:8" x14ac:dyDescent="0.25">
      <c r="A279" s="6" t="s">
        <v>678</v>
      </c>
      <c r="B279" s="6">
        <v>24140</v>
      </c>
      <c r="C279" s="6" t="s">
        <v>679</v>
      </c>
      <c r="D279" s="6" t="str">
        <f>VLOOKUP($C279,'time arriving work calculations'!$C$3:$T$957,2,FALSE)</f>
        <v>Goldsboro, NC</v>
      </c>
      <c r="E279" s="10">
        <f>VLOOKUP($C279,'time arriving work calculations'!$C$3:$T$957,3,FALSE)</f>
        <v>0.28055555555555556</v>
      </c>
      <c r="F279" s="7">
        <f>VLOOKUP($C279,'time arriving work calculations'!$C$3:$T$957,8,FALSE)</f>
        <v>1.999999999999913</v>
      </c>
      <c r="G279" s="7">
        <f>VLOOKUP($C279,'time arriving work calculations'!$C$3:$T$957,13,FALSE)</f>
        <v>59.000000000000036</v>
      </c>
      <c r="H279" s="7">
        <f>VLOOKUP($C279,'time arriving work calculations'!$C$3:$T$957,18,FALSE)</f>
        <v>142.00000000000006</v>
      </c>
    </row>
    <row r="280" spans="1:8" x14ac:dyDescent="0.25">
      <c r="A280" s="6" t="s">
        <v>486</v>
      </c>
      <c r="B280" s="6">
        <v>20060</v>
      </c>
      <c r="C280" s="6" t="s">
        <v>487</v>
      </c>
      <c r="D280" s="6" t="str">
        <f>VLOOKUP($C280,'time arriving work calculations'!$C$3:$T$957,2,FALSE)</f>
        <v>Douglas, GA</v>
      </c>
      <c r="E280" s="10">
        <f>VLOOKUP($C280,'time arriving work calculations'!$C$3:$T$957,3,FALSE)</f>
        <v>0.29444444444444445</v>
      </c>
      <c r="F280" s="7">
        <f>VLOOKUP($C280,'time arriving work calculations'!$C$3:$T$957,8,FALSE)</f>
        <v>-22.000000000000082</v>
      </c>
      <c r="G280" s="7">
        <f>VLOOKUP($C280,'time arriving work calculations'!$C$3:$T$957,13,FALSE)</f>
        <v>37.000000000000028</v>
      </c>
      <c r="H280" s="7">
        <f>VLOOKUP($C280,'time arriving work calculations'!$C$3:$T$957,18,FALSE)</f>
        <v>94.000000000000071</v>
      </c>
    </row>
    <row r="281" spans="1:8" x14ac:dyDescent="0.25">
      <c r="A281" s="6" t="s">
        <v>1758</v>
      </c>
      <c r="B281" s="6">
        <v>46220</v>
      </c>
      <c r="C281" s="6" t="s">
        <v>1759</v>
      </c>
      <c r="D281" s="6" t="str">
        <f>VLOOKUP($C281,'time arriving work calculations'!$C$3:$T$957,2,FALSE)</f>
        <v>Tuscaloosa, AL</v>
      </c>
      <c r="E281" s="10">
        <f>VLOOKUP($C281,'time arriving work calculations'!$C$3:$T$957,3,FALSE)</f>
        <v>0.26597222222222222</v>
      </c>
      <c r="F281" s="7">
        <f>VLOOKUP($C281,'time arriving work calculations'!$C$3:$T$957,8,FALSE)</f>
        <v>20.000000000000007</v>
      </c>
      <c r="G281" s="7">
        <f>VLOOKUP($C281,'time arriving work calculations'!$C$3:$T$957,13,FALSE)</f>
        <v>82.000000000000028</v>
      </c>
      <c r="H281" s="7">
        <f>VLOOKUP($C281,'time arriving work calculations'!$C$3:$T$957,18,FALSE)</f>
        <v>158</v>
      </c>
    </row>
    <row r="282" spans="1:8" x14ac:dyDescent="0.25">
      <c r="A282" s="6" t="s">
        <v>1224</v>
      </c>
      <c r="B282" s="6">
        <v>35220</v>
      </c>
      <c r="C282" s="6" t="s">
        <v>1225</v>
      </c>
      <c r="D282" s="6" t="str">
        <f>VLOOKUP($C282,'time arriving work calculations'!$C$3:$T$957,2,FALSE)</f>
        <v>New Castle, IN</v>
      </c>
      <c r="E282" s="10">
        <f>VLOOKUP($C282,'time arriving work calculations'!$C$3:$T$957,3,FALSE)</f>
        <v>0.30069444444444443</v>
      </c>
      <c r="F282" s="7">
        <f>VLOOKUP($C282,'time arriving work calculations'!$C$3:$T$957,8,FALSE)</f>
        <v>-45</v>
      </c>
      <c r="G282" s="7">
        <f>VLOOKUP($C282,'time arriving work calculations'!$C$3:$T$957,13,FALSE)</f>
        <v>33.000000000000043</v>
      </c>
      <c r="H282" s="7">
        <f>VLOOKUP($C282,'time arriving work calculations'!$C$3:$T$957,18,FALSE)</f>
        <v>122.99999999999996</v>
      </c>
    </row>
    <row r="283" spans="1:8" x14ac:dyDescent="0.25">
      <c r="A283" s="6" t="s">
        <v>736</v>
      </c>
      <c r="B283" s="6">
        <v>25340</v>
      </c>
      <c r="C283" s="6" t="s">
        <v>737</v>
      </c>
      <c r="D283" s="6" t="str">
        <f>VLOOKUP($C283,'time arriving work calculations'!$C$3:$T$957,2,FALSE)</f>
        <v>Harriman, TN</v>
      </c>
      <c r="E283" s="10">
        <f>VLOOKUP($C283,'time arriving work calculations'!$C$3:$T$957,3,FALSE)</f>
        <v>0.29930555555555555</v>
      </c>
      <c r="F283" s="7">
        <f>VLOOKUP($C283,'time arriving work calculations'!$C$3:$T$957,8,FALSE)</f>
        <v>-35.99999999999995</v>
      </c>
      <c r="G283" s="7">
        <f>VLOOKUP($C283,'time arriving work calculations'!$C$3:$T$957,13,FALSE)</f>
        <v>36.000000000000028</v>
      </c>
      <c r="H283" s="7">
        <f>VLOOKUP($C283,'time arriving work calculations'!$C$3:$T$957,18,FALSE)</f>
        <v>112</v>
      </c>
    </row>
    <row r="284" spans="1:8" x14ac:dyDescent="0.25">
      <c r="A284" s="6" t="s">
        <v>1472</v>
      </c>
      <c r="B284" s="6">
        <v>40340</v>
      </c>
      <c r="C284" s="6" t="s">
        <v>1473</v>
      </c>
      <c r="D284" s="6" t="str">
        <f>VLOOKUP($C284,'time arriving work calculations'!$C$3:$T$957,2,FALSE)</f>
        <v>Rochester, MN</v>
      </c>
      <c r="E284" s="10">
        <f>VLOOKUP($C284,'time arriving work calculations'!$C$3:$T$957,3,FALSE)</f>
        <v>0.27847222222222223</v>
      </c>
      <c r="F284" s="7">
        <f>VLOOKUP($C284,'time arriving work calculations'!$C$3:$T$957,8,FALSE)</f>
        <v>8.999999999999968</v>
      </c>
      <c r="G284" s="7">
        <f>VLOOKUP($C284,'time arriving work calculations'!$C$3:$T$957,13,FALSE)</f>
        <v>60.000000000000021</v>
      </c>
      <c r="H284" s="7">
        <f>VLOOKUP($C284,'time arriving work calculations'!$C$3:$T$957,18,FALSE)</f>
        <v>123.00000000000004</v>
      </c>
    </row>
    <row r="285" spans="1:8" x14ac:dyDescent="0.25">
      <c r="A285" s="6" t="s">
        <v>944</v>
      </c>
      <c r="B285" s="6">
        <v>29540</v>
      </c>
      <c r="C285" s="6" t="s">
        <v>945</v>
      </c>
      <c r="D285" s="6" t="str">
        <f>VLOOKUP($C285,'time arriving work calculations'!$C$3:$T$957,2,FALSE)</f>
        <v>Lancaster, PA</v>
      </c>
      <c r="E285" s="10">
        <f>VLOOKUP($C285,'time arriving work calculations'!$C$3:$T$957,3,FALSE)</f>
        <v>0.27569444444444446</v>
      </c>
      <c r="F285" s="7">
        <f>VLOOKUP($C285,'time arriving work calculations'!$C$3:$T$957,8,FALSE)</f>
        <v>0.99999999999991651</v>
      </c>
      <c r="G285" s="7">
        <f>VLOOKUP($C285,'time arriving work calculations'!$C$3:$T$957,13,FALSE)</f>
        <v>66</v>
      </c>
      <c r="H285" s="7">
        <f>VLOOKUP($C285,'time arriving work calculations'!$C$3:$T$957,18,FALSE)</f>
        <v>144.99999999999997</v>
      </c>
    </row>
    <row r="286" spans="1:8" x14ac:dyDescent="0.25">
      <c r="A286" s="6" t="s">
        <v>1186</v>
      </c>
      <c r="B286" s="6">
        <v>34420</v>
      </c>
      <c r="C286" s="6" t="s">
        <v>1187</v>
      </c>
      <c r="D286" s="6" t="str">
        <f>VLOOKUP($C286,'time arriving work calculations'!$C$3:$T$957,2,FALSE)</f>
        <v>Mount Pleasant, TX</v>
      </c>
      <c r="E286" s="10">
        <f>VLOOKUP($C286,'time arriving work calculations'!$C$3:$T$957,3,FALSE)</f>
        <v>0.28611111111111115</v>
      </c>
      <c r="F286" s="7">
        <f>VLOOKUP($C286,'time arriving work calculations'!$C$3:$T$957,8,FALSE)</f>
        <v>-12.000000000000117</v>
      </c>
      <c r="G286" s="7">
        <f>VLOOKUP($C286,'time arriving work calculations'!$C$3:$T$957,13,FALSE)</f>
        <v>46.999999999999993</v>
      </c>
      <c r="H286" s="7">
        <f>VLOOKUP($C286,'time arriving work calculations'!$C$3:$T$957,18,FALSE)</f>
        <v>124.99999999999994</v>
      </c>
    </row>
    <row r="287" spans="1:8" x14ac:dyDescent="0.25">
      <c r="A287" s="6" t="s">
        <v>1240</v>
      </c>
      <c r="B287" s="6">
        <v>35580</v>
      </c>
      <c r="C287" s="6" t="s">
        <v>1241</v>
      </c>
      <c r="D287" s="6" t="str">
        <f>VLOOKUP($C287,'time arriving work calculations'!$C$3:$T$957,2,FALSE)</f>
        <v>New Ulm, MN</v>
      </c>
      <c r="E287" s="10">
        <f>VLOOKUP($C287,'time arriving work calculations'!$C$3:$T$957,3,FALSE)</f>
        <v>0.28402777777777777</v>
      </c>
      <c r="F287" s="7">
        <f>VLOOKUP($C287,'time arriving work calculations'!$C$3:$T$957,8,FALSE)</f>
        <v>-12.000000000000037</v>
      </c>
      <c r="G287" s="7">
        <f>VLOOKUP($C287,'time arriving work calculations'!$C$3:$T$957,13,FALSE)</f>
        <v>47.999999999999986</v>
      </c>
      <c r="H287" s="7">
        <f>VLOOKUP($C287,'time arriving work calculations'!$C$3:$T$957,18,FALSE)</f>
        <v>114.99999999999999</v>
      </c>
    </row>
    <row r="288" spans="1:8" x14ac:dyDescent="0.25">
      <c r="A288" s="6" t="s">
        <v>764</v>
      </c>
      <c r="B288" s="6">
        <v>25820</v>
      </c>
      <c r="C288" s="6" t="s">
        <v>765</v>
      </c>
      <c r="D288" s="6" t="str">
        <f>VLOOKUP($C288,'time arriving work calculations'!$C$3:$T$957,2,FALSE)</f>
        <v>Hereford, TX</v>
      </c>
      <c r="E288" s="10">
        <f>VLOOKUP($C288,'time arriving work calculations'!$C$3:$T$957,3,FALSE)</f>
        <v>0.30694444444444441</v>
      </c>
      <c r="F288" s="7">
        <f>VLOOKUP($C288,'time arriving work calculations'!$C$3:$T$957,8,FALSE)</f>
        <v>-48.999999999999986</v>
      </c>
      <c r="G288" s="7">
        <f>VLOOKUP($C288,'time arriving work calculations'!$C$3:$T$957,13,FALSE)</f>
        <v>15.000000000000027</v>
      </c>
      <c r="H288" s="7">
        <f>VLOOKUP($C288,'time arriving work calculations'!$C$3:$T$957,18,FALSE)</f>
        <v>58.99999999999995</v>
      </c>
    </row>
    <row r="289" spans="1:8" x14ac:dyDescent="0.25">
      <c r="A289" s="6" t="s">
        <v>590</v>
      </c>
      <c r="B289" s="6">
        <v>22220</v>
      </c>
      <c r="C289" s="6" t="s">
        <v>591</v>
      </c>
      <c r="D289" s="6" t="str">
        <f>VLOOKUP($C289,'time arriving work calculations'!$C$3:$T$957,2,FALSE)</f>
        <v>Fayetteville, AR</v>
      </c>
      <c r="E289" s="10">
        <f>VLOOKUP($C289,'time arriving work calculations'!$C$3:$T$957,3,FALSE)</f>
        <v>0.28402777777777777</v>
      </c>
      <c r="F289" s="7">
        <f>VLOOKUP($C289,'time arriving work calculations'!$C$3:$T$957,8,FALSE)</f>
        <v>3.0000000000000693</v>
      </c>
      <c r="G289" s="7">
        <f>VLOOKUP($C289,'time arriving work calculations'!$C$3:$T$957,13,FALSE)</f>
        <v>55.00000000000005</v>
      </c>
      <c r="H289" s="7">
        <f>VLOOKUP($C289,'time arriving work calculations'!$C$3:$T$957,18,FALSE)</f>
        <v>117.00000000000006</v>
      </c>
    </row>
    <row r="290" spans="1:8" x14ac:dyDescent="0.25">
      <c r="A290" s="6" t="s">
        <v>812</v>
      </c>
      <c r="B290" s="6">
        <v>26780</v>
      </c>
      <c r="C290" s="6" t="s">
        <v>813</v>
      </c>
      <c r="D290" s="6" t="str">
        <f>VLOOKUP($C290,'time arriving work calculations'!$C$3:$T$957,2,FALSE)</f>
        <v>Hutchinson, MN</v>
      </c>
      <c r="E290" s="10">
        <f>VLOOKUP($C290,'time arriving work calculations'!$C$3:$T$957,3,FALSE)</f>
        <v>0.28402777777777777</v>
      </c>
      <c r="F290" s="7">
        <f>VLOOKUP($C290,'time arriving work calculations'!$C$3:$T$957,8,FALSE)</f>
        <v>-17.000000000000021</v>
      </c>
      <c r="G290" s="7">
        <f>VLOOKUP($C290,'time arriving work calculations'!$C$3:$T$957,13,FALSE)</f>
        <v>52.00000000000005</v>
      </c>
      <c r="H290" s="7">
        <f>VLOOKUP($C290,'time arriving work calculations'!$C$3:$T$957,18,FALSE)</f>
        <v>129.00000000000003</v>
      </c>
    </row>
    <row r="291" spans="1:8" x14ac:dyDescent="0.25">
      <c r="A291" s="6" t="s">
        <v>1332</v>
      </c>
      <c r="B291" s="6">
        <v>37460</v>
      </c>
      <c r="C291" s="6" t="s">
        <v>1333</v>
      </c>
      <c r="D291" s="6" t="str">
        <f>VLOOKUP($C291,'time arriving work calculations'!$C$3:$T$957,2,FALSE)</f>
        <v>Panama City, FL</v>
      </c>
      <c r="E291" s="10">
        <f>VLOOKUP($C291,'time arriving work calculations'!$C$3:$T$957,3,FALSE)</f>
        <v>0.26111111111111113</v>
      </c>
      <c r="F291" s="7">
        <f>VLOOKUP($C291,'time arriving work calculations'!$C$3:$T$957,8,FALSE)</f>
        <v>28.999999999999897</v>
      </c>
      <c r="G291" s="7">
        <f>VLOOKUP($C291,'time arriving work calculations'!$C$3:$T$957,13,FALSE)</f>
        <v>88</v>
      </c>
      <c r="H291" s="7">
        <f>VLOOKUP($C291,'time arriving work calculations'!$C$3:$T$957,18,FALSE)</f>
        <v>172.00000000000003</v>
      </c>
    </row>
    <row r="292" spans="1:8" x14ac:dyDescent="0.25">
      <c r="A292" s="6" t="s">
        <v>1694</v>
      </c>
      <c r="B292" s="6">
        <v>44980</v>
      </c>
      <c r="C292" s="6" t="s">
        <v>1695</v>
      </c>
      <c r="D292" s="6" t="str">
        <f>VLOOKUP($C292,'time arriving work calculations'!$C$3:$T$957,2,FALSE)</f>
        <v>Sunbury, PA</v>
      </c>
      <c r="E292" s="10">
        <f>VLOOKUP($C292,'time arriving work calculations'!$C$3:$T$957,3,FALSE)</f>
        <v>0.27708333333333335</v>
      </c>
      <c r="F292" s="7">
        <f>VLOOKUP($C292,'time arriving work calculations'!$C$3:$T$957,8,FALSE)</f>
        <v>-4.0000000000000657</v>
      </c>
      <c r="G292" s="7">
        <f>VLOOKUP($C292,'time arriving work calculations'!$C$3:$T$957,13,FALSE)</f>
        <v>67</v>
      </c>
      <c r="H292" s="7">
        <f>VLOOKUP($C292,'time arriving work calculations'!$C$3:$T$957,18,FALSE)</f>
        <v>168.00000000000006</v>
      </c>
    </row>
    <row r="293" spans="1:8" x14ac:dyDescent="0.25">
      <c r="A293" s="6" t="s">
        <v>500</v>
      </c>
      <c r="B293" s="6">
        <v>20340</v>
      </c>
      <c r="C293" s="6" t="s">
        <v>501</v>
      </c>
      <c r="D293" s="6" t="str">
        <f>VLOOKUP($C293,'time arriving work calculations'!$C$3:$T$957,2,FALSE)</f>
        <v>Duncan, OK</v>
      </c>
      <c r="E293" s="10">
        <f>VLOOKUP($C293,'time arriving work calculations'!$C$3:$T$957,3,FALSE)</f>
        <v>0.29444444444444445</v>
      </c>
      <c r="F293" s="7">
        <f>VLOOKUP($C293,'time arriving work calculations'!$C$3:$T$957,8,FALSE)</f>
        <v>-25.000000000000071</v>
      </c>
      <c r="G293" s="7">
        <f>VLOOKUP($C293,'time arriving work calculations'!$C$3:$T$957,13,FALSE)</f>
        <v>37.000000000000028</v>
      </c>
      <c r="H293" s="7">
        <f>VLOOKUP($C293,'time arriving work calculations'!$C$3:$T$957,18,FALSE)</f>
        <v>92</v>
      </c>
    </row>
    <row r="294" spans="1:8" x14ac:dyDescent="0.25">
      <c r="A294" s="6" t="s">
        <v>1480</v>
      </c>
      <c r="B294" s="6">
        <v>40500</v>
      </c>
      <c r="C294" s="6" t="s">
        <v>1481</v>
      </c>
      <c r="D294" s="6" t="str">
        <f>VLOOKUP($C294,'time arriving work calculations'!$C$3:$T$957,2,FALSE)</f>
        <v>Rockland, ME</v>
      </c>
      <c r="E294" s="10">
        <f>VLOOKUP($C294,'time arriving work calculations'!$C$3:$T$957,3,FALSE)</f>
        <v>0.25555555555555559</v>
      </c>
      <c r="F294" s="7">
        <f>VLOOKUP($C294,'time arriving work calculations'!$C$3:$T$957,8,FALSE)</f>
        <v>31.999999999999886</v>
      </c>
      <c r="G294" s="7">
        <f>VLOOKUP($C294,'time arriving work calculations'!$C$3:$T$957,13,FALSE)</f>
        <v>92.999999999999986</v>
      </c>
      <c r="H294" s="7">
        <f>VLOOKUP($C294,'time arriving work calculations'!$C$3:$T$957,18,FALSE)</f>
        <v>151.99999999999994</v>
      </c>
    </row>
    <row r="295" spans="1:8" x14ac:dyDescent="0.25">
      <c r="A295" s="6" t="s">
        <v>784</v>
      </c>
      <c r="B295" s="6">
        <v>26260</v>
      </c>
      <c r="C295" s="6" t="s">
        <v>785</v>
      </c>
      <c r="D295" s="6" t="str">
        <f>VLOOKUP($C295,'time arriving work calculations'!$C$3:$T$957,2,FALSE)</f>
        <v>Hope, AR</v>
      </c>
      <c r="E295" s="10">
        <f>VLOOKUP($C295,'time arriving work calculations'!$C$3:$T$957,3,FALSE)</f>
        <v>0.28263888888888888</v>
      </c>
      <c r="F295" s="7">
        <f>VLOOKUP($C295,'time arriving work calculations'!$C$3:$T$957,8,FALSE)</f>
        <v>-6.0000000000000586</v>
      </c>
      <c r="G295" s="7">
        <f>VLOOKUP($C295,'time arriving work calculations'!$C$3:$T$957,13,FALSE)</f>
        <v>57.000000000000043</v>
      </c>
      <c r="H295" s="7">
        <f>VLOOKUP($C295,'time arriving work calculations'!$C$3:$T$957,18,FALSE)</f>
        <v>117.00000000000006</v>
      </c>
    </row>
    <row r="296" spans="1:8" x14ac:dyDescent="0.25">
      <c r="A296" s="6" t="s">
        <v>656</v>
      </c>
      <c r="B296" s="6">
        <v>23620</v>
      </c>
      <c r="C296" s="6" t="s">
        <v>657</v>
      </c>
      <c r="D296" s="6" t="str">
        <f>VLOOKUP($C296,'time arriving work calculations'!$C$3:$T$957,2,FALSE)</f>
        <v>Gainesville, TX</v>
      </c>
      <c r="E296" s="10">
        <f>VLOOKUP($C296,'time arriving work calculations'!$C$3:$T$957,3,FALSE)</f>
        <v>0.29236111111111113</v>
      </c>
      <c r="F296" s="7">
        <f>VLOOKUP($C296,'time arriving work calculations'!$C$3:$T$957,8,FALSE)</f>
        <v>-30.000000000000053</v>
      </c>
      <c r="G296" s="7">
        <f>VLOOKUP($C296,'time arriving work calculations'!$C$3:$T$957,13,FALSE)</f>
        <v>42.000000000000014</v>
      </c>
      <c r="H296" s="7">
        <f>VLOOKUP($C296,'time arriving work calculations'!$C$3:$T$957,18,FALSE)</f>
        <v>114</v>
      </c>
    </row>
    <row r="297" spans="1:8" x14ac:dyDescent="0.25">
      <c r="A297" s="6" t="s">
        <v>598</v>
      </c>
      <c r="B297" s="6">
        <v>22340</v>
      </c>
      <c r="C297" s="6" t="s">
        <v>599</v>
      </c>
      <c r="D297" s="6" t="str">
        <f>VLOOKUP($C297,'time arriving work calculations'!$C$3:$T$957,2,FALSE)</f>
        <v>Fitzgerald, GA</v>
      </c>
      <c r="E297" s="10">
        <f>VLOOKUP($C297,'time arriving work calculations'!$C$3:$T$957,3,FALSE)</f>
        <v>0.29583333333333334</v>
      </c>
      <c r="F297" s="7">
        <f>VLOOKUP($C297,'time arriving work calculations'!$C$3:$T$957,8,FALSE)</f>
        <v>-18.000000000000014</v>
      </c>
      <c r="G297" s="7">
        <f>VLOOKUP($C297,'time arriving work calculations'!$C$3:$T$957,13,FALSE)</f>
        <v>36.000000000000028</v>
      </c>
      <c r="H297" s="7">
        <f>VLOOKUP($C297,'time arriving work calculations'!$C$3:$T$957,18,FALSE)</f>
        <v>89</v>
      </c>
    </row>
    <row r="298" spans="1:8" x14ac:dyDescent="0.25">
      <c r="A298" s="6" t="s">
        <v>1444</v>
      </c>
      <c r="B298" s="6">
        <v>39780</v>
      </c>
      <c r="C298" s="6" t="s">
        <v>1445</v>
      </c>
      <c r="D298" s="6" t="str">
        <f>VLOOKUP($C298,'time arriving work calculations'!$C$3:$T$957,2,FALSE)</f>
        <v>Red Bluff, CA</v>
      </c>
      <c r="E298" s="10">
        <f>VLOOKUP($C298,'time arriving work calculations'!$C$3:$T$957,3,FALSE)</f>
        <v>0.27847222222222223</v>
      </c>
      <c r="F298" s="7">
        <f>VLOOKUP($C298,'time arriving work calculations'!$C$3:$T$957,8,FALSE)</f>
        <v>-11.000000000000041</v>
      </c>
      <c r="G298" s="7">
        <f>VLOOKUP($C298,'time arriving work calculations'!$C$3:$T$957,13,FALSE)</f>
        <v>65.000000000000014</v>
      </c>
      <c r="H298" s="7">
        <f>VLOOKUP($C298,'time arriving work calculations'!$C$3:$T$957,18,FALSE)</f>
        <v>143.99999999999994</v>
      </c>
    </row>
    <row r="299" spans="1:8" x14ac:dyDescent="0.25">
      <c r="A299" s="6" t="s">
        <v>974</v>
      </c>
      <c r="B299" s="6">
        <v>30140</v>
      </c>
      <c r="C299" s="6" t="s">
        <v>975</v>
      </c>
      <c r="D299" s="6" t="str">
        <f>VLOOKUP($C299,'time arriving work calculations'!$C$3:$T$957,2,FALSE)</f>
        <v>Lebanon, PA</v>
      </c>
      <c r="E299" s="10">
        <f>VLOOKUP($C299,'time arriving work calculations'!$C$3:$T$957,3,FALSE)</f>
        <v>0.27569444444444446</v>
      </c>
      <c r="F299" s="7">
        <f>VLOOKUP($C299,'time arriving work calculations'!$C$3:$T$957,8,FALSE)</f>
        <v>1.999999999999913</v>
      </c>
      <c r="G299" s="7">
        <f>VLOOKUP($C299,'time arriving work calculations'!$C$3:$T$957,13,FALSE)</f>
        <v>69</v>
      </c>
      <c r="H299" s="7">
        <f>VLOOKUP($C299,'time arriving work calculations'!$C$3:$T$957,18,FALSE)</f>
        <v>157.99999999999994</v>
      </c>
    </row>
    <row r="300" spans="1:8" x14ac:dyDescent="0.25">
      <c r="A300" s="6" t="s">
        <v>166</v>
      </c>
      <c r="B300" s="6">
        <v>13340</v>
      </c>
      <c r="C300" s="6" t="s">
        <v>167</v>
      </c>
      <c r="D300" s="6" t="str">
        <f>VLOOKUP($C300,'time arriving work calculations'!$C$3:$T$957,2,FALSE)</f>
        <v>Bellefontaine, OH</v>
      </c>
      <c r="E300" s="10">
        <f>VLOOKUP($C300,'time arriving work calculations'!$C$3:$T$957,3,FALSE)</f>
        <v>0.29652777777777778</v>
      </c>
      <c r="F300" s="7">
        <f>VLOOKUP($C300,'time arriving work calculations'!$C$3:$T$957,8,FALSE)</f>
        <v>-42.000000000000014</v>
      </c>
      <c r="G300" s="7">
        <f>VLOOKUP($C300,'time arriving work calculations'!$C$3:$T$957,13,FALSE)</f>
        <v>37.000000000000028</v>
      </c>
      <c r="H300" s="7">
        <f>VLOOKUP($C300,'time arriving work calculations'!$C$3:$T$957,18,FALSE)</f>
        <v>160</v>
      </c>
    </row>
    <row r="301" spans="1:8" x14ac:dyDescent="0.25">
      <c r="A301" s="6" t="s">
        <v>750</v>
      </c>
      <c r="B301" s="6">
        <v>25620</v>
      </c>
      <c r="C301" s="6" t="s">
        <v>751</v>
      </c>
      <c r="D301" s="6" t="str">
        <f>VLOOKUP($C301,'time arriving work calculations'!$C$3:$T$957,2,FALSE)</f>
        <v>Hattiesburg, MS</v>
      </c>
      <c r="E301" s="10">
        <f>VLOOKUP($C301,'time arriving work calculations'!$C$3:$T$957,3,FALSE)</f>
        <v>0.27083333333333331</v>
      </c>
      <c r="F301" s="7">
        <f>VLOOKUP($C301,'time arriving work calculations'!$C$3:$T$957,8,FALSE)</f>
        <v>16.000000000000021</v>
      </c>
      <c r="G301" s="7">
        <f>VLOOKUP($C301,'time arriving work calculations'!$C$3:$T$957,13,FALSE)</f>
        <v>74.000000000000057</v>
      </c>
      <c r="H301" s="7">
        <f>VLOOKUP($C301,'time arriving work calculations'!$C$3:$T$957,18,FALSE)</f>
        <v>145.00000000000006</v>
      </c>
    </row>
    <row r="302" spans="1:8" x14ac:dyDescent="0.25">
      <c r="A302" s="6" t="s">
        <v>1264</v>
      </c>
      <c r="B302" s="6">
        <v>36060</v>
      </c>
      <c r="C302" s="6" t="s">
        <v>1265</v>
      </c>
      <c r="D302" s="6" t="str">
        <f>VLOOKUP($C302,'time arriving work calculations'!$C$3:$T$957,2,FALSE)</f>
        <v>Oak Hill, WV</v>
      </c>
      <c r="E302" s="10">
        <f>VLOOKUP($C302,'time arriving work calculations'!$C$3:$T$957,3,FALSE)</f>
        <v>0.28958333333333336</v>
      </c>
      <c r="F302" s="7">
        <f>VLOOKUP($C302,'time arriving work calculations'!$C$3:$T$957,8,FALSE)</f>
        <v>-12.000000000000117</v>
      </c>
      <c r="G302" s="7">
        <f>VLOOKUP($C302,'time arriving work calculations'!$C$3:$T$957,13,FALSE)</f>
        <v>49.999999999999986</v>
      </c>
      <c r="H302" s="7">
        <f>VLOOKUP($C302,'time arriving work calculations'!$C$3:$T$957,18,FALSE)</f>
        <v>147.99999999999994</v>
      </c>
    </row>
    <row r="303" spans="1:8" x14ac:dyDescent="0.25">
      <c r="A303" s="6" t="s">
        <v>702</v>
      </c>
      <c r="B303" s="6">
        <v>24620</v>
      </c>
      <c r="C303" s="6" t="s">
        <v>703</v>
      </c>
      <c r="D303" s="6" t="str">
        <f>VLOOKUP($C303,'time arriving work calculations'!$C$3:$T$957,2,FALSE)</f>
        <v>Greeneville, TN</v>
      </c>
      <c r="E303" s="10">
        <f>VLOOKUP($C303,'time arriving work calculations'!$C$3:$T$957,3,FALSE)</f>
        <v>0.29375000000000001</v>
      </c>
      <c r="F303" s="7">
        <f>VLOOKUP($C303,'time arriving work calculations'!$C$3:$T$957,8,FALSE)</f>
        <v>-25.999999999999986</v>
      </c>
      <c r="G303" s="7">
        <f>VLOOKUP($C303,'time arriving work calculations'!$C$3:$T$957,13,FALSE)</f>
        <v>43.000000000000007</v>
      </c>
      <c r="H303" s="7">
        <f>VLOOKUP($C303,'time arriving work calculations'!$C$3:$T$957,18,FALSE)</f>
        <v>125.00000000000003</v>
      </c>
    </row>
    <row r="304" spans="1:8" x14ac:dyDescent="0.25">
      <c r="A304" s="6" t="s">
        <v>630</v>
      </c>
      <c r="B304" s="6">
        <v>22980</v>
      </c>
      <c r="C304" s="6" t="s">
        <v>631</v>
      </c>
      <c r="D304" s="6" t="str">
        <f>VLOOKUP($C304,'time arriving work calculations'!$C$3:$T$957,2,FALSE)</f>
        <v>Fort Valley, GA</v>
      </c>
      <c r="E304" s="10">
        <f>VLOOKUP($C304,'time arriving work calculations'!$C$3:$T$957,3,FALSE)</f>
        <v>0.29722222222222222</v>
      </c>
      <c r="F304" s="7">
        <f>VLOOKUP($C304,'time arriving work calculations'!$C$3:$T$957,8,FALSE)</f>
        <v>-25.999999999999986</v>
      </c>
      <c r="G304" s="7">
        <f>VLOOKUP($C304,'time arriving work calculations'!$C$3:$T$957,13,FALSE)</f>
        <v>40.000000000000014</v>
      </c>
      <c r="H304" s="7">
        <f>VLOOKUP($C304,'time arriving work calculations'!$C$3:$T$957,18,FALSE)</f>
        <v>139.00000000000006</v>
      </c>
    </row>
    <row r="305" spans="1:8" x14ac:dyDescent="0.25">
      <c r="A305" s="6" t="s">
        <v>1852</v>
      </c>
      <c r="B305" s="6">
        <v>48300</v>
      </c>
      <c r="C305" s="6" t="s">
        <v>1853</v>
      </c>
      <c r="D305" s="6" t="str">
        <f>VLOOKUP($C305,'time arriving work calculations'!$C$3:$T$957,2,FALSE)</f>
        <v>Wenatchee, WA</v>
      </c>
      <c r="E305" s="10">
        <f>VLOOKUP($C305,'time arriving work calculations'!$C$3:$T$957,3,FALSE)</f>
        <v>0.2722222222222222</v>
      </c>
      <c r="F305" s="7">
        <f>VLOOKUP($C305,'time arriving work calculations'!$C$3:$T$957,8,FALSE)</f>
        <v>10.999999999999961</v>
      </c>
      <c r="G305" s="7">
        <f>VLOOKUP($C305,'time arriving work calculations'!$C$3:$T$957,13,FALSE)</f>
        <v>70.000000000000071</v>
      </c>
      <c r="H305" s="7">
        <f>VLOOKUP($C305,'time arriving work calculations'!$C$3:$T$957,18,FALSE)</f>
        <v>132.00000000000009</v>
      </c>
    </row>
    <row r="306" spans="1:8" x14ac:dyDescent="0.25">
      <c r="A306" s="6" t="s">
        <v>1192</v>
      </c>
      <c r="B306" s="6">
        <v>34540</v>
      </c>
      <c r="C306" s="6" t="s">
        <v>1193</v>
      </c>
      <c r="D306" s="6" t="str">
        <f>VLOOKUP($C306,'time arriving work calculations'!$C$3:$T$957,2,FALSE)</f>
        <v>Mount Vernon, OH</v>
      </c>
      <c r="E306" s="10">
        <f>VLOOKUP($C306,'time arriving work calculations'!$C$3:$T$957,3,FALSE)</f>
        <v>0.29305555555555557</v>
      </c>
      <c r="F306" s="7">
        <f>VLOOKUP($C306,'time arriving work calculations'!$C$3:$T$957,8,FALSE)</f>
        <v>-24.000000000000075</v>
      </c>
      <c r="G306" s="7">
        <f>VLOOKUP($C306,'time arriving work calculations'!$C$3:$T$957,13,FALSE)</f>
        <v>44</v>
      </c>
      <c r="H306" s="7">
        <f>VLOOKUP($C306,'time arriving work calculations'!$C$3:$T$957,18,FALSE)</f>
        <v>126.00000000000004</v>
      </c>
    </row>
    <row r="307" spans="1:8" x14ac:dyDescent="0.25">
      <c r="A307" s="6" t="s">
        <v>1004</v>
      </c>
      <c r="B307" s="6">
        <v>30780</v>
      </c>
      <c r="C307" s="6" t="s">
        <v>1005</v>
      </c>
      <c r="D307" s="6" t="str">
        <f>VLOOKUP($C307,'time arriving work calculations'!$C$3:$T$957,2,FALSE)</f>
        <v>Little Rock, AR</v>
      </c>
      <c r="E307" s="10">
        <f>VLOOKUP($C307,'time arriving work calculations'!$C$3:$T$957,3,FALSE)</f>
        <v>0.27916666666666667</v>
      </c>
      <c r="F307" s="7">
        <f>VLOOKUP($C307,'time arriving work calculations'!$C$3:$T$957,8,FALSE)</f>
        <v>10.000000000000044</v>
      </c>
      <c r="G307" s="7">
        <f>VLOOKUP($C307,'time arriving work calculations'!$C$3:$T$957,13,FALSE)</f>
        <v>64</v>
      </c>
      <c r="H307" s="7">
        <f>VLOOKUP($C307,'time arriving work calculations'!$C$3:$T$957,18,FALSE)</f>
        <v>124.00000000000003</v>
      </c>
    </row>
    <row r="308" spans="1:8" x14ac:dyDescent="0.25">
      <c r="A308" s="6" t="s">
        <v>64</v>
      </c>
      <c r="B308" s="6">
        <v>11220</v>
      </c>
      <c r="C308" s="6" t="s">
        <v>65</v>
      </c>
      <c r="D308" s="6" t="str">
        <f>VLOOKUP($C308,'time arriving work calculations'!$C$3:$T$957,2,FALSE)</f>
        <v>Amsterdam, NY</v>
      </c>
      <c r="E308" s="10">
        <f>VLOOKUP($C308,'time arriving work calculations'!$C$3:$T$957,3,FALSE)</f>
        <v>0.26944444444444443</v>
      </c>
      <c r="F308" s="7">
        <f>VLOOKUP($C308,'time arriving work calculations'!$C$3:$T$957,8,FALSE)</f>
        <v>4.9999999999999822</v>
      </c>
      <c r="G308" s="7">
        <f>VLOOKUP($C308,'time arriving work calculations'!$C$3:$T$957,13,FALSE)</f>
        <v>78.000000000000043</v>
      </c>
      <c r="H308" s="7">
        <f>VLOOKUP($C308,'time arriving work calculations'!$C$3:$T$957,18,FALSE)</f>
        <v>154</v>
      </c>
    </row>
    <row r="309" spans="1:8" x14ac:dyDescent="0.25">
      <c r="A309" s="6" t="s">
        <v>1534</v>
      </c>
      <c r="B309" s="6">
        <v>41700</v>
      </c>
      <c r="C309" s="6" t="s">
        <v>1535</v>
      </c>
      <c r="D309" s="6" t="str">
        <f>VLOOKUP($C309,'time arriving work calculations'!$C$3:$T$957,2,FALSE)</f>
        <v>San Antonio, TX</v>
      </c>
      <c r="E309" s="10">
        <f>VLOOKUP($C309,'time arriving work calculations'!$C$3:$T$957,3,FALSE)</f>
        <v>0.29652777777777778</v>
      </c>
      <c r="F309" s="7">
        <f>VLOOKUP($C309,'time arriving work calculations'!$C$3:$T$957,8,FALSE)</f>
        <v>-17.000000000000021</v>
      </c>
      <c r="G309" s="7">
        <f>VLOOKUP($C309,'time arriving work calculations'!$C$3:$T$957,13,FALSE)</f>
        <v>41.000000000000014</v>
      </c>
      <c r="H309" s="7">
        <f>VLOOKUP($C309,'time arriving work calculations'!$C$3:$T$957,18,FALSE)</f>
        <v>118.99999999999997</v>
      </c>
    </row>
    <row r="310" spans="1:8" x14ac:dyDescent="0.25">
      <c r="A310" s="6" t="s">
        <v>1358</v>
      </c>
      <c r="B310" s="6">
        <v>37940</v>
      </c>
      <c r="C310" s="6" t="s">
        <v>1359</v>
      </c>
      <c r="D310" s="6" t="str">
        <f>VLOOKUP($C310,'time arriving work calculations'!$C$3:$T$957,2,FALSE)</f>
        <v>Peru, IN</v>
      </c>
      <c r="E310" s="10">
        <f>VLOOKUP($C310,'time arriving work calculations'!$C$3:$T$957,3,FALSE)</f>
        <v>0.30277777777777776</v>
      </c>
      <c r="F310" s="7">
        <f>VLOOKUP($C310,'time arriving work calculations'!$C$3:$T$957,8,FALSE)</f>
        <v>-37.000000000000028</v>
      </c>
      <c r="G310" s="7">
        <f>VLOOKUP($C310,'time arriving work calculations'!$C$3:$T$957,13,FALSE)</f>
        <v>30.000000000000053</v>
      </c>
      <c r="H310" s="7">
        <f>VLOOKUP($C310,'time arriving work calculations'!$C$3:$T$957,18,FALSE)</f>
        <v>178.00000000000009</v>
      </c>
    </row>
    <row r="311" spans="1:8" x14ac:dyDescent="0.25">
      <c r="A311" s="6" t="s">
        <v>1318</v>
      </c>
      <c r="B311" s="6">
        <v>37140</v>
      </c>
      <c r="C311" s="6" t="s">
        <v>1319</v>
      </c>
      <c r="D311" s="6" t="str">
        <f>VLOOKUP($C311,'time arriving work calculations'!$C$3:$T$957,2,FALSE)</f>
        <v>Paducah, KY</v>
      </c>
      <c r="E311" s="10">
        <f>VLOOKUP($C311,'time arriving work calculations'!$C$3:$T$957,3,FALSE)</f>
        <v>0.26874999999999999</v>
      </c>
      <c r="F311" s="7">
        <f>VLOOKUP($C311,'time arriving work calculations'!$C$3:$T$957,8,FALSE)</f>
        <v>12.999999999999954</v>
      </c>
      <c r="G311" s="7">
        <f>VLOOKUP($C311,'time arriving work calculations'!$C$3:$T$957,13,FALSE)</f>
        <v>75.000000000000057</v>
      </c>
      <c r="H311" s="7">
        <f>VLOOKUP($C311,'time arriving work calculations'!$C$3:$T$957,18,FALSE)</f>
        <v>149.00000000000003</v>
      </c>
    </row>
    <row r="312" spans="1:8" x14ac:dyDescent="0.25">
      <c r="A312" s="6" t="s">
        <v>162</v>
      </c>
      <c r="B312" s="6">
        <v>13260</v>
      </c>
      <c r="C312" s="6" t="s">
        <v>163</v>
      </c>
      <c r="D312" s="6" t="str">
        <f>VLOOKUP($C312,'time arriving work calculations'!$C$3:$T$957,2,FALSE)</f>
        <v>Bedford, IN</v>
      </c>
      <c r="E312" s="10">
        <f>VLOOKUP($C312,'time arriving work calculations'!$C$3:$T$957,3,FALSE)</f>
        <v>0.30416666666666664</v>
      </c>
      <c r="F312" s="7">
        <f>VLOOKUP($C312,'time arriving work calculations'!$C$3:$T$957,8,FALSE)</f>
        <v>-51.999999999999972</v>
      </c>
      <c r="G312" s="7">
        <f>VLOOKUP($C312,'time arriving work calculations'!$C$3:$T$957,13,FALSE)</f>
        <v>28.00000000000006</v>
      </c>
      <c r="H312" s="7">
        <f>VLOOKUP($C312,'time arriving work calculations'!$C$3:$T$957,18,FALSE)</f>
        <v>101.00000000000003</v>
      </c>
    </row>
    <row r="313" spans="1:8" x14ac:dyDescent="0.25">
      <c r="A313" s="6" t="s">
        <v>1760</v>
      </c>
      <c r="B313" s="6">
        <v>46260</v>
      </c>
      <c r="C313" s="6" t="s">
        <v>1761</v>
      </c>
      <c r="D313" s="6" t="str">
        <f>VLOOKUP($C313,'time arriving work calculations'!$C$3:$T$957,2,FALSE)</f>
        <v>Tuskegee, AL</v>
      </c>
      <c r="E313" s="10">
        <f>VLOOKUP($C313,'time arriving work calculations'!$C$3:$T$957,3,FALSE)</f>
        <v>0.26041666666666669</v>
      </c>
      <c r="F313" s="7">
        <f>VLOOKUP($C313,'time arriving work calculations'!$C$3:$T$957,8,FALSE)</f>
        <v>33.999999999999957</v>
      </c>
      <c r="G313" s="7">
        <f>VLOOKUP($C313,'time arriving work calculations'!$C$3:$T$957,13,FALSE)</f>
        <v>92</v>
      </c>
      <c r="H313" s="7">
        <f>VLOOKUP($C313,'time arriving work calculations'!$C$3:$T$957,18,FALSE)</f>
        <v>213.99999999999994</v>
      </c>
    </row>
    <row r="314" spans="1:8" x14ac:dyDescent="0.25">
      <c r="A314" s="6" t="s">
        <v>1792</v>
      </c>
      <c r="B314" s="6">
        <v>46900</v>
      </c>
      <c r="C314" s="6" t="s">
        <v>1793</v>
      </c>
      <c r="D314" s="6" t="str">
        <f>VLOOKUP($C314,'time arriving work calculations'!$C$3:$T$957,2,FALSE)</f>
        <v>Vernon, TX</v>
      </c>
      <c r="E314" s="10">
        <f>VLOOKUP($C314,'time arriving work calculations'!$C$3:$T$957,3,FALSE)</f>
        <v>0.2986111111111111</v>
      </c>
      <c r="F314" s="7">
        <f>VLOOKUP($C314,'time arriving work calculations'!$C$3:$T$957,8,FALSE)</f>
        <v>-28.00000000000006</v>
      </c>
      <c r="G314" s="7">
        <f>VLOOKUP($C314,'time arriving work calculations'!$C$3:$T$957,13,FALSE)</f>
        <v>26.999999999999986</v>
      </c>
      <c r="H314" s="7">
        <f>VLOOKUP($C314,'time arriving work calculations'!$C$3:$T$957,18,FALSE)</f>
        <v>57.999999999999957</v>
      </c>
    </row>
    <row r="315" spans="1:8" x14ac:dyDescent="0.25">
      <c r="A315" s="6" t="s">
        <v>528</v>
      </c>
      <c r="B315" s="6">
        <v>20940</v>
      </c>
      <c r="C315" s="6" t="s">
        <v>529</v>
      </c>
      <c r="D315" s="6" t="str">
        <f>VLOOKUP($C315,'time arriving work calculations'!$C$3:$T$957,2,FALSE)</f>
        <v>El Centro, CA</v>
      </c>
      <c r="E315" s="10">
        <f>VLOOKUP($C315,'time arriving work calculations'!$C$3:$T$957,3,FALSE)</f>
        <v>0.26041666666666669</v>
      </c>
      <c r="F315" s="7">
        <f>VLOOKUP($C315,'time arriving work calculations'!$C$3:$T$957,8,FALSE)</f>
        <v>-4.0000000000000657</v>
      </c>
      <c r="G315" s="7">
        <f>VLOOKUP($C315,'time arriving work calculations'!$C$3:$T$957,13,FALSE)</f>
        <v>89</v>
      </c>
      <c r="H315" s="7">
        <f>VLOOKUP($C315,'time arriving work calculations'!$C$3:$T$957,18,FALSE)</f>
        <v>161</v>
      </c>
    </row>
    <row r="316" spans="1:8" x14ac:dyDescent="0.25">
      <c r="A316" s="6" t="s">
        <v>676</v>
      </c>
      <c r="B316" s="6">
        <v>24100</v>
      </c>
      <c r="C316" s="6" t="s">
        <v>677</v>
      </c>
      <c r="D316" s="6" t="str">
        <f>VLOOKUP($C316,'time arriving work calculations'!$C$3:$T$957,2,FALSE)</f>
        <v>Gloversville, NY</v>
      </c>
      <c r="E316" s="10">
        <f>VLOOKUP($C316,'time arriving work calculations'!$C$3:$T$957,3,FALSE)</f>
        <v>0.27013888888888887</v>
      </c>
      <c r="F316" s="7">
        <f>VLOOKUP($C316,'time arriving work calculations'!$C$3:$T$957,8,FALSE)</f>
        <v>11.999999999999957</v>
      </c>
      <c r="G316" s="7">
        <f>VLOOKUP($C316,'time arriving work calculations'!$C$3:$T$957,13,FALSE)</f>
        <v>75.000000000000057</v>
      </c>
      <c r="H316" s="7">
        <f>VLOOKUP($C316,'time arriving work calculations'!$C$3:$T$957,18,FALSE)</f>
        <v>172.00000000000003</v>
      </c>
    </row>
    <row r="317" spans="1:8" x14ac:dyDescent="0.25">
      <c r="A317" s="6" t="s">
        <v>1262</v>
      </c>
      <c r="B317" s="6">
        <v>36020</v>
      </c>
      <c r="C317" s="6" t="s">
        <v>1263</v>
      </c>
      <c r="D317" s="6" t="str">
        <f>VLOOKUP($C317,'time arriving work calculations'!$C$3:$T$957,2,FALSE)</f>
        <v>Oak Harbor, WA</v>
      </c>
      <c r="E317" s="10">
        <f>VLOOKUP($C317,'time arriving work calculations'!$C$3:$T$957,3,FALSE)</f>
        <v>0.27847222222222223</v>
      </c>
      <c r="F317" s="7">
        <f>VLOOKUP($C317,'time arriving work calculations'!$C$3:$T$957,8,FALSE)</f>
        <v>-6.0000000000000586</v>
      </c>
      <c r="G317" s="7">
        <f>VLOOKUP($C317,'time arriving work calculations'!$C$3:$T$957,13,FALSE)</f>
        <v>63.000000000000021</v>
      </c>
      <c r="H317" s="7">
        <f>VLOOKUP($C317,'time arriving work calculations'!$C$3:$T$957,18,FALSE)</f>
        <v>163.00000000000006</v>
      </c>
    </row>
    <row r="318" spans="1:8" x14ac:dyDescent="0.25">
      <c r="A318" s="6" t="s">
        <v>654</v>
      </c>
      <c r="B318" s="6">
        <v>23580</v>
      </c>
      <c r="C318" s="6" t="s">
        <v>655</v>
      </c>
      <c r="D318" s="6" t="str">
        <f>VLOOKUP($C318,'time arriving work calculations'!$C$3:$T$957,2,FALSE)</f>
        <v>Gainesville, GA</v>
      </c>
      <c r="E318" s="10">
        <f>VLOOKUP($C318,'time arriving work calculations'!$C$3:$T$957,3,FALSE)</f>
        <v>0.29722222222222222</v>
      </c>
      <c r="F318" s="7">
        <f>VLOOKUP($C318,'time arriving work calculations'!$C$3:$T$957,8,FALSE)</f>
        <v>-10.999999999999961</v>
      </c>
      <c r="G318" s="7">
        <f>VLOOKUP($C318,'time arriving work calculations'!$C$3:$T$957,13,FALSE)</f>
        <v>40.000000000000014</v>
      </c>
      <c r="H318" s="7">
        <f>VLOOKUP($C318,'time arriving work calculations'!$C$3:$T$957,18,FALSE)</f>
        <v>119.00000000000006</v>
      </c>
    </row>
    <row r="319" spans="1:8" x14ac:dyDescent="0.25">
      <c r="A319" s="6" t="s">
        <v>376</v>
      </c>
      <c r="B319" s="6">
        <v>17820</v>
      </c>
      <c r="C319" s="6" t="s">
        <v>377</v>
      </c>
      <c r="D319" s="6" t="str">
        <f>VLOOKUP($C319,'time arriving work calculations'!$C$3:$T$957,2,FALSE)</f>
        <v>Colorado Springs, CO</v>
      </c>
      <c r="E319" s="10">
        <f>VLOOKUP($C319,'time arriving work calculations'!$C$3:$T$957,3,FALSE)</f>
        <v>0.27152777777777776</v>
      </c>
      <c r="F319" s="7">
        <f>VLOOKUP($C319,'time arriving work calculations'!$C$3:$T$957,8,FALSE)</f>
        <v>15.000000000000027</v>
      </c>
      <c r="G319" s="7">
        <f>VLOOKUP($C319,'time arriving work calculations'!$C$3:$T$957,13,FALSE)</f>
        <v>76.000000000000057</v>
      </c>
      <c r="H319" s="7">
        <f>VLOOKUP($C319,'time arriving work calculations'!$C$3:$T$957,18,FALSE)</f>
        <v>145.00000000000006</v>
      </c>
    </row>
    <row r="320" spans="1:8" x14ac:dyDescent="0.25">
      <c r="A320" s="6" t="s">
        <v>410</v>
      </c>
      <c r="B320" s="6">
        <v>18500</v>
      </c>
      <c r="C320" s="6" t="s">
        <v>411</v>
      </c>
      <c r="D320" s="6" t="str">
        <f>VLOOKUP($C320,'time arriving work calculations'!$C$3:$T$957,2,FALSE)</f>
        <v>Corning, NY</v>
      </c>
      <c r="E320" s="10">
        <f>VLOOKUP($C320,'time arriving work calculations'!$C$3:$T$957,3,FALSE)</f>
        <v>0.27777777777777779</v>
      </c>
      <c r="F320" s="7">
        <f>VLOOKUP($C320,'time arriving work calculations'!$C$3:$T$957,8,FALSE)</f>
        <v>2.9999999999999094</v>
      </c>
      <c r="G320" s="7">
        <f>VLOOKUP($C320,'time arriving work calculations'!$C$3:$T$957,13,FALSE)</f>
        <v>64</v>
      </c>
      <c r="H320" s="7">
        <f>VLOOKUP($C320,'time arriving work calculations'!$C$3:$T$957,18,FALSE)</f>
        <v>125.00000000000003</v>
      </c>
    </row>
    <row r="321" spans="1:8" x14ac:dyDescent="0.25">
      <c r="A321" s="6" t="s">
        <v>1518</v>
      </c>
      <c r="B321" s="6">
        <v>41260</v>
      </c>
      <c r="C321" s="6" t="s">
        <v>1519</v>
      </c>
      <c r="D321" s="6" t="str">
        <f>VLOOKUP($C321,'time arriving work calculations'!$C$3:$T$957,2,FALSE)</f>
        <v>St. Marys, PA</v>
      </c>
      <c r="E321" s="10">
        <f>VLOOKUP($C321,'time arriving work calculations'!$C$3:$T$957,3,FALSE)</f>
        <v>0.28194444444444444</v>
      </c>
      <c r="F321" s="7">
        <f>VLOOKUP($C321,'time arriving work calculations'!$C$3:$T$957,8,FALSE)</f>
        <v>-3.0000000000000693</v>
      </c>
      <c r="G321" s="7">
        <f>VLOOKUP($C321,'time arriving work calculations'!$C$3:$T$957,13,FALSE)</f>
        <v>56.000000000000036</v>
      </c>
      <c r="H321" s="7">
        <f>VLOOKUP($C321,'time arriving work calculations'!$C$3:$T$957,18,FALSE)</f>
        <v>201.00000000000009</v>
      </c>
    </row>
    <row r="322" spans="1:8" x14ac:dyDescent="0.25">
      <c r="A322" s="6" t="s">
        <v>408</v>
      </c>
      <c r="B322" s="6">
        <v>18460</v>
      </c>
      <c r="C322" s="6" t="s">
        <v>409</v>
      </c>
      <c r="D322" s="6" t="str">
        <f>VLOOKUP($C322,'time arriving work calculations'!$C$3:$T$957,2,FALSE)</f>
        <v>Cornelia, GA</v>
      </c>
      <c r="E322" s="10">
        <f>VLOOKUP($C322,'time arriving work calculations'!$C$3:$T$957,3,FALSE)</f>
        <v>0.29652777777777778</v>
      </c>
      <c r="F322" s="7">
        <f>VLOOKUP($C322,'time arriving work calculations'!$C$3:$T$957,8,FALSE)</f>
        <v>-16.000000000000021</v>
      </c>
      <c r="G322" s="7">
        <f>VLOOKUP($C322,'time arriving work calculations'!$C$3:$T$957,13,FALSE)</f>
        <v>37.000000000000028</v>
      </c>
      <c r="H322" s="7">
        <f>VLOOKUP($C322,'time arriving work calculations'!$C$3:$T$957,18,FALSE)</f>
        <v>98.000000000000057</v>
      </c>
    </row>
    <row r="323" spans="1:8" x14ac:dyDescent="0.25">
      <c r="A323" s="6" t="s">
        <v>1010</v>
      </c>
      <c r="B323" s="6">
        <v>30900</v>
      </c>
      <c r="C323" s="6" t="s">
        <v>1011</v>
      </c>
      <c r="D323" s="6" t="str">
        <f>VLOOKUP($C323,'time arriving work calculations'!$C$3:$T$957,2,FALSE)</f>
        <v>Logansport, IN</v>
      </c>
      <c r="E323" s="10">
        <f>VLOOKUP($C323,'time arriving work calculations'!$C$3:$T$957,3,FALSE)</f>
        <v>0.3034722222222222</v>
      </c>
      <c r="F323" s="7">
        <f>VLOOKUP($C323,'time arriving work calculations'!$C$3:$T$957,8,FALSE)</f>
        <v>-46.999999999999993</v>
      </c>
      <c r="G323" s="7">
        <f>VLOOKUP($C323,'time arriving work calculations'!$C$3:$T$957,13,FALSE)</f>
        <v>26.000000000000068</v>
      </c>
      <c r="H323" s="7">
        <f>VLOOKUP($C323,'time arriving work calculations'!$C$3:$T$957,18,FALSE)</f>
        <v>176</v>
      </c>
    </row>
    <row r="324" spans="1:8" x14ac:dyDescent="0.25">
      <c r="A324" s="6" t="s">
        <v>888</v>
      </c>
      <c r="B324" s="6">
        <v>28380</v>
      </c>
      <c r="C324" s="6" t="s">
        <v>889</v>
      </c>
      <c r="D324" s="6" t="str">
        <f>VLOOKUP($C324,'time arriving work calculations'!$C$3:$T$957,2,FALSE)</f>
        <v>Kennett, MO</v>
      </c>
      <c r="E324" s="10">
        <f>VLOOKUP($C324,'time arriving work calculations'!$C$3:$T$957,3,FALSE)</f>
        <v>0.2722222222222222</v>
      </c>
      <c r="F324" s="7">
        <f>VLOOKUP($C324,'time arriving work calculations'!$C$3:$T$957,8,FALSE)</f>
        <v>2.9999999999999893</v>
      </c>
      <c r="G324" s="7">
        <f>VLOOKUP($C324,'time arriving work calculations'!$C$3:$T$957,13,FALSE)</f>
        <v>70.000000000000071</v>
      </c>
      <c r="H324" s="7">
        <f>VLOOKUP($C324,'time arriving work calculations'!$C$3:$T$957,18,FALSE)</f>
        <v>129.00000000000011</v>
      </c>
    </row>
    <row r="325" spans="1:8" x14ac:dyDescent="0.25">
      <c r="A325" s="6" t="s">
        <v>876</v>
      </c>
      <c r="B325" s="6">
        <v>28100</v>
      </c>
      <c r="C325" s="6" t="s">
        <v>877</v>
      </c>
      <c r="D325" s="6" t="str">
        <f>VLOOKUP($C325,'time arriving work calculations'!$C$3:$T$957,2,FALSE)</f>
        <v>Kankakee, IL</v>
      </c>
      <c r="E325" s="10">
        <f>VLOOKUP($C325,'time arriving work calculations'!$C$3:$T$957,3,FALSE)</f>
        <v>0.26597222222222222</v>
      </c>
      <c r="F325" s="7">
        <f>VLOOKUP($C325,'time arriving work calculations'!$C$3:$T$957,8,FALSE)</f>
        <v>8.999999999999968</v>
      </c>
      <c r="G325" s="7">
        <f>VLOOKUP($C325,'time arriving work calculations'!$C$3:$T$957,13,FALSE)</f>
        <v>81.000000000000028</v>
      </c>
      <c r="H325" s="7">
        <f>VLOOKUP($C325,'time arriving work calculations'!$C$3:$T$957,18,FALSE)</f>
        <v>172.00000000000003</v>
      </c>
    </row>
    <row r="326" spans="1:8" x14ac:dyDescent="0.25">
      <c r="A326" s="6" t="s">
        <v>340</v>
      </c>
      <c r="B326" s="6">
        <v>17060</v>
      </c>
      <c r="C326" s="6" t="s">
        <v>341</v>
      </c>
      <c r="D326" s="6" t="str">
        <f>VLOOKUP($C326,'time arriving work calculations'!$C$3:$T$957,2,FALSE)</f>
        <v>Chillicothe, OH</v>
      </c>
      <c r="E326" s="10">
        <f>VLOOKUP($C326,'time arriving work calculations'!$C$3:$T$957,3,FALSE)</f>
        <v>0.29444444444444445</v>
      </c>
      <c r="F326" s="7">
        <f>VLOOKUP($C326,'time arriving work calculations'!$C$3:$T$957,8,FALSE)</f>
        <v>-26.999999999999986</v>
      </c>
      <c r="G326" s="7">
        <f>VLOOKUP($C326,'time arriving work calculations'!$C$3:$T$957,13,FALSE)</f>
        <v>41.000000000000014</v>
      </c>
      <c r="H326" s="7">
        <f>VLOOKUP($C326,'time arriving work calculations'!$C$3:$T$957,18,FALSE)</f>
        <v>161.99999999999997</v>
      </c>
    </row>
    <row r="327" spans="1:8" x14ac:dyDescent="0.25">
      <c r="A327" s="6" t="s">
        <v>1520</v>
      </c>
      <c r="B327" s="6">
        <v>41420</v>
      </c>
      <c r="C327" s="6" t="s">
        <v>1521</v>
      </c>
      <c r="D327" s="6" t="str">
        <f>VLOOKUP($C327,'time arriving work calculations'!$C$3:$T$957,2,FALSE)</f>
        <v>Salem, OR</v>
      </c>
      <c r="E327" s="10">
        <f>VLOOKUP($C327,'time arriving work calculations'!$C$3:$T$957,3,FALSE)</f>
        <v>0.27986111111111112</v>
      </c>
      <c r="F327" s="7">
        <f>VLOOKUP($C327,'time arriving work calculations'!$C$3:$T$957,8,FALSE)</f>
        <v>0.99999999999999645</v>
      </c>
      <c r="G327" s="7">
        <f>VLOOKUP($C327,'time arriving work calculations'!$C$3:$T$957,13,FALSE)</f>
        <v>62.000000000000014</v>
      </c>
      <c r="H327" s="7">
        <f>VLOOKUP($C327,'time arriving work calculations'!$C$3:$T$957,18,FALSE)</f>
        <v>138</v>
      </c>
    </row>
    <row r="328" spans="1:8" x14ac:dyDescent="0.25">
      <c r="A328" s="6" t="s">
        <v>1222</v>
      </c>
      <c r="B328" s="6">
        <v>35140</v>
      </c>
      <c r="C328" s="6" t="s">
        <v>1223</v>
      </c>
      <c r="D328" s="6" t="str">
        <f>VLOOKUP($C328,'time arriving work calculations'!$C$3:$T$957,2,FALSE)</f>
        <v>Newberry, SC</v>
      </c>
      <c r="E328" s="10">
        <f>VLOOKUP($C328,'time arriving work calculations'!$C$3:$T$957,3,FALSE)</f>
        <v>0.29097222222222224</v>
      </c>
      <c r="F328" s="7">
        <f>VLOOKUP($C328,'time arriving work calculations'!$C$3:$T$957,8,FALSE)</f>
        <v>-19.000000000000014</v>
      </c>
      <c r="G328" s="7">
        <f>VLOOKUP($C328,'time arriving work calculations'!$C$3:$T$957,13,FALSE)</f>
        <v>48.999999999999986</v>
      </c>
      <c r="H328" s="7">
        <f>VLOOKUP($C328,'time arriving work calculations'!$C$3:$T$957,18,FALSE)</f>
        <v>143.99999999999994</v>
      </c>
    </row>
    <row r="329" spans="1:8" x14ac:dyDescent="0.25">
      <c r="A329" s="6" t="s">
        <v>1266</v>
      </c>
      <c r="B329" s="6">
        <v>36100</v>
      </c>
      <c r="C329" s="6" t="s">
        <v>1267</v>
      </c>
      <c r="D329" s="6" t="str">
        <f>VLOOKUP($C329,'time arriving work calculations'!$C$3:$T$957,2,FALSE)</f>
        <v>Ocala, FL</v>
      </c>
      <c r="E329" s="10">
        <f>VLOOKUP($C329,'time arriving work calculations'!$C$3:$T$957,3,FALSE)</f>
        <v>0.29236111111111113</v>
      </c>
      <c r="F329" s="7">
        <f>VLOOKUP($C329,'time arriving work calculations'!$C$3:$T$957,8,FALSE)</f>
        <v>-15.000000000000027</v>
      </c>
      <c r="G329" s="7">
        <f>VLOOKUP($C329,'time arriving work calculations'!$C$3:$T$957,13,FALSE)</f>
        <v>46.999999999999993</v>
      </c>
      <c r="H329" s="7">
        <f>VLOOKUP($C329,'time arriving work calculations'!$C$3:$T$957,18,FALSE)</f>
        <v>117.99999999999999</v>
      </c>
    </row>
    <row r="330" spans="1:8" x14ac:dyDescent="0.25">
      <c r="A330" s="6" t="s">
        <v>514</v>
      </c>
      <c r="B330" s="6">
        <v>20620</v>
      </c>
      <c r="C330" s="6" t="s">
        <v>515</v>
      </c>
      <c r="D330" s="6" t="str">
        <f>VLOOKUP($C330,'time arriving work calculations'!$C$3:$T$957,2,FALSE)</f>
        <v>East Liverpool, OH</v>
      </c>
      <c r="E330" s="10">
        <f>VLOOKUP($C330,'time arriving work calculations'!$C$3:$T$957,3,FALSE)</f>
        <v>0.28750000000000003</v>
      </c>
      <c r="F330" s="7">
        <f>VLOOKUP($C330,'time arriving work calculations'!$C$3:$T$957,8,FALSE)</f>
        <v>-25.000000000000071</v>
      </c>
      <c r="G330" s="7">
        <f>VLOOKUP($C330,'time arriving work calculations'!$C$3:$T$957,13,FALSE)</f>
        <v>52.999999999999972</v>
      </c>
      <c r="H330" s="7">
        <f>VLOOKUP($C330,'time arriving work calculations'!$C$3:$T$957,18,FALSE)</f>
        <v>169.99999999999994</v>
      </c>
    </row>
    <row r="331" spans="1:8" x14ac:dyDescent="0.25">
      <c r="A331" s="6" t="s">
        <v>1028</v>
      </c>
      <c r="B331" s="6">
        <v>31300</v>
      </c>
      <c r="C331" s="6" t="s">
        <v>1029</v>
      </c>
      <c r="D331" s="6" t="str">
        <f>VLOOKUP($C331,'time arriving work calculations'!$C$3:$T$957,2,FALSE)</f>
        <v>Lumberton, NC</v>
      </c>
      <c r="E331" s="10">
        <f>VLOOKUP($C331,'time arriving work calculations'!$C$3:$T$957,3,FALSE)</f>
        <v>0.28333333333333333</v>
      </c>
      <c r="F331" s="7">
        <f>VLOOKUP($C331,'time arriving work calculations'!$C$3:$T$957,8,FALSE)</f>
        <v>10.000000000000044</v>
      </c>
      <c r="G331" s="7">
        <f>VLOOKUP($C331,'time arriving work calculations'!$C$3:$T$957,13,FALSE)</f>
        <v>59.000000000000036</v>
      </c>
      <c r="H331" s="7">
        <f>VLOOKUP($C331,'time arriving work calculations'!$C$3:$T$957,18,FALSE)</f>
        <v>124.00000000000003</v>
      </c>
    </row>
    <row r="332" spans="1:8" x14ac:dyDescent="0.25">
      <c r="A332" s="6" t="s">
        <v>1804</v>
      </c>
      <c r="B332" s="6">
        <v>47260</v>
      </c>
      <c r="C332" s="6" t="s">
        <v>1805</v>
      </c>
      <c r="D332" s="6" t="str">
        <f>VLOOKUP($C332,'time arriving work calculations'!$C$3:$T$957,2,FALSE)</f>
        <v>Virginia Beach, VA</v>
      </c>
      <c r="E332" s="10">
        <f>VLOOKUP($C332,'time arriving work calculations'!$C$3:$T$957,3,FALSE)</f>
        <v>0.27569444444444446</v>
      </c>
      <c r="F332" s="7">
        <f>VLOOKUP($C332,'time arriving work calculations'!$C$3:$T$957,8,FALSE)</f>
        <v>3.9999999999999858</v>
      </c>
      <c r="G332" s="7">
        <f>VLOOKUP($C332,'time arriving work calculations'!$C$3:$T$957,13,FALSE)</f>
        <v>71</v>
      </c>
      <c r="H332" s="7">
        <f>VLOOKUP($C332,'time arriving work calculations'!$C$3:$T$957,18,FALSE)</f>
        <v>146.99999999999994</v>
      </c>
    </row>
    <row r="333" spans="1:8" x14ac:dyDescent="0.25">
      <c r="A333" s="6" t="s">
        <v>1372</v>
      </c>
      <c r="B333" s="6">
        <v>38220</v>
      </c>
      <c r="C333" s="6" t="s">
        <v>1373</v>
      </c>
      <c r="D333" s="6" t="str">
        <f>VLOOKUP($C333,'time arriving work calculations'!$C$3:$T$957,2,FALSE)</f>
        <v>Pine Bluff, AR</v>
      </c>
      <c r="E333" s="10">
        <f>VLOOKUP($C333,'time arriving work calculations'!$C$3:$T$957,3,FALSE)</f>
        <v>0.27847222222222223</v>
      </c>
      <c r="F333" s="7">
        <f>VLOOKUP($C333,'time arriving work calculations'!$C$3:$T$957,8,FALSE)</f>
        <v>-1.9999999999999929</v>
      </c>
      <c r="G333" s="7">
        <f>VLOOKUP($C333,'time arriving work calculations'!$C$3:$T$957,13,FALSE)</f>
        <v>64</v>
      </c>
      <c r="H333" s="7">
        <f>VLOOKUP($C333,'time arriving work calculations'!$C$3:$T$957,18,FALSE)</f>
        <v>125.00000000000003</v>
      </c>
    </row>
    <row r="334" spans="1:8" x14ac:dyDescent="0.25">
      <c r="A334" s="6" t="s">
        <v>1728</v>
      </c>
      <c r="B334" s="6">
        <v>45640</v>
      </c>
      <c r="C334" s="6" t="s">
        <v>1729</v>
      </c>
      <c r="D334" s="6" t="str">
        <f>VLOOKUP($C334,'time arriving work calculations'!$C$3:$T$957,2,FALSE)</f>
        <v>Thomasville, NC</v>
      </c>
      <c r="E334" s="10">
        <f>VLOOKUP($C334,'time arriving work calculations'!$C$3:$T$957,3,FALSE)</f>
        <v>0.28680555555555554</v>
      </c>
      <c r="F334" s="7">
        <f>VLOOKUP($C334,'time arriving work calculations'!$C$3:$T$957,8,FALSE)</f>
        <v>-0.99999999999991651</v>
      </c>
      <c r="G334" s="7">
        <f>VLOOKUP($C334,'time arriving work calculations'!$C$3:$T$957,13,FALSE)</f>
        <v>55.00000000000005</v>
      </c>
      <c r="H334" s="7">
        <f>VLOOKUP($C334,'time arriving work calculations'!$C$3:$T$957,18,FALSE)</f>
        <v>121.00000000000006</v>
      </c>
    </row>
    <row r="335" spans="1:8" x14ac:dyDescent="0.25">
      <c r="A335" s="6" t="s">
        <v>1442</v>
      </c>
      <c r="B335" s="6">
        <v>39740</v>
      </c>
      <c r="C335" s="6" t="s">
        <v>1443</v>
      </c>
      <c r="D335" s="6" t="str">
        <f>VLOOKUP($C335,'time arriving work calculations'!$C$3:$T$957,2,FALSE)</f>
        <v>Reading, PA</v>
      </c>
      <c r="E335" s="10">
        <f>VLOOKUP($C335,'time arriving work calculations'!$C$3:$T$957,3,FALSE)</f>
        <v>0.27499999999999997</v>
      </c>
      <c r="F335" s="7">
        <f>VLOOKUP($C335,'time arriving work calculations'!$C$3:$T$957,8,FALSE)</f>
        <v>3.0000000000000693</v>
      </c>
      <c r="G335" s="7">
        <f>VLOOKUP($C335,'time arriving work calculations'!$C$3:$T$957,13,FALSE)</f>
        <v>71.000000000000071</v>
      </c>
      <c r="H335" s="7">
        <f>VLOOKUP($C335,'time arriving work calculations'!$C$3:$T$957,18,FALSE)</f>
        <v>161</v>
      </c>
    </row>
    <row r="336" spans="1:8" x14ac:dyDescent="0.25">
      <c r="A336" s="6" t="s">
        <v>1584</v>
      </c>
      <c r="B336" s="6">
        <v>42700</v>
      </c>
      <c r="C336" s="6" t="s">
        <v>1585</v>
      </c>
      <c r="D336" s="6" t="str">
        <f>VLOOKUP($C336,'time arriving work calculations'!$C$3:$T$957,2,FALSE)</f>
        <v>Sebring, FL</v>
      </c>
      <c r="E336" s="10">
        <f>VLOOKUP($C336,'time arriving work calculations'!$C$3:$T$957,3,FALSE)</f>
        <v>0.29097222222222224</v>
      </c>
      <c r="F336" s="7">
        <f>VLOOKUP($C336,'time arriving work calculations'!$C$3:$T$957,8,FALSE)</f>
        <v>-9.000000000000048</v>
      </c>
      <c r="G336" s="7">
        <f>VLOOKUP($C336,'time arriving work calculations'!$C$3:$T$957,13,FALSE)</f>
        <v>45</v>
      </c>
      <c r="H336" s="7">
        <f>VLOOKUP($C336,'time arriving work calculations'!$C$3:$T$957,18,FALSE)</f>
        <v>117.99999999999999</v>
      </c>
    </row>
    <row r="337" spans="1:8" x14ac:dyDescent="0.25">
      <c r="A337" s="6" t="s">
        <v>738</v>
      </c>
      <c r="B337" s="6">
        <v>25380</v>
      </c>
      <c r="C337" s="6" t="s">
        <v>739</v>
      </c>
      <c r="D337" s="6" t="str">
        <f>VLOOKUP($C337,'time arriving work calculations'!$C$3:$T$957,2,FALSE)</f>
        <v>Harrisburg, IL</v>
      </c>
      <c r="E337" s="10">
        <f>VLOOKUP($C337,'time arriving work calculations'!$C$3:$T$957,3,FALSE)</f>
        <v>0.26805555555555555</v>
      </c>
      <c r="F337" s="7">
        <f>VLOOKUP($C337,'time arriving work calculations'!$C$3:$T$957,8,FALSE)</f>
        <v>14.999999999999947</v>
      </c>
      <c r="G337" s="7">
        <f>VLOOKUP($C337,'time arriving work calculations'!$C$3:$T$957,13,FALSE)</f>
        <v>77.000000000000043</v>
      </c>
      <c r="H337" s="7">
        <f>VLOOKUP($C337,'time arriving work calculations'!$C$3:$T$957,18,FALSE)</f>
        <v>151.00000000000003</v>
      </c>
    </row>
    <row r="338" spans="1:8" x14ac:dyDescent="0.25">
      <c r="A338" s="6" t="s">
        <v>92</v>
      </c>
      <c r="B338" s="6">
        <v>11780</v>
      </c>
      <c r="C338" s="6" t="s">
        <v>93</v>
      </c>
      <c r="D338" s="6" t="str">
        <f>VLOOKUP($C338,'time arriving work calculations'!$C$3:$T$957,2,FALSE)</f>
        <v>Ashtabula, OH</v>
      </c>
      <c r="E338" s="10">
        <f>VLOOKUP($C338,'time arriving work calculations'!$C$3:$T$957,3,FALSE)</f>
        <v>0.28819444444444448</v>
      </c>
      <c r="F338" s="7">
        <f>VLOOKUP($C338,'time arriving work calculations'!$C$3:$T$957,8,FALSE)</f>
        <v>-19.000000000000092</v>
      </c>
      <c r="G338" s="7">
        <f>VLOOKUP($C338,'time arriving work calculations'!$C$3:$T$957,13,FALSE)</f>
        <v>51.999999999999972</v>
      </c>
      <c r="H338" s="7">
        <f>VLOOKUP($C338,'time arriving work calculations'!$C$3:$T$957,18,FALSE)</f>
        <v>161</v>
      </c>
    </row>
    <row r="339" spans="1:8" x14ac:dyDescent="0.25">
      <c r="A339" s="6" t="s">
        <v>880</v>
      </c>
      <c r="B339" s="6">
        <v>28180</v>
      </c>
      <c r="C339" s="6" t="s">
        <v>881</v>
      </c>
      <c r="D339" s="6" t="str">
        <f>VLOOKUP($C339,'time arriving work calculations'!$C$3:$T$957,2,FALSE)</f>
        <v>Kapaa, HI</v>
      </c>
      <c r="E339" s="10">
        <f>VLOOKUP($C339,'time arriving work calculations'!$C$3:$T$957,3,FALSE)</f>
        <v>0.2722222222222222</v>
      </c>
      <c r="F339" s="7">
        <f>VLOOKUP($C339,'time arriving work calculations'!$C$3:$T$957,8,FALSE)</f>
        <v>14.999999999999947</v>
      </c>
      <c r="G339" s="7">
        <f>VLOOKUP($C339,'time arriving work calculations'!$C$3:$T$957,13,FALSE)</f>
        <v>73.000000000000057</v>
      </c>
      <c r="H339" s="7">
        <f>VLOOKUP($C339,'time arriving work calculations'!$C$3:$T$957,18,FALSE)</f>
        <v>160.00000000000006</v>
      </c>
    </row>
    <row r="340" spans="1:8" x14ac:dyDescent="0.25">
      <c r="A340" s="6" t="s">
        <v>1734</v>
      </c>
      <c r="B340" s="6">
        <v>45740</v>
      </c>
      <c r="C340" s="6" t="s">
        <v>1735</v>
      </c>
      <c r="D340" s="6" t="str">
        <f>VLOOKUP($C340,'time arriving work calculations'!$C$3:$T$957,2,FALSE)</f>
        <v>Toccoa, GA</v>
      </c>
      <c r="E340" s="10">
        <f>VLOOKUP($C340,'time arriving work calculations'!$C$3:$T$957,3,FALSE)</f>
        <v>0.29583333333333334</v>
      </c>
      <c r="F340" s="7">
        <f>VLOOKUP($C340,'time arriving work calculations'!$C$3:$T$957,8,FALSE)</f>
        <v>-13.000000000000034</v>
      </c>
      <c r="G340" s="7">
        <f>VLOOKUP($C340,'time arriving work calculations'!$C$3:$T$957,13,FALSE)</f>
        <v>37.000000000000028</v>
      </c>
      <c r="H340" s="7">
        <f>VLOOKUP($C340,'time arriving work calculations'!$C$3:$T$957,18,FALSE)</f>
        <v>122.99999999999996</v>
      </c>
    </row>
    <row r="341" spans="1:8" x14ac:dyDescent="0.25">
      <c r="A341" s="6" t="s">
        <v>1572</v>
      </c>
      <c r="B341" s="6">
        <v>42500</v>
      </c>
      <c r="C341" s="6" t="s">
        <v>1573</v>
      </c>
      <c r="D341" s="6" t="str">
        <f>VLOOKUP($C341,'time arriving work calculations'!$C$3:$T$957,2,FALSE)</f>
        <v>Scottsburg, IN</v>
      </c>
      <c r="E341" s="10">
        <f>VLOOKUP($C341,'time arriving work calculations'!$C$3:$T$957,3,FALSE)</f>
        <v>0.30208333333333331</v>
      </c>
      <c r="F341" s="7">
        <f>VLOOKUP($C341,'time arriving work calculations'!$C$3:$T$957,8,FALSE)</f>
        <v>-48.999999999999986</v>
      </c>
      <c r="G341" s="7">
        <f>VLOOKUP($C341,'time arriving work calculations'!$C$3:$T$957,13,FALSE)</f>
        <v>33.000000000000043</v>
      </c>
      <c r="H341" s="7">
        <f>VLOOKUP($C341,'time arriving work calculations'!$C$3:$T$957,18,FALSE)</f>
        <v>233.00000000000006</v>
      </c>
    </row>
    <row r="342" spans="1:8" x14ac:dyDescent="0.25">
      <c r="A342" s="6" t="s">
        <v>44</v>
      </c>
      <c r="B342" s="6">
        <v>10860</v>
      </c>
      <c r="C342" s="6" t="s">
        <v>45</v>
      </c>
      <c r="D342" s="6" t="str">
        <f>VLOOKUP($C342,'time arriving work calculations'!$C$3:$T$957,2,FALSE)</f>
        <v>Alice, TX</v>
      </c>
      <c r="E342" s="10">
        <f>VLOOKUP($C342,'time arriving work calculations'!$C$3:$T$957,3,FALSE)</f>
        <v>0.2951388888888889</v>
      </c>
      <c r="F342" s="7">
        <f>VLOOKUP($C342,'time arriving work calculations'!$C$3:$T$957,8,FALSE)</f>
        <v>-16.000000000000021</v>
      </c>
      <c r="G342" s="7">
        <f>VLOOKUP($C342,'time arriving work calculations'!$C$3:$T$957,13,FALSE)</f>
        <v>39.000000000000021</v>
      </c>
      <c r="H342" s="7">
        <f>VLOOKUP($C342,'time arriving work calculations'!$C$3:$T$957,18,FALSE)</f>
        <v>86.000000000000014</v>
      </c>
    </row>
    <row r="343" spans="1:8" x14ac:dyDescent="0.25">
      <c r="A343" s="6" t="s">
        <v>1666</v>
      </c>
      <c r="B343" s="6">
        <v>44380</v>
      </c>
      <c r="C343" s="6" t="s">
        <v>1667</v>
      </c>
      <c r="D343" s="6" t="str">
        <f>VLOOKUP($C343,'time arriving work calculations'!$C$3:$T$957,2,FALSE)</f>
        <v>Statesville, NC</v>
      </c>
      <c r="E343" s="10">
        <f>VLOOKUP($C343,'time arriving work calculations'!$C$3:$T$957,3,FALSE)</f>
        <v>0.28888888888888892</v>
      </c>
      <c r="F343" s="7">
        <f>VLOOKUP($C343,'time arriving work calculations'!$C$3:$T$957,8,FALSE)</f>
        <v>-11.000000000000041</v>
      </c>
      <c r="G343" s="7">
        <f>VLOOKUP($C343,'time arriving work calculations'!$C$3:$T$957,13,FALSE)</f>
        <v>51.999999999999972</v>
      </c>
      <c r="H343" s="7">
        <f>VLOOKUP($C343,'time arriving work calculations'!$C$3:$T$957,18,FALSE)</f>
        <v>116</v>
      </c>
    </row>
    <row r="344" spans="1:8" x14ac:dyDescent="0.25">
      <c r="A344" s="6" t="s">
        <v>848</v>
      </c>
      <c r="B344" s="6">
        <v>27500</v>
      </c>
      <c r="C344" s="6" t="s">
        <v>849</v>
      </c>
      <c r="D344" s="6" t="str">
        <f>VLOOKUP($C344,'time arriving work calculations'!$C$3:$T$957,2,FALSE)</f>
        <v>Janesville, WI</v>
      </c>
      <c r="E344" s="10">
        <f>VLOOKUP($C344,'time arriving work calculations'!$C$3:$T$957,3,FALSE)</f>
        <v>0.26874999999999999</v>
      </c>
      <c r="F344" s="7">
        <f>VLOOKUP($C344,'time arriving work calculations'!$C$3:$T$957,8,FALSE)</f>
        <v>8.999999999999968</v>
      </c>
      <c r="G344" s="7">
        <f>VLOOKUP($C344,'time arriving work calculations'!$C$3:$T$957,13,FALSE)</f>
        <v>79.000000000000043</v>
      </c>
      <c r="H344" s="7">
        <f>VLOOKUP($C344,'time arriving work calculations'!$C$3:$T$957,18,FALSE)</f>
        <v>187.00000000000006</v>
      </c>
    </row>
    <row r="345" spans="1:8" x14ac:dyDescent="0.25">
      <c r="A345" s="6" t="s">
        <v>214</v>
      </c>
      <c r="B345" s="6">
        <v>14340</v>
      </c>
      <c r="C345" s="6" t="s">
        <v>215</v>
      </c>
      <c r="D345" s="6" t="str">
        <f>VLOOKUP($C345,'time arriving work calculations'!$C$3:$T$957,2,FALSE)</f>
        <v>Boone, IA</v>
      </c>
      <c r="E345" s="10">
        <f>VLOOKUP($C345,'time arriving work calculations'!$C$3:$T$957,3,FALSE)</f>
        <v>0.28263888888888888</v>
      </c>
      <c r="F345" s="7">
        <f>VLOOKUP($C345,'time arriving work calculations'!$C$3:$T$957,8,FALSE)</f>
        <v>-2.0000000000000728</v>
      </c>
      <c r="G345" s="7">
        <f>VLOOKUP($C345,'time arriving work calculations'!$C$3:$T$957,13,FALSE)</f>
        <v>59.000000000000036</v>
      </c>
      <c r="H345" s="7">
        <f>VLOOKUP($C345,'time arriving work calculations'!$C$3:$T$957,18,FALSE)</f>
        <v>115.00000000000007</v>
      </c>
    </row>
    <row r="346" spans="1:8" x14ac:dyDescent="0.25">
      <c r="A346" s="6" t="s">
        <v>1822</v>
      </c>
      <c r="B346" s="6">
        <v>47620</v>
      </c>
      <c r="C346" s="6" t="s">
        <v>1823</v>
      </c>
      <c r="D346" s="6" t="str">
        <f>VLOOKUP($C346,'time arriving work calculations'!$C$3:$T$957,2,FALSE)</f>
        <v>Warren, PA</v>
      </c>
      <c r="E346" s="10">
        <f>VLOOKUP($C346,'time arriving work calculations'!$C$3:$T$957,3,FALSE)</f>
        <v>0.28333333333333333</v>
      </c>
      <c r="F346" s="7">
        <f>VLOOKUP($C346,'time arriving work calculations'!$C$3:$T$957,8,FALSE)</f>
        <v>-10.000000000000044</v>
      </c>
      <c r="G346" s="7">
        <f>VLOOKUP($C346,'time arriving work calculations'!$C$3:$T$957,13,FALSE)</f>
        <v>56.000000000000036</v>
      </c>
      <c r="H346" s="7">
        <f>VLOOKUP($C346,'time arriving work calculations'!$C$3:$T$957,18,FALSE)</f>
        <v>138.00000000000006</v>
      </c>
    </row>
    <row r="347" spans="1:8" x14ac:dyDescent="0.25">
      <c r="A347" s="6" t="s">
        <v>1820</v>
      </c>
      <c r="B347" s="6">
        <v>47580</v>
      </c>
      <c r="C347" s="6" t="s">
        <v>1821</v>
      </c>
      <c r="D347" s="6" t="str">
        <f>VLOOKUP($C347,'time arriving work calculations'!$C$3:$T$957,2,FALSE)</f>
        <v>Warner Robins, GA</v>
      </c>
      <c r="E347" s="10">
        <f>VLOOKUP($C347,'time arriving work calculations'!$C$3:$T$957,3,FALSE)</f>
        <v>0.29652777777777778</v>
      </c>
      <c r="F347" s="7">
        <f>VLOOKUP($C347,'time arriving work calculations'!$C$3:$T$957,8,FALSE)</f>
        <v>-16.99999999999994</v>
      </c>
      <c r="G347" s="7">
        <f>VLOOKUP($C347,'time arriving work calculations'!$C$3:$T$957,13,FALSE)</f>
        <v>39.000000000000021</v>
      </c>
      <c r="H347" s="7">
        <f>VLOOKUP($C347,'time arriving work calculations'!$C$3:$T$957,18,FALSE)</f>
        <v>109</v>
      </c>
    </row>
    <row r="348" spans="1:8" x14ac:dyDescent="0.25">
      <c r="A348" s="6" t="s">
        <v>1790</v>
      </c>
      <c r="B348" s="6">
        <v>46860</v>
      </c>
      <c r="C348" s="6" t="s">
        <v>1791</v>
      </c>
      <c r="D348" s="6" t="str">
        <f>VLOOKUP($C348,'time arriving work calculations'!$C$3:$T$957,2,FALSE)</f>
        <v>Vernal, UT</v>
      </c>
      <c r="E348" s="10">
        <f>VLOOKUP($C348,'time arriving work calculations'!$C$3:$T$957,3,FALSE)</f>
        <v>0.28472222222222221</v>
      </c>
      <c r="F348" s="7">
        <f>VLOOKUP($C348,'time arriving work calculations'!$C$3:$T$957,8,FALSE)</f>
        <v>-23</v>
      </c>
      <c r="G348" s="7">
        <f>VLOOKUP($C348,'time arriving work calculations'!$C$3:$T$957,13,FALSE)</f>
        <v>50.000000000000057</v>
      </c>
      <c r="H348" s="7">
        <f>VLOOKUP($C348,'time arriving work calculations'!$C$3:$T$957,18,FALSE)</f>
        <v>112.00000000000007</v>
      </c>
    </row>
    <row r="349" spans="1:8" x14ac:dyDescent="0.25">
      <c r="A349" s="6" t="s">
        <v>368</v>
      </c>
      <c r="B349" s="6">
        <v>17660</v>
      </c>
      <c r="C349" s="6" t="s">
        <v>369</v>
      </c>
      <c r="D349" s="6" t="str">
        <f>VLOOKUP($C349,'time arriving work calculations'!$C$3:$T$957,2,FALSE)</f>
        <v>Coeur d, ID</v>
      </c>
      <c r="E349" s="10">
        <f>VLOOKUP($C349,'time arriving work calculations'!$C$3:$T$957,3,FALSE)</f>
        <v>0.26250000000000001</v>
      </c>
      <c r="F349" s="7">
        <f>VLOOKUP($C349,'time arriving work calculations'!$C$3:$T$957,8,FALSE)</f>
        <v>18.999999999999932</v>
      </c>
      <c r="G349" s="7">
        <f>VLOOKUP($C349,'time arriving work calculations'!$C$3:$T$957,13,FALSE)</f>
        <v>87.000000000000014</v>
      </c>
      <c r="H349" s="7">
        <f>VLOOKUP($C349,'time arriving work calculations'!$C$3:$T$957,18,FALSE)</f>
        <v>171.00000000000006</v>
      </c>
    </row>
    <row r="350" spans="1:8" x14ac:dyDescent="0.25">
      <c r="A350" s="6" t="s">
        <v>442</v>
      </c>
      <c r="B350" s="6">
        <v>19180</v>
      </c>
      <c r="C350" s="6" t="s">
        <v>443</v>
      </c>
      <c r="D350" s="6" t="str">
        <f>VLOOKUP($C350,'time arriving work calculations'!$C$3:$T$957,2,FALSE)</f>
        <v>Danville, IL</v>
      </c>
      <c r="E350" s="10">
        <f>VLOOKUP($C350,'time arriving work calculations'!$C$3:$T$957,3,FALSE)</f>
        <v>0.26527777777777778</v>
      </c>
      <c r="F350" s="7">
        <f>VLOOKUP($C350,'time arriving work calculations'!$C$3:$T$957,8,FALSE)</f>
        <v>19.999999999999929</v>
      </c>
      <c r="G350" s="7">
        <f>VLOOKUP($C350,'time arriving work calculations'!$C$3:$T$957,13,FALSE)</f>
        <v>82.000000000000028</v>
      </c>
      <c r="H350" s="7">
        <f>VLOOKUP($C350,'time arriving work calculations'!$C$3:$T$957,18,FALSE)</f>
        <v>177.00000000000009</v>
      </c>
    </row>
    <row r="351" spans="1:8" x14ac:dyDescent="0.25">
      <c r="A351" s="6" t="s">
        <v>264</v>
      </c>
      <c r="B351" s="6">
        <v>15460</v>
      </c>
      <c r="C351" s="6" t="s">
        <v>265</v>
      </c>
      <c r="D351" s="6" t="str">
        <f>VLOOKUP($C351,'time arriving work calculations'!$C$3:$T$957,2,FALSE)</f>
        <v>Burlington, IA</v>
      </c>
      <c r="E351" s="10">
        <f>VLOOKUP($C351,'time arriving work calculations'!$C$3:$T$957,3,FALSE)</f>
        <v>0.27499999999999997</v>
      </c>
      <c r="F351" s="7">
        <f>VLOOKUP($C351,'time arriving work calculations'!$C$3:$T$957,8,FALSE)</f>
        <v>-8.999999999999968</v>
      </c>
      <c r="G351" s="7">
        <f>VLOOKUP($C351,'time arriving work calculations'!$C$3:$T$957,13,FALSE)</f>
        <v>65.000000000000085</v>
      </c>
      <c r="H351" s="7">
        <f>VLOOKUP($C351,'time arriving work calculations'!$C$3:$T$957,18,FALSE)</f>
        <v>174.00000000000011</v>
      </c>
    </row>
    <row r="352" spans="1:8" x14ac:dyDescent="0.25">
      <c r="A352" s="6" t="s">
        <v>218</v>
      </c>
      <c r="B352" s="6">
        <v>14420</v>
      </c>
      <c r="C352" s="6" t="s">
        <v>219</v>
      </c>
      <c r="D352" s="6" t="str">
        <f>VLOOKUP($C352,'time arriving work calculations'!$C$3:$T$957,2,FALSE)</f>
        <v>Borger, TX</v>
      </c>
      <c r="E352" s="10">
        <f>VLOOKUP($C352,'time arriving work calculations'!$C$3:$T$957,3,FALSE)</f>
        <v>0.30416666666666664</v>
      </c>
      <c r="F352" s="7">
        <f>VLOOKUP($C352,'time arriving work calculations'!$C$3:$T$957,8,FALSE)</f>
        <v>-34.000000000000043</v>
      </c>
      <c r="G352" s="7">
        <f>VLOOKUP($C352,'time arriving work calculations'!$C$3:$T$957,13,FALSE)</f>
        <v>23.000000000000078</v>
      </c>
      <c r="H352" s="7">
        <f>VLOOKUP($C352,'time arriving work calculations'!$C$3:$T$957,18,FALSE)</f>
        <v>91.000000000000071</v>
      </c>
    </row>
    <row r="353" spans="1:8" x14ac:dyDescent="0.25">
      <c r="A353" s="6" t="s">
        <v>1072</v>
      </c>
      <c r="B353" s="6">
        <v>32180</v>
      </c>
      <c r="C353" s="6" t="s">
        <v>1073</v>
      </c>
      <c r="D353" s="6" t="str">
        <f>VLOOKUP($C353,'time arriving work calculations'!$C$3:$T$957,2,FALSE)</f>
        <v>Marshall, MO</v>
      </c>
      <c r="E353" s="10">
        <f>VLOOKUP($C353,'time arriving work calculations'!$C$3:$T$957,3,FALSE)</f>
        <v>0.28125</v>
      </c>
      <c r="F353" s="7">
        <f>VLOOKUP($C353,'time arriving work calculations'!$C$3:$T$957,8,FALSE)</f>
        <v>-12.000000000000037</v>
      </c>
      <c r="G353" s="7">
        <f>VLOOKUP($C353,'time arriving work calculations'!$C$3:$T$957,13,FALSE)</f>
        <v>55.00000000000005</v>
      </c>
      <c r="H353" s="7">
        <f>VLOOKUP($C353,'time arriving work calculations'!$C$3:$T$957,18,FALSE)</f>
        <v>184.99999999999997</v>
      </c>
    </row>
    <row r="354" spans="1:8" x14ac:dyDescent="0.25">
      <c r="A354" s="6" t="s">
        <v>202</v>
      </c>
      <c r="B354" s="6">
        <v>14100</v>
      </c>
      <c r="C354" s="6" t="s">
        <v>203</v>
      </c>
      <c r="D354" s="6" t="str">
        <f>VLOOKUP($C354,'time arriving work calculations'!$C$3:$T$957,2,FALSE)</f>
        <v>Bloomsburg, PA</v>
      </c>
      <c r="E354" s="10">
        <f>VLOOKUP($C354,'time arriving work calculations'!$C$3:$T$957,3,FALSE)</f>
        <v>0.27569444444444446</v>
      </c>
      <c r="F354" s="7">
        <f>VLOOKUP($C354,'time arriving work calculations'!$C$3:$T$957,8,FALSE)</f>
        <v>12.999999999999954</v>
      </c>
      <c r="G354" s="7">
        <f>VLOOKUP($C354,'time arriving work calculations'!$C$3:$T$957,13,FALSE)</f>
        <v>68</v>
      </c>
      <c r="H354" s="7">
        <f>VLOOKUP($C354,'time arriving work calculations'!$C$3:$T$957,18,FALSE)</f>
        <v>181</v>
      </c>
    </row>
    <row r="355" spans="1:8" x14ac:dyDescent="0.25">
      <c r="A355" s="6" t="s">
        <v>1312</v>
      </c>
      <c r="B355" s="6">
        <v>37020</v>
      </c>
      <c r="C355" s="6" t="s">
        <v>1313</v>
      </c>
      <c r="D355" s="6" t="str">
        <f>VLOOKUP($C355,'time arriving work calculations'!$C$3:$T$957,2,FALSE)</f>
        <v>Owosso, MI</v>
      </c>
      <c r="E355" s="10">
        <f>VLOOKUP($C355,'time arriving work calculations'!$C$3:$T$957,3,FALSE)</f>
        <v>0.29722222222222222</v>
      </c>
      <c r="F355" s="7">
        <f>VLOOKUP($C355,'time arriving work calculations'!$C$3:$T$957,8,FALSE)</f>
        <v>-24.999999999999993</v>
      </c>
      <c r="G355" s="7">
        <f>VLOOKUP($C355,'time arriving work calculations'!$C$3:$T$957,13,FALSE)</f>
        <v>43.000000000000007</v>
      </c>
      <c r="H355" s="7">
        <f>VLOOKUP($C355,'time arriving work calculations'!$C$3:$T$957,18,FALSE)</f>
        <v>140.99999999999997</v>
      </c>
    </row>
    <row r="356" spans="1:8" x14ac:dyDescent="0.25">
      <c r="A356" s="6" t="s">
        <v>1720</v>
      </c>
      <c r="B356" s="6">
        <v>45520</v>
      </c>
      <c r="C356" s="6" t="s">
        <v>1721</v>
      </c>
      <c r="D356" s="6" t="str">
        <f>VLOOKUP($C356,'time arriving work calculations'!$C$3:$T$957,2,FALSE)</f>
        <v>The Dalles, OR</v>
      </c>
      <c r="E356" s="10">
        <f>VLOOKUP($C356,'time arriving work calculations'!$C$3:$T$957,3,FALSE)</f>
        <v>0.27499999999999997</v>
      </c>
      <c r="F356" s="7">
        <f>VLOOKUP($C356,'time arriving work calculations'!$C$3:$T$957,8,FALSE)</f>
        <v>11.000000000000041</v>
      </c>
      <c r="G356" s="7">
        <f>VLOOKUP($C356,'time arriving work calculations'!$C$3:$T$957,13,FALSE)</f>
        <v>64.000000000000085</v>
      </c>
      <c r="H356" s="7">
        <f>VLOOKUP($C356,'time arriving work calculations'!$C$3:$T$957,18,FALSE)</f>
        <v>121.00000000000006</v>
      </c>
    </row>
    <row r="357" spans="1:8" x14ac:dyDescent="0.25">
      <c r="A357" s="6" t="s">
        <v>920</v>
      </c>
      <c r="B357" s="6">
        <v>29060</v>
      </c>
      <c r="C357" s="6" t="s">
        <v>921</v>
      </c>
      <c r="D357" s="6" t="str">
        <f>VLOOKUP($C357,'time arriving work calculations'!$C$3:$T$957,2,FALSE)</f>
        <v>Laconia, NH</v>
      </c>
      <c r="E357" s="10">
        <f>VLOOKUP($C357,'time arriving work calculations'!$C$3:$T$957,3,FALSE)</f>
        <v>0.26180555555555557</v>
      </c>
      <c r="F357" s="7">
        <f>VLOOKUP($C357,'time arriving work calculations'!$C$3:$T$957,8,FALSE)</f>
        <v>32.999999999999964</v>
      </c>
      <c r="G357" s="7">
        <f>VLOOKUP($C357,'time arriving work calculations'!$C$3:$T$957,13,FALSE)</f>
        <v>91</v>
      </c>
      <c r="H357" s="7">
        <f>VLOOKUP($C357,'time arriving work calculations'!$C$3:$T$957,18,FALSE)</f>
        <v>155</v>
      </c>
    </row>
    <row r="358" spans="1:8" x14ac:dyDescent="0.25">
      <c r="A358" s="6" t="s">
        <v>642</v>
      </c>
      <c r="B358" s="6">
        <v>23340</v>
      </c>
      <c r="C358" s="6" t="s">
        <v>643</v>
      </c>
      <c r="D358" s="6" t="str">
        <f>VLOOKUP($C358,'time arriving work calculations'!$C$3:$T$957,2,FALSE)</f>
        <v>Fremont, NE</v>
      </c>
      <c r="E358" s="10">
        <f>VLOOKUP($C358,'time arriving work calculations'!$C$3:$T$957,3,FALSE)</f>
        <v>0.2902777777777778</v>
      </c>
      <c r="F358" s="7">
        <f>VLOOKUP($C358,'time arriving work calculations'!$C$3:$T$957,8,FALSE)</f>
        <v>-24.000000000000075</v>
      </c>
      <c r="G358" s="7">
        <f>VLOOKUP($C358,'time arriving work calculations'!$C$3:$T$957,13,FALSE)</f>
        <v>43.000000000000007</v>
      </c>
      <c r="H358" s="7">
        <f>VLOOKUP($C358,'time arriving work calculations'!$C$3:$T$957,18,FALSE)</f>
        <v>110.00000000000001</v>
      </c>
    </row>
    <row r="359" spans="1:8" x14ac:dyDescent="0.25">
      <c r="A359" s="6" t="s">
        <v>1498</v>
      </c>
      <c r="B359" s="6">
        <v>40820</v>
      </c>
      <c r="C359" s="6" t="s">
        <v>1499</v>
      </c>
      <c r="D359" s="6" t="str">
        <f>VLOOKUP($C359,'time arriving work calculations'!$C$3:$T$957,2,FALSE)</f>
        <v>Ruston, LA</v>
      </c>
      <c r="E359" s="10">
        <f>VLOOKUP($C359,'time arriving work calculations'!$C$3:$T$957,3,FALSE)</f>
        <v>0.27986111111111112</v>
      </c>
      <c r="F359" s="7">
        <f>VLOOKUP($C359,'time arriving work calculations'!$C$3:$T$957,8,FALSE)</f>
        <v>9.9999999999999645</v>
      </c>
      <c r="G359" s="7">
        <f>VLOOKUP($C359,'time arriving work calculations'!$C$3:$T$957,13,FALSE)</f>
        <v>60.000000000000021</v>
      </c>
      <c r="H359" s="7">
        <f>VLOOKUP($C359,'time arriving work calculations'!$C$3:$T$957,18,FALSE)</f>
        <v>177</v>
      </c>
    </row>
    <row r="360" spans="1:8" x14ac:dyDescent="0.25">
      <c r="A360" s="6" t="s">
        <v>1692</v>
      </c>
      <c r="B360" s="6">
        <v>44940</v>
      </c>
      <c r="C360" s="6" t="s">
        <v>1693</v>
      </c>
      <c r="D360" s="6" t="str">
        <f>VLOOKUP($C360,'time arriving work calculations'!$C$3:$T$957,2,FALSE)</f>
        <v>Sumter, SC</v>
      </c>
      <c r="E360" s="10">
        <f>VLOOKUP($C360,'time arriving work calculations'!$C$3:$T$957,3,FALSE)</f>
        <v>0.28750000000000003</v>
      </c>
      <c r="F360" s="7">
        <f>VLOOKUP($C360,'time arriving work calculations'!$C$3:$T$957,8,FALSE)</f>
        <v>0.99999999999991651</v>
      </c>
      <c r="G360" s="7">
        <f>VLOOKUP($C360,'time arriving work calculations'!$C$3:$T$957,13,FALSE)</f>
        <v>50.999999999999979</v>
      </c>
      <c r="H360" s="7">
        <f>VLOOKUP($C360,'time arriving work calculations'!$C$3:$T$957,18,FALSE)</f>
        <v>113</v>
      </c>
    </row>
    <row r="361" spans="1:8" x14ac:dyDescent="0.25">
      <c r="A361" s="6" t="s">
        <v>518</v>
      </c>
      <c r="B361" s="6">
        <v>20700</v>
      </c>
      <c r="C361" s="6" t="s">
        <v>519</v>
      </c>
      <c r="D361" s="6" t="str">
        <f>VLOOKUP($C361,'time arriving work calculations'!$C$3:$T$957,2,FALSE)</f>
        <v>East Stroudsburg, PA</v>
      </c>
      <c r="E361" s="10">
        <f>VLOOKUP($C361,'time arriving work calculations'!$C$3:$T$957,3,FALSE)</f>
        <v>0.2722222222222222</v>
      </c>
      <c r="F361" s="7">
        <f>VLOOKUP($C361,'time arriving work calculations'!$C$3:$T$957,8,FALSE)</f>
        <v>-6.9999999999998952</v>
      </c>
      <c r="G361" s="7">
        <f>VLOOKUP($C361,'time arriving work calculations'!$C$3:$T$957,13,FALSE)</f>
        <v>82.000000000000028</v>
      </c>
      <c r="H361" s="7">
        <f>VLOOKUP($C361,'time arriving work calculations'!$C$3:$T$957,18,FALSE)</f>
        <v>209.00000000000006</v>
      </c>
    </row>
    <row r="362" spans="1:8" x14ac:dyDescent="0.25">
      <c r="A362" s="6" t="s">
        <v>394</v>
      </c>
      <c r="B362" s="6">
        <v>18180</v>
      </c>
      <c r="C362" s="6" t="s">
        <v>395</v>
      </c>
      <c r="D362" s="6" t="str">
        <f>VLOOKUP($C362,'time arriving work calculations'!$C$3:$T$957,2,FALSE)</f>
        <v>Concord, NH</v>
      </c>
      <c r="E362" s="10">
        <f>VLOOKUP($C362,'time arriving work calculations'!$C$3:$T$957,3,FALSE)</f>
        <v>0.26250000000000001</v>
      </c>
      <c r="F362" s="7">
        <f>VLOOKUP($C362,'time arriving work calculations'!$C$3:$T$957,8,FALSE)</f>
        <v>33.000000000000043</v>
      </c>
      <c r="G362" s="7">
        <f>VLOOKUP($C362,'time arriving work calculations'!$C$3:$T$957,13,FALSE)</f>
        <v>92</v>
      </c>
      <c r="H362" s="7">
        <f>VLOOKUP($C362,'time arriving work calculations'!$C$3:$T$957,18,FALSE)</f>
        <v>152</v>
      </c>
    </row>
    <row r="363" spans="1:8" x14ac:dyDescent="0.25">
      <c r="A363" s="6" t="s">
        <v>962</v>
      </c>
      <c r="B363" s="6">
        <v>29900</v>
      </c>
      <c r="C363" s="6" t="s">
        <v>963</v>
      </c>
      <c r="D363" s="6" t="str">
        <f>VLOOKUP($C363,'time arriving work calculations'!$C$3:$T$957,2,FALSE)</f>
        <v>Laurinburg, NC</v>
      </c>
      <c r="E363" s="10">
        <f>VLOOKUP($C363,'time arriving work calculations'!$C$3:$T$957,3,FALSE)</f>
        <v>0.28472222222222221</v>
      </c>
      <c r="F363" s="7">
        <f>VLOOKUP($C363,'time arriving work calculations'!$C$3:$T$957,8,FALSE)</f>
        <v>5.9999999999999787</v>
      </c>
      <c r="G363" s="7">
        <f>VLOOKUP($C363,'time arriving work calculations'!$C$3:$T$957,13,FALSE)</f>
        <v>55.00000000000005</v>
      </c>
      <c r="H363" s="7">
        <f>VLOOKUP($C363,'time arriving work calculations'!$C$3:$T$957,18,FALSE)</f>
        <v>112</v>
      </c>
    </row>
    <row r="364" spans="1:8" x14ac:dyDescent="0.25">
      <c r="A364" s="6" t="s">
        <v>1688</v>
      </c>
      <c r="B364" s="6">
        <v>44860</v>
      </c>
      <c r="C364" s="6" t="s">
        <v>1689</v>
      </c>
      <c r="D364" s="6" t="str">
        <f>VLOOKUP($C364,'time arriving work calculations'!$C$3:$T$957,2,FALSE)</f>
        <v>Sulphur Springs, TX</v>
      </c>
      <c r="E364" s="10">
        <f>VLOOKUP($C364,'time arriving work calculations'!$C$3:$T$957,3,FALSE)</f>
        <v>0.28819444444444448</v>
      </c>
      <c r="F364" s="7">
        <f>VLOOKUP($C364,'time arriving work calculations'!$C$3:$T$957,8,FALSE)</f>
        <v>-15.000000000000107</v>
      </c>
      <c r="G364" s="7">
        <f>VLOOKUP($C364,'time arriving work calculations'!$C$3:$T$957,13,FALSE)</f>
        <v>49.999999999999986</v>
      </c>
      <c r="H364" s="7">
        <f>VLOOKUP($C364,'time arriving work calculations'!$C$3:$T$957,18,FALSE)</f>
        <v>96.000000000000057</v>
      </c>
    </row>
    <row r="365" spans="1:8" x14ac:dyDescent="0.25">
      <c r="A365" s="6" t="s">
        <v>940</v>
      </c>
      <c r="B365" s="6">
        <v>29460</v>
      </c>
      <c r="C365" s="6" t="s">
        <v>941</v>
      </c>
      <c r="D365" s="6" t="str">
        <f>VLOOKUP($C365,'time arriving work calculations'!$C$3:$T$957,2,FALSE)</f>
        <v>Lakeland, FL</v>
      </c>
      <c r="E365" s="10">
        <f>VLOOKUP($C365,'time arriving work calculations'!$C$3:$T$957,3,FALSE)</f>
        <v>0.29236111111111113</v>
      </c>
      <c r="F365" s="7">
        <f>VLOOKUP($C365,'time arriving work calculations'!$C$3:$T$957,8,FALSE)</f>
        <v>-11.000000000000041</v>
      </c>
      <c r="G365" s="7">
        <f>VLOOKUP($C365,'time arriving work calculations'!$C$3:$T$957,13,FALSE)</f>
        <v>50.999999999999979</v>
      </c>
      <c r="H365" s="7">
        <f>VLOOKUP($C365,'time arriving work calculations'!$C$3:$T$957,18,FALSE)</f>
        <v>117.99999999999999</v>
      </c>
    </row>
    <row r="366" spans="1:8" x14ac:dyDescent="0.25">
      <c r="A366" s="6" t="s">
        <v>646</v>
      </c>
      <c r="B366" s="6">
        <v>23420</v>
      </c>
      <c r="C366" s="6" t="s">
        <v>647</v>
      </c>
      <c r="D366" s="6" t="str">
        <f>VLOOKUP($C366,'time arriving work calculations'!$C$3:$T$957,2,FALSE)</f>
        <v>Fresno, CA</v>
      </c>
      <c r="E366" s="10">
        <f>VLOOKUP($C366,'time arriving work calculations'!$C$3:$T$957,3,FALSE)</f>
        <v>0.27152777777777776</v>
      </c>
      <c r="F366" s="7">
        <f>VLOOKUP($C366,'time arriving work calculations'!$C$3:$T$957,8,FALSE)</f>
        <v>10.000000000000044</v>
      </c>
      <c r="G366" s="7">
        <f>VLOOKUP($C366,'time arriving work calculations'!$C$3:$T$957,13,FALSE)</f>
        <v>77.000000000000043</v>
      </c>
      <c r="H366" s="7">
        <f>VLOOKUP($C366,'time arriving work calculations'!$C$3:$T$957,18,FALSE)</f>
        <v>152</v>
      </c>
    </row>
    <row r="367" spans="1:8" x14ac:dyDescent="0.25">
      <c r="A367" s="6" t="s">
        <v>936</v>
      </c>
      <c r="B367" s="6">
        <v>29380</v>
      </c>
      <c r="C367" s="6" t="s">
        <v>937</v>
      </c>
      <c r="D367" s="6" t="str">
        <f>VLOOKUP($C367,'time arriving work calculations'!$C$3:$T$957,2,FALSE)</f>
        <v>Lake City, FL</v>
      </c>
      <c r="E367" s="10">
        <f>VLOOKUP($C367,'time arriving work calculations'!$C$3:$T$957,3,FALSE)</f>
        <v>0.29375000000000001</v>
      </c>
      <c r="F367" s="7">
        <f>VLOOKUP($C367,'time arriving work calculations'!$C$3:$T$957,8,FALSE)</f>
        <v>-20.000000000000089</v>
      </c>
      <c r="G367" s="7">
        <f>VLOOKUP($C367,'time arriving work calculations'!$C$3:$T$957,13,FALSE)</f>
        <v>44</v>
      </c>
      <c r="H367" s="7">
        <f>VLOOKUP($C367,'time arriving work calculations'!$C$3:$T$957,18,FALSE)</f>
        <v>114</v>
      </c>
    </row>
    <row r="368" spans="1:8" x14ac:dyDescent="0.25">
      <c r="A368" s="6" t="s">
        <v>130</v>
      </c>
      <c r="B368" s="6">
        <v>12620</v>
      </c>
      <c r="C368" s="6" t="s">
        <v>131</v>
      </c>
      <c r="D368" s="6" t="str">
        <f>VLOOKUP($C368,'time arriving work calculations'!$C$3:$T$957,2,FALSE)</f>
        <v>Bangor, ME</v>
      </c>
      <c r="E368" s="10">
        <f>VLOOKUP($C368,'time arriving work calculations'!$C$3:$T$957,3,FALSE)</f>
        <v>0.25416666666666665</v>
      </c>
      <c r="F368" s="7">
        <f>VLOOKUP($C368,'time arriving work calculations'!$C$3:$T$957,8,FALSE)</f>
        <v>37.999999999999943</v>
      </c>
      <c r="G368" s="7">
        <f>VLOOKUP($C368,'time arriving work calculations'!$C$3:$T$957,13,FALSE)</f>
        <v>101.00000000000003</v>
      </c>
      <c r="H368" s="7">
        <f>VLOOKUP($C368,'time arriving work calculations'!$C$3:$T$957,18,FALSE)</f>
        <v>184</v>
      </c>
    </row>
    <row r="369" spans="1:8" x14ac:dyDescent="0.25">
      <c r="A369" s="6" t="s">
        <v>112</v>
      </c>
      <c r="B369" s="6">
        <v>12180</v>
      </c>
      <c r="C369" s="6" t="s">
        <v>113</v>
      </c>
      <c r="D369" s="6" t="str">
        <f>VLOOKUP($C369,'time arriving work calculations'!$C$3:$T$957,2,FALSE)</f>
        <v>Auburn, NY</v>
      </c>
      <c r="E369" s="10">
        <f>VLOOKUP($C369,'time arriving work calculations'!$C$3:$T$957,3,FALSE)</f>
        <v>0.27638888888888885</v>
      </c>
      <c r="F369" s="7">
        <f>VLOOKUP($C369,'time arriving work calculations'!$C$3:$T$957,8,FALSE)</f>
        <v>0.99999999999999645</v>
      </c>
      <c r="G369" s="7">
        <f>VLOOKUP($C369,'time arriving work calculations'!$C$3:$T$957,13,FALSE)</f>
        <v>69.000000000000071</v>
      </c>
      <c r="H369" s="7">
        <f>VLOOKUP($C369,'time arriving work calculations'!$C$3:$T$957,18,FALSE)</f>
        <v>149.00000000000011</v>
      </c>
    </row>
    <row r="370" spans="1:8" x14ac:dyDescent="0.25">
      <c r="A370" s="6" t="s">
        <v>628</v>
      </c>
      <c r="B370" s="6">
        <v>22900</v>
      </c>
      <c r="C370" s="6" t="s">
        <v>629</v>
      </c>
      <c r="D370" s="6" t="str">
        <f>VLOOKUP($C370,'time arriving work calculations'!$C$3:$T$957,2,FALSE)</f>
        <v>Fort Smith, AR</v>
      </c>
      <c r="E370" s="10">
        <f>VLOOKUP($C370,'time arriving work calculations'!$C$3:$T$957,3,FALSE)</f>
        <v>0.28472222222222221</v>
      </c>
      <c r="F370" s="7">
        <f>VLOOKUP($C370,'time arriving work calculations'!$C$3:$T$957,8,FALSE)</f>
        <v>-6.0000000000000586</v>
      </c>
      <c r="G370" s="7">
        <f>VLOOKUP($C370,'time arriving work calculations'!$C$3:$T$957,13,FALSE)</f>
        <v>57.000000000000043</v>
      </c>
      <c r="H370" s="7">
        <f>VLOOKUP($C370,'time arriving work calculations'!$C$3:$T$957,18,FALSE)</f>
        <v>134</v>
      </c>
    </row>
    <row r="371" spans="1:8" x14ac:dyDescent="0.25">
      <c r="A371" s="6" t="s">
        <v>1718</v>
      </c>
      <c r="B371" s="6">
        <v>45500</v>
      </c>
      <c r="C371" s="6" t="s">
        <v>1719</v>
      </c>
      <c r="D371" s="6" t="str">
        <f>VLOOKUP($C371,'time arriving work calculations'!$C$3:$T$957,2,FALSE)</f>
        <v>Texarkana, TX</v>
      </c>
      <c r="E371" s="10">
        <f>VLOOKUP($C371,'time arriving work calculations'!$C$3:$T$957,3,FALSE)</f>
        <v>0.28402777777777777</v>
      </c>
      <c r="F371" s="7">
        <f>VLOOKUP($C371,'time arriving work calculations'!$C$3:$T$957,8,FALSE)</f>
        <v>-9.000000000000048</v>
      </c>
      <c r="G371" s="7">
        <f>VLOOKUP($C371,'time arriving work calculations'!$C$3:$T$957,13,FALSE)</f>
        <v>57.000000000000043</v>
      </c>
      <c r="H371" s="7">
        <f>VLOOKUP($C371,'time arriving work calculations'!$C$3:$T$957,18,FALSE)</f>
        <v>126.00000000000004</v>
      </c>
    </row>
    <row r="372" spans="1:8" x14ac:dyDescent="0.25">
      <c r="A372" s="6" t="s">
        <v>1094</v>
      </c>
      <c r="B372" s="6">
        <v>32540</v>
      </c>
      <c r="C372" s="6" t="s">
        <v>1095</v>
      </c>
      <c r="D372" s="6" t="str">
        <f>VLOOKUP($C372,'time arriving work calculations'!$C$3:$T$957,2,FALSE)</f>
        <v>McAlester, OK</v>
      </c>
      <c r="E372" s="10">
        <f>VLOOKUP($C372,'time arriving work calculations'!$C$3:$T$957,3,FALSE)</f>
        <v>0.28819444444444448</v>
      </c>
      <c r="F372" s="7">
        <f>VLOOKUP($C372,'time arriving work calculations'!$C$3:$T$957,8,FALSE)</f>
        <v>-28.00000000000006</v>
      </c>
      <c r="G372" s="7">
        <f>VLOOKUP($C372,'time arriving work calculations'!$C$3:$T$957,13,FALSE)</f>
        <v>50.999999999999979</v>
      </c>
      <c r="H372" s="7">
        <f>VLOOKUP($C372,'time arriving work calculations'!$C$3:$T$957,18,FALSE)</f>
        <v>101.99999999999996</v>
      </c>
    </row>
    <row r="373" spans="1:8" x14ac:dyDescent="0.25">
      <c r="A373" s="6" t="s">
        <v>236</v>
      </c>
      <c r="B373" s="6">
        <v>14780</v>
      </c>
      <c r="C373" s="6" t="s">
        <v>237</v>
      </c>
      <c r="D373" s="6" t="str">
        <f>VLOOKUP($C373,'time arriving work calculations'!$C$3:$T$957,2,FALSE)</f>
        <v>Brenham, TX</v>
      </c>
      <c r="E373" s="10">
        <f>VLOOKUP($C373,'time arriving work calculations'!$C$3:$T$957,3,FALSE)</f>
        <v>0.2902777777777778</v>
      </c>
      <c r="F373" s="7">
        <f>VLOOKUP($C373,'time arriving work calculations'!$C$3:$T$957,8,FALSE)</f>
        <v>-11.000000000000041</v>
      </c>
      <c r="G373" s="7">
        <f>VLOOKUP($C373,'time arriving work calculations'!$C$3:$T$957,13,FALSE)</f>
        <v>46.999999999999993</v>
      </c>
      <c r="H373" s="7">
        <f>VLOOKUP($C373,'time arriving work calculations'!$C$3:$T$957,18,FALSE)</f>
        <v>97.999999999999972</v>
      </c>
    </row>
    <row r="374" spans="1:8" x14ac:dyDescent="0.25">
      <c r="A374" s="6" t="s">
        <v>362</v>
      </c>
      <c r="B374" s="6">
        <v>17540</v>
      </c>
      <c r="C374" s="6" t="s">
        <v>363</v>
      </c>
      <c r="D374" s="6" t="str">
        <f>VLOOKUP($C374,'time arriving work calculations'!$C$3:$T$957,2,FALSE)</f>
        <v>Clinton, IA</v>
      </c>
      <c r="E374" s="10">
        <f>VLOOKUP($C374,'time arriving work calculations'!$C$3:$T$957,3,FALSE)</f>
        <v>0.2722222222222222</v>
      </c>
      <c r="F374" s="7">
        <f>VLOOKUP($C374,'time arriving work calculations'!$C$3:$T$957,8,FALSE)</f>
        <v>2.9999999999999893</v>
      </c>
      <c r="G374" s="7">
        <f>VLOOKUP($C374,'time arriving work calculations'!$C$3:$T$957,13,FALSE)</f>
        <v>71.000000000000071</v>
      </c>
      <c r="H374" s="7">
        <f>VLOOKUP($C374,'time arriving work calculations'!$C$3:$T$957,18,FALSE)</f>
        <v>150.00000000000003</v>
      </c>
    </row>
    <row r="375" spans="1:8" x14ac:dyDescent="0.25">
      <c r="A375" s="6" t="s">
        <v>1302</v>
      </c>
      <c r="B375" s="6">
        <v>36820</v>
      </c>
      <c r="C375" s="6" t="s">
        <v>1303</v>
      </c>
      <c r="D375" s="6" t="str">
        <f>VLOOKUP($C375,'time arriving work calculations'!$C$3:$T$957,2,FALSE)</f>
        <v>Oskaloosa, IA</v>
      </c>
      <c r="E375" s="10">
        <f>VLOOKUP($C375,'time arriving work calculations'!$C$3:$T$957,3,FALSE)</f>
        <v>0.27916666666666667</v>
      </c>
      <c r="F375" s="7">
        <f>VLOOKUP($C375,'time arriving work calculations'!$C$3:$T$957,8,FALSE)</f>
        <v>-13.000000000000034</v>
      </c>
      <c r="G375" s="7">
        <f>VLOOKUP($C375,'time arriving work calculations'!$C$3:$T$957,13,FALSE)</f>
        <v>61.000000000000028</v>
      </c>
      <c r="H375" s="7">
        <f>VLOOKUP($C375,'time arriving work calculations'!$C$3:$T$957,18,FALSE)</f>
        <v>128</v>
      </c>
    </row>
    <row r="376" spans="1:8" x14ac:dyDescent="0.25">
      <c r="A376" s="6" t="s">
        <v>1586</v>
      </c>
      <c r="B376" s="6">
        <v>42740</v>
      </c>
      <c r="C376" s="6" t="s">
        <v>1587</v>
      </c>
      <c r="D376" s="6" t="str">
        <f>VLOOKUP($C376,'time arriving work calculations'!$C$3:$T$957,2,FALSE)</f>
        <v>Sedalia, MO</v>
      </c>
      <c r="E376" s="10">
        <f>VLOOKUP($C376,'time arriving work calculations'!$C$3:$T$957,3,FALSE)</f>
        <v>0.28125</v>
      </c>
      <c r="F376" s="7">
        <f>VLOOKUP($C376,'time arriving work calculations'!$C$3:$T$957,8,FALSE)</f>
        <v>-3.0000000000000693</v>
      </c>
      <c r="G376" s="7">
        <f>VLOOKUP($C376,'time arriving work calculations'!$C$3:$T$957,13,FALSE)</f>
        <v>60.000000000000021</v>
      </c>
      <c r="H376" s="7">
        <f>VLOOKUP($C376,'time arriving work calculations'!$C$3:$T$957,18,FALSE)</f>
        <v>180</v>
      </c>
    </row>
    <row r="377" spans="1:8" x14ac:dyDescent="0.25">
      <c r="A377" s="6" t="s">
        <v>308</v>
      </c>
      <c r="B377" s="6">
        <v>16380</v>
      </c>
      <c r="C377" s="6" t="s">
        <v>309</v>
      </c>
      <c r="D377" s="6" t="str">
        <f>VLOOKUP($C377,'time arriving work calculations'!$C$3:$T$957,2,FALSE)</f>
        <v>Celina, OH</v>
      </c>
      <c r="E377" s="10">
        <f>VLOOKUP($C377,'time arriving work calculations'!$C$3:$T$957,3,FALSE)</f>
        <v>0.2986111111111111</v>
      </c>
      <c r="F377" s="7">
        <f>VLOOKUP($C377,'time arriving work calculations'!$C$3:$T$957,8,FALSE)</f>
        <v>-39.000000000000021</v>
      </c>
      <c r="G377" s="7">
        <f>VLOOKUP($C377,'time arriving work calculations'!$C$3:$T$957,13,FALSE)</f>
        <v>35.000000000000036</v>
      </c>
      <c r="H377" s="7">
        <f>VLOOKUP($C377,'time arriving work calculations'!$C$3:$T$957,18,FALSE)</f>
        <v>121.00000000000006</v>
      </c>
    </row>
    <row r="378" spans="1:8" x14ac:dyDescent="0.25">
      <c r="A378" s="6" t="s">
        <v>136</v>
      </c>
      <c r="B378" s="6">
        <v>12740</v>
      </c>
      <c r="C378" s="6" t="s">
        <v>137</v>
      </c>
      <c r="D378" s="6" t="str">
        <f>VLOOKUP($C378,'time arriving work calculations'!$C$3:$T$957,2,FALSE)</f>
        <v>Barre, VT</v>
      </c>
      <c r="E378" s="10">
        <f>VLOOKUP($C378,'time arriving work calculations'!$C$3:$T$957,3,FALSE)</f>
        <v>0.26458333333333334</v>
      </c>
      <c r="F378" s="7">
        <f>VLOOKUP($C378,'time arriving work calculations'!$C$3:$T$957,8,FALSE)</f>
        <v>35.99999999999995</v>
      </c>
      <c r="G378" s="7">
        <f>VLOOKUP($C378,'time arriving work calculations'!$C$3:$T$957,13,FALSE)</f>
        <v>87.000000000000014</v>
      </c>
      <c r="H378" s="7">
        <f>VLOOKUP($C378,'time arriving work calculations'!$C$3:$T$957,18,FALSE)</f>
        <v>139.99999999999997</v>
      </c>
    </row>
    <row r="379" spans="1:8" x14ac:dyDescent="0.25">
      <c r="A379" s="6" t="s">
        <v>524</v>
      </c>
      <c r="B379" s="6">
        <v>20820</v>
      </c>
      <c r="C379" s="6" t="s">
        <v>525</v>
      </c>
      <c r="D379" s="6" t="str">
        <f>VLOOKUP($C379,'time arriving work calculations'!$C$3:$T$957,2,FALSE)</f>
        <v>Effingham, IL</v>
      </c>
      <c r="E379" s="10">
        <f>VLOOKUP($C379,'time arriving work calculations'!$C$3:$T$957,3,FALSE)</f>
        <v>0.26805555555555555</v>
      </c>
      <c r="F379" s="7">
        <f>VLOOKUP($C379,'time arriving work calculations'!$C$3:$T$957,8,FALSE)</f>
        <v>29.999999999999972</v>
      </c>
      <c r="G379" s="7">
        <f>VLOOKUP($C379,'time arriving work calculations'!$C$3:$T$957,13,FALSE)</f>
        <v>79.000000000000043</v>
      </c>
      <c r="H379" s="7">
        <f>VLOOKUP($C379,'time arriving work calculations'!$C$3:$T$957,18,FALSE)</f>
        <v>129.00000000000011</v>
      </c>
    </row>
    <row r="380" spans="1:8" x14ac:dyDescent="0.25">
      <c r="A380" s="6" t="s">
        <v>60</v>
      </c>
      <c r="B380" s="6">
        <v>11140</v>
      </c>
      <c r="C380" s="6" t="s">
        <v>61</v>
      </c>
      <c r="D380" s="6" t="str">
        <f>VLOOKUP($C380,'time arriving work calculations'!$C$3:$T$957,2,FALSE)</f>
        <v>Americus, GA</v>
      </c>
      <c r="E380" s="10">
        <f>VLOOKUP($C380,'time arriving work calculations'!$C$3:$T$957,3,FALSE)</f>
        <v>0.2986111111111111</v>
      </c>
      <c r="F380" s="7">
        <f>VLOOKUP($C380,'time arriving work calculations'!$C$3:$T$957,8,FALSE)</f>
        <v>-21.000000000000007</v>
      </c>
      <c r="G380" s="7">
        <f>VLOOKUP($C380,'time arriving work calculations'!$C$3:$T$957,13,FALSE)</f>
        <v>36.000000000000028</v>
      </c>
      <c r="H380" s="7">
        <f>VLOOKUP($C380,'time arriving work calculations'!$C$3:$T$957,18,FALSE)</f>
        <v>90.000000000000085</v>
      </c>
    </row>
    <row r="381" spans="1:8" x14ac:dyDescent="0.25">
      <c r="A381" s="6" t="s">
        <v>1802</v>
      </c>
      <c r="B381" s="6">
        <v>47220</v>
      </c>
      <c r="C381" s="6" t="s">
        <v>1803</v>
      </c>
      <c r="D381" s="6" t="str">
        <f>VLOOKUP($C381,'time arriving work calculations'!$C$3:$T$957,2,FALSE)</f>
        <v>Vineland, NJ</v>
      </c>
      <c r="E381" s="10">
        <f>VLOOKUP($C381,'time arriving work calculations'!$C$3:$T$957,3,FALSE)</f>
        <v>0.2722222222222222</v>
      </c>
      <c r="F381" s="7">
        <f>VLOOKUP($C381,'time arriving work calculations'!$C$3:$T$957,8,FALSE)</f>
        <v>5.9999999999999787</v>
      </c>
      <c r="G381" s="7">
        <f>VLOOKUP($C381,'time arriving work calculations'!$C$3:$T$957,13,FALSE)</f>
        <v>76.000000000000057</v>
      </c>
      <c r="H381" s="7">
        <f>VLOOKUP($C381,'time arriving work calculations'!$C$3:$T$957,18,FALSE)</f>
        <v>152.00000000000011</v>
      </c>
    </row>
    <row r="382" spans="1:8" x14ac:dyDescent="0.25">
      <c r="A382" s="6" t="s">
        <v>142</v>
      </c>
      <c r="B382" s="6">
        <v>12860</v>
      </c>
      <c r="C382" s="6" t="s">
        <v>143</v>
      </c>
      <c r="D382" s="6" t="str">
        <f>VLOOKUP($C382,'time arriving work calculations'!$C$3:$T$957,2,FALSE)</f>
        <v>Batavia, NY</v>
      </c>
      <c r="E382" s="10">
        <f>VLOOKUP($C382,'time arriving work calculations'!$C$3:$T$957,3,FALSE)</f>
        <v>0.28055555555555556</v>
      </c>
      <c r="F382" s="7">
        <f>VLOOKUP($C382,'time arriving work calculations'!$C$3:$T$957,8,FALSE)</f>
        <v>0.99999999999991651</v>
      </c>
      <c r="G382" s="7">
        <f>VLOOKUP($C382,'time arriving work calculations'!$C$3:$T$957,13,FALSE)</f>
        <v>64</v>
      </c>
      <c r="H382" s="7">
        <f>VLOOKUP($C382,'time arriving work calculations'!$C$3:$T$957,18,FALSE)</f>
        <v>135</v>
      </c>
    </row>
    <row r="383" spans="1:8" x14ac:dyDescent="0.25">
      <c r="A383" s="6" t="s">
        <v>582</v>
      </c>
      <c r="B383" s="6">
        <v>22060</v>
      </c>
      <c r="C383" s="6" t="s">
        <v>583</v>
      </c>
      <c r="D383" s="6" t="str">
        <f>VLOOKUP($C383,'time arriving work calculations'!$C$3:$T$957,2,FALSE)</f>
        <v>Faribault, MN</v>
      </c>
      <c r="E383" s="10">
        <f>VLOOKUP($C383,'time arriving work calculations'!$C$3:$T$957,3,FALSE)</f>
        <v>0.28055555555555556</v>
      </c>
      <c r="F383" s="7">
        <f>VLOOKUP($C383,'time arriving work calculations'!$C$3:$T$957,8,FALSE)</f>
        <v>-12.000000000000037</v>
      </c>
      <c r="G383" s="7">
        <f>VLOOKUP($C383,'time arriving work calculations'!$C$3:$T$957,13,FALSE)</f>
        <v>63.000000000000021</v>
      </c>
      <c r="H383" s="7">
        <f>VLOOKUP($C383,'time arriving work calculations'!$C$3:$T$957,18,FALSE)</f>
        <v>156.00000000000009</v>
      </c>
    </row>
    <row r="384" spans="1:8" x14ac:dyDescent="0.25">
      <c r="A384" s="6" t="s">
        <v>1152</v>
      </c>
      <c r="B384" s="6">
        <v>33700</v>
      </c>
      <c r="C384" s="6" t="s">
        <v>1153</v>
      </c>
      <c r="D384" s="6" t="str">
        <f>VLOOKUP($C384,'time arriving work calculations'!$C$3:$T$957,2,FALSE)</f>
        <v>Modesto, CA</v>
      </c>
      <c r="E384" s="10">
        <f>VLOOKUP($C384,'time arriving work calculations'!$C$3:$T$957,3,FALSE)</f>
        <v>0.27499999999999997</v>
      </c>
      <c r="F384" s="7">
        <f>VLOOKUP($C384,'time arriving work calculations'!$C$3:$T$957,8,FALSE)</f>
        <v>-8.9999999999998881</v>
      </c>
      <c r="G384" s="7">
        <f>VLOOKUP($C384,'time arriving work calculations'!$C$3:$T$957,13,FALSE)</f>
        <v>74.000000000000057</v>
      </c>
      <c r="H384" s="7">
        <f>VLOOKUP($C384,'time arriving work calculations'!$C$3:$T$957,18,FALSE)</f>
        <v>169.00000000000011</v>
      </c>
    </row>
    <row r="385" spans="1:8" x14ac:dyDescent="0.25">
      <c r="A385" s="6" t="s">
        <v>1342</v>
      </c>
      <c r="B385" s="6">
        <v>37660</v>
      </c>
      <c r="C385" s="6" t="s">
        <v>1343</v>
      </c>
      <c r="D385" s="6" t="str">
        <f>VLOOKUP($C385,'time arriving work calculations'!$C$3:$T$957,2,FALSE)</f>
        <v>Parsons, KS</v>
      </c>
      <c r="E385" s="10">
        <f>VLOOKUP($C385,'time arriving work calculations'!$C$3:$T$957,3,FALSE)</f>
        <v>0.28680555555555554</v>
      </c>
      <c r="F385" s="7">
        <f>VLOOKUP($C385,'time arriving work calculations'!$C$3:$T$957,8,FALSE)</f>
        <v>-16.000000000000021</v>
      </c>
      <c r="G385" s="7">
        <f>VLOOKUP($C385,'time arriving work calculations'!$C$3:$T$957,13,FALSE)</f>
        <v>49.000000000000071</v>
      </c>
      <c r="H385" s="7">
        <f>VLOOKUP($C385,'time arriving work calculations'!$C$3:$T$957,18,FALSE)</f>
        <v>102.00000000000004</v>
      </c>
    </row>
    <row r="386" spans="1:8" x14ac:dyDescent="0.25">
      <c r="A386" s="6" t="s">
        <v>1042</v>
      </c>
      <c r="B386" s="6">
        <v>31580</v>
      </c>
      <c r="C386" s="6" t="s">
        <v>1043</v>
      </c>
      <c r="D386" s="6" t="str">
        <f>VLOOKUP($C386,'time arriving work calculations'!$C$3:$T$957,2,FALSE)</f>
        <v>Madisonville, KY</v>
      </c>
      <c r="E386" s="10">
        <f>VLOOKUP($C386,'time arriving work calculations'!$C$3:$T$957,3,FALSE)</f>
        <v>0.26527777777777778</v>
      </c>
      <c r="F386" s="7">
        <f>VLOOKUP($C386,'time arriving work calculations'!$C$3:$T$957,8,FALSE)</f>
        <v>17.999999999999936</v>
      </c>
      <c r="G386" s="7">
        <f>VLOOKUP($C386,'time arriving work calculations'!$C$3:$T$957,13,FALSE)</f>
        <v>84.000000000000028</v>
      </c>
      <c r="H386" s="7">
        <f>VLOOKUP($C386,'time arriving work calculations'!$C$3:$T$957,18,FALSE)</f>
        <v>224.00000000000011</v>
      </c>
    </row>
    <row r="387" spans="1:8" x14ac:dyDescent="0.25">
      <c r="A387" s="6" t="s">
        <v>1890</v>
      </c>
      <c r="B387" s="6">
        <v>49300</v>
      </c>
      <c r="C387" s="6" t="s">
        <v>1891</v>
      </c>
      <c r="D387" s="6" t="str">
        <f>VLOOKUP($C387,'time arriving work calculations'!$C$3:$T$957,2,FALSE)</f>
        <v>Wooster, OH</v>
      </c>
      <c r="E387" s="10">
        <f>VLOOKUP($C387,'time arriving work calculations'!$C$3:$T$957,3,FALSE)</f>
        <v>0.29097222222222224</v>
      </c>
      <c r="F387" s="7">
        <f>VLOOKUP($C387,'time arriving work calculations'!$C$3:$T$957,8,FALSE)</f>
        <v>-22.000000000000082</v>
      </c>
      <c r="G387" s="7">
        <f>VLOOKUP($C387,'time arriving work calculations'!$C$3:$T$957,13,FALSE)</f>
        <v>47.999999999999986</v>
      </c>
      <c r="H387" s="7">
        <f>VLOOKUP($C387,'time arriving work calculations'!$C$3:$T$957,18,FALSE)</f>
        <v>130.00000000000003</v>
      </c>
    </row>
    <row r="388" spans="1:8" x14ac:dyDescent="0.25">
      <c r="A388" s="6" t="s">
        <v>1154</v>
      </c>
      <c r="B388" s="6">
        <v>33740</v>
      </c>
      <c r="C388" s="6" t="s">
        <v>1155</v>
      </c>
      <c r="D388" s="6" t="str">
        <f>VLOOKUP($C388,'time arriving work calculations'!$C$3:$T$957,2,FALSE)</f>
        <v>Monroe, LA</v>
      </c>
      <c r="E388" s="10">
        <f>VLOOKUP($C388,'time arriving work calculations'!$C$3:$T$957,3,FALSE)</f>
        <v>0.27847222222222223</v>
      </c>
      <c r="F388" s="7">
        <f>VLOOKUP($C388,'time arriving work calculations'!$C$3:$T$957,8,FALSE)</f>
        <v>15.999999999999943</v>
      </c>
      <c r="G388" s="7">
        <f>VLOOKUP($C388,'time arriving work calculations'!$C$3:$T$957,13,FALSE)</f>
        <v>66</v>
      </c>
      <c r="H388" s="7">
        <f>VLOOKUP($C388,'time arriving work calculations'!$C$3:$T$957,18,FALSE)</f>
        <v>120.00000000000004</v>
      </c>
    </row>
    <row r="389" spans="1:8" x14ac:dyDescent="0.25">
      <c r="A389" s="6" t="s">
        <v>1600</v>
      </c>
      <c r="B389" s="6">
        <v>43060</v>
      </c>
      <c r="C389" s="6" t="s">
        <v>1601</v>
      </c>
      <c r="D389" s="6" t="str">
        <f>VLOOKUP($C389,'time arriving work calculations'!$C$3:$T$957,2,FALSE)</f>
        <v>Shawnee, OK</v>
      </c>
      <c r="E389" s="10">
        <f>VLOOKUP($C389,'time arriving work calculations'!$C$3:$T$957,3,FALSE)</f>
        <v>0.29166666666666669</v>
      </c>
      <c r="F389" s="7">
        <f>VLOOKUP($C389,'time arriving work calculations'!$C$3:$T$957,8,FALSE)</f>
        <v>-21.000000000000085</v>
      </c>
      <c r="G389" s="7">
        <f>VLOOKUP($C389,'time arriving work calculations'!$C$3:$T$957,13,FALSE)</f>
        <v>47.999999999999986</v>
      </c>
      <c r="H389" s="7">
        <f>VLOOKUP($C389,'time arriving work calculations'!$C$3:$T$957,18,FALSE)</f>
        <v>120.99999999999997</v>
      </c>
    </row>
    <row r="390" spans="1:8" x14ac:dyDescent="0.25">
      <c r="A390" s="6" t="s">
        <v>1708</v>
      </c>
      <c r="B390" s="6">
        <v>45260</v>
      </c>
      <c r="C390" s="6" t="s">
        <v>1709</v>
      </c>
      <c r="D390" s="6" t="str">
        <f>VLOOKUP($C390,'time arriving work calculations'!$C$3:$T$957,2,FALSE)</f>
        <v>Tallulah, LA</v>
      </c>
      <c r="E390" s="10">
        <f>VLOOKUP($C390,'time arriving work calculations'!$C$3:$T$957,3,FALSE)</f>
        <v>0.27569444444444446</v>
      </c>
      <c r="F390" s="7">
        <f>VLOOKUP($C390,'time arriving work calculations'!$C$3:$T$957,8,FALSE)</f>
        <v>29.999999999999972</v>
      </c>
      <c r="G390" s="7">
        <f>VLOOKUP($C390,'time arriving work calculations'!$C$3:$T$957,13,FALSE)</f>
        <v>62.999999999999936</v>
      </c>
      <c r="H390" s="7">
        <f>VLOOKUP($C390,'time arriving work calculations'!$C$3:$T$957,18,FALSE)</f>
        <v>113</v>
      </c>
    </row>
    <row r="391" spans="1:8" x14ac:dyDescent="0.25">
      <c r="A391" s="6" t="s">
        <v>972</v>
      </c>
      <c r="B391" s="6">
        <v>30100</v>
      </c>
      <c r="C391" s="6" t="s">
        <v>973</v>
      </c>
      <c r="D391" s="6" t="str">
        <f>VLOOKUP($C391,'time arriving work calculations'!$C$3:$T$957,2,FALSE)</f>
        <v>Lebanon, NH</v>
      </c>
      <c r="E391" s="10">
        <f>VLOOKUP($C391,'time arriving work calculations'!$C$3:$T$957,3,FALSE)</f>
        <v>0.26458333333333334</v>
      </c>
      <c r="F391" s="7">
        <f>VLOOKUP($C391,'time arriving work calculations'!$C$3:$T$957,8,FALSE)</f>
        <v>30.999999999999972</v>
      </c>
      <c r="G391" s="7">
        <f>VLOOKUP($C391,'time arriving work calculations'!$C$3:$T$957,13,FALSE)</f>
        <v>87.000000000000014</v>
      </c>
      <c r="H391" s="7">
        <f>VLOOKUP($C391,'time arriving work calculations'!$C$3:$T$957,18,FALSE)</f>
        <v>149.00000000000003</v>
      </c>
    </row>
    <row r="392" spans="1:8" x14ac:dyDescent="0.25">
      <c r="A392" s="6" t="s">
        <v>1722</v>
      </c>
      <c r="B392" s="6">
        <v>45540</v>
      </c>
      <c r="C392" s="6" t="s">
        <v>1723</v>
      </c>
      <c r="D392" s="6" t="str">
        <f>VLOOKUP($C392,'time arriving work calculations'!$C$3:$T$957,2,FALSE)</f>
        <v>The Villages, FL</v>
      </c>
      <c r="E392" s="10">
        <f>VLOOKUP($C392,'time arriving work calculations'!$C$3:$T$957,3,FALSE)</f>
        <v>0.29236111111111113</v>
      </c>
      <c r="F392" s="7">
        <f>VLOOKUP($C392,'time arriving work calculations'!$C$3:$T$957,8,FALSE)</f>
        <v>-11.000000000000041</v>
      </c>
      <c r="G392" s="7">
        <f>VLOOKUP($C392,'time arriving work calculations'!$C$3:$T$957,13,FALSE)</f>
        <v>46.999999999999993</v>
      </c>
      <c r="H392" s="7">
        <f>VLOOKUP($C392,'time arriving work calculations'!$C$3:$T$957,18,FALSE)</f>
        <v>105.00000000000003</v>
      </c>
    </row>
    <row r="393" spans="1:8" x14ac:dyDescent="0.25">
      <c r="A393" s="6" t="s">
        <v>74</v>
      </c>
      <c r="B393" s="6">
        <v>11420</v>
      </c>
      <c r="C393" s="6" t="s">
        <v>75</v>
      </c>
      <c r="D393" s="6" t="str">
        <f>VLOOKUP($C393,'time arriving work calculations'!$C$3:$T$957,2,FALSE)</f>
        <v>Angola, IN</v>
      </c>
      <c r="E393" s="10">
        <f>VLOOKUP($C393,'time arriving work calculations'!$C$3:$T$957,3,FALSE)</f>
        <v>0.3</v>
      </c>
      <c r="F393" s="7">
        <f>VLOOKUP($C393,'time arriving work calculations'!$C$3:$T$957,8,FALSE)</f>
        <v>-36.000000000000028</v>
      </c>
      <c r="G393" s="7">
        <f>VLOOKUP($C393,'time arriving work calculations'!$C$3:$T$957,13,FALSE)</f>
        <v>35.000000000000036</v>
      </c>
      <c r="H393" s="7">
        <f>VLOOKUP($C393,'time arriving work calculations'!$C$3:$T$957,18,FALSE)</f>
        <v>152</v>
      </c>
    </row>
    <row r="394" spans="1:8" x14ac:dyDescent="0.25">
      <c r="A394" s="6" t="s">
        <v>1438</v>
      </c>
      <c r="B394" s="6">
        <v>39660</v>
      </c>
      <c r="C394" s="6" t="s">
        <v>1439</v>
      </c>
      <c r="D394" s="6" t="str">
        <f>VLOOKUP($C394,'time arriving work calculations'!$C$3:$T$957,2,FALSE)</f>
        <v>Rapid City, SD</v>
      </c>
      <c r="E394" s="10">
        <f>VLOOKUP($C394,'time arriving work calculations'!$C$3:$T$957,3,FALSE)</f>
        <v>0.26666666666666666</v>
      </c>
      <c r="F394" s="7">
        <f>VLOOKUP($C394,'time arriving work calculations'!$C$3:$T$957,8,FALSE)</f>
        <v>26.999999999999986</v>
      </c>
      <c r="G394" s="7">
        <f>VLOOKUP($C394,'time arriving work calculations'!$C$3:$T$957,13,FALSE)</f>
        <v>82.000000000000028</v>
      </c>
      <c r="H394" s="7">
        <f>VLOOKUP($C394,'time arriving work calculations'!$C$3:$T$957,18,FALSE)</f>
        <v>145.00000000000006</v>
      </c>
    </row>
    <row r="395" spans="1:8" x14ac:dyDescent="0.25">
      <c r="A395" s="6" t="s">
        <v>620</v>
      </c>
      <c r="B395" s="6">
        <v>22800</v>
      </c>
      <c r="C395" s="6" t="s">
        <v>621</v>
      </c>
      <c r="D395" s="6" t="str">
        <f>VLOOKUP($C395,'time arriving work calculations'!$C$3:$T$957,2,FALSE)</f>
        <v>Fort Madison, IA</v>
      </c>
      <c r="E395" s="10">
        <f>VLOOKUP($C395,'time arriving work calculations'!$C$3:$T$957,3,FALSE)</f>
        <v>0.27569444444444446</v>
      </c>
      <c r="F395" s="7">
        <f>VLOOKUP($C395,'time arriving work calculations'!$C$3:$T$957,8,FALSE)</f>
        <v>-5.0000000000000622</v>
      </c>
      <c r="G395" s="7">
        <f>VLOOKUP($C395,'time arriving work calculations'!$C$3:$T$957,13,FALSE)</f>
        <v>68</v>
      </c>
      <c r="H395" s="7">
        <f>VLOOKUP($C395,'time arriving work calculations'!$C$3:$T$957,18,FALSE)</f>
        <v>180</v>
      </c>
    </row>
    <row r="396" spans="1:8" x14ac:dyDescent="0.25">
      <c r="A396" s="6" t="s">
        <v>1286</v>
      </c>
      <c r="B396" s="6">
        <v>36500</v>
      </c>
      <c r="C396" s="6" t="s">
        <v>1287</v>
      </c>
      <c r="D396" s="6" t="str">
        <f>VLOOKUP($C396,'time arriving work calculations'!$C$3:$T$957,2,FALSE)</f>
        <v>Olympia, WA</v>
      </c>
      <c r="E396" s="10">
        <f>VLOOKUP($C396,'time arriving work calculations'!$C$3:$T$957,3,FALSE)</f>
        <v>0.27916666666666667</v>
      </c>
      <c r="F396" s="7">
        <f>VLOOKUP($C396,'time arriving work calculations'!$C$3:$T$957,8,FALSE)</f>
        <v>3.9999999999999858</v>
      </c>
      <c r="G396" s="7">
        <f>VLOOKUP($C396,'time arriving work calculations'!$C$3:$T$957,13,FALSE)</f>
        <v>69</v>
      </c>
      <c r="H396" s="7">
        <f>VLOOKUP($C396,'time arriving work calculations'!$C$3:$T$957,18,FALSE)</f>
        <v>135</v>
      </c>
    </row>
    <row r="397" spans="1:8" x14ac:dyDescent="0.25">
      <c r="A397" s="6" t="s">
        <v>488</v>
      </c>
      <c r="B397" s="6">
        <v>20100</v>
      </c>
      <c r="C397" s="6" t="s">
        <v>489</v>
      </c>
      <c r="D397" s="6" t="str">
        <f>VLOOKUP($C397,'time arriving work calculations'!$C$3:$T$957,2,FALSE)</f>
        <v>Dover, DE</v>
      </c>
      <c r="E397" s="10">
        <f>VLOOKUP($C397,'time arriving work calculations'!$C$3:$T$957,3,FALSE)</f>
        <v>0.27361111111111108</v>
      </c>
      <c r="F397" s="7">
        <f>VLOOKUP($C397,'time arriving work calculations'!$C$3:$T$957,8,FALSE)</f>
        <v>12.000000000000037</v>
      </c>
      <c r="G397" s="7">
        <f>VLOOKUP($C397,'time arriving work calculations'!$C$3:$T$957,13,FALSE)</f>
        <v>77.000000000000043</v>
      </c>
      <c r="H397" s="7">
        <f>VLOOKUP($C397,'time arriving work calculations'!$C$3:$T$957,18,FALSE)</f>
        <v>177.00000000000009</v>
      </c>
    </row>
    <row r="398" spans="1:8" x14ac:dyDescent="0.25">
      <c r="A398" s="6" t="s">
        <v>1300</v>
      </c>
      <c r="B398" s="6">
        <v>36780</v>
      </c>
      <c r="C398" s="6" t="s">
        <v>1301</v>
      </c>
      <c r="D398" s="6" t="str">
        <f>VLOOKUP($C398,'time arriving work calculations'!$C$3:$T$957,2,FALSE)</f>
        <v>Oshkosh, WI</v>
      </c>
      <c r="E398" s="10">
        <f>VLOOKUP($C398,'time arriving work calculations'!$C$3:$T$957,3,FALSE)</f>
        <v>0.2673611111111111</v>
      </c>
      <c r="F398" s="7">
        <f>VLOOKUP($C398,'time arriving work calculations'!$C$3:$T$957,8,FALSE)</f>
        <v>16.99999999999994</v>
      </c>
      <c r="G398" s="7">
        <f>VLOOKUP($C398,'time arriving work calculations'!$C$3:$T$957,13,FALSE)</f>
        <v>82.000000000000028</v>
      </c>
      <c r="H398" s="7">
        <f>VLOOKUP($C398,'time arriving work calculations'!$C$3:$T$957,18,FALSE)</f>
        <v>208.99999999999997</v>
      </c>
    </row>
    <row r="399" spans="1:8" x14ac:dyDescent="0.25">
      <c r="A399" s="6" t="s">
        <v>1162</v>
      </c>
      <c r="B399" s="6">
        <v>33940</v>
      </c>
      <c r="C399" s="6" t="s">
        <v>1163</v>
      </c>
      <c r="D399" s="6" t="str">
        <f>VLOOKUP($C399,'time arriving work calculations'!$C$3:$T$957,2,FALSE)</f>
        <v>Montrose, CO</v>
      </c>
      <c r="E399" s="10">
        <f>VLOOKUP($C399,'time arriving work calculations'!$C$3:$T$957,3,FALSE)</f>
        <v>0.27986111111111112</v>
      </c>
      <c r="F399" s="7">
        <f>VLOOKUP($C399,'time arriving work calculations'!$C$3:$T$957,8,FALSE)</f>
        <v>2.9999999999999893</v>
      </c>
      <c r="G399" s="7">
        <f>VLOOKUP($C399,'time arriving work calculations'!$C$3:$T$957,13,FALSE)</f>
        <v>61.000000000000028</v>
      </c>
      <c r="H399" s="7">
        <f>VLOOKUP($C399,'time arriving work calculations'!$C$3:$T$957,18,FALSE)</f>
        <v>108.00000000000009</v>
      </c>
    </row>
    <row r="400" spans="1:8" x14ac:dyDescent="0.25">
      <c r="A400" s="6" t="s">
        <v>1614</v>
      </c>
      <c r="B400" s="6">
        <v>43320</v>
      </c>
      <c r="C400" s="6" t="s">
        <v>1615</v>
      </c>
      <c r="D400" s="6" t="str">
        <f>VLOOKUP($C400,'time arriving work calculations'!$C$3:$T$957,2,FALSE)</f>
        <v>Show Low, AZ</v>
      </c>
      <c r="E400" s="10">
        <f>VLOOKUP($C400,'time arriving work calculations'!$C$3:$T$957,3,FALSE)</f>
        <v>0.25972222222222224</v>
      </c>
      <c r="F400" s="7">
        <f>VLOOKUP($C400,'time arriving work calculations'!$C$3:$T$957,8,FALSE)</f>
        <v>23.999999999999915</v>
      </c>
      <c r="G400" s="7">
        <f>VLOOKUP($C400,'time arriving work calculations'!$C$3:$T$957,13,FALSE)</f>
        <v>92</v>
      </c>
      <c r="H400" s="7">
        <f>VLOOKUP($C400,'time arriving work calculations'!$C$3:$T$957,18,FALSE)</f>
        <v>154</v>
      </c>
    </row>
    <row r="401" spans="1:8" x14ac:dyDescent="0.25">
      <c r="A401" s="6" t="s">
        <v>256</v>
      </c>
      <c r="B401" s="6">
        <v>15260</v>
      </c>
      <c r="C401" s="6" t="s">
        <v>257</v>
      </c>
      <c r="D401" s="6" t="str">
        <f>VLOOKUP($C401,'time arriving work calculations'!$C$3:$T$957,2,FALSE)</f>
        <v>Brunswick, GA</v>
      </c>
      <c r="E401" s="10">
        <f>VLOOKUP($C401,'time arriving work calculations'!$C$3:$T$957,3,FALSE)</f>
        <v>0.29097222222222224</v>
      </c>
      <c r="F401" s="7">
        <f>VLOOKUP($C401,'time arriving work calculations'!$C$3:$T$957,8,FALSE)</f>
        <v>-10.000000000000044</v>
      </c>
      <c r="G401" s="7">
        <f>VLOOKUP($C401,'time arriving work calculations'!$C$3:$T$957,13,FALSE)</f>
        <v>49.999999999999986</v>
      </c>
      <c r="H401" s="7">
        <f>VLOOKUP($C401,'time arriving work calculations'!$C$3:$T$957,18,FALSE)</f>
        <v>111</v>
      </c>
    </row>
    <row r="402" spans="1:8" x14ac:dyDescent="0.25">
      <c r="A402" s="6" t="s">
        <v>1640</v>
      </c>
      <c r="B402" s="6">
        <v>43860</v>
      </c>
      <c r="C402" s="6" t="s">
        <v>1641</v>
      </c>
      <c r="D402" s="6" t="str">
        <f>VLOOKUP($C402,'time arriving work calculations'!$C$3:$T$957,2,FALSE)</f>
        <v>Southern Pines, NC</v>
      </c>
      <c r="E402" s="10">
        <f>VLOOKUP($C402,'time arriving work calculations'!$C$3:$T$957,3,FALSE)</f>
        <v>0.28472222222222221</v>
      </c>
      <c r="F402" s="7">
        <f>VLOOKUP($C402,'time arriving work calculations'!$C$3:$T$957,8,FALSE)</f>
        <v>9.000000000000048</v>
      </c>
      <c r="G402" s="7">
        <f>VLOOKUP($C402,'time arriving work calculations'!$C$3:$T$957,13,FALSE)</f>
        <v>61.000000000000028</v>
      </c>
      <c r="H402" s="7">
        <f>VLOOKUP($C402,'time arriving work calculations'!$C$3:$T$957,18,FALSE)</f>
        <v>121.00000000000006</v>
      </c>
    </row>
    <row r="403" spans="1:8" x14ac:dyDescent="0.25">
      <c r="A403" s="6" t="s">
        <v>370</v>
      </c>
      <c r="B403" s="6">
        <v>17700</v>
      </c>
      <c r="C403" s="6" t="s">
        <v>371</v>
      </c>
      <c r="D403" s="6" t="str">
        <f>VLOOKUP($C403,'time arriving work calculations'!$C$3:$T$957,2,FALSE)</f>
        <v>Coffeyville, KS</v>
      </c>
      <c r="E403" s="10">
        <f>VLOOKUP($C403,'time arriving work calculations'!$C$3:$T$957,3,FALSE)</f>
        <v>0.28819444444444448</v>
      </c>
      <c r="F403" s="7">
        <f>VLOOKUP($C403,'time arriving work calculations'!$C$3:$T$957,8,FALSE)</f>
        <v>-22.000000000000082</v>
      </c>
      <c r="G403" s="7">
        <f>VLOOKUP($C403,'time arriving work calculations'!$C$3:$T$957,13,FALSE)</f>
        <v>48.999999999999986</v>
      </c>
      <c r="H403" s="7">
        <f>VLOOKUP($C403,'time arriving work calculations'!$C$3:$T$957,18,FALSE)</f>
        <v>117.99999999999999</v>
      </c>
    </row>
    <row r="404" spans="1:8" x14ac:dyDescent="0.25">
      <c r="A404" s="6" t="s">
        <v>1786</v>
      </c>
      <c r="B404" s="6">
        <v>46780</v>
      </c>
      <c r="C404" s="6" t="s">
        <v>1787</v>
      </c>
      <c r="D404" s="6" t="str">
        <f>VLOOKUP($C404,'time arriving work calculations'!$C$3:$T$957,2,FALSE)</f>
        <v>Van Wert, OH</v>
      </c>
      <c r="E404" s="10">
        <f>VLOOKUP($C404,'time arriving work calculations'!$C$3:$T$957,3,FALSE)</f>
        <v>0.2986111111111111</v>
      </c>
      <c r="F404" s="7">
        <f>VLOOKUP($C404,'time arriving work calculations'!$C$3:$T$957,8,FALSE)</f>
        <v>-31.00000000000005</v>
      </c>
      <c r="G404" s="7">
        <f>VLOOKUP($C404,'time arriving work calculations'!$C$3:$T$957,13,FALSE)</f>
        <v>36.000000000000028</v>
      </c>
      <c r="H404" s="7">
        <f>VLOOKUP($C404,'time arriving work calculations'!$C$3:$T$957,18,FALSE)</f>
        <v>155</v>
      </c>
    </row>
    <row r="405" spans="1:8" x14ac:dyDescent="0.25">
      <c r="A405" s="6" t="s">
        <v>1198</v>
      </c>
      <c r="B405" s="6">
        <v>34660</v>
      </c>
      <c r="C405" s="6" t="s">
        <v>1199</v>
      </c>
      <c r="D405" s="6" t="str">
        <f>VLOOKUP($C405,'time arriving work calculations'!$C$3:$T$957,2,FALSE)</f>
        <v>Murray, KY</v>
      </c>
      <c r="E405" s="10">
        <f>VLOOKUP($C405,'time arriving work calculations'!$C$3:$T$957,3,FALSE)</f>
        <v>0.26805555555555555</v>
      </c>
      <c r="F405" s="7">
        <f>VLOOKUP($C405,'time arriving work calculations'!$C$3:$T$957,8,FALSE)</f>
        <v>23</v>
      </c>
      <c r="G405" s="7">
        <f>VLOOKUP($C405,'time arriving work calculations'!$C$3:$T$957,13,FALSE)</f>
        <v>78.000000000000043</v>
      </c>
      <c r="H405" s="7">
        <f>VLOOKUP($C405,'time arriving work calculations'!$C$3:$T$957,18,FALSE)</f>
        <v>174.00000000000011</v>
      </c>
    </row>
    <row r="406" spans="1:8" x14ac:dyDescent="0.25">
      <c r="A406" s="6" t="s">
        <v>894</v>
      </c>
      <c r="B406" s="6">
        <v>28540</v>
      </c>
      <c r="C406" s="6" t="s">
        <v>895</v>
      </c>
      <c r="D406" s="6" t="str">
        <f>VLOOKUP($C406,'time arriving work calculations'!$C$3:$T$957,2,FALSE)</f>
        <v>Ketchikan, AK</v>
      </c>
      <c r="E406" s="10">
        <f>VLOOKUP($C406,'time arriving work calculations'!$C$3:$T$957,3,FALSE)</f>
        <v>0.26041666666666669</v>
      </c>
      <c r="F406" s="7">
        <f>VLOOKUP($C406,'time arriving work calculations'!$C$3:$T$957,8,FALSE)</f>
        <v>30.999999999999972</v>
      </c>
      <c r="G406" s="7">
        <f>VLOOKUP($C406,'time arriving work calculations'!$C$3:$T$957,13,FALSE)</f>
        <v>88</v>
      </c>
      <c r="H406" s="7">
        <f>VLOOKUP($C406,'time arriving work calculations'!$C$3:$T$957,18,FALSE)</f>
        <v>138</v>
      </c>
    </row>
    <row r="407" spans="1:8" x14ac:dyDescent="0.25">
      <c r="A407" s="6" t="s">
        <v>1854</v>
      </c>
      <c r="B407" s="6">
        <v>48460</v>
      </c>
      <c r="C407" s="6" t="s">
        <v>1855</v>
      </c>
      <c r="D407" s="6" t="str">
        <f>VLOOKUP($C407,'time arriving work calculations'!$C$3:$T$957,2,FALSE)</f>
        <v>West Plains, MO</v>
      </c>
      <c r="E407" s="10">
        <f>VLOOKUP($C407,'time arriving work calculations'!$C$3:$T$957,3,FALSE)</f>
        <v>0.27777777777777779</v>
      </c>
      <c r="F407" s="7">
        <f>VLOOKUP($C407,'time arriving work calculations'!$C$3:$T$957,8,FALSE)</f>
        <v>13.99999999999995</v>
      </c>
      <c r="G407" s="7">
        <f>VLOOKUP($C407,'time arriving work calculations'!$C$3:$T$957,13,FALSE)</f>
        <v>67</v>
      </c>
      <c r="H407" s="7">
        <f>VLOOKUP($C407,'time arriving work calculations'!$C$3:$T$957,18,FALSE)</f>
        <v>116.99999999999997</v>
      </c>
    </row>
    <row r="408" spans="1:8" x14ac:dyDescent="0.25">
      <c r="A408" s="6" t="s">
        <v>1812</v>
      </c>
      <c r="B408" s="6">
        <v>47420</v>
      </c>
      <c r="C408" s="6" t="s">
        <v>1813</v>
      </c>
      <c r="D408" s="6" t="str">
        <f>VLOOKUP($C408,'time arriving work calculations'!$C$3:$T$957,2,FALSE)</f>
        <v>Wahpeton, ND</v>
      </c>
      <c r="E408" s="10">
        <f>VLOOKUP($C408,'time arriving work calculations'!$C$3:$T$957,3,FALSE)</f>
        <v>0.28958333333333336</v>
      </c>
      <c r="F408" s="7">
        <f>VLOOKUP($C408,'time arriving work calculations'!$C$3:$T$957,8,FALSE)</f>
        <v>-11.000000000000041</v>
      </c>
      <c r="G408" s="7">
        <f>VLOOKUP($C408,'time arriving work calculations'!$C$3:$T$957,13,FALSE)</f>
        <v>46</v>
      </c>
      <c r="H408" s="7">
        <f>VLOOKUP($C408,'time arriving work calculations'!$C$3:$T$957,18,FALSE)</f>
        <v>101.99999999999996</v>
      </c>
    </row>
    <row r="409" spans="1:8" x14ac:dyDescent="0.25">
      <c r="A409" s="6" t="s">
        <v>1382</v>
      </c>
      <c r="B409" s="6">
        <v>38420</v>
      </c>
      <c r="C409" s="6" t="s">
        <v>1383</v>
      </c>
      <c r="D409" s="6" t="str">
        <f>VLOOKUP($C409,'time arriving work calculations'!$C$3:$T$957,2,FALSE)</f>
        <v>Platteville, WI</v>
      </c>
      <c r="E409" s="10">
        <f>VLOOKUP($C409,'time arriving work calculations'!$C$3:$T$957,3,FALSE)</f>
        <v>0.27291666666666664</v>
      </c>
      <c r="F409" s="7">
        <f>VLOOKUP($C409,'time arriving work calculations'!$C$3:$T$957,8,FALSE)</f>
        <v>6.9999999999999751</v>
      </c>
      <c r="G409" s="7">
        <f>VLOOKUP($C409,'time arriving work calculations'!$C$3:$T$957,13,FALSE)</f>
        <v>75.000000000000057</v>
      </c>
      <c r="H409" s="7">
        <f>VLOOKUP($C409,'time arriving work calculations'!$C$3:$T$957,18,FALSE)</f>
        <v>185.00000000000006</v>
      </c>
    </row>
    <row r="410" spans="1:8" x14ac:dyDescent="0.25">
      <c r="A410" s="6" t="s">
        <v>116</v>
      </c>
      <c r="B410" s="6">
        <v>12260</v>
      </c>
      <c r="C410" s="6" t="s">
        <v>117</v>
      </c>
      <c r="D410" s="6" t="str">
        <f>VLOOKUP($C410,'time arriving work calculations'!$C$3:$T$957,2,FALSE)</f>
        <v>Augusta, GA</v>
      </c>
      <c r="E410" s="10">
        <f>VLOOKUP($C410,'time arriving work calculations'!$C$3:$T$957,3,FALSE)</f>
        <v>0.29236111111111113</v>
      </c>
      <c r="F410" s="7">
        <f>VLOOKUP($C410,'time arriving work calculations'!$C$3:$T$957,8,FALSE)</f>
        <v>-14.00000000000003</v>
      </c>
      <c r="G410" s="7">
        <f>VLOOKUP($C410,'time arriving work calculations'!$C$3:$T$957,13,FALSE)</f>
        <v>50.999999999999979</v>
      </c>
      <c r="H410" s="7">
        <f>VLOOKUP($C410,'time arriving work calculations'!$C$3:$T$957,18,FALSE)</f>
        <v>122.99999999999996</v>
      </c>
    </row>
    <row r="411" spans="1:8" x14ac:dyDescent="0.25">
      <c r="A411" s="6" t="s">
        <v>766</v>
      </c>
      <c r="B411" s="6">
        <v>25860</v>
      </c>
      <c r="C411" s="6" t="s">
        <v>767</v>
      </c>
      <c r="D411" s="6" t="str">
        <f>VLOOKUP($C411,'time arriving work calculations'!$C$3:$T$957,2,FALSE)</f>
        <v>Hickory, NC</v>
      </c>
      <c r="E411" s="10">
        <f>VLOOKUP($C411,'time arriving work calculations'!$C$3:$T$957,3,FALSE)</f>
        <v>0.2902777777777778</v>
      </c>
      <c r="F411" s="7">
        <f>VLOOKUP($C411,'time arriving work calculations'!$C$3:$T$957,8,FALSE)</f>
        <v>-13.000000000000034</v>
      </c>
      <c r="G411" s="7">
        <f>VLOOKUP($C411,'time arriving work calculations'!$C$3:$T$957,13,FALSE)</f>
        <v>50.999999999999979</v>
      </c>
      <c r="H411" s="7">
        <f>VLOOKUP($C411,'time arriving work calculations'!$C$3:$T$957,18,FALSE)</f>
        <v>122.99999999999996</v>
      </c>
    </row>
    <row r="412" spans="1:8" x14ac:dyDescent="0.25">
      <c r="A412" s="6" t="s">
        <v>324</v>
      </c>
      <c r="B412" s="6">
        <v>16700</v>
      </c>
      <c r="C412" s="6" t="s">
        <v>325</v>
      </c>
      <c r="D412" s="6" t="str">
        <f>VLOOKUP($C412,'time arriving work calculations'!$C$3:$T$957,2,FALSE)</f>
        <v>Charleston, SC</v>
      </c>
      <c r="E412" s="10">
        <f>VLOOKUP($C412,'time arriving work calculations'!$C$3:$T$957,3,FALSE)</f>
        <v>0.28680555555555554</v>
      </c>
      <c r="F412" s="7">
        <f>VLOOKUP($C412,'time arriving work calculations'!$C$3:$T$957,8,FALSE)</f>
        <v>7.9936057773011271E-14</v>
      </c>
      <c r="G412" s="7">
        <f>VLOOKUP($C412,'time arriving work calculations'!$C$3:$T$957,13,FALSE)</f>
        <v>60.000000000000021</v>
      </c>
      <c r="H412" s="7">
        <f>VLOOKUP($C412,'time arriving work calculations'!$C$3:$T$957,18,FALSE)</f>
        <v>136</v>
      </c>
    </row>
    <row r="413" spans="1:8" x14ac:dyDescent="0.25">
      <c r="A413" s="6" t="s">
        <v>800</v>
      </c>
      <c r="B413" s="6">
        <v>26540</v>
      </c>
      <c r="C413" s="6" t="s">
        <v>801</v>
      </c>
      <c r="D413" s="6" t="str">
        <f>VLOOKUP($C413,'time arriving work calculations'!$C$3:$T$957,2,FALSE)</f>
        <v>Huntington, IN</v>
      </c>
      <c r="E413" s="10">
        <f>VLOOKUP($C413,'time arriving work calculations'!$C$3:$T$957,3,FALSE)</f>
        <v>0.30138888888888887</v>
      </c>
      <c r="F413" s="7">
        <f>VLOOKUP($C413,'time arriving work calculations'!$C$3:$T$957,8,FALSE)</f>
        <v>-41.000000000000014</v>
      </c>
      <c r="G413" s="7">
        <f>VLOOKUP($C413,'time arriving work calculations'!$C$3:$T$957,13,FALSE)</f>
        <v>33.000000000000043</v>
      </c>
      <c r="H413" s="7">
        <f>VLOOKUP($C413,'time arriving work calculations'!$C$3:$T$957,18,FALSE)</f>
        <v>228.00000000000009</v>
      </c>
    </row>
    <row r="414" spans="1:8" x14ac:dyDescent="0.25">
      <c r="A414" s="6" t="s">
        <v>1524</v>
      </c>
      <c r="B414" s="6">
        <v>41500</v>
      </c>
      <c r="C414" s="6" t="s">
        <v>1525</v>
      </c>
      <c r="D414" s="6" t="str">
        <f>VLOOKUP($C414,'time arriving work calculations'!$C$3:$T$957,2,FALSE)</f>
        <v>Salinas, CA</v>
      </c>
      <c r="E414" s="10">
        <f>VLOOKUP($C414,'time arriving work calculations'!$C$3:$T$957,3,FALSE)</f>
        <v>0.27708333333333335</v>
      </c>
      <c r="F414" s="7">
        <f>VLOOKUP($C414,'time arriving work calculations'!$C$3:$T$957,8,FALSE)</f>
        <v>0</v>
      </c>
      <c r="G414" s="7">
        <f>VLOOKUP($C414,'time arriving work calculations'!$C$3:$T$957,13,FALSE)</f>
        <v>71.999999999999972</v>
      </c>
      <c r="H414" s="7">
        <f>VLOOKUP($C414,'time arriving work calculations'!$C$3:$T$957,18,FALSE)</f>
        <v>147.00000000000006</v>
      </c>
    </row>
    <row r="415" spans="1:8" x14ac:dyDescent="0.25">
      <c r="A415" s="6" t="s">
        <v>124</v>
      </c>
      <c r="B415" s="6">
        <v>12460</v>
      </c>
      <c r="C415" s="6" t="s">
        <v>125</v>
      </c>
      <c r="D415" s="6" t="str">
        <f>VLOOKUP($C415,'time arriving work calculations'!$C$3:$T$957,2,FALSE)</f>
        <v>Bainbridge, GA</v>
      </c>
      <c r="E415" s="10">
        <f>VLOOKUP($C415,'time arriving work calculations'!$C$3:$T$957,3,FALSE)</f>
        <v>0.29930555555555555</v>
      </c>
      <c r="F415" s="7">
        <f>VLOOKUP($C415,'time arriving work calculations'!$C$3:$T$957,8,FALSE)</f>
        <v>-20.000000000000007</v>
      </c>
      <c r="G415" s="7">
        <f>VLOOKUP($C415,'time arriving work calculations'!$C$3:$T$957,13,FALSE)</f>
        <v>37.000000000000028</v>
      </c>
      <c r="H415" s="7">
        <f>VLOOKUP($C415,'time arriving work calculations'!$C$3:$T$957,18,FALSE)</f>
        <v>91</v>
      </c>
    </row>
    <row r="416" spans="1:8" x14ac:dyDescent="0.25">
      <c r="A416" s="6" t="s">
        <v>1512</v>
      </c>
      <c r="B416" s="6">
        <v>41140</v>
      </c>
      <c r="C416" s="6" t="s">
        <v>1513</v>
      </c>
      <c r="D416" s="6" t="str">
        <f>VLOOKUP($C416,'time arriving work calculations'!$C$3:$T$957,2,FALSE)</f>
        <v>St. Joseph, MO</v>
      </c>
      <c r="E416" s="10">
        <f>VLOOKUP($C416,'time arriving work calculations'!$C$3:$T$957,3,FALSE)</f>
        <v>0.28541666666666665</v>
      </c>
      <c r="F416" s="7">
        <f>VLOOKUP($C416,'time arriving work calculations'!$C$3:$T$957,8,FALSE)</f>
        <v>-9.000000000000048</v>
      </c>
      <c r="G416" s="7">
        <f>VLOOKUP($C416,'time arriving work calculations'!$C$3:$T$957,13,FALSE)</f>
        <v>55.00000000000005</v>
      </c>
      <c r="H416" s="7">
        <f>VLOOKUP($C416,'time arriving work calculations'!$C$3:$T$957,18,FALSE)</f>
        <v>162.00000000000006</v>
      </c>
    </row>
    <row r="417" spans="1:8" x14ac:dyDescent="0.25">
      <c r="A417" s="6" t="s">
        <v>1646</v>
      </c>
      <c r="B417" s="6">
        <v>43980</v>
      </c>
      <c r="C417" s="6" t="s">
        <v>1647</v>
      </c>
      <c r="D417" s="6" t="str">
        <f>VLOOKUP($C417,'time arriving work calculations'!$C$3:$T$957,2,FALSE)</f>
        <v>Spencer, IA</v>
      </c>
      <c r="E417" s="10">
        <f>VLOOKUP($C417,'time arriving work calculations'!$C$3:$T$957,3,FALSE)</f>
        <v>0.28611111111111115</v>
      </c>
      <c r="F417" s="7">
        <f>VLOOKUP($C417,'time arriving work calculations'!$C$3:$T$957,8,FALSE)</f>
        <v>-5.0000000000000622</v>
      </c>
      <c r="G417" s="7">
        <f>VLOOKUP($C417,'time arriving work calculations'!$C$3:$T$957,13,FALSE)</f>
        <v>49.999999999999908</v>
      </c>
      <c r="H417" s="7">
        <f>VLOOKUP($C417,'time arriving work calculations'!$C$3:$T$957,18,FALSE)</f>
        <v>106.99999999999993</v>
      </c>
    </row>
    <row r="418" spans="1:8" x14ac:dyDescent="0.25">
      <c r="A418" s="6" t="s">
        <v>1110</v>
      </c>
      <c r="B418" s="6">
        <v>32860</v>
      </c>
      <c r="C418" s="6" t="s">
        <v>1111</v>
      </c>
      <c r="D418" s="6" t="str">
        <f>VLOOKUP($C418,'time arriving work calculations'!$C$3:$T$957,2,FALSE)</f>
        <v>Menomonie, WI</v>
      </c>
      <c r="E418" s="10">
        <f>VLOOKUP($C418,'time arriving work calculations'!$C$3:$T$957,3,FALSE)</f>
        <v>0.27708333333333335</v>
      </c>
      <c r="F418" s="7">
        <f>VLOOKUP($C418,'time arriving work calculations'!$C$3:$T$957,8,FALSE)</f>
        <v>-8.0000000000000515</v>
      </c>
      <c r="G418" s="7">
        <f>VLOOKUP($C418,'time arriving work calculations'!$C$3:$T$957,13,FALSE)</f>
        <v>69</v>
      </c>
      <c r="H418" s="7">
        <f>VLOOKUP($C418,'time arriving work calculations'!$C$3:$T$957,18,FALSE)</f>
        <v>225</v>
      </c>
    </row>
    <row r="419" spans="1:8" x14ac:dyDescent="0.25">
      <c r="A419" s="6" t="s">
        <v>572</v>
      </c>
      <c r="B419" s="6">
        <v>21860</v>
      </c>
      <c r="C419" s="6" t="s">
        <v>573</v>
      </c>
      <c r="D419" s="6" t="str">
        <f>VLOOKUP($C419,'time arriving work calculations'!$C$3:$T$957,2,FALSE)</f>
        <v>Fairmont, MN</v>
      </c>
      <c r="E419" s="10">
        <f>VLOOKUP($C419,'time arriving work calculations'!$C$3:$T$957,3,FALSE)</f>
        <v>0.28402777777777777</v>
      </c>
      <c r="F419" s="7">
        <f>VLOOKUP($C419,'time arriving work calculations'!$C$3:$T$957,8,FALSE)</f>
        <v>-1.9999999999999929</v>
      </c>
      <c r="G419" s="7">
        <f>VLOOKUP($C419,'time arriving work calculations'!$C$3:$T$957,13,FALSE)</f>
        <v>54.000000000000043</v>
      </c>
      <c r="H419" s="7">
        <f>VLOOKUP($C419,'time arriving work calculations'!$C$3:$T$957,18,FALSE)</f>
        <v>114.00000000000009</v>
      </c>
    </row>
    <row r="420" spans="1:8" x14ac:dyDescent="0.25">
      <c r="A420" s="6" t="s">
        <v>132</v>
      </c>
      <c r="B420" s="6">
        <v>12660</v>
      </c>
      <c r="C420" s="6" t="s">
        <v>133</v>
      </c>
      <c r="D420" s="6" t="str">
        <f>VLOOKUP($C420,'time arriving work calculations'!$C$3:$T$957,2,FALSE)</f>
        <v>Baraboo, WI</v>
      </c>
      <c r="E420" s="10">
        <f>VLOOKUP($C420,'time arriving work calculations'!$C$3:$T$957,3,FALSE)</f>
        <v>0.27083333333333331</v>
      </c>
      <c r="F420" s="7">
        <f>VLOOKUP($C420,'time arriving work calculations'!$C$3:$T$957,8,FALSE)</f>
        <v>8.999999999999968</v>
      </c>
      <c r="G420" s="7">
        <f>VLOOKUP($C420,'time arriving work calculations'!$C$3:$T$957,13,FALSE)</f>
        <v>78.000000000000043</v>
      </c>
      <c r="H420" s="7">
        <f>VLOOKUP($C420,'time arriving work calculations'!$C$3:$T$957,18,FALSE)</f>
        <v>168.00000000000011</v>
      </c>
    </row>
    <row r="421" spans="1:8" x14ac:dyDescent="0.25">
      <c r="A421" s="6" t="s">
        <v>1834</v>
      </c>
      <c r="B421" s="6">
        <v>47920</v>
      </c>
      <c r="C421" s="6" t="s">
        <v>1835</v>
      </c>
      <c r="D421" s="6" t="str">
        <f>VLOOKUP($C421,'time arriving work calculations'!$C$3:$T$957,2,FALSE)</f>
        <v>Washington Court House, OH</v>
      </c>
      <c r="E421" s="10">
        <f>VLOOKUP($C421,'time arriving work calculations'!$C$3:$T$957,3,FALSE)</f>
        <v>0.29583333333333334</v>
      </c>
      <c r="F421" s="7">
        <f>VLOOKUP($C421,'time arriving work calculations'!$C$3:$T$957,8,FALSE)</f>
        <v>-37.000000000000028</v>
      </c>
      <c r="G421" s="7">
        <f>VLOOKUP($C421,'time arriving work calculations'!$C$3:$T$957,13,FALSE)</f>
        <v>42.000000000000014</v>
      </c>
      <c r="H421" s="7">
        <f>VLOOKUP($C421,'time arriving work calculations'!$C$3:$T$957,18,FALSE)</f>
        <v>154</v>
      </c>
    </row>
    <row r="422" spans="1:8" x14ac:dyDescent="0.25">
      <c r="A422" s="6" t="s">
        <v>1888</v>
      </c>
      <c r="B422" s="6">
        <v>49260</v>
      </c>
      <c r="C422" s="6" t="s">
        <v>1889</v>
      </c>
      <c r="D422" s="6" t="str">
        <f>VLOOKUP($C422,'time arriving work calculations'!$C$3:$T$957,2,FALSE)</f>
        <v>Woodward, OK</v>
      </c>
      <c r="E422" s="10">
        <f>VLOOKUP($C422,'time arriving work calculations'!$C$3:$T$957,3,FALSE)</f>
        <v>0.2986111111111111</v>
      </c>
      <c r="F422" s="7">
        <f>VLOOKUP($C422,'time arriving work calculations'!$C$3:$T$957,8,FALSE)</f>
        <v>-30.000000000000053</v>
      </c>
      <c r="G422" s="7">
        <f>VLOOKUP($C422,'time arriving work calculations'!$C$3:$T$957,13,FALSE)</f>
        <v>33.000000000000043</v>
      </c>
      <c r="H422" s="7">
        <f>VLOOKUP($C422,'time arriving work calculations'!$C$3:$T$957,18,FALSE)</f>
        <v>82.000000000000114</v>
      </c>
    </row>
    <row r="423" spans="1:8" x14ac:dyDescent="0.25">
      <c r="A423" s="6" t="s">
        <v>1696</v>
      </c>
      <c r="B423" s="6">
        <v>45000</v>
      </c>
      <c r="C423" s="6" t="s">
        <v>1697</v>
      </c>
      <c r="D423" s="6" t="str">
        <f>VLOOKUP($C423,'time arriving work calculations'!$C$3:$T$957,2,FALSE)</f>
        <v>Susanville, CA</v>
      </c>
      <c r="E423" s="10">
        <f>VLOOKUP($C423,'time arriving work calculations'!$C$3:$T$957,3,FALSE)</f>
        <v>0.27361111111111108</v>
      </c>
      <c r="F423" s="7">
        <f>VLOOKUP($C423,'time arriving work calculations'!$C$3:$T$957,8,FALSE)</f>
        <v>-16.99999999999994</v>
      </c>
      <c r="G423" s="7">
        <f>VLOOKUP($C423,'time arriving work calculations'!$C$3:$T$957,13,FALSE)</f>
        <v>74.000000000000057</v>
      </c>
      <c r="H423" s="7">
        <f>VLOOKUP($C423,'time arriving work calculations'!$C$3:$T$957,18,FALSE)</f>
        <v>149.00000000000003</v>
      </c>
    </row>
    <row r="424" spans="1:8" x14ac:dyDescent="0.25">
      <c r="A424" s="6" t="s">
        <v>292</v>
      </c>
      <c r="B424" s="6">
        <v>16020</v>
      </c>
      <c r="C424" s="6" t="s">
        <v>293</v>
      </c>
      <c r="D424" s="6" t="str">
        <f>VLOOKUP($C424,'time arriving work calculations'!$C$3:$T$957,2,FALSE)</f>
        <v>Cape Girardeau, MO</v>
      </c>
      <c r="E424" s="10">
        <f>VLOOKUP($C424,'time arriving work calculations'!$C$3:$T$957,3,FALSE)</f>
        <v>0.27083333333333331</v>
      </c>
      <c r="F424" s="7">
        <f>VLOOKUP($C424,'time arriving work calculations'!$C$3:$T$957,8,FALSE)</f>
        <v>14.999999999999947</v>
      </c>
      <c r="G424" s="7">
        <f>VLOOKUP($C424,'time arriving work calculations'!$C$3:$T$957,13,FALSE)</f>
        <v>79.000000000000043</v>
      </c>
      <c r="H424" s="7">
        <f>VLOOKUP($C424,'time arriving work calculations'!$C$3:$T$957,18,FALSE)</f>
        <v>161.00000000000006</v>
      </c>
    </row>
    <row r="425" spans="1:8" x14ac:dyDescent="0.25">
      <c r="A425" s="6" t="s">
        <v>462</v>
      </c>
      <c r="B425" s="6">
        <v>19620</v>
      </c>
      <c r="C425" s="6" t="s">
        <v>463</v>
      </c>
      <c r="D425" s="6" t="str">
        <f>VLOOKUP($C425,'time arriving work calculations'!$C$3:$T$957,2,FALSE)</f>
        <v>Del Rio, TX</v>
      </c>
      <c r="E425" s="10">
        <f>VLOOKUP($C425,'time arriving work calculations'!$C$3:$T$957,3,FALSE)</f>
        <v>0.30277777777777776</v>
      </c>
      <c r="F425" s="7">
        <f>VLOOKUP($C425,'time arriving work calculations'!$C$3:$T$957,8,FALSE)</f>
        <v>-22</v>
      </c>
      <c r="G425" s="7">
        <f>VLOOKUP($C425,'time arriving work calculations'!$C$3:$T$957,13,FALSE)</f>
        <v>29.000000000000057</v>
      </c>
      <c r="H425" s="7">
        <f>VLOOKUP($C425,'time arriving work calculations'!$C$3:$T$957,18,FALSE)</f>
        <v>95.000000000000057</v>
      </c>
    </row>
    <row r="426" spans="1:8" x14ac:dyDescent="0.25">
      <c r="A426" s="6" t="s">
        <v>1082</v>
      </c>
      <c r="B426" s="6">
        <v>32300</v>
      </c>
      <c r="C426" s="6" t="s">
        <v>1083</v>
      </c>
      <c r="D426" s="6" t="str">
        <f>VLOOKUP($C426,'time arriving work calculations'!$C$3:$T$957,2,FALSE)</f>
        <v>Martinsville, VA</v>
      </c>
      <c r="E426" s="10">
        <f>VLOOKUP($C426,'time arriving work calculations'!$C$3:$T$957,3,FALSE)</f>
        <v>0.28611111111111115</v>
      </c>
      <c r="F426" s="7">
        <f>VLOOKUP($C426,'time arriving work calculations'!$C$3:$T$957,8,FALSE)</f>
        <v>-5.0000000000000622</v>
      </c>
      <c r="G426" s="7">
        <f>VLOOKUP($C426,'time arriving work calculations'!$C$3:$T$957,13,FALSE)</f>
        <v>57.999999999999957</v>
      </c>
      <c r="H426" s="7">
        <f>VLOOKUP($C426,'time arriving work calculations'!$C$3:$T$957,18,FALSE)</f>
        <v>134</v>
      </c>
    </row>
    <row r="427" spans="1:8" x14ac:dyDescent="0.25">
      <c r="A427" s="6" t="s">
        <v>1398</v>
      </c>
      <c r="B427" s="6">
        <v>38740</v>
      </c>
      <c r="C427" s="6" t="s">
        <v>1399</v>
      </c>
      <c r="D427" s="6" t="str">
        <f>VLOOKUP($C427,'time arriving work calculations'!$C$3:$T$957,2,FALSE)</f>
        <v>Poplar Bluff, MO</v>
      </c>
      <c r="E427" s="10">
        <f>VLOOKUP($C427,'time arriving work calculations'!$C$3:$T$957,3,FALSE)</f>
        <v>0.27361111111111108</v>
      </c>
      <c r="F427" s="7">
        <f>VLOOKUP($C427,'time arriving work calculations'!$C$3:$T$957,8,FALSE)</f>
        <v>13.000000000000034</v>
      </c>
      <c r="G427" s="7">
        <f>VLOOKUP($C427,'time arriving work calculations'!$C$3:$T$957,13,FALSE)</f>
        <v>73.000000000000057</v>
      </c>
      <c r="H427" s="7">
        <f>VLOOKUP($C427,'time arriving work calculations'!$C$3:$T$957,18,FALSE)</f>
        <v>128</v>
      </c>
    </row>
    <row r="428" spans="1:8" x14ac:dyDescent="0.25">
      <c r="A428" s="6" t="s">
        <v>1876</v>
      </c>
      <c r="B428" s="6">
        <v>48940</v>
      </c>
      <c r="C428" s="6" t="s">
        <v>1877</v>
      </c>
      <c r="D428" s="6" t="str">
        <f>VLOOKUP($C428,'time arriving work calculations'!$C$3:$T$957,2,FALSE)</f>
        <v>Wilmington, OH</v>
      </c>
      <c r="E428" s="10">
        <f>VLOOKUP($C428,'time arriving work calculations'!$C$3:$T$957,3,FALSE)</f>
        <v>0.29652777777777778</v>
      </c>
      <c r="F428" s="7">
        <f>VLOOKUP($C428,'time arriving work calculations'!$C$3:$T$957,8,FALSE)</f>
        <v>-26.000000000000068</v>
      </c>
      <c r="G428" s="7">
        <f>VLOOKUP($C428,'time arriving work calculations'!$C$3:$T$957,13,FALSE)</f>
        <v>43.000000000000007</v>
      </c>
      <c r="H428" s="7">
        <f>VLOOKUP($C428,'time arriving work calculations'!$C$3:$T$957,18,FALSE)</f>
        <v>162.00000000000006</v>
      </c>
    </row>
    <row r="429" spans="1:8" x14ac:dyDescent="0.25">
      <c r="A429" s="6" t="s">
        <v>838</v>
      </c>
      <c r="B429" s="6">
        <v>27300</v>
      </c>
      <c r="C429" s="6" t="s">
        <v>839</v>
      </c>
      <c r="D429" s="6" t="str">
        <f>VLOOKUP($C429,'time arriving work calculations'!$C$3:$T$957,2,FALSE)</f>
        <v>Jacksonville, IL</v>
      </c>
      <c r="E429" s="10">
        <f>VLOOKUP($C429,'time arriving work calculations'!$C$3:$T$957,3,FALSE)</f>
        <v>0.27291666666666664</v>
      </c>
      <c r="F429" s="7">
        <f>VLOOKUP($C429,'time arriving work calculations'!$C$3:$T$957,8,FALSE)</f>
        <v>18.000000000000014</v>
      </c>
      <c r="G429" s="7">
        <f>VLOOKUP($C429,'time arriving work calculations'!$C$3:$T$957,13,FALSE)</f>
        <v>72.000000000000057</v>
      </c>
      <c r="H429" s="7">
        <f>VLOOKUP($C429,'time arriving work calculations'!$C$3:$T$957,18,FALSE)</f>
        <v>141.00000000000006</v>
      </c>
    </row>
    <row r="430" spans="1:8" x14ac:dyDescent="0.25">
      <c r="A430" s="6" t="s">
        <v>1616</v>
      </c>
      <c r="B430" s="6">
        <v>43340</v>
      </c>
      <c r="C430" s="6" t="s">
        <v>1617</v>
      </c>
      <c r="D430" s="6" t="str">
        <f>VLOOKUP($C430,'time arriving work calculations'!$C$3:$T$957,2,FALSE)</f>
        <v>Shreveport, LA</v>
      </c>
      <c r="E430" s="10">
        <f>VLOOKUP($C430,'time arriving work calculations'!$C$3:$T$957,3,FALSE)</f>
        <v>0.28333333333333333</v>
      </c>
      <c r="F430" s="7">
        <f>VLOOKUP($C430,'time arriving work calculations'!$C$3:$T$957,8,FALSE)</f>
        <v>2.0000000000000728</v>
      </c>
      <c r="G430" s="7">
        <f>VLOOKUP($C430,'time arriving work calculations'!$C$3:$T$957,13,FALSE)</f>
        <v>62.000000000000014</v>
      </c>
      <c r="H430" s="7">
        <f>VLOOKUP($C430,'time arriving work calculations'!$C$3:$T$957,18,FALSE)</f>
        <v>139</v>
      </c>
    </row>
    <row r="431" spans="1:8" x14ac:dyDescent="0.25">
      <c r="A431" s="6" t="s">
        <v>1170</v>
      </c>
      <c r="B431" s="6">
        <v>34100</v>
      </c>
      <c r="C431" s="6" t="s">
        <v>1171</v>
      </c>
      <c r="D431" s="6" t="str">
        <f>VLOOKUP($C431,'time arriving work calculations'!$C$3:$T$957,2,FALSE)</f>
        <v>Morristown, TN</v>
      </c>
      <c r="E431" s="10">
        <f>VLOOKUP($C431,'time arriving work calculations'!$C$3:$T$957,3,FALSE)</f>
        <v>0.29583333333333334</v>
      </c>
      <c r="F431" s="7">
        <f>VLOOKUP($C431,'time arriving work calculations'!$C$3:$T$957,8,FALSE)</f>
        <v>-19.000000000000014</v>
      </c>
      <c r="G431" s="7">
        <f>VLOOKUP($C431,'time arriving work calculations'!$C$3:$T$957,13,FALSE)</f>
        <v>46.999999999999993</v>
      </c>
      <c r="H431" s="7">
        <f>VLOOKUP($C431,'time arriving work calculations'!$C$3:$T$957,18,FALSE)</f>
        <v>136.00000000000006</v>
      </c>
    </row>
    <row r="432" spans="1:8" x14ac:dyDescent="0.25">
      <c r="A432" s="6" t="s">
        <v>476</v>
      </c>
      <c r="B432" s="6">
        <v>19860</v>
      </c>
      <c r="C432" s="6" t="s">
        <v>477</v>
      </c>
      <c r="D432" s="6" t="str">
        <f>VLOOKUP($C432,'time arriving work calculations'!$C$3:$T$957,2,FALSE)</f>
        <v>Dickinson, ND</v>
      </c>
      <c r="E432" s="10">
        <f>VLOOKUP($C432,'time arriving work calculations'!$C$3:$T$957,3,FALSE)</f>
        <v>0.26527777777777778</v>
      </c>
      <c r="F432" s="7">
        <f>VLOOKUP($C432,'time arriving work calculations'!$C$3:$T$957,8,FALSE)</f>
        <v>15.999999999999943</v>
      </c>
      <c r="G432" s="7">
        <f>VLOOKUP($C432,'time arriving work calculations'!$C$3:$T$957,13,FALSE)</f>
        <v>80.999999999999957</v>
      </c>
      <c r="H432" s="7">
        <f>VLOOKUP($C432,'time arriving work calculations'!$C$3:$T$957,18,FALSE)</f>
        <v>129.00000000000003</v>
      </c>
    </row>
    <row r="433" spans="1:8" x14ac:dyDescent="0.25">
      <c r="A433" s="6" t="s">
        <v>1092</v>
      </c>
      <c r="B433" s="6">
        <v>32500</v>
      </c>
      <c r="C433" s="6" t="s">
        <v>1093</v>
      </c>
      <c r="D433" s="6" t="str">
        <f>VLOOKUP($C433,'time arriving work calculations'!$C$3:$T$957,2,FALSE)</f>
        <v>Maysville, KY</v>
      </c>
      <c r="E433" s="10">
        <f>VLOOKUP($C433,'time arriving work calculations'!$C$3:$T$957,3,FALSE)</f>
        <v>0.29652777777777778</v>
      </c>
      <c r="F433" s="7">
        <f>VLOOKUP($C433,'time arriving work calculations'!$C$3:$T$957,8,FALSE)</f>
        <v>-22.000000000000082</v>
      </c>
      <c r="G433" s="7">
        <f>VLOOKUP($C433,'time arriving work calculations'!$C$3:$T$957,13,FALSE)</f>
        <v>43.000000000000007</v>
      </c>
      <c r="H433" s="7">
        <f>VLOOKUP($C433,'time arriving work calculations'!$C$3:$T$957,18,FALSE)</f>
        <v>127.00000000000003</v>
      </c>
    </row>
    <row r="434" spans="1:8" x14ac:dyDescent="0.25">
      <c r="A434" s="6" t="s">
        <v>1356</v>
      </c>
      <c r="B434" s="6">
        <v>37900</v>
      </c>
      <c r="C434" s="6" t="s">
        <v>1357</v>
      </c>
      <c r="D434" s="6" t="str">
        <f>VLOOKUP($C434,'time arriving work calculations'!$C$3:$T$957,2,FALSE)</f>
        <v>Peoria, IL</v>
      </c>
      <c r="E434" s="10">
        <f>VLOOKUP($C434,'time arriving work calculations'!$C$3:$T$957,3,FALSE)</f>
        <v>0.27083333333333331</v>
      </c>
      <c r="F434" s="7">
        <f>VLOOKUP($C434,'time arriving work calculations'!$C$3:$T$957,8,FALSE)</f>
        <v>17.999999999999936</v>
      </c>
      <c r="G434" s="7">
        <f>VLOOKUP($C434,'time arriving work calculations'!$C$3:$T$957,13,FALSE)</f>
        <v>80.000000000000028</v>
      </c>
      <c r="H434" s="7">
        <f>VLOOKUP($C434,'time arriving work calculations'!$C$3:$T$957,18,FALSE)</f>
        <v>149.00000000000003</v>
      </c>
    </row>
    <row r="435" spans="1:8" x14ac:dyDescent="0.25">
      <c r="A435" s="6" t="s">
        <v>1750</v>
      </c>
      <c r="B435" s="6">
        <v>46060</v>
      </c>
      <c r="C435" s="6" t="s">
        <v>1751</v>
      </c>
      <c r="D435" s="6" t="str">
        <f>VLOOKUP($C435,'time arriving work calculations'!$C$3:$T$957,2,FALSE)</f>
        <v>Tucson, AZ</v>
      </c>
      <c r="E435" s="10">
        <f>VLOOKUP($C435,'time arriving work calculations'!$C$3:$T$957,3,FALSE)</f>
        <v>0.26180555555555557</v>
      </c>
      <c r="F435" s="7">
        <f>VLOOKUP($C435,'time arriving work calculations'!$C$3:$T$957,8,FALSE)</f>
        <v>27.999999999999979</v>
      </c>
      <c r="G435" s="7">
        <f>VLOOKUP($C435,'time arriving work calculations'!$C$3:$T$957,13,FALSE)</f>
        <v>95.999999999999972</v>
      </c>
      <c r="H435" s="7">
        <f>VLOOKUP($C435,'time arriving work calculations'!$C$3:$T$957,18,FALSE)</f>
        <v>178.99999999999994</v>
      </c>
    </row>
    <row r="436" spans="1:8" x14ac:dyDescent="0.25">
      <c r="A436" s="6" t="s">
        <v>228</v>
      </c>
      <c r="B436" s="6">
        <v>14620</v>
      </c>
      <c r="C436" s="6" t="s">
        <v>229</v>
      </c>
      <c r="D436" s="6" t="str">
        <f>VLOOKUP($C436,'time arriving work calculations'!$C$3:$T$957,2,FALSE)</f>
        <v>Bradford, PA</v>
      </c>
      <c r="E436" s="10">
        <f>VLOOKUP($C436,'time arriving work calculations'!$C$3:$T$957,3,FALSE)</f>
        <v>0.28194444444444444</v>
      </c>
      <c r="F436" s="7">
        <f>VLOOKUP($C436,'time arriving work calculations'!$C$3:$T$957,8,FALSE)</f>
        <v>-5.0000000000000622</v>
      </c>
      <c r="G436" s="7">
        <f>VLOOKUP($C436,'time arriving work calculations'!$C$3:$T$957,13,FALSE)</f>
        <v>62.000000000000014</v>
      </c>
      <c r="H436" s="7">
        <f>VLOOKUP($C436,'time arriving work calculations'!$C$3:$T$957,18,FALSE)</f>
        <v>142.00000000000006</v>
      </c>
    </row>
    <row r="437" spans="1:8" x14ac:dyDescent="0.25">
      <c r="A437" s="6" t="s">
        <v>1868</v>
      </c>
      <c r="B437" s="6">
        <v>48740</v>
      </c>
      <c r="C437" s="6" t="s">
        <v>1869</v>
      </c>
      <c r="D437" s="6" t="str">
        <f>VLOOKUP($C437,'time arriving work calculations'!$C$3:$T$957,2,FALSE)</f>
        <v>Willimantic, CT</v>
      </c>
      <c r="E437" s="10">
        <f>VLOOKUP($C437,'time arriving work calculations'!$C$3:$T$957,3,FALSE)</f>
        <v>0.2638888888888889</v>
      </c>
      <c r="F437" s="7">
        <f>VLOOKUP($C437,'time arriving work calculations'!$C$3:$T$957,8,FALSE)</f>
        <v>25.999999999999986</v>
      </c>
      <c r="G437" s="7">
        <f>VLOOKUP($C437,'time arriving work calculations'!$C$3:$T$957,13,FALSE)</f>
        <v>92.999999999999986</v>
      </c>
      <c r="H437" s="7">
        <f>VLOOKUP($C437,'time arriving work calculations'!$C$3:$T$957,18,FALSE)</f>
        <v>175.00000000000003</v>
      </c>
    </row>
    <row r="438" spans="1:8" x14ac:dyDescent="0.25">
      <c r="A438" s="6" t="s">
        <v>68</v>
      </c>
      <c r="B438" s="6">
        <v>11300</v>
      </c>
      <c r="C438" s="6" t="s">
        <v>69</v>
      </c>
      <c r="D438" s="6" t="str">
        <f>VLOOKUP($C438,'time arriving work calculations'!$C$3:$T$957,2,FALSE)</f>
        <v>Anderson, IN</v>
      </c>
      <c r="E438" s="10">
        <f>VLOOKUP($C438,'time arriving work calculations'!$C$3:$T$957,3,FALSE)</f>
        <v>0.30138888888888887</v>
      </c>
      <c r="F438" s="7">
        <f>VLOOKUP($C438,'time arriving work calculations'!$C$3:$T$957,8,FALSE)</f>
        <v>-28.00000000000006</v>
      </c>
      <c r="G438" s="7">
        <f>VLOOKUP($C438,'time arriving work calculations'!$C$3:$T$957,13,FALSE)</f>
        <v>39.000000000000021</v>
      </c>
      <c r="H438" s="7">
        <f>VLOOKUP($C438,'time arriving work calculations'!$C$3:$T$957,18,FALSE)</f>
        <v>132.00000000000009</v>
      </c>
    </row>
    <row r="439" spans="1:8" x14ac:dyDescent="0.25">
      <c r="A439" s="6" t="s">
        <v>50</v>
      </c>
      <c r="B439" s="6">
        <v>10940</v>
      </c>
      <c r="C439" s="6" t="s">
        <v>51</v>
      </c>
      <c r="D439" s="6" t="str">
        <f>VLOOKUP($C439,'time arriving work calculations'!$C$3:$T$957,2,FALSE)</f>
        <v>Alma, MI</v>
      </c>
      <c r="E439" s="10">
        <f>VLOOKUP($C439,'time arriving work calculations'!$C$3:$T$957,3,FALSE)</f>
        <v>0.2986111111111111</v>
      </c>
      <c r="F439" s="7">
        <f>VLOOKUP($C439,'time arriving work calculations'!$C$3:$T$957,8,FALSE)</f>
        <v>-30.000000000000053</v>
      </c>
      <c r="G439" s="7">
        <f>VLOOKUP($C439,'time arriving work calculations'!$C$3:$T$957,13,FALSE)</f>
        <v>39.000000000000021</v>
      </c>
      <c r="H439" s="7">
        <f>VLOOKUP($C439,'time arriving work calculations'!$C$3:$T$957,18,FALSE)</f>
        <v>172.00000000000003</v>
      </c>
    </row>
    <row r="440" spans="1:8" x14ac:dyDescent="0.25">
      <c r="A440" s="6" t="s">
        <v>1514</v>
      </c>
      <c r="B440" s="6">
        <v>41180</v>
      </c>
      <c r="C440" s="6" t="s">
        <v>1515</v>
      </c>
      <c r="D440" s="6" t="str">
        <f>VLOOKUP($C440,'time arriving work calculations'!$C$3:$T$957,2,FALSE)</f>
        <v>St. Louis, MO</v>
      </c>
      <c r="E440" s="10">
        <f>VLOOKUP($C440,'time arriving work calculations'!$C$3:$T$957,3,FALSE)</f>
        <v>0.27291666666666664</v>
      </c>
      <c r="F440" s="7">
        <f>VLOOKUP($C440,'time arriving work calculations'!$C$3:$T$957,8,FALSE)</f>
        <v>16.000000000000021</v>
      </c>
      <c r="G440" s="7">
        <f>VLOOKUP($C440,'time arriving work calculations'!$C$3:$T$957,13,FALSE)</f>
        <v>81.000000000000028</v>
      </c>
      <c r="H440" s="7">
        <f>VLOOKUP($C440,'time arriving work calculations'!$C$3:$T$957,18,FALSE)</f>
        <v>159.00000000000009</v>
      </c>
    </row>
    <row r="441" spans="1:8" x14ac:dyDescent="0.25">
      <c r="A441" s="6" t="s">
        <v>1496</v>
      </c>
      <c r="B441" s="6">
        <v>40780</v>
      </c>
      <c r="C441" s="6" t="s">
        <v>1497</v>
      </c>
      <c r="D441" s="6" t="str">
        <f>VLOOKUP($C441,'time arriving work calculations'!$C$3:$T$957,2,FALSE)</f>
        <v>Russellville, AR</v>
      </c>
      <c r="E441" s="10">
        <f>VLOOKUP($C441,'time arriving work calculations'!$C$3:$T$957,3,FALSE)</f>
        <v>0.28125</v>
      </c>
      <c r="F441" s="7">
        <f>VLOOKUP($C441,'time arriving work calculations'!$C$3:$T$957,8,FALSE)</f>
        <v>-5.0000000000000622</v>
      </c>
      <c r="G441" s="7">
        <f>VLOOKUP($C441,'time arriving work calculations'!$C$3:$T$957,13,FALSE)</f>
        <v>63.000000000000021</v>
      </c>
      <c r="H441" s="7">
        <f>VLOOKUP($C441,'time arriving work calculations'!$C$3:$T$957,18,FALSE)</f>
        <v>147.00000000000006</v>
      </c>
    </row>
    <row r="442" spans="1:8" x14ac:dyDescent="0.25">
      <c r="A442" s="6" t="s">
        <v>472</v>
      </c>
      <c r="B442" s="6">
        <v>19780</v>
      </c>
      <c r="C442" s="6" t="s">
        <v>473</v>
      </c>
      <c r="D442" s="6" t="str">
        <f>VLOOKUP($C442,'time arriving work calculations'!$C$3:$T$957,2,FALSE)</f>
        <v>Des Moines, IA</v>
      </c>
      <c r="E442" s="10">
        <f>VLOOKUP($C442,'time arriving work calculations'!$C$3:$T$957,3,FALSE)</f>
        <v>0.28194444444444444</v>
      </c>
      <c r="F442" s="7">
        <f>VLOOKUP($C442,'time arriving work calculations'!$C$3:$T$957,8,FALSE)</f>
        <v>13.000000000000034</v>
      </c>
      <c r="G442" s="7">
        <f>VLOOKUP($C442,'time arriving work calculations'!$C$3:$T$957,13,FALSE)</f>
        <v>64</v>
      </c>
      <c r="H442" s="7">
        <f>VLOOKUP($C442,'time arriving work calculations'!$C$3:$T$957,18,FALSE)</f>
        <v>124.00000000000003</v>
      </c>
    </row>
    <row r="443" spans="1:8" x14ac:dyDescent="0.25">
      <c r="A443" s="6" t="s">
        <v>1808</v>
      </c>
      <c r="B443" s="6">
        <v>47340</v>
      </c>
      <c r="C443" s="6" t="s">
        <v>1809</v>
      </c>
      <c r="D443" s="6" t="str">
        <f>VLOOKUP($C443,'time arriving work calculations'!$C$3:$T$957,2,FALSE)</f>
        <v>Wabash, IN</v>
      </c>
      <c r="E443" s="10">
        <f>VLOOKUP($C443,'time arriving work calculations'!$C$3:$T$957,3,FALSE)</f>
        <v>0.30208333333333331</v>
      </c>
      <c r="F443" s="7">
        <f>VLOOKUP($C443,'time arriving work calculations'!$C$3:$T$957,8,FALSE)</f>
        <v>-37.000000000000028</v>
      </c>
      <c r="G443" s="7">
        <f>VLOOKUP($C443,'time arriving work calculations'!$C$3:$T$957,13,FALSE)</f>
        <v>32.000000000000043</v>
      </c>
      <c r="H443" s="7">
        <f>VLOOKUP($C443,'time arriving work calculations'!$C$3:$T$957,18,FALSE)</f>
        <v>112.00000000000007</v>
      </c>
    </row>
    <row r="444" spans="1:8" x14ac:dyDescent="0.25">
      <c r="A444" s="6" t="s">
        <v>864</v>
      </c>
      <c r="B444" s="6">
        <v>27860</v>
      </c>
      <c r="C444" s="6" t="s">
        <v>865</v>
      </c>
      <c r="D444" s="6" t="str">
        <f>VLOOKUP($C444,'time arriving work calculations'!$C$3:$T$957,2,FALSE)</f>
        <v>Jonesboro, AR</v>
      </c>
      <c r="E444" s="10">
        <f>VLOOKUP($C444,'time arriving work calculations'!$C$3:$T$957,3,FALSE)</f>
        <v>0.27430555555555552</v>
      </c>
      <c r="F444" s="7">
        <f>VLOOKUP($C444,'time arriving work calculations'!$C$3:$T$957,8,FALSE)</f>
        <v>17.000000000000021</v>
      </c>
      <c r="G444" s="7">
        <f>VLOOKUP($C444,'time arriving work calculations'!$C$3:$T$957,13,FALSE)</f>
        <v>72.000000000000057</v>
      </c>
      <c r="H444" s="7">
        <f>VLOOKUP($C444,'time arriving work calculations'!$C$3:$T$957,18,FALSE)</f>
        <v>137.00000000000009</v>
      </c>
    </row>
    <row r="445" spans="1:8" x14ac:dyDescent="0.25">
      <c r="A445" s="6" t="s">
        <v>144</v>
      </c>
      <c r="B445" s="6">
        <v>12900</v>
      </c>
      <c r="C445" s="6" t="s">
        <v>145</v>
      </c>
      <c r="D445" s="6" t="str">
        <f>VLOOKUP($C445,'time arriving work calculations'!$C$3:$T$957,2,FALSE)</f>
        <v>Batesville, AR</v>
      </c>
      <c r="E445" s="10">
        <f>VLOOKUP($C445,'time arriving work calculations'!$C$3:$T$957,3,FALSE)</f>
        <v>0.27708333333333335</v>
      </c>
      <c r="F445" s="7">
        <f>VLOOKUP($C445,'time arriving work calculations'!$C$3:$T$957,8,FALSE)</f>
        <v>3.9999999999999059</v>
      </c>
      <c r="G445" s="7">
        <f>VLOOKUP($C445,'time arriving work calculations'!$C$3:$T$957,13,FALSE)</f>
        <v>69.999999999999986</v>
      </c>
      <c r="H445" s="7">
        <f>VLOOKUP($C445,'time arriving work calculations'!$C$3:$T$957,18,FALSE)</f>
        <v>139</v>
      </c>
    </row>
    <row r="446" spans="1:8" x14ac:dyDescent="0.25">
      <c r="A446" s="6" t="s">
        <v>1508</v>
      </c>
      <c r="B446" s="6">
        <v>41060</v>
      </c>
      <c r="C446" s="6" t="s">
        <v>1509</v>
      </c>
      <c r="D446" s="6" t="str">
        <f>VLOOKUP($C446,'time arriving work calculations'!$C$3:$T$957,2,FALSE)</f>
        <v>St. Cloud, MN</v>
      </c>
      <c r="E446" s="10">
        <f>VLOOKUP($C446,'time arriving work calculations'!$C$3:$T$957,3,FALSE)</f>
        <v>0.28333333333333333</v>
      </c>
      <c r="F446" s="7">
        <f>VLOOKUP($C446,'time arriving work calculations'!$C$3:$T$957,8,FALSE)</f>
        <v>-1.0000000000000764</v>
      </c>
      <c r="G446" s="7">
        <f>VLOOKUP($C446,'time arriving work calculations'!$C$3:$T$957,13,FALSE)</f>
        <v>61.000000000000028</v>
      </c>
      <c r="H446" s="7">
        <f>VLOOKUP($C446,'time arriving work calculations'!$C$3:$T$957,18,FALSE)</f>
        <v>158.00000000000009</v>
      </c>
    </row>
    <row r="447" spans="1:8" x14ac:dyDescent="0.25">
      <c r="A447" s="6" t="s">
        <v>354</v>
      </c>
      <c r="B447" s="6">
        <v>17380</v>
      </c>
      <c r="C447" s="6" t="s">
        <v>355</v>
      </c>
      <c r="D447" s="6" t="str">
        <f>VLOOKUP($C447,'time arriving work calculations'!$C$3:$T$957,2,FALSE)</f>
        <v>Cleveland, MS</v>
      </c>
      <c r="E447" s="10">
        <f>VLOOKUP($C447,'time arriving work calculations'!$C$3:$T$957,3,FALSE)</f>
        <v>0.27430555555555552</v>
      </c>
      <c r="F447" s="7">
        <f>VLOOKUP($C447,'time arriving work calculations'!$C$3:$T$957,8,FALSE)</f>
        <v>17.000000000000021</v>
      </c>
      <c r="G447" s="7">
        <f>VLOOKUP($C447,'time arriving work calculations'!$C$3:$T$957,13,FALSE)</f>
        <v>70.000000000000071</v>
      </c>
      <c r="H447" s="7">
        <f>VLOOKUP($C447,'time arriving work calculations'!$C$3:$T$957,18,FALSE)</f>
        <v>135.00000000000009</v>
      </c>
    </row>
    <row r="448" spans="1:8" x14ac:dyDescent="0.25">
      <c r="A448" s="6" t="s">
        <v>114</v>
      </c>
      <c r="B448" s="6">
        <v>12220</v>
      </c>
      <c r="C448" s="6" t="s">
        <v>115</v>
      </c>
      <c r="D448" s="6" t="str">
        <f>VLOOKUP($C448,'time arriving work calculations'!$C$3:$T$957,2,FALSE)</f>
        <v>Auburn, AL</v>
      </c>
      <c r="E448" s="10">
        <f>VLOOKUP($C448,'time arriving work calculations'!$C$3:$T$957,3,FALSE)</f>
        <v>0.25972222222222224</v>
      </c>
      <c r="F448" s="7">
        <f>VLOOKUP($C448,'time arriving work calculations'!$C$3:$T$957,8,FALSE)</f>
        <v>37.999999999999943</v>
      </c>
      <c r="G448" s="7">
        <f>VLOOKUP($C448,'time arriving work calculations'!$C$3:$T$957,13,FALSE)</f>
        <v>95.999999999999972</v>
      </c>
      <c r="H448" s="7">
        <f>VLOOKUP($C448,'time arriving work calculations'!$C$3:$T$957,18,FALSE)</f>
        <v>170.99999999999994</v>
      </c>
    </row>
    <row r="449" spans="1:8" x14ac:dyDescent="0.25">
      <c r="A449" s="6" t="s">
        <v>1528</v>
      </c>
      <c r="B449" s="6">
        <v>41580</v>
      </c>
      <c r="C449" s="6" t="s">
        <v>1529</v>
      </c>
      <c r="D449" s="6" t="str">
        <f>VLOOKUP($C449,'time arriving work calculations'!$C$3:$T$957,2,FALSE)</f>
        <v>Salisbury, NC</v>
      </c>
      <c r="E449" s="10">
        <f>VLOOKUP($C449,'time arriving work calculations'!$C$3:$T$957,3,FALSE)</f>
        <v>0.28750000000000003</v>
      </c>
      <c r="F449" s="7">
        <f>VLOOKUP($C449,'time arriving work calculations'!$C$3:$T$957,8,FALSE)</f>
        <v>-9.000000000000048</v>
      </c>
      <c r="G449" s="7">
        <f>VLOOKUP($C449,'time arriving work calculations'!$C$3:$T$957,13,FALSE)</f>
        <v>57.999999999999957</v>
      </c>
      <c r="H449" s="7">
        <f>VLOOKUP($C449,'time arriving work calculations'!$C$3:$T$957,18,FALSE)</f>
        <v>132.99999999999991</v>
      </c>
    </row>
    <row r="450" spans="1:8" x14ac:dyDescent="0.25">
      <c r="A450" s="6" t="s">
        <v>1182</v>
      </c>
      <c r="B450" s="6">
        <v>34340</v>
      </c>
      <c r="C450" s="6" t="s">
        <v>1183</v>
      </c>
      <c r="D450" s="6" t="str">
        <f>VLOOKUP($C450,'time arriving work calculations'!$C$3:$T$957,2,FALSE)</f>
        <v>Mount Airy, NC</v>
      </c>
      <c r="E450" s="10">
        <f>VLOOKUP($C450,'time arriving work calculations'!$C$3:$T$957,3,FALSE)</f>
        <v>0.28819444444444448</v>
      </c>
      <c r="F450" s="7">
        <f>VLOOKUP($C450,'time arriving work calculations'!$C$3:$T$957,8,FALSE)</f>
        <v>-4.9999999999999822</v>
      </c>
      <c r="G450" s="7">
        <f>VLOOKUP($C450,'time arriving work calculations'!$C$3:$T$957,13,FALSE)</f>
        <v>56.999999999999957</v>
      </c>
      <c r="H450" s="7">
        <f>VLOOKUP($C450,'time arriving work calculations'!$C$3:$T$957,18,FALSE)</f>
        <v>111.99999999999991</v>
      </c>
    </row>
    <row r="451" spans="1:8" x14ac:dyDescent="0.25">
      <c r="A451" s="6" t="s">
        <v>1232</v>
      </c>
      <c r="B451" s="6">
        <v>35380</v>
      </c>
      <c r="C451" s="6" t="s">
        <v>1233</v>
      </c>
      <c r="D451" s="6" t="str">
        <f>VLOOKUP($C451,'time arriving work calculations'!$C$3:$T$957,2,FALSE)</f>
        <v>New Orleans, LA</v>
      </c>
      <c r="E451" s="10">
        <f>VLOOKUP($C451,'time arriving work calculations'!$C$3:$T$957,3,FALSE)</f>
        <v>0.27291666666666664</v>
      </c>
      <c r="F451" s="7">
        <f>VLOOKUP($C451,'time arriving work calculations'!$C$3:$T$957,8,FALSE)</f>
        <v>13.000000000000034</v>
      </c>
      <c r="G451" s="7">
        <f>VLOOKUP($C451,'time arriving work calculations'!$C$3:$T$957,13,FALSE)</f>
        <v>80.000000000000028</v>
      </c>
      <c r="H451" s="7">
        <f>VLOOKUP($C451,'time arriving work calculations'!$C$3:$T$957,18,FALSE)</f>
        <v>150.00000000000003</v>
      </c>
    </row>
    <row r="452" spans="1:8" x14ac:dyDescent="0.25">
      <c r="A452" s="6" t="s">
        <v>1046</v>
      </c>
      <c r="B452" s="6">
        <v>31660</v>
      </c>
      <c r="C452" s="6" t="s">
        <v>1047</v>
      </c>
      <c r="D452" s="6" t="str">
        <f>VLOOKUP($C452,'time arriving work calculations'!$C$3:$T$957,2,FALSE)</f>
        <v>Malone, NY</v>
      </c>
      <c r="E452" s="10">
        <f>VLOOKUP($C452,'time arriving work calculations'!$C$3:$T$957,3,FALSE)</f>
        <v>0.26944444444444443</v>
      </c>
      <c r="F452" s="7">
        <f>VLOOKUP($C452,'time arriving work calculations'!$C$3:$T$957,8,FALSE)</f>
        <v>20.000000000000007</v>
      </c>
      <c r="G452" s="7">
        <f>VLOOKUP($C452,'time arriving work calculations'!$C$3:$T$957,13,FALSE)</f>
        <v>79.000000000000043</v>
      </c>
      <c r="H452" s="7">
        <f>VLOOKUP($C452,'time arriving work calculations'!$C$3:$T$957,18,FALSE)</f>
        <v>153.00000000000009</v>
      </c>
    </row>
    <row r="453" spans="1:8" x14ac:dyDescent="0.25">
      <c r="A453" s="6" t="s">
        <v>1086</v>
      </c>
      <c r="B453" s="6">
        <v>32380</v>
      </c>
      <c r="C453" s="6" t="s">
        <v>1087</v>
      </c>
      <c r="D453" s="6" t="str">
        <f>VLOOKUP($C453,'time arriving work calculations'!$C$3:$T$957,2,FALSE)</f>
        <v>Mason City, IA</v>
      </c>
      <c r="E453" s="10">
        <f>VLOOKUP($C453,'time arriving work calculations'!$C$3:$T$957,3,FALSE)</f>
        <v>0.28055555555555556</v>
      </c>
      <c r="F453" s="7">
        <f>VLOOKUP($C453,'time arriving work calculations'!$C$3:$T$957,8,FALSE)</f>
        <v>-2.0000000000000728</v>
      </c>
      <c r="G453" s="7">
        <f>VLOOKUP($C453,'time arriving work calculations'!$C$3:$T$957,13,FALSE)</f>
        <v>61.000000000000028</v>
      </c>
      <c r="H453" s="7">
        <f>VLOOKUP($C453,'time arriving work calculations'!$C$3:$T$957,18,FALSE)</f>
        <v>134</v>
      </c>
    </row>
    <row r="454" spans="1:8" x14ac:dyDescent="0.25">
      <c r="A454" s="6" t="s">
        <v>300</v>
      </c>
      <c r="B454" s="6">
        <v>16220</v>
      </c>
      <c r="C454" s="6" t="s">
        <v>301</v>
      </c>
      <c r="D454" s="6" t="str">
        <f>VLOOKUP($C454,'time arriving work calculations'!$C$3:$T$957,2,FALSE)</f>
        <v>Casper, WY</v>
      </c>
      <c r="E454" s="10">
        <f>VLOOKUP($C454,'time arriving work calculations'!$C$3:$T$957,3,FALSE)</f>
        <v>0.27569444444444446</v>
      </c>
      <c r="F454" s="7">
        <f>VLOOKUP($C454,'time arriving work calculations'!$C$3:$T$957,8,FALSE)</f>
        <v>13.99999999999995</v>
      </c>
      <c r="G454" s="7">
        <f>VLOOKUP($C454,'time arriving work calculations'!$C$3:$T$957,13,FALSE)</f>
        <v>69.999999999999986</v>
      </c>
      <c r="H454" s="7">
        <f>VLOOKUP($C454,'time arriving work calculations'!$C$3:$T$957,18,FALSE)</f>
        <v>122.00000000000006</v>
      </c>
    </row>
    <row r="455" spans="1:8" x14ac:dyDescent="0.25">
      <c r="A455" s="6" t="s">
        <v>372</v>
      </c>
      <c r="B455" s="6">
        <v>17740</v>
      </c>
      <c r="C455" s="6" t="s">
        <v>373</v>
      </c>
      <c r="D455" s="6" t="str">
        <f>VLOOKUP($C455,'time arriving work calculations'!$C$3:$T$957,2,FALSE)</f>
        <v>Coldwater, MI</v>
      </c>
      <c r="E455" s="10">
        <f>VLOOKUP($C455,'time arriving work calculations'!$C$3:$T$957,3,FALSE)</f>
        <v>0.29930555555555555</v>
      </c>
      <c r="F455" s="7">
        <f>VLOOKUP($C455,'time arriving work calculations'!$C$3:$T$957,8,FALSE)</f>
        <v>-37.000000000000028</v>
      </c>
      <c r="G455" s="7">
        <f>VLOOKUP($C455,'time arriving work calculations'!$C$3:$T$957,13,FALSE)</f>
        <v>41.000000000000014</v>
      </c>
      <c r="H455" s="7">
        <f>VLOOKUP($C455,'time arriving work calculations'!$C$3:$T$957,18,FALSE)</f>
        <v>140.00000000000006</v>
      </c>
    </row>
    <row r="456" spans="1:8" x14ac:dyDescent="0.25">
      <c r="A456" s="6" t="s">
        <v>1912</v>
      </c>
      <c r="B456" s="6">
        <v>49780</v>
      </c>
      <c r="C456" s="6" t="s">
        <v>1913</v>
      </c>
      <c r="D456" s="6" t="str">
        <f>VLOOKUP($C456,'time arriving work calculations'!$C$3:$T$957,2,FALSE)</f>
        <v>Zanesville, OH</v>
      </c>
      <c r="E456" s="10">
        <f>VLOOKUP($C456,'time arriving work calculations'!$C$3:$T$957,3,FALSE)</f>
        <v>0.29166666666666669</v>
      </c>
      <c r="F456" s="7">
        <f>VLOOKUP($C456,'time arriving work calculations'!$C$3:$T$957,8,FALSE)</f>
        <v>-26.000000000000068</v>
      </c>
      <c r="G456" s="7">
        <f>VLOOKUP($C456,'time arriving work calculations'!$C$3:$T$957,13,FALSE)</f>
        <v>49.999999999999986</v>
      </c>
      <c r="H456" s="7">
        <f>VLOOKUP($C456,'time arriving work calculations'!$C$3:$T$957,18,FALSE)</f>
        <v>143.00000000000006</v>
      </c>
    </row>
    <row r="457" spans="1:8" x14ac:dyDescent="0.25">
      <c r="A457" s="6" t="s">
        <v>1194</v>
      </c>
      <c r="B457" s="6">
        <v>34580</v>
      </c>
      <c r="C457" s="6" t="s">
        <v>1195</v>
      </c>
      <c r="D457" s="6" t="str">
        <f>VLOOKUP($C457,'time arriving work calculations'!$C$3:$T$957,2,FALSE)</f>
        <v>Mount Vernon, WA</v>
      </c>
      <c r="E457" s="10">
        <f>VLOOKUP($C457,'time arriving work calculations'!$C$3:$T$957,3,FALSE)</f>
        <v>0.27777777777777779</v>
      </c>
      <c r="F457" s="7">
        <f>VLOOKUP($C457,'time arriving work calculations'!$C$3:$T$957,8,FALSE)</f>
        <v>-1.0000000000000764</v>
      </c>
      <c r="G457" s="7">
        <f>VLOOKUP($C457,'time arriving work calculations'!$C$3:$T$957,13,FALSE)</f>
        <v>72.999999999999986</v>
      </c>
      <c r="H457" s="7">
        <f>VLOOKUP($C457,'time arriving work calculations'!$C$3:$T$957,18,FALSE)</f>
        <v>152</v>
      </c>
    </row>
    <row r="458" spans="1:8" x14ac:dyDescent="0.25">
      <c r="A458" s="6" t="s">
        <v>1104</v>
      </c>
      <c r="B458" s="6">
        <v>32740</v>
      </c>
      <c r="C458" s="6" t="s">
        <v>1105</v>
      </c>
      <c r="D458" s="6" t="str">
        <f>VLOOKUP($C458,'time arriving work calculations'!$C$3:$T$957,2,FALSE)</f>
        <v>Meadville, PA</v>
      </c>
      <c r="E458" s="10">
        <f>VLOOKUP($C458,'time arriving work calculations'!$C$3:$T$957,3,FALSE)</f>
        <v>0.28611111111111115</v>
      </c>
      <c r="F458" s="7">
        <f>VLOOKUP($C458,'time arriving work calculations'!$C$3:$T$957,8,FALSE)</f>
        <v>-8.0000000000001315</v>
      </c>
      <c r="G458" s="7">
        <f>VLOOKUP($C458,'time arriving work calculations'!$C$3:$T$957,13,FALSE)</f>
        <v>57.999999999999957</v>
      </c>
      <c r="H458" s="7">
        <f>VLOOKUP($C458,'time arriving work calculations'!$C$3:$T$957,18,FALSE)</f>
        <v>139</v>
      </c>
    </row>
    <row r="459" spans="1:8" x14ac:dyDescent="0.25">
      <c r="A459" s="6" t="s">
        <v>660</v>
      </c>
      <c r="B459" s="6">
        <v>23700</v>
      </c>
      <c r="C459" s="6" t="s">
        <v>661</v>
      </c>
      <c r="D459" s="6" t="str">
        <f>VLOOKUP($C459,'time arriving work calculations'!$C$3:$T$957,2,FALSE)</f>
        <v>Gallup, NM</v>
      </c>
      <c r="E459" s="10">
        <f>VLOOKUP($C459,'time arriving work calculations'!$C$3:$T$957,3,FALSE)</f>
        <v>0.28263888888888888</v>
      </c>
      <c r="F459" s="7">
        <f>VLOOKUP($C459,'time arriving work calculations'!$C$3:$T$957,8,FALSE)</f>
        <v>18.000000000000014</v>
      </c>
      <c r="G459" s="7">
        <f>VLOOKUP($C459,'time arriving work calculations'!$C$3:$T$957,13,FALSE)</f>
        <v>63.000000000000021</v>
      </c>
      <c r="H459" s="7">
        <f>VLOOKUP($C459,'time arriving work calculations'!$C$3:$T$957,18,FALSE)</f>
        <v>95.999999999999972</v>
      </c>
    </row>
    <row r="460" spans="1:8" x14ac:dyDescent="0.25">
      <c r="A460" s="6" t="s">
        <v>154</v>
      </c>
      <c r="B460" s="6">
        <v>13100</v>
      </c>
      <c r="C460" s="6" t="s">
        <v>155</v>
      </c>
      <c r="D460" s="6" t="str">
        <f>VLOOKUP($C460,'time arriving work calculations'!$C$3:$T$957,2,FALSE)</f>
        <v>Beatrice, NE</v>
      </c>
      <c r="E460" s="10">
        <f>VLOOKUP($C460,'time arriving work calculations'!$C$3:$T$957,3,FALSE)</f>
        <v>0.29097222222222224</v>
      </c>
      <c r="F460" s="7">
        <f>VLOOKUP($C460,'time arriving work calculations'!$C$3:$T$957,8,FALSE)</f>
        <v>-20.000000000000089</v>
      </c>
      <c r="G460" s="7">
        <f>VLOOKUP($C460,'time arriving work calculations'!$C$3:$T$957,13,FALSE)</f>
        <v>48.999999999999986</v>
      </c>
      <c r="H460" s="7">
        <f>VLOOKUP($C460,'time arriving work calculations'!$C$3:$T$957,18,FALSE)</f>
        <v>102.99999999999994</v>
      </c>
    </row>
    <row r="461" spans="1:8" x14ac:dyDescent="0.25">
      <c r="A461" s="6" t="s">
        <v>1476</v>
      </c>
      <c r="B461" s="6">
        <v>40420</v>
      </c>
      <c r="C461" s="6" t="s">
        <v>1477</v>
      </c>
      <c r="D461" s="6" t="str">
        <f>VLOOKUP($C461,'time arriving work calculations'!$C$3:$T$957,2,FALSE)</f>
        <v>Rockford, IL</v>
      </c>
      <c r="E461" s="10">
        <f>VLOOKUP($C461,'time arriving work calculations'!$C$3:$T$957,3,FALSE)</f>
        <v>0.26874999999999999</v>
      </c>
      <c r="F461" s="7">
        <f>VLOOKUP($C461,'time arriving work calculations'!$C$3:$T$957,8,FALSE)</f>
        <v>15.000000000000027</v>
      </c>
      <c r="G461" s="7">
        <f>VLOOKUP($C461,'time arriving work calculations'!$C$3:$T$957,13,FALSE)</f>
        <v>86.000000000000014</v>
      </c>
      <c r="H461" s="7">
        <f>VLOOKUP($C461,'time arriving work calculations'!$C$3:$T$957,18,FALSE)</f>
        <v>179</v>
      </c>
    </row>
    <row r="462" spans="1:8" x14ac:dyDescent="0.25">
      <c r="A462" s="6" t="s">
        <v>1016</v>
      </c>
      <c r="B462" s="6">
        <v>31020</v>
      </c>
      <c r="C462" s="6" t="s">
        <v>1017</v>
      </c>
      <c r="D462" s="6" t="str">
        <f>VLOOKUP($C462,'time arriving work calculations'!$C$3:$T$957,2,FALSE)</f>
        <v>Longview, WA</v>
      </c>
      <c r="E462" s="10">
        <f>VLOOKUP($C462,'time arriving work calculations'!$C$3:$T$957,3,FALSE)</f>
        <v>0.27986111111111112</v>
      </c>
      <c r="F462" s="7">
        <f>VLOOKUP($C462,'time arriving work calculations'!$C$3:$T$957,8,FALSE)</f>
        <v>-11.000000000000041</v>
      </c>
      <c r="G462" s="7">
        <f>VLOOKUP($C462,'time arriving work calculations'!$C$3:$T$957,13,FALSE)</f>
        <v>67</v>
      </c>
      <c r="H462" s="7">
        <f>VLOOKUP($C462,'time arriving work calculations'!$C$3:$T$957,18,FALSE)</f>
        <v>150.00000000000003</v>
      </c>
    </row>
    <row r="463" spans="1:8" x14ac:dyDescent="0.25">
      <c r="A463" s="6" t="s">
        <v>1164</v>
      </c>
      <c r="B463" s="6">
        <v>33980</v>
      </c>
      <c r="C463" s="6" t="s">
        <v>1165</v>
      </c>
      <c r="D463" s="6" t="str">
        <f>VLOOKUP($C463,'time arriving work calculations'!$C$3:$T$957,2,FALSE)</f>
        <v>Morehead City, NC</v>
      </c>
      <c r="E463" s="10">
        <f>VLOOKUP($C463,'time arriving work calculations'!$C$3:$T$957,3,FALSE)</f>
        <v>0.27777777777777779</v>
      </c>
      <c r="F463" s="7">
        <f>VLOOKUP($C463,'time arriving work calculations'!$C$3:$T$957,8,FALSE)</f>
        <v>11.999999999999957</v>
      </c>
      <c r="G463" s="7">
        <f>VLOOKUP($C463,'time arriving work calculations'!$C$3:$T$957,13,FALSE)</f>
        <v>71</v>
      </c>
      <c r="H463" s="7">
        <f>VLOOKUP($C463,'time arriving work calculations'!$C$3:$T$957,18,FALSE)</f>
        <v>142</v>
      </c>
    </row>
    <row r="464" spans="1:8" x14ac:dyDescent="0.25">
      <c r="A464" s="6" t="s">
        <v>824</v>
      </c>
      <c r="B464" s="6">
        <v>27020</v>
      </c>
      <c r="C464" s="6" t="s">
        <v>825</v>
      </c>
      <c r="D464" s="6" t="str">
        <f>VLOOKUP($C464,'time arriving work calculations'!$C$3:$T$957,2,FALSE)</f>
        <v>Iron Mountain, MI</v>
      </c>
      <c r="E464" s="10">
        <f>VLOOKUP($C464,'time arriving work calculations'!$C$3:$T$957,3,FALSE)</f>
        <v>0.26597222222222222</v>
      </c>
      <c r="F464" s="7">
        <f>VLOOKUP($C464,'time arriving work calculations'!$C$3:$T$957,8,FALSE)</f>
        <v>18.999999999999932</v>
      </c>
      <c r="G464" s="7">
        <f>VLOOKUP($C464,'time arriving work calculations'!$C$3:$T$957,13,FALSE)</f>
        <v>82.000000000000028</v>
      </c>
      <c r="H464" s="7">
        <f>VLOOKUP($C464,'time arriving work calculations'!$C$3:$T$957,18,FALSE)</f>
        <v>172.00000000000011</v>
      </c>
    </row>
    <row r="465" spans="1:8" x14ac:dyDescent="0.25">
      <c r="A465" s="6" t="s">
        <v>364</v>
      </c>
      <c r="B465" s="6">
        <v>17580</v>
      </c>
      <c r="C465" s="6" t="s">
        <v>365</v>
      </c>
      <c r="D465" s="6" t="str">
        <f>VLOOKUP($C465,'time arriving work calculations'!$C$3:$T$957,2,FALSE)</f>
        <v>Clovis, NM</v>
      </c>
      <c r="E465" s="10">
        <f>VLOOKUP($C465,'time arriving work calculations'!$C$3:$T$957,3,FALSE)</f>
        <v>0.2673611111111111</v>
      </c>
      <c r="F465" s="7">
        <f>VLOOKUP($C465,'time arriving work calculations'!$C$3:$T$957,8,FALSE)</f>
        <v>21.000000000000007</v>
      </c>
      <c r="G465" s="7">
        <f>VLOOKUP($C465,'time arriving work calculations'!$C$3:$T$957,13,FALSE)</f>
        <v>81.000000000000028</v>
      </c>
      <c r="H465" s="7">
        <f>VLOOKUP($C465,'time arriving work calculations'!$C$3:$T$957,18,FALSE)</f>
        <v>164.99999999999997</v>
      </c>
    </row>
    <row r="466" spans="1:8" x14ac:dyDescent="0.25">
      <c r="A466" s="6" t="s">
        <v>1340</v>
      </c>
      <c r="B466" s="6">
        <v>37620</v>
      </c>
      <c r="C466" s="6" t="s">
        <v>1341</v>
      </c>
      <c r="D466" s="6" t="str">
        <f>VLOOKUP($C466,'time arriving work calculations'!$C$3:$T$957,2,FALSE)</f>
        <v>Parkersburg, WV</v>
      </c>
      <c r="E466" s="10">
        <f>VLOOKUP($C466,'time arriving work calculations'!$C$3:$T$957,3,FALSE)</f>
        <v>0.2902777777777778</v>
      </c>
      <c r="F466" s="7">
        <f>VLOOKUP($C466,'time arriving work calculations'!$C$3:$T$957,8,FALSE)</f>
        <v>-12.000000000000117</v>
      </c>
      <c r="G466" s="7">
        <f>VLOOKUP($C466,'time arriving work calculations'!$C$3:$T$957,13,FALSE)</f>
        <v>51.999999999999972</v>
      </c>
      <c r="H466" s="7">
        <f>VLOOKUP($C466,'time arriving work calculations'!$C$3:$T$957,18,FALSE)</f>
        <v>125.00000000000003</v>
      </c>
    </row>
    <row r="467" spans="1:8" x14ac:dyDescent="0.25">
      <c r="A467" s="6" t="s">
        <v>1050</v>
      </c>
      <c r="B467" s="6">
        <v>31740</v>
      </c>
      <c r="C467" s="6" t="s">
        <v>1051</v>
      </c>
      <c r="D467" s="6" t="str">
        <f>VLOOKUP($C467,'time arriving work calculations'!$C$3:$T$957,2,FALSE)</f>
        <v>Manhattan, KS</v>
      </c>
      <c r="E467" s="10">
        <f>VLOOKUP($C467,'time arriving work calculations'!$C$3:$T$957,3,FALSE)</f>
        <v>0.2902777777777778</v>
      </c>
      <c r="F467" s="7">
        <f>VLOOKUP($C467,'time arriving work calculations'!$C$3:$T$957,8,FALSE)</f>
        <v>-10.000000000000044</v>
      </c>
      <c r="G467" s="7">
        <f>VLOOKUP($C467,'time arriving work calculations'!$C$3:$T$957,13,FALSE)</f>
        <v>50.999999999999979</v>
      </c>
      <c r="H467" s="7">
        <f>VLOOKUP($C467,'time arriving work calculations'!$C$3:$T$957,18,FALSE)</f>
        <v>120.99999999999997</v>
      </c>
    </row>
    <row r="468" spans="1:8" x14ac:dyDescent="0.25">
      <c r="A468" s="6" t="s">
        <v>1278</v>
      </c>
      <c r="B468" s="6">
        <v>36340</v>
      </c>
      <c r="C468" s="6" t="s">
        <v>1279</v>
      </c>
      <c r="D468" s="6" t="str">
        <f>VLOOKUP($C468,'time arriving work calculations'!$C$3:$T$957,2,FALSE)</f>
        <v>Oil City, PA</v>
      </c>
      <c r="E468" s="10">
        <f>VLOOKUP($C468,'time arriving work calculations'!$C$3:$T$957,3,FALSE)</f>
        <v>0.28472222222222221</v>
      </c>
      <c r="F468" s="7">
        <f>VLOOKUP($C468,'time arriving work calculations'!$C$3:$T$957,8,FALSE)</f>
        <v>-9.000000000000048</v>
      </c>
      <c r="G468" s="7">
        <f>VLOOKUP($C468,'time arriving work calculations'!$C$3:$T$957,13,FALSE)</f>
        <v>61.000000000000028</v>
      </c>
      <c r="H468" s="7">
        <f>VLOOKUP($C468,'time arriving work calculations'!$C$3:$T$957,18,FALSE)</f>
        <v>161.00000000000006</v>
      </c>
    </row>
    <row r="469" spans="1:8" x14ac:dyDescent="0.25">
      <c r="A469" s="6" t="s">
        <v>1800</v>
      </c>
      <c r="B469" s="6">
        <v>47180</v>
      </c>
      <c r="C469" s="6" t="s">
        <v>1801</v>
      </c>
      <c r="D469" s="6" t="str">
        <f>VLOOKUP($C469,'time arriving work calculations'!$C$3:$T$957,2,FALSE)</f>
        <v>Vincennes, IN</v>
      </c>
      <c r="E469" s="10">
        <f>VLOOKUP($C469,'time arriving work calculations'!$C$3:$T$957,3,FALSE)</f>
        <v>0.30694444444444441</v>
      </c>
      <c r="F469" s="7">
        <f>VLOOKUP($C469,'time arriving work calculations'!$C$3:$T$957,8,FALSE)</f>
        <v>-35.000000000000036</v>
      </c>
      <c r="G469" s="7">
        <f>VLOOKUP($C469,'time arriving work calculations'!$C$3:$T$957,13,FALSE)</f>
        <v>26.000000000000068</v>
      </c>
      <c r="H469" s="7">
        <f>VLOOKUP($C469,'time arriving work calculations'!$C$3:$T$957,18,FALSE)</f>
        <v>114.00000000000014</v>
      </c>
    </row>
    <row r="470" spans="1:8" x14ac:dyDescent="0.25">
      <c r="A470" s="6" t="s">
        <v>946</v>
      </c>
      <c r="B470" s="6">
        <v>29580</v>
      </c>
      <c r="C470" s="6" t="s">
        <v>947</v>
      </c>
      <c r="D470" s="6" t="str">
        <f>VLOOKUP($C470,'time arriving work calculations'!$C$3:$T$957,2,FALSE)</f>
        <v>Lancaster, SC</v>
      </c>
      <c r="E470" s="10">
        <f>VLOOKUP($C470,'time arriving work calculations'!$C$3:$T$957,3,FALSE)</f>
        <v>0.28888888888888892</v>
      </c>
      <c r="F470" s="7">
        <f>VLOOKUP($C470,'time arriving work calculations'!$C$3:$T$957,8,FALSE)</f>
        <v>-7.0000000000000551</v>
      </c>
      <c r="G470" s="7">
        <f>VLOOKUP($C470,'time arriving work calculations'!$C$3:$T$957,13,FALSE)</f>
        <v>59.999999999999943</v>
      </c>
      <c r="H470" s="7">
        <f>VLOOKUP($C470,'time arriving work calculations'!$C$3:$T$957,18,FALSE)</f>
        <v>135</v>
      </c>
    </row>
    <row r="471" spans="1:8" x14ac:dyDescent="0.25">
      <c r="A471" s="6" t="s">
        <v>422</v>
      </c>
      <c r="B471" s="6">
        <v>18820</v>
      </c>
      <c r="C471" s="6" t="s">
        <v>423</v>
      </c>
      <c r="D471" s="6" t="str">
        <f>VLOOKUP($C471,'time arriving work calculations'!$C$3:$T$957,2,FALSE)</f>
        <v>Crawfordsville, IN</v>
      </c>
      <c r="E471" s="10">
        <f>VLOOKUP($C471,'time arriving work calculations'!$C$3:$T$957,3,FALSE)</f>
        <v>0.30486111111111108</v>
      </c>
      <c r="F471" s="7">
        <f>VLOOKUP($C471,'time arriving work calculations'!$C$3:$T$957,8,FALSE)</f>
        <v>-35.000000000000036</v>
      </c>
      <c r="G471" s="7">
        <f>VLOOKUP($C471,'time arriving work calculations'!$C$3:$T$957,13,FALSE)</f>
        <v>30.000000000000053</v>
      </c>
      <c r="H471" s="7">
        <f>VLOOKUP($C471,'time arriving work calculations'!$C$3:$T$957,18,FALSE)</f>
        <v>136.00000000000006</v>
      </c>
    </row>
    <row r="472" spans="1:8" x14ac:dyDescent="0.25">
      <c r="A472" s="6" t="s">
        <v>1026</v>
      </c>
      <c r="B472" s="6">
        <v>31260</v>
      </c>
      <c r="C472" s="6" t="s">
        <v>1027</v>
      </c>
      <c r="D472" s="6" t="str">
        <f>VLOOKUP($C472,'time arriving work calculations'!$C$3:$T$957,2,FALSE)</f>
        <v>Lufkin, TX</v>
      </c>
      <c r="E472" s="10">
        <f>VLOOKUP($C472,'time arriving work calculations'!$C$3:$T$957,3,FALSE)</f>
        <v>0.28611111111111115</v>
      </c>
      <c r="F472" s="7">
        <f>VLOOKUP($C472,'time arriving work calculations'!$C$3:$T$957,8,FALSE)</f>
        <v>1.999999999999913</v>
      </c>
      <c r="G472" s="7">
        <f>VLOOKUP($C472,'time arriving work calculations'!$C$3:$T$957,13,FALSE)</f>
        <v>55.999999999999957</v>
      </c>
      <c r="H472" s="7">
        <f>VLOOKUP($C472,'time arriving work calculations'!$C$3:$T$957,18,FALSE)</f>
        <v>131.99999999999994</v>
      </c>
    </row>
    <row r="473" spans="1:8" x14ac:dyDescent="0.25">
      <c r="A473" s="6" t="s">
        <v>1284</v>
      </c>
      <c r="B473" s="6">
        <v>36460</v>
      </c>
      <c r="C473" s="6" t="s">
        <v>1285</v>
      </c>
      <c r="D473" s="6" t="str">
        <f>VLOOKUP($C473,'time arriving work calculations'!$C$3:$T$957,2,FALSE)</f>
        <v>Olean, NY</v>
      </c>
      <c r="E473" s="10">
        <f>VLOOKUP($C473,'time arriving work calculations'!$C$3:$T$957,3,FALSE)</f>
        <v>0.28125</v>
      </c>
      <c r="F473" s="7">
        <f>VLOOKUP($C473,'time arriving work calculations'!$C$3:$T$957,8,FALSE)</f>
        <v>-4.0000000000000657</v>
      </c>
      <c r="G473" s="7">
        <f>VLOOKUP($C473,'time arriving work calculations'!$C$3:$T$957,13,FALSE)</f>
        <v>64</v>
      </c>
      <c r="H473" s="7">
        <f>VLOOKUP($C473,'time arriving work calculations'!$C$3:$T$957,18,FALSE)</f>
        <v>145.99999999999997</v>
      </c>
    </row>
    <row r="474" spans="1:8" x14ac:dyDescent="0.25">
      <c r="A474" s="6" t="s">
        <v>32</v>
      </c>
      <c r="B474" s="6">
        <v>10660</v>
      </c>
      <c r="C474" s="6" t="s">
        <v>33</v>
      </c>
      <c r="D474" s="6" t="str">
        <f>VLOOKUP($C474,'time arriving work calculations'!$C$3:$T$957,2,FALSE)</f>
        <v>Albert Lea, MN</v>
      </c>
      <c r="E474" s="10">
        <f>VLOOKUP($C474,'time arriving work calculations'!$C$3:$T$957,3,FALSE)</f>
        <v>0.28125</v>
      </c>
      <c r="F474" s="7">
        <f>VLOOKUP($C474,'time arriving work calculations'!$C$3:$T$957,8,FALSE)</f>
        <v>-4.0000000000000657</v>
      </c>
      <c r="G474" s="7">
        <f>VLOOKUP($C474,'time arriving work calculations'!$C$3:$T$957,13,FALSE)</f>
        <v>61.000000000000028</v>
      </c>
      <c r="H474" s="7">
        <f>VLOOKUP($C474,'time arriving work calculations'!$C$3:$T$957,18,FALSE)</f>
        <v>151.00000000000011</v>
      </c>
    </row>
    <row r="475" spans="1:8" x14ac:dyDescent="0.25">
      <c r="A475" s="6" t="s">
        <v>742</v>
      </c>
      <c r="B475" s="6">
        <v>25460</v>
      </c>
      <c r="C475" s="6" t="s">
        <v>743</v>
      </c>
      <c r="D475" s="6" t="str">
        <f>VLOOKUP($C475,'time arriving work calculations'!$C$3:$T$957,2,FALSE)</f>
        <v>Harrison, AR</v>
      </c>
      <c r="E475" s="10">
        <f>VLOOKUP($C475,'time arriving work calculations'!$C$3:$T$957,3,FALSE)</f>
        <v>0.28125</v>
      </c>
      <c r="F475" s="7">
        <f>VLOOKUP($C475,'time arriving work calculations'!$C$3:$T$957,8,FALSE)</f>
        <v>8.999999999999968</v>
      </c>
      <c r="G475" s="7">
        <f>VLOOKUP($C475,'time arriving work calculations'!$C$3:$T$957,13,FALSE)</f>
        <v>65.000000000000014</v>
      </c>
      <c r="H475" s="7">
        <f>VLOOKUP($C475,'time arriving work calculations'!$C$3:$T$957,18,FALSE)</f>
        <v>129.00000000000003</v>
      </c>
    </row>
    <row r="476" spans="1:8" x14ac:dyDescent="0.25">
      <c r="A476" s="6" t="s">
        <v>604</v>
      </c>
      <c r="B476" s="6">
        <v>22500</v>
      </c>
      <c r="C476" s="6" t="s">
        <v>605</v>
      </c>
      <c r="D476" s="6" t="str">
        <f>VLOOKUP($C476,'time arriving work calculations'!$C$3:$T$957,2,FALSE)</f>
        <v>Florence, SC</v>
      </c>
      <c r="E476" s="10">
        <f>VLOOKUP($C476,'time arriving work calculations'!$C$3:$T$957,3,FALSE)</f>
        <v>0.28611111111111115</v>
      </c>
      <c r="F476" s="7">
        <f>VLOOKUP($C476,'time arriving work calculations'!$C$3:$T$957,8,FALSE)</f>
        <v>1.9999999999999929</v>
      </c>
      <c r="G476" s="7">
        <f>VLOOKUP($C476,'time arriving work calculations'!$C$3:$T$957,13,FALSE)</f>
        <v>58.99999999999995</v>
      </c>
      <c r="H476" s="7">
        <f>VLOOKUP($C476,'time arriving work calculations'!$C$3:$T$957,18,FALSE)</f>
        <v>120.99999999999997</v>
      </c>
    </row>
    <row r="477" spans="1:8" x14ac:dyDescent="0.25">
      <c r="A477" s="6" t="s">
        <v>832</v>
      </c>
      <c r="B477" s="6">
        <v>27180</v>
      </c>
      <c r="C477" s="6" t="s">
        <v>833</v>
      </c>
      <c r="D477" s="6" t="str">
        <f>VLOOKUP($C477,'time arriving work calculations'!$C$3:$T$957,2,FALSE)</f>
        <v>Jackson, TN</v>
      </c>
      <c r="E477" s="10">
        <f>VLOOKUP($C477,'time arriving work calculations'!$C$3:$T$957,3,FALSE)</f>
        <v>0.26944444444444443</v>
      </c>
      <c r="F477" s="7">
        <f>VLOOKUP($C477,'time arriving work calculations'!$C$3:$T$957,8,FALSE)</f>
        <v>23</v>
      </c>
      <c r="G477" s="7">
        <f>VLOOKUP($C477,'time arriving work calculations'!$C$3:$T$957,13,FALSE)</f>
        <v>82.000000000000028</v>
      </c>
      <c r="H477" s="7">
        <f>VLOOKUP($C477,'time arriving work calculations'!$C$3:$T$957,18,FALSE)</f>
        <v>165.00000000000006</v>
      </c>
    </row>
    <row r="478" spans="1:8" x14ac:dyDescent="0.25">
      <c r="A478" s="6" t="s">
        <v>8</v>
      </c>
      <c r="B478" s="6">
        <v>10140</v>
      </c>
      <c r="C478" s="6" t="s">
        <v>9</v>
      </c>
      <c r="D478" s="6" t="str">
        <f>VLOOKUP($C478,'time arriving work calculations'!$C$3:$T$957,2,FALSE)</f>
        <v>Aberdeen, WA</v>
      </c>
      <c r="E478" s="10">
        <f>VLOOKUP($C478,'time arriving work calculations'!$C$3:$T$957,3,FALSE)</f>
        <v>0.28194444444444444</v>
      </c>
      <c r="F478" s="7">
        <f>VLOOKUP($C478,'time arriving work calculations'!$C$3:$T$957,8,FALSE)</f>
        <v>-13.000000000000034</v>
      </c>
      <c r="G478" s="7">
        <f>VLOOKUP($C478,'time arriving work calculations'!$C$3:$T$957,13,FALSE)</f>
        <v>65.000000000000014</v>
      </c>
      <c r="H478" s="7">
        <f>VLOOKUP($C478,'time arriving work calculations'!$C$3:$T$957,18,FALSE)</f>
        <v>153.00000000000009</v>
      </c>
    </row>
    <row r="479" spans="1:8" x14ac:dyDescent="0.25">
      <c r="A479" s="6" t="s">
        <v>546</v>
      </c>
      <c r="B479" s="6">
        <v>21340</v>
      </c>
      <c r="C479" s="6" t="s">
        <v>547</v>
      </c>
      <c r="D479" s="6" t="str">
        <f>VLOOKUP($C479,'time arriving work calculations'!$C$3:$T$957,2,FALSE)</f>
        <v>El Paso, TX</v>
      </c>
      <c r="E479" s="10">
        <f>VLOOKUP($C479,'time arriving work calculations'!$C$3:$T$957,3,FALSE)</f>
        <v>0.27638888888888885</v>
      </c>
      <c r="F479" s="7">
        <f>VLOOKUP($C479,'time arriving work calculations'!$C$3:$T$957,8,FALSE)</f>
        <v>15.000000000000107</v>
      </c>
      <c r="G479" s="7">
        <f>VLOOKUP($C479,'time arriving work calculations'!$C$3:$T$957,13,FALSE)</f>
        <v>76.000000000000057</v>
      </c>
      <c r="H479" s="7">
        <f>VLOOKUP($C479,'time arriving work calculations'!$C$3:$T$957,18,FALSE)</f>
        <v>154</v>
      </c>
    </row>
    <row r="480" spans="1:8" x14ac:dyDescent="0.25">
      <c r="A480" s="6" t="s">
        <v>506</v>
      </c>
      <c r="B480" s="6">
        <v>20460</v>
      </c>
      <c r="C480" s="6" t="s">
        <v>507</v>
      </c>
      <c r="D480" s="6" t="str">
        <f>VLOOKUP($C480,'time arriving work calculations'!$C$3:$T$957,2,FALSE)</f>
        <v>Durant, OK</v>
      </c>
      <c r="E480" s="10">
        <f>VLOOKUP($C480,'time arriving work calculations'!$C$3:$T$957,3,FALSE)</f>
        <v>0.2902777777777778</v>
      </c>
      <c r="F480" s="7">
        <f>VLOOKUP($C480,'time arriving work calculations'!$C$3:$T$957,8,FALSE)</f>
        <v>-15.000000000000107</v>
      </c>
      <c r="G480" s="7">
        <f>VLOOKUP($C480,'time arriving work calculations'!$C$3:$T$957,13,FALSE)</f>
        <v>50.999999999999979</v>
      </c>
      <c r="H480" s="7">
        <f>VLOOKUP($C480,'time arriving work calculations'!$C$3:$T$957,18,FALSE)</f>
        <v>113</v>
      </c>
    </row>
    <row r="481" spans="1:8" x14ac:dyDescent="0.25">
      <c r="A481" s="6" t="s">
        <v>440</v>
      </c>
      <c r="B481" s="6">
        <v>19140</v>
      </c>
      <c r="C481" s="6" t="s">
        <v>441</v>
      </c>
      <c r="D481" s="6" t="str">
        <f>VLOOKUP($C481,'time arriving work calculations'!$C$3:$T$957,2,FALSE)</f>
        <v>Dalton, GA</v>
      </c>
      <c r="E481" s="10">
        <f>VLOOKUP($C481,'time arriving work calculations'!$C$3:$T$957,3,FALSE)</f>
        <v>0.3</v>
      </c>
      <c r="F481" s="7">
        <f>VLOOKUP($C481,'time arriving work calculations'!$C$3:$T$957,8,FALSE)</f>
        <v>-11.999999999999957</v>
      </c>
      <c r="G481" s="7">
        <f>VLOOKUP($C481,'time arriving work calculations'!$C$3:$T$957,13,FALSE)</f>
        <v>39.000000000000021</v>
      </c>
      <c r="H481" s="7">
        <f>VLOOKUP($C481,'time arriving work calculations'!$C$3:$T$957,18,FALSE)</f>
        <v>141.00000000000006</v>
      </c>
    </row>
    <row r="482" spans="1:8" x14ac:dyDescent="0.25">
      <c r="A482" s="6" t="s">
        <v>304</v>
      </c>
      <c r="B482" s="6">
        <v>16300</v>
      </c>
      <c r="C482" s="6" t="s">
        <v>305</v>
      </c>
      <c r="D482" s="6" t="str">
        <f>VLOOKUP($C482,'time arriving work calculations'!$C$3:$T$957,2,FALSE)</f>
        <v>Cedar Rapids, IA</v>
      </c>
      <c r="E482" s="10">
        <f>VLOOKUP($C482,'time arriving work calculations'!$C$3:$T$957,3,FALSE)</f>
        <v>0.27638888888888885</v>
      </c>
      <c r="F482" s="7">
        <f>VLOOKUP($C482,'time arriving work calculations'!$C$3:$T$957,8,FALSE)</f>
        <v>16.000000000000021</v>
      </c>
      <c r="G482" s="7">
        <f>VLOOKUP($C482,'time arriving work calculations'!$C$3:$T$957,13,FALSE)</f>
        <v>72.000000000000057</v>
      </c>
      <c r="H482" s="7">
        <f>VLOOKUP($C482,'time arriving work calculations'!$C$3:$T$957,18,FALSE)</f>
        <v>147.00000000000011</v>
      </c>
    </row>
    <row r="483" spans="1:8" x14ac:dyDescent="0.25">
      <c r="A483" s="6" t="s">
        <v>1316</v>
      </c>
      <c r="B483" s="6">
        <v>37100</v>
      </c>
      <c r="C483" s="6" t="s">
        <v>1317</v>
      </c>
      <c r="D483" s="6" t="str">
        <f>VLOOKUP($C483,'time arriving work calculations'!$C$3:$T$957,2,FALSE)</f>
        <v>Oxnard, CA</v>
      </c>
      <c r="E483" s="10">
        <f>VLOOKUP($C483,'time arriving work calculations'!$C$3:$T$957,3,FALSE)</f>
        <v>0.27013888888888887</v>
      </c>
      <c r="F483" s="7">
        <f>VLOOKUP($C483,'time arriving work calculations'!$C$3:$T$957,8,FALSE)</f>
        <v>14.00000000000003</v>
      </c>
      <c r="G483" s="7">
        <f>VLOOKUP($C483,'time arriving work calculations'!$C$3:$T$957,13,FALSE)</f>
        <v>84.000000000000028</v>
      </c>
      <c r="H483" s="7">
        <f>VLOOKUP($C483,'time arriving work calculations'!$C$3:$T$957,18,FALSE)</f>
        <v>153.00000000000003</v>
      </c>
    </row>
    <row r="484" spans="1:8" x14ac:dyDescent="0.25">
      <c r="A484" s="6" t="s">
        <v>1882</v>
      </c>
      <c r="B484" s="6">
        <v>49060</v>
      </c>
      <c r="C484" s="6" t="s">
        <v>1883</v>
      </c>
      <c r="D484" s="6" t="str">
        <f>VLOOKUP($C484,'time arriving work calculations'!$C$3:$T$957,2,FALSE)</f>
        <v>Winfield, KS</v>
      </c>
      <c r="E484" s="10">
        <f>VLOOKUP($C484,'time arriving work calculations'!$C$3:$T$957,3,FALSE)</f>
        <v>0.29166666666666669</v>
      </c>
      <c r="F484" s="7">
        <f>VLOOKUP($C484,'time arriving work calculations'!$C$3:$T$957,8,FALSE)</f>
        <v>-13.000000000000034</v>
      </c>
      <c r="G484" s="7">
        <f>VLOOKUP($C484,'time arriving work calculations'!$C$3:$T$957,13,FALSE)</f>
        <v>46.999999999999993</v>
      </c>
      <c r="H484" s="7">
        <f>VLOOKUP($C484,'time arriving work calculations'!$C$3:$T$957,18,FALSE)</f>
        <v>166.00000000000006</v>
      </c>
    </row>
    <row r="485" spans="1:8" x14ac:dyDescent="0.25">
      <c r="A485" s="6" t="s">
        <v>1602</v>
      </c>
      <c r="B485" s="6">
        <v>43100</v>
      </c>
      <c r="C485" s="6" t="s">
        <v>1603</v>
      </c>
      <c r="D485" s="6" t="str">
        <f>VLOOKUP($C485,'time arriving work calculations'!$C$3:$T$957,2,FALSE)</f>
        <v>Sheboygan, WI</v>
      </c>
      <c r="E485" s="10">
        <f>VLOOKUP($C485,'time arriving work calculations'!$C$3:$T$957,3,FALSE)</f>
        <v>0.26527777777777778</v>
      </c>
      <c r="F485" s="7">
        <f>VLOOKUP($C485,'time arriving work calculations'!$C$3:$T$957,8,FALSE)</f>
        <v>12.999999999999954</v>
      </c>
      <c r="G485" s="7">
        <f>VLOOKUP($C485,'time arriving work calculations'!$C$3:$T$957,13,FALSE)</f>
        <v>87.000000000000014</v>
      </c>
      <c r="H485" s="7">
        <f>VLOOKUP($C485,'time arriving work calculations'!$C$3:$T$957,18,FALSE)</f>
        <v>242</v>
      </c>
    </row>
    <row r="486" spans="1:8" x14ac:dyDescent="0.25">
      <c r="A486" s="6" t="s">
        <v>466</v>
      </c>
      <c r="B486" s="6">
        <v>19700</v>
      </c>
      <c r="C486" s="6" t="s">
        <v>467</v>
      </c>
      <c r="D486" s="6" t="str">
        <f>VLOOKUP($C486,'time arriving work calculations'!$C$3:$T$957,2,FALSE)</f>
        <v>Deming, NM</v>
      </c>
      <c r="E486" s="10">
        <f>VLOOKUP($C486,'time arriving work calculations'!$C$3:$T$957,3,FALSE)</f>
        <v>0.28055555555555556</v>
      </c>
      <c r="F486" s="7">
        <f>VLOOKUP($C486,'time arriving work calculations'!$C$3:$T$957,8,FALSE)</f>
        <v>-13.000000000000034</v>
      </c>
      <c r="G486" s="7">
        <f>VLOOKUP($C486,'time arriving work calculations'!$C$3:$T$957,13,FALSE)</f>
        <v>63.000000000000021</v>
      </c>
      <c r="H486" s="7">
        <f>VLOOKUP($C486,'time arriving work calculations'!$C$3:$T$957,18,FALSE)</f>
        <v>111.00000000000009</v>
      </c>
    </row>
    <row r="487" spans="1:8" x14ac:dyDescent="0.25">
      <c r="A487" s="6" t="s">
        <v>690</v>
      </c>
      <c r="B487" s="6">
        <v>24380</v>
      </c>
      <c r="C487" s="6" t="s">
        <v>691</v>
      </c>
      <c r="D487" s="6" t="str">
        <f>VLOOKUP($C487,'time arriving work calculations'!$C$3:$T$957,2,FALSE)</f>
        <v>Grants, NM</v>
      </c>
      <c r="E487" s="10">
        <f>VLOOKUP($C487,'time arriving work calculations'!$C$3:$T$957,3,FALSE)</f>
        <v>0.28055555555555556</v>
      </c>
      <c r="F487" s="7">
        <f>VLOOKUP($C487,'time arriving work calculations'!$C$3:$T$957,8,FALSE)</f>
        <v>-7.9936057773011271E-14</v>
      </c>
      <c r="G487" s="7">
        <f>VLOOKUP($C487,'time arriving work calculations'!$C$3:$T$957,13,FALSE)</f>
        <v>65.000000000000014</v>
      </c>
      <c r="H487" s="7">
        <f>VLOOKUP($C487,'time arriving work calculations'!$C$3:$T$957,18,FALSE)</f>
        <v>117.00000000000006</v>
      </c>
    </row>
    <row r="488" spans="1:8" x14ac:dyDescent="0.25">
      <c r="A488" s="6" t="s">
        <v>1724</v>
      </c>
      <c r="B488" s="6">
        <v>45580</v>
      </c>
      <c r="C488" s="6" t="s">
        <v>1725</v>
      </c>
      <c r="D488" s="6" t="str">
        <f>VLOOKUP($C488,'time arriving work calculations'!$C$3:$T$957,2,FALSE)</f>
        <v>Thomaston, GA</v>
      </c>
      <c r="E488" s="10">
        <f>VLOOKUP($C488,'time arriving work calculations'!$C$3:$T$957,3,FALSE)</f>
        <v>0.2986111111111111</v>
      </c>
      <c r="F488" s="7">
        <f>VLOOKUP($C488,'time arriving work calculations'!$C$3:$T$957,8,FALSE)</f>
        <v>-22</v>
      </c>
      <c r="G488" s="7">
        <f>VLOOKUP($C488,'time arriving work calculations'!$C$3:$T$957,13,FALSE)</f>
        <v>40.000000000000014</v>
      </c>
      <c r="H488" s="7">
        <f>VLOOKUP($C488,'time arriving work calculations'!$C$3:$T$957,18,FALSE)</f>
        <v>150.00000000000003</v>
      </c>
    </row>
    <row r="489" spans="1:8" x14ac:dyDescent="0.25">
      <c r="A489" s="6" t="s">
        <v>278</v>
      </c>
      <c r="B489" s="6">
        <v>15740</v>
      </c>
      <c r="C489" s="6" t="s">
        <v>279</v>
      </c>
      <c r="D489" s="6" t="str">
        <f>VLOOKUP($C489,'time arriving work calculations'!$C$3:$T$957,2,FALSE)</f>
        <v>Cambridge, OH</v>
      </c>
      <c r="E489" s="10">
        <f>VLOOKUP($C489,'time arriving work calculations'!$C$3:$T$957,3,FALSE)</f>
        <v>0.2902777777777778</v>
      </c>
      <c r="F489" s="7">
        <f>VLOOKUP($C489,'time arriving work calculations'!$C$3:$T$957,8,FALSE)</f>
        <v>-19.000000000000092</v>
      </c>
      <c r="G489" s="7">
        <f>VLOOKUP($C489,'time arriving work calculations'!$C$3:$T$957,13,FALSE)</f>
        <v>53.999999999999972</v>
      </c>
      <c r="H489" s="7">
        <f>VLOOKUP($C489,'time arriving work calculations'!$C$3:$T$957,18,FALSE)</f>
        <v>158</v>
      </c>
    </row>
    <row r="490" spans="1:8" x14ac:dyDescent="0.25">
      <c r="A490" s="6" t="s">
        <v>1126</v>
      </c>
      <c r="B490" s="6">
        <v>33180</v>
      </c>
      <c r="C490" s="6" t="s">
        <v>1127</v>
      </c>
      <c r="D490" s="6" t="str">
        <f>VLOOKUP($C490,'time arriving work calculations'!$C$3:$T$957,2,FALSE)</f>
        <v>Middlesborough, KY</v>
      </c>
      <c r="E490" s="10">
        <f>VLOOKUP($C490,'time arriving work calculations'!$C$3:$T$957,3,FALSE)</f>
        <v>0.29652777777777778</v>
      </c>
      <c r="F490" s="7">
        <f>VLOOKUP($C490,'time arriving work calculations'!$C$3:$T$957,8,FALSE)</f>
        <v>-22.000000000000082</v>
      </c>
      <c r="G490" s="7">
        <f>VLOOKUP($C490,'time arriving work calculations'!$C$3:$T$957,13,FALSE)</f>
        <v>43.000000000000007</v>
      </c>
      <c r="H490" s="7">
        <f>VLOOKUP($C490,'time arriving work calculations'!$C$3:$T$957,18,FALSE)</f>
        <v>111</v>
      </c>
    </row>
    <row r="491" spans="1:8" x14ac:dyDescent="0.25">
      <c r="A491" s="6" t="s">
        <v>1536</v>
      </c>
      <c r="B491" s="6">
        <v>41740</v>
      </c>
      <c r="C491" s="6" t="s">
        <v>1537</v>
      </c>
      <c r="D491" s="6" t="str">
        <f>VLOOKUP($C491,'time arriving work calculations'!$C$3:$T$957,2,FALSE)</f>
        <v>San Diego, CA</v>
      </c>
      <c r="E491" s="10">
        <f>VLOOKUP($C491,'time arriving work calculations'!$C$3:$T$957,3,FALSE)</f>
        <v>0.26458333333333334</v>
      </c>
      <c r="F491" s="7">
        <f>VLOOKUP($C491,'time arriving work calculations'!$C$3:$T$957,8,FALSE)</f>
        <v>27.999999999999979</v>
      </c>
      <c r="G491" s="7">
        <f>VLOOKUP($C491,'time arriving work calculations'!$C$3:$T$957,13,FALSE)</f>
        <v>93.999999999999986</v>
      </c>
      <c r="H491" s="7">
        <f>VLOOKUP($C491,'time arriving work calculations'!$C$3:$T$957,18,FALSE)</f>
        <v>172.99999999999994</v>
      </c>
    </row>
    <row r="492" spans="1:8" x14ac:dyDescent="0.25">
      <c r="A492" s="6" t="s">
        <v>782</v>
      </c>
      <c r="B492" s="6">
        <v>26220</v>
      </c>
      <c r="C492" s="6" t="s">
        <v>783</v>
      </c>
      <c r="D492" s="6" t="str">
        <f>VLOOKUP($C492,'time arriving work calculations'!$C$3:$T$957,2,FALSE)</f>
        <v>Hood River, OR</v>
      </c>
      <c r="E492" s="10">
        <f>VLOOKUP($C492,'time arriving work calculations'!$C$3:$T$957,3,FALSE)</f>
        <v>0.27569444444444446</v>
      </c>
      <c r="F492" s="7">
        <f>VLOOKUP($C492,'time arriving work calculations'!$C$3:$T$957,8,FALSE)</f>
        <v>18.999999999999932</v>
      </c>
      <c r="G492" s="7">
        <f>VLOOKUP($C492,'time arriving work calculations'!$C$3:$T$957,13,FALSE)</f>
        <v>69</v>
      </c>
      <c r="H492" s="7">
        <f>VLOOKUP($C492,'time arriving work calculations'!$C$3:$T$957,18,FALSE)</f>
        <v>129.00000000000003</v>
      </c>
    </row>
    <row r="493" spans="1:8" x14ac:dyDescent="0.25">
      <c r="A493" s="6" t="s">
        <v>1048</v>
      </c>
      <c r="B493" s="6">
        <v>31700</v>
      </c>
      <c r="C493" s="6" t="s">
        <v>1049</v>
      </c>
      <c r="D493" s="6" t="str">
        <f>VLOOKUP($C493,'time arriving work calculations'!$C$3:$T$957,2,FALSE)</f>
        <v>Manchester, NH</v>
      </c>
      <c r="E493" s="10">
        <f>VLOOKUP($C493,'time arriving work calculations'!$C$3:$T$957,3,FALSE)</f>
        <v>0.26180555555555557</v>
      </c>
      <c r="F493" s="7">
        <f>VLOOKUP($C493,'time arriving work calculations'!$C$3:$T$957,8,FALSE)</f>
        <v>35.000000000000036</v>
      </c>
      <c r="G493" s="7">
        <f>VLOOKUP($C493,'time arriving work calculations'!$C$3:$T$957,13,FALSE)</f>
        <v>98.999999999999957</v>
      </c>
      <c r="H493" s="7">
        <f>VLOOKUP($C493,'time arriving work calculations'!$C$3:$T$957,18,FALSE)</f>
        <v>163</v>
      </c>
    </row>
    <row r="494" spans="1:8" x14ac:dyDescent="0.25">
      <c r="A494" s="6" t="s">
        <v>164</v>
      </c>
      <c r="B494" s="6">
        <v>13300</v>
      </c>
      <c r="C494" s="6" t="s">
        <v>165</v>
      </c>
      <c r="D494" s="6" t="str">
        <f>VLOOKUP($C494,'time arriving work calculations'!$C$3:$T$957,2,FALSE)</f>
        <v>Beeville, TX</v>
      </c>
      <c r="E494" s="10">
        <f>VLOOKUP($C494,'time arriving work calculations'!$C$3:$T$957,3,FALSE)</f>
        <v>0.29444444444444445</v>
      </c>
      <c r="F494" s="7">
        <f>VLOOKUP($C494,'time arriving work calculations'!$C$3:$T$957,8,FALSE)</f>
        <v>-26.000000000000068</v>
      </c>
      <c r="G494" s="7">
        <f>VLOOKUP($C494,'time arriving work calculations'!$C$3:$T$957,13,FALSE)</f>
        <v>43.000000000000007</v>
      </c>
      <c r="H494" s="7">
        <f>VLOOKUP($C494,'time arriving work calculations'!$C$3:$T$957,18,FALSE)</f>
        <v>140.00000000000006</v>
      </c>
    </row>
    <row r="495" spans="1:8" x14ac:dyDescent="0.25">
      <c r="A495" s="6" t="s">
        <v>1156</v>
      </c>
      <c r="B495" s="6">
        <v>33780</v>
      </c>
      <c r="C495" s="6" t="s">
        <v>1157</v>
      </c>
      <c r="D495" s="6" t="str">
        <f>VLOOKUP($C495,'time arriving work calculations'!$C$3:$T$957,2,FALSE)</f>
        <v>Monroe, MI</v>
      </c>
      <c r="E495" s="10">
        <f>VLOOKUP($C495,'time arriving work calculations'!$C$3:$T$957,3,FALSE)</f>
        <v>0.2951388888888889</v>
      </c>
      <c r="F495" s="7">
        <f>VLOOKUP($C495,'time arriving work calculations'!$C$3:$T$957,8,FALSE)</f>
        <v>-24.999999999999993</v>
      </c>
      <c r="G495" s="7">
        <f>VLOOKUP($C495,'time arriving work calculations'!$C$3:$T$957,13,FALSE)</f>
        <v>49.999999999999986</v>
      </c>
      <c r="H495" s="7">
        <f>VLOOKUP($C495,'time arriving work calculations'!$C$3:$T$957,18,FALSE)</f>
        <v>149.99999999999994</v>
      </c>
    </row>
    <row r="496" spans="1:8" x14ac:dyDescent="0.25">
      <c r="A496" s="6" t="s">
        <v>932</v>
      </c>
      <c r="B496" s="6">
        <v>29300</v>
      </c>
      <c r="C496" s="6" t="s">
        <v>933</v>
      </c>
      <c r="D496" s="6" t="str">
        <f>VLOOKUP($C496,'time arriving work calculations'!$C$3:$T$957,2,FALSE)</f>
        <v>LaGrange, GA</v>
      </c>
      <c r="E496" s="10">
        <f>VLOOKUP($C496,'time arriving work calculations'!$C$3:$T$957,3,FALSE)</f>
        <v>0.30069444444444443</v>
      </c>
      <c r="F496" s="7">
        <f>VLOOKUP($C496,'time arriving work calculations'!$C$3:$T$957,8,FALSE)</f>
        <v>-20.999999999999925</v>
      </c>
      <c r="G496" s="7">
        <f>VLOOKUP($C496,'time arriving work calculations'!$C$3:$T$957,13,FALSE)</f>
        <v>38.000000000000028</v>
      </c>
      <c r="H496" s="7">
        <f>VLOOKUP($C496,'time arriving work calculations'!$C$3:$T$957,18,FALSE)</f>
        <v>125.00000000000011</v>
      </c>
    </row>
    <row r="497" spans="1:8" x14ac:dyDescent="0.25">
      <c r="A497" s="6" t="s">
        <v>1568</v>
      </c>
      <c r="B497" s="6">
        <v>42420</v>
      </c>
      <c r="C497" s="6" t="s">
        <v>1569</v>
      </c>
      <c r="D497" s="6" t="str">
        <f>VLOOKUP($C497,'time arriving work calculations'!$C$3:$T$957,2,FALSE)</f>
        <v>Scottsbluff, NE</v>
      </c>
      <c r="E497" s="10">
        <f>VLOOKUP($C497,'time arriving work calculations'!$C$3:$T$957,3,FALSE)</f>
        <v>0.26805555555555555</v>
      </c>
      <c r="F497" s="7">
        <f>VLOOKUP($C497,'time arriving work calculations'!$C$3:$T$957,8,FALSE)</f>
        <v>22</v>
      </c>
      <c r="G497" s="7">
        <f>VLOOKUP($C497,'time arriving work calculations'!$C$3:$T$957,13,FALSE)</f>
        <v>80.000000000000028</v>
      </c>
      <c r="H497" s="7">
        <f>VLOOKUP($C497,'time arriving work calculations'!$C$3:$T$957,18,FALSE)</f>
        <v>130.00000000000009</v>
      </c>
    </row>
    <row r="498" spans="1:8" x14ac:dyDescent="0.25">
      <c r="A498" s="6" t="s">
        <v>1484</v>
      </c>
      <c r="B498" s="6">
        <v>40580</v>
      </c>
      <c r="C498" s="6" t="s">
        <v>1485</v>
      </c>
      <c r="D498" s="6" t="str">
        <f>VLOOKUP($C498,'time arriving work calculations'!$C$3:$T$957,2,FALSE)</f>
        <v>Rocky Mount, NC</v>
      </c>
      <c r="E498" s="10">
        <f>VLOOKUP($C498,'time arriving work calculations'!$C$3:$T$957,3,FALSE)</f>
        <v>0.28055555555555556</v>
      </c>
      <c r="F498" s="7">
        <f>VLOOKUP($C498,'time arriving work calculations'!$C$3:$T$957,8,FALSE)</f>
        <v>6.9999999999999751</v>
      </c>
      <c r="G498" s="7">
        <f>VLOOKUP($C498,'time arriving work calculations'!$C$3:$T$957,13,FALSE)</f>
        <v>68</v>
      </c>
      <c r="H498" s="7">
        <f>VLOOKUP($C498,'time arriving work calculations'!$C$3:$T$957,18,FALSE)</f>
        <v>146.99999999999994</v>
      </c>
    </row>
    <row r="499" spans="1:8" x14ac:dyDescent="0.25">
      <c r="A499" s="6" t="s">
        <v>1306</v>
      </c>
      <c r="B499" s="6">
        <v>36900</v>
      </c>
      <c r="C499" s="6" t="s">
        <v>1307</v>
      </c>
      <c r="D499" s="6" t="str">
        <f>VLOOKUP($C499,'time arriving work calculations'!$C$3:$T$957,2,FALSE)</f>
        <v>Ottumwa, IA</v>
      </c>
      <c r="E499" s="10">
        <f>VLOOKUP($C499,'time arriving work calculations'!$C$3:$T$957,3,FALSE)</f>
        <v>0.27847222222222223</v>
      </c>
      <c r="F499" s="7">
        <f>VLOOKUP($C499,'time arriving work calculations'!$C$3:$T$957,8,FALSE)</f>
        <v>-13.000000000000034</v>
      </c>
      <c r="G499" s="7">
        <f>VLOOKUP($C499,'time arriving work calculations'!$C$3:$T$957,13,FALSE)</f>
        <v>66</v>
      </c>
      <c r="H499" s="7">
        <f>VLOOKUP($C499,'time arriving work calculations'!$C$3:$T$957,18,FALSE)</f>
        <v>199.00000000000003</v>
      </c>
    </row>
    <row r="500" spans="1:8" x14ac:dyDescent="0.25">
      <c r="A500" s="6" t="s">
        <v>1564</v>
      </c>
      <c r="B500" s="6">
        <v>42340</v>
      </c>
      <c r="C500" s="6" t="s">
        <v>1565</v>
      </c>
      <c r="D500" s="6" t="str">
        <f>VLOOKUP($C500,'time arriving work calculations'!$C$3:$T$957,2,FALSE)</f>
        <v>Savannah, GA</v>
      </c>
      <c r="E500" s="10">
        <f>VLOOKUP($C500,'time arriving work calculations'!$C$3:$T$957,3,FALSE)</f>
        <v>0.28958333333333336</v>
      </c>
      <c r="F500" s="7">
        <f>VLOOKUP($C500,'time arriving work calculations'!$C$3:$T$957,8,FALSE)</f>
        <v>-0.99999999999999645</v>
      </c>
      <c r="G500" s="7">
        <f>VLOOKUP($C500,'time arriving work calculations'!$C$3:$T$957,13,FALSE)</f>
        <v>57.999999999999957</v>
      </c>
      <c r="H500" s="7">
        <f>VLOOKUP($C500,'time arriving work calculations'!$C$3:$T$957,18,FALSE)</f>
        <v>130.00000000000003</v>
      </c>
    </row>
    <row r="501" spans="1:8" x14ac:dyDescent="0.25">
      <c r="A501" s="6" t="s">
        <v>1296</v>
      </c>
      <c r="B501" s="6">
        <v>36700</v>
      </c>
      <c r="C501" s="6" t="s">
        <v>1297</v>
      </c>
      <c r="D501" s="6" t="str">
        <f>VLOOKUP($C501,'time arriving work calculations'!$C$3:$T$957,2,FALSE)</f>
        <v>Orangeburg, SC</v>
      </c>
      <c r="E501" s="10">
        <f>VLOOKUP($C501,'time arriving work calculations'!$C$3:$T$957,3,FALSE)</f>
        <v>0.28888888888888892</v>
      </c>
      <c r="F501" s="7">
        <f>VLOOKUP($C501,'time arriving work calculations'!$C$3:$T$957,8,FALSE)</f>
        <v>-17.000000000000099</v>
      </c>
      <c r="G501" s="7">
        <f>VLOOKUP($C501,'time arriving work calculations'!$C$3:$T$957,13,FALSE)</f>
        <v>55.999999999999957</v>
      </c>
      <c r="H501" s="7">
        <f>VLOOKUP($C501,'time arriving work calculations'!$C$3:$T$957,18,FALSE)</f>
        <v>138.99999999999989</v>
      </c>
    </row>
    <row r="502" spans="1:8" x14ac:dyDescent="0.25">
      <c r="A502" s="6" t="s">
        <v>1830</v>
      </c>
      <c r="B502" s="6">
        <v>47820</v>
      </c>
      <c r="C502" s="6" t="s">
        <v>1831</v>
      </c>
      <c r="D502" s="6" t="str">
        <f>VLOOKUP($C502,'time arriving work calculations'!$C$3:$T$957,2,FALSE)</f>
        <v>Washington, NC</v>
      </c>
      <c r="E502" s="10">
        <f>VLOOKUP($C502,'time arriving work calculations'!$C$3:$T$957,3,FALSE)</f>
        <v>0.27777777777777779</v>
      </c>
      <c r="F502" s="7">
        <f>VLOOKUP($C502,'time arriving work calculations'!$C$3:$T$957,8,FALSE)</f>
        <v>12.999999999999954</v>
      </c>
      <c r="G502" s="7">
        <f>VLOOKUP($C502,'time arriving work calculations'!$C$3:$T$957,13,FALSE)</f>
        <v>71.999999999999972</v>
      </c>
      <c r="H502" s="7">
        <f>VLOOKUP($C502,'time arriving work calculations'!$C$3:$T$957,18,FALSE)</f>
        <v>124.00000000000003</v>
      </c>
    </row>
    <row r="503" spans="1:8" x14ac:dyDescent="0.25">
      <c r="A503" s="6" t="s">
        <v>194</v>
      </c>
      <c r="B503" s="6">
        <v>13940</v>
      </c>
      <c r="C503" s="6" t="s">
        <v>195</v>
      </c>
      <c r="D503" s="6" t="str">
        <f>VLOOKUP($C503,'time arriving work calculations'!$C$3:$T$957,2,FALSE)</f>
        <v>Blackfoot, ID</v>
      </c>
      <c r="E503" s="10">
        <f>VLOOKUP($C503,'time arriving work calculations'!$C$3:$T$957,3,FALSE)</f>
        <v>0.29236111111111113</v>
      </c>
      <c r="F503" s="7">
        <f>VLOOKUP($C503,'time arriving work calculations'!$C$3:$T$957,8,FALSE)</f>
        <v>-17.000000000000099</v>
      </c>
      <c r="G503" s="7">
        <f>VLOOKUP($C503,'time arriving work calculations'!$C$3:$T$957,13,FALSE)</f>
        <v>48.999999999999986</v>
      </c>
      <c r="H503" s="7">
        <f>VLOOKUP($C503,'time arriving work calculations'!$C$3:$T$957,18,FALSE)</f>
        <v>103.00000000000003</v>
      </c>
    </row>
    <row r="504" spans="1:8" x14ac:dyDescent="0.25">
      <c r="A504" s="6" t="s">
        <v>1404</v>
      </c>
      <c r="B504" s="6">
        <v>38860</v>
      </c>
      <c r="C504" s="6" t="s">
        <v>1405</v>
      </c>
      <c r="D504" s="6" t="str">
        <f>VLOOKUP($C504,'time arriving work calculations'!$C$3:$T$957,2,FALSE)</f>
        <v>Portland, ME</v>
      </c>
      <c r="E504" s="10">
        <f>VLOOKUP($C504,'time arriving work calculations'!$C$3:$T$957,3,FALSE)</f>
        <v>0.2590277777777778</v>
      </c>
      <c r="F504" s="7">
        <f>VLOOKUP($C504,'time arriving work calculations'!$C$3:$T$957,8,FALSE)</f>
        <v>38.000000000000028</v>
      </c>
      <c r="G504" s="7">
        <f>VLOOKUP($C504,'time arriving work calculations'!$C$3:$T$957,13,FALSE)</f>
        <v>101.99999999999996</v>
      </c>
      <c r="H504" s="7">
        <f>VLOOKUP($C504,'time arriving work calculations'!$C$3:$T$957,18,FALSE)</f>
        <v>168.99999999999997</v>
      </c>
    </row>
    <row r="505" spans="1:8" x14ac:dyDescent="0.25">
      <c r="A505" s="6" t="s">
        <v>1248</v>
      </c>
      <c r="B505" s="6">
        <v>35740</v>
      </c>
      <c r="C505" s="6" t="s">
        <v>1249</v>
      </c>
      <c r="D505" s="6" t="str">
        <f>VLOOKUP($C505,'time arriving work calculations'!$C$3:$T$957,2,FALSE)</f>
        <v>Norfolk, NE</v>
      </c>
      <c r="E505" s="10">
        <f>VLOOKUP($C505,'time arriving work calculations'!$C$3:$T$957,3,FALSE)</f>
        <v>0.29236111111111113</v>
      </c>
      <c r="F505" s="7">
        <f>VLOOKUP($C505,'time arriving work calculations'!$C$3:$T$957,8,FALSE)</f>
        <v>-27.000000000000064</v>
      </c>
      <c r="G505" s="7">
        <f>VLOOKUP($C505,'time arriving work calculations'!$C$3:$T$957,13,FALSE)</f>
        <v>45</v>
      </c>
      <c r="H505" s="7">
        <f>VLOOKUP($C505,'time arriving work calculations'!$C$3:$T$957,18,FALSE)</f>
        <v>102.00000000000004</v>
      </c>
    </row>
    <row r="506" spans="1:8" x14ac:dyDescent="0.25">
      <c r="A506" s="6" t="s">
        <v>478</v>
      </c>
      <c r="B506" s="6">
        <v>19900</v>
      </c>
      <c r="C506" s="6" t="s">
        <v>479</v>
      </c>
      <c r="D506" s="6" t="str">
        <f>VLOOKUP($C506,'time arriving work calculations'!$C$3:$T$957,2,FALSE)</f>
        <v>Dillon, SC</v>
      </c>
      <c r="E506" s="10">
        <f>VLOOKUP($C506,'time arriving work calculations'!$C$3:$T$957,3,FALSE)</f>
        <v>0.28472222222222221</v>
      </c>
      <c r="F506" s="7">
        <f>VLOOKUP($C506,'time arriving work calculations'!$C$3:$T$957,8,FALSE)</f>
        <v>0</v>
      </c>
      <c r="G506" s="7">
        <f>VLOOKUP($C506,'time arriving work calculations'!$C$3:$T$957,13,FALSE)</f>
        <v>61.000000000000028</v>
      </c>
      <c r="H506" s="7">
        <f>VLOOKUP($C506,'time arriving work calculations'!$C$3:$T$957,18,FALSE)</f>
        <v>164.00000000000006</v>
      </c>
    </row>
    <row r="507" spans="1:8" x14ac:dyDescent="0.25">
      <c r="A507" s="6" t="s">
        <v>1738</v>
      </c>
      <c r="B507" s="6">
        <v>45820</v>
      </c>
      <c r="C507" s="6" t="s">
        <v>1739</v>
      </c>
      <c r="D507" s="6" t="str">
        <f>VLOOKUP($C507,'time arriving work calculations'!$C$3:$T$957,2,FALSE)</f>
        <v>Topeka, KS</v>
      </c>
      <c r="E507" s="10">
        <f>VLOOKUP($C507,'time arriving work calculations'!$C$3:$T$957,3,FALSE)</f>
        <v>0.28819444444444448</v>
      </c>
      <c r="F507" s="7">
        <f>VLOOKUP($C507,'time arriving work calculations'!$C$3:$T$957,8,FALSE)</f>
        <v>-7.9936057773011271E-14</v>
      </c>
      <c r="G507" s="7">
        <f>VLOOKUP($C507,'time arriving work calculations'!$C$3:$T$957,13,FALSE)</f>
        <v>55.999999999999957</v>
      </c>
      <c r="H507" s="7">
        <f>VLOOKUP($C507,'time arriving work calculations'!$C$3:$T$957,18,FALSE)</f>
        <v>114</v>
      </c>
    </row>
    <row r="508" spans="1:8" x14ac:dyDescent="0.25">
      <c r="A508" s="6" t="s">
        <v>978</v>
      </c>
      <c r="B508" s="6">
        <v>30260</v>
      </c>
      <c r="C508" s="6" t="s">
        <v>979</v>
      </c>
      <c r="D508" s="6" t="str">
        <f>VLOOKUP($C508,'time arriving work calculations'!$C$3:$T$957,2,FALSE)</f>
        <v>Lewisburg, PA</v>
      </c>
      <c r="E508" s="10">
        <f>VLOOKUP($C508,'time arriving work calculations'!$C$3:$T$957,3,FALSE)</f>
        <v>0.27708333333333335</v>
      </c>
      <c r="F508" s="7">
        <f>VLOOKUP($C508,'time arriving work calculations'!$C$3:$T$957,8,FALSE)</f>
        <v>5.9999999999998987</v>
      </c>
      <c r="G508" s="7">
        <f>VLOOKUP($C508,'time arriving work calculations'!$C$3:$T$957,13,FALSE)</f>
        <v>71.999999999999972</v>
      </c>
      <c r="H508" s="7">
        <f>VLOOKUP($C508,'time arriving work calculations'!$C$3:$T$957,18,FALSE)</f>
        <v>150.00000000000003</v>
      </c>
    </row>
    <row r="509" spans="1:8" x14ac:dyDescent="0.25">
      <c r="A509" s="6" t="s">
        <v>352</v>
      </c>
      <c r="B509" s="6">
        <v>17340</v>
      </c>
      <c r="C509" s="6" t="s">
        <v>353</v>
      </c>
      <c r="D509" s="6" t="str">
        <f>VLOOKUP($C509,'time arriving work calculations'!$C$3:$T$957,2,FALSE)</f>
        <v>Clearlake, CA</v>
      </c>
      <c r="E509" s="10">
        <f>VLOOKUP($C509,'time arriving work calculations'!$C$3:$T$957,3,FALSE)</f>
        <v>0.27916666666666667</v>
      </c>
      <c r="F509" s="7">
        <f>VLOOKUP($C509,'time arriving work calculations'!$C$3:$T$957,8,FALSE)</f>
        <v>1.999999999999913</v>
      </c>
      <c r="G509" s="7">
        <f>VLOOKUP($C509,'time arriving work calculations'!$C$3:$T$957,13,FALSE)</f>
        <v>71.999999999999972</v>
      </c>
      <c r="H509" s="7">
        <f>VLOOKUP($C509,'time arriving work calculations'!$C$3:$T$957,18,FALSE)</f>
        <v>142.99999999999997</v>
      </c>
    </row>
    <row r="510" spans="1:8" x14ac:dyDescent="0.25">
      <c r="A510" s="6" t="s">
        <v>1362</v>
      </c>
      <c r="B510" s="6">
        <v>38020</v>
      </c>
      <c r="C510" s="6" t="s">
        <v>1363</v>
      </c>
      <c r="D510" s="6" t="str">
        <f>VLOOKUP($C510,'time arriving work calculations'!$C$3:$T$957,2,FALSE)</f>
        <v>Phoenix Lake, CA</v>
      </c>
      <c r="E510" s="10">
        <f>VLOOKUP($C510,'time arriving work calculations'!$C$3:$T$957,3,FALSE)</f>
        <v>0.27291666666666664</v>
      </c>
      <c r="F510" s="7">
        <f>VLOOKUP($C510,'time arriving work calculations'!$C$3:$T$957,8,FALSE)</f>
        <v>17.000000000000021</v>
      </c>
      <c r="G510" s="7">
        <f>VLOOKUP($C510,'time arriving work calculations'!$C$3:$T$957,13,FALSE)</f>
        <v>78.000000000000043</v>
      </c>
      <c r="H510" s="7">
        <f>VLOOKUP($C510,'time arriving work calculations'!$C$3:$T$957,18,FALSE)</f>
        <v>146.00000000000003</v>
      </c>
    </row>
    <row r="511" spans="1:8" x14ac:dyDescent="0.25">
      <c r="A511" s="6" t="s">
        <v>806</v>
      </c>
      <c r="B511" s="6">
        <v>26660</v>
      </c>
      <c r="C511" s="6" t="s">
        <v>807</v>
      </c>
      <c r="D511" s="6" t="str">
        <f>VLOOKUP($C511,'time arriving work calculations'!$C$3:$T$957,2,FALSE)</f>
        <v>Huntsville, TX</v>
      </c>
      <c r="E511" s="10">
        <f>VLOOKUP($C511,'time arriving work calculations'!$C$3:$T$957,3,FALSE)</f>
        <v>0.28819444444444448</v>
      </c>
      <c r="F511" s="7">
        <f>VLOOKUP($C511,'time arriving work calculations'!$C$3:$T$957,8,FALSE)</f>
        <v>0.99999999999999645</v>
      </c>
      <c r="G511" s="7">
        <f>VLOOKUP($C511,'time arriving work calculations'!$C$3:$T$957,13,FALSE)</f>
        <v>58.99999999999995</v>
      </c>
      <c r="H511" s="7">
        <f>VLOOKUP($C511,'time arriving work calculations'!$C$3:$T$957,18,FALSE)</f>
        <v>195.99999999999994</v>
      </c>
    </row>
    <row r="512" spans="1:8" x14ac:dyDescent="0.25">
      <c r="A512" s="6" t="s">
        <v>312</v>
      </c>
      <c r="B512" s="6">
        <v>16460</v>
      </c>
      <c r="C512" s="6" t="s">
        <v>313</v>
      </c>
      <c r="D512" s="6" t="str">
        <f>VLOOKUP($C512,'time arriving work calculations'!$C$3:$T$957,2,FALSE)</f>
        <v>Centralia, IL</v>
      </c>
      <c r="E512" s="10">
        <f>VLOOKUP($C512,'time arriving work calculations'!$C$3:$T$957,3,FALSE)</f>
        <v>0.26944444444444443</v>
      </c>
      <c r="F512" s="7">
        <f>VLOOKUP($C512,'time arriving work calculations'!$C$3:$T$957,8,FALSE)</f>
        <v>7.9999999999999716</v>
      </c>
      <c r="G512" s="7">
        <f>VLOOKUP($C512,'time arriving work calculations'!$C$3:$T$957,13,FALSE)</f>
        <v>83.000000000000028</v>
      </c>
      <c r="H512" s="7">
        <f>VLOOKUP($C512,'time arriving work calculations'!$C$3:$T$957,18,FALSE)</f>
        <v>206.00000000000006</v>
      </c>
    </row>
    <row r="513" spans="1:8" x14ac:dyDescent="0.25">
      <c r="A513" s="6" t="s">
        <v>686</v>
      </c>
      <c r="B513" s="6">
        <v>24300</v>
      </c>
      <c r="C513" s="6" t="s">
        <v>687</v>
      </c>
      <c r="D513" s="6" t="str">
        <f>VLOOKUP($C513,'time arriving work calculations'!$C$3:$T$957,2,FALSE)</f>
        <v>Grand Junction, CO</v>
      </c>
      <c r="E513" s="10">
        <f>VLOOKUP($C513,'time arriving work calculations'!$C$3:$T$957,3,FALSE)</f>
        <v>0.28194444444444444</v>
      </c>
      <c r="F513" s="7">
        <f>VLOOKUP($C513,'time arriving work calculations'!$C$3:$T$957,8,FALSE)</f>
        <v>4.9999999999999822</v>
      </c>
      <c r="G513" s="7">
        <f>VLOOKUP($C513,'time arriving work calculations'!$C$3:$T$957,13,FALSE)</f>
        <v>64</v>
      </c>
      <c r="H513" s="7">
        <f>VLOOKUP($C513,'time arriving work calculations'!$C$3:$T$957,18,FALSE)</f>
        <v>131</v>
      </c>
    </row>
    <row r="514" spans="1:8" x14ac:dyDescent="0.25">
      <c r="A514" s="6" t="s">
        <v>1204</v>
      </c>
      <c r="B514" s="6">
        <v>34780</v>
      </c>
      <c r="C514" s="6" t="s">
        <v>1205</v>
      </c>
      <c r="D514" s="6" t="str">
        <f>VLOOKUP($C514,'time arriving work calculations'!$C$3:$T$957,2,FALSE)</f>
        <v>Muskogee, OK</v>
      </c>
      <c r="E514" s="10">
        <f>VLOOKUP($C514,'time arriving work calculations'!$C$3:$T$957,3,FALSE)</f>
        <v>0.28750000000000003</v>
      </c>
      <c r="F514" s="7">
        <f>VLOOKUP($C514,'time arriving work calculations'!$C$3:$T$957,8,FALSE)</f>
        <v>-8.0000000000001315</v>
      </c>
      <c r="G514" s="7">
        <f>VLOOKUP($C514,'time arriving work calculations'!$C$3:$T$957,13,FALSE)</f>
        <v>55.999999999999957</v>
      </c>
      <c r="H514" s="7">
        <f>VLOOKUP($C514,'time arriving work calculations'!$C$3:$T$957,18,FALSE)</f>
        <v>116</v>
      </c>
    </row>
    <row r="515" spans="1:8" x14ac:dyDescent="0.25">
      <c r="A515" s="6" t="s">
        <v>902</v>
      </c>
      <c r="B515" s="6">
        <v>28700</v>
      </c>
      <c r="C515" s="6" t="s">
        <v>903</v>
      </c>
      <c r="D515" s="6" t="str">
        <f>VLOOKUP($C515,'time arriving work calculations'!$C$3:$T$957,2,FALSE)</f>
        <v>Kingsport, TN</v>
      </c>
      <c r="E515" s="10">
        <f>VLOOKUP($C515,'time arriving work calculations'!$C$3:$T$957,3,FALSE)</f>
        <v>0.29305555555555557</v>
      </c>
      <c r="F515" s="7">
        <f>VLOOKUP($C515,'time arriving work calculations'!$C$3:$T$957,8,FALSE)</f>
        <v>-13.000000000000034</v>
      </c>
      <c r="G515" s="7">
        <f>VLOOKUP($C515,'time arriving work calculations'!$C$3:$T$957,13,FALSE)</f>
        <v>49.999999999999986</v>
      </c>
      <c r="H515" s="7">
        <f>VLOOKUP($C515,'time arriving work calculations'!$C$3:$T$957,18,FALSE)</f>
        <v>126.00000000000004</v>
      </c>
    </row>
    <row r="516" spans="1:8" x14ac:dyDescent="0.25">
      <c r="A516" s="6" t="s">
        <v>1216</v>
      </c>
      <c r="B516" s="6">
        <v>35020</v>
      </c>
      <c r="C516" s="6" t="s">
        <v>1217</v>
      </c>
      <c r="D516" s="6" t="str">
        <f>VLOOKUP($C516,'time arriving work calculations'!$C$3:$T$957,2,FALSE)</f>
        <v>Natchez, MS</v>
      </c>
      <c r="E516" s="10">
        <f>VLOOKUP($C516,'time arriving work calculations'!$C$3:$T$957,3,FALSE)</f>
        <v>0.27638888888888885</v>
      </c>
      <c r="F516" s="7">
        <f>VLOOKUP($C516,'time arriving work calculations'!$C$3:$T$957,8,FALSE)</f>
        <v>10.000000000000044</v>
      </c>
      <c r="G516" s="7">
        <f>VLOOKUP($C516,'time arriving work calculations'!$C$3:$T$957,13,FALSE)</f>
        <v>71.000000000000071</v>
      </c>
      <c r="H516" s="7">
        <f>VLOOKUP($C516,'time arriving work calculations'!$C$3:$T$957,18,FALSE)</f>
        <v>124.00000000000003</v>
      </c>
    </row>
    <row r="517" spans="1:8" x14ac:dyDescent="0.25">
      <c r="A517" s="6" t="s">
        <v>386</v>
      </c>
      <c r="B517" s="6">
        <v>18020</v>
      </c>
      <c r="C517" s="6" t="s">
        <v>387</v>
      </c>
      <c r="D517" s="6" t="str">
        <f>VLOOKUP($C517,'time arriving work calculations'!$C$3:$T$957,2,FALSE)</f>
        <v>Columbus, IN</v>
      </c>
      <c r="E517" s="10">
        <f>VLOOKUP($C517,'time arriving work calculations'!$C$3:$T$957,3,FALSE)</f>
        <v>0.30277777777777776</v>
      </c>
      <c r="F517" s="7">
        <f>VLOOKUP($C517,'time arriving work calculations'!$C$3:$T$957,8,FALSE)</f>
        <v>-25.999999999999986</v>
      </c>
      <c r="G517" s="7">
        <f>VLOOKUP($C517,'time arriving work calculations'!$C$3:$T$957,13,FALSE)</f>
        <v>34.000000000000043</v>
      </c>
      <c r="H517" s="7">
        <f>VLOOKUP($C517,'time arriving work calculations'!$C$3:$T$957,18,FALSE)</f>
        <v>111</v>
      </c>
    </row>
    <row r="518" spans="1:8" x14ac:dyDescent="0.25">
      <c r="A518" s="6" t="s">
        <v>1864</v>
      </c>
      <c r="B518" s="6">
        <v>48660</v>
      </c>
      <c r="C518" s="6" t="s">
        <v>1865</v>
      </c>
      <c r="D518" s="6" t="str">
        <f>VLOOKUP($C518,'time arriving work calculations'!$C$3:$T$957,2,FALSE)</f>
        <v>Wichita Falls, TX</v>
      </c>
      <c r="E518" s="10">
        <f>VLOOKUP($C518,'time arriving work calculations'!$C$3:$T$957,3,FALSE)</f>
        <v>0.29652777777777778</v>
      </c>
      <c r="F518" s="7">
        <f>VLOOKUP($C518,'time arriving work calculations'!$C$3:$T$957,8,FALSE)</f>
        <v>-14.00000000000003</v>
      </c>
      <c r="G518" s="7">
        <f>VLOOKUP($C518,'time arriving work calculations'!$C$3:$T$957,13,FALSE)</f>
        <v>40.000000000000014</v>
      </c>
      <c r="H518" s="7">
        <f>VLOOKUP($C518,'time arriving work calculations'!$C$3:$T$957,18,FALSE)</f>
        <v>110.00000000000001</v>
      </c>
    </row>
    <row r="519" spans="1:8" x14ac:dyDescent="0.25">
      <c r="A519" s="6" t="s">
        <v>1866</v>
      </c>
      <c r="B519" s="6">
        <v>48700</v>
      </c>
      <c r="C519" s="6" t="s">
        <v>1867</v>
      </c>
      <c r="D519" s="6" t="str">
        <f>VLOOKUP($C519,'time arriving work calculations'!$C$3:$T$957,2,FALSE)</f>
        <v>Williamsport, PA</v>
      </c>
      <c r="E519" s="10">
        <f>VLOOKUP($C519,'time arriving work calculations'!$C$3:$T$957,3,FALSE)</f>
        <v>0.27777777777777779</v>
      </c>
      <c r="F519" s="7">
        <f>VLOOKUP($C519,'time arriving work calculations'!$C$3:$T$957,8,FALSE)</f>
        <v>1.999999999999913</v>
      </c>
      <c r="G519" s="7">
        <f>VLOOKUP($C519,'time arriving work calculations'!$C$3:$T$957,13,FALSE)</f>
        <v>69.999999999999986</v>
      </c>
      <c r="H519" s="7">
        <f>VLOOKUP($C519,'time arriving work calculations'!$C$3:$T$957,18,FALSE)</f>
        <v>154</v>
      </c>
    </row>
    <row r="520" spans="1:8" x14ac:dyDescent="0.25">
      <c r="A520" s="6" t="s">
        <v>1492</v>
      </c>
      <c r="B520" s="6">
        <v>40740</v>
      </c>
      <c r="C520" s="6" t="s">
        <v>1493</v>
      </c>
      <c r="D520" s="6" t="str">
        <f>VLOOKUP($C520,'time arriving work calculations'!$C$3:$T$957,2,FALSE)</f>
        <v>Roswell, NM</v>
      </c>
      <c r="E520" s="10">
        <f>VLOOKUP($C520,'time arriving work calculations'!$C$3:$T$957,3,FALSE)</f>
        <v>0.27152777777777776</v>
      </c>
      <c r="F520" s="7">
        <f>VLOOKUP($C520,'time arriving work calculations'!$C$3:$T$957,8,FALSE)</f>
        <v>18.000000000000014</v>
      </c>
      <c r="G520" s="7">
        <f>VLOOKUP($C520,'time arriving work calculations'!$C$3:$T$957,13,FALSE)</f>
        <v>77.000000000000043</v>
      </c>
      <c r="H520" s="7">
        <f>VLOOKUP($C520,'time arriving work calculations'!$C$3:$T$957,18,FALSE)</f>
        <v>130.00000000000009</v>
      </c>
    </row>
    <row r="521" spans="1:8" x14ac:dyDescent="0.25">
      <c r="A521" s="6" t="s">
        <v>468</v>
      </c>
      <c r="B521" s="6">
        <v>19740</v>
      </c>
      <c r="C521" s="6" t="s">
        <v>469</v>
      </c>
      <c r="D521" s="6" t="str">
        <f>VLOOKUP($C521,'time arriving work calculations'!$C$3:$T$957,2,FALSE)</f>
        <v>Denver, CO</v>
      </c>
      <c r="E521" s="10">
        <f>VLOOKUP($C521,'time arriving work calculations'!$C$3:$T$957,3,FALSE)</f>
        <v>0.2722222222222222</v>
      </c>
      <c r="F521" s="7">
        <f>VLOOKUP($C521,'time arriving work calculations'!$C$3:$T$957,8,FALSE)</f>
        <v>23.000000000000078</v>
      </c>
      <c r="G521" s="7">
        <f>VLOOKUP($C521,'time arriving work calculations'!$C$3:$T$957,13,FALSE)</f>
        <v>86.000000000000014</v>
      </c>
      <c r="H521" s="7">
        <f>VLOOKUP($C521,'time arriving work calculations'!$C$3:$T$957,18,FALSE)</f>
        <v>161.99999999999997</v>
      </c>
    </row>
    <row r="522" spans="1:8" x14ac:dyDescent="0.25">
      <c r="A522" s="6" t="s">
        <v>1592</v>
      </c>
      <c r="B522" s="6">
        <v>42860</v>
      </c>
      <c r="C522" s="6" t="s">
        <v>1593</v>
      </c>
      <c r="D522" s="6" t="str">
        <f>VLOOKUP($C522,'time arriving work calculations'!$C$3:$T$957,2,FALSE)</f>
        <v>Seneca, SC</v>
      </c>
      <c r="E522" s="10">
        <f>VLOOKUP($C522,'time arriving work calculations'!$C$3:$T$957,3,FALSE)</f>
        <v>0.29444444444444445</v>
      </c>
      <c r="F522" s="7">
        <f>VLOOKUP($C522,'time arriving work calculations'!$C$3:$T$957,8,FALSE)</f>
        <v>-12.999999999999954</v>
      </c>
      <c r="G522" s="7">
        <f>VLOOKUP($C522,'time arriving work calculations'!$C$3:$T$957,13,FALSE)</f>
        <v>48.999999999999986</v>
      </c>
      <c r="H522" s="7">
        <f>VLOOKUP($C522,'time arriving work calculations'!$C$3:$T$957,18,FALSE)</f>
        <v>130.00000000000003</v>
      </c>
    </row>
    <row r="523" spans="1:8" x14ac:dyDescent="0.25">
      <c r="A523" s="6" t="s">
        <v>494</v>
      </c>
      <c r="B523" s="6">
        <v>20220</v>
      </c>
      <c r="C523" s="6" t="s">
        <v>495</v>
      </c>
      <c r="D523" s="6" t="str">
        <f>VLOOKUP($C523,'time arriving work calculations'!$C$3:$T$957,2,FALSE)</f>
        <v>Dubuque, IA</v>
      </c>
      <c r="E523" s="10">
        <f>VLOOKUP($C523,'time arriving work calculations'!$C$3:$T$957,3,FALSE)</f>
        <v>0.27361111111111108</v>
      </c>
      <c r="F523" s="7">
        <f>VLOOKUP($C523,'time arriving work calculations'!$C$3:$T$957,8,FALSE)</f>
        <v>15.000000000000027</v>
      </c>
      <c r="G523" s="7">
        <f>VLOOKUP($C523,'time arriving work calculations'!$C$3:$T$957,13,FALSE)</f>
        <v>76.000000000000057</v>
      </c>
      <c r="H523" s="7">
        <f>VLOOKUP($C523,'time arriving work calculations'!$C$3:$T$957,18,FALSE)</f>
        <v>158</v>
      </c>
    </row>
    <row r="524" spans="1:8" x14ac:dyDescent="0.25">
      <c r="A524" s="6" t="s">
        <v>1764</v>
      </c>
      <c r="B524" s="6">
        <v>46340</v>
      </c>
      <c r="C524" s="6" t="s">
        <v>1765</v>
      </c>
      <c r="D524" s="6" t="str">
        <f>VLOOKUP($C524,'time arriving work calculations'!$C$3:$T$957,2,FALSE)</f>
        <v>Tyler, TX</v>
      </c>
      <c r="E524" s="10">
        <f>VLOOKUP($C524,'time arriving work calculations'!$C$3:$T$957,3,FALSE)</f>
        <v>0.28750000000000003</v>
      </c>
      <c r="F524" s="7">
        <f>VLOOKUP($C524,'time arriving work calculations'!$C$3:$T$957,8,FALSE)</f>
        <v>0.99999999999999645</v>
      </c>
      <c r="G524" s="7">
        <f>VLOOKUP($C524,'time arriving work calculations'!$C$3:$T$957,13,FALSE)</f>
        <v>58.99999999999995</v>
      </c>
      <c r="H524" s="7">
        <f>VLOOKUP($C524,'time arriving work calculations'!$C$3:$T$957,18,FALSE)</f>
        <v>128.99999999999994</v>
      </c>
    </row>
    <row r="525" spans="1:8" x14ac:dyDescent="0.25">
      <c r="A525" s="6" t="s">
        <v>1784</v>
      </c>
      <c r="B525" s="6">
        <v>46740</v>
      </c>
      <c r="C525" s="6" t="s">
        <v>1785</v>
      </c>
      <c r="D525" s="6" t="str">
        <f>VLOOKUP($C525,'time arriving work calculations'!$C$3:$T$957,2,FALSE)</f>
        <v>Valley, AL</v>
      </c>
      <c r="E525" s="10">
        <f>VLOOKUP($C525,'time arriving work calculations'!$C$3:$T$957,3,FALSE)</f>
        <v>0.2590277777777778</v>
      </c>
      <c r="F525" s="7">
        <f>VLOOKUP($C525,'time arriving work calculations'!$C$3:$T$957,8,FALSE)</f>
        <v>27.999999999999979</v>
      </c>
      <c r="G525" s="7">
        <f>VLOOKUP($C525,'time arriving work calculations'!$C$3:$T$957,13,FALSE)</f>
        <v>101.99999999999996</v>
      </c>
      <c r="H525" s="7">
        <f>VLOOKUP($C525,'time arriving work calculations'!$C$3:$T$957,18,FALSE)</f>
        <v>177.99999999999991</v>
      </c>
    </row>
    <row r="526" spans="1:8" x14ac:dyDescent="0.25">
      <c r="A526" s="6" t="s">
        <v>1862</v>
      </c>
      <c r="B526" s="6">
        <v>48620</v>
      </c>
      <c r="C526" s="6" t="s">
        <v>1863</v>
      </c>
      <c r="D526" s="6" t="str">
        <f>VLOOKUP($C526,'time arriving work calculations'!$C$3:$T$957,2,FALSE)</f>
        <v>Wichita, KS</v>
      </c>
      <c r="E526" s="10">
        <f>VLOOKUP($C526,'time arriving work calculations'!$C$3:$T$957,3,FALSE)</f>
        <v>0.29236111111111113</v>
      </c>
      <c r="F526" s="7">
        <f>VLOOKUP($C526,'time arriving work calculations'!$C$3:$T$957,8,FALSE)</f>
        <v>-9.000000000000048</v>
      </c>
      <c r="G526" s="7">
        <f>VLOOKUP($C526,'time arriving work calculations'!$C$3:$T$957,13,FALSE)</f>
        <v>50.999999999999979</v>
      </c>
      <c r="H526" s="7">
        <f>VLOOKUP($C526,'time arriving work calculations'!$C$3:$T$957,18,FALSE)</f>
        <v>126.99999999999994</v>
      </c>
    </row>
    <row r="527" spans="1:8" x14ac:dyDescent="0.25">
      <c r="A527" s="6" t="s">
        <v>1288</v>
      </c>
      <c r="B527" s="6">
        <v>36540</v>
      </c>
      <c r="C527" s="6" t="s">
        <v>1289</v>
      </c>
      <c r="D527" s="6" t="str">
        <f>VLOOKUP($C527,'time arriving work calculations'!$C$3:$T$957,2,FALSE)</f>
        <v>Omaha, NE</v>
      </c>
      <c r="E527" s="10">
        <f>VLOOKUP($C527,'time arriving work calculations'!$C$3:$T$957,3,FALSE)</f>
        <v>0.28888888888888892</v>
      </c>
      <c r="F527" s="7">
        <f>VLOOKUP($C527,'time arriving work calculations'!$C$3:$T$957,8,FALSE)</f>
        <v>0.99999999999999645</v>
      </c>
      <c r="G527" s="7">
        <f>VLOOKUP($C527,'time arriving work calculations'!$C$3:$T$957,13,FALSE)</f>
        <v>56.999999999999957</v>
      </c>
      <c r="H527" s="7">
        <f>VLOOKUP($C527,'time arriving work calculations'!$C$3:$T$957,18,FALSE)</f>
        <v>128</v>
      </c>
    </row>
    <row r="528" spans="1:8" x14ac:dyDescent="0.25">
      <c r="A528" s="6" t="s">
        <v>998</v>
      </c>
      <c r="B528" s="6">
        <v>30660</v>
      </c>
      <c r="C528" s="6" t="s">
        <v>999</v>
      </c>
      <c r="D528" s="6" t="str">
        <f>VLOOKUP($C528,'time arriving work calculations'!$C$3:$T$957,2,FALSE)</f>
        <v>Lincoln, IL</v>
      </c>
      <c r="E528" s="10">
        <f>VLOOKUP($C528,'time arriving work calculations'!$C$3:$T$957,3,FALSE)</f>
        <v>0.27013888888888887</v>
      </c>
      <c r="F528" s="7">
        <f>VLOOKUP($C528,'time arriving work calculations'!$C$3:$T$957,8,FALSE)</f>
        <v>22</v>
      </c>
      <c r="G528" s="7">
        <f>VLOOKUP($C528,'time arriving work calculations'!$C$3:$T$957,13,FALSE)</f>
        <v>81.000000000000028</v>
      </c>
      <c r="H528" s="7">
        <f>VLOOKUP($C528,'time arriving work calculations'!$C$3:$T$957,18,FALSE)</f>
        <v>157</v>
      </c>
    </row>
    <row r="529" spans="1:8" x14ac:dyDescent="0.25">
      <c r="A529" s="6" t="s">
        <v>644</v>
      </c>
      <c r="B529" s="6">
        <v>23380</v>
      </c>
      <c r="C529" s="6" t="s">
        <v>645</v>
      </c>
      <c r="D529" s="6" t="str">
        <f>VLOOKUP($C529,'time arriving work calculations'!$C$3:$T$957,2,FALSE)</f>
        <v>Fremont, OH</v>
      </c>
      <c r="E529" s="10">
        <f>VLOOKUP($C529,'time arriving work calculations'!$C$3:$T$957,3,FALSE)</f>
        <v>0.29444444444444445</v>
      </c>
      <c r="F529" s="7">
        <f>VLOOKUP($C529,'time arriving work calculations'!$C$3:$T$957,8,FALSE)</f>
        <v>-26.000000000000068</v>
      </c>
      <c r="G529" s="7">
        <f>VLOOKUP($C529,'time arriving work calculations'!$C$3:$T$957,13,FALSE)</f>
        <v>46</v>
      </c>
      <c r="H529" s="7">
        <f>VLOOKUP($C529,'time arriving work calculations'!$C$3:$T$957,18,FALSE)</f>
        <v>200</v>
      </c>
    </row>
    <row r="530" spans="1:8" x14ac:dyDescent="0.25">
      <c r="A530" s="6" t="s">
        <v>828</v>
      </c>
      <c r="B530" s="6">
        <v>27100</v>
      </c>
      <c r="C530" s="6" t="s">
        <v>829</v>
      </c>
      <c r="D530" s="6" t="str">
        <f>VLOOKUP($C530,'time arriving work calculations'!$C$3:$T$957,2,FALSE)</f>
        <v>Jackson, MI</v>
      </c>
      <c r="E530" s="10">
        <f>VLOOKUP($C530,'time arriving work calculations'!$C$3:$T$957,3,FALSE)</f>
        <v>0.29791666666666666</v>
      </c>
      <c r="F530" s="7">
        <f>VLOOKUP($C530,'time arriving work calculations'!$C$3:$T$957,8,FALSE)</f>
        <v>-23</v>
      </c>
      <c r="G530" s="7">
        <f>VLOOKUP($C530,'time arriving work calculations'!$C$3:$T$957,13,FALSE)</f>
        <v>44</v>
      </c>
      <c r="H530" s="7">
        <f>VLOOKUP($C530,'time arriving work calculations'!$C$3:$T$957,18,FALSE)</f>
        <v>148.00000000000003</v>
      </c>
    </row>
    <row r="531" spans="1:8" x14ac:dyDescent="0.25">
      <c r="A531" s="6" t="s">
        <v>1038</v>
      </c>
      <c r="B531" s="6">
        <v>31500</v>
      </c>
      <c r="C531" s="6" t="s">
        <v>1039</v>
      </c>
      <c r="D531" s="6" t="str">
        <f>VLOOKUP($C531,'time arriving work calculations'!$C$3:$T$957,2,FALSE)</f>
        <v>Madison, IN</v>
      </c>
      <c r="E531" s="10">
        <f>VLOOKUP($C531,'time arriving work calculations'!$C$3:$T$957,3,FALSE)</f>
        <v>0.30069444444444443</v>
      </c>
      <c r="F531" s="7">
        <f>VLOOKUP($C531,'time arriving work calculations'!$C$3:$T$957,8,FALSE)</f>
        <v>-36.000000000000028</v>
      </c>
      <c r="G531" s="7">
        <f>VLOOKUP($C531,'time arriving work calculations'!$C$3:$T$957,13,FALSE)</f>
        <v>39.000000000000021</v>
      </c>
      <c r="H531" s="7">
        <f>VLOOKUP($C531,'time arriving work calculations'!$C$3:$T$957,18,FALSE)</f>
        <v>194</v>
      </c>
    </row>
    <row r="532" spans="1:8" x14ac:dyDescent="0.25">
      <c r="A532" s="6" t="s">
        <v>438</v>
      </c>
      <c r="B532" s="6">
        <v>19100</v>
      </c>
      <c r="C532" s="6" t="s">
        <v>439</v>
      </c>
      <c r="D532" s="6" t="str">
        <f>VLOOKUP($C532,'time arriving work calculations'!$C$3:$T$957,2,FALSE)</f>
        <v>Dallas, TX</v>
      </c>
      <c r="E532" s="10">
        <f>VLOOKUP($C532,'time arriving work calculations'!$C$3:$T$957,3,FALSE)</f>
        <v>0.29166666666666669</v>
      </c>
      <c r="F532" s="7">
        <f>VLOOKUP($C532,'time arriving work calculations'!$C$3:$T$957,8,FALSE)</f>
        <v>-4.9999999999999822</v>
      </c>
      <c r="G532" s="7">
        <f>VLOOKUP($C532,'time arriving work calculations'!$C$3:$T$957,13,FALSE)</f>
        <v>57.999999999999957</v>
      </c>
      <c r="H532" s="7">
        <f>VLOOKUP($C532,'time arriving work calculations'!$C$3:$T$957,18,FALSE)</f>
        <v>131</v>
      </c>
    </row>
    <row r="533" spans="1:8" x14ac:dyDescent="0.25">
      <c r="A533" s="6" t="s">
        <v>740</v>
      </c>
      <c r="B533" s="6">
        <v>25420</v>
      </c>
      <c r="C533" s="6" t="s">
        <v>741</v>
      </c>
      <c r="D533" s="6" t="str">
        <f>VLOOKUP($C533,'time arriving work calculations'!$C$3:$T$957,2,FALSE)</f>
        <v>Harrisburg, PA</v>
      </c>
      <c r="E533" s="10">
        <f>VLOOKUP($C533,'time arriving work calculations'!$C$3:$T$957,3,FALSE)</f>
        <v>0.27708333333333335</v>
      </c>
      <c r="F533" s="7">
        <f>VLOOKUP($C533,'time arriving work calculations'!$C$3:$T$957,8,FALSE)</f>
        <v>14.00000000000003</v>
      </c>
      <c r="G533" s="7">
        <f>VLOOKUP($C533,'time arriving work calculations'!$C$3:$T$957,13,FALSE)</f>
        <v>73.999999999999972</v>
      </c>
      <c r="H533" s="7">
        <f>VLOOKUP($C533,'time arriving work calculations'!$C$3:$T$957,18,FALSE)</f>
        <v>147.00000000000006</v>
      </c>
    </row>
    <row r="534" spans="1:8" x14ac:dyDescent="0.25">
      <c r="A534" s="6" t="s">
        <v>1108</v>
      </c>
      <c r="B534" s="6">
        <v>32820</v>
      </c>
      <c r="C534" s="6" t="s">
        <v>1109</v>
      </c>
      <c r="D534" s="6" t="str">
        <f>VLOOKUP($C534,'time arriving work calculations'!$C$3:$T$957,2,FALSE)</f>
        <v>Memphis, TN</v>
      </c>
      <c r="E534" s="10">
        <f>VLOOKUP($C534,'time arriving work calculations'!$C$3:$T$957,3,FALSE)</f>
        <v>0.2722222222222222</v>
      </c>
      <c r="F534" s="7">
        <f>VLOOKUP($C534,'time arriving work calculations'!$C$3:$T$957,8,FALSE)</f>
        <v>24.000000000000075</v>
      </c>
      <c r="G534" s="7">
        <f>VLOOKUP($C534,'time arriving work calculations'!$C$3:$T$957,13,FALSE)</f>
        <v>85.000000000000014</v>
      </c>
      <c r="H534" s="7">
        <f>VLOOKUP($C534,'time arriving work calculations'!$C$3:$T$957,18,FALSE)</f>
        <v>172.00000000000003</v>
      </c>
    </row>
    <row r="535" spans="1:8" x14ac:dyDescent="0.25">
      <c r="A535" s="6" t="s">
        <v>988</v>
      </c>
      <c r="B535" s="6">
        <v>30420</v>
      </c>
      <c r="C535" s="6" t="s">
        <v>989</v>
      </c>
      <c r="D535" s="6" t="str">
        <f>VLOOKUP($C535,'time arriving work calculations'!$C$3:$T$957,2,FALSE)</f>
        <v>Lexington, NE</v>
      </c>
      <c r="E535" s="10">
        <f>VLOOKUP($C535,'time arriving work calculations'!$C$3:$T$957,3,FALSE)</f>
        <v>0.29930555555555555</v>
      </c>
      <c r="F535" s="7">
        <f>VLOOKUP($C535,'time arriving work calculations'!$C$3:$T$957,8,FALSE)</f>
        <v>-33.000000000000043</v>
      </c>
      <c r="G535" s="7">
        <f>VLOOKUP($C535,'time arriving work calculations'!$C$3:$T$957,13,FALSE)</f>
        <v>34.999999999999957</v>
      </c>
      <c r="H535" s="7">
        <f>VLOOKUP($C535,'time arriving work calculations'!$C$3:$T$957,18,FALSE)</f>
        <v>112.99999999999993</v>
      </c>
    </row>
    <row r="536" spans="1:8" x14ac:dyDescent="0.25">
      <c r="A536" s="6" t="s">
        <v>1326</v>
      </c>
      <c r="B536" s="6">
        <v>37340</v>
      </c>
      <c r="C536" s="6" t="s">
        <v>1327</v>
      </c>
      <c r="D536" s="6" t="str">
        <f>VLOOKUP($C536,'time arriving work calculations'!$C$3:$T$957,2,FALSE)</f>
        <v>Palm Bay, FL</v>
      </c>
      <c r="E536" s="10">
        <f>VLOOKUP($C536,'time arriving work calculations'!$C$3:$T$957,3,FALSE)</f>
        <v>0.28888888888888892</v>
      </c>
      <c r="F536" s="7">
        <f>VLOOKUP($C536,'time arriving work calculations'!$C$3:$T$957,8,FALSE)</f>
        <v>0</v>
      </c>
      <c r="G536" s="7">
        <f>VLOOKUP($C536,'time arriving work calculations'!$C$3:$T$957,13,FALSE)</f>
        <v>59.999999999999943</v>
      </c>
      <c r="H536" s="7">
        <f>VLOOKUP($C536,'time arriving work calculations'!$C$3:$T$957,18,FALSE)</f>
        <v>131</v>
      </c>
    </row>
    <row r="537" spans="1:8" x14ac:dyDescent="0.25">
      <c r="A537" s="6" t="s">
        <v>1884</v>
      </c>
      <c r="B537" s="6">
        <v>49100</v>
      </c>
      <c r="C537" s="6" t="s">
        <v>1885</v>
      </c>
      <c r="D537" s="6" t="str">
        <f>VLOOKUP($C537,'time arriving work calculations'!$C$3:$T$957,2,FALSE)</f>
        <v>Winona, MN</v>
      </c>
      <c r="E537" s="10">
        <f>VLOOKUP($C537,'time arriving work calculations'!$C$3:$T$957,3,FALSE)</f>
        <v>0.27638888888888885</v>
      </c>
      <c r="F537" s="7">
        <f>VLOOKUP($C537,'time arriving work calculations'!$C$3:$T$957,8,FALSE)</f>
        <v>5.9999999999999787</v>
      </c>
      <c r="G537" s="7">
        <f>VLOOKUP($C537,'time arriving work calculations'!$C$3:$T$957,13,FALSE)</f>
        <v>69.000000000000071</v>
      </c>
      <c r="H537" s="7">
        <f>VLOOKUP($C537,'time arriving work calculations'!$C$3:$T$957,18,FALSE)</f>
        <v>174.00000000000011</v>
      </c>
    </row>
    <row r="538" spans="1:8" x14ac:dyDescent="0.25">
      <c r="A538" s="6" t="s">
        <v>592</v>
      </c>
      <c r="B538" s="6">
        <v>22260</v>
      </c>
      <c r="C538" s="6" t="s">
        <v>593</v>
      </c>
      <c r="D538" s="6" t="str">
        <f>VLOOKUP($C538,'time arriving work calculations'!$C$3:$T$957,2,FALSE)</f>
        <v>Fergus Falls, MN</v>
      </c>
      <c r="E538" s="10">
        <f>VLOOKUP($C538,'time arriving work calculations'!$C$3:$T$957,3,FALSE)</f>
        <v>0.28819444444444448</v>
      </c>
      <c r="F538" s="7">
        <f>VLOOKUP($C538,'time arriving work calculations'!$C$3:$T$957,8,FALSE)</f>
        <v>-8.0000000000000515</v>
      </c>
      <c r="G538" s="7">
        <f>VLOOKUP($C538,'time arriving work calculations'!$C$3:$T$957,13,FALSE)</f>
        <v>54.999999999999964</v>
      </c>
      <c r="H538" s="7">
        <f>VLOOKUP($C538,'time arriving work calculations'!$C$3:$T$957,18,FALSE)</f>
        <v>116</v>
      </c>
    </row>
    <row r="539" spans="1:8" x14ac:dyDescent="0.25">
      <c r="A539" s="6" t="s">
        <v>1668</v>
      </c>
      <c r="B539" s="6">
        <v>44420</v>
      </c>
      <c r="C539" s="6" t="s">
        <v>1669</v>
      </c>
      <c r="D539" s="6" t="str">
        <f>VLOOKUP($C539,'time arriving work calculations'!$C$3:$T$957,2,FALSE)</f>
        <v>Staunton, VA</v>
      </c>
      <c r="E539" s="10">
        <f>VLOOKUP($C539,'time arriving work calculations'!$C$3:$T$957,3,FALSE)</f>
        <v>0.28333333333333333</v>
      </c>
      <c r="F539" s="7">
        <f>VLOOKUP($C539,'time arriving work calculations'!$C$3:$T$957,8,FALSE)</f>
        <v>0</v>
      </c>
      <c r="G539" s="7">
        <f>VLOOKUP($C539,'time arriving work calculations'!$C$3:$T$957,13,FALSE)</f>
        <v>67</v>
      </c>
      <c r="H539" s="7">
        <f>VLOOKUP($C539,'time arriving work calculations'!$C$3:$T$957,18,FALSE)</f>
        <v>133</v>
      </c>
    </row>
    <row r="540" spans="1:8" x14ac:dyDescent="0.25">
      <c r="A540" s="6" t="s">
        <v>1604</v>
      </c>
      <c r="B540" s="6">
        <v>43140</v>
      </c>
      <c r="C540" s="6" t="s">
        <v>1605</v>
      </c>
      <c r="D540" s="6" t="str">
        <f>VLOOKUP($C540,'time arriving work calculations'!$C$3:$T$957,2,FALSE)</f>
        <v>Shelby, NC</v>
      </c>
      <c r="E540" s="10">
        <f>VLOOKUP($C540,'time arriving work calculations'!$C$3:$T$957,3,FALSE)</f>
        <v>0.2902777777777778</v>
      </c>
      <c r="F540" s="7">
        <f>VLOOKUP($C540,'time arriving work calculations'!$C$3:$T$957,8,FALSE)</f>
        <v>-4.9999999999999822</v>
      </c>
      <c r="G540" s="7">
        <f>VLOOKUP($C540,'time arriving work calculations'!$C$3:$T$957,13,FALSE)</f>
        <v>56.999999999999957</v>
      </c>
      <c r="H540" s="7">
        <f>VLOOKUP($C540,'time arriving work calculations'!$C$3:$T$957,18,FALSE)</f>
        <v>122.99999999999996</v>
      </c>
    </row>
    <row r="541" spans="1:8" x14ac:dyDescent="0.25">
      <c r="A541" s="6" t="s">
        <v>1426</v>
      </c>
      <c r="B541" s="6">
        <v>39380</v>
      </c>
      <c r="C541" s="6" t="s">
        <v>1427</v>
      </c>
      <c r="D541" s="6" t="str">
        <f>VLOOKUP($C541,'time arriving work calculations'!$C$3:$T$957,2,FALSE)</f>
        <v>Pueblo, CO</v>
      </c>
      <c r="E541" s="10">
        <f>VLOOKUP($C541,'time arriving work calculations'!$C$3:$T$957,3,FALSE)</f>
        <v>0.27152777777777776</v>
      </c>
      <c r="F541" s="7">
        <f>VLOOKUP($C541,'time arriving work calculations'!$C$3:$T$957,8,FALSE)</f>
        <v>13.99999999999995</v>
      </c>
      <c r="G541" s="7">
        <f>VLOOKUP($C541,'time arriving work calculations'!$C$3:$T$957,13,FALSE)</f>
        <v>80.000000000000028</v>
      </c>
      <c r="H541" s="7">
        <f>VLOOKUP($C541,'time arriving work calculations'!$C$3:$T$957,18,FALSE)</f>
        <v>173</v>
      </c>
    </row>
    <row r="542" spans="1:8" x14ac:dyDescent="0.25">
      <c r="A542" s="6" t="s">
        <v>708</v>
      </c>
      <c r="B542" s="6">
        <v>24740</v>
      </c>
      <c r="C542" s="6" t="s">
        <v>709</v>
      </c>
      <c r="D542" s="6" t="str">
        <f>VLOOKUP($C542,'time arriving work calculations'!$C$3:$T$957,2,FALSE)</f>
        <v>Greenville, MS</v>
      </c>
      <c r="E542" s="10">
        <f>VLOOKUP($C542,'time arriving work calculations'!$C$3:$T$957,3,FALSE)</f>
        <v>0.27569444444444446</v>
      </c>
      <c r="F542" s="7">
        <f>VLOOKUP($C542,'time arriving work calculations'!$C$3:$T$957,8,FALSE)</f>
        <v>17.999999999999936</v>
      </c>
      <c r="G542" s="7">
        <f>VLOOKUP($C542,'time arriving work calculations'!$C$3:$T$957,13,FALSE)</f>
        <v>72.999999999999986</v>
      </c>
      <c r="H542" s="7">
        <f>VLOOKUP($C542,'time arriving work calculations'!$C$3:$T$957,18,FALSE)</f>
        <v>148.00000000000003</v>
      </c>
    </row>
    <row r="543" spans="1:8" x14ac:dyDescent="0.25">
      <c r="A543" s="6" t="s">
        <v>912</v>
      </c>
      <c r="B543" s="6">
        <v>28900</v>
      </c>
      <c r="C543" s="6" t="s">
        <v>913</v>
      </c>
      <c r="D543" s="6" t="str">
        <f>VLOOKUP($C543,'time arriving work calculations'!$C$3:$T$957,2,FALSE)</f>
        <v>Klamath Falls, OR</v>
      </c>
      <c r="E543" s="10">
        <f>VLOOKUP($C543,'time arriving work calculations'!$C$3:$T$957,3,FALSE)</f>
        <v>0.27638888888888885</v>
      </c>
      <c r="F543" s="7">
        <f>VLOOKUP($C543,'time arriving work calculations'!$C$3:$T$957,8,FALSE)</f>
        <v>6.9999999999999751</v>
      </c>
      <c r="G543" s="7">
        <f>VLOOKUP($C543,'time arriving work calculations'!$C$3:$T$957,13,FALSE)</f>
        <v>72.000000000000057</v>
      </c>
      <c r="H543" s="7">
        <f>VLOOKUP($C543,'time arriving work calculations'!$C$3:$T$957,18,FALSE)</f>
        <v>150.00000000000003</v>
      </c>
    </row>
    <row r="544" spans="1:8" x14ac:dyDescent="0.25">
      <c r="A544" s="6" t="s">
        <v>1274</v>
      </c>
      <c r="B544" s="6">
        <v>36260</v>
      </c>
      <c r="C544" s="6" t="s">
        <v>1275</v>
      </c>
      <c r="D544" s="6" t="str">
        <f>VLOOKUP($C544,'time arriving work calculations'!$C$3:$T$957,2,FALSE)</f>
        <v>Ogden, UT</v>
      </c>
      <c r="E544" s="10">
        <f>VLOOKUP($C544,'time arriving work calculations'!$C$3:$T$957,3,FALSE)</f>
        <v>0.29166666666666669</v>
      </c>
      <c r="F544" s="7">
        <f>VLOOKUP($C544,'time arriving work calculations'!$C$3:$T$957,8,FALSE)</f>
        <v>-17.000000000000021</v>
      </c>
      <c r="G544" s="7">
        <f>VLOOKUP($C544,'time arriving work calculations'!$C$3:$T$957,13,FALSE)</f>
        <v>54.999999999999964</v>
      </c>
      <c r="H544" s="7">
        <f>VLOOKUP($C544,'time arriving work calculations'!$C$3:$T$957,18,FALSE)</f>
        <v>138</v>
      </c>
    </row>
    <row r="545" spans="1:8" x14ac:dyDescent="0.25">
      <c r="A545" s="6" t="s">
        <v>1754</v>
      </c>
      <c r="B545" s="6">
        <v>46140</v>
      </c>
      <c r="C545" s="6" t="s">
        <v>1755</v>
      </c>
      <c r="D545" s="6" t="str">
        <f>VLOOKUP($C545,'time arriving work calculations'!$C$3:$T$957,2,FALSE)</f>
        <v>Tulsa, OK</v>
      </c>
      <c r="E545" s="10">
        <f>VLOOKUP($C545,'time arriving work calculations'!$C$3:$T$957,3,FALSE)</f>
        <v>0.28888888888888892</v>
      </c>
      <c r="F545" s="7">
        <f>VLOOKUP($C545,'time arriving work calculations'!$C$3:$T$957,8,FALSE)</f>
        <v>-1.9999999999999929</v>
      </c>
      <c r="G545" s="7">
        <f>VLOOKUP($C545,'time arriving work calculations'!$C$3:$T$957,13,FALSE)</f>
        <v>58.99999999999995</v>
      </c>
      <c r="H545" s="7">
        <f>VLOOKUP($C545,'time arriving work calculations'!$C$3:$T$957,18,FALSE)</f>
        <v>126.99999999999994</v>
      </c>
    </row>
    <row r="546" spans="1:8" x14ac:dyDescent="0.25">
      <c r="A546" s="6" t="s">
        <v>610</v>
      </c>
      <c r="B546" s="6">
        <v>22580</v>
      </c>
      <c r="C546" s="6" t="s">
        <v>611</v>
      </c>
      <c r="D546" s="6" t="str">
        <f>VLOOKUP($C546,'time arriving work calculations'!$C$3:$T$957,2,FALSE)</f>
        <v>Forest City, NC</v>
      </c>
      <c r="E546" s="10">
        <f>VLOOKUP($C546,'time arriving work calculations'!$C$3:$T$957,3,FALSE)</f>
        <v>0.29166666666666669</v>
      </c>
      <c r="F546" s="7">
        <f>VLOOKUP($C546,'time arriving work calculations'!$C$3:$T$957,8,FALSE)</f>
        <v>-11.000000000000041</v>
      </c>
      <c r="G546" s="7">
        <f>VLOOKUP($C546,'time arriving work calculations'!$C$3:$T$957,13,FALSE)</f>
        <v>52.999999999999972</v>
      </c>
      <c r="H546" s="7">
        <f>VLOOKUP($C546,'time arriving work calculations'!$C$3:$T$957,18,FALSE)</f>
        <v>130.99999999999994</v>
      </c>
    </row>
    <row r="547" spans="1:8" x14ac:dyDescent="0.25">
      <c r="A547" s="6" t="s">
        <v>190</v>
      </c>
      <c r="B547" s="6">
        <v>13860</v>
      </c>
      <c r="C547" s="6" t="s">
        <v>191</v>
      </c>
      <c r="D547" s="6" t="str">
        <f>VLOOKUP($C547,'time arriving work calculations'!$C$3:$T$957,2,FALSE)</f>
        <v>Bishop, CA</v>
      </c>
      <c r="E547" s="10">
        <f>VLOOKUP($C547,'time arriving work calculations'!$C$3:$T$957,3,FALSE)</f>
        <v>0.26805555555555555</v>
      </c>
      <c r="F547" s="7">
        <f>VLOOKUP($C547,'time arriving work calculations'!$C$3:$T$957,8,FALSE)</f>
        <v>24.999999999999993</v>
      </c>
      <c r="G547" s="7">
        <f>VLOOKUP($C547,'time arriving work calculations'!$C$3:$T$957,13,FALSE)</f>
        <v>78.999999999999972</v>
      </c>
      <c r="H547" s="7">
        <f>VLOOKUP($C547,'time arriving work calculations'!$C$3:$T$957,18,FALSE)</f>
        <v>146.99999999999994</v>
      </c>
    </row>
    <row r="548" spans="1:8" x14ac:dyDescent="0.25">
      <c r="A548" s="6" t="s">
        <v>636</v>
      </c>
      <c r="B548" s="6">
        <v>23180</v>
      </c>
      <c r="C548" s="6" t="s">
        <v>637</v>
      </c>
      <c r="D548" s="6" t="str">
        <f>VLOOKUP($C548,'time arriving work calculations'!$C$3:$T$957,2,FALSE)</f>
        <v>Frankfort, KY</v>
      </c>
      <c r="E548" s="10">
        <f>VLOOKUP($C548,'time arriving work calculations'!$C$3:$T$957,3,FALSE)</f>
        <v>0.29930555555555555</v>
      </c>
      <c r="F548" s="7">
        <f>VLOOKUP($C548,'time arriving work calculations'!$C$3:$T$957,8,FALSE)</f>
        <v>-10.000000000000044</v>
      </c>
      <c r="G548" s="7">
        <f>VLOOKUP($C548,'time arriving work calculations'!$C$3:$T$957,13,FALSE)</f>
        <v>42.000000000000014</v>
      </c>
      <c r="H548" s="7">
        <f>VLOOKUP($C548,'time arriving work calculations'!$C$3:$T$957,18,FALSE)</f>
        <v>105.00000000000003</v>
      </c>
    </row>
    <row r="549" spans="1:8" x14ac:dyDescent="0.25">
      <c r="A549" s="6" t="s">
        <v>1432</v>
      </c>
      <c r="B549" s="6">
        <v>39500</v>
      </c>
      <c r="C549" s="6" t="s">
        <v>1433</v>
      </c>
      <c r="D549" s="6" t="str">
        <f>VLOOKUP($C549,'time arriving work calculations'!$C$3:$T$957,2,FALSE)</f>
        <v>Quincy, IL</v>
      </c>
      <c r="E549" s="10">
        <f>VLOOKUP($C549,'time arriving work calculations'!$C$3:$T$957,3,FALSE)</f>
        <v>0.27569444444444446</v>
      </c>
      <c r="F549" s="7">
        <f>VLOOKUP($C549,'time arriving work calculations'!$C$3:$T$957,8,FALSE)</f>
        <v>16.99999999999994</v>
      </c>
      <c r="G549" s="7">
        <f>VLOOKUP($C549,'time arriving work calculations'!$C$3:$T$957,13,FALSE)</f>
        <v>73.999999999999972</v>
      </c>
      <c r="H549" s="7">
        <f>VLOOKUP($C549,'time arriving work calculations'!$C$3:$T$957,18,FALSE)</f>
        <v>144.00000000000006</v>
      </c>
    </row>
    <row r="550" spans="1:8" x14ac:dyDescent="0.25">
      <c r="A550" s="6" t="s">
        <v>460</v>
      </c>
      <c r="B550" s="6">
        <v>19580</v>
      </c>
      <c r="C550" s="6" t="s">
        <v>461</v>
      </c>
      <c r="D550" s="6" t="str">
        <f>VLOOKUP($C550,'time arriving work calculations'!$C$3:$T$957,2,FALSE)</f>
        <v>Defiance, OH</v>
      </c>
      <c r="E550" s="10">
        <f>VLOOKUP($C550,'time arriving work calculations'!$C$3:$T$957,3,FALSE)</f>
        <v>0.29791666666666666</v>
      </c>
      <c r="F550" s="7">
        <f>VLOOKUP($C550,'time arriving work calculations'!$C$3:$T$957,8,FALSE)</f>
        <v>-30.000000000000053</v>
      </c>
      <c r="G550" s="7">
        <f>VLOOKUP($C550,'time arriving work calculations'!$C$3:$T$957,13,FALSE)</f>
        <v>43.000000000000007</v>
      </c>
      <c r="H550" s="7">
        <f>VLOOKUP($C550,'time arriving work calculations'!$C$3:$T$957,18,FALSE)</f>
        <v>195.00000000000006</v>
      </c>
    </row>
    <row r="551" spans="1:8" x14ac:dyDescent="0.25">
      <c r="A551" s="6" t="s">
        <v>348</v>
      </c>
      <c r="B551" s="6">
        <v>17260</v>
      </c>
      <c r="C551" s="6" t="s">
        <v>349</v>
      </c>
      <c r="D551" s="6" t="str">
        <f>VLOOKUP($C551,'time arriving work calculations'!$C$3:$T$957,2,FALSE)</f>
        <v>Clarksdale, MS</v>
      </c>
      <c r="E551" s="10">
        <f>VLOOKUP($C551,'time arriving work calculations'!$C$3:$T$957,3,FALSE)</f>
        <v>0.27430555555555552</v>
      </c>
      <c r="F551" s="7">
        <f>VLOOKUP($C551,'time arriving work calculations'!$C$3:$T$957,8,FALSE)</f>
        <v>23</v>
      </c>
      <c r="G551" s="7">
        <f>VLOOKUP($C551,'time arriving work calculations'!$C$3:$T$957,13,FALSE)</f>
        <v>74.000000000000057</v>
      </c>
      <c r="H551" s="7">
        <f>VLOOKUP($C551,'time arriving work calculations'!$C$3:$T$957,18,FALSE)</f>
        <v>165.00000000000011</v>
      </c>
    </row>
    <row r="552" spans="1:8" x14ac:dyDescent="0.25">
      <c r="A552" s="6" t="s">
        <v>1670</v>
      </c>
      <c r="B552" s="6">
        <v>44500</v>
      </c>
      <c r="C552" s="6" t="s">
        <v>1671</v>
      </c>
      <c r="D552" s="6" t="str">
        <f>VLOOKUP($C552,'time arriving work calculations'!$C$3:$T$957,2,FALSE)</f>
        <v>Stephenville, TX</v>
      </c>
      <c r="E552" s="10">
        <f>VLOOKUP($C552,'time arriving work calculations'!$C$3:$T$957,3,FALSE)</f>
        <v>0.29583333333333334</v>
      </c>
      <c r="F552" s="7">
        <f>VLOOKUP($C552,'time arriving work calculations'!$C$3:$T$957,8,FALSE)</f>
        <v>-5.9999999999999787</v>
      </c>
      <c r="G552" s="7">
        <f>VLOOKUP($C552,'time arriving work calculations'!$C$3:$T$957,13,FALSE)</f>
        <v>42.000000000000014</v>
      </c>
      <c r="H552" s="7">
        <f>VLOOKUP($C552,'time arriving work calculations'!$C$3:$T$957,18,FALSE)</f>
        <v>118.00000000000007</v>
      </c>
    </row>
    <row r="553" spans="1:8" x14ac:dyDescent="0.25">
      <c r="A553" s="6" t="s">
        <v>282</v>
      </c>
      <c r="B553" s="6">
        <v>15820</v>
      </c>
      <c r="C553" s="6" t="s">
        <v>283</v>
      </c>
      <c r="D553" s="6" t="str">
        <f>VLOOKUP($C553,'time arriving work calculations'!$C$3:$T$957,2,FALSE)</f>
        <v>Campbellsville, KY</v>
      </c>
      <c r="E553" s="10">
        <f>VLOOKUP($C553,'time arriving work calculations'!$C$3:$T$957,3,FALSE)</f>
        <v>0.30069444444444443</v>
      </c>
      <c r="F553" s="7">
        <f>VLOOKUP($C553,'time arriving work calculations'!$C$3:$T$957,8,FALSE)</f>
        <v>-31.00000000000005</v>
      </c>
      <c r="G553" s="7">
        <f>VLOOKUP($C553,'time arriving work calculations'!$C$3:$T$957,13,FALSE)</f>
        <v>36.000000000000028</v>
      </c>
      <c r="H553" s="7">
        <f>VLOOKUP($C553,'time arriving work calculations'!$C$3:$T$957,18,FALSE)</f>
        <v>103.00000000000003</v>
      </c>
    </row>
    <row r="554" spans="1:8" x14ac:dyDescent="0.25">
      <c r="A554" s="6" t="s">
        <v>1612</v>
      </c>
      <c r="B554" s="6">
        <v>43300</v>
      </c>
      <c r="C554" s="6" t="s">
        <v>1613</v>
      </c>
      <c r="D554" s="6" t="str">
        <f>VLOOKUP($C554,'time arriving work calculations'!$C$3:$T$957,2,FALSE)</f>
        <v>Sherman, TX</v>
      </c>
      <c r="E554" s="10">
        <f>VLOOKUP($C554,'time arriving work calculations'!$C$3:$T$957,3,FALSE)</f>
        <v>0.29097222222222224</v>
      </c>
      <c r="F554" s="7">
        <f>VLOOKUP($C554,'time arriving work calculations'!$C$3:$T$957,8,FALSE)</f>
        <v>-15.000000000000107</v>
      </c>
      <c r="G554" s="7">
        <f>VLOOKUP($C554,'time arriving work calculations'!$C$3:$T$957,13,FALSE)</f>
        <v>54.999999999999964</v>
      </c>
      <c r="H554" s="7">
        <f>VLOOKUP($C554,'time arriving work calculations'!$C$3:$T$957,18,FALSE)</f>
        <v>142.00000000000006</v>
      </c>
    </row>
    <row r="555" spans="1:8" x14ac:dyDescent="0.25">
      <c r="A555" s="6" t="s">
        <v>816</v>
      </c>
      <c r="B555" s="6">
        <v>26860</v>
      </c>
      <c r="C555" s="6" t="s">
        <v>817</v>
      </c>
      <c r="D555" s="6" t="str">
        <f>VLOOKUP($C555,'time arriving work calculations'!$C$3:$T$957,2,FALSE)</f>
        <v>Indiana, PA</v>
      </c>
      <c r="E555" s="10">
        <f>VLOOKUP($C555,'time arriving work calculations'!$C$3:$T$957,3,FALSE)</f>
        <v>0.28333333333333333</v>
      </c>
      <c r="F555" s="7">
        <f>VLOOKUP($C555,'time arriving work calculations'!$C$3:$T$957,8,FALSE)</f>
        <v>-7.0000000000000551</v>
      </c>
      <c r="G555" s="7">
        <f>VLOOKUP($C555,'time arriving work calculations'!$C$3:$T$957,13,FALSE)</f>
        <v>66</v>
      </c>
      <c r="H555" s="7">
        <f>VLOOKUP($C555,'time arriving work calculations'!$C$3:$T$957,18,FALSE)</f>
        <v>158</v>
      </c>
    </row>
    <row r="556" spans="1:8" x14ac:dyDescent="0.25">
      <c r="A556" s="6" t="s">
        <v>320</v>
      </c>
      <c r="B556" s="6">
        <v>16620</v>
      </c>
      <c r="C556" s="6" t="s">
        <v>321</v>
      </c>
      <c r="D556" s="6" t="str">
        <f>VLOOKUP($C556,'time arriving work calculations'!$C$3:$T$957,2,FALSE)</f>
        <v>Charleston, WV</v>
      </c>
      <c r="E556" s="10">
        <f>VLOOKUP($C556,'time arriving work calculations'!$C$3:$T$957,3,FALSE)</f>
        <v>0.29097222222222224</v>
      </c>
      <c r="F556" s="7">
        <f>VLOOKUP($C556,'time arriving work calculations'!$C$3:$T$957,8,FALSE)</f>
        <v>-4.9999999999999822</v>
      </c>
      <c r="G556" s="7">
        <f>VLOOKUP($C556,'time arriving work calculations'!$C$3:$T$957,13,FALSE)</f>
        <v>56.999999999999957</v>
      </c>
      <c r="H556" s="7">
        <f>VLOOKUP($C556,'time arriving work calculations'!$C$3:$T$957,18,FALSE)</f>
        <v>123.99999999999997</v>
      </c>
    </row>
    <row r="557" spans="1:8" x14ac:dyDescent="0.25">
      <c r="A557" s="6" t="s">
        <v>878</v>
      </c>
      <c r="B557" s="6">
        <v>28140</v>
      </c>
      <c r="C557" s="6" t="s">
        <v>879</v>
      </c>
      <c r="D557" s="6" t="str">
        <f>VLOOKUP($C557,'time arriving work calculations'!$C$3:$T$957,2,FALSE)</f>
        <v>Kansas City, MO</v>
      </c>
      <c r="E557" s="10">
        <f>VLOOKUP($C557,'time arriving work calculations'!$C$3:$T$957,3,FALSE)</f>
        <v>0.28472222222222221</v>
      </c>
      <c r="F557" s="7">
        <f>VLOOKUP($C557,'time arriving work calculations'!$C$3:$T$957,8,FALSE)</f>
        <v>6.0000000000000586</v>
      </c>
      <c r="G557" s="7">
        <f>VLOOKUP($C557,'time arriving work calculations'!$C$3:$T$957,13,FALSE)</f>
        <v>67</v>
      </c>
      <c r="H557" s="7">
        <f>VLOOKUP($C557,'time arriving work calculations'!$C$3:$T$957,18,FALSE)</f>
        <v>136</v>
      </c>
    </row>
    <row r="558" spans="1:8" x14ac:dyDescent="0.25">
      <c r="A558" s="6" t="s">
        <v>150</v>
      </c>
      <c r="B558" s="6">
        <v>13020</v>
      </c>
      <c r="C558" s="6" t="s">
        <v>151</v>
      </c>
      <c r="D558" s="6" t="str">
        <f>VLOOKUP($C558,'time arriving work calculations'!$C$3:$T$957,2,FALSE)</f>
        <v>Bay City, MI</v>
      </c>
      <c r="E558" s="10">
        <f>VLOOKUP($C558,'time arriving work calculations'!$C$3:$T$957,3,FALSE)</f>
        <v>0.29652777777777778</v>
      </c>
      <c r="F558" s="7">
        <f>VLOOKUP($C558,'time arriving work calculations'!$C$3:$T$957,8,FALSE)</f>
        <v>-16.000000000000021</v>
      </c>
      <c r="G558" s="7">
        <f>VLOOKUP($C558,'time arriving work calculations'!$C$3:$T$957,13,FALSE)</f>
        <v>46.999999999999993</v>
      </c>
      <c r="H558" s="7">
        <f>VLOOKUP($C558,'time arriving work calculations'!$C$3:$T$957,18,FALSE)</f>
        <v>138.00000000000006</v>
      </c>
    </row>
    <row r="559" spans="1:8" x14ac:dyDescent="0.25">
      <c r="A559" s="6" t="s">
        <v>1132</v>
      </c>
      <c r="B559" s="6">
        <v>33300</v>
      </c>
      <c r="C559" s="6" t="s">
        <v>1133</v>
      </c>
      <c r="D559" s="6" t="str">
        <f>VLOOKUP($C559,'time arriving work calculations'!$C$3:$T$957,2,FALSE)</f>
        <v>Milledgeville, GA</v>
      </c>
      <c r="E559" s="10">
        <f>VLOOKUP($C559,'time arriving work calculations'!$C$3:$T$957,3,FALSE)</f>
        <v>0.29583333333333334</v>
      </c>
      <c r="F559" s="7">
        <f>VLOOKUP($C559,'time arriving work calculations'!$C$3:$T$957,8,FALSE)</f>
        <v>-11.000000000000041</v>
      </c>
      <c r="G559" s="7">
        <f>VLOOKUP($C559,'time arriving work calculations'!$C$3:$T$957,13,FALSE)</f>
        <v>46</v>
      </c>
      <c r="H559" s="7">
        <f>VLOOKUP($C559,'time arriving work calculations'!$C$3:$T$957,18,FALSE)</f>
        <v>165.99999999999997</v>
      </c>
    </row>
    <row r="560" spans="1:8" x14ac:dyDescent="0.25">
      <c r="A560" s="6" t="s">
        <v>224</v>
      </c>
      <c r="B560" s="6">
        <v>14540</v>
      </c>
      <c r="C560" s="6" t="s">
        <v>225</v>
      </c>
      <c r="D560" s="6" t="str">
        <f>VLOOKUP($C560,'time arriving work calculations'!$C$3:$T$957,2,FALSE)</f>
        <v>Bowling Green, KY</v>
      </c>
      <c r="E560" s="10">
        <f>VLOOKUP($C560,'time arriving work calculations'!$C$3:$T$957,3,FALSE)</f>
        <v>0.26250000000000001</v>
      </c>
      <c r="F560" s="7">
        <f>VLOOKUP($C560,'time arriving work calculations'!$C$3:$T$957,8,FALSE)</f>
        <v>33.999999999999957</v>
      </c>
      <c r="G560" s="7">
        <f>VLOOKUP($C560,'time arriving work calculations'!$C$3:$T$957,13,FALSE)</f>
        <v>94.999999999999986</v>
      </c>
      <c r="H560" s="7">
        <f>VLOOKUP($C560,'time arriving work calculations'!$C$3:$T$957,18,FALSE)</f>
        <v>212.00000000000006</v>
      </c>
    </row>
    <row r="561" spans="1:8" x14ac:dyDescent="0.25">
      <c r="A561" s="6" t="s">
        <v>1142</v>
      </c>
      <c r="B561" s="6">
        <v>33500</v>
      </c>
      <c r="C561" s="6" t="s">
        <v>1143</v>
      </c>
      <c r="D561" s="6" t="str">
        <f>VLOOKUP($C561,'time arriving work calculations'!$C$3:$T$957,2,FALSE)</f>
        <v>Minot, ND</v>
      </c>
      <c r="E561" s="10">
        <f>VLOOKUP($C561,'time arriving work calculations'!$C$3:$T$957,3,FALSE)</f>
        <v>0.30277777777777776</v>
      </c>
      <c r="F561" s="7">
        <f>VLOOKUP($C561,'time arriving work calculations'!$C$3:$T$957,8,FALSE)</f>
        <v>-23</v>
      </c>
      <c r="G561" s="7">
        <f>VLOOKUP($C561,'time arriving work calculations'!$C$3:$T$957,13,FALSE)</f>
        <v>33.000000000000043</v>
      </c>
      <c r="H561" s="7">
        <f>VLOOKUP($C561,'time arriving work calculations'!$C$3:$T$957,18,FALSE)</f>
        <v>90.000000000000085</v>
      </c>
    </row>
    <row r="562" spans="1:8" x14ac:dyDescent="0.25">
      <c r="A562" s="6" t="s">
        <v>818</v>
      </c>
      <c r="B562" s="6">
        <v>26900</v>
      </c>
      <c r="C562" s="6" t="s">
        <v>819</v>
      </c>
      <c r="D562" s="6" t="str">
        <f>VLOOKUP($C562,'time arriving work calculations'!$C$3:$T$957,2,FALSE)</f>
        <v>Indianapolis, IN</v>
      </c>
      <c r="E562" s="10">
        <f>VLOOKUP($C562,'time arriving work calculations'!$C$3:$T$957,3,FALSE)</f>
        <v>0.30277777777777776</v>
      </c>
      <c r="F562" s="7">
        <f>VLOOKUP($C562,'time arriving work calculations'!$C$3:$T$957,8,FALSE)</f>
        <v>-15.999999999999943</v>
      </c>
      <c r="G562" s="7">
        <f>VLOOKUP($C562,'time arriving work calculations'!$C$3:$T$957,13,FALSE)</f>
        <v>42.000000000000014</v>
      </c>
      <c r="H562" s="7">
        <f>VLOOKUP($C562,'time arriving work calculations'!$C$3:$T$957,18,FALSE)</f>
        <v>118.00000000000007</v>
      </c>
    </row>
    <row r="563" spans="1:8" x14ac:dyDescent="0.25">
      <c r="A563" s="6" t="s">
        <v>336</v>
      </c>
      <c r="B563" s="6">
        <v>16980</v>
      </c>
      <c r="C563" s="6" t="s">
        <v>337</v>
      </c>
      <c r="D563" s="6" t="str">
        <f>VLOOKUP($C563,'time arriving work calculations'!$C$3:$T$957,2,FALSE)</f>
        <v>Chicago, IL</v>
      </c>
      <c r="E563" s="10">
        <f>VLOOKUP($C563,'time arriving work calculations'!$C$3:$T$957,3,FALSE)</f>
        <v>0.26597222222222222</v>
      </c>
      <c r="F563" s="7">
        <f>VLOOKUP($C563,'time arriving work calculations'!$C$3:$T$957,8,FALSE)</f>
        <v>26.999999999999986</v>
      </c>
      <c r="G563" s="7">
        <f>VLOOKUP($C563,'time arriving work calculations'!$C$3:$T$957,13,FALSE)</f>
        <v>100.99999999999997</v>
      </c>
      <c r="H563" s="7">
        <f>VLOOKUP($C563,'time arriving work calculations'!$C$3:$T$957,18,FALSE)</f>
        <v>181.99999999999991</v>
      </c>
    </row>
    <row r="564" spans="1:8" x14ac:dyDescent="0.25">
      <c r="A564" s="6" t="s">
        <v>90</v>
      </c>
      <c r="B564" s="6">
        <v>11740</v>
      </c>
      <c r="C564" s="6" t="s">
        <v>91</v>
      </c>
      <c r="D564" s="6" t="str">
        <f>VLOOKUP($C564,'time arriving work calculations'!$C$3:$T$957,2,FALSE)</f>
        <v>Ashland, OH</v>
      </c>
      <c r="E564" s="10">
        <f>VLOOKUP($C564,'time arriving work calculations'!$C$3:$T$957,3,FALSE)</f>
        <v>0.29236111111111113</v>
      </c>
      <c r="F564" s="7">
        <f>VLOOKUP($C564,'time arriving work calculations'!$C$3:$T$957,8,FALSE)</f>
        <v>-16.000000000000103</v>
      </c>
      <c r="G564" s="7">
        <f>VLOOKUP($C564,'time arriving work calculations'!$C$3:$T$957,13,FALSE)</f>
        <v>52.999999999999972</v>
      </c>
      <c r="H564" s="7">
        <f>VLOOKUP($C564,'time arriving work calculations'!$C$3:$T$957,18,FALSE)</f>
        <v>142.00000000000006</v>
      </c>
    </row>
    <row r="565" spans="1:8" x14ac:dyDescent="0.25">
      <c r="A565" s="6" t="s">
        <v>314</v>
      </c>
      <c r="B565" s="6">
        <v>16500</v>
      </c>
      <c r="C565" s="6" t="s">
        <v>315</v>
      </c>
      <c r="D565" s="6" t="str">
        <f>VLOOKUP($C565,'time arriving work calculations'!$C$3:$T$957,2,FALSE)</f>
        <v>Centralia, WA</v>
      </c>
      <c r="E565" s="10">
        <f>VLOOKUP($C565,'time arriving work calculations'!$C$3:$T$957,3,FALSE)</f>
        <v>0.27986111111111112</v>
      </c>
      <c r="F565" s="7">
        <f>VLOOKUP($C565,'time arriving work calculations'!$C$3:$T$957,8,FALSE)</f>
        <v>-11.000000000000041</v>
      </c>
      <c r="G565" s="7">
        <f>VLOOKUP($C565,'time arriving work calculations'!$C$3:$T$957,13,FALSE)</f>
        <v>72.999999999999986</v>
      </c>
      <c r="H565" s="7">
        <f>VLOOKUP($C565,'time arriving work calculations'!$C$3:$T$957,18,FALSE)</f>
        <v>160.00000000000006</v>
      </c>
    </row>
    <row r="566" spans="1:8" x14ac:dyDescent="0.25">
      <c r="A566" s="6" t="s">
        <v>1076</v>
      </c>
      <c r="B566" s="6">
        <v>32260</v>
      </c>
      <c r="C566" s="6" t="s">
        <v>1077</v>
      </c>
      <c r="D566" s="6" t="str">
        <f>VLOOKUP($C566,'time arriving work calculations'!$C$3:$T$957,2,FALSE)</f>
        <v>Marshalltown, IA</v>
      </c>
      <c r="E566" s="10">
        <f>VLOOKUP($C566,'time arriving work calculations'!$C$3:$T$957,3,FALSE)</f>
        <v>0.27986111111111112</v>
      </c>
      <c r="F566" s="7">
        <f>VLOOKUP($C566,'time arriving work calculations'!$C$3:$T$957,8,FALSE)</f>
        <v>1.999999999999913</v>
      </c>
      <c r="G566" s="7">
        <f>VLOOKUP($C566,'time arriving work calculations'!$C$3:$T$957,13,FALSE)</f>
        <v>65.000000000000014</v>
      </c>
      <c r="H566" s="7">
        <f>VLOOKUP($C566,'time arriving work calculations'!$C$3:$T$957,18,FALSE)</f>
        <v>197.00000000000011</v>
      </c>
    </row>
    <row r="567" spans="1:8" x14ac:dyDescent="0.25">
      <c r="A567" s="6" t="s">
        <v>456</v>
      </c>
      <c r="B567" s="6">
        <v>19500</v>
      </c>
      <c r="C567" s="6" t="s">
        <v>457</v>
      </c>
      <c r="D567" s="6" t="str">
        <f>VLOOKUP($C567,'time arriving work calculations'!$C$3:$T$957,2,FALSE)</f>
        <v>Decatur, IL</v>
      </c>
      <c r="E567" s="10">
        <f>VLOOKUP($C567,'time arriving work calculations'!$C$3:$T$957,3,FALSE)</f>
        <v>0.26944444444444443</v>
      </c>
      <c r="F567" s="7">
        <f>VLOOKUP($C567,'time arriving work calculations'!$C$3:$T$957,8,FALSE)</f>
        <v>21.000000000000007</v>
      </c>
      <c r="G567" s="7">
        <f>VLOOKUP($C567,'time arriving work calculations'!$C$3:$T$957,13,FALSE)</f>
        <v>83.000000000000028</v>
      </c>
      <c r="H567" s="7">
        <f>VLOOKUP($C567,'time arriving work calculations'!$C$3:$T$957,18,FALSE)</f>
        <v>176.00000000000011</v>
      </c>
    </row>
    <row r="568" spans="1:8" x14ac:dyDescent="0.25">
      <c r="A568" s="6" t="s">
        <v>674</v>
      </c>
      <c r="B568" s="6">
        <v>24020</v>
      </c>
      <c r="C568" s="6" t="s">
        <v>675</v>
      </c>
      <c r="D568" s="6" t="str">
        <f>VLOOKUP($C568,'time arriving work calculations'!$C$3:$T$957,2,FALSE)</f>
        <v>Glens Falls, NY</v>
      </c>
      <c r="E568" s="10">
        <f>VLOOKUP($C568,'time arriving work calculations'!$C$3:$T$957,3,FALSE)</f>
        <v>0.26805555555555555</v>
      </c>
      <c r="F568" s="7">
        <f>VLOOKUP($C568,'time arriving work calculations'!$C$3:$T$957,8,FALSE)</f>
        <v>21.999999999999922</v>
      </c>
      <c r="G568" s="7">
        <f>VLOOKUP($C568,'time arriving work calculations'!$C$3:$T$957,13,FALSE)</f>
        <v>88</v>
      </c>
      <c r="H568" s="7">
        <f>VLOOKUP($C568,'time arriving work calculations'!$C$3:$T$957,18,FALSE)</f>
        <v>168.99999999999997</v>
      </c>
    </row>
    <row r="569" spans="1:8" x14ac:dyDescent="0.25">
      <c r="A569" s="6" t="s">
        <v>786</v>
      </c>
      <c r="B569" s="6">
        <v>26300</v>
      </c>
      <c r="C569" s="6" t="s">
        <v>787</v>
      </c>
      <c r="D569" s="6" t="str">
        <f>VLOOKUP($C569,'time arriving work calculations'!$C$3:$T$957,2,FALSE)</f>
        <v>Hot Springs, AR</v>
      </c>
      <c r="E569" s="10">
        <f>VLOOKUP($C569,'time arriving work calculations'!$C$3:$T$957,3,FALSE)</f>
        <v>0.28125</v>
      </c>
      <c r="F569" s="7">
        <f>VLOOKUP($C569,'time arriving work calculations'!$C$3:$T$957,8,FALSE)</f>
        <v>12.999999999999954</v>
      </c>
      <c r="G569" s="7">
        <f>VLOOKUP($C569,'time arriving work calculations'!$C$3:$T$957,13,FALSE)</f>
        <v>68</v>
      </c>
      <c r="H569" s="7">
        <f>VLOOKUP($C569,'time arriving work calculations'!$C$3:$T$957,18,FALSE)</f>
        <v>142.00000000000006</v>
      </c>
    </row>
    <row r="570" spans="1:8" x14ac:dyDescent="0.25">
      <c r="A570" s="6" t="s">
        <v>616</v>
      </c>
      <c r="B570" s="6">
        <v>22700</v>
      </c>
      <c r="C570" s="6" t="s">
        <v>617</v>
      </c>
      <c r="D570" s="6" t="str">
        <f>VLOOKUP($C570,'time arriving work calculations'!$C$3:$T$957,2,FALSE)</f>
        <v>Fort Dodge, IA</v>
      </c>
      <c r="E570" s="10">
        <f>VLOOKUP($C570,'time arriving work calculations'!$C$3:$T$957,3,FALSE)</f>
        <v>0.28333333333333333</v>
      </c>
      <c r="F570" s="7">
        <f>VLOOKUP($C570,'time arriving work calculations'!$C$3:$T$957,8,FALSE)</f>
        <v>-5.0000000000000622</v>
      </c>
      <c r="G570" s="7">
        <f>VLOOKUP($C570,'time arriving work calculations'!$C$3:$T$957,13,FALSE)</f>
        <v>60.000000000000021</v>
      </c>
      <c r="H570" s="7">
        <f>VLOOKUP($C570,'time arriving work calculations'!$C$3:$T$957,18,FALSE)</f>
        <v>154</v>
      </c>
    </row>
    <row r="571" spans="1:8" x14ac:dyDescent="0.25">
      <c r="A571" s="6" t="s">
        <v>1392</v>
      </c>
      <c r="B571" s="6">
        <v>38620</v>
      </c>
      <c r="C571" s="6" t="s">
        <v>1393</v>
      </c>
      <c r="D571" s="6" t="str">
        <f>VLOOKUP($C571,'time arriving work calculations'!$C$3:$T$957,2,FALSE)</f>
        <v>Ponca City, OK</v>
      </c>
      <c r="E571" s="10">
        <f>VLOOKUP($C571,'time arriving work calculations'!$C$3:$T$957,3,FALSE)</f>
        <v>0.29166666666666669</v>
      </c>
      <c r="F571" s="7">
        <f>VLOOKUP($C571,'time arriving work calculations'!$C$3:$T$957,8,FALSE)</f>
        <v>-15.000000000000027</v>
      </c>
      <c r="G571" s="7">
        <f>VLOOKUP($C571,'time arriving work calculations'!$C$3:$T$957,13,FALSE)</f>
        <v>47.999999999999986</v>
      </c>
      <c r="H571" s="7">
        <f>VLOOKUP($C571,'time arriving work calculations'!$C$3:$T$957,18,FALSE)</f>
        <v>113</v>
      </c>
    </row>
    <row r="572" spans="1:8" x14ac:dyDescent="0.25">
      <c r="A572" s="6" t="s">
        <v>1134</v>
      </c>
      <c r="B572" s="6">
        <v>33340</v>
      </c>
      <c r="C572" s="6" t="s">
        <v>1135</v>
      </c>
      <c r="D572" s="6" t="str">
        <f>VLOOKUP($C572,'time arriving work calculations'!$C$3:$T$957,2,FALSE)</f>
        <v>Milwaukee, WI</v>
      </c>
      <c r="E572" s="10">
        <f>VLOOKUP($C572,'time arriving work calculations'!$C$3:$T$957,3,FALSE)</f>
        <v>0.26666666666666666</v>
      </c>
      <c r="F572" s="7">
        <f>VLOOKUP($C572,'time arriving work calculations'!$C$3:$T$957,8,FALSE)</f>
        <v>30.000000000000053</v>
      </c>
      <c r="G572" s="7">
        <f>VLOOKUP($C572,'time arriving work calculations'!$C$3:$T$957,13,FALSE)</f>
        <v>92.999999999999986</v>
      </c>
      <c r="H572" s="7">
        <f>VLOOKUP($C572,'time arriving work calculations'!$C$3:$T$957,18,FALSE)</f>
        <v>181</v>
      </c>
    </row>
    <row r="573" spans="1:8" x14ac:dyDescent="0.25">
      <c r="A573" s="6" t="s">
        <v>1894</v>
      </c>
      <c r="B573" s="6">
        <v>49380</v>
      </c>
      <c r="C573" s="6" t="s">
        <v>1895</v>
      </c>
      <c r="D573" s="6" t="str">
        <f>VLOOKUP($C573,'time arriving work calculations'!$C$3:$T$957,2,FALSE)</f>
        <v>Worthington, MN</v>
      </c>
      <c r="E573" s="10">
        <f>VLOOKUP($C573,'time arriving work calculations'!$C$3:$T$957,3,FALSE)</f>
        <v>0.28750000000000003</v>
      </c>
      <c r="F573" s="7">
        <f>VLOOKUP($C573,'time arriving work calculations'!$C$3:$T$957,8,FALSE)</f>
        <v>-21.000000000000085</v>
      </c>
      <c r="G573" s="7">
        <f>VLOOKUP($C573,'time arriving work calculations'!$C$3:$T$957,13,FALSE)</f>
        <v>53.999999999999972</v>
      </c>
      <c r="H573" s="7">
        <f>VLOOKUP($C573,'time arriving work calculations'!$C$3:$T$957,18,FALSE)</f>
        <v>169.00000000000003</v>
      </c>
    </row>
    <row r="574" spans="1:8" x14ac:dyDescent="0.25">
      <c r="A574" s="6" t="s">
        <v>692</v>
      </c>
      <c r="B574" s="6">
        <v>24420</v>
      </c>
      <c r="C574" s="6" t="s">
        <v>693</v>
      </c>
      <c r="D574" s="6" t="str">
        <f>VLOOKUP($C574,'time arriving work calculations'!$C$3:$T$957,2,FALSE)</f>
        <v>Grants Pass, OR</v>
      </c>
      <c r="E574" s="10">
        <f>VLOOKUP($C574,'time arriving work calculations'!$C$3:$T$957,3,FALSE)</f>
        <v>0.28125</v>
      </c>
      <c r="F574" s="7">
        <f>VLOOKUP($C574,'time arriving work calculations'!$C$3:$T$957,8,FALSE)</f>
        <v>5.9999999999999787</v>
      </c>
      <c r="G574" s="7">
        <f>VLOOKUP($C574,'time arriving work calculations'!$C$3:$T$957,13,FALSE)</f>
        <v>66</v>
      </c>
      <c r="H574" s="7">
        <f>VLOOKUP($C574,'time arriving work calculations'!$C$3:$T$957,18,FALSE)</f>
        <v>146.99999999999994</v>
      </c>
    </row>
    <row r="575" spans="1:8" x14ac:dyDescent="0.25">
      <c r="A575" s="6" t="s">
        <v>994</v>
      </c>
      <c r="B575" s="6">
        <v>30580</v>
      </c>
      <c r="C575" s="6" t="s">
        <v>995</v>
      </c>
      <c r="D575" s="6" t="str">
        <f>VLOOKUP($C575,'time arriving work calculations'!$C$3:$T$957,2,FALSE)</f>
        <v>Liberal, KS</v>
      </c>
      <c r="E575" s="10">
        <f>VLOOKUP($C575,'time arriving work calculations'!$C$3:$T$957,3,FALSE)</f>
        <v>0.30277777777777776</v>
      </c>
      <c r="F575" s="7">
        <f>VLOOKUP($C575,'time arriving work calculations'!$C$3:$T$957,8,FALSE)</f>
        <v>-43.000000000000007</v>
      </c>
      <c r="G575" s="7">
        <f>VLOOKUP($C575,'time arriving work calculations'!$C$3:$T$957,13,FALSE)</f>
        <v>29.999999999999972</v>
      </c>
      <c r="H575" s="7">
        <f>VLOOKUP($C575,'time arriving work calculations'!$C$3:$T$957,18,FALSE)</f>
        <v>166.99999999999997</v>
      </c>
    </row>
    <row r="576" spans="1:8" x14ac:dyDescent="0.25">
      <c r="A576" s="6" t="s">
        <v>1878</v>
      </c>
      <c r="B576" s="6">
        <v>48980</v>
      </c>
      <c r="C576" s="6" t="s">
        <v>1879</v>
      </c>
      <c r="D576" s="6" t="str">
        <f>VLOOKUP($C576,'time arriving work calculations'!$C$3:$T$957,2,FALSE)</f>
        <v>Wilson, NC</v>
      </c>
      <c r="E576" s="10">
        <f>VLOOKUP($C576,'time arriving work calculations'!$C$3:$T$957,3,FALSE)</f>
        <v>0.28055555555555556</v>
      </c>
      <c r="F576" s="7">
        <f>VLOOKUP($C576,'time arriving work calculations'!$C$3:$T$957,8,FALSE)</f>
        <v>8.999999999999968</v>
      </c>
      <c r="G576" s="7">
        <f>VLOOKUP($C576,'time arriving work calculations'!$C$3:$T$957,13,FALSE)</f>
        <v>68</v>
      </c>
      <c r="H576" s="7">
        <f>VLOOKUP($C576,'time arriving work calculations'!$C$3:$T$957,18,FALSE)</f>
        <v>138.00000000000006</v>
      </c>
    </row>
    <row r="577" spans="1:8" x14ac:dyDescent="0.25">
      <c r="A577" s="6" t="s">
        <v>632</v>
      </c>
      <c r="B577" s="6">
        <v>23060</v>
      </c>
      <c r="C577" s="6" t="s">
        <v>633</v>
      </c>
      <c r="D577" s="6" t="str">
        <f>VLOOKUP($C577,'time arriving work calculations'!$C$3:$T$957,2,FALSE)</f>
        <v>Fort Wayne, IN</v>
      </c>
      <c r="E577" s="10">
        <f>VLOOKUP($C577,'time arriving work calculations'!$C$3:$T$957,3,FALSE)</f>
        <v>0.3</v>
      </c>
      <c r="F577" s="7">
        <f>VLOOKUP($C577,'time arriving work calculations'!$C$3:$T$957,8,FALSE)</f>
        <v>-18.999999999999932</v>
      </c>
      <c r="G577" s="7">
        <f>VLOOKUP($C577,'time arriving work calculations'!$C$3:$T$957,13,FALSE)</f>
        <v>44</v>
      </c>
      <c r="H577" s="7">
        <f>VLOOKUP($C577,'time arriving work calculations'!$C$3:$T$957,18,FALSE)</f>
        <v>130.00000000000003</v>
      </c>
    </row>
    <row r="578" spans="1:8" x14ac:dyDescent="0.25">
      <c r="A578" s="6" t="s">
        <v>258</v>
      </c>
      <c r="B578" s="6">
        <v>15340</v>
      </c>
      <c r="C578" s="6" t="s">
        <v>259</v>
      </c>
      <c r="D578" s="6" t="str">
        <f>VLOOKUP($C578,'time arriving work calculations'!$C$3:$T$957,2,FALSE)</f>
        <v>Bucyrus, OH</v>
      </c>
      <c r="E578" s="10">
        <f>VLOOKUP($C578,'time arriving work calculations'!$C$3:$T$957,3,FALSE)</f>
        <v>0.29444444444444445</v>
      </c>
      <c r="F578" s="7">
        <f>VLOOKUP($C578,'time arriving work calculations'!$C$3:$T$957,8,FALSE)</f>
        <v>-20.000000000000089</v>
      </c>
      <c r="G578" s="7">
        <f>VLOOKUP($C578,'time arriving work calculations'!$C$3:$T$957,13,FALSE)</f>
        <v>48.999999999999986</v>
      </c>
      <c r="H578" s="7">
        <f>VLOOKUP($C578,'time arriving work calculations'!$C$3:$T$957,18,FALSE)</f>
        <v>131</v>
      </c>
    </row>
    <row r="579" spans="1:8" x14ac:dyDescent="0.25">
      <c r="A579" s="6" t="s">
        <v>1468</v>
      </c>
      <c r="B579" s="6">
        <v>40260</v>
      </c>
      <c r="C579" s="6" t="s">
        <v>1469</v>
      </c>
      <c r="D579" s="6" t="str">
        <f>VLOOKUP($C579,'time arriving work calculations'!$C$3:$T$957,2,FALSE)</f>
        <v>Roanoke Rapids, NC</v>
      </c>
      <c r="E579" s="10">
        <f>VLOOKUP($C579,'time arriving work calculations'!$C$3:$T$957,3,FALSE)</f>
        <v>0.27986111111111112</v>
      </c>
      <c r="F579" s="7">
        <f>VLOOKUP($C579,'time arriving work calculations'!$C$3:$T$957,8,FALSE)</f>
        <v>3.9999999999999059</v>
      </c>
      <c r="G579" s="7">
        <f>VLOOKUP($C579,'time arriving work calculations'!$C$3:$T$957,13,FALSE)</f>
        <v>71</v>
      </c>
      <c r="H579" s="7">
        <f>VLOOKUP($C579,'time arriving work calculations'!$C$3:$T$957,18,FALSE)</f>
        <v>149.99999999999994</v>
      </c>
    </row>
    <row r="580" spans="1:8" x14ac:dyDescent="0.25">
      <c r="A580" s="6" t="s">
        <v>1500</v>
      </c>
      <c r="B580" s="6">
        <v>40860</v>
      </c>
      <c r="C580" s="6" t="s">
        <v>1501</v>
      </c>
      <c r="D580" s="6" t="str">
        <f>VLOOKUP($C580,'time arriving work calculations'!$C$3:$T$957,2,FALSE)</f>
        <v>Rutland, VT</v>
      </c>
      <c r="E580" s="10">
        <f>VLOOKUP($C580,'time arriving work calculations'!$C$3:$T$957,3,FALSE)</f>
        <v>0.26597222222222222</v>
      </c>
      <c r="F580" s="7">
        <f>VLOOKUP($C580,'time arriving work calculations'!$C$3:$T$957,8,FALSE)</f>
        <v>25.999999999999986</v>
      </c>
      <c r="G580" s="7">
        <f>VLOOKUP($C580,'time arriving work calculations'!$C$3:$T$957,13,FALSE)</f>
        <v>89</v>
      </c>
      <c r="H580" s="7">
        <f>VLOOKUP($C580,'time arriving work calculations'!$C$3:$T$957,18,FALSE)</f>
        <v>156</v>
      </c>
    </row>
    <row r="581" spans="1:8" x14ac:dyDescent="0.25">
      <c r="A581" s="6" t="s">
        <v>748</v>
      </c>
      <c r="B581" s="6">
        <v>25580</v>
      </c>
      <c r="C581" s="6" t="s">
        <v>749</v>
      </c>
      <c r="D581" s="6" t="str">
        <f>VLOOKUP($C581,'time arriving work calculations'!$C$3:$T$957,2,FALSE)</f>
        <v>Hastings, NE</v>
      </c>
      <c r="E581" s="10">
        <f>VLOOKUP($C581,'time arriving work calculations'!$C$3:$T$957,3,FALSE)</f>
        <v>0.2951388888888889</v>
      </c>
      <c r="F581" s="7">
        <f>VLOOKUP($C581,'time arriving work calculations'!$C$3:$T$957,8,FALSE)</f>
        <v>-17.000000000000021</v>
      </c>
      <c r="G581" s="7">
        <f>VLOOKUP($C581,'time arriving work calculations'!$C$3:$T$957,13,FALSE)</f>
        <v>43.000000000000007</v>
      </c>
      <c r="H581" s="7">
        <f>VLOOKUP($C581,'time arriving work calculations'!$C$3:$T$957,18,FALSE)</f>
        <v>97.000000000000057</v>
      </c>
    </row>
    <row r="582" spans="1:8" x14ac:dyDescent="0.25">
      <c r="A582" s="6" t="s">
        <v>1624</v>
      </c>
      <c r="B582" s="6">
        <v>43500</v>
      </c>
      <c r="C582" s="6" t="s">
        <v>1625</v>
      </c>
      <c r="D582" s="6" t="str">
        <f>VLOOKUP($C582,'time arriving work calculations'!$C$3:$T$957,2,FALSE)</f>
        <v>Silver City, NM</v>
      </c>
      <c r="E582" s="10">
        <f>VLOOKUP($C582,'time arriving work calculations'!$C$3:$T$957,3,FALSE)</f>
        <v>0.28194444444444444</v>
      </c>
      <c r="F582" s="7">
        <f>VLOOKUP($C582,'time arriving work calculations'!$C$3:$T$957,8,FALSE)</f>
        <v>0</v>
      </c>
      <c r="G582" s="7">
        <f>VLOOKUP($C582,'time arriving work calculations'!$C$3:$T$957,13,FALSE)</f>
        <v>65.000000000000014</v>
      </c>
      <c r="H582" s="7">
        <f>VLOOKUP($C582,'time arriving work calculations'!$C$3:$T$957,18,FALSE)</f>
        <v>136</v>
      </c>
    </row>
    <row r="583" spans="1:8" x14ac:dyDescent="0.25">
      <c r="A583" s="6" t="s">
        <v>1070</v>
      </c>
      <c r="B583" s="6">
        <v>32140</v>
      </c>
      <c r="C583" s="6" t="s">
        <v>1071</v>
      </c>
      <c r="D583" s="6" t="str">
        <f>VLOOKUP($C583,'time arriving work calculations'!$C$3:$T$957,2,FALSE)</f>
        <v>Marshall, MN</v>
      </c>
      <c r="E583" s="10">
        <f>VLOOKUP($C583,'time arriving work calculations'!$C$3:$T$957,3,FALSE)</f>
        <v>0.28750000000000003</v>
      </c>
      <c r="F583" s="7">
        <f>VLOOKUP($C583,'time arriving work calculations'!$C$3:$T$957,8,FALSE)</f>
        <v>2.9999999999999094</v>
      </c>
      <c r="G583" s="7">
        <f>VLOOKUP($C583,'time arriving work calculations'!$C$3:$T$957,13,FALSE)</f>
        <v>52.999999999999886</v>
      </c>
      <c r="H583" s="7">
        <f>VLOOKUP($C583,'time arriving work calculations'!$C$3:$T$957,18,FALSE)</f>
        <v>103.99999999999986</v>
      </c>
    </row>
    <row r="584" spans="1:8" x14ac:dyDescent="0.25">
      <c r="A584" s="6" t="s">
        <v>520</v>
      </c>
      <c r="B584" s="6">
        <v>20740</v>
      </c>
      <c r="C584" s="6" t="s">
        <v>521</v>
      </c>
      <c r="D584" s="6" t="str">
        <f>VLOOKUP($C584,'time arriving work calculations'!$C$3:$T$957,2,FALSE)</f>
        <v>Eau Claire, WI</v>
      </c>
      <c r="E584" s="10">
        <f>VLOOKUP($C584,'time arriving work calculations'!$C$3:$T$957,3,FALSE)</f>
        <v>0.27569444444444446</v>
      </c>
      <c r="F584" s="7">
        <f>VLOOKUP($C584,'time arriving work calculations'!$C$3:$T$957,8,FALSE)</f>
        <v>9.9999999999998845</v>
      </c>
      <c r="G584" s="7">
        <f>VLOOKUP($C584,'time arriving work calculations'!$C$3:$T$957,13,FALSE)</f>
        <v>74.999999999999972</v>
      </c>
      <c r="H584" s="7">
        <f>VLOOKUP($C584,'time arriving work calculations'!$C$3:$T$957,18,FALSE)</f>
        <v>198.99999999999994</v>
      </c>
    </row>
    <row r="585" spans="1:8" x14ac:dyDescent="0.25">
      <c r="A585" s="6" t="s">
        <v>36</v>
      </c>
      <c r="B585" s="6">
        <v>10740</v>
      </c>
      <c r="C585" s="6" t="s">
        <v>37</v>
      </c>
      <c r="D585" s="6" t="str">
        <f>VLOOKUP($C585,'time arriving work calculations'!$C$3:$T$957,2,FALSE)</f>
        <v>Albuquerque, NM</v>
      </c>
      <c r="E585" s="10">
        <f>VLOOKUP($C585,'time arriving work calculations'!$C$3:$T$957,3,FALSE)</f>
        <v>0.27708333333333335</v>
      </c>
      <c r="F585" s="7">
        <f>VLOOKUP($C585,'time arriving work calculations'!$C$3:$T$957,8,FALSE)</f>
        <v>17.000000000000021</v>
      </c>
      <c r="G585" s="7">
        <f>VLOOKUP($C585,'time arriving work calculations'!$C$3:$T$957,13,FALSE)</f>
        <v>77.999999999999957</v>
      </c>
      <c r="H585" s="7">
        <f>VLOOKUP($C585,'time arriving work calculations'!$C$3:$T$957,18,FALSE)</f>
        <v>152.99999999999994</v>
      </c>
    </row>
    <row r="586" spans="1:8" x14ac:dyDescent="0.25">
      <c r="A586" s="6" t="s">
        <v>1446</v>
      </c>
      <c r="B586" s="6">
        <v>39820</v>
      </c>
      <c r="C586" s="6" t="s">
        <v>1447</v>
      </c>
      <c r="D586" s="6" t="str">
        <f>VLOOKUP($C586,'time arriving work calculations'!$C$3:$T$957,2,FALSE)</f>
        <v>Redding, CA</v>
      </c>
      <c r="E586" s="10">
        <f>VLOOKUP($C586,'time arriving work calculations'!$C$3:$T$957,3,FALSE)</f>
        <v>0.27847222222222223</v>
      </c>
      <c r="F586" s="7">
        <f>VLOOKUP($C586,'time arriving work calculations'!$C$3:$T$957,8,FALSE)</f>
        <v>12.999999999999954</v>
      </c>
      <c r="G586" s="7">
        <f>VLOOKUP($C586,'time arriving work calculations'!$C$3:$T$957,13,FALSE)</f>
        <v>71</v>
      </c>
      <c r="H586" s="7">
        <f>VLOOKUP($C586,'time arriving work calculations'!$C$3:$T$957,18,FALSE)</f>
        <v>147.99999999999994</v>
      </c>
    </row>
    <row r="587" spans="1:8" x14ac:dyDescent="0.25">
      <c r="A587" s="6" t="s">
        <v>922</v>
      </c>
      <c r="B587" s="6">
        <v>29100</v>
      </c>
      <c r="C587" s="6" t="s">
        <v>923</v>
      </c>
      <c r="D587" s="6" t="str">
        <f>VLOOKUP($C587,'time arriving work calculations'!$C$3:$T$957,2,FALSE)</f>
        <v>La Crosse, WI</v>
      </c>
      <c r="E587" s="10">
        <f>VLOOKUP($C587,'time arriving work calculations'!$C$3:$T$957,3,FALSE)</f>
        <v>0.27499999999999997</v>
      </c>
      <c r="F587" s="7">
        <f>VLOOKUP($C587,'time arriving work calculations'!$C$3:$T$957,8,FALSE)</f>
        <v>16.000000000000021</v>
      </c>
      <c r="G587" s="7">
        <f>VLOOKUP($C587,'time arriving work calculations'!$C$3:$T$957,13,FALSE)</f>
        <v>76.000000000000057</v>
      </c>
      <c r="H587" s="7">
        <f>VLOOKUP($C587,'time arriving work calculations'!$C$3:$T$957,18,FALSE)</f>
        <v>186.00000000000006</v>
      </c>
    </row>
    <row r="588" spans="1:8" x14ac:dyDescent="0.25">
      <c r="A588" s="6" t="s">
        <v>1454</v>
      </c>
      <c r="B588" s="6">
        <v>39980</v>
      </c>
      <c r="C588" s="6" t="s">
        <v>1455</v>
      </c>
      <c r="D588" s="6" t="str">
        <f>VLOOKUP($C588,'time arriving work calculations'!$C$3:$T$957,2,FALSE)</f>
        <v>Richmond, IN</v>
      </c>
      <c r="E588" s="10">
        <f>VLOOKUP($C588,'time arriving work calculations'!$C$3:$T$957,3,FALSE)</f>
        <v>0.29930555555555555</v>
      </c>
      <c r="F588" s="7">
        <f>VLOOKUP($C588,'time arriving work calculations'!$C$3:$T$957,8,FALSE)</f>
        <v>-24.000000000000075</v>
      </c>
      <c r="G588" s="7">
        <f>VLOOKUP($C588,'time arriving work calculations'!$C$3:$T$957,13,FALSE)</f>
        <v>42.000000000000014</v>
      </c>
      <c r="H588" s="7">
        <f>VLOOKUP($C588,'time arriving work calculations'!$C$3:$T$957,18,FALSE)</f>
        <v>164.99999999999997</v>
      </c>
    </row>
    <row r="589" spans="1:8" x14ac:dyDescent="0.25">
      <c r="A589" s="6" t="s">
        <v>1576</v>
      </c>
      <c r="B589" s="6">
        <v>42580</v>
      </c>
      <c r="C589" s="6" t="s">
        <v>1577</v>
      </c>
      <c r="D589" s="6" t="str">
        <f>VLOOKUP($C589,'time arriving work calculations'!$C$3:$T$957,2,FALSE)</f>
        <v>Seaford, DE</v>
      </c>
      <c r="E589" s="10">
        <f>VLOOKUP($C589,'time arriving work calculations'!$C$3:$T$957,3,FALSE)</f>
        <v>0.27361111111111108</v>
      </c>
      <c r="F589" s="7">
        <f>VLOOKUP($C589,'time arriving work calculations'!$C$3:$T$957,8,FALSE)</f>
        <v>21.000000000000085</v>
      </c>
      <c r="G589" s="7">
        <f>VLOOKUP($C589,'time arriving work calculations'!$C$3:$T$957,13,FALSE)</f>
        <v>84.000000000000028</v>
      </c>
      <c r="H589" s="7">
        <f>VLOOKUP($C589,'time arriving work calculations'!$C$3:$T$957,18,FALSE)</f>
        <v>160</v>
      </c>
    </row>
    <row r="590" spans="1:8" x14ac:dyDescent="0.25">
      <c r="A590" s="6" t="s">
        <v>892</v>
      </c>
      <c r="B590" s="6">
        <v>28500</v>
      </c>
      <c r="C590" s="6" t="s">
        <v>893</v>
      </c>
      <c r="D590" s="6" t="str">
        <f>VLOOKUP($C590,'time arriving work calculations'!$C$3:$T$957,2,FALSE)</f>
        <v>Kerrville, TX</v>
      </c>
      <c r="E590" s="10">
        <f>VLOOKUP($C590,'time arriving work calculations'!$C$3:$T$957,3,FALSE)</f>
        <v>0.29791666666666666</v>
      </c>
      <c r="F590" s="7">
        <f>VLOOKUP($C590,'time arriving work calculations'!$C$3:$T$957,8,FALSE)</f>
        <v>-7.0000000000000551</v>
      </c>
      <c r="G590" s="7">
        <f>VLOOKUP($C590,'time arriving work calculations'!$C$3:$T$957,13,FALSE)</f>
        <v>43.000000000000007</v>
      </c>
      <c r="H590" s="7">
        <f>VLOOKUP($C590,'time arriving work calculations'!$C$3:$T$957,18,FALSE)</f>
        <v>104.00000000000003</v>
      </c>
    </row>
    <row r="591" spans="1:8" x14ac:dyDescent="0.25">
      <c r="A591" s="6" t="s">
        <v>1676</v>
      </c>
      <c r="B591" s="6">
        <v>44600</v>
      </c>
      <c r="C591" s="6" t="s">
        <v>1677</v>
      </c>
      <c r="D591" s="6" t="str">
        <f>VLOOKUP($C591,'time arriving work calculations'!$C$3:$T$957,2,FALSE)</f>
        <v>Steubenville, OH</v>
      </c>
      <c r="E591" s="10">
        <f>VLOOKUP($C591,'time arriving work calculations'!$C$3:$T$957,3,FALSE)</f>
        <v>0.28750000000000003</v>
      </c>
      <c r="F591" s="7">
        <f>VLOOKUP($C591,'time arriving work calculations'!$C$3:$T$957,8,FALSE)</f>
        <v>-20.000000000000089</v>
      </c>
      <c r="G591" s="7">
        <f>VLOOKUP($C591,'time arriving work calculations'!$C$3:$T$957,13,FALSE)</f>
        <v>62.999999999999936</v>
      </c>
      <c r="H591" s="7">
        <f>VLOOKUP($C591,'time arriving work calculations'!$C$3:$T$957,18,FALSE)</f>
        <v>171.99999999999994</v>
      </c>
    </row>
    <row r="592" spans="1:8" x14ac:dyDescent="0.25">
      <c r="A592" s="6" t="s">
        <v>1384</v>
      </c>
      <c r="B592" s="6">
        <v>38460</v>
      </c>
      <c r="C592" s="6" t="s">
        <v>1385</v>
      </c>
      <c r="D592" s="6" t="str">
        <f>VLOOKUP($C592,'time arriving work calculations'!$C$3:$T$957,2,FALSE)</f>
        <v>Plattsburgh, NY</v>
      </c>
      <c r="E592" s="10">
        <f>VLOOKUP($C592,'time arriving work calculations'!$C$3:$T$957,3,FALSE)</f>
        <v>0.2673611111111111</v>
      </c>
      <c r="F592" s="7">
        <f>VLOOKUP($C592,'time arriving work calculations'!$C$3:$T$957,8,FALSE)</f>
        <v>24.999999999999993</v>
      </c>
      <c r="G592" s="7">
        <f>VLOOKUP($C592,'time arriving work calculations'!$C$3:$T$957,13,FALSE)</f>
        <v>88</v>
      </c>
      <c r="H592" s="7">
        <f>VLOOKUP($C592,'time arriving work calculations'!$C$3:$T$957,18,FALSE)</f>
        <v>184.99999999999997</v>
      </c>
    </row>
    <row r="593" spans="1:8" x14ac:dyDescent="0.25">
      <c r="A593" s="6" t="s">
        <v>1698</v>
      </c>
      <c r="B593" s="6">
        <v>45020</v>
      </c>
      <c r="C593" s="6" t="s">
        <v>1699</v>
      </c>
      <c r="D593" s="6" t="str">
        <f>VLOOKUP($C593,'time arriving work calculations'!$C$3:$T$957,2,FALSE)</f>
        <v>Sweetwater, TX</v>
      </c>
      <c r="E593" s="10">
        <f>VLOOKUP($C593,'time arriving work calculations'!$C$3:$T$957,3,FALSE)</f>
        <v>0.30138888888888887</v>
      </c>
      <c r="F593" s="7">
        <f>VLOOKUP($C593,'time arriving work calculations'!$C$3:$T$957,8,FALSE)</f>
        <v>-24.999999999999993</v>
      </c>
      <c r="G593" s="7">
        <f>VLOOKUP($C593,'time arriving work calculations'!$C$3:$T$957,13,FALSE)</f>
        <v>35.000000000000036</v>
      </c>
      <c r="H593" s="7">
        <f>VLOOKUP($C593,'time arriving work calculations'!$C$3:$T$957,18,FALSE)</f>
        <v>102.00000000000004</v>
      </c>
    </row>
    <row r="594" spans="1:8" x14ac:dyDescent="0.25">
      <c r="A594" s="6" t="s">
        <v>128</v>
      </c>
      <c r="B594" s="6">
        <v>12580</v>
      </c>
      <c r="C594" s="6" t="s">
        <v>129</v>
      </c>
      <c r="D594" s="6" t="str">
        <f>VLOOKUP($C594,'time arriving work calculations'!$C$3:$T$957,2,FALSE)</f>
        <v>Baltimore, MD</v>
      </c>
      <c r="E594" s="10">
        <f>VLOOKUP($C594,'time arriving work calculations'!$C$3:$T$957,3,FALSE)</f>
        <v>0.27638888888888885</v>
      </c>
      <c r="F594" s="7">
        <f>VLOOKUP($C594,'time arriving work calculations'!$C$3:$T$957,8,FALSE)</f>
        <v>16.000000000000103</v>
      </c>
      <c r="G594" s="7">
        <f>VLOOKUP($C594,'time arriving work calculations'!$C$3:$T$957,13,FALSE)</f>
        <v>85.000000000000014</v>
      </c>
      <c r="H594" s="7">
        <f>VLOOKUP($C594,'time arriving work calculations'!$C$3:$T$957,18,FALSE)</f>
        <v>154.00000000000009</v>
      </c>
    </row>
    <row r="595" spans="1:8" x14ac:dyDescent="0.25">
      <c r="A595" s="6" t="s">
        <v>1338</v>
      </c>
      <c r="B595" s="6">
        <v>37580</v>
      </c>
      <c r="C595" s="6" t="s">
        <v>1339</v>
      </c>
      <c r="D595" s="6" t="str">
        <f>VLOOKUP($C595,'time arriving work calculations'!$C$3:$T$957,2,FALSE)</f>
        <v>Paris, TX</v>
      </c>
      <c r="E595" s="10">
        <f>VLOOKUP($C595,'time arriving work calculations'!$C$3:$T$957,3,FALSE)</f>
        <v>0.28819444444444448</v>
      </c>
      <c r="F595" s="7">
        <f>VLOOKUP($C595,'time arriving work calculations'!$C$3:$T$957,8,FALSE)</f>
        <v>-7.0000000000000551</v>
      </c>
      <c r="G595" s="7">
        <f>VLOOKUP($C595,'time arriving work calculations'!$C$3:$T$957,13,FALSE)</f>
        <v>56.999999999999957</v>
      </c>
      <c r="H595" s="7">
        <f>VLOOKUP($C595,'time arriving work calculations'!$C$3:$T$957,18,FALSE)</f>
        <v>136.99999999999991</v>
      </c>
    </row>
    <row r="596" spans="1:8" x14ac:dyDescent="0.25">
      <c r="A596" s="6" t="s">
        <v>1330</v>
      </c>
      <c r="B596" s="6">
        <v>37420</v>
      </c>
      <c r="C596" s="6" t="s">
        <v>1331</v>
      </c>
      <c r="D596" s="6" t="str">
        <f>VLOOKUP($C596,'time arriving work calculations'!$C$3:$T$957,2,FALSE)</f>
        <v>Pampa, TX</v>
      </c>
      <c r="E596" s="10">
        <f>VLOOKUP($C596,'time arriving work calculations'!$C$3:$T$957,3,FALSE)</f>
        <v>0.30277777777777776</v>
      </c>
      <c r="F596" s="7">
        <f>VLOOKUP($C596,'time arriving work calculations'!$C$3:$T$957,8,FALSE)</f>
        <v>-37.000000000000028</v>
      </c>
      <c r="G596" s="7">
        <f>VLOOKUP($C596,'time arriving work calculations'!$C$3:$T$957,13,FALSE)</f>
        <v>31.999999999999964</v>
      </c>
      <c r="H596" s="7">
        <f>VLOOKUP($C596,'time arriving work calculations'!$C$3:$T$957,18,FALSE)</f>
        <v>95.999999999999972</v>
      </c>
    </row>
    <row r="597" spans="1:8" x14ac:dyDescent="0.25">
      <c r="A597" s="6" t="s">
        <v>404</v>
      </c>
      <c r="B597" s="6">
        <v>18380</v>
      </c>
      <c r="C597" s="6" t="s">
        <v>405</v>
      </c>
      <c r="D597" s="6" t="str">
        <f>VLOOKUP($C597,'time arriving work calculations'!$C$3:$T$957,2,FALSE)</f>
        <v>Cordele, GA</v>
      </c>
      <c r="E597" s="10">
        <f>VLOOKUP($C597,'time arriving work calculations'!$C$3:$T$957,3,FALSE)</f>
        <v>0.29722222222222222</v>
      </c>
      <c r="F597" s="7">
        <f>VLOOKUP($C597,'time arriving work calculations'!$C$3:$T$957,8,FALSE)</f>
        <v>-8.0000000000000515</v>
      </c>
      <c r="G597" s="7">
        <f>VLOOKUP($C597,'time arriving work calculations'!$C$3:$T$957,13,FALSE)</f>
        <v>44</v>
      </c>
      <c r="H597" s="7">
        <f>VLOOKUP($C597,'time arriving work calculations'!$C$3:$T$957,18,FALSE)</f>
        <v>97.000000000000057</v>
      </c>
    </row>
    <row r="598" spans="1:8" x14ac:dyDescent="0.25">
      <c r="A598" s="6" t="s">
        <v>1810</v>
      </c>
      <c r="B598" s="6">
        <v>47380</v>
      </c>
      <c r="C598" s="6" t="s">
        <v>1811</v>
      </c>
      <c r="D598" s="6" t="str">
        <f>VLOOKUP($C598,'time arriving work calculations'!$C$3:$T$957,2,FALSE)</f>
        <v>Waco, TX</v>
      </c>
      <c r="E598" s="10">
        <f>VLOOKUP($C598,'time arriving work calculations'!$C$3:$T$957,3,FALSE)</f>
        <v>0.29236111111111113</v>
      </c>
      <c r="F598" s="7">
        <f>VLOOKUP($C598,'time arriving work calculations'!$C$3:$T$957,8,FALSE)</f>
        <v>-4.0000000000000657</v>
      </c>
      <c r="G598" s="7">
        <f>VLOOKUP($C598,'time arriving work calculations'!$C$3:$T$957,13,FALSE)</f>
        <v>52.999999999999972</v>
      </c>
      <c r="H598" s="7">
        <f>VLOOKUP($C598,'time arriving work calculations'!$C$3:$T$957,18,FALSE)</f>
        <v>132.99999999999991</v>
      </c>
    </row>
    <row r="599" spans="1:8" x14ac:dyDescent="0.25">
      <c r="A599" s="6" t="s">
        <v>1740</v>
      </c>
      <c r="B599" s="6">
        <v>45860</v>
      </c>
      <c r="C599" s="6" t="s">
        <v>1741</v>
      </c>
      <c r="D599" s="6" t="str">
        <f>VLOOKUP($C599,'time arriving work calculations'!$C$3:$T$957,2,FALSE)</f>
        <v>Torrington, CT</v>
      </c>
      <c r="E599" s="10">
        <f>VLOOKUP($C599,'time arriving work calculations'!$C$3:$T$957,3,FALSE)</f>
        <v>0.26666666666666666</v>
      </c>
      <c r="F599" s="7">
        <f>VLOOKUP($C599,'time arriving work calculations'!$C$3:$T$957,8,FALSE)</f>
        <v>30.000000000000053</v>
      </c>
      <c r="G599" s="7">
        <f>VLOOKUP($C599,'time arriving work calculations'!$C$3:$T$957,13,FALSE)</f>
        <v>94.999999999999986</v>
      </c>
      <c r="H599" s="7">
        <f>VLOOKUP($C599,'time arriving work calculations'!$C$3:$T$957,18,FALSE)</f>
        <v>156</v>
      </c>
    </row>
    <row r="600" spans="1:8" x14ac:dyDescent="0.25">
      <c r="A600" s="6" t="s">
        <v>544</v>
      </c>
      <c r="B600" s="6">
        <v>21300</v>
      </c>
      <c r="C600" s="6" t="s">
        <v>545</v>
      </c>
      <c r="D600" s="6" t="str">
        <f>VLOOKUP($C600,'time arriving work calculations'!$C$3:$T$957,2,FALSE)</f>
        <v>Elmira, NY</v>
      </c>
      <c r="E600" s="10">
        <f>VLOOKUP($C600,'time arriving work calculations'!$C$3:$T$957,3,FALSE)</f>
        <v>0.27708333333333335</v>
      </c>
      <c r="F600" s="7">
        <f>VLOOKUP($C600,'time arriving work calculations'!$C$3:$T$957,8,FALSE)</f>
        <v>18.999999999999932</v>
      </c>
      <c r="G600" s="7">
        <f>VLOOKUP($C600,'time arriving work calculations'!$C$3:$T$957,13,FALSE)</f>
        <v>73.999999999999972</v>
      </c>
      <c r="H600" s="7">
        <f>VLOOKUP($C600,'time arriving work calculations'!$C$3:$T$957,18,FALSE)</f>
        <v>151.00000000000003</v>
      </c>
    </row>
    <row r="601" spans="1:8" x14ac:dyDescent="0.25">
      <c r="A601" s="6" t="s">
        <v>1490</v>
      </c>
      <c r="B601" s="6">
        <v>40700</v>
      </c>
      <c r="C601" s="6" t="s">
        <v>1491</v>
      </c>
      <c r="D601" s="6" t="str">
        <f>VLOOKUP($C601,'time arriving work calculations'!$C$3:$T$957,2,FALSE)</f>
        <v>Roseburg, OR</v>
      </c>
      <c r="E601" s="10">
        <f>VLOOKUP($C601,'time arriving work calculations'!$C$3:$T$957,3,FALSE)</f>
        <v>0.28125</v>
      </c>
      <c r="F601" s="7">
        <f>VLOOKUP($C601,'time arriving work calculations'!$C$3:$T$957,8,FALSE)</f>
        <v>-7.0000000000000551</v>
      </c>
      <c r="G601" s="7">
        <f>VLOOKUP($C601,'time arriving work calculations'!$C$3:$T$957,13,FALSE)</f>
        <v>68</v>
      </c>
      <c r="H601" s="7">
        <f>VLOOKUP($C601,'time arriving work calculations'!$C$3:$T$957,18,FALSE)</f>
        <v>173</v>
      </c>
    </row>
    <row r="602" spans="1:8" x14ac:dyDescent="0.25">
      <c r="A602" s="6" t="s">
        <v>100</v>
      </c>
      <c r="B602" s="6">
        <v>11940</v>
      </c>
      <c r="C602" s="6" t="s">
        <v>101</v>
      </c>
      <c r="D602" s="6" t="str">
        <f>VLOOKUP($C602,'time arriving work calculations'!$C$3:$T$957,2,FALSE)</f>
        <v>Athens, TN</v>
      </c>
      <c r="E602" s="10">
        <f>VLOOKUP($C602,'time arriving work calculations'!$C$3:$T$957,3,FALSE)</f>
        <v>0.29930555555555555</v>
      </c>
      <c r="F602" s="7">
        <f>VLOOKUP($C602,'time arriving work calculations'!$C$3:$T$957,8,FALSE)</f>
        <v>-36.000000000000028</v>
      </c>
      <c r="G602" s="7">
        <f>VLOOKUP($C602,'time arriving work calculations'!$C$3:$T$957,13,FALSE)</f>
        <v>44</v>
      </c>
      <c r="H602" s="7">
        <f>VLOOKUP($C602,'time arriving work calculations'!$C$3:$T$957,18,FALSE)</f>
        <v>119.99999999999997</v>
      </c>
    </row>
    <row r="603" spans="1:8" x14ac:dyDescent="0.25">
      <c r="A603" s="6" t="s">
        <v>1272</v>
      </c>
      <c r="B603" s="6">
        <v>36220</v>
      </c>
      <c r="C603" s="6" t="s">
        <v>1273</v>
      </c>
      <c r="D603" s="6" t="str">
        <f>VLOOKUP($C603,'time arriving work calculations'!$C$3:$T$957,2,FALSE)</f>
        <v>Odessa, TX</v>
      </c>
      <c r="E603" s="10">
        <f>VLOOKUP($C603,'time arriving work calculations'!$C$3:$T$957,3,FALSE)</f>
        <v>0.30694444444444441</v>
      </c>
      <c r="F603" s="7">
        <f>VLOOKUP($C603,'time arriving work calculations'!$C$3:$T$957,8,FALSE)</f>
        <v>-28.999999999999979</v>
      </c>
      <c r="G603" s="7">
        <f>VLOOKUP($C603,'time arriving work calculations'!$C$3:$T$957,13,FALSE)</f>
        <v>31.00000000000005</v>
      </c>
      <c r="H603" s="7">
        <f>VLOOKUP($C603,'time arriving work calculations'!$C$3:$T$957,18,FALSE)</f>
        <v>81.000000000000028</v>
      </c>
    </row>
    <row r="604" spans="1:8" x14ac:dyDescent="0.25">
      <c r="A604" s="6" t="s">
        <v>1672</v>
      </c>
      <c r="B604" s="6">
        <v>44540</v>
      </c>
      <c r="C604" s="6" t="s">
        <v>1673</v>
      </c>
      <c r="D604" s="6" t="str">
        <f>VLOOKUP($C604,'time arriving work calculations'!$C$3:$T$957,2,FALSE)</f>
        <v>Sterling, CO</v>
      </c>
      <c r="E604" s="10">
        <f>VLOOKUP($C604,'time arriving work calculations'!$C$3:$T$957,3,FALSE)</f>
        <v>0.2673611111111111</v>
      </c>
      <c r="F604" s="7">
        <f>VLOOKUP($C604,'time arriving work calculations'!$C$3:$T$957,8,FALSE)</f>
        <v>14.999999999999947</v>
      </c>
      <c r="G604" s="7">
        <f>VLOOKUP($C604,'time arriving work calculations'!$C$3:$T$957,13,FALSE)</f>
        <v>84.000000000000028</v>
      </c>
      <c r="H604" s="7">
        <f>VLOOKUP($C604,'time arriving work calculations'!$C$3:$T$957,18,FALSE)</f>
        <v>188.00000000000006</v>
      </c>
    </row>
    <row r="605" spans="1:8" x14ac:dyDescent="0.25">
      <c r="A605" s="6" t="s">
        <v>836</v>
      </c>
      <c r="B605" s="6">
        <v>27260</v>
      </c>
      <c r="C605" s="6" t="s">
        <v>837</v>
      </c>
      <c r="D605" s="6" t="str">
        <f>VLOOKUP($C605,'time arriving work calculations'!$C$3:$T$957,2,FALSE)</f>
        <v>Jacksonville, FL</v>
      </c>
      <c r="E605" s="10">
        <f>VLOOKUP($C605,'time arriving work calculations'!$C$3:$T$957,3,FALSE)</f>
        <v>0.29097222222222224</v>
      </c>
      <c r="F605" s="7">
        <f>VLOOKUP($C605,'time arriving work calculations'!$C$3:$T$957,8,FALSE)</f>
        <v>-1.9999999999999929</v>
      </c>
      <c r="G605" s="7">
        <f>VLOOKUP($C605,'time arriving work calculations'!$C$3:$T$957,13,FALSE)</f>
        <v>59.999999999999943</v>
      </c>
      <c r="H605" s="7">
        <f>VLOOKUP($C605,'time arriving work calculations'!$C$3:$T$957,18,FALSE)</f>
        <v>133</v>
      </c>
    </row>
    <row r="606" spans="1:8" x14ac:dyDescent="0.25">
      <c r="A606" s="6" t="s">
        <v>906</v>
      </c>
      <c r="B606" s="6">
        <v>28780</v>
      </c>
      <c r="C606" s="6" t="s">
        <v>907</v>
      </c>
      <c r="D606" s="6" t="str">
        <f>VLOOKUP($C606,'time arriving work calculations'!$C$3:$T$957,2,FALSE)</f>
        <v>Kingsville, TX</v>
      </c>
      <c r="E606" s="10">
        <f>VLOOKUP($C606,'time arriving work calculations'!$C$3:$T$957,3,FALSE)</f>
        <v>0.29444444444444445</v>
      </c>
      <c r="F606" s="7">
        <f>VLOOKUP($C606,'time arriving work calculations'!$C$3:$T$957,8,FALSE)</f>
        <v>-9.000000000000048</v>
      </c>
      <c r="G606" s="7">
        <f>VLOOKUP($C606,'time arriving work calculations'!$C$3:$T$957,13,FALSE)</f>
        <v>45</v>
      </c>
      <c r="H606" s="7">
        <f>VLOOKUP($C606,'time arriving work calculations'!$C$3:$T$957,18,FALSE)</f>
        <v>96.000000000000057</v>
      </c>
    </row>
    <row r="607" spans="1:8" x14ac:dyDescent="0.25">
      <c r="A607" s="6" t="s">
        <v>976</v>
      </c>
      <c r="B607" s="6">
        <v>30220</v>
      </c>
      <c r="C607" s="6" t="s">
        <v>977</v>
      </c>
      <c r="D607" s="6" t="str">
        <f>VLOOKUP($C607,'time arriving work calculations'!$C$3:$T$957,2,FALSE)</f>
        <v>Levelland, TX</v>
      </c>
      <c r="E607" s="10">
        <f>VLOOKUP($C607,'time arriving work calculations'!$C$3:$T$957,3,FALSE)</f>
        <v>0.30694444444444441</v>
      </c>
      <c r="F607" s="7">
        <f>VLOOKUP($C607,'time arriving work calculations'!$C$3:$T$957,8,FALSE)</f>
        <v>-26.999999999999986</v>
      </c>
      <c r="G607" s="7">
        <f>VLOOKUP($C607,'time arriving work calculations'!$C$3:$T$957,13,FALSE)</f>
        <v>30.000000000000053</v>
      </c>
      <c r="H607" s="7">
        <f>VLOOKUP($C607,'time arriving work calculations'!$C$3:$T$957,18,FALSE)</f>
        <v>92.000000000000085</v>
      </c>
    </row>
    <row r="608" spans="1:8" x14ac:dyDescent="0.25">
      <c r="A608" s="6" t="s">
        <v>1650</v>
      </c>
      <c r="B608" s="6">
        <v>44060</v>
      </c>
      <c r="C608" s="6" t="s">
        <v>1651</v>
      </c>
      <c r="D608" s="6" t="str">
        <f>VLOOKUP($C608,'time arriving work calculations'!$C$3:$T$957,2,FALSE)</f>
        <v>Spokane, WA</v>
      </c>
      <c r="E608" s="10">
        <f>VLOOKUP($C608,'time arriving work calculations'!$C$3:$T$957,3,FALSE)</f>
        <v>0.2638888888888889</v>
      </c>
      <c r="F608" s="7">
        <f>VLOOKUP($C608,'time arriving work calculations'!$C$3:$T$957,8,FALSE)</f>
        <v>31.00000000000005</v>
      </c>
      <c r="G608" s="7">
        <f>VLOOKUP($C608,'time arriving work calculations'!$C$3:$T$957,13,FALSE)</f>
        <v>94.999999999999986</v>
      </c>
      <c r="H608" s="7">
        <f>VLOOKUP($C608,'time arriving work calculations'!$C$3:$T$957,18,FALSE)</f>
        <v>185.00000000000006</v>
      </c>
    </row>
    <row r="609" spans="1:8" x14ac:dyDescent="0.25">
      <c r="A609" s="6" t="s">
        <v>566</v>
      </c>
      <c r="B609" s="6">
        <v>21740</v>
      </c>
      <c r="C609" s="6" t="s">
        <v>567</v>
      </c>
      <c r="D609" s="6" t="str">
        <f>VLOOKUP($C609,'time arriving work calculations'!$C$3:$T$957,2,FALSE)</f>
        <v>Evanston, WY</v>
      </c>
      <c r="E609" s="10">
        <f>VLOOKUP($C609,'time arriving work calculations'!$C$3:$T$957,3,FALSE)</f>
        <v>0.28819444444444448</v>
      </c>
      <c r="F609" s="7">
        <f>VLOOKUP($C609,'time arriving work calculations'!$C$3:$T$957,8,FALSE)</f>
        <v>-17.000000000000099</v>
      </c>
      <c r="G609" s="7">
        <f>VLOOKUP($C609,'time arriving work calculations'!$C$3:$T$957,13,FALSE)</f>
        <v>52.999999999999886</v>
      </c>
      <c r="H609" s="7">
        <f>VLOOKUP($C609,'time arriving work calculations'!$C$3:$T$957,18,FALSE)</f>
        <v>156.99999999999991</v>
      </c>
    </row>
    <row r="610" spans="1:8" x14ac:dyDescent="0.25">
      <c r="A610" s="6" t="s">
        <v>570</v>
      </c>
      <c r="B610" s="6">
        <v>21820</v>
      </c>
      <c r="C610" s="6" t="s">
        <v>571</v>
      </c>
      <c r="D610" s="6" t="str">
        <f>VLOOKUP($C610,'time arriving work calculations'!$C$3:$T$957,2,FALSE)</f>
        <v>Fairbanks, AK</v>
      </c>
      <c r="E610" s="10">
        <f>VLOOKUP($C610,'time arriving work calculations'!$C$3:$T$957,3,FALSE)</f>
        <v>0.3</v>
      </c>
      <c r="F610" s="7">
        <f>VLOOKUP($C610,'time arriving work calculations'!$C$3:$T$957,8,FALSE)</f>
        <v>-29.000000000000057</v>
      </c>
      <c r="G610" s="7">
        <f>VLOOKUP($C610,'time arriving work calculations'!$C$3:$T$957,13,FALSE)</f>
        <v>42.000000000000014</v>
      </c>
      <c r="H610" s="7">
        <f>VLOOKUP($C610,'time arriving work calculations'!$C$3:$T$957,18,FALSE)</f>
        <v>117.99999999999999</v>
      </c>
    </row>
    <row r="611" spans="1:8" x14ac:dyDescent="0.25">
      <c r="A611" s="6" t="s">
        <v>1838</v>
      </c>
      <c r="B611" s="6">
        <v>47980</v>
      </c>
      <c r="C611" s="6" t="s">
        <v>1839</v>
      </c>
      <c r="D611" s="6" t="str">
        <f>VLOOKUP($C611,'time arriving work calculations'!$C$3:$T$957,2,FALSE)</f>
        <v>Watertown, SD</v>
      </c>
      <c r="E611" s="10">
        <f>VLOOKUP($C611,'time arriving work calculations'!$C$3:$T$957,3,FALSE)</f>
        <v>0.29166666666666669</v>
      </c>
      <c r="F611" s="7">
        <f>VLOOKUP($C611,'time arriving work calculations'!$C$3:$T$957,8,FALSE)</f>
        <v>-13.000000000000034</v>
      </c>
      <c r="G611" s="7">
        <f>VLOOKUP($C611,'time arriving work calculations'!$C$3:$T$957,13,FALSE)</f>
        <v>48.999999999999986</v>
      </c>
      <c r="H611" s="7">
        <f>VLOOKUP($C611,'time arriving work calculations'!$C$3:$T$957,18,FALSE)</f>
        <v>98.999999999999957</v>
      </c>
    </row>
    <row r="612" spans="1:8" x14ac:dyDescent="0.25">
      <c r="A612" s="6" t="s">
        <v>290</v>
      </c>
      <c r="B612" s="6">
        <v>15980</v>
      </c>
      <c r="C612" s="6" t="s">
        <v>291</v>
      </c>
      <c r="D612" s="6" t="str">
        <f>VLOOKUP($C612,'time arriving work calculations'!$C$3:$T$957,2,FALSE)</f>
        <v>Cape Coral, FL</v>
      </c>
      <c r="E612" s="10">
        <f>VLOOKUP($C612,'time arriving work calculations'!$C$3:$T$957,3,FALSE)</f>
        <v>0.29236111111111113</v>
      </c>
      <c r="F612" s="7">
        <f>VLOOKUP($C612,'time arriving work calculations'!$C$3:$T$957,8,FALSE)</f>
        <v>-7.9999999999999716</v>
      </c>
      <c r="G612" s="7">
        <f>VLOOKUP($C612,'time arriving work calculations'!$C$3:$T$957,13,FALSE)</f>
        <v>58.99999999999995</v>
      </c>
      <c r="H612" s="7">
        <f>VLOOKUP($C612,'time arriving work calculations'!$C$3:$T$957,18,FALSE)</f>
        <v>132.99999999999991</v>
      </c>
    </row>
    <row r="613" spans="1:8" x14ac:dyDescent="0.25">
      <c r="A613" s="6" t="s">
        <v>956</v>
      </c>
      <c r="B613" s="6">
        <v>29780</v>
      </c>
      <c r="C613" s="6" t="s">
        <v>957</v>
      </c>
      <c r="D613" s="6" t="str">
        <f>VLOOKUP($C613,'time arriving work calculations'!$C$3:$T$957,2,FALSE)</f>
        <v>Las Vegas, NM</v>
      </c>
      <c r="E613" s="10">
        <f>VLOOKUP($C613,'time arriving work calculations'!$C$3:$T$957,3,FALSE)</f>
        <v>0.27291666666666664</v>
      </c>
      <c r="F613" s="7">
        <f>VLOOKUP($C613,'time arriving work calculations'!$C$3:$T$957,8,FALSE)</f>
        <v>29.000000000000057</v>
      </c>
      <c r="G613" s="7">
        <f>VLOOKUP($C613,'time arriving work calculations'!$C$3:$T$957,13,FALSE)</f>
        <v>80.000000000000028</v>
      </c>
      <c r="H613" s="7">
        <f>VLOOKUP($C613,'time arriving work calculations'!$C$3:$T$957,18,FALSE)</f>
        <v>123.00000000000013</v>
      </c>
    </row>
    <row r="614" spans="1:8" x14ac:dyDescent="0.25">
      <c r="A614" s="6" t="s">
        <v>384</v>
      </c>
      <c r="B614" s="6">
        <v>17980</v>
      </c>
      <c r="C614" s="6" t="s">
        <v>385</v>
      </c>
      <c r="D614" s="6" t="str">
        <f>VLOOKUP($C614,'time arriving work calculations'!$C$3:$T$957,2,FALSE)</f>
        <v>Columbus, GA</v>
      </c>
      <c r="E614" s="10">
        <f>VLOOKUP($C614,'time arriving work calculations'!$C$3:$T$957,3,FALSE)</f>
        <v>0.30069444444444443</v>
      </c>
      <c r="F614" s="7">
        <f>VLOOKUP($C614,'time arriving work calculations'!$C$3:$T$957,8,FALSE)</f>
        <v>-25.999999999999986</v>
      </c>
      <c r="G614" s="7">
        <f>VLOOKUP($C614,'time arriving work calculations'!$C$3:$T$957,13,FALSE)</f>
        <v>42.000000000000014</v>
      </c>
      <c r="H614" s="7">
        <f>VLOOKUP($C614,'time arriving work calculations'!$C$3:$T$957,18,FALSE)</f>
        <v>119.00000000000006</v>
      </c>
    </row>
    <row r="615" spans="1:8" x14ac:dyDescent="0.25">
      <c r="A615" s="6" t="s">
        <v>1642</v>
      </c>
      <c r="B615" s="6">
        <v>43900</v>
      </c>
      <c r="C615" s="6" t="s">
        <v>1643</v>
      </c>
      <c r="D615" s="6" t="str">
        <f>VLOOKUP($C615,'time arriving work calculations'!$C$3:$T$957,2,FALSE)</f>
        <v>Spartanburg, SC</v>
      </c>
      <c r="E615" s="10">
        <f>VLOOKUP($C615,'time arriving work calculations'!$C$3:$T$957,3,FALSE)</f>
        <v>0.29166666666666669</v>
      </c>
      <c r="F615" s="7">
        <f>VLOOKUP($C615,'time arriving work calculations'!$C$3:$T$957,8,FALSE)</f>
        <v>-0.99999999999999645</v>
      </c>
      <c r="G615" s="7">
        <f>VLOOKUP($C615,'time arriving work calculations'!$C$3:$T$957,13,FALSE)</f>
        <v>56.999999999999957</v>
      </c>
      <c r="H615" s="7">
        <f>VLOOKUP($C615,'time arriving work calculations'!$C$3:$T$957,18,FALSE)</f>
        <v>136.99999999999991</v>
      </c>
    </row>
    <row r="616" spans="1:8" x14ac:dyDescent="0.25">
      <c r="A616" s="6" t="s">
        <v>1102</v>
      </c>
      <c r="B616" s="6">
        <v>32700</v>
      </c>
      <c r="C616" s="6" t="s">
        <v>1103</v>
      </c>
      <c r="D616" s="6" t="str">
        <f>VLOOKUP($C616,'time arriving work calculations'!$C$3:$T$957,2,FALSE)</f>
        <v>McPherson, KS</v>
      </c>
      <c r="E616" s="10">
        <f>VLOOKUP($C616,'time arriving work calculations'!$C$3:$T$957,3,FALSE)</f>
        <v>0.29375000000000001</v>
      </c>
      <c r="F616" s="7">
        <f>VLOOKUP($C616,'time arriving work calculations'!$C$3:$T$957,8,FALSE)</f>
        <v>-14.00000000000003</v>
      </c>
      <c r="G616" s="7">
        <f>VLOOKUP($C616,'time arriving work calculations'!$C$3:$T$957,13,FALSE)</f>
        <v>44.999999999999922</v>
      </c>
      <c r="H616" s="7">
        <f>VLOOKUP($C616,'time arriving work calculations'!$C$3:$T$957,18,FALSE)</f>
        <v>104.99999999999996</v>
      </c>
    </row>
    <row r="617" spans="1:8" x14ac:dyDescent="0.25">
      <c r="A617" s="6" t="s">
        <v>1580</v>
      </c>
      <c r="B617" s="6">
        <v>42660</v>
      </c>
      <c r="C617" s="6" t="s">
        <v>1581</v>
      </c>
      <c r="D617" s="6" t="str">
        <f>VLOOKUP($C617,'time arriving work calculations'!$C$3:$T$957,2,FALSE)</f>
        <v>Seattle, WA</v>
      </c>
      <c r="E617" s="10">
        <f>VLOOKUP($C617,'time arriving work calculations'!$C$3:$T$957,3,FALSE)</f>
        <v>0.27777777777777779</v>
      </c>
      <c r="F617" s="7">
        <f>VLOOKUP($C617,'time arriving work calculations'!$C$3:$T$957,8,FALSE)</f>
        <v>6.9999999999999751</v>
      </c>
      <c r="G617" s="7">
        <f>VLOOKUP($C617,'time arriving work calculations'!$C$3:$T$957,13,FALSE)</f>
        <v>79.999999999999943</v>
      </c>
      <c r="H617" s="7">
        <f>VLOOKUP($C617,'time arriving work calculations'!$C$3:$T$957,18,FALSE)</f>
        <v>164.00000000000006</v>
      </c>
    </row>
    <row r="618" spans="1:8" x14ac:dyDescent="0.25">
      <c r="A618" s="6" t="s">
        <v>770</v>
      </c>
      <c r="B618" s="6">
        <v>25940</v>
      </c>
      <c r="C618" s="6" t="s">
        <v>771</v>
      </c>
      <c r="D618" s="6" t="str">
        <f>VLOOKUP($C618,'time arriving work calculations'!$C$3:$T$957,2,FALSE)</f>
        <v>Hilton Head Island, SC</v>
      </c>
      <c r="E618" s="10">
        <f>VLOOKUP($C618,'time arriving work calculations'!$C$3:$T$957,3,FALSE)</f>
        <v>0.28888888888888892</v>
      </c>
      <c r="F618" s="7">
        <f>VLOOKUP($C618,'time arriving work calculations'!$C$3:$T$957,8,FALSE)</f>
        <v>-4.0000000000000657</v>
      </c>
      <c r="G618" s="7">
        <f>VLOOKUP($C618,'time arriving work calculations'!$C$3:$T$957,13,FALSE)</f>
        <v>58.99999999999995</v>
      </c>
      <c r="H618" s="7">
        <f>VLOOKUP($C618,'time arriving work calculations'!$C$3:$T$957,18,FALSE)</f>
        <v>128</v>
      </c>
    </row>
    <row r="619" spans="1:8" x14ac:dyDescent="0.25">
      <c r="A619" s="6" t="s">
        <v>1872</v>
      </c>
      <c r="B619" s="6">
        <v>48820</v>
      </c>
      <c r="C619" s="6" t="s">
        <v>1873</v>
      </c>
      <c r="D619" s="6" t="str">
        <f>VLOOKUP($C619,'time arriving work calculations'!$C$3:$T$957,2,FALSE)</f>
        <v>Willmar, MN</v>
      </c>
      <c r="E619" s="10">
        <f>VLOOKUP($C619,'time arriving work calculations'!$C$3:$T$957,3,FALSE)</f>
        <v>0.28541666666666665</v>
      </c>
      <c r="F619" s="7">
        <f>VLOOKUP($C619,'time arriving work calculations'!$C$3:$T$957,8,FALSE)</f>
        <v>1.9999999999999929</v>
      </c>
      <c r="G619" s="7">
        <f>VLOOKUP($C619,'time arriving work calculations'!$C$3:$T$957,13,FALSE)</f>
        <v>59.000000000000036</v>
      </c>
      <c r="H619" s="7">
        <f>VLOOKUP($C619,'time arriving work calculations'!$C$3:$T$957,18,FALSE)</f>
        <v>137</v>
      </c>
    </row>
    <row r="620" spans="1:8" x14ac:dyDescent="0.25">
      <c r="A620" s="6" t="s">
        <v>694</v>
      </c>
      <c r="B620" s="6">
        <v>24460</v>
      </c>
      <c r="C620" s="6" t="s">
        <v>695</v>
      </c>
      <c r="D620" s="6" t="str">
        <f>VLOOKUP($C620,'time arriving work calculations'!$C$3:$T$957,2,FALSE)</f>
        <v>Great Bend, KS</v>
      </c>
      <c r="E620" s="10">
        <f>VLOOKUP($C620,'time arriving work calculations'!$C$3:$T$957,3,FALSE)</f>
        <v>0.29652777777777778</v>
      </c>
      <c r="F620" s="7">
        <f>VLOOKUP($C620,'time arriving work calculations'!$C$3:$T$957,8,FALSE)</f>
        <v>-12.000000000000037</v>
      </c>
      <c r="G620" s="7">
        <f>VLOOKUP($C620,'time arriving work calculations'!$C$3:$T$957,13,FALSE)</f>
        <v>40.999999999999936</v>
      </c>
      <c r="H620" s="7">
        <f>VLOOKUP($C620,'time arriving work calculations'!$C$3:$T$957,18,FALSE)</f>
        <v>82.999999999999943</v>
      </c>
    </row>
    <row r="621" spans="1:8" x14ac:dyDescent="0.25">
      <c r="A621" s="6" t="s">
        <v>52</v>
      </c>
      <c r="B621" s="6">
        <v>10980</v>
      </c>
      <c r="C621" s="6" t="s">
        <v>53</v>
      </c>
      <c r="D621" s="6" t="str">
        <f>VLOOKUP($C621,'time arriving work calculations'!$C$3:$T$957,2,FALSE)</f>
        <v>Alpena, MI</v>
      </c>
      <c r="E621" s="10">
        <f>VLOOKUP($C621,'time arriving work calculations'!$C$3:$T$957,3,FALSE)</f>
        <v>0.2951388888888889</v>
      </c>
      <c r="F621" s="7">
        <f>VLOOKUP($C621,'time arriving work calculations'!$C$3:$T$957,8,FALSE)</f>
        <v>-16.000000000000021</v>
      </c>
      <c r="G621" s="7">
        <f>VLOOKUP($C621,'time arriving work calculations'!$C$3:$T$957,13,FALSE)</f>
        <v>45</v>
      </c>
      <c r="H621" s="7">
        <f>VLOOKUP($C621,'time arriving work calculations'!$C$3:$T$957,18,FALSE)</f>
        <v>124.99999999999994</v>
      </c>
    </row>
    <row r="622" spans="1:8" x14ac:dyDescent="0.25">
      <c r="A622" s="6" t="s">
        <v>1120</v>
      </c>
      <c r="B622" s="6">
        <v>33060</v>
      </c>
      <c r="C622" s="6" t="s">
        <v>1121</v>
      </c>
      <c r="D622" s="6" t="str">
        <f>VLOOKUP($C622,'time arriving work calculations'!$C$3:$T$957,2,FALSE)</f>
        <v>Miami, OK</v>
      </c>
      <c r="E622" s="10">
        <f>VLOOKUP($C622,'time arriving work calculations'!$C$3:$T$957,3,FALSE)</f>
        <v>0.28611111111111115</v>
      </c>
      <c r="F622" s="7">
        <f>VLOOKUP($C622,'time arriving work calculations'!$C$3:$T$957,8,FALSE)</f>
        <v>-1.0000000000000764</v>
      </c>
      <c r="G622" s="7">
        <f>VLOOKUP($C622,'time arriving work calculations'!$C$3:$T$957,13,FALSE)</f>
        <v>61.999999999999943</v>
      </c>
      <c r="H622" s="7">
        <f>VLOOKUP($C622,'time arriving work calculations'!$C$3:$T$957,18,FALSE)</f>
        <v>142.99999999999997</v>
      </c>
    </row>
    <row r="623" spans="1:8" x14ac:dyDescent="0.25">
      <c r="A623" s="6" t="s">
        <v>48</v>
      </c>
      <c r="B623" s="6">
        <v>10900</v>
      </c>
      <c r="C623" s="6" t="s">
        <v>49</v>
      </c>
      <c r="D623" s="6" t="str">
        <f>VLOOKUP($C623,'time arriving work calculations'!$C$3:$T$957,2,FALSE)</f>
        <v>Allentown, PA</v>
      </c>
      <c r="E623" s="10">
        <f>VLOOKUP($C623,'time arriving work calculations'!$C$3:$T$957,3,FALSE)</f>
        <v>0.27291666666666664</v>
      </c>
      <c r="F623" s="7">
        <f>VLOOKUP($C623,'time arriving work calculations'!$C$3:$T$957,8,FALSE)</f>
        <v>17.000000000000021</v>
      </c>
      <c r="G623" s="7">
        <f>VLOOKUP($C623,'time arriving work calculations'!$C$3:$T$957,13,FALSE)</f>
        <v>85.000000000000014</v>
      </c>
      <c r="H623" s="7">
        <f>VLOOKUP($C623,'time arriving work calculations'!$C$3:$T$957,18,FALSE)</f>
        <v>164.99999999999997</v>
      </c>
    </row>
    <row r="624" spans="1:8" x14ac:dyDescent="0.25">
      <c r="A624" s="6" t="s">
        <v>982</v>
      </c>
      <c r="B624" s="6">
        <v>30300</v>
      </c>
      <c r="C624" s="6" t="s">
        <v>983</v>
      </c>
      <c r="D624" s="6" t="str">
        <f>VLOOKUP($C624,'time arriving work calculations'!$C$3:$T$957,2,FALSE)</f>
        <v>Lewiston, ID</v>
      </c>
      <c r="E624" s="10">
        <f>VLOOKUP($C624,'time arriving work calculations'!$C$3:$T$957,3,FALSE)</f>
        <v>0.26319444444444445</v>
      </c>
      <c r="F624" s="7">
        <f>VLOOKUP($C624,'time arriving work calculations'!$C$3:$T$957,8,FALSE)</f>
        <v>21.999999999999922</v>
      </c>
      <c r="G624" s="7">
        <f>VLOOKUP($C624,'time arriving work calculations'!$C$3:$T$957,13,FALSE)</f>
        <v>91</v>
      </c>
      <c r="H624" s="7">
        <f>VLOOKUP($C624,'time arriving work calculations'!$C$3:$T$957,18,FALSE)</f>
        <v>162.00000000000006</v>
      </c>
    </row>
    <row r="625" spans="1:8" x14ac:dyDescent="0.25">
      <c r="A625" s="6" t="s">
        <v>1140</v>
      </c>
      <c r="B625" s="6">
        <v>33460</v>
      </c>
      <c r="C625" s="6" t="s">
        <v>1141</v>
      </c>
      <c r="D625" s="6" t="str">
        <f>VLOOKUP($C625,'time arriving work calculations'!$C$3:$T$957,2,FALSE)</f>
        <v>Minneapolis, MN</v>
      </c>
      <c r="E625" s="10">
        <f>VLOOKUP($C625,'time arriving work calculations'!$C$3:$T$957,3,FALSE)</f>
        <v>0.28055555555555556</v>
      </c>
      <c r="F625" s="7">
        <f>VLOOKUP($C625,'time arriving work calculations'!$C$3:$T$957,8,FALSE)</f>
        <v>13.000000000000034</v>
      </c>
      <c r="G625" s="7">
        <f>VLOOKUP($C625,'time arriving work calculations'!$C$3:$T$957,13,FALSE)</f>
        <v>74.999999999999972</v>
      </c>
      <c r="H625" s="7">
        <f>VLOOKUP($C625,'time arriving work calculations'!$C$3:$T$957,18,FALSE)</f>
        <v>152</v>
      </c>
    </row>
    <row r="626" spans="1:8" x14ac:dyDescent="0.25">
      <c r="A626" s="6" t="s">
        <v>266</v>
      </c>
      <c r="B626" s="6">
        <v>15500</v>
      </c>
      <c r="C626" s="6" t="s">
        <v>267</v>
      </c>
      <c r="D626" s="6" t="str">
        <f>VLOOKUP($C626,'time arriving work calculations'!$C$3:$T$957,2,FALSE)</f>
        <v>Burlington, NC</v>
      </c>
      <c r="E626" s="10">
        <f>VLOOKUP($C626,'time arriving work calculations'!$C$3:$T$957,3,FALSE)</f>
        <v>0.28472222222222221</v>
      </c>
      <c r="F626" s="7">
        <f>VLOOKUP($C626,'time arriving work calculations'!$C$3:$T$957,8,FALSE)</f>
        <v>9.000000000000048</v>
      </c>
      <c r="G626" s="7">
        <f>VLOOKUP($C626,'time arriving work calculations'!$C$3:$T$957,13,FALSE)</f>
        <v>65.000000000000014</v>
      </c>
      <c r="H626" s="7">
        <f>VLOOKUP($C626,'time arriving work calculations'!$C$3:$T$957,18,FALSE)</f>
        <v>146.00000000000003</v>
      </c>
    </row>
    <row r="627" spans="1:8" x14ac:dyDescent="0.25">
      <c r="A627" s="6" t="s">
        <v>942</v>
      </c>
      <c r="B627" s="6">
        <v>29500</v>
      </c>
      <c r="C627" s="6" t="s">
        <v>943</v>
      </c>
      <c r="D627" s="6" t="str">
        <f>VLOOKUP($C627,'time arriving work calculations'!$C$3:$T$957,2,FALSE)</f>
        <v>Lamesa, TX</v>
      </c>
      <c r="E627" s="10">
        <f>VLOOKUP($C627,'time arriving work calculations'!$C$3:$T$957,3,FALSE)</f>
        <v>0.30555555555555552</v>
      </c>
      <c r="F627" s="7">
        <f>VLOOKUP($C627,'time arriving work calculations'!$C$3:$T$957,8,FALSE)</f>
        <v>-37.000000000000028</v>
      </c>
      <c r="G627" s="7">
        <f>VLOOKUP($C627,'time arriving work calculations'!$C$3:$T$957,13,FALSE)</f>
        <v>24.999999999999993</v>
      </c>
      <c r="H627" s="7">
        <f>VLOOKUP($C627,'time arriving work calculations'!$C$3:$T$957,18,FALSE)</f>
        <v>72.000000000000057</v>
      </c>
    </row>
    <row r="628" spans="1:8" x14ac:dyDescent="0.25">
      <c r="A628" s="6" t="s">
        <v>170</v>
      </c>
      <c r="B628" s="6">
        <v>13420</v>
      </c>
      <c r="C628" s="6" t="s">
        <v>171</v>
      </c>
      <c r="D628" s="6" t="str">
        <f>VLOOKUP($C628,'time arriving work calculations'!$C$3:$T$957,2,FALSE)</f>
        <v>Bemidji, MN</v>
      </c>
      <c r="E628" s="10">
        <f>VLOOKUP($C628,'time arriving work calculations'!$C$3:$T$957,3,FALSE)</f>
        <v>0.28472222222222221</v>
      </c>
      <c r="F628" s="7">
        <f>VLOOKUP($C628,'time arriving work calculations'!$C$3:$T$957,8,FALSE)</f>
        <v>9.9999999999999645</v>
      </c>
      <c r="G628" s="7">
        <f>VLOOKUP($C628,'time arriving work calculations'!$C$3:$T$957,13,FALSE)</f>
        <v>63.000000000000099</v>
      </c>
      <c r="H628" s="7">
        <f>VLOOKUP($C628,'time arriving work calculations'!$C$3:$T$957,18,FALSE)</f>
        <v>116.00000000000006</v>
      </c>
    </row>
    <row r="629" spans="1:8" x14ac:dyDescent="0.25">
      <c r="A629" s="6" t="s">
        <v>230</v>
      </c>
      <c r="B629" s="6">
        <v>14660</v>
      </c>
      <c r="C629" s="6" t="s">
        <v>231</v>
      </c>
      <c r="D629" s="6" t="str">
        <f>VLOOKUP($C629,'time arriving work calculations'!$C$3:$T$957,2,FALSE)</f>
        <v>Brainerd, MN</v>
      </c>
      <c r="E629" s="10">
        <f>VLOOKUP($C629,'time arriving work calculations'!$C$3:$T$957,3,FALSE)</f>
        <v>0.28333333333333333</v>
      </c>
      <c r="F629" s="7">
        <f>VLOOKUP($C629,'time arriving work calculations'!$C$3:$T$957,8,FALSE)</f>
        <v>6.9999999999999751</v>
      </c>
      <c r="G629" s="7">
        <f>VLOOKUP($C629,'time arriving work calculations'!$C$3:$T$957,13,FALSE)</f>
        <v>67.000000000000085</v>
      </c>
      <c r="H629" s="7">
        <f>VLOOKUP($C629,'time arriving work calculations'!$C$3:$T$957,18,FALSE)</f>
        <v>133</v>
      </c>
    </row>
    <row r="630" spans="1:8" x14ac:dyDescent="0.25">
      <c r="A630" s="6" t="s">
        <v>574</v>
      </c>
      <c r="B630" s="6">
        <v>21900</v>
      </c>
      <c r="C630" s="6" t="s">
        <v>575</v>
      </c>
      <c r="D630" s="6" t="str">
        <f>VLOOKUP($C630,'time arriving work calculations'!$C$3:$T$957,2,FALSE)</f>
        <v>Fairmont, WV</v>
      </c>
      <c r="E630" s="10">
        <f>VLOOKUP($C630,'time arriving work calculations'!$C$3:$T$957,3,FALSE)</f>
        <v>0.28611111111111115</v>
      </c>
      <c r="F630" s="7">
        <f>VLOOKUP($C630,'time arriving work calculations'!$C$3:$T$957,8,FALSE)</f>
        <v>-1.9999999999999929</v>
      </c>
      <c r="G630" s="7">
        <f>VLOOKUP($C630,'time arriving work calculations'!$C$3:$T$957,13,FALSE)</f>
        <v>67</v>
      </c>
      <c r="H630" s="7">
        <f>VLOOKUP($C630,'time arriving work calculations'!$C$3:$T$957,18,FALSE)</f>
        <v>166.99999999999997</v>
      </c>
    </row>
    <row r="631" spans="1:8" x14ac:dyDescent="0.25">
      <c r="A631" s="6" t="s">
        <v>726</v>
      </c>
      <c r="B631" s="6">
        <v>25100</v>
      </c>
      <c r="C631" s="6" t="s">
        <v>727</v>
      </c>
      <c r="D631" s="6" t="str">
        <f>VLOOKUP($C631,'time arriving work calculations'!$C$3:$T$957,2,FALSE)</f>
        <v>Guymon, OK</v>
      </c>
      <c r="E631" s="10">
        <f>VLOOKUP($C631,'time arriving work calculations'!$C$3:$T$957,3,FALSE)</f>
        <v>0.30416666666666664</v>
      </c>
      <c r="F631" s="7">
        <f>VLOOKUP($C631,'time arriving work calculations'!$C$3:$T$957,8,FALSE)</f>
        <v>-46</v>
      </c>
      <c r="G631" s="7">
        <f>VLOOKUP($C631,'time arriving work calculations'!$C$3:$T$957,13,FALSE)</f>
        <v>31.00000000000005</v>
      </c>
      <c r="H631" s="7">
        <f>VLOOKUP($C631,'time arriving work calculations'!$C$3:$T$957,18,FALSE)</f>
        <v>140.99999999999997</v>
      </c>
    </row>
    <row r="632" spans="1:8" x14ac:dyDescent="0.25">
      <c r="A632" s="6" t="s">
        <v>866</v>
      </c>
      <c r="B632" s="6">
        <v>27900</v>
      </c>
      <c r="C632" s="6" t="s">
        <v>867</v>
      </c>
      <c r="D632" s="6" t="str">
        <f>VLOOKUP($C632,'time arriving work calculations'!$C$3:$T$957,2,FALSE)</f>
        <v>Joplin, MO</v>
      </c>
      <c r="E632" s="10">
        <f>VLOOKUP($C632,'time arriving work calculations'!$C$3:$T$957,3,FALSE)</f>
        <v>0.28472222222222221</v>
      </c>
      <c r="F632" s="7">
        <f>VLOOKUP($C632,'time arriving work calculations'!$C$3:$T$957,8,FALSE)</f>
        <v>1.9999999999999929</v>
      </c>
      <c r="G632" s="7">
        <f>VLOOKUP($C632,'time arriving work calculations'!$C$3:$T$957,13,FALSE)</f>
        <v>64.000000000000085</v>
      </c>
      <c r="H632" s="7">
        <f>VLOOKUP($C632,'time arriving work calculations'!$C$3:$T$957,18,FALSE)</f>
        <v>164.00000000000006</v>
      </c>
    </row>
    <row r="633" spans="1:8" x14ac:dyDescent="0.25">
      <c r="A633" s="6" t="s">
        <v>1044</v>
      </c>
      <c r="B633" s="6">
        <v>31620</v>
      </c>
      <c r="C633" s="6" t="s">
        <v>1045</v>
      </c>
      <c r="D633" s="6" t="str">
        <f>VLOOKUP($C633,'time arriving work calculations'!$C$3:$T$957,2,FALSE)</f>
        <v>Magnolia, AR</v>
      </c>
      <c r="E633" s="10">
        <f>VLOOKUP($C633,'time arriving work calculations'!$C$3:$T$957,3,FALSE)</f>
        <v>0.28125</v>
      </c>
      <c r="F633" s="7">
        <f>VLOOKUP($C633,'time arriving work calculations'!$C$3:$T$957,8,FALSE)</f>
        <v>1.9999999999999929</v>
      </c>
      <c r="G633" s="7">
        <f>VLOOKUP($C633,'time arriving work calculations'!$C$3:$T$957,13,FALSE)</f>
        <v>66.000000000000085</v>
      </c>
      <c r="H633" s="7">
        <f>VLOOKUP($C633,'time arriving work calculations'!$C$3:$T$957,18,FALSE)</f>
        <v>109</v>
      </c>
    </row>
    <row r="634" spans="1:8" x14ac:dyDescent="0.25">
      <c r="A634" s="6" t="s">
        <v>1128</v>
      </c>
      <c r="B634" s="6">
        <v>33220</v>
      </c>
      <c r="C634" s="6" t="s">
        <v>1129</v>
      </c>
      <c r="D634" s="6" t="str">
        <f>VLOOKUP($C634,'time arriving work calculations'!$C$3:$T$957,2,FALSE)</f>
        <v>Midland, MI</v>
      </c>
      <c r="E634" s="10">
        <f>VLOOKUP($C634,'time arriving work calculations'!$C$3:$T$957,3,FALSE)</f>
        <v>0.29722222222222222</v>
      </c>
      <c r="F634" s="7">
        <f>VLOOKUP($C634,'time arriving work calculations'!$C$3:$T$957,8,FALSE)</f>
        <v>-8.0000000000000515</v>
      </c>
      <c r="G634" s="7">
        <f>VLOOKUP($C634,'time arriving work calculations'!$C$3:$T$957,13,FALSE)</f>
        <v>47.000000000000071</v>
      </c>
      <c r="H634" s="7">
        <f>VLOOKUP($C634,'time arriving work calculations'!$C$3:$T$957,18,FALSE)</f>
        <v>109</v>
      </c>
    </row>
    <row r="635" spans="1:8" x14ac:dyDescent="0.25">
      <c r="A635" s="6" t="s">
        <v>444</v>
      </c>
      <c r="B635" s="6">
        <v>19220</v>
      </c>
      <c r="C635" s="6" t="s">
        <v>445</v>
      </c>
      <c r="D635" s="6" t="str">
        <f>VLOOKUP($C635,'time arriving work calculations'!$C$3:$T$957,2,FALSE)</f>
        <v>Danville, KY</v>
      </c>
      <c r="E635" s="10">
        <f>VLOOKUP($C635,'time arriving work calculations'!$C$3:$T$957,3,FALSE)</f>
        <v>0.29930555555555555</v>
      </c>
      <c r="F635" s="7">
        <f>VLOOKUP($C635,'time arriving work calculations'!$C$3:$T$957,8,FALSE)</f>
        <v>-15.000000000000027</v>
      </c>
      <c r="G635" s="7">
        <f>VLOOKUP($C635,'time arriving work calculations'!$C$3:$T$957,13,FALSE)</f>
        <v>45.000000000000078</v>
      </c>
      <c r="H635" s="7">
        <f>VLOOKUP($C635,'time arriving work calculations'!$C$3:$T$957,18,FALSE)</f>
        <v>152</v>
      </c>
    </row>
    <row r="636" spans="1:8" x14ac:dyDescent="0.25">
      <c r="A636" s="6" t="s">
        <v>664</v>
      </c>
      <c r="B636" s="6">
        <v>23820</v>
      </c>
      <c r="C636" s="6" t="s">
        <v>665</v>
      </c>
      <c r="D636" s="6" t="str">
        <f>VLOOKUP($C636,'time arriving work calculations'!$C$3:$T$957,2,FALSE)</f>
        <v>Gardnerville Ranchos, NV</v>
      </c>
      <c r="E636" s="10">
        <f>VLOOKUP($C636,'time arriving work calculations'!$C$3:$T$957,3,FALSE)</f>
        <v>0.27152777777777776</v>
      </c>
      <c r="F636" s="7">
        <f>VLOOKUP($C636,'time arriving work calculations'!$C$3:$T$957,8,FALSE)</f>
        <v>22</v>
      </c>
      <c r="G636" s="7">
        <f>VLOOKUP($C636,'time arriving work calculations'!$C$3:$T$957,13,FALSE)</f>
        <v>87.000000000000085</v>
      </c>
      <c r="H636" s="7">
        <f>VLOOKUP($C636,'time arriving work calculations'!$C$3:$T$957,18,FALSE)</f>
        <v>161.99999999999997</v>
      </c>
    </row>
    <row r="637" spans="1:8" x14ac:dyDescent="0.25">
      <c r="A637" s="6" t="s">
        <v>718</v>
      </c>
      <c r="B637" s="6">
        <v>24940</v>
      </c>
      <c r="C637" s="6" t="s">
        <v>719</v>
      </c>
      <c r="D637" s="6" t="str">
        <f>VLOOKUP($C637,'time arriving work calculations'!$C$3:$T$957,2,FALSE)</f>
        <v>Greenwood, SC</v>
      </c>
      <c r="E637" s="10">
        <f>VLOOKUP($C637,'time arriving work calculations'!$C$3:$T$957,3,FALSE)</f>
        <v>0.29236111111111113</v>
      </c>
      <c r="F637" s="7">
        <f>VLOOKUP($C637,'time arriving work calculations'!$C$3:$T$957,8,FALSE)</f>
        <v>-3.0000000000000693</v>
      </c>
      <c r="G637" s="7">
        <f>VLOOKUP($C637,'time arriving work calculations'!$C$3:$T$957,13,FALSE)</f>
        <v>53.000000000000057</v>
      </c>
      <c r="H637" s="7">
        <f>VLOOKUP($C637,'time arriving work calculations'!$C$3:$T$957,18,FALSE)</f>
        <v>110.00000000000001</v>
      </c>
    </row>
    <row r="638" spans="1:8" x14ac:dyDescent="0.25">
      <c r="A638" s="6" t="s">
        <v>498</v>
      </c>
      <c r="B638" s="6">
        <v>20300</v>
      </c>
      <c r="C638" s="6" t="s">
        <v>499</v>
      </c>
      <c r="D638" s="6" t="str">
        <f>VLOOKUP($C638,'time arriving work calculations'!$C$3:$T$957,2,FALSE)</f>
        <v>Dumas, TX</v>
      </c>
      <c r="E638" s="10">
        <f>VLOOKUP($C638,'time arriving work calculations'!$C$3:$T$957,3,FALSE)</f>
        <v>0.30555555555555552</v>
      </c>
      <c r="F638" s="7">
        <f>VLOOKUP($C638,'time arriving work calculations'!$C$3:$T$957,8,FALSE)</f>
        <v>-49.999999999999986</v>
      </c>
      <c r="G638" s="7">
        <f>VLOOKUP($C638,'time arriving work calculations'!$C$3:$T$957,13,FALSE)</f>
        <v>30.000000000000135</v>
      </c>
      <c r="H638" s="7">
        <f>VLOOKUP($C638,'time arriving work calculations'!$C$3:$T$957,18,FALSE)</f>
        <v>133.00000000000009</v>
      </c>
    </row>
    <row r="639" spans="1:8" x14ac:dyDescent="0.25">
      <c r="A639" s="6" t="s">
        <v>54</v>
      </c>
      <c r="B639" s="6">
        <v>11020</v>
      </c>
      <c r="C639" s="6" t="s">
        <v>55</v>
      </c>
      <c r="D639" s="6" t="str">
        <f>VLOOKUP($C639,'time arriving work calculations'!$C$3:$T$957,2,FALSE)</f>
        <v>Altoona, PA</v>
      </c>
      <c r="E639" s="10">
        <f>VLOOKUP($C639,'time arriving work calculations'!$C$3:$T$957,3,FALSE)</f>
        <v>0.28125</v>
      </c>
      <c r="F639" s="7">
        <f>VLOOKUP($C639,'time arriving work calculations'!$C$3:$T$957,8,FALSE)</f>
        <v>2.9999999999999893</v>
      </c>
      <c r="G639" s="7">
        <f>VLOOKUP($C639,'time arriving work calculations'!$C$3:$T$957,13,FALSE)</f>
        <v>69.000000000000071</v>
      </c>
      <c r="H639" s="7">
        <f>VLOOKUP($C639,'time arriving work calculations'!$C$3:$T$957,18,FALSE)</f>
        <v>176</v>
      </c>
    </row>
    <row r="640" spans="1:8" x14ac:dyDescent="0.25">
      <c r="A640" s="6" t="s">
        <v>1892</v>
      </c>
      <c r="B640" s="6">
        <v>49340</v>
      </c>
      <c r="C640" s="6" t="s">
        <v>1893</v>
      </c>
      <c r="D640" s="6" t="str">
        <f>VLOOKUP($C640,'time arriving work calculations'!$C$3:$T$957,2,FALSE)</f>
        <v>Worcester, MA</v>
      </c>
      <c r="E640" s="10">
        <f>VLOOKUP($C640,'time arriving work calculations'!$C$3:$T$957,3,FALSE)</f>
        <v>0.26250000000000001</v>
      </c>
      <c r="F640" s="7">
        <f>VLOOKUP($C640,'time arriving work calculations'!$C$3:$T$957,8,FALSE)</f>
        <v>37.000000000000028</v>
      </c>
      <c r="G640" s="7">
        <f>VLOOKUP($C640,'time arriving work calculations'!$C$3:$T$957,13,FALSE)</f>
        <v>102.00000000000004</v>
      </c>
      <c r="H640" s="7">
        <f>VLOOKUP($C640,'time arriving work calculations'!$C$3:$T$957,18,FALSE)</f>
        <v>170.99999999999994</v>
      </c>
    </row>
    <row r="641" spans="1:8" x14ac:dyDescent="0.25">
      <c r="A641" s="6" t="s">
        <v>756</v>
      </c>
      <c r="B641" s="6">
        <v>25720</v>
      </c>
      <c r="C641" s="6" t="s">
        <v>757</v>
      </c>
      <c r="D641" s="6" t="str">
        <f>VLOOKUP($C641,'time arriving work calculations'!$C$3:$T$957,2,FALSE)</f>
        <v>Heber, UT</v>
      </c>
      <c r="E641" s="10">
        <f>VLOOKUP($C641,'time arriving work calculations'!$C$3:$T$957,3,FALSE)</f>
        <v>0.28958333333333336</v>
      </c>
      <c r="F641" s="7">
        <f>VLOOKUP($C641,'time arriving work calculations'!$C$3:$T$957,8,FALSE)</f>
        <v>-3.0000000000000693</v>
      </c>
      <c r="G641" s="7">
        <f>VLOOKUP($C641,'time arriving work calculations'!$C$3:$T$957,13,FALSE)</f>
        <v>62.000000000000014</v>
      </c>
      <c r="H641" s="7">
        <f>VLOOKUP($C641,'time arriving work calculations'!$C$3:$T$957,18,FALSE)</f>
        <v>128.99999999999994</v>
      </c>
    </row>
    <row r="642" spans="1:8" x14ac:dyDescent="0.25">
      <c r="A642" s="6" t="s">
        <v>640</v>
      </c>
      <c r="B642" s="6">
        <v>23300</v>
      </c>
      <c r="C642" s="6" t="s">
        <v>641</v>
      </c>
      <c r="D642" s="6" t="str">
        <f>VLOOKUP($C642,'time arriving work calculations'!$C$3:$T$957,2,FALSE)</f>
        <v>Freeport, IL</v>
      </c>
      <c r="E642" s="10">
        <f>VLOOKUP($C642,'time arriving work calculations'!$C$3:$T$957,3,FALSE)</f>
        <v>0.27083333333333331</v>
      </c>
      <c r="F642" s="7">
        <f>VLOOKUP($C642,'time arriving work calculations'!$C$3:$T$957,8,FALSE)</f>
        <v>18.000000000000014</v>
      </c>
      <c r="G642" s="7">
        <f>VLOOKUP($C642,'time arriving work calculations'!$C$3:$T$957,13,FALSE)</f>
        <v>83.000000000000099</v>
      </c>
      <c r="H642" s="7">
        <f>VLOOKUP($C642,'time arriving work calculations'!$C$3:$T$957,18,FALSE)</f>
        <v>222</v>
      </c>
    </row>
    <row r="643" spans="1:8" x14ac:dyDescent="0.25">
      <c r="A643" s="6" t="s">
        <v>776</v>
      </c>
      <c r="B643" s="6">
        <v>26100</v>
      </c>
      <c r="C643" s="6" t="s">
        <v>777</v>
      </c>
      <c r="D643" s="6" t="str">
        <f>VLOOKUP($C643,'time arriving work calculations'!$C$3:$T$957,2,FALSE)</f>
        <v>Holland, MI</v>
      </c>
      <c r="E643" s="10">
        <f>VLOOKUP($C643,'time arriving work calculations'!$C$3:$T$957,3,FALSE)</f>
        <v>0.30277777777777776</v>
      </c>
      <c r="F643" s="7">
        <f>VLOOKUP($C643,'time arriving work calculations'!$C$3:$T$957,8,FALSE)</f>
        <v>-23</v>
      </c>
      <c r="G643" s="7">
        <f>VLOOKUP($C643,'time arriving work calculations'!$C$3:$T$957,13,FALSE)</f>
        <v>40.000000000000099</v>
      </c>
      <c r="H643" s="7">
        <f>VLOOKUP($C643,'time arriving work calculations'!$C$3:$T$957,18,FALSE)</f>
        <v>134</v>
      </c>
    </row>
    <row r="644" spans="1:8" x14ac:dyDescent="0.25">
      <c r="A644" s="6" t="s">
        <v>1410</v>
      </c>
      <c r="B644" s="6">
        <v>39020</v>
      </c>
      <c r="C644" s="6" t="s">
        <v>1411</v>
      </c>
      <c r="D644" s="6" t="str">
        <f>VLOOKUP($C644,'time arriving work calculations'!$C$3:$T$957,2,FALSE)</f>
        <v>Portsmouth, OH</v>
      </c>
      <c r="E644" s="10">
        <f>VLOOKUP($C644,'time arriving work calculations'!$C$3:$T$957,3,FALSE)</f>
        <v>0.29444444444444445</v>
      </c>
      <c r="F644" s="7">
        <f>VLOOKUP($C644,'time arriving work calculations'!$C$3:$T$957,8,FALSE)</f>
        <v>-20.000000000000089</v>
      </c>
      <c r="G644" s="7">
        <f>VLOOKUP($C644,'time arriving work calculations'!$C$3:$T$957,13,FALSE)</f>
        <v>55.00000000000005</v>
      </c>
      <c r="H644" s="7">
        <f>VLOOKUP($C644,'time arriving work calculations'!$C$3:$T$957,18,FALSE)</f>
        <v>161</v>
      </c>
    </row>
    <row r="645" spans="1:8" x14ac:dyDescent="0.25">
      <c r="A645" s="6" t="s">
        <v>1762</v>
      </c>
      <c r="B645" s="6">
        <v>46300</v>
      </c>
      <c r="C645" s="6" t="s">
        <v>1763</v>
      </c>
      <c r="D645" s="6" t="str">
        <f>VLOOKUP($C645,'time arriving work calculations'!$C$3:$T$957,2,FALSE)</f>
        <v>Twin Falls, ID</v>
      </c>
      <c r="E645" s="10">
        <f>VLOOKUP($C645,'time arriving work calculations'!$C$3:$T$957,3,FALSE)</f>
        <v>0.29791666666666666</v>
      </c>
      <c r="F645" s="7">
        <f>VLOOKUP($C645,'time arriving work calculations'!$C$3:$T$957,8,FALSE)</f>
        <v>-16.000000000000021</v>
      </c>
      <c r="G645" s="7">
        <f>VLOOKUP($C645,'time arriving work calculations'!$C$3:$T$957,13,FALSE)</f>
        <v>42.000000000000092</v>
      </c>
      <c r="H645" s="7">
        <f>VLOOKUP($C645,'time arriving work calculations'!$C$3:$T$957,18,FALSE)</f>
        <v>110.0000000000001</v>
      </c>
    </row>
    <row r="646" spans="1:8" x14ac:dyDescent="0.25">
      <c r="A646" s="6" t="s">
        <v>262</v>
      </c>
      <c r="B646" s="6">
        <v>15420</v>
      </c>
      <c r="C646" s="6" t="s">
        <v>263</v>
      </c>
      <c r="D646" s="6" t="str">
        <f>VLOOKUP($C646,'time arriving work calculations'!$C$3:$T$957,2,FALSE)</f>
        <v>Burley, ID</v>
      </c>
      <c r="E646" s="10">
        <f>VLOOKUP($C646,'time arriving work calculations'!$C$3:$T$957,3,FALSE)</f>
        <v>0.29652777777777778</v>
      </c>
      <c r="F646" s="7">
        <f>VLOOKUP($C646,'time arriving work calculations'!$C$3:$T$957,8,FALSE)</f>
        <v>-20.000000000000007</v>
      </c>
      <c r="G646" s="7">
        <f>VLOOKUP($C646,'time arriving work calculations'!$C$3:$T$957,13,FALSE)</f>
        <v>46.000000000000078</v>
      </c>
      <c r="H646" s="7">
        <f>VLOOKUP($C646,'time arriving work calculations'!$C$3:$T$957,18,FALSE)</f>
        <v>107.00000000000001</v>
      </c>
    </row>
    <row r="647" spans="1:8" x14ac:dyDescent="0.25">
      <c r="A647" s="6" t="s">
        <v>138</v>
      </c>
      <c r="B647" s="6">
        <v>12780</v>
      </c>
      <c r="C647" s="6" t="s">
        <v>139</v>
      </c>
      <c r="D647" s="6" t="str">
        <f>VLOOKUP($C647,'time arriving work calculations'!$C$3:$T$957,2,FALSE)</f>
        <v>Bartlesville, OK</v>
      </c>
      <c r="E647" s="10">
        <f>VLOOKUP($C647,'time arriving work calculations'!$C$3:$T$957,3,FALSE)</f>
        <v>0.28888888888888892</v>
      </c>
      <c r="F647" s="7">
        <f>VLOOKUP($C647,'time arriving work calculations'!$C$3:$T$957,8,FALSE)</f>
        <v>0.99999999999991651</v>
      </c>
      <c r="G647" s="7">
        <f>VLOOKUP($C647,'time arriving work calculations'!$C$3:$T$957,13,FALSE)</f>
        <v>55.00000000000005</v>
      </c>
      <c r="H647" s="7">
        <f>VLOOKUP($C647,'time arriving work calculations'!$C$3:$T$957,18,FALSE)</f>
        <v>118.99999999999997</v>
      </c>
    </row>
    <row r="648" spans="1:8" x14ac:dyDescent="0.25">
      <c r="A648" s="6" t="s">
        <v>684</v>
      </c>
      <c r="B648" s="6">
        <v>24260</v>
      </c>
      <c r="C648" s="6" t="s">
        <v>685</v>
      </c>
      <c r="D648" s="6" t="str">
        <f>VLOOKUP($C648,'time arriving work calculations'!$C$3:$T$957,2,FALSE)</f>
        <v>Grand Island, NE</v>
      </c>
      <c r="E648" s="10">
        <f>VLOOKUP($C648,'time arriving work calculations'!$C$3:$T$957,3,FALSE)</f>
        <v>0.2951388888888889</v>
      </c>
      <c r="F648" s="7">
        <f>VLOOKUP($C648,'time arriving work calculations'!$C$3:$T$957,8,FALSE)</f>
        <v>-23.000000000000078</v>
      </c>
      <c r="G648" s="7">
        <f>VLOOKUP($C648,'time arriving work calculations'!$C$3:$T$957,13,FALSE)</f>
        <v>46.000000000000078</v>
      </c>
      <c r="H648" s="7">
        <f>VLOOKUP($C648,'time arriving work calculations'!$C$3:$T$957,18,FALSE)</f>
        <v>122.00000000000006</v>
      </c>
    </row>
    <row r="649" spans="1:8" x14ac:dyDescent="0.25">
      <c r="A649" s="6" t="s">
        <v>1716</v>
      </c>
      <c r="B649" s="6">
        <v>45460</v>
      </c>
      <c r="C649" s="6" t="s">
        <v>1717</v>
      </c>
      <c r="D649" s="6" t="str">
        <f>VLOOKUP($C649,'time arriving work calculations'!$C$3:$T$957,2,FALSE)</f>
        <v>Terre Haute, IN</v>
      </c>
      <c r="E649" s="10">
        <f>VLOOKUP($C649,'time arriving work calculations'!$C$3:$T$957,3,FALSE)</f>
        <v>0.30624999999999997</v>
      </c>
      <c r="F649" s="7">
        <f>VLOOKUP($C649,'time arriving work calculations'!$C$3:$T$957,8,FALSE)</f>
        <v>-33.000000000000043</v>
      </c>
      <c r="G649" s="7">
        <f>VLOOKUP($C649,'time arriving work calculations'!$C$3:$T$957,13,FALSE)</f>
        <v>34.000000000000121</v>
      </c>
      <c r="H649" s="7">
        <f>VLOOKUP($C649,'time arriving work calculations'!$C$3:$T$957,18,FALSE)</f>
        <v>150.00000000000003</v>
      </c>
    </row>
    <row r="650" spans="1:8" x14ac:dyDescent="0.25">
      <c r="A650" s="6" t="s">
        <v>1376</v>
      </c>
      <c r="B650" s="6">
        <v>38300</v>
      </c>
      <c r="C650" s="6" t="s">
        <v>1377</v>
      </c>
      <c r="D650" s="6" t="str">
        <f>VLOOKUP($C650,'time arriving work calculations'!$C$3:$T$957,2,FALSE)</f>
        <v>Pittsburgh, PA</v>
      </c>
      <c r="E650" s="10">
        <f>VLOOKUP($C650,'time arriving work calculations'!$C$3:$T$957,3,FALSE)</f>
        <v>0.28611111111111115</v>
      </c>
      <c r="F650" s="7">
        <f>VLOOKUP($C650,'time arriving work calculations'!$C$3:$T$957,8,FALSE)</f>
        <v>0</v>
      </c>
      <c r="G650" s="7">
        <f>VLOOKUP($C650,'time arriving work calculations'!$C$3:$T$957,13,FALSE)</f>
        <v>68</v>
      </c>
      <c r="H650" s="7">
        <f>VLOOKUP($C650,'time arriving work calculations'!$C$3:$T$957,18,FALSE)</f>
        <v>147.99999999999994</v>
      </c>
    </row>
    <row r="651" spans="1:8" x14ac:dyDescent="0.25">
      <c r="A651" s="6" t="s">
        <v>450</v>
      </c>
      <c r="B651" s="6">
        <v>19340</v>
      </c>
      <c r="C651" s="6" t="s">
        <v>451</v>
      </c>
      <c r="D651" s="6" t="str">
        <f>VLOOKUP($C651,'time arriving work calculations'!$C$3:$T$957,2,FALSE)</f>
        <v>Davenport, IA</v>
      </c>
      <c r="E651" s="10">
        <f>VLOOKUP($C651,'time arriving work calculations'!$C$3:$T$957,3,FALSE)</f>
        <v>0.27361111111111108</v>
      </c>
      <c r="F651" s="7">
        <f>VLOOKUP($C651,'time arriving work calculations'!$C$3:$T$957,8,FALSE)</f>
        <v>11.999999999999957</v>
      </c>
      <c r="G651" s="7">
        <f>VLOOKUP($C651,'time arriving work calculations'!$C$3:$T$957,13,FALSE)</f>
        <v>81.000000000000114</v>
      </c>
      <c r="H651" s="7">
        <f>VLOOKUP($C651,'time arriving work calculations'!$C$3:$T$957,18,FALSE)</f>
        <v>172.00000000000011</v>
      </c>
    </row>
    <row r="652" spans="1:8" x14ac:dyDescent="0.25">
      <c r="A652" s="6" t="s">
        <v>862</v>
      </c>
      <c r="B652" s="6">
        <v>27780</v>
      </c>
      <c r="C652" s="6" t="s">
        <v>863</v>
      </c>
      <c r="D652" s="6" t="str">
        <f>VLOOKUP($C652,'time arriving work calculations'!$C$3:$T$957,2,FALSE)</f>
        <v>Johnstown, PA</v>
      </c>
      <c r="E652" s="10">
        <f>VLOOKUP($C652,'time arriving work calculations'!$C$3:$T$957,3,FALSE)</f>
        <v>0.28263888888888888</v>
      </c>
      <c r="F652" s="7">
        <f>VLOOKUP($C652,'time arriving work calculations'!$C$3:$T$957,8,FALSE)</f>
        <v>-2.0000000000000728</v>
      </c>
      <c r="G652" s="7">
        <f>VLOOKUP($C652,'time arriving work calculations'!$C$3:$T$957,13,FALSE)</f>
        <v>69.000000000000071</v>
      </c>
      <c r="H652" s="7">
        <f>VLOOKUP($C652,'time arriving work calculations'!$C$3:$T$957,18,FALSE)</f>
        <v>164.00000000000006</v>
      </c>
    </row>
    <row r="653" spans="1:8" x14ac:dyDescent="0.25">
      <c r="A653" s="6" t="s">
        <v>930</v>
      </c>
      <c r="B653" s="6">
        <v>29260</v>
      </c>
      <c r="C653" s="6" t="s">
        <v>931</v>
      </c>
      <c r="D653" s="6" t="str">
        <f>VLOOKUP($C653,'time arriving work calculations'!$C$3:$T$957,2,FALSE)</f>
        <v>La Grande, OR</v>
      </c>
      <c r="E653" s="10">
        <f>VLOOKUP($C653,'time arriving work calculations'!$C$3:$T$957,3,FALSE)</f>
        <v>0.26597222222222222</v>
      </c>
      <c r="F653" s="7">
        <f>VLOOKUP($C653,'time arriving work calculations'!$C$3:$T$957,8,FALSE)</f>
        <v>22</v>
      </c>
      <c r="G653" s="7">
        <f>VLOOKUP($C653,'time arriving work calculations'!$C$3:$T$957,13,FALSE)</f>
        <v>86.000000000000014</v>
      </c>
      <c r="H653" s="7">
        <f>VLOOKUP($C653,'time arriving work calculations'!$C$3:$T$957,18,FALSE)</f>
        <v>154</v>
      </c>
    </row>
    <row r="654" spans="1:8" x14ac:dyDescent="0.25">
      <c r="A654" s="6" t="s">
        <v>42</v>
      </c>
      <c r="B654" s="6">
        <v>10820</v>
      </c>
      <c r="C654" s="6" t="s">
        <v>43</v>
      </c>
      <c r="D654" s="6" t="str">
        <f>VLOOKUP($C654,'time arriving work calculations'!$C$3:$T$957,2,FALSE)</f>
        <v>Alexandria, MN</v>
      </c>
      <c r="E654" s="10">
        <f>VLOOKUP($C654,'time arriving work calculations'!$C$3:$T$957,3,FALSE)</f>
        <v>0.28611111111111115</v>
      </c>
      <c r="F654" s="7">
        <f>VLOOKUP($C654,'time arriving work calculations'!$C$3:$T$957,8,FALSE)</f>
        <v>3.9999999999999059</v>
      </c>
      <c r="G654" s="7">
        <f>VLOOKUP($C654,'time arriving work calculations'!$C$3:$T$957,13,FALSE)</f>
        <v>59.000000000000036</v>
      </c>
      <c r="H654" s="7">
        <f>VLOOKUP($C654,'time arriving work calculations'!$C$3:$T$957,18,FALSE)</f>
        <v>125.99999999999996</v>
      </c>
    </row>
    <row r="655" spans="1:8" x14ac:dyDescent="0.25">
      <c r="A655" s="6" t="s">
        <v>390</v>
      </c>
      <c r="B655" s="6">
        <v>18100</v>
      </c>
      <c r="C655" s="6" t="s">
        <v>391</v>
      </c>
      <c r="D655" s="6" t="str">
        <f>VLOOKUP($C655,'time arriving work calculations'!$C$3:$T$957,2,FALSE)</f>
        <v>Columbus, NE</v>
      </c>
      <c r="E655" s="10">
        <f>VLOOKUP($C655,'time arriving work calculations'!$C$3:$T$957,3,FALSE)</f>
        <v>0.29236111111111113</v>
      </c>
      <c r="F655" s="7">
        <f>VLOOKUP($C655,'time arriving work calculations'!$C$3:$T$957,8,FALSE)</f>
        <v>-16.000000000000103</v>
      </c>
      <c r="G655" s="7">
        <f>VLOOKUP($C655,'time arriving work calculations'!$C$3:$T$957,13,FALSE)</f>
        <v>49.000000000000071</v>
      </c>
      <c r="H655" s="7">
        <f>VLOOKUP($C655,'time arriving work calculations'!$C$3:$T$957,18,FALSE)</f>
        <v>179.00000000000009</v>
      </c>
    </row>
    <row r="656" spans="1:8" x14ac:dyDescent="0.25">
      <c r="A656" s="6" t="s">
        <v>356</v>
      </c>
      <c r="B656" s="6">
        <v>17420</v>
      </c>
      <c r="C656" s="6" t="s">
        <v>357</v>
      </c>
      <c r="D656" s="6" t="str">
        <f>VLOOKUP($C656,'time arriving work calculations'!$C$3:$T$957,2,FALSE)</f>
        <v>Cleveland, TN</v>
      </c>
      <c r="E656" s="10">
        <f>VLOOKUP($C656,'time arriving work calculations'!$C$3:$T$957,3,FALSE)</f>
        <v>0.3</v>
      </c>
      <c r="F656" s="7">
        <f>VLOOKUP($C656,'time arriving work calculations'!$C$3:$T$957,8,FALSE)</f>
        <v>-19.000000000000014</v>
      </c>
      <c r="G656" s="7">
        <f>VLOOKUP($C656,'time arriving work calculations'!$C$3:$T$957,13,FALSE)</f>
        <v>44.000000000000085</v>
      </c>
      <c r="H656" s="7">
        <f>VLOOKUP($C656,'time arriving work calculations'!$C$3:$T$957,18,FALSE)</f>
        <v>155</v>
      </c>
    </row>
    <row r="657" spans="1:8" x14ac:dyDescent="0.25">
      <c r="A657" s="6" t="s">
        <v>1056</v>
      </c>
      <c r="B657" s="6">
        <v>31900</v>
      </c>
      <c r="C657" s="6" t="s">
        <v>1057</v>
      </c>
      <c r="D657" s="6" t="str">
        <f>VLOOKUP($C657,'time arriving work calculations'!$C$3:$T$957,2,FALSE)</f>
        <v>Mansfield, OH</v>
      </c>
      <c r="E657" s="10">
        <f>VLOOKUP($C657,'time arriving work calculations'!$C$3:$T$957,3,FALSE)</f>
        <v>0.29305555555555557</v>
      </c>
      <c r="F657" s="7">
        <f>VLOOKUP($C657,'time arriving work calculations'!$C$3:$T$957,8,FALSE)</f>
        <v>-14.00000000000011</v>
      </c>
      <c r="G657" s="7">
        <f>VLOOKUP($C657,'time arriving work calculations'!$C$3:$T$957,13,FALSE)</f>
        <v>53.000000000000057</v>
      </c>
      <c r="H657" s="7">
        <f>VLOOKUP($C657,'time arriving work calculations'!$C$3:$T$957,18,FALSE)</f>
        <v>174.99999999999994</v>
      </c>
    </row>
    <row r="658" spans="1:8" x14ac:dyDescent="0.25">
      <c r="A658" s="6" t="s">
        <v>272</v>
      </c>
      <c r="B658" s="6">
        <v>15620</v>
      </c>
      <c r="C658" s="6" t="s">
        <v>273</v>
      </c>
      <c r="D658" s="6" t="str">
        <f>VLOOKUP($C658,'time arriving work calculations'!$C$3:$T$957,2,FALSE)</f>
        <v>Cadillac, MI</v>
      </c>
      <c r="E658" s="10">
        <f>VLOOKUP($C658,'time arriving work calculations'!$C$3:$T$957,3,FALSE)</f>
        <v>0.30069444444444443</v>
      </c>
      <c r="F658" s="7">
        <f>VLOOKUP($C658,'time arriving work calculations'!$C$3:$T$957,8,FALSE)</f>
        <v>-29.000000000000057</v>
      </c>
      <c r="G658" s="7">
        <f>VLOOKUP($C658,'time arriving work calculations'!$C$3:$T$957,13,FALSE)</f>
        <v>42.000000000000092</v>
      </c>
      <c r="H658" s="7">
        <f>VLOOKUP($C658,'time arriving work calculations'!$C$3:$T$957,18,FALSE)</f>
        <v>152</v>
      </c>
    </row>
    <row r="659" spans="1:8" x14ac:dyDescent="0.25">
      <c r="A659" s="6" t="s">
        <v>24</v>
      </c>
      <c r="B659" s="6">
        <v>10500</v>
      </c>
      <c r="C659" s="6" t="s">
        <v>25</v>
      </c>
      <c r="D659" s="6" t="str">
        <f>VLOOKUP($C659,'time arriving work calculations'!$C$3:$T$957,2,FALSE)</f>
        <v>Albany, GA</v>
      </c>
      <c r="E659" s="10">
        <f>VLOOKUP($C659,'time arriving work calculations'!$C$3:$T$957,3,FALSE)</f>
        <v>0.29791666666666666</v>
      </c>
      <c r="F659" s="7">
        <f>VLOOKUP($C659,'time arriving work calculations'!$C$3:$T$957,8,FALSE)</f>
        <v>-10.000000000000044</v>
      </c>
      <c r="G659" s="7">
        <f>VLOOKUP($C659,'time arriving work calculations'!$C$3:$T$957,13,FALSE)</f>
        <v>46.000000000000078</v>
      </c>
      <c r="H659" s="7">
        <f>VLOOKUP($C659,'time arriving work calculations'!$C$3:$T$957,18,FALSE)</f>
        <v>116.00000000000006</v>
      </c>
    </row>
    <row r="660" spans="1:8" x14ac:dyDescent="0.25">
      <c r="A660" s="6" t="s">
        <v>412</v>
      </c>
      <c r="B660" s="6">
        <v>18580</v>
      </c>
      <c r="C660" s="6" t="s">
        <v>413</v>
      </c>
      <c r="D660" s="6" t="str">
        <f>VLOOKUP($C660,'time arriving work calculations'!$C$3:$T$957,2,FALSE)</f>
        <v>Corpus Christi, TX</v>
      </c>
      <c r="E660" s="10">
        <f>VLOOKUP($C660,'time arriving work calculations'!$C$3:$T$957,3,FALSE)</f>
        <v>0.29375000000000001</v>
      </c>
      <c r="F660" s="7">
        <f>VLOOKUP($C660,'time arriving work calculations'!$C$3:$T$957,8,FALSE)</f>
        <v>-9.000000000000048</v>
      </c>
      <c r="G660" s="7">
        <f>VLOOKUP($C660,'time arriving work calculations'!$C$3:$T$957,13,FALSE)</f>
        <v>52.00000000000005</v>
      </c>
      <c r="H660" s="7">
        <f>VLOOKUP($C660,'time arriving work calculations'!$C$3:$T$957,18,FALSE)</f>
        <v>122.99999999999996</v>
      </c>
    </row>
    <row r="661" spans="1:8" x14ac:dyDescent="0.25">
      <c r="A661" s="6" t="s">
        <v>884</v>
      </c>
      <c r="B661" s="6">
        <v>28300</v>
      </c>
      <c r="C661" s="6" t="s">
        <v>885</v>
      </c>
      <c r="D661" s="6" t="str">
        <f>VLOOKUP($C661,'time arriving work calculations'!$C$3:$T$957,2,FALSE)</f>
        <v>Keene, NH</v>
      </c>
      <c r="E661" s="10">
        <f>VLOOKUP($C661,'time arriving work calculations'!$C$3:$T$957,3,FALSE)</f>
        <v>0.26458333333333334</v>
      </c>
      <c r="F661" s="7">
        <f>VLOOKUP($C661,'time arriving work calculations'!$C$3:$T$957,8,FALSE)</f>
        <v>28.999999999999979</v>
      </c>
      <c r="G661" s="7">
        <f>VLOOKUP($C661,'time arriving work calculations'!$C$3:$T$957,13,FALSE)</f>
        <v>94.000000000000071</v>
      </c>
      <c r="H661" s="7">
        <f>VLOOKUP($C661,'time arriving work calculations'!$C$3:$T$957,18,FALSE)</f>
        <v>174.00000000000003</v>
      </c>
    </row>
    <row r="662" spans="1:8" x14ac:dyDescent="0.25">
      <c r="A662" s="6" t="s">
        <v>778</v>
      </c>
      <c r="B662" s="6">
        <v>26140</v>
      </c>
      <c r="C662" s="6" t="s">
        <v>779</v>
      </c>
      <c r="D662" s="6" t="str">
        <f>VLOOKUP($C662,'time arriving work calculations'!$C$3:$T$957,2,FALSE)</f>
        <v>Homosassa Springs, FL</v>
      </c>
      <c r="E662" s="10">
        <f>VLOOKUP($C662,'time arriving work calculations'!$C$3:$T$957,3,FALSE)</f>
        <v>0.29375000000000001</v>
      </c>
      <c r="F662" s="7">
        <f>VLOOKUP($C662,'time arriving work calculations'!$C$3:$T$957,8,FALSE)</f>
        <v>-9.9999999999999645</v>
      </c>
      <c r="G662" s="7">
        <f>VLOOKUP($C662,'time arriving work calculations'!$C$3:$T$957,13,FALSE)</f>
        <v>56.000000000000036</v>
      </c>
      <c r="H662" s="7">
        <f>VLOOKUP($C662,'time arriving work calculations'!$C$3:$T$957,18,FALSE)</f>
        <v>131</v>
      </c>
    </row>
    <row r="663" spans="1:8" x14ac:dyDescent="0.25">
      <c r="A663" s="6" t="s">
        <v>650</v>
      </c>
      <c r="B663" s="6">
        <v>23500</v>
      </c>
      <c r="C663" s="6" t="s">
        <v>651</v>
      </c>
      <c r="D663" s="6" t="str">
        <f>VLOOKUP($C663,'time arriving work calculations'!$C$3:$T$957,2,FALSE)</f>
        <v>Gaffney, SC</v>
      </c>
      <c r="E663" s="10">
        <f>VLOOKUP($C663,'time arriving work calculations'!$C$3:$T$957,3,FALSE)</f>
        <v>0.29097222222222224</v>
      </c>
      <c r="F663" s="7">
        <f>VLOOKUP($C663,'time arriving work calculations'!$C$3:$T$957,8,FALSE)</f>
        <v>-20.000000000000089</v>
      </c>
      <c r="G663" s="7">
        <f>VLOOKUP($C663,'time arriving work calculations'!$C$3:$T$957,13,FALSE)</f>
        <v>58.000000000000028</v>
      </c>
      <c r="H663" s="7">
        <f>VLOOKUP($C663,'time arriving work calculations'!$C$3:$T$957,18,FALSE)</f>
        <v>202</v>
      </c>
    </row>
    <row r="664" spans="1:8" x14ac:dyDescent="0.25">
      <c r="A664" s="6" t="s">
        <v>1630</v>
      </c>
      <c r="B664" s="6">
        <v>43620</v>
      </c>
      <c r="C664" s="6" t="s">
        <v>1631</v>
      </c>
      <c r="D664" s="6" t="str">
        <f>VLOOKUP($C664,'time arriving work calculations'!$C$3:$T$957,2,FALSE)</f>
        <v>Sioux Falls, SD</v>
      </c>
      <c r="E664" s="10">
        <f>VLOOKUP($C664,'time arriving work calculations'!$C$3:$T$957,3,FALSE)</f>
        <v>0.2902777777777778</v>
      </c>
      <c r="F664" s="7">
        <f>VLOOKUP($C664,'time arriving work calculations'!$C$3:$T$957,8,FALSE)</f>
        <v>4.9999999999999023</v>
      </c>
      <c r="G664" s="7">
        <f>VLOOKUP($C664,'time arriving work calculations'!$C$3:$T$957,13,FALSE)</f>
        <v>57.000000000000043</v>
      </c>
      <c r="H664" s="7">
        <f>VLOOKUP($C664,'time arriving work calculations'!$C$3:$T$957,18,FALSE)</f>
        <v>113</v>
      </c>
    </row>
    <row r="665" spans="1:8" x14ac:dyDescent="0.25">
      <c r="A665" s="6" t="s">
        <v>298</v>
      </c>
      <c r="B665" s="6">
        <v>16180</v>
      </c>
      <c r="C665" s="6" t="s">
        <v>299</v>
      </c>
      <c r="D665" s="6" t="str">
        <f>VLOOKUP($C665,'time arriving work calculations'!$C$3:$T$957,2,FALSE)</f>
        <v>Carson City, NV</v>
      </c>
      <c r="E665" s="10">
        <f>VLOOKUP($C665,'time arriving work calculations'!$C$3:$T$957,3,FALSE)</f>
        <v>0.27152777777777776</v>
      </c>
      <c r="F665" s="7">
        <f>VLOOKUP($C665,'time arriving work calculations'!$C$3:$T$957,8,FALSE)</f>
        <v>18.000000000000014</v>
      </c>
      <c r="G665" s="7">
        <f>VLOOKUP($C665,'time arriving work calculations'!$C$3:$T$957,13,FALSE)</f>
        <v>81.000000000000114</v>
      </c>
      <c r="H665" s="7">
        <f>VLOOKUP($C665,'time arriving work calculations'!$C$3:$T$957,18,FALSE)</f>
        <v>155</v>
      </c>
    </row>
    <row r="666" spans="1:8" x14ac:dyDescent="0.25">
      <c r="A666" s="6" t="s">
        <v>1282</v>
      </c>
      <c r="B666" s="6">
        <v>36420</v>
      </c>
      <c r="C666" s="6" t="s">
        <v>1283</v>
      </c>
      <c r="D666" s="6" t="str">
        <f>VLOOKUP($C666,'time arriving work calculations'!$C$3:$T$957,2,FALSE)</f>
        <v>Oklahoma City, OK</v>
      </c>
      <c r="E666" s="10">
        <f>VLOOKUP($C666,'time arriving work calculations'!$C$3:$T$957,3,FALSE)</f>
        <v>0.29305555555555557</v>
      </c>
      <c r="F666" s="7">
        <f>VLOOKUP($C666,'time arriving work calculations'!$C$3:$T$957,8,FALSE)</f>
        <v>-2.9999999999999893</v>
      </c>
      <c r="G666" s="7">
        <f>VLOOKUP($C666,'time arriving work calculations'!$C$3:$T$957,13,FALSE)</f>
        <v>57.000000000000043</v>
      </c>
      <c r="H666" s="7">
        <f>VLOOKUP($C666,'time arriving work calculations'!$C$3:$T$957,18,FALSE)</f>
        <v>130.00000000000003</v>
      </c>
    </row>
    <row r="667" spans="1:8" x14ac:dyDescent="0.25">
      <c r="A667" s="6" t="s">
        <v>380</v>
      </c>
      <c r="B667" s="6">
        <v>17900</v>
      </c>
      <c r="C667" s="6" t="s">
        <v>381</v>
      </c>
      <c r="D667" s="6" t="str">
        <f>VLOOKUP($C667,'time arriving work calculations'!$C$3:$T$957,2,FALSE)</f>
        <v>Columbia, SC</v>
      </c>
      <c r="E667" s="10">
        <f>VLOOKUP($C667,'time arriving work calculations'!$C$3:$T$957,3,FALSE)</f>
        <v>0.28958333333333336</v>
      </c>
      <c r="F667" s="7">
        <f>VLOOKUP($C667,'time arriving work calculations'!$C$3:$T$957,8,FALSE)</f>
        <v>5.9999999999999787</v>
      </c>
      <c r="G667" s="7">
        <f>VLOOKUP($C667,'time arriving work calculations'!$C$3:$T$957,13,FALSE)</f>
        <v>63.000000000000021</v>
      </c>
      <c r="H667" s="7">
        <f>VLOOKUP($C667,'time arriving work calculations'!$C$3:$T$957,18,FALSE)</f>
        <v>125.99999999999996</v>
      </c>
    </row>
    <row r="668" spans="1:8" x14ac:dyDescent="0.25">
      <c r="A668" s="6" t="s">
        <v>938</v>
      </c>
      <c r="B668" s="6">
        <v>29420</v>
      </c>
      <c r="C668" s="6" t="s">
        <v>939</v>
      </c>
      <c r="D668" s="6" t="str">
        <f>VLOOKUP($C668,'time arriving work calculations'!$C$3:$T$957,2,FALSE)</f>
        <v>Lake Havasu City, AZ</v>
      </c>
      <c r="E668" s="10">
        <f>VLOOKUP($C668,'time arriving work calculations'!$C$3:$T$957,3,FALSE)</f>
        <v>0.27152777777777776</v>
      </c>
      <c r="F668" s="7">
        <f>VLOOKUP($C668,'time arriving work calculations'!$C$3:$T$957,8,FALSE)</f>
        <v>8.999999999999968</v>
      </c>
      <c r="G668" s="7">
        <f>VLOOKUP($C668,'time arriving work calculations'!$C$3:$T$957,13,FALSE)</f>
        <v>84.000000000000114</v>
      </c>
      <c r="H668" s="7">
        <f>VLOOKUP($C668,'time arriving work calculations'!$C$3:$T$957,18,FALSE)</f>
        <v>195.00000000000006</v>
      </c>
    </row>
    <row r="669" spans="1:8" x14ac:dyDescent="0.25">
      <c r="A669" s="6" t="s">
        <v>662</v>
      </c>
      <c r="B669" s="6">
        <v>23780</v>
      </c>
      <c r="C669" s="6" t="s">
        <v>663</v>
      </c>
      <c r="D669" s="6" t="str">
        <f>VLOOKUP($C669,'time arriving work calculations'!$C$3:$T$957,2,FALSE)</f>
        <v>Garden City, KS</v>
      </c>
      <c r="E669" s="10">
        <f>VLOOKUP($C669,'time arriving work calculations'!$C$3:$T$957,3,FALSE)</f>
        <v>0.30208333333333331</v>
      </c>
      <c r="F669" s="7">
        <f>VLOOKUP($C669,'time arriving work calculations'!$C$3:$T$957,8,FALSE)</f>
        <v>-31.00000000000005</v>
      </c>
      <c r="G669" s="7">
        <f>VLOOKUP($C669,'time arriving work calculations'!$C$3:$T$957,13,FALSE)</f>
        <v>36.000000000000114</v>
      </c>
      <c r="H669" s="7">
        <f>VLOOKUP($C669,'time arriving work calculations'!$C$3:$T$957,18,FALSE)</f>
        <v>114</v>
      </c>
    </row>
    <row r="670" spans="1:8" x14ac:dyDescent="0.25">
      <c r="A670" s="6" t="s">
        <v>288</v>
      </c>
      <c r="B670" s="6">
        <v>15940</v>
      </c>
      <c r="C670" s="6" t="s">
        <v>289</v>
      </c>
      <c r="D670" s="6" t="str">
        <f>VLOOKUP($C670,'time arriving work calculations'!$C$3:$T$957,2,FALSE)</f>
        <v>Canton, OH</v>
      </c>
      <c r="E670" s="10">
        <f>VLOOKUP($C670,'time arriving work calculations'!$C$3:$T$957,3,FALSE)</f>
        <v>0.28958333333333336</v>
      </c>
      <c r="F670" s="7">
        <f>VLOOKUP($C670,'time arriving work calculations'!$C$3:$T$957,8,FALSE)</f>
        <v>-4.9999999999999822</v>
      </c>
      <c r="G670" s="7">
        <f>VLOOKUP($C670,'time arriving work calculations'!$C$3:$T$957,13,FALSE)</f>
        <v>60.000000000000021</v>
      </c>
      <c r="H670" s="7">
        <f>VLOOKUP($C670,'time arriving work calculations'!$C$3:$T$957,18,FALSE)</f>
        <v>170.99999999999994</v>
      </c>
    </row>
    <row r="671" spans="1:8" x14ac:dyDescent="0.25">
      <c r="A671" s="6" t="s">
        <v>330</v>
      </c>
      <c r="B671" s="6">
        <v>16860</v>
      </c>
      <c r="C671" s="6" t="s">
        <v>331</v>
      </c>
      <c r="D671" s="6" t="str">
        <f>VLOOKUP($C671,'time arriving work calculations'!$C$3:$T$957,2,FALSE)</f>
        <v>Chattanooga, TN</v>
      </c>
      <c r="E671" s="10">
        <f>VLOOKUP($C671,'time arriving work calculations'!$C$3:$T$957,3,FALSE)</f>
        <v>0.30069444444444443</v>
      </c>
      <c r="F671" s="7">
        <f>VLOOKUP($C671,'time arriving work calculations'!$C$3:$T$957,8,FALSE)</f>
        <v>-14.999999999999947</v>
      </c>
      <c r="G671" s="7">
        <f>VLOOKUP($C671,'time arriving work calculations'!$C$3:$T$957,13,FALSE)</f>
        <v>47.000000000000071</v>
      </c>
      <c r="H671" s="7">
        <f>VLOOKUP($C671,'time arriving work calculations'!$C$3:$T$957,18,FALSE)</f>
        <v>124.99999999999994</v>
      </c>
    </row>
    <row r="672" spans="1:8" x14ac:dyDescent="0.25">
      <c r="A672" s="6" t="s">
        <v>550</v>
      </c>
      <c r="B672" s="6">
        <v>21420</v>
      </c>
      <c r="C672" s="6" t="s">
        <v>551</v>
      </c>
      <c r="D672" s="6" t="str">
        <f>VLOOKUP($C672,'time arriving work calculations'!$C$3:$T$957,2,FALSE)</f>
        <v>Enid, OK</v>
      </c>
      <c r="E672" s="10">
        <f>VLOOKUP($C672,'time arriving work calculations'!$C$3:$T$957,3,FALSE)</f>
        <v>0.29444444444444445</v>
      </c>
      <c r="F672" s="7">
        <f>VLOOKUP($C672,'time arriving work calculations'!$C$3:$T$957,8,FALSE)</f>
        <v>-13.000000000000034</v>
      </c>
      <c r="G672" s="7">
        <f>VLOOKUP($C672,'time arriving work calculations'!$C$3:$T$957,13,FALSE)</f>
        <v>48.000000000000064</v>
      </c>
      <c r="H672" s="7">
        <f>VLOOKUP($C672,'time arriving work calculations'!$C$3:$T$957,18,FALSE)</f>
        <v>115.00000000000007</v>
      </c>
    </row>
    <row r="673" spans="1:8" x14ac:dyDescent="0.25">
      <c r="A673" s="6" t="s">
        <v>416</v>
      </c>
      <c r="B673" s="6">
        <v>18660</v>
      </c>
      <c r="C673" s="6" t="s">
        <v>417</v>
      </c>
      <c r="D673" s="6" t="str">
        <f>VLOOKUP($C673,'time arriving work calculations'!$C$3:$T$957,2,FALSE)</f>
        <v>Cortland, NY</v>
      </c>
      <c r="E673" s="10">
        <f>VLOOKUP($C673,'time arriving work calculations'!$C$3:$T$957,3,FALSE)</f>
        <v>0.27499999999999997</v>
      </c>
      <c r="F673" s="7">
        <f>VLOOKUP($C673,'time arriving work calculations'!$C$3:$T$957,8,FALSE)</f>
        <v>14.00000000000003</v>
      </c>
      <c r="G673" s="7">
        <f>VLOOKUP($C673,'time arriving work calculations'!$C$3:$T$957,13,FALSE)</f>
        <v>80.000000000000114</v>
      </c>
      <c r="H673" s="7">
        <f>VLOOKUP($C673,'time arriving work calculations'!$C$3:$T$957,18,FALSE)</f>
        <v>148.00000000000003</v>
      </c>
    </row>
    <row r="674" spans="1:8" x14ac:dyDescent="0.25">
      <c r="A674" s="6" t="s">
        <v>1406</v>
      </c>
      <c r="B674" s="6">
        <v>38900</v>
      </c>
      <c r="C674" s="6" t="s">
        <v>1407</v>
      </c>
      <c r="D674" s="6" t="str">
        <f>VLOOKUP($C674,'time arriving work calculations'!$C$3:$T$957,2,FALSE)</f>
        <v>Portland, OR</v>
      </c>
      <c r="E674" s="10">
        <f>VLOOKUP($C674,'time arriving work calculations'!$C$3:$T$957,3,FALSE)</f>
        <v>0.27916666666666667</v>
      </c>
      <c r="F674" s="7">
        <f>VLOOKUP($C674,'time arriving work calculations'!$C$3:$T$957,8,FALSE)</f>
        <v>11.000000000000041</v>
      </c>
      <c r="G674" s="7">
        <f>VLOOKUP($C674,'time arriving work calculations'!$C$3:$T$957,13,FALSE)</f>
        <v>79.000000000000043</v>
      </c>
      <c r="H674" s="7">
        <f>VLOOKUP($C674,'time arriving work calculations'!$C$3:$T$957,18,FALSE)</f>
        <v>158</v>
      </c>
    </row>
    <row r="675" spans="1:8" x14ac:dyDescent="0.25">
      <c r="A675" s="6" t="s">
        <v>1652</v>
      </c>
      <c r="B675" s="6">
        <v>44100</v>
      </c>
      <c r="C675" s="6" t="s">
        <v>1653</v>
      </c>
      <c r="D675" s="6" t="str">
        <f>VLOOKUP($C675,'time arriving work calculations'!$C$3:$T$957,2,FALSE)</f>
        <v>Springfield, IL</v>
      </c>
      <c r="E675" s="10">
        <f>VLOOKUP($C675,'time arriving work calculations'!$C$3:$T$957,3,FALSE)</f>
        <v>0.27083333333333331</v>
      </c>
      <c r="F675" s="7">
        <f>VLOOKUP($C675,'time arriving work calculations'!$C$3:$T$957,8,FALSE)</f>
        <v>35.000000000000036</v>
      </c>
      <c r="G675" s="7">
        <f>VLOOKUP($C675,'time arriving work calculations'!$C$3:$T$957,13,FALSE)</f>
        <v>86.000000000000099</v>
      </c>
      <c r="H675" s="7">
        <f>VLOOKUP($C675,'time arriving work calculations'!$C$3:$T$957,18,FALSE)</f>
        <v>133.00000000000009</v>
      </c>
    </row>
    <row r="676" spans="1:8" x14ac:dyDescent="0.25">
      <c r="A676" s="6" t="s">
        <v>658</v>
      </c>
      <c r="B676" s="6">
        <v>23660</v>
      </c>
      <c r="C676" s="6" t="s">
        <v>659</v>
      </c>
      <c r="D676" s="6" t="str">
        <f>VLOOKUP($C676,'time arriving work calculations'!$C$3:$T$957,2,FALSE)</f>
        <v>Galesburg, IL</v>
      </c>
      <c r="E676" s="10">
        <f>VLOOKUP($C676,'time arriving work calculations'!$C$3:$T$957,3,FALSE)</f>
        <v>0.27291666666666664</v>
      </c>
      <c r="F676" s="7">
        <f>VLOOKUP($C676,'time arriving work calculations'!$C$3:$T$957,8,FALSE)</f>
        <v>11.999999999999957</v>
      </c>
      <c r="G676" s="7">
        <f>VLOOKUP($C676,'time arriving work calculations'!$C$3:$T$957,13,FALSE)</f>
        <v>79.000000000000114</v>
      </c>
      <c r="H676" s="7">
        <f>VLOOKUP($C676,'time arriving work calculations'!$C$3:$T$957,18,FALSE)</f>
        <v>174.00000000000003</v>
      </c>
    </row>
    <row r="677" spans="1:8" x14ac:dyDescent="0.25">
      <c r="A677" s="6" t="s">
        <v>326</v>
      </c>
      <c r="B677" s="6">
        <v>16740</v>
      </c>
      <c r="C677" s="6" t="s">
        <v>327</v>
      </c>
      <c r="D677" s="6" t="str">
        <f>VLOOKUP($C677,'time arriving work calculations'!$C$3:$T$957,2,FALSE)</f>
        <v>Charlotte, NC</v>
      </c>
      <c r="E677" s="10">
        <f>VLOOKUP($C677,'time arriving work calculations'!$C$3:$T$957,3,FALSE)</f>
        <v>0.28888888888888892</v>
      </c>
      <c r="F677" s="7">
        <f>VLOOKUP($C677,'time arriving work calculations'!$C$3:$T$957,8,FALSE)</f>
        <v>5.9999999999999787</v>
      </c>
      <c r="G677" s="7">
        <f>VLOOKUP($C677,'time arriving work calculations'!$C$3:$T$957,13,FALSE)</f>
        <v>65.000000000000014</v>
      </c>
      <c r="H677" s="7">
        <f>VLOOKUP($C677,'time arriving work calculations'!$C$3:$T$957,18,FALSE)</f>
        <v>136</v>
      </c>
    </row>
    <row r="678" spans="1:8" x14ac:dyDescent="0.25">
      <c r="A678" s="6" t="s">
        <v>1870</v>
      </c>
      <c r="B678" s="6">
        <v>48780</v>
      </c>
      <c r="C678" s="6" t="s">
        <v>1871</v>
      </c>
      <c r="D678" s="6" t="str">
        <f>VLOOKUP($C678,'time arriving work calculations'!$C$3:$T$957,2,FALSE)</f>
        <v>Williston, ND</v>
      </c>
      <c r="E678" s="10">
        <f>VLOOKUP($C678,'time arriving work calculations'!$C$3:$T$957,3,FALSE)</f>
        <v>0.30902777777777779</v>
      </c>
      <c r="F678" s="7">
        <f>VLOOKUP($C678,'time arriving work calculations'!$C$3:$T$957,8,FALSE)</f>
        <v>-40.000000000000014</v>
      </c>
      <c r="G678" s="7">
        <f>VLOOKUP($C678,'time arriving work calculations'!$C$3:$T$957,13,FALSE)</f>
        <v>24.999999999999993</v>
      </c>
      <c r="H678" s="7">
        <f>VLOOKUP($C678,'time arriving work calculations'!$C$3:$T$957,18,FALSE)</f>
        <v>68</v>
      </c>
    </row>
    <row r="679" spans="1:8" x14ac:dyDescent="0.25">
      <c r="A679" s="6" t="s">
        <v>1226</v>
      </c>
      <c r="B679" s="6">
        <v>35260</v>
      </c>
      <c r="C679" s="6" t="s">
        <v>1227</v>
      </c>
      <c r="D679" s="6" t="str">
        <f>VLOOKUP($C679,'time arriving work calculations'!$C$3:$T$957,2,FALSE)</f>
        <v>New Castle, PA</v>
      </c>
      <c r="E679" s="10">
        <f>VLOOKUP($C679,'time arriving work calculations'!$C$3:$T$957,3,FALSE)</f>
        <v>0.28680555555555554</v>
      </c>
      <c r="F679" s="7">
        <f>VLOOKUP($C679,'time arriving work calculations'!$C$3:$T$957,8,FALSE)</f>
        <v>-3.9999999999999858</v>
      </c>
      <c r="G679" s="7">
        <f>VLOOKUP($C679,'time arriving work calculations'!$C$3:$T$957,13,FALSE)</f>
        <v>63.000000000000099</v>
      </c>
      <c r="H679" s="7">
        <f>VLOOKUP($C679,'time arriving work calculations'!$C$3:$T$957,18,FALSE)</f>
        <v>149.00000000000011</v>
      </c>
    </row>
    <row r="680" spans="1:8" x14ac:dyDescent="0.25">
      <c r="A680" s="6" t="s">
        <v>84</v>
      </c>
      <c r="B680" s="6">
        <v>11620</v>
      </c>
      <c r="C680" s="6" t="s">
        <v>85</v>
      </c>
      <c r="D680" s="6" t="str">
        <f>VLOOKUP($C680,'time arriving work calculations'!$C$3:$T$957,2,FALSE)</f>
        <v>Ardmore, OK</v>
      </c>
      <c r="E680" s="10">
        <f>VLOOKUP($C680,'time arriving work calculations'!$C$3:$T$957,3,FALSE)</f>
        <v>0.29236111111111113</v>
      </c>
      <c r="F680" s="7">
        <f>VLOOKUP($C680,'time arriving work calculations'!$C$3:$T$957,8,FALSE)</f>
        <v>-17.000000000000099</v>
      </c>
      <c r="G680" s="7">
        <f>VLOOKUP($C680,'time arriving work calculations'!$C$3:$T$957,13,FALSE)</f>
        <v>54.000000000000043</v>
      </c>
      <c r="H680" s="7">
        <f>VLOOKUP($C680,'time arriving work calculations'!$C$3:$T$957,18,FALSE)</f>
        <v>117.99999999999999</v>
      </c>
    </row>
    <row r="681" spans="1:8" x14ac:dyDescent="0.25">
      <c r="A681" s="6" t="s">
        <v>482</v>
      </c>
      <c r="B681" s="6">
        <v>19980</v>
      </c>
      <c r="C681" s="6" t="s">
        <v>483</v>
      </c>
      <c r="D681" s="6" t="str">
        <f>VLOOKUP($C681,'time arriving work calculations'!$C$3:$T$957,2,FALSE)</f>
        <v>Dodge City, KS</v>
      </c>
      <c r="E681" s="10">
        <f>VLOOKUP($C681,'time arriving work calculations'!$C$3:$T$957,3,FALSE)</f>
        <v>0.3</v>
      </c>
      <c r="F681" s="7">
        <f>VLOOKUP($C681,'time arriving work calculations'!$C$3:$T$957,8,FALSE)</f>
        <v>-42.000000000000014</v>
      </c>
      <c r="G681" s="7">
        <f>VLOOKUP($C681,'time arriving work calculations'!$C$3:$T$957,13,FALSE)</f>
        <v>39.000000000000099</v>
      </c>
      <c r="H681" s="7">
        <f>VLOOKUP($C681,'time arriving work calculations'!$C$3:$T$957,18,FALSE)</f>
        <v>210.00000000000006</v>
      </c>
    </row>
    <row r="682" spans="1:8" x14ac:dyDescent="0.25">
      <c r="A682" s="6" t="s">
        <v>1460</v>
      </c>
      <c r="B682" s="6">
        <v>40100</v>
      </c>
      <c r="C682" s="6" t="s">
        <v>1461</v>
      </c>
      <c r="D682" s="6" t="str">
        <f>VLOOKUP($C682,'time arriving work calculations'!$C$3:$T$957,2,FALSE)</f>
        <v>Rio Grande City, TX</v>
      </c>
      <c r="E682" s="10">
        <f>VLOOKUP($C682,'time arriving work calculations'!$C$3:$T$957,3,FALSE)</f>
        <v>0.29791666666666666</v>
      </c>
      <c r="F682" s="7">
        <f>VLOOKUP($C682,'time arriving work calculations'!$C$3:$T$957,8,FALSE)</f>
        <v>-10.000000000000044</v>
      </c>
      <c r="G682" s="7">
        <f>VLOOKUP($C682,'time arriving work calculations'!$C$3:$T$957,13,FALSE)</f>
        <v>45.000000000000078</v>
      </c>
      <c r="H682" s="7">
        <f>VLOOKUP($C682,'time arriving work calculations'!$C$3:$T$957,18,FALSE)</f>
        <v>94.000000000000071</v>
      </c>
    </row>
    <row r="683" spans="1:8" x14ac:dyDescent="0.25">
      <c r="A683" s="6" t="s">
        <v>1658</v>
      </c>
      <c r="B683" s="6">
        <v>44220</v>
      </c>
      <c r="C683" s="6" t="s">
        <v>1659</v>
      </c>
      <c r="D683" s="6" t="str">
        <f>VLOOKUP($C683,'time arriving work calculations'!$C$3:$T$957,2,FALSE)</f>
        <v>Springfield, OH</v>
      </c>
      <c r="E683" s="10">
        <f>VLOOKUP($C683,'time arriving work calculations'!$C$3:$T$957,3,FALSE)</f>
        <v>0.29652777777777778</v>
      </c>
      <c r="F683" s="7">
        <f>VLOOKUP($C683,'time arriving work calculations'!$C$3:$T$957,8,FALSE)</f>
        <v>-20.000000000000089</v>
      </c>
      <c r="G683" s="7">
        <f>VLOOKUP($C683,'time arriving work calculations'!$C$3:$T$957,13,FALSE)</f>
        <v>50.000000000000057</v>
      </c>
      <c r="H683" s="7">
        <f>VLOOKUP($C683,'time arriving work calculations'!$C$3:$T$957,18,FALSE)</f>
        <v>166.00000000000006</v>
      </c>
    </row>
    <row r="684" spans="1:8" x14ac:dyDescent="0.25">
      <c r="A684" s="6" t="s">
        <v>1628</v>
      </c>
      <c r="B684" s="6">
        <v>43580</v>
      </c>
      <c r="C684" s="6" t="s">
        <v>1629</v>
      </c>
      <c r="D684" s="6" t="str">
        <f>VLOOKUP($C684,'time arriving work calculations'!$C$3:$T$957,2,FALSE)</f>
        <v>Sioux City, IA</v>
      </c>
      <c r="E684" s="10">
        <f>VLOOKUP($C684,'time arriving work calculations'!$C$3:$T$957,3,FALSE)</f>
        <v>0.28958333333333336</v>
      </c>
      <c r="F684" s="7">
        <f>VLOOKUP($C684,'time arriving work calculations'!$C$3:$T$957,8,FALSE)</f>
        <v>-6.0000000000000586</v>
      </c>
      <c r="G684" s="7">
        <f>VLOOKUP($C684,'time arriving work calculations'!$C$3:$T$957,13,FALSE)</f>
        <v>57.000000000000043</v>
      </c>
      <c r="H684" s="7">
        <f>VLOOKUP($C684,'time arriving work calculations'!$C$3:$T$957,18,FALSE)</f>
        <v>177.99999999999991</v>
      </c>
    </row>
    <row r="685" spans="1:8" x14ac:dyDescent="0.25">
      <c r="A685" s="6" t="s">
        <v>1130</v>
      </c>
      <c r="B685" s="6">
        <v>33260</v>
      </c>
      <c r="C685" s="6" t="s">
        <v>1131</v>
      </c>
      <c r="D685" s="6" t="str">
        <f>VLOOKUP($C685,'time arriving work calculations'!$C$3:$T$957,2,FALSE)</f>
        <v>Midland, TX</v>
      </c>
      <c r="E685" s="10">
        <f>VLOOKUP($C685,'time arriving work calculations'!$C$3:$T$957,3,FALSE)</f>
        <v>0.30624999999999997</v>
      </c>
      <c r="F685" s="7">
        <f>VLOOKUP($C685,'time arriving work calculations'!$C$3:$T$957,8,FALSE)</f>
        <v>-18.000000000000014</v>
      </c>
      <c r="G685" s="7">
        <f>VLOOKUP($C685,'time arriving work calculations'!$C$3:$T$957,13,FALSE)</f>
        <v>34.000000000000121</v>
      </c>
      <c r="H685" s="7">
        <f>VLOOKUP($C685,'time arriving work calculations'!$C$3:$T$957,18,FALSE)</f>
        <v>85.000000000000085</v>
      </c>
    </row>
    <row r="686" spans="1:8" x14ac:dyDescent="0.25">
      <c r="A686" s="6" t="s">
        <v>192</v>
      </c>
      <c r="B686" s="6">
        <v>13900</v>
      </c>
      <c r="C686" s="6" t="s">
        <v>193</v>
      </c>
      <c r="D686" s="6" t="str">
        <f>VLOOKUP($C686,'time arriving work calculations'!$C$3:$T$957,2,FALSE)</f>
        <v>Bismarck, ND</v>
      </c>
      <c r="E686" s="10">
        <f>VLOOKUP($C686,'time arriving work calculations'!$C$3:$T$957,3,FALSE)</f>
        <v>0.30138888888888887</v>
      </c>
      <c r="F686" s="7">
        <f>VLOOKUP($C686,'time arriving work calculations'!$C$3:$T$957,8,FALSE)</f>
        <v>-10.999999999999961</v>
      </c>
      <c r="G686" s="7">
        <f>VLOOKUP($C686,'time arriving work calculations'!$C$3:$T$957,13,FALSE)</f>
        <v>40.000000000000099</v>
      </c>
      <c r="H686" s="7">
        <f>VLOOKUP($C686,'time arriving work calculations'!$C$3:$T$957,18,FALSE)</f>
        <v>92.000000000000085</v>
      </c>
    </row>
    <row r="687" spans="1:8" x14ac:dyDescent="0.25">
      <c r="A687" s="6" t="s">
        <v>496</v>
      </c>
      <c r="B687" s="6">
        <v>20260</v>
      </c>
      <c r="C687" s="6" t="s">
        <v>497</v>
      </c>
      <c r="D687" s="6" t="str">
        <f>VLOOKUP($C687,'time arriving work calculations'!$C$3:$T$957,2,FALSE)</f>
        <v>Duluth, MN</v>
      </c>
      <c r="E687" s="10">
        <f>VLOOKUP($C687,'time arriving work calculations'!$C$3:$T$957,3,FALSE)</f>
        <v>0.27708333333333335</v>
      </c>
      <c r="F687" s="7">
        <f>VLOOKUP($C687,'time arriving work calculations'!$C$3:$T$957,8,FALSE)</f>
        <v>12.999999999999954</v>
      </c>
      <c r="G687" s="7">
        <f>VLOOKUP($C687,'time arriving work calculations'!$C$3:$T$957,13,FALSE)</f>
        <v>76.000000000000057</v>
      </c>
      <c r="H687" s="7">
        <f>VLOOKUP($C687,'time arriving work calculations'!$C$3:$T$957,18,FALSE)</f>
        <v>168.99999999999997</v>
      </c>
    </row>
    <row r="688" spans="1:8" x14ac:dyDescent="0.25">
      <c r="A688" s="6" t="s">
        <v>254</v>
      </c>
      <c r="B688" s="6">
        <v>15220</v>
      </c>
      <c r="C688" s="6" t="s">
        <v>255</v>
      </c>
      <c r="D688" s="6" t="str">
        <f>VLOOKUP($C688,'time arriving work calculations'!$C$3:$T$957,2,FALSE)</f>
        <v>Brownwood, TX</v>
      </c>
      <c r="E688" s="10">
        <f>VLOOKUP($C688,'time arriving work calculations'!$C$3:$T$957,3,FALSE)</f>
        <v>0.29791666666666666</v>
      </c>
      <c r="F688" s="7">
        <f>VLOOKUP($C688,'time arriving work calculations'!$C$3:$T$957,8,FALSE)</f>
        <v>-15.000000000000027</v>
      </c>
      <c r="G688" s="7">
        <f>VLOOKUP($C688,'time arriving work calculations'!$C$3:$T$957,13,FALSE)</f>
        <v>43.000000000000085</v>
      </c>
      <c r="H688" s="7">
        <f>VLOOKUP($C688,'time arriving work calculations'!$C$3:$T$957,18,FALSE)</f>
        <v>88.000000000000085</v>
      </c>
    </row>
    <row r="689" spans="1:8" x14ac:dyDescent="0.25">
      <c r="A689" s="6" t="s">
        <v>1778</v>
      </c>
      <c r="B689" s="6">
        <v>46620</v>
      </c>
      <c r="C689" s="6" t="s">
        <v>1779</v>
      </c>
      <c r="D689" s="6" t="str">
        <f>VLOOKUP($C689,'time arriving work calculations'!$C$3:$T$957,2,FALSE)</f>
        <v>Uvalde, TX</v>
      </c>
      <c r="E689" s="10">
        <f>VLOOKUP($C689,'time arriving work calculations'!$C$3:$T$957,3,FALSE)</f>
        <v>0.3</v>
      </c>
      <c r="F689" s="7">
        <f>VLOOKUP($C689,'time arriving work calculations'!$C$3:$T$957,8,FALSE)</f>
        <v>-13.000000000000034</v>
      </c>
      <c r="G689" s="7">
        <f>VLOOKUP($C689,'time arriving work calculations'!$C$3:$T$957,13,FALSE)</f>
        <v>39.000000000000099</v>
      </c>
      <c r="H689" s="7">
        <f>VLOOKUP($C689,'time arriving work calculations'!$C$3:$T$957,18,FALSE)</f>
        <v>85.000000000000014</v>
      </c>
    </row>
    <row r="690" spans="1:8" x14ac:dyDescent="0.25">
      <c r="A690" s="6" t="s">
        <v>402</v>
      </c>
      <c r="B690" s="6">
        <v>18340</v>
      </c>
      <c r="C690" s="6" t="s">
        <v>403</v>
      </c>
      <c r="D690" s="6" t="str">
        <f>VLOOKUP($C690,'time arriving work calculations'!$C$3:$T$957,2,FALSE)</f>
        <v>Corbin, KY</v>
      </c>
      <c r="E690" s="10">
        <f>VLOOKUP($C690,'time arriving work calculations'!$C$3:$T$957,3,FALSE)</f>
        <v>0.29791666666666666</v>
      </c>
      <c r="F690" s="7">
        <f>VLOOKUP($C690,'time arriving work calculations'!$C$3:$T$957,8,FALSE)</f>
        <v>-19.000000000000014</v>
      </c>
      <c r="G690" s="7">
        <f>VLOOKUP($C690,'time arriving work calculations'!$C$3:$T$957,13,FALSE)</f>
        <v>47.000000000000071</v>
      </c>
      <c r="H690" s="7">
        <f>VLOOKUP($C690,'time arriving work calculations'!$C$3:$T$957,18,FALSE)</f>
        <v>137.00000000000009</v>
      </c>
    </row>
    <row r="691" spans="1:8" x14ac:dyDescent="0.25">
      <c r="A691" s="6" t="s">
        <v>1414</v>
      </c>
      <c r="B691" s="6">
        <v>39100</v>
      </c>
      <c r="C691" s="6" t="s">
        <v>1415</v>
      </c>
      <c r="D691" s="6" t="str">
        <f>VLOOKUP($C691,'time arriving work calculations'!$C$3:$T$957,2,FALSE)</f>
        <v>Poughkeepsie, NY</v>
      </c>
      <c r="E691" s="10">
        <f>VLOOKUP($C691,'time arriving work calculations'!$C$3:$T$957,3,FALSE)</f>
        <v>0.26944444444444443</v>
      </c>
      <c r="F691" s="7">
        <f>VLOOKUP($C691,'time arriving work calculations'!$C$3:$T$957,8,FALSE)</f>
        <v>23.000000000000078</v>
      </c>
      <c r="G691" s="7">
        <f>VLOOKUP($C691,'time arriving work calculations'!$C$3:$T$957,13,FALSE)</f>
        <v>94.000000000000071</v>
      </c>
      <c r="H691" s="7">
        <f>VLOOKUP($C691,'time arriving work calculations'!$C$3:$T$957,18,FALSE)</f>
        <v>169.99999999999994</v>
      </c>
    </row>
    <row r="692" spans="1:8" x14ac:dyDescent="0.25">
      <c r="A692" s="6" t="s">
        <v>1638</v>
      </c>
      <c r="B692" s="6">
        <v>43780</v>
      </c>
      <c r="C692" s="6" t="s">
        <v>1639</v>
      </c>
      <c r="D692" s="6" t="str">
        <f>VLOOKUP($C692,'time arriving work calculations'!$C$3:$T$957,2,FALSE)</f>
        <v>South Bend, IN</v>
      </c>
      <c r="E692" s="10">
        <f>VLOOKUP($C692,'time arriving work calculations'!$C$3:$T$957,3,FALSE)</f>
        <v>0.30277777777777776</v>
      </c>
      <c r="F692" s="7">
        <f>VLOOKUP($C692,'time arriving work calculations'!$C$3:$T$957,8,FALSE)</f>
        <v>-22.999999999999918</v>
      </c>
      <c r="G692" s="7">
        <f>VLOOKUP($C692,'time arriving work calculations'!$C$3:$T$957,13,FALSE)</f>
        <v>41.000000000000092</v>
      </c>
      <c r="H692" s="7">
        <f>VLOOKUP($C692,'time arriving work calculations'!$C$3:$T$957,18,FALSE)</f>
        <v>132</v>
      </c>
    </row>
    <row r="693" spans="1:8" x14ac:dyDescent="0.25">
      <c r="A693" s="6" t="s">
        <v>1532</v>
      </c>
      <c r="B693" s="6">
        <v>41660</v>
      </c>
      <c r="C693" s="6" t="s">
        <v>1533</v>
      </c>
      <c r="D693" s="6" t="str">
        <f>VLOOKUP($C693,'time arriving work calculations'!$C$3:$T$957,2,FALSE)</f>
        <v>San Angelo, TX</v>
      </c>
      <c r="E693" s="10">
        <f>VLOOKUP($C693,'time arriving work calculations'!$C$3:$T$957,3,FALSE)</f>
        <v>0.30208333333333331</v>
      </c>
      <c r="F693" s="7">
        <f>VLOOKUP($C693,'time arriving work calculations'!$C$3:$T$957,8,FALSE)</f>
        <v>-18.000000000000014</v>
      </c>
      <c r="G693" s="7">
        <f>VLOOKUP($C693,'time arriving work calculations'!$C$3:$T$957,13,FALSE)</f>
        <v>38.000000000000107</v>
      </c>
      <c r="H693" s="7">
        <f>VLOOKUP($C693,'time arriving work calculations'!$C$3:$T$957,18,FALSE)</f>
        <v>109</v>
      </c>
    </row>
    <row r="694" spans="1:8" x14ac:dyDescent="0.25">
      <c r="A694" s="6" t="s">
        <v>106</v>
      </c>
      <c r="B694" s="6">
        <v>12060</v>
      </c>
      <c r="C694" s="6" t="s">
        <v>107</v>
      </c>
      <c r="D694" s="6" t="str">
        <f>VLOOKUP($C694,'time arriving work calculations'!$C$3:$T$957,2,FALSE)</f>
        <v>Atlanta, GA</v>
      </c>
      <c r="E694" s="10">
        <f>VLOOKUP($C694,'time arriving work calculations'!$C$3:$T$957,3,FALSE)</f>
        <v>0.2986111111111111</v>
      </c>
      <c r="F694" s="7">
        <f>VLOOKUP($C694,'time arriving work calculations'!$C$3:$T$957,8,FALSE)</f>
        <v>-10.999999999999961</v>
      </c>
      <c r="G694" s="7">
        <f>VLOOKUP($C694,'time arriving work calculations'!$C$3:$T$957,13,FALSE)</f>
        <v>57.000000000000043</v>
      </c>
      <c r="H694" s="7">
        <f>VLOOKUP($C694,'time arriving work calculations'!$C$3:$T$957,18,FALSE)</f>
        <v>133</v>
      </c>
    </row>
    <row r="695" spans="1:8" x14ac:dyDescent="0.25">
      <c r="A695" s="6" t="s">
        <v>696</v>
      </c>
      <c r="B695" s="6">
        <v>24500</v>
      </c>
      <c r="C695" s="6" t="s">
        <v>697</v>
      </c>
      <c r="D695" s="6" t="str">
        <f>VLOOKUP($C695,'time arriving work calculations'!$C$3:$T$957,2,FALSE)</f>
        <v>Great Falls, MT</v>
      </c>
      <c r="E695" s="10">
        <f>VLOOKUP($C695,'time arriving work calculations'!$C$3:$T$957,3,FALSE)</f>
        <v>0.28888888888888892</v>
      </c>
      <c r="F695" s="7">
        <f>VLOOKUP($C695,'time arriving work calculations'!$C$3:$T$957,8,FALSE)</f>
        <v>7.9999999999999716</v>
      </c>
      <c r="G695" s="7">
        <f>VLOOKUP($C695,'time arriving work calculations'!$C$3:$T$957,13,FALSE)</f>
        <v>57.000000000000043</v>
      </c>
      <c r="H695" s="7">
        <f>VLOOKUP($C695,'time arriving work calculations'!$C$3:$T$957,18,FALSE)</f>
        <v>117.99999999999999</v>
      </c>
    </row>
    <row r="696" spans="1:8" x14ac:dyDescent="0.25">
      <c r="A696" s="6" t="s">
        <v>1478</v>
      </c>
      <c r="B696" s="6">
        <v>40460</v>
      </c>
      <c r="C696" s="6" t="s">
        <v>1479</v>
      </c>
      <c r="D696" s="6" t="str">
        <f>VLOOKUP($C696,'time arriving work calculations'!$C$3:$T$957,2,FALSE)</f>
        <v>Rockingham, NC</v>
      </c>
      <c r="E696" s="10">
        <f>VLOOKUP($C696,'time arriving work calculations'!$C$3:$T$957,3,FALSE)</f>
        <v>0.28541666666666665</v>
      </c>
      <c r="F696" s="7">
        <f>VLOOKUP($C696,'time arriving work calculations'!$C$3:$T$957,8,FALSE)</f>
        <v>0</v>
      </c>
      <c r="G696" s="7">
        <f>VLOOKUP($C696,'time arriving work calculations'!$C$3:$T$957,13,FALSE)</f>
        <v>65.000000000000085</v>
      </c>
      <c r="H696" s="7">
        <f>VLOOKUP($C696,'time arriving work calculations'!$C$3:$T$957,18,FALSE)</f>
        <v>132</v>
      </c>
    </row>
    <row r="697" spans="1:8" x14ac:dyDescent="0.25">
      <c r="A697" s="6" t="s">
        <v>400</v>
      </c>
      <c r="B697" s="6">
        <v>18300</v>
      </c>
      <c r="C697" s="6" t="s">
        <v>401</v>
      </c>
      <c r="D697" s="6" t="str">
        <f>VLOOKUP($C697,'time arriving work calculations'!$C$3:$T$957,2,FALSE)</f>
        <v>Coos Bay, OR</v>
      </c>
      <c r="E697" s="10">
        <f>VLOOKUP($C697,'time arriving work calculations'!$C$3:$T$957,3,FALSE)</f>
        <v>0.28333333333333333</v>
      </c>
      <c r="F697" s="7">
        <f>VLOOKUP($C697,'time arriving work calculations'!$C$3:$T$957,8,FALSE)</f>
        <v>-1.9999999999999929</v>
      </c>
      <c r="G697" s="7">
        <f>VLOOKUP($C697,'time arriving work calculations'!$C$3:$T$957,13,FALSE)</f>
        <v>67.000000000000085</v>
      </c>
      <c r="H697" s="7">
        <f>VLOOKUP($C697,'time arriving work calculations'!$C$3:$T$957,18,FALSE)</f>
        <v>161</v>
      </c>
    </row>
    <row r="698" spans="1:8" x14ac:dyDescent="0.25">
      <c r="A698" s="6" t="s">
        <v>204</v>
      </c>
      <c r="B698" s="6">
        <v>14140</v>
      </c>
      <c r="C698" s="6" t="s">
        <v>205</v>
      </c>
      <c r="D698" s="6" t="str">
        <f>VLOOKUP($C698,'time arriving work calculations'!$C$3:$T$957,2,FALSE)</f>
        <v>Bluefield, WV</v>
      </c>
      <c r="E698" s="10">
        <f>VLOOKUP($C698,'time arriving work calculations'!$C$3:$T$957,3,FALSE)</f>
        <v>0.28958333333333336</v>
      </c>
      <c r="F698" s="7">
        <f>VLOOKUP($C698,'time arriving work calculations'!$C$3:$T$957,8,FALSE)</f>
        <v>-3.0000000000000693</v>
      </c>
      <c r="G698" s="7">
        <f>VLOOKUP($C698,'time arriving work calculations'!$C$3:$T$957,13,FALSE)</f>
        <v>60.000000000000021</v>
      </c>
      <c r="H698" s="7">
        <f>VLOOKUP($C698,'time arriving work calculations'!$C$3:$T$957,18,FALSE)</f>
        <v>134.99999999999991</v>
      </c>
    </row>
    <row r="699" spans="1:8" x14ac:dyDescent="0.25">
      <c r="A699" s="6" t="s">
        <v>1064</v>
      </c>
      <c r="B699" s="6">
        <v>32020</v>
      </c>
      <c r="C699" s="6" t="s">
        <v>1065</v>
      </c>
      <c r="D699" s="6" t="str">
        <f>VLOOKUP($C699,'time arriving work calculations'!$C$3:$T$957,2,FALSE)</f>
        <v>Marion, OH</v>
      </c>
      <c r="E699" s="10">
        <f>VLOOKUP($C699,'time arriving work calculations'!$C$3:$T$957,3,FALSE)</f>
        <v>0.29444444444444445</v>
      </c>
      <c r="F699" s="7">
        <f>VLOOKUP($C699,'time arriving work calculations'!$C$3:$T$957,8,FALSE)</f>
        <v>-22.000000000000082</v>
      </c>
      <c r="G699" s="7">
        <f>VLOOKUP($C699,'time arriving work calculations'!$C$3:$T$957,13,FALSE)</f>
        <v>53.000000000000057</v>
      </c>
      <c r="H699" s="7">
        <f>VLOOKUP($C699,'time arriving work calculations'!$C$3:$T$957,18,FALSE)</f>
        <v>195.00000000000006</v>
      </c>
    </row>
    <row r="700" spans="1:8" x14ac:dyDescent="0.25">
      <c r="A700" s="6" t="s">
        <v>1066</v>
      </c>
      <c r="B700" s="6">
        <v>32060</v>
      </c>
      <c r="C700" s="6" t="s">
        <v>1067</v>
      </c>
      <c r="D700" s="6" t="str">
        <f>VLOOKUP($C700,'time arriving work calculations'!$C$3:$T$957,2,FALSE)</f>
        <v>Marion, IL</v>
      </c>
      <c r="E700" s="10">
        <f>VLOOKUP($C700,'time arriving work calculations'!$C$3:$T$957,3,FALSE)</f>
        <v>0.26944444444444443</v>
      </c>
      <c r="F700" s="7">
        <f>VLOOKUP($C700,'time arriving work calculations'!$C$3:$T$957,8,FALSE)</f>
        <v>30.999999999999972</v>
      </c>
      <c r="G700" s="7">
        <f>VLOOKUP($C700,'time arriving work calculations'!$C$3:$T$957,13,FALSE)</f>
        <v>89.000000000000085</v>
      </c>
      <c r="H700" s="7">
        <f>VLOOKUP($C700,'time arriving work calculations'!$C$3:$T$957,18,FALSE)</f>
        <v>152</v>
      </c>
    </row>
    <row r="701" spans="1:8" x14ac:dyDescent="0.25">
      <c r="A701" s="6" t="s">
        <v>56</v>
      </c>
      <c r="B701" s="6">
        <v>11060</v>
      </c>
      <c r="C701" s="6" t="s">
        <v>57</v>
      </c>
      <c r="D701" s="6" t="str">
        <f>VLOOKUP($C701,'time arriving work calculations'!$C$3:$T$957,2,FALSE)</f>
        <v>Altus, OK</v>
      </c>
      <c r="E701" s="10">
        <f>VLOOKUP($C701,'time arriving work calculations'!$C$3:$T$957,3,FALSE)</f>
        <v>0.2986111111111111</v>
      </c>
      <c r="F701" s="7">
        <f>VLOOKUP($C701,'time arriving work calculations'!$C$3:$T$957,8,FALSE)</f>
        <v>-12.000000000000037</v>
      </c>
      <c r="G701" s="7">
        <f>VLOOKUP($C701,'time arriving work calculations'!$C$3:$T$957,13,FALSE)</f>
        <v>41.000000000000014</v>
      </c>
      <c r="H701" s="7">
        <f>VLOOKUP($C701,'time arriving work calculations'!$C$3:$T$957,18,FALSE)</f>
        <v>113.99999999999991</v>
      </c>
    </row>
    <row r="702" spans="1:8" x14ac:dyDescent="0.25">
      <c r="A702" s="6" t="s">
        <v>1656</v>
      </c>
      <c r="B702" s="6">
        <v>44180</v>
      </c>
      <c r="C702" s="6" t="s">
        <v>1657</v>
      </c>
      <c r="D702" s="6" t="str">
        <f>VLOOKUP($C702,'time arriving work calculations'!$C$3:$T$957,2,FALSE)</f>
        <v>Springfield, MO</v>
      </c>
      <c r="E702" s="10">
        <f>VLOOKUP($C702,'time arriving work calculations'!$C$3:$T$957,3,FALSE)</f>
        <v>0.28125</v>
      </c>
      <c r="F702" s="7">
        <f>VLOOKUP($C702,'time arriving work calculations'!$C$3:$T$957,8,FALSE)</f>
        <v>16.000000000000021</v>
      </c>
      <c r="G702" s="7">
        <f>VLOOKUP($C702,'time arriving work calculations'!$C$3:$T$957,13,FALSE)</f>
        <v>73.000000000000057</v>
      </c>
      <c r="H702" s="7">
        <f>VLOOKUP($C702,'time arriving work calculations'!$C$3:$T$957,18,FALSE)</f>
        <v>155</v>
      </c>
    </row>
    <row r="703" spans="1:8" x14ac:dyDescent="0.25">
      <c r="A703" s="6" t="s">
        <v>1702</v>
      </c>
      <c r="B703" s="6">
        <v>45140</v>
      </c>
      <c r="C703" s="6" t="s">
        <v>1703</v>
      </c>
      <c r="D703" s="6" t="str">
        <f>VLOOKUP($C703,'time arriving work calculations'!$C$3:$T$957,2,FALSE)</f>
        <v>Tahlequah, OK</v>
      </c>
      <c r="E703" s="10">
        <f>VLOOKUP($C703,'time arriving work calculations'!$C$3:$T$957,3,FALSE)</f>
        <v>0.28611111111111115</v>
      </c>
      <c r="F703" s="7">
        <f>VLOOKUP($C703,'time arriving work calculations'!$C$3:$T$957,8,FALSE)</f>
        <v>8.9999999999998881</v>
      </c>
      <c r="G703" s="7">
        <f>VLOOKUP($C703,'time arriving work calculations'!$C$3:$T$957,13,FALSE)</f>
        <v>65.000000000000014</v>
      </c>
      <c r="H703" s="7">
        <f>VLOOKUP($C703,'time arriving work calculations'!$C$3:$T$957,18,FALSE)</f>
        <v>133.99999999999994</v>
      </c>
    </row>
    <row r="704" spans="1:8" x14ac:dyDescent="0.25">
      <c r="A704" s="6" t="s">
        <v>1488</v>
      </c>
      <c r="B704" s="6">
        <v>40660</v>
      </c>
      <c r="C704" s="6" t="s">
        <v>1489</v>
      </c>
      <c r="D704" s="6" t="str">
        <f>VLOOKUP($C704,'time arriving work calculations'!$C$3:$T$957,2,FALSE)</f>
        <v>Rome, GA</v>
      </c>
      <c r="E704" s="10">
        <f>VLOOKUP($C704,'time arriving work calculations'!$C$3:$T$957,3,FALSE)</f>
        <v>0.30069444444444443</v>
      </c>
      <c r="F704" s="7">
        <f>VLOOKUP($C704,'time arriving work calculations'!$C$3:$T$957,8,FALSE)</f>
        <v>-13.99999999999995</v>
      </c>
      <c r="G704" s="7">
        <f>VLOOKUP($C704,'time arriving work calculations'!$C$3:$T$957,13,FALSE)</f>
        <v>44.000000000000085</v>
      </c>
      <c r="H704" s="7">
        <f>VLOOKUP($C704,'time arriving work calculations'!$C$3:$T$957,18,FALSE)</f>
        <v>142.00000000000006</v>
      </c>
    </row>
    <row r="705" spans="1:8" x14ac:dyDescent="0.25">
      <c r="A705" s="6" t="s">
        <v>1030</v>
      </c>
      <c r="B705" s="6">
        <v>31340</v>
      </c>
      <c r="C705" s="6" t="s">
        <v>1031</v>
      </c>
      <c r="D705" s="6" t="str">
        <f>VLOOKUP($C705,'time arriving work calculations'!$C$3:$T$957,2,FALSE)</f>
        <v>Lynchburg, VA</v>
      </c>
      <c r="E705" s="10">
        <f>VLOOKUP($C705,'time arriving work calculations'!$C$3:$T$957,3,FALSE)</f>
        <v>0.28402777777777777</v>
      </c>
      <c r="F705" s="7">
        <f>VLOOKUP($C705,'time arriving work calculations'!$C$3:$T$957,8,FALSE)</f>
        <v>7.0000000000000551</v>
      </c>
      <c r="G705" s="7">
        <f>VLOOKUP($C705,'time arriving work calculations'!$C$3:$T$957,13,FALSE)</f>
        <v>69.000000000000071</v>
      </c>
      <c r="H705" s="7">
        <f>VLOOKUP($C705,'time arriving work calculations'!$C$3:$T$957,18,FALSE)</f>
        <v>155</v>
      </c>
    </row>
    <row r="706" spans="1:8" x14ac:dyDescent="0.25">
      <c r="A706" s="6" t="s">
        <v>1522</v>
      </c>
      <c r="B706" s="6">
        <v>41460</v>
      </c>
      <c r="C706" s="6" t="s">
        <v>1523</v>
      </c>
      <c r="D706" s="6" t="str">
        <f>VLOOKUP($C706,'time arriving work calculations'!$C$3:$T$957,2,FALSE)</f>
        <v>Salina, KS</v>
      </c>
      <c r="E706" s="10">
        <f>VLOOKUP($C706,'time arriving work calculations'!$C$3:$T$957,3,FALSE)</f>
        <v>0.29305555555555557</v>
      </c>
      <c r="F706" s="7">
        <f>VLOOKUP($C706,'time arriving work calculations'!$C$3:$T$957,8,FALSE)</f>
        <v>-14.00000000000003</v>
      </c>
      <c r="G706" s="7">
        <f>VLOOKUP($C706,'time arriving work calculations'!$C$3:$T$957,13,FALSE)</f>
        <v>50.000000000000057</v>
      </c>
      <c r="H706" s="7">
        <f>VLOOKUP($C706,'time arriving work calculations'!$C$3:$T$957,18,FALSE)</f>
        <v>135.00000000000009</v>
      </c>
    </row>
    <row r="707" spans="1:8" x14ac:dyDescent="0.25">
      <c r="A707" s="6" t="s">
        <v>1464</v>
      </c>
      <c r="B707" s="6">
        <v>40180</v>
      </c>
      <c r="C707" s="6" t="s">
        <v>1465</v>
      </c>
      <c r="D707" s="6" t="str">
        <f>VLOOKUP($C707,'time arriving work calculations'!$C$3:$T$957,2,FALSE)</f>
        <v>Riverton, WY</v>
      </c>
      <c r="E707" s="10">
        <f>VLOOKUP($C707,'time arriving work calculations'!$C$3:$T$957,3,FALSE)</f>
        <v>0.28125</v>
      </c>
      <c r="F707" s="7">
        <f>VLOOKUP($C707,'time arriving work calculations'!$C$3:$T$957,8,FALSE)</f>
        <v>13.99999999999995</v>
      </c>
      <c r="G707" s="7">
        <f>VLOOKUP($C707,'time arriving work calculations'!$C$3:$T$957,13,FALSE)</f>
        <v>67.000000000000085</v>
      </c>
      <c r="H707" s="7">
        <f>VLOOKUP($C707,'time arriving work calculations'!$C$3:$T$957,18,FALSE)</f>
        <v>115.00000000000007</v>
      </c>
    </row>
    <row r="708" spans="1:8" x14ac:dyDescent="0.25">
      <c r="A708" s="6" t="s">
        <v>342</v>
      </c>
      <c r="B708" s="6">
        <v>17140</v>
      </c>
      <c r="C708" s="6" t="s">
        <v>343</v>
      </c>
      <c r="D708" s="6" t="str">
        <f>VLOOKUP($C708,'time arriving work calculations'!$C$3:$T$957,2,FALSE)</f>
        <v>Cincinnati, OH</v>
      </c>
      <c r="E708" s="10">
        <f>VLOOKUP($C708,'time arriving work calculations'!$C$3:$T$957,3,FALSE)</f>
        <v>0.2986111111111111</v>
      </c>
      <c r="F708" s="7">
        <f>VLOOKUP($C708,'time arriving work calculations'!$C$3:$T$957,8,FALSE)</f>
        <v>-11.999999999999957</v>
      </c>
      <c r="G708" s="7">
        <f>VLOOKUP($C708,'time arriving work calculations'!$C$3:$T$957,13,FALSE)</f>
        <v>52.00000000000005</v>
      </c>
      <c r="H708" s="7">
        <f>VLOOKUP($C708,'time arriving work calculations'!$C$3:$T$957,18,FALSE)</f>
        <v>132</v>
      </c>
    </row>
    <row r="709" spans="1:8" x14ac:dyDescent="0.25">
      <c r="A709" s="6" t="s">
        <v>810</v>
      </c>
      <c r="B709" s="6">
        <v>26740</v>
      </c>
      <c r="C709" s="6" t="s">
        <v>811</v>
      </c>
      <c r="D709" s="6" t="str">
        <f>VLOOKUP($C709,'time arriving work calculations'!$C$3:$T$957,2,FALSE)</f>
        <v>Hutchinson, KS</v>
      </c>
      <c r="E709" s="10">
        <f>VLOOKUP($C709,'time arriving work calculations'!$C$3:$T$957,3,FALSE)</f>
        <v>0.29444444444444445</v>
      </c>
      <c r="F709" s="7">
        <f>VLOOKUP($C709,'time arriving work calculations'!$C$3:$T$957,8,FALSE)</f>
        <v>-6.0000000000000586</v>
      </c>
      <c r="G709" s="7">
        <f>VLOOKUP($C709,'time arriving work calculations'!$C$3:$T$957,13,FALSE)</f>
        <v>49.000000000000071</v>
      </c>
      <c r="H709" s="7">
        <f>VLOOKUP($C709,'time arriving work calculations'!$C$3:$T$957,18,FALSE)</f>
        <v>131</v>
      </c>
    </row>
    <row r="710" spans="1:8" x14ac:dyDescent="0.25">
      <c r="A710" s="6" t="s">
        <v>808</v>
      </c>
      <c r="B710" s="6">
        <v>26700</v>
      </c>
      <c r="C710" s="6" t="s">
        <v>809</v>
      </c>
      <c r="D710" s="6" t="str">
        <f>VLOOKUP($C710,'time arriving work calculations'!$C$3:$T$957,2,FALSE)</f>
        <v>Huron, SD</v>
      </c>
      <c r="E710" s="10">
        <f>VLOOKUP($C710,'time arriving work calculations'!$C$3:$T$957,3,FALSE)</f>
        <v>0.29444444444444445</v>
      </c>
      <c r="F710" s="7">
        <f>VLOOKUP($C710,'time arriving work calculations'!$C$3:$T$957,8,FALSE)</f>
        <v>0</v>
      </c>
      <c r="G710" s="7">
        <f>VLOOKUP($C710,'time arriving work calculations'!$C$3:$T$957,13,FALSE)</f>
        <v>46</v>
      </c>
      <c r="H710" s="7">
        <f>VLOOKUP($C710,'time arriving work calculations'!$C$3:$T$957,18,FALSE)</f>
        <v>116</v>
      </c>
    </row>
    <row r="711" spans="1:8" x14ac:dyDescent="0.25">
      <c r="A711" s="6" t="s">
        <v>238</v>
      </c>
      <c r="B711" s="6">
        <v>14820</v>
      </c>
      <c r="C711" s="6" t="s">
        <v>239</v>
      </c>
      <c r="D711" s="6" t="str">
        <f>VLOOKUP($C711,'time arriving work calculations'!$C$3:$T$957,2,FALSE)</f>
        <v>Brevard, NC</v>
      </c>
      <c r="E711" s="10">
        <f>VLOOKUP($C711,'time arriving work calculations'!$C$3:$T$957,3,FALSE)</f>
        <v>0.29375000000000001</v>
      </c>
      <c r="F711" s="7">
        <f>VLOOKUP($C711,'time arriving work calculations'!$C$3:$T$957,8,FALSE)</f>
        <v>6.9999999999999751</v>
      </c>
      <c r="G711" s="7">
        <f>VLOOKUP($C711,'time arriving work calculations'!$C$3:$T$957,13,FALSE)</f>
        <v>57.000000000000043</v>
      </c>
      <c r="H711" s="7">
        <f>VLOOKUP($C711,'time arriving work calculations'!$C$3:$T$957,18,FALSE)</f>
        <v>137</v>
      </c>
    </row>
    <row r="712" spans="1:8" x14ac:dyDescent="0.25">
      <c r="A712" s="6" t="s">
        <v>182</v>
      </c>
      <c r="B712" s="6">
        <v>13700</v>
      </c>
      <c r="C712" s="6" t="s">
        <v>183</v>
      </c>
      <c r="D712" s="6" t="str">
        <f>VLOOKUP($C712,'time arriving work calculations'!$C$3:$T$957,2,FALSE)</f>
        <v>Big Spring, TX</v>
      </c>
      <c r="E712" s="10">
        <f>VLOOKUP($C712,'time arriving work calculations'!$C$3:$T$957,3,FALSE)</f>
        <v>0.30486111111111108</v>
      </c>
      <c r="F712" s="7">
        <f>VLOOKUP($C712,'time arriving work calculations'!$C$3:$T$957,8,FALSE)</f>
        <v>-24.999999999999993</v>
      </c>
      <c r="G712" s="7">
        <f>VLOOKUP($C712,'time arriving work calculations'!$C$3:$T$957,13,FALSE)</f>
        <v>33.000000000000121</v>
      </c>
      <c r="H712" s="7">
        <f>VLOOKUP($C712,'time arriving work calculations'!$C$3:$T$957,18,FALSE)</f>
        <v>103.00000000000011</v>
      </c>
    </row>
    <row r="713" spans="1:8" x14ac:dyDescent="0.25">
      <c r="A713" s="6" t="s">
        <v>174</v>
      </c>
      <c r="B713" s="6">
        <v>13500</v>
      </c>
      <c r="C713" s="6" t="s">
        <v>175</v>
      </c>
      <c r="D713" s="6" t="str">
        <f>VLOOKUP($C713,'time arriving work calculations'!$C$3:$T$957,2,FALSE)</f>
        <v>Bennettsville, SC</v>
      </c>
      <c r="E713" s="10">
        <f>VLOOKUP($C713,'time arriving work calculations'!$C$3:$T$957,3,FALSE)</f>
        <v>0.28541666666666665</v>
      </c>
      <c r="F713" s="7">
        <f>VLOOKUP($C713,'time arriving work calculations'!$C$3:$T$957,8,FALSE)</f>
        <v>1.9999999999999929</v>
      </c>
      <c r="G713" s="7">
        <f>VLOOKUP($C713,'time arriving work calculations'!$C$3:$T$957,13,FALSE)</f>
        <v>67.000000000000085</v>
      </c>
      <c r="H713" s="7">
        <f>VLOOKUP($C713,'time arriving work calculations'!$C$3:$T$957,18,FALSE)</f>
        <v>177</v>
      </c>
    </row>
    <row r="714" spans="1:8" x14ac:dyDescent="0.25">
      <c r="A714" s="6" t="s">
        <v>1416</v>
      </c>
      <c r="B714" s="6">
        <v>39140</v>
      </c>
      <c r="C714" s="6" t="s">
        <v>1417</v>
      </c>
      <c r="D714" s="6" t="str">
        <f>VLOOKUP($C714,'time arriving work calculations'!$C$3:$T$957,2,FALSE)</f>
        <v>Prescott, AZ</v>
      </c>
      <c r="E714" s="10">
        <f>VLOOKUP($C714,'time arriving work calculations'!$C$3:$T$957,3,FALSE)</f>
        <v>0.26597222222222222</v>
      </c>
      <c r="F714" s="7">
        <f>VLOOKUP($C714,'time arriving work calculations'!$C$3:$T$957,8,FALSE)</f>
        <v>24.999999999999993</v>
      </c>
      <c r="G714" s="7">
        <f>VLOOKUP($C714,'time arriving work calculations'!$C$3:$T$957,13,FALSE)</f>
        <v>95.000000000000057</v>
      </c>
      <c r="H714" s="7">
        <f>VLOOKUP($C714,'time arriving work calculations'!$C$3:$T$957,18,FALSE)</f>
        <v>188.00000000000006</v>
      </c>
    </row>
    <row r="715" spans="1:8" x14ac:dyDescent="0.25">
      <c r="A715" s="6" t="s">
        <v>1466</v>
      </c>
      <c r="B715" s="6">
        <v>40220</v>
      </c>
      <c r="C715" s="6" t="s">
        <v>1467</v>
      </c>
      <c r="D715" s="6" t="str">
        <f>VLOOKUP($C715,'time arriving work calculations'!$C$3:$T$957,2,FALSE)</f>
        <v>Roanoke, VA</v>
      </c>
      <c r="E715" s="10">
        <f>VLOOKUP($C715,'time arriving work calculations'!$C$3:$T$957,3,FALSE)</f>
        <v>0.28611111111111115</v>
      </c>
      <c r="F715" s="7">
        <f>VLOOKUP($C715,'time arriving work calculations'!$C$3:$T$957,8,FALSE)</f>
        <v>7.9999999999999716</v>
      </c>
      <c r="G715" s="7">
        <f>VLOOKUP($C715,'time arriving work calculations'!$C$3:$T$957,13,FALSE)</f>
        <v>68</v>
      </c>
      <c r="H715" s="7">
        <f>VLOOKUP($C715,'time arriving work calculations'!$C$3:$T$957,18,FALSE)</f>
        <v>139.99999999999997</v>
      </c>
    </row>
    <row r="716" spans="1:8" x14ac:dyDescent="0.25">
      <c r="A716" s="6" t="s">
        <v>1368</v>
      </c>
      <c r="B716" s="6">
        <v>38180</v>
      </c>
      <c r="C716" s="6" t="s">
        <v>1369</v>
      </c>
      <c r="D716" s="6" t="str">
        <f>VLOOKUP($C716,'time arriving work calculations'!$C$3:$T$957,2,FALSE)</f>
        <v>Pierre, SD</v>
      </c>
      <c r="E716" s="10">
        <f>VLOOKUP($C716,'time arriving work calculations'!$C$3:$T$957,3,FALSE)</f>
        <v>0.3</v>
      </c>
      <c r="F716" s="7">
        <f>VLOOKUP($C716,'time arriving work calculations'!$C$3:$T$957,8,FALSE)</f>
        <v>-1.9999999999999929</v>
      </c>
      <c r="G716" s="7">
        <f>VLOOKUP($C716,'time arriving work calculations'!$C$3:$T$957,13,FALSE)</f>
        <v>38.000000000000028</v>
      </c>
      <c r="H716" s="7">
        <f>VLOOKUP($C716,'time arriving work calculations'!$C$3:$T$957,18,FALSE)</f>
        <v>61.999999999999943</v>
      </c>
    </row>
    <row r="717" spans="1:8" x14ac:dyDescent="0.25">
      <c r="A717" s="6" t="s">
        <v>638</v>
      </c>
      <c r="B717" s="6">
        <v>23240</v>
      </c>
      <c r="C717" s="6" t="s">
        <v>639</v>
      </c>
      <c r="D717" s="6" t="str">
        <f>VLOOKUP($C717,'time arriving work calculations'!$C$3:$T$957,2,FALSE)</f>
        <v>Fredericksburg, TX</v>
      </c>
      <c r="E717" s="10">
        <f>VLOOKUP($C717,'time arriving work calculations'!$C$3:$T$957,3,FALSE)</f>
        <v>0.29722222222222222</v>
      </c>
      <c r="F717" s="7">
        <f>VLOOKUP($C717,'time arriving work calculations'!$C$3:$T$957,8,FALSE)</f>
        <v>-3.9999999999999858</v>
      </c>
      <c r="G717" s="7">
        <f>VLOOKUP($C717,'time arriving work calculations'!$C$3:$T$957,13,FALSE)</f>
        <v>47.000000000000071</v>
      </c>
      <c r="H717" s="7">
        <f>VLOOKUP($C717,'time arriving work calculations'!$C$3:$T$957,18,FALSE)</f>
        <v>114</v>
      </c>
    </row>
    <row r="718" spans="1:8" x14ac:dyDescent="0.25">
      <c r="A718" s="6" t="s">
        <v>844</v>
      </c>
      <c r="B718" s="6">
        <v>27420</v>
      </c>
      <c r="C718" s="6" t="s">
        <v>845</v>
      </c>
      <c r="D718" s="6" t="str">
        <f>VLOOKUP($C718,'time arriving work calculations'!$C$3:$T$957,2,FALSE)</f>
        <v>Jamestown, ND</v>
      </c>
      <c r="E718" s="10">
        <f>VLOOKUP($C718,'time arriving work calculations'!$C$3:$T$957,3,FALSE)</f>
        <v>0.2951388888888889</v>
      </c>
      <c r="F718" s="7">
        <f>VLOOKUP($C718,'time arriving work calculations'!$C$3:$T$957,8,FALSE)</f>
        <v>-13.000000000000034</v>
      </c>
      <c r="G718" s="7">
        <f>VLOOKUP($C718,'time arriving work calculations'!$C$3:$T$957,13,FALSE)</f>
        <v>46</v>
      </c>
      <c r="H718" s="7">
        <f>VLOOKUP($C718,'time arriving work calculations'!$C$3:$T$957,18,FALSE)</f>
        <v>95.999999999999972</v>
      </c>
    </row>
    <row r="719" spans="1:8" x14ac:dyDescent="0.25">
      <c r="A719" s="6" t="s">
        <v>1276</v>
      </c>
      <c r="B719" s="6">
        <v>36300</v>
      </c>
      <c r="C719" s="6" t="s">
        <v>1277</v>
      </c>
      <c r="D719" s="6" t="str">
        <f>VLOOKUP($C719,'time arriving work calculations'!$C$3:$T$957,2,FALSE)</f>
        <v>Ogdensburg, NY</v>
      </c>
      <c r="E719" s="10">
        <f>VLOOKUP($C719,'time arriving work calculations'!$C$3:$T$957,3,FALSE)</f>
        <v>0.27291666666666664</v>
      </c>
      <c r="F719" s="7">
        <f>VLOOKUP($C719,'time arriving work calculations'!$C$3:$T$957,8,FALSE)</f>
        <v>16.000000000000021</v>
      </c>
      <c r="G719" s="7">
        <f>VLOOKUP($C719,'time arriving work calculations'!$C$3:$T$957,13,FALSE)</f>
        <v>83.000000000000099</v>
      </c>
      <c r="H719" s="7">
        <f>VLOOKUP($C719,'time arriving work calculations'!$C$3:$T$957,18,FALSE)</f>
        <v>207</v>
      </c>
    </row>
    <row r="720" spans="1:8" x14ac:dyDescent="0.25">
      <c r="A720" s="6" t="s">
        <v>148</v>
      </c>
      <c r="B720" s="6">
        <v>12980</v>
      </c>
      <c r="C720" s="6" t="s">
        <v>149</v>
      </c>
      <c r="D720" s="6" t="str">
        <f>VLOOKUP($C720,'time arriving work calculations'!$C$3:$T$957,2,FALSE)</f>
        <v>Battle Creek, MI</v>
      </c>
      <c r="E720" s="10">
        <f>VLOOKUP($C720,'time arriving work calculations'!$C$3:$T$957,3,FALSE)</f>
        <v>0.3</v>
      </c>
      <c r="F720" s="7">
        <f>VLOOKUP($C720,'time arriving work calculations'!$C$3:$T$957,8,FALSE)</f>
        <v>-24.000000000000075</v>
      </c>
      <c r="G720" s="7">
        <f>VLOOKUP($C720,'time arriving work calculations'!$C$3:$T$957,13,FALSE)</f>
        <v>45.000000000000078</v>
      </c>
      <c r="H720" s="7">
        <f>VLOOKUP($C720,'time arriving work calculations'!$C$3:$T$957,18,FALSE)</f>
        <v>159</v>
      </c>
    </row>
    <row r="721" spans="1:8" x14ac:dyDescent="0.25">
      <c r="A721" s="6" t="s">
        <v>396</v>
      </c>
      <c r="B721" s="6">
        <v>18220</v>
      </c>
      <c r="C721" s="6" t="s">
        <v>397</v>
      </c>
      <c r="D721" s="6" t="str">
        <f>VLOOKUP($C721,'time arriving work calculations'!$C$3:$T$957,2,FALSE)</f>
        <v>Connersville, IN</v>
      </c>
      <c r="E721" s="10">
        <f>VLOOKUP($C721,'time arriving work calculations'!$C$3:$T$957,3,FALSE)</f>
        <v>0.3</v>
      </c>
      <c r="F721" s="7">
        <f>VLOOKUP($C721,'time arriving work calculations'!$C$3:$T$957,8,FALSE)</f>
        <v>-42.000000000000014</v>
      </c>
      <c r="G721" s="7">
        <f>VLOOKUP($C721,'time arriving work calculations'!$C$3:$T$957,13,FALSE)</f>
        <v>45.000000000000078</v>
      </c>
      <c r="H721" s="7">
        <f>VLOOKUP($C721,'time arriving work calculations'!$C$3:$T$957,18,FALSE)</f>
        <v>203.00000000000006</v>
      </c>
    </row>
    <row r="722" spans="1:8" x14ac:dyDescent="0.25">
      <c r="A722" s="6" t="s">
        <v>1648</v>
      </c>
      <c r="B722" s="6">
        <v>44020</v>
      </c>
      <c r="C722" s="6" t="s">
        <v>1649</v>
      </c>
      <c r="D722" s="6" t="str">
        <f>VLOOKUP($C722,'time arriving work calculations'!$C$3:$T$957,2,FALSE)</f>
        <v>Spirit Lake, IA</v>
      </c>
      <c r="E722" s="10">
        <f>VLOOKUP($C722,'time arriving work calculations'!$C$3:$T$957,3,FALSE)</f>
        <v>0.28611111111111115</v>
      </c>
      <c r="F722" s="7">
        <f>VLOOKUP($C722,'time arriving work calculations'!$C$3:$T$957,8,FALSE)</f>
        <v>7.9999999999999716</v>
      </c>
      <c r="G722" s="7">
        <f>VLOOKUP($C722,'time arriving work calculations'!$C$3:$T$957,13,FALSE)</f>
        <v>61.000000000000028</v>
      </c>
      <c r="H722" s="7">
        <f>VLOOKUP($C722,'time arriving work calculations'!$C$3:$T$957,18,FALSE)</f>
        <v>111</v>
      </c>
    </row>
    <row r="723" spans="1:8" x14ac:dyDescent="0.25">
      <c r="A723" s="6" t="s">
        <v>1502</v>
      </c>
      <c r="B723" s="6">
        <v>40900</v>
      </c>
      <c r="C723" s="6" t="s">
        <v>1503</v>
      </c>
      <c r="D723" s="6" t="str">
        <f>VLOOKUP($C723,'time arriving work calculations'!$C$3:$T$957,2,FALSE)</f>
        <v>Sacramento, CA</v>
      </c>
      <c r="E723" s="10">
        <f>VLOOKUP($C723,'time arriving work calculations'!$C$3:$T$957,3,FALSE)</f>
        <v>0.27569444444444446</v>
      </c>
      <c r="F723" s="7">
        <f>VLOOKUP($C723,'time arriving work calculations'!$C$3:$T$957,8,FALSE)</f>
        <v>18.000000000000014</v>
      </c>
      <c r="G723" s="7">
        <f>VLOOKUP($C723,'time arriving work calculations'!$C$3:$T$957,13,FALSE)</f>
        <v>85.000000000000014</v>
      </c>
      <c r="H723" s="7">
        <f>VLOOKUP($C723,'time arriving work calculations'!$C$3:$T$957,18,FALSE)</f>
        <v>166.00000000000006</v>
      </c>
    </row>
    <row r="724" spans="1:8" x14ac:dyDescent="0.25">
      <c r="A724" s="6" t="s">
        <v>1886</v>
      </c>
      <c r="B724" s="6">
        <v>49180</v>
      </c>
      <c r="C724" s="6" t="s">
        <v>1887</v>
      </c>
      <c r="D724" s="6" t="str">
        <f>VLOOKUP($C724,'time arriving work calculations'!$C$3:$T$957,2,FALSE)</f>
        <v>Winston, NC</v>
      </c>
      <c r="E724" s="10">
        <f>VLOOKUP($C724,'time arriving work calculations'!$C$3:$T$957,3,FALSE)</f>
        <v>0.28680555555555554</v>
      </c>
      <c r="F724" s="7">
        <f>VLOOKUP($C724,'time arriving work calculations'!$C$3:$T$957,8,FALSE)</f>
        <v>9.000000000000048</v>
      </c>
      <c r="G724" s="7">
        <f>VLOOKUP($C724,'time arriving work calculations'!$C$3:$T$957,13,FALSE)</f>
        <v>67.000000000000085</v>
      </c>
      <c r="H724" s="7">
        <f>VLOOKUP($C724,'time arriving work calculations'!$C$3:$T$957,18,FALSE)</f>
        <v>143.00000000000006</v>
      </c>
    </row>
    <row r="725" spans="1:8" x14ac:dyDescent="0.25">
      <c r="A725" s="6" t="s">
        <v>794</v>
      </c>
      <c r="B725" s="6">
        <v>26460</v>
      </c>
      <c r="C725" s="6" t="s">
        <v>795</v>
      </c>
      <c r="D725" s="6" t="str">
        <f>VLOOKUP($C725,'time arriving work calculations'!$C$3:$T$957,2,FALSE)</f>
        <v>Hudson, NY</v>
      </c>
      <c r="E725" s="10">
        <f>VLOOKUP($C725,'time arriving work calculations'!$C$3:$T$957,3,FALSE)</f>
        <v>0.26874999999999999</v>
      </c>
      <c r="F725" s="7">
        <f>VLOOKUP($C725,'time arriving work calculations'!$C$3:$T$957,8,FALSE)</f>
        <v>31.999999999999964</v>
      </c>
      <c r="G725" s="7">
        <f>VLOOKUP($C725,'time arriving work calculations'!$C$3:$T$957,13,FALSE)</f>
        <v>94.000000000000071</v>
      </c>
      <c r="H725" s="7">
        <f>VLOOKUP($C725,'time arriving work calculations'!$C$3:$T$957,18,FALSE)</f>
        <v>155</v>
      </c>
    </row>
    <row r="726" spans="1:8" x14ac:dyDescent="0.25">
      <c r="A726" s="6" t="s">
        <v>914</v>
      </c>
      <c r="B726" s="6">
        <v>28940</v>
      </c>
      <c r="C726" s="6" t="s">
        <v>915</v>
      </c>
      <c r="D726" s="6" t="str">
        <f>VLOOKUP($C726,'time arriving work calculations'!$C$3:$T$957,2,FALSE)</f>
        <v>Knoxville, TN</v>
      </c>
      <c r="E726" s="10">
        <f>VLOOKUP($C726,'time arriving work calculations'!$C$3:$T$957,3,FALSE)</f>
        <v>0.29722222222222222</v>
      </c>
      <c r="F726" s="7">
        <f>VLOOKUP($C726,'time arriving work calculations'!$C$3:$T$957,8,FALSE)</f>
        <v>-2.9999999999999893</v>
      </c>
      <c r="G726" s="7">
        <f>VLOOKUP($C726,'time arriving work calculations'!$C$3:$T$957,13,FALSE)</f>
        <v>52.00000000000005</v>
      </c>
      <c r="H726" s="7">
        <f>VLOOKUP($C726,'time arriving work calculations'!$C$3:$T$957,18,FALSE)</f>
        <v>122.00000000000006</v>
      </c>
    </row>
    <row r="727" spans="1:8" x14ac:dyDescent="0.25">
      <c r="A727" s="6" t="s">
        <v>536</v>
      </c>
      <c r="B727" s="6">
        <v>21120</v>
      </c>
      <c r="C727" s="6" t="s">
        <v>537</v>
      </c>
      <c r="D727" s="6" t="str">
        <f>VLOOKUP($C727,'time arriving work calculations'!$C$3:$T$957,2,FALSE)</f>
        <v>Elk City, OK</v>
      </c>
      <c r="E727" s="10">
        <f>VLOOKUP($C727,'time arriving work calculations'!$C$3:$T$957,3,FALSE)</f>
        <v>0.2986111111111111</v>
      </c>
      <c r="F727" s="7">
        <f>VLOOKUP($C727,'time arriving work calculations'!$C$3:$T$957,8,FALSE)</f>
        <v>-23</v>
      </c>
      <c r="G727" s="7">
        <f>VLOOKUP($C727,'time arriving work calculations'!$C$3:$T$957,13,FALSE)</f>
        <v>41.000000000000014</v>
      </c>
      <c r="H727" s="7">
        <f>VLOOKUP($C727,'time arriving work calculations'!$C$3:$T$957,18,FALSE)</f>
        <v>101.99999999999996</v>
      </c>
    </row>
    <row r="728" spans="1:8" x14ac:dyDescent="0.25">
      <c r="A728" s="6" t="s">
        <v>1450</v>
      </c>
      <c r="B728" s="6">
        <v>39900</v>
      </c>
      <c r="C728" s="6" t="s">
        <v>1451</v>
      </c>
      <c r="D728" s="6" t="str">
        <f>VLOOKUP($C728,'time arriving work calculations'!$C$3:$T$957,2,FALSE)</f>
        <v>Reno, NV</v>
      </c>
      <c r="E728" s="10">
        <f>VLOOKUP($C728,'time arriving work calculations'!$C$3:$T$957,3,FALSE)</f>
        <v>0.27152777777777776</v>
      </c>
      <c r="F728" s="7">
        <f>VLOOKUP($C728,'time arriving work calculations'!$C$3:$T$957,8,FALSE)</f>
        <v>20.000000000000089</v>
      </c>
      <c r="G728" s="7">
        <f>VLOOKUP($C728,'time arriving work calculations'!$C$3:$T$957,13,FALSE)</f>
        <v>87.000000000000085</v>
      </c>
      <c r="H728" s="7">
        <f>VLOOKUP($C728,'time arriving work calculations'!$C$3:$T$957,18,FALSE)</f>
        <v>181</v>
      </c>
    </row>
    <row r="729" spans="1:8" x14ac:dyDescent="0.25">
      <c r="A729" s="6" t="s">
        <v>1526</v>
      </c>
      <c r="B729" s="6">
        <v>41540</v>
      </c>
      <c r="C729" s="6" t="s">
        <v>1527</v>
      </c>
      <c r="D729" s="6" t="str">
        <f>VLOOKUP($C729,'time arriving work calculations'!$C$3:$T$957,2,FALSE)</f>
        <v>Salisbury, MD</v>
      </c>
      <c r="E729" s="10">
        <f>VLOOKUP($C729,'time arriving work calculations'!$C$3:$T$957,3,FALSE)</f>
        <v>0.27361111111111108</v>
      </c>
      <c r="F729" s="7">
        <f>VLOOKUP($C729,'time arriving work calculations'!$C$3:$T$957,8,FALSE)</f>
        <v>25.999999999999986</v>
      </c>
      <c r="G729" s="7">
        <f>VLOOKUP($C729,'time arriving work calculations'!$C$3:$T$957,13,FALSE)</f>
        <v>84.000000000000114</v>
      </c>
      <c r="H729" s="7">
        <f>VLOOKUP($C729,'time arriving work calculations'!$C$3:$T$957,18,FALSE)</f>
        <v>159.00000000000009</v>
      </c>
    </row>
    <row r="730" spans="1:8" x14ac:dyDescent="0.25">
      <c r="A730" s="6" t="s">
        <v>1040</v>
      </c>
      <c r="B730" s="6">
        <v>31540</v>
      </c>
      <c r="C730" s="6" t="s">
        <v>1041</v>
      </c>
      <c r="D730" s="6" t="str">
        <f>VLOOKUP($C730,'time arriving work calculations'!$C$3:$T$957,2,FALSE)</f>
        <v>Madison, WI</v>
      </c>
      <c r="E730" s="10">
        <f>VLOOKUP($C730,'time arriving work calculations'!$C$3:$T$957,3,FALSE)</f>
        <v>0.27013888888888887</v>
      </c>
      <c r="F730" s="7">
        <f>VLOOKUP($C730,'time arriving work calculations'!$C$3:$T$957,8,FALSE)</f>
        <v>33.000000000000043</v>
      </c>
      <c r="G730" s="7">
        <f>VLOOKUP($C730,'time arriving work calculations'!$C$3:$T$957,13,FALSE)</f>
        <v>92.000000000000085</v>
      </c>
      <c r="H730" s="7">
        <f>VLOOKUP($C730,'time arriving work calculations'!$C$3:$T$957,18,FALSE)</f>
        <v>163.99999999999997</v>
      </c>
    </row>
    <row r="731" spans="1:8" x14ac:dyDescent="0.25">
      <c r="A731" s="6" t="s">
        <v>1644</v>
      </c>
      <c r="B731" s="6">
        <v>43940</v>
      </c>
      <c r="C731" s="6" t="s">
        <v>1645</v>
      </c>
      <c r="D731" s="6" t="str">
        <f>VLOOKUP($C731,'time arriving work calculations'!$C$3:$T$957,2,FALSE)</f>
        <v>Spearfish, SD</v>
      </c>
      <c r="E731" s="10">
        <f>VLOOKUP($C731,'time arriving work calculations'!$C$3:$T$957,3,FALSE)</f>
        <v>0.26874999999999999</v>
      </c>
      <c r="F731" s="7">
        <f>VLOOKUP($C731,'time arriving work calculations'!$C$3:$T$957,8,FALSE)</f>
        <v>20.000000000000007</v>
      </c>
      <c r="G731" s="7">
        <f>VLOOKUP($C731,'time arriving work calculations'!$C$3:$T$957,13,FALSE)</f>
        <v>86.000000000000099</v>
      </c>
      <c r="H731" s="7">
        <f>VLOOKUP($C731,'time arriving work calculations'!$C$3:$T$957,18,FALSE)</f>
        <v>161.99999999999997</v>
      </c>
    </row>
    <row r="732" spans="1:8" x14ac:dyDescent="0.25">
      <c r="A732" s="6" t="s">
        <v>1832</v>
      </c>
      <c r="B732" s="6">
        <v>47900</v>
      </c>
      <c r="C732" s="6" t="s">
        <v>1833</v>
      </c>
      <c r="D732" s="6" t="str">
        <f>VLOOKUP($C732,'time arriving work calculations'!$C$3:$T$957,2,FALSE)</f>
        <v>Washington, DC</v>
      </c>
      <c r="E732" s="10">
        <f>VLOOKUP($C732,'time arriving work calculations'!$C$3:$T$957,3,FALSE)</f>
        <v>0.27847222222222223</v>
      </c>
      <c r="F732" s="7">
        <f>VLOOKUP($C732,'time arriving work calculations'!$C$3:$T$957,8,FALSE)</f>
        <v>15.000000000000027</v>
      </c>
      <c r="G732" s="7">
        <f>VLOOKUP($C732,'time arriving work calculations'!$C$3:$T$957,13,FALSE)</f>
        <v>91</v>
      </c>
      <c r="H732" s="7">
        <f>VLOOKUP($C732,'time arriving work calculations'!$C$3:$T$957,18,FALSE)</f>
        <v>156.99999999999991</v>
      </c>
    </row>
    <row r="733" spans="1:8" x14ac:dyDescent="0.25">
      <c r="A733" s="6" t="s">
        <v>16</v>
      </c>
      <c r="B733" s="6">
        <v>10300</v>
      </c>
      <c r="C733" s="6" t="s">
        <v>17</v>
      </c>
      <c r="D733" s="6" t="str">
        <f>VLOOKUP($C733,'time arriving work calculations'!$C$3:$T$957,2,FALSE)</f>
        <v>Adrian, MI</v>
      </c>
      <c r="E733" s="10">
        <f>VLOOKUP($C733,'time arriving work calculations'!$C$3:$T$957,3,FALSE)</f>
        <v>0.29722222222222222</v>
      </c>
      <c r="F733" s="7">
        <f>VLOOKUP($C733,'time arriving work calculations'!$C$3:$T$957,8,FALSE)</f>
        <v>-22.000000000000082</v>
      </c>
      <c r="G733" s="7">
        <f>VLOOKUP($C733,'time arriving work calculations'!$C$3:$T$957,13,FALSE)</f>
        <v>54.000000000000043</v>
      </c>
      <c r="H733" s="7">
        <f>VLOOKUP($C733,'time arriving work calculations'!$C$3:$T$957,18,FALSE)</f>
        <v>182</v>
      </c>
    </row>
    <row r="734" spans="1:8" x14ac:dyDescent="0.25">
      <c r="A734" s="6" t="s">
        <v>1208</v>
      </c>
      <c r="B734" s="6">
        <v>34860</v>
      </c>
      <c r="C734" s="6" t="s">
        <v>1209</v>
      </c>
      <c r="D734" s="6" t="str">
        <f>VLOOKUP($C734,'time arriving work calculations'!$C$3:$T$957,2,FALSE)</f>
        <v>Nacogdoches, TX</v>
      </c>
      <c r="E734" s="10">
        <f>VLOOKUP($C734,'time arriving work calculations'!$C$3:$T$957,3,FALSE)</f>
        <v>0.28541666666666665</v>
      </c>
      <c r="F734" s="7">
        <f>VLOOKUP($C734,'time arriving work calculations'!$C$3:$T$957,8,FALSE)</f>
        <v>3.9999999999999858</v>
      </c>
      <c r="G734" s="7">
        <f>VLOOKUP($C734,'time arriving work calculations'!$C$3:$T$957,13,FALSE)</f>
        <v>65.000000000000085</v>
      </c>
      <c r="H734" s="7">
        <f>VLOOKUP($C734,'time arriving work calculations'!$C$3:$T$957,18,FALSE)</f>
        <v>183.00000000000006</v>
      </c>
    </row>
    <row r="735" spans="1:8" x14ac:dyDescent="0.25">
      <c r="A735" s="6" t="s">
        <v>70</v>
      </c>
      <c r="B735" s="6">
        <v>11340</v>
      </c>
      <c r="C735" s="6" t="s">
        <v>71</v>
      </c>
      <c r="D735" s="6" t="str">
        <f>VLOOKUP($C735,'time arriving work calculations'!$C$3:$T$957,2,FALSE)</f>
        <v>Anderson, SC</v>
      </c>
      <c r="E735" s="10">
        <f>VLOOKUP($C735,'time arriving work calculations'!$C$3:$T$957,3,FALSE)</f>
        <v>0.29375000000000001</v>
      </c>
      <c r="F735" s="7">
        <f>VLOOKUP($C735,'time arriving work calculations'!$C$3:$T$957,8,FALSE)</f>
        <v>-3.9999999999999858</v>
      </c>
      <c r="G735" s="7">
        <f>VLOOKUP($C735,'time arriving work calculations'!$C$3:$T$957,13,FALSE)</f>
        <v>58.000000000000028</v>
      </c>
      <c r="H735" s="7">
        <f>VLOOKUP($C735,'time arriving work calculations'!$C$3:$T$957,18,FALSE)</f>
        <v>131.99999999999994</v>
      </c>
    </row>
    <row r="736" spans="1:8" x14ac:dyDescent="0.25">
      <c r="A736" s="6" t="s">
        <v>1178</v>
      </c>
      <c r="B736" s="6">
        <v>34260</v>
      </c>
      <c r="C736" s="6" t="s">
        <v>1179</v>
      </c>
      <c r="D736" s="6" t="str">
        <f>VLOOKUP($C736,'time arriving work calculations'!$C$3:$T$957,2,FALSE)</f>
        <v>Mountain Home, AR</v>
      </c>
      <c r="E736" s="10">
        <f>VLOOKUP($C736,'time arriving work calculations'!$C$3:$T$957,3,FALSE)</f>
        <v>0.27916666666666667</v>
      </c>
      <c r="F736" s="7">
        <f>VLOOKUP($C736,'time arriving work calculations'!$C$3:$T$957,8,FALSE)</f>
        <v>12.999999999999954</v>
      </c>
      <c r="G736" s="7">
        <f>VLOOKUP($C736,'time arriving work calculations'!$C$3:$T$957,13,FALSE)</f>
        <v>72.000000000000057</v>
      </c>
      <c r="H736" s="7">
        <f>VLOOKUP($C736,'time arriving work calculations'!$C$3:$T$957,18,FALSE)</f>
        <v>167.00000000000006</v>
      </c>
    </row>
    <row r="737" spans="1:8" x14ac:dyDescent="0.25">
      <c r="A737" s="6" t="s">
        <v>1458</v>
      </c>
      <c r="B737" s="6">
        <v>40080</v>
      </c>
      <c r="C737" s="6" t="s">
        <v>1459</v>
      </c>
      <c r="D737" s="6" t="str">
        <f>VLOOKUP($C737,'time arriving work calculations'!$C$3:$T$957,2,FALSE)</f>
        <v>Richmond, KY</v>
      </c>
      <c r="E737" s="10">
        <f>VLOOKUP($C737,'time arriving work calculations'!$C$3:$T$957,3,FALSE)</f>
        <v>0.29791666666666666</v>
      </c>
      <c r="F737" s="7">
        <f>VLOOKUP($C737,'time arriving work calculations'!$C$3:$T$957,8,FALSE)</f>
        <v>-14.00000000000003</v>
      </c>
      <c r="G737" s="7">
        <f>VLOOKUP($C737,'time arriving work calculations'!$C$3:$T$957,13,FALSE)</f>
        <v>50.000000000000057</v>
      </c>
      <c r="H737" s="7">
        <f>VLOOKUP($C737,'time arriving work calculations'!$C$3:$T$957,18,FALSE)</f>
        <v>176</v>
      </c>
    </row>
    <row r="738" spans="1:8" x14ac:dyDescent="0.25">
      <c r="A738" s="6" t="s">
        <v>1348</v>
      </c>
      <c r="B738" s="6">
        <v>37780</v>
      </c>
      <c r="C738" s="6" t="s">
        <v>1349</v>
      </c>
      <c r="D738" s="6" t="str">
        <f>VLOOKUP($C738,'time arriving work calculations'!$C$3:$T$957,2,FALSE)</f>
        <v>Pecos, TX</v>
      </c>
      <c r="E738" s="10">
        <f>VLOOKUP($C738,'time arriving work calculations'!$C$3:$T$957,3,FALSE)</f>
        <v>0.31041666666666667</v>
      </c>
      <c r="F738" s="7">
        <f>VLOOKUP($C738,'time arriving work calculations'!$C$3:$T$957,8,FALSE)</f>
        <v>-25.999999999999986</v>
      </c>
      <c r="G738" s="7">
        <f>VLOOKUP($C738,'time arriving work calculations'!$C$3:$T$957,13,FALSE)</f>
        <v>26.000000000000068</v>
      </c>
      <c r="H738" s="7">
        <f>VLOOKUP($C738,'time arriving work calculations'!$C$3:$T$957,18,FALSE)</f>
        <v>71.999999999999972</v>
      </c>
    </row>
    <row r="739" spans="1:8" x14ac:dyDescent="0.25">
      <c r="A739" s="6" t="s">
        <v>1814</v>
      </c>
      <c r="B739" s="6">
        <v>47460</v>
      </c>
      <c r="C739" s="6" t="s">
        <v>1815</v>
      </c>
      <c r="D739" s="6" t="str">
        <f>VLOOKUP($C739,'time arriving work calculations'!$C$3:$T$957,2,FALSE)</f>
        <v>Walla Walla, WA</v>
      </c>
      <c r="E739" s="10">
        <f>VLOOKUP($C739,'time arriving work calculations'!$C$3:$T$957,3,FALSE)</f>
        <v>0.26666666666666666</v>
      </c>
      <c r="F739" s="7">
        <f>VLOOKUP($C739,'time arriving work calculations'!$C$3:$T$957,8,FALSE)</f>
        <v>29.999999999999972</v>
      </c>
      <c r="G739" s="7">
        <f>VLOOKUP($C739,'time arriving work calculations'!$C$3:$T$957,13,FALSE)</f>
        <v>89.000000000000085</v>
      </c>
      <c r="H739" s="7">
        <f>VLOOKUP($C739,'time arriving work calculations'!$C$3:$T$957,18,FALSE)</f>
        <v>177.00000000000009</v>
      </c>
    </row>
    <row r="740" spans="1:8" x14ac:dyDescent="0.25">
      <c r="A740" s="6" t="s">
        <v>596</v>
      </c>
      <c r="B740" s="6">
        <v>22300</v>
      </c>
      <c r="C740" s="6" t="s">
        <v>597</v>
      </c>
      <c r="D740" s="6" t="str">
        <f>VLOOKUP($C740,'time arriving work calculations'!$C$3:$T$957,2,FALSE)</f>
        <v>Findlay, OH</v>
      </c>
      <c r="E740" s="10">
        <f>VLOOKUP($C740,'time arriving work calculations'!$C$3:$T$957,3,FALSE)</f>
        <v>0.29583333333333334</v>
      </c>
      <c r="F740" s="7">
        <f>VLOOKUP($C740,'time arriving work calculations'!$C$3:$T$957,8,FALSE)</f>
        <v>-19.000000000000014</v>
      </c>
      <c r="G740" s="7">
        <f>VLOOKUP($C740,'time arriving work calculations'!$C$3:$T$957,13,FALSE)</f>
        <v>48.000000000000064</v>
      </c>
      <c r="H740" s="7">
        <f>VLOOKUP($C740,'time arriving work calculations'!$C$3:$T$957,18,FALSE)</f>
        <v>175.00000000000009</v>
      </c>
    </row>
    <row r="741" spans="1:8" x14ac:dyDescent="0.25">
      <c r="A741" s="6" t="s">
        <v>996</v>
      </c>
      <c r="B741" s="6">
        <v>30620</v>
      </c>
      <c r="C741" s="6" t="s">
        <v>997</v>
      </c>
      <c r="D741" s="6" t="str">
        <f>VLOOKUP($C741,'time arriving work calculations'!$C$3:$T$957,2,FALSE)</f>
        <v>Lima, OH</v>
      </c>
      <c r="E741" s="10">
        <f>VLOOKUP($C741,'time arriving work calculations'!$C$3:$T$957,3,FALSE)</f>
        <v>0.29722222222222222</v>
      </c>
      <c r="F741" s="7">
        <f>VLOOKUP($C741,'time arriving work calculations'!$C$3:$T$957,8,FALSE)</f>
        <v>-18.000000000000014</v>
      </c>
      <c r="G741" s="7">
        <f>VLOOKUP($C741,'time arriving work calculations'!$C$3:$T$957,13,FALSE)</f>
        <v>49.000000000000071</v>
      </c>
      <c r="H741" s="7">
        <f>VLOOKUP($C741,'time arriving work calculations'!$C$3:$T$957,18,FALSE)</f>
        <v>208.00000000000006</v>
      </c>
    </row>
    <row r="742" spans="1:8" x14ac:dyDescent="0.25">
      <c r="A742" s="6" t="s">
        <v>160</v>
      </c>
      <c r="B742" s="6">
        <v>13220</v>
      </c>
      <c r="C742" s="6" t="s">
        <v>161</v>
      </c>
      <c r="D742" s="6" t="str">
        <f>VLOOKUP($C742,'time arriving work calculations'!$C$3:$T$957,2,FALSE)</f>
        <v>Beckley, WV</v>
      </c>
      <c r="E742" s="10">
        <f>VLOOKUP($C742,'time arriving work calculations'!$C$3:$T$957,3,FALSE)</f>
        <v>0.28958333333333336</v>
      </c>
      <c r="F742" s="7">
        <f>VLOOKUP($C742,'time arriving work calculations'!$C$3:$T$957,8,FALSE)</f>
        <v>-5.0000000000000622</v>
      </c>
      <c r="G742" s="7">
        <f>VLOOKUP($C742,'time arriving work calculations'!$C$3:$T$957,13,FALSE)</f>
        <v>62.000000000000014</v>
      </c>
      <c r="H742" s="7">
        <f>VLOOKUP($C742,'time arriving work calculations'!$C$3:$T$957,18,FALSE)</f>
        <v>135</v>
      </c>
    </row>
    <row r="743" spans="1:8" x14ac:dyDescent="0.25">
      <c r="A743" s="6" t="s">
        <v>814</v>
      </c>
      <c r="B743" s="6">
        <v>26820</v>
      </c>
      <c r="C743" s="6" t="s">
        <v>815</v>
      </c>
      <c r="D743" s="6" t="str">
        <f>VLOOKUP($C743,'time arriving work calculations'!$C$3:$T$957,2,FALSE)</f>
        <v>Idaho Falls, ID</v>
      </c>
      <c r="E743" s="10">
        <f>VLOOKUP($C743,'time arriving work calculations'!$C$3:$T$957,3,FALSE)</f>
        <v>0.29097222222222224</v>
      </c>
      <c r="F743" s="7">
        <f>VLOOKUP($C743,'time arriving work calculations'!$C$3:$T$957,8,FALSE)</f>
        <v>-7.0000000000000551</v>
      </c>
      <c r="G743" s="7">
        <f>VLOOKUP($C743,'time arriving work calculations'!$C$3:$T$957,13,FALSE)</f>
        <v>58.000000000000028</v>
      </c>
      <c r="H743" s="7">
        <f>VLOOKUP($C743,'time arriving work calculations'!$C$3:$T$957,18,FALSE)</f>
        <v>119.99999999999997</v>
      </c>
    </row>
    <row r="744" spans="1:8" x14ac:dyDescent="0.25">
      <c r="A744" s="6" t="s">
        <v>710</v>
      </c>
      <c r="B744" s="6">
        <v>24780</v>
      </c>
      <c r="C744" s="6" t="s">
        <v>711</v>
      </c>
      <c r="D744" s="6" t="str">
        <f>VLOOKUP($C744,'time arriving work calculations'!$C$3:$T$957,2,FALSE)</f>
        <v>Greenville, NC</v>
      </c>
      <c r="E744" s="10">
        <f>VLOOKUP($C744,'time arriving work calculations'!$C$3:$T$957,3,FALSE)</f>
        <v>0.27916666666666667</v>
      </c>
      <c r="F744" s="7">
        <f>VLOOKUP($C744,'time arriving work calculations'!$C$3:$T$957,8,FALSE)</f>
        <v>22</v>
      </c>
      <c r="G744" s="7">
        <f>VLOOKUP($C744,'time arriving work calculations'!$C$3:$T$957,13,FALSE)</f>
        <v>76.000000000000057</v>
      </c>
      <c r="H744" s="7">
        <f>VLOOKUP($C744,'time arriving work calculations'!$C$3:$T$957,18,FALSE)</f>
        <v>166.00000000000006</v>
      </c>
    </row>
    <row r="745" spans="1:8" x14ac:dyDescent="0.25">
      <c r="A745" s="6" t="s">
        <v>744</v>
      </c>
      <c r="B745" s="6">
        <v>25500</v>
      </c>
      <c r="C745" s="6" t="s">
        <v>745</v>
      </c>
      <c r="D745" s="6" t="str">
        <f>VLOOKUP($C745,'time arriving work calculations'!$C$3:$T$957,2,FALSE)</f>
        <v>Harrisonburg, VA</v>
      </c>
      <c r="E745" s="10">
        <f>VLOOKUP($C745,'time arriving work calculations'!$C$3:$T$957,3,FALSE)</f>
        <v>0.28333333333333333</v>
      </c>
      <c r="F745" s="7">
        <f>VLOOKUP($C745,'time arriving work calculations'!$C$3:$T$957,8,FALSE)</f>
        <v>4.9999999999999822</v>
      </c>
      <c r="G745" s="7">
        <f>VLOOKUP($C745,'time arriving work calculations'!$C$3:$T$957,13,FALSE)</f>
        <v>70.000000000000071</v>
      </c>
      <c r="H745" s="7">
        <f>VLOOKUP($C745,'time arriving work calculations'!$C$3:$T$957,18,FALSE)</f>
        <v>154.00000000000009</v>
      </c>
    </row>
    <row r="746" spans="1:8" x14ac:dyDescent="0.25">
      <c r="A746" s="6" t="s">
        <v>184</v>
      </c>
      <c r="B746" s="6">
        <v>13740</v>
      </c>
      <c r="C746" s="6" t="s">
        <v>185</v>
      </c>
      <c r="D746" s="6" t="str">
        <f>VLOOKUP($C746,'time arriving work calculations'!$C$3:$T$957,2,FALSE)</f>
        <v>Billings, MT</v>
      </c>
      <c r="E746" s="10">
        <f>VLOOKUP($C746,'time arriving work calculations'!$C$3:$T$957,3,FALSE)</f>
        <v>0.28125</v>
      </c>
      <c r="F746" s="7">
        <f>VLOOKUP($C746,'time arriving work calculations'!$C$3:$T$957,8,FALSE)</f>
        <v>17.999999999999936</v>
      </c>
      <c r="G746" s="7">
        <f>VLOOKUP($C746,'time arriving work calculations'!$C$3:$T$957,13,FALSE)</f>
        <v>72.000000000000057</v>
      </c>
      <c r="H746" s="7">
        <f>VLOOKUP($C746,'time arriving work calculations'!$C$3:$T$957,18,FALSE)</f>
        <v>134</v>
      </c>
    </row>
    <row r="747" spans="1:8" x14ac:dyDescent="0.25">
      <c r="A747" s="6" t="s">
        <v>1260</v>
      </c>
      <c r="B747" s="6">
        <v>35980</v>
      </c>
      <c r="C747" s="6" t="s">
        <v>1261</v>
      </c>
      <c r="D747" s="6" t="str">
        <f>VLOOKUP($C747,'time arriving work calculations'!$C$3:$T$957,2,FALSE)</f>
        <v>Norwich, CT</v>
      </c>
      <c r="E747" s="10">
        <f>VLOOKUP($C747,'time arriving work calculations'!$C$3:$T$957,3,FALSE)</f>
        <v>0.2638888888888889</v>
      </c>
      <c r="F747" s="7">
        <f>VLOOKUP($C747,'time arriving work calculations'!$C$3:$T$957,8,FALSE)</f>
        <v>31.00000000000005</v>
      </c>
      <c r="G747" s="7">
        <f>VLOOKUP($C747,'time arriving work calculations'!$C$3:$T$957,13,FALSE)</f>
        <v>101.00000000000003</v>
      </c>
      <c r="H747" s="7">
        <f>VLOOKUP($C747,'time arriving work calculations'!$C$3:$T$957,18,FALSE)</f>
        <v>197</v>
      </c>
    </row>
    <row r="748" spans="1:8" x14ac:dyDescent="0.25">
      <c r="A748" s="6" t="s">
        <v>210</v>
      </c>
      <c r="B748" s="6">
        <v>14260</v>
      </c>
      <c r="C748" s="6" t="s">
        <v>211</v>
      </c>
      <c r="D748" s="6" t="str">
        <f>VLOOKUP($C748,'time arriving work calculations'!$C$3:$T$957,2,FALSE)</f>
        <v>Boise City, ID</v>
      </c>
      <c r="E748" s="10">
        <f>VLOOKUP($C748,'time arriving work calculations'!$C$3:$T$957,3,FALSE)</f>
        <v>0.30277777777777776</v>
      </c>
      <c r="F748" s="7">
        <f>VLOOKUP($C748,'time arriving work calculations'!$C$3:$T$957,8,FALSE)</f>
        <v>-13.99999999999995</v>
      </c>
      <c r="G748" s="7">
        <f>VLOOKUP($C748,'time arriving work calculations'!$C$3:$T$957,13,FALSE)</f>
        <v>43.000000000000085</v>
      </c>
      <c r="H748" s="7">
        <f>VLOOKUP($C748,'time arriving work calculations'!$C$3:$T$957,18,FALSE)</f>
        <v>118.99999999999997</v>
      </c>
    </row>
    <row r="749" spans="1:8" x14ac:dyDescent="0.25">
      <c r="A749" s="6" t="s">
        <v>1374</v>
      </c>
      <c r="B749" s="6">
        <v>38260</v>
      </c>
      <c r="C749" s="6" t="s">
        <v>1375</v>
      </c>
      <c r="D749" s="6" t="str">
        <f>VLOOKUP($C749,'time arriving work calculations'!$C$3:$T$957,2,FALSE)</f>
        <v>Pittsburg, KS</v>
      </c>
      <c r="E749" s="10">
        <f>VLOOKUP($C749,'time arriving work calculations'!$C$3:$T$957,3,FALSE)</f>
        <v>0.28541666666666665</v>
      </c>
      <c r="F749" s="7">
        <f>VLOOKUP($C749,'time arriving work calculations'!$C$3:$T$957,8,FALSE)</f>
        <v>5.9999999999999787</v>
      </c>
      <c r="G749" s="7">
        <f>VLOOKUP($C749,'time arriving work calculations'!$C$3:$T$957,13,FALSE)</f>
        <v>62.000000000000099</v>
      </c>
      <c r="H749" s="7">
        <f>VLOOKUP($C749,'time arriving work calculations'!$C$3:$T$957,18,FALSE)</f>
        <v>130.00000000000003</v>
      </c>
    </row>
    <row r="750" spans="1:8" x14ac:dyDescent="0.25">
      <c r="A750" s="6" t="s">
        <v>1836</v>
      </c>
      <c r="B750" s="6">
        <v>47940</v>
      </c>
      <c r="C750" s="6" t="s">
        <v>1837</v>
      </c>
      <c r="D750" s="6" t="str">
        <f>VLOOKUP($C750,'time arriving work calculations'!$C$3:$T$957,2,FALSE)</f>
        <v>Waterloo, IA</v>
      </c>
      <c r="E750" s="10">
        <f>VLOOKUP($C750,'time arriving work calculations'!$C$3:$T$957,3,FALSE)</f>
        <v>0.27847222222222223</v>
      </c>
      <c r="F750" s="7">
        <f>VLOOKUP($C750,'time arriving work calculations'!$C$3:$T$957,8,FALSE)</f>
        <v>7.9999999999999716</v>
      </c>
      <c r="G750" s="7">
        <f>VLOOKUP($C750,'time arriving work calculations'!$C$3:$T$957,13,FALSE)</f>
        <v>75.000000000000057</v>
      </c>
      <c r="H750" s="7">
        <f>VLOOKUP($C750,'time arriving work calculations'!$C$3:$T$957,18,FALSE)</f>
        <v>197</v>
      </c>
    </row>
    <row r="751" spans="1:8" x14ac:dyDescent="0.25">
      <c r="A751" s="6" t="s">
        <v>918</v>
      </c>
      <c r="B751" s="6">
        <v>29020</v>
      </c>
      <c r="C751" s="6" t="s">
        <v>919</v>
      </c>
      <c r="D751" s="6" t="str">
        <f>VLOOKUP($C751,'time arriving work calculations'!$C$3:$T$957,2,FALSE)</f>
        <v>Kokomo, IN</v>
      </c>
      <c r="E751" s="10">
        <f>VLOOKUP($C751,'time arriving work calculations'!$C$3:$T$957,3,FALSE)</f>
        <v>0.30277777777777776</v>
      </c>
      <c r="F751" s="7">
        <f>VLOOKUP($C751,'time arriving work calculations'!$C$3:$T$957,8,FALSE)</f>
        <v>-26.999999999999986</v>
      </c>
      <c r="G751" s="7">
        <f>VLOOKUP($C751,'time arriving work calculations'!$C$3:$T$957,13,FALSE)</f>
        <v>41.000000000000092</v>
      </c>
      <c r="H751" s="7">
        <f>VLOOKUP($C751,'time arriving work calculations'!$C$3:$T$957,18,FALSE)</f>
        <v>170.00000000000011</v>
      </c>
    </row>
    <row r="752" spans="1:8" x14ac:dyDescent="0.25">
      <c r="A752" s="6" t="s">
        <v>252</v>
      </c>
      <c r="B752" s="6">
        <v>15180</v>
      </c>
      <c r="C752" s="6" t="s">
        <v>253</v>
      </c>
      <c r="D752" s="6" t="str">
        <f>VLOOKUP($C752,'time arriving work calculations'!$C$3:$T$957,2,FALSE)</f>
        <v>Brownsville, TX</v>
      </c>
      <c r="E752" s="10">
        <f>VLOOKUP($C752,'time arriving work calculations'!$C$3:$T$957,3,FALSE)</f>
        <v>0.29375000000000001</v>
      </c>
      <c r="F752" s="7">
        <f>VLOOKUP($C752,'time arriving work calculations'!$C$3:$T$957,8,FALSE)</f>
        <v>11.000000000000041</v>
      </c>
      <c r="G752" s="7">
        <f>VLOOKUP($C752,'time arriving work calculations'!$C$3:$T$957,13,FALSE)</f>
        <v>55.00000000000005</v>
      </c>
      <c r="H752" s="7">
        <f>VLOOKUP($C752,'time arriving work calculations'!$C$3:$T$957,18,FALSE)</f>
        <v>120.00000000000004</v>
      </c>
    </row>
    <row r="753" spans="1:8" x14ac:dyDescent="0.25">
      <c r="A753" s="6" t="s">
        <v>446</v>
      </c>
      <c r="B753" s="6">
        <v>19260</v>
      </c>
      <c r="C753" s="6" t="s">
        <v>447</v>
      </c>
      <c r="D753" s="6" t="str">
        <f>VLOOKUP($C753,'time arriving work calculations'!$C$3:$T$957,2,FALSE)</f>
        <v>Danville, VA</v>
      </c>
      <c r="E753" s="10">
        <f>VLOOKUP($C753,'time arriving work calculations'!$C$3:$T$957,3,FALSE)</f>
        <v>0.28472222222222221</v>
      </c>
      <c r="F753" s="7">
        <f>VLOOKUP($C753,'time arriving work calculations'!$C$3:$T$957,8,FALSE)</f>
        <v>1.0000000000000764</v>
      </c>
      <c r="G753" s="7">
        <f>VLOOKUP($C753,'time arriving work calculations'!$C$3:$T$957,13,FALSE)</f>
        <v>71.000000000000071</v>
      </c>
      <c r="H753" s="7">
        <f>VLOOKUP($C753,'time arriving work calculations'!$C$3:$T$957,18,FALSE)</f>
        <v>177</v>
      </c>
    </row>
    <row r="754" spans="1:8" x14ac:dyDescent="0.25">
      <c r="A754" s="6" t="s">
        <v>1684</v>
      </c>
      <c r="B754" s="6">
        <v>44740</v>
      </c>
      <c r="C754" s="6" t="s">
        <v>1685</v>
      </c>
      <c r="D754" s="6" t="str">
        <f>VLOOKUP($C754,'time arriving work calculations'!$C$3:$T$957,2,FALSE)</f>
        <v>Storm Lake, IA</v>
      </c>
      <c r="E754" s="10">
        <f>VLOOKUP($C754,'time arriving work calculations'!$C$3:$T$957,3,FALSE)</f>
        <v>0.28611111111111115</v>
      </c>
      <c r="F754" s="7">
        <f>VLOOKUP($C754,'time arriving work calculations'!$C$3:$T$957,8,FALSE)</f>
        <v>-11.000000000000121</v>
      </c>
      <c r="G754" s="7">
        <f>VLOOKUP($C754,'time arriving work calculations'!$C$3:$T$957,13,FALSE)</f>
        <v>58.99999999999995</v>
      </c>
      <c r="H754" s="7">
        <f>VLOOKUP($C754,'time arriving work calculations'!$C$3:$T$957,18,FALSE)</f>
        <v>219.99999999999994</v>
      </c>
    </row>
    <row r="755" spans="1:8" x14ac:dyDescent="0.25">
      <c r="A755" s="6" t="s">
        <v>1022</v>
      </c>
      <c r="B755" s="6">
        <v>31140</v>
      </c>
      <c r="C755" s="6" t="s">
        <v>1023</v>
      </c>
      <c r="D755" s="6" t="str">
        <f>VLOOKUP($C755,'time arriving work calculations'!$C$3:$T$957,2,FALSE)</f>
        <v>Louisville/Jefferson County, KY</v>
      </c>
      <c r="E755" s="10">
        <f>VLOOKUP($C755,'time arriving work calculations'!$C$3:$T$957,3,FALSE)</f>
        <v>0.30208333333333331</v>
      </c>
      <c r="F755" s="7">
        <f>VLOOKUP($C755,'time arriving work calculations'!$C$3:$T$957,8,FALSE)</f>
        <v>-15.999999999999943</v>
      </c>
      <c r="G755" s="7">
        <f>VLOOKUP($C755,'time arriving work calculations'!$C$3:$T$957,13,FALSE)</f>
        <v>47.000000000000071</v>
      </c>
      <c r="H755" s="7">
        <f>VLOOKUP($C755,'time arriving work calculations'!$C$3:$T$957,18,FALSE)</f>
        <v>138</v>
      </c>
    </row>
    <row r="756" spans="1:8" x14ac:dyDescent="0.25">
      <c r="A756" s="6" t="s">
        <v>1210</v>
      </c>
      <c r="B756" s="6">
        <v>34900</v>
      </c>
      <c r="C756" s="6" t="s">
        <v>1211</v>
      </c>
      <c r="D756" s="6" t="str">
        <f>VLOOKUP($C756,'time arriving work calculations'!$C$3:$T$957,2,FALSE)</f>
        <v>Napa, CA</v>
      </c>
      <c r="E756" s="10">
        <f>VLOOKUP($C756,'time arriving work calculations'!$C$3:$T$957,3,FALSE)</f>
        <v>0.27847222222222223</v>
      </c>
      <c r="F756" s="7">
        <f>VLOOKUP($C756,'time arriving work calculations'!$C$3:$T$957,8,FALSE)</f>
        <v>6.9999999999998952</v>
      </c>
      <c r="G756" s="7">
        <f>VLOOKUP($C756,'time arriving work calculations'!$C$3:$T$957,13,FALSE)</f>
        <v>77.000000000000043</v>
      </c>
      <c r="H756" s="7">
        <f>VLOOKUP($C756,'time arriving work calculations'!$C$3:$T$957,18,FALSE)</f>
        <v>144.99999999999997</v>
      </c>
    </row>
    <row r="757" spans="1:8" x14ac:dyDescent="0.25">
      <c r="A757" s="6" t="s">
        <v>504</v>
      </c>
      <c r="B757" s="6">
        <v>20420</v>
      </c>
      <c r="C757" s="6" t="s">
        <v>505</v>
      </c>
      <c r="D757" s="6" t="str">
        <f>VLOOKUP($C757,'time arriving work calculations'!$C$3:$T$957,2,FALSE)</f>
        <v>Durango, CO</v>
      </c>
      <c r="E757" s="10">
        <f>VLOOKUP($C757,'time arriving work calculations'!$C$3:$T$957,3,FALSE)</f>
        <v>0.28055555555555556</v>
      </c>
      <c r="F757" s="7">
        <f>VLOOKUP($C757,'time arriving work calculations'!$C$3:$T$957,8,FALSE)</f>
        <v>21.000000000000007</v>
      </c>
      <c r="G757" s="7">
        <f>VLOOKUP($C757,'time arriving work calculations'!$C$3:$T$957,13,FALSE)</f>
        <v>75.000000000000057</v>
      </c>
      <c r="H757" s="7">
        <f>VLOOKUP($C757,'time arriving work calculations'!$C$3:$T$957,18,FALSE)</f>
        <v>131</v>
      </c>
    </row>
    <row r="758" spans="1:8" x14ac:dyDescent="0.25">
      <c r="A758" s="6" t="s">
        <v>200</v>
      </c>
      <c r="B758" s="6">
        <v>14060</v>
      </c>
      <c r="C758" s="6" t="s">
        <v>201</v>
      </c>
      <c r="D758" s="6" t="str">
        <f>VLOOKUP($C758,'time arriving work calculations'!$C$3:$T$957,2,FALSE)</f>
        <v>Bloomington, IL</v>
      </c>
      <c r="E758" s="10">
        <f>VLOOKUP($C758,'time arriving work calculations'!$C$3:$T$957,3,FALSE)</f>
        <v>0.26944444444444443</v>
      </c>
      <c r="F758" s="7">
        <f>VLOOKUP($C758,'time arriving work calculations'!$C$3:$T$957,8,FALSE)</f>
        <v>33.999999999999957</v>
      </c>
      <c r="G758" s="7">
        <f>VLOOKUP($C758,'time arriving work calculations'!$C$3:$T$957,13,FALSE)</f>
        <v>89.000000000000085</v>
      </c>
      <c r="H758" s="7">
        <f>VLOOKUP($C758,'time arriving work calculations'!$C$3:$T$957,18,FALSE)</f>
        <v>155.00000000000011</v>
      </c>
    </row>
    <row r="759" spans="1:8" x14ac:dyDescent="0.25">
      <c r="A759" s="6" t="s">
        <v>1236</v>
      </c>
      <c r="B759" s="6">
        <v>35460</v>
      </c>
      <c r="C759" s="6" t="s">
        <v>1237</v>
      </c>
      <c r="D759" s="6" t="str">
        <f>VLOOKUP($C759,'time arriving work calculations'!$C$3:$T$957,2,FALSE)</f>
        <v>Newport, TN</v>
      </c>
      <c r="E759" s="10">
        <f>VLOOKUP($C759,'time arriving work calculations'!$C$3:$T$957,3,FALSE)</f>
        <v>0.2951388888888889</v>
      </c>
      <c r="F759" s="7">
        <f>VLOOKUP($C759,'time arriving work calculations'!$C$3:$T$957,8,FALSE)</f>
        <v>-10.999999999999961</v>
      </c>
      <c r="G759" s="7">
        <f>VLOOKUP($C759,'time arriving work calculations'!$C$3:$T$957,13,FALSE)</f>
        <v>59.000000000000036</v>
      </c>
      <c r="H759" s="7">
        <f>VLOOKUP($C759,'time arriving work calculations'!$C$3:$T$957,18,FALSE)</f>
        <v>193.99999999999997</v>
      </c>
    </row>
    <row r="760" spans="1:8" x14ac:dyDescent="0.25">
      <c r="A760" s="6" t="s">
        <v>666</v>
      </c>
      <c r="B760" s="6">
        <v>23860</v>
      </c>
      <c r="C760" s="6" t="s">
        <v>667</v>
      </c>
      <c r="D760" s="6" t="str">
        <f>VLOOKUP($C760,'time arriving work calculations'!$C$3:$T$957,2,FALSE)</f>
        <v>Georgetown, SC</v>
      </c>
      <c r="E760" s="10">
        <f>VLOOKUP($C760,'time arriving work calculations'!$C$3:$T$957,3,FALSE)</f>
        <v>0.28472222222222221</v>
      </c>
      <c r="F760" s="7">
        <f>VLOOKUP($C760,'time arriving work calculations'!$C$3:$T$957,8,FALSE)</f>
        <v>7.9999999999999716</v>
      </c>
      <c r="G760" s="7">
        <f>VLOOKUP($C760,'time arriving work calculations'!$C$3:$T$957,13,FALSE)</f>
        <v>70.000000000000071</v>
      </c>
      <c r="H760" s="7">
        <f>VLOOKUP($C760,'time arriving work calculations'!$C$3:$T$957,18,FALSE)</f>
        <v>148.00000000000003</v>
      </c>
    </row>
    <row r="761" spans="1:8" x14ac:dyDescent="0.25">
      <c r="A761" s="6" t="s">
        <v>1774</v>
      </c>
      <c r="B761" s="6">
        <v>46540</v>
      </c>
      <c r="C761" s="6" t="s">
        <v>1775</v>
      </c>
      <c r="D761" s="6" t="str">
        <f>VLOOKUP($C761,'time arriving work calculations'!$C$3:$T$957,2,FALSE)</f>
        <v>Utica, NY</v>
      </c>
      <c r="E761" s="10">
        <f>VLOOKUP($C761,'time arriving work calculations'!$C$3:$T$957,3,FALSE)</f>
        <v>0.2722222222222222</v>
      </c>
      <c r="F761" s="7">
        <f>VLOOKUP($C761,'time arriving work calculations'!$C$3:$T$957,8,FALSE)</f>
        <v>23</v>
      </c>
      <c r="G761" s="7">
        <f>VLOOKUP($C761,'time arriving work calculations'!$C$3:$T$957,13,FALSE)</f>
        <v>87.000000000000085</v>
      </c>
      <c r="H761" s="7">
        <f>VLOOKUP($C761,'time arriving work calculations'!$C$3:$T$957,18,FALSE)</f>
        <v>160</v>
      </c>
    </row>
    <row r="762" spans="1:8" x14ac:dyDescent="0.25">
      <c r="A762" s="6" t="s">
        <v>860</v>
      </c>
      <c r="B762" s="6">
        <v>27740</v>
      </c>
      <c r="C762" s="6" t="s">
        <v>861</v>
      </c>
      <c r="D762" s="6" t="str">
        <f>VLOOKUP($C762,'time arriving work calculations'!$C$3:$T$957,2,FALSE)</f>
        <v>Johnson City, TN</v>
      </c>
      <c r="E762" s="10">
        <f>VLOOKUP($C762,'time arriving work calculations'!$C$3:$T$957,3,FALSE)</f>
        <v>0.29305555555555557</v>
      </c>
      <c r="F762" s="7">
        <f>VLOOKUP($C762,'time arriving work calculations'!$C$3:$T$957,8,FALSE)</f>
        <v>0.99999999999999645</v>
      </c>
      <c r="G762" s="7">
        <f>VLOOKUP($C762,'time arriving work calculations'!$C$3:$T$957,13,FALSE)</f>
        <v>58.000000000000028</v>
      </c>
      <c r="H762" s="7">
        <f>VLOOKUP($C762,'time arriving work calculations'!$C$3:$T$957,18,FALSE)</f>
        <v>147.00000000000006</v>
      </c>
    </row>
    <row r="763" spans="1:8" x14ac:dyDescent="0.25">
      <c r="A763" s="6" t="s">
        <v>1246</v>
      </c>
      <c r="B763" s="6">
        <v>35700</v>
      </c>
      <c r="C763" s="6" t="s">
        <v>1247</v>
      </c>
      <c r="D763" s="6" t="str">
        <f>VLOOKUP($C763,'time arriving work calculations'!$C$3:$T$957,2,FALSE)</f>
        <v>Nogales, AZ</v>
      </c>
      <c r="E763" s="10">
        <f>VLOOKUP($C763,'time arriving work calculations'!$C$3:$T$957,3,FALSE)</f>
        <v>0.26180555555555557</v>
      </c>
      <c r="F763" s="7">
        <f>VLOOKUP($C763,'time arriving work calculations'!$C$3:$T$957,8,FALSE)</f>
        <v>28.999999999999897</v>
      </c>
      <c r="G763" s="7">
        <f>VLOOKUP($C763,'time arriving work calculations'!$C$3:$T$957,13,FALSE)</f>
        <v>101.00000000000003</v>
      </c>
      <c r="H763" s="7">
        <f>VLOOKUP($C763,'time arriving work calculations'!$C$3:$T$957,18,FALSE)</f>
        <v>171.99999999999994</v>
      </c>
    </row>
    <row r="764" spans="1:8" x14ac:dyDescent="0.25">
      <c r="A764" s="6" t="s">
        <v>268</v>
      </c>
      <c r="B764" s="6">
        <v>15540</v>
      </c>
      <c r="C764" s="6" t="s">
        <v>269</v>
      </c>
      <c r="D764" s="6" t="str">
        <f>VLOOKUP($C764,'time arriving work calculations'!$C$3:$T$957,2,FALSE)</f>
        <v>Burlington, VT</v>
      </c>
      <c r="E764" s="10">
        <f>VLOOKUP($C764,'time arriving work calculations'!$C$3:$T$957,3,FALSE)</f>
        <v>0.26666666666666666</v>
      </c>
      <c r="F764" s="7">
        <f>VLOOKUP($C764,'time arriving work calculations'!$C$3:$T$957,8,FALSE)</f>
        <v>41.000000000000092</v>
      </c>
      <c r="G764" s="7">
        <f>VLOOKUP($C764,'time arriving work calculations'!$C$3:$T$957,13,FALSE)</f>
        <v>98.000000000000057</v>
      </c>
      <c r="H764" s="7">
        <f>VLOOKUP($C764,'time arriving work calculations'!$C$3:$T$957,18,FALSE)</f>
        <v>168.99999999999997</v>
      </c>
    </row>
    <row r="765" spans="1:8" x14ac:dyDescent="0.25">
      <c r="A765" s="6" t="s">
        <v>688</v>
      </c>
      <c r="B765" s="6">
        <v>24340</v>
      </c>
      <c r="C765" s="6" t="s">
        <v>689</v>
      </c>
      <c r="D765" s="6" t="str">
        <f>VLOOKUP($C765,'time arriving work calculations'!$C$3:$T$957,2,FALSE)</f>
        <v>Grand Rapids, MI</v>
      </c>
      <c r="E765" s="10">
        <f>VLOOKUP($C765,'time arriving work calculations'!$C$3:$T$957,3,FALSE)</f>
        <v>0.30138888888888887</v>
      </c>
      <c r="F765" s="7">
        <f>VLOOKUP($C765,'time arriving work calculations'!$C$3:$T$957,8,FALSE)</f>
        <v>-17.999999999999936</v>
      </c>
      <c r="G765" s="7">
        <f>VLOOKUP($C765,'time arriving work calculations'!$C$3:$T$957,13,FALSE)</f>
        <v>48.000000000000064</v>
      </c>
      <c r="H765" s="7">
        <f>VLOOKUP($C765,'time arriving work calculations'!$C$3:$T$957,18,FALSE)</f>
        <v>143.00000000000006</v>
      </c>
    </row>
    <row r="766" spans="1:8" x14ac:dyDescent="0.25">
      <c r="A766" s="6" t="s">
        <v>1380</v>
      </c>
      <c r="B766" s="6">
        <v>38380</v>
      </c>
      <c r="C766" s="6" t="s">
        <v>1381</v>
      </c>
      <c r="D766" s="6" t="str">
        <f>VLOOKUP($C766,'time arriving work calculations'!$C$3:$T$957,2,FALSE)</f>
        <v>Plainview, TX</v>
      </c>
      <c r="E766" s="10">
        <f>VLOOKUP($C766,'time arriving work calculations'!$C$3:$T$957,3,FALSE)</f>
        <v>0.30486111111111108</v>
      </c>
      <c r="F766" s="7">
        <f>VLOOKUP($C766,'time arriving work calculations'!$C$3:$T$957,8,FALSE)</f>
        <v>-27.999999999999979</v>
      </c>
      <c r="G766" s="7">
        <f>VLOOKUP($C766,'time arriving work calculations'!$C$3:$T$957,13,FALSE)</f>
        <v>35.000000000000114</v>
      </c>
      <c r="H766" s="7">
        <f>VLOOKUP($C766,'time arriving work calculations'!$C$3:$T$957,18,FALSE)</f>
        <v>100.00000000000006</v>
      </c>
    </row>
    <row r="767" spans="1:8" x14ac:dyDescent="0.25">
      <c r="A767" s="6" t="s">
        <v>758</v>
      </c>
      <c r="B767" s="6">
        <v>25740</v>
      </c>
      <c r="C767" s="6" t="s">
        <v>759</v>
      </c>
      <c r="D767" s="6" t="str">
        <f>VLOOKUP($C767,'time arriving work calculations'!$C$3:$T$957,2,FALSE)</f>
        <v>Helena, MT</v>
      </c>
      <c r="E767" s="10">
        <f>VLOOKUP($C767,'time arriving work calculations'!$C$3:$T$957,3,FALSE)</f>
        <v>0.29097222222222224</v>
      </c>
      <c r="F767" s="7">
        <f>VLOOKUP($C767,'time arriving work calculations'!$C$3:$T$957,8,FALSE)</f>
        <v>13.99999999999995</v>
      </c>
      <c r="G767" s="7">
        <f>VLOOKUP($C767,'time arriving work calculations'!$C$3:$T$957,13,FALSE)</f>
        <v>58.000000000000028</v>
      </c>
      <c r="H767" s="7">
        <f>VLOOKUP($C767,'time arriving work calculations'!$C$3:$T$957,18,FALSE)</f>
        <v>107.00000000000001</v>
      </c>
    </row>
    <row r="768" spans="1:8" x14ac:dyDescent="0.25">
      <c r="A768" s="6" t="s">
        <v>1780</v>
      </c>
      <c r="B768" s="6">
        <v>46660</v>
      </c>
      <c r="C768" s="6" t="s">
        <v>1781</v>
      </c>
      <c r="D768" s="6" t="str">
        <f>VLOOKUP($C768,'time arriving work calculations'!$C$3:$T$957,2,FALSE)</f>
        <v>Valdosta, GA</v>
      </c>
      <c r="E768" s="10">
        <f>VLOOKUP($C768,'time arriving work calculations'!$C$3:$T$957,3,FALSE)</f>
        <v>0.29583333333333334</v>
      </c>
      <c r="F768" s="7">
        <f>VLOOKUP($C768,'time arriving work calculations'!$C$3:$T$957,8,FALSE)</f>
        <v>-7.0000000000000551</v>
      </c>
      <c r="G768" s="7">
        <f>VLOOKUP($C768,'time arriving work calculations'!$C$3:$T$957,13,FALSE)</f>
        <v>52.00000000000005</v>
      </c>
      <c r="H768" s="7">
        <f>VLOOKUP($C768,'time arriving work calculations'!$C$3:$T$957,18,FALSE)</f>
        <v>161.99999999999997</v>
      </c>
    </row>
    <row r="769" spans="1:8" x14ac:dyDescent="0.25">
      <c r="A769" s="6" t="s">
        <v>1018</v>
      </c>
      <c r="B769" s="6">
        <v>31060</v>
      </c>
      <c r="C769" s="6" t="s">
        <v>1019</v>
      </c>
      <c r="D769" s="6" t="str">
        <f>VLOOKUP($C769,'time arriving work calculations'!$C$3:$T$957,2,FALSE)</f>
        <v>Los Alamos, NM</v>
      </c>
      <c r="E769" s="10">
        <f>VLOOKUP($C769,'time arriving work calculations'!$C$3:$T$957,3,FALSE)</f>
        <v>0.27569444444444446</v>
      </c>
      <c r="F769" s="7">
        <f>VLOOKUP($C769,'time arriving work calculations'!$C$3:$T$957,8,FALSE)</f>
        <v>36.99999999999995</v>
      </c>
      <c r="G769" s="7">
        <f>VLOOKUP($C769,'time arriving work calculations'!$C$3:$T$957,13,FALSE)</f>
        <v>80.000000000000028</v>
      </c>
      <c r="H769" s="7">
        <f>VLOOKUP($C769,'time arriving work calculations'!$C$3:$T$957,18,FALSE)</f>
        <v>118.99999999999997</v>
      </c>
    </row>
    <row r="770" spans="1:8" x14ac:dyDescent="0.25">
      <c r="A770" s="6" t="s">
        <v>580</v>
      </c>
      <c r="B770" s="6">
        <v>22020</v>
      </c>
      <c r="C770" s="6" t="s">
        <v>581</v>
      </c>
      <c r="D770" s="6" t="str">
        <f>VLOOKUP($C770,'time arriving work calculations'!$C$3:$T$957,2,FALSE)</f>
        <v>Fargo, ND</v>
      </c>
      <c r="E770" s="10">
        <f>VLOOKUP($C770,'time arriving work calculations'!$C$3:$T$957,3,FALSE)</f>
        <v>0.2902777777777778</v>
      </c>
      <c r="F770" s="7">
        <f>VLOOKUP($C770,'time arriving work calculations'!$C$3:$T$957,8,FALSE)</f>
        <v>8.999999999999968</v>
      </c>
      <c r="G770" s="7">
        <f>VLOOKUP($C770,'time arriving work calculations'!$C$3:$T$957,13,FALSE)</f>
        <v>59.000000000000036</v>
      </c>
      <c r="H770" s="7">
        <f>VLOOKUP($C770,'time arriving work calculations'!$C$3:$T$957,18,FALSE)</f>
        <v>133</v>
      </c>
    </row>
    <row r="771" spans="1:8" x14ac:dyDescent="0.25">
      <c r="A771" s="6" t="s">
        <v>1494</v>
      </c>
      <c r="B771" s="6">
        <v>40760</v>
      </c>
      <c r="C771" s="6" t="s">
        <v>1495</v>
      </c>
      <c r="D771" s="6" t="str">
        <f>VLOOKUP($C771,'time arriving work calculations'!$C$3:$T$957,2,FALSE)</f>
        <v>Ruidoso, NM</v>
      </c>
      <c r="E771" s="10">
        <f>VLOOKUP($C771,'time arriving work calculations'!$C$3:$T$957,3,FALSE)</f>
        <v>0.27430555555555552</v>
      </c>
      <c r="F771" s="7">
        <f>VLOOKUP($C771,'time arriving work calculations'!$C$3:$T$957,8,FALSE)</f>
        <v>35.000000000000036</v>
      </c>
      <c r="G771" s="7">
        <f>VLOOKUP($C771,'time arriving work calculations'!$C$3:$T$957,13,FALSE)</f>
        <v>80.000000000000114</v>
      </c>
      <c r="H771" s="7">
        <f>VLOOKUP($C771,'time arriving work calculations'!$C$3:$T$957,18,FALSE)</f>
        <v>147.00000000000006</v>
      </c>
    </row>
    <row r="772" spans="1:8" x14ac:dyDescent="0.25">
      <c r="A772" s="6" t="s">
        <v>1474</v>
      </c>
      <c r="B772" s="6">
        <v>40380</v>
      </c>
      <c r="C772" s="6" t="s">
        <v>1475</v>
      </c>
      <c r="D772" s="6" t="str">
        <f>VLOOKUP($C772,'time arriving work calculations'!$C$3:$T$957,2,FALSE)</f>
        <v>Rochester, NY</v>
      </c>
      <c r="E772" s="10">
        <f>VLOOKUP($C772,'time arriving work calculations'!$C$3:$T$957,3,FALSE)</f>
        <v>0.27916666666666667</v>
      </c>
      <c r="F772" s="7">
        <f>VLOOKUP($C772,'time arriving work calculations'!$C$3:$T$957,8,FALSE)</f>
        <v>20.000000000000007</v>
      </c>
      <c r="G772" s="7">
        <f>VLOOKUP($C772,'time arriving work calculations'!$C$3:$T$957,13,FALSE)</f>
        <v>78.000000000000043</v>
      </c>
      <c r="H772" s="7">
        <f>VLOOKUP($C772,'time arriving work calculations'!$C$3:$T$957,18,FALSE)</f>
        <v>150.99999999999994</v>
      </c>
    </row>
    <row r="773" spans="1:8" x14ac:dyDescent="0.25">
      <c r="A773" s="6" t="s">
        <v>704</v>
      </c>
      <c r="B773" s="6">
        <v>24660</v>
      </c>
      <c r="C773" s="6" t="s">
        <v>705</v>
      </c>
      <c r="D773" s="6" t="str">
        <f>VLOOKUP($C773,'time arriving work calculations'!$C$3:$T$957,2,FALSE)</f>
        <v>Greensboro, NC</v>
      </c>
      <c r="E773" s="10">
        <f>VLOOKUP($C773,'time arriving work calculations'!$C$3:$T$957,3,FALSE)</f>
        <v>0.28611111111111115</v>
      </c>
      <c r="F773" s="7">
        <f>VLOOKUP($C773,'time arriving work calculations'!$C$3:$T$957,8,FALSE)</f>
        <v>13.000000000000034</v>
      </c>
      <c r="G773" s="7">
        <f>VLOOKUP($C773,'time arriving work calculations'!$C$3:$T$957,13,FALSE)</f>
        <v>68</v>
      </c>
      <c r="H773" s="7">
        <f>VLOOKUP($C773,'time arriving work calculations'!$C$3:$T$957,18,FALSE)</f>
        <v>138.99999999999989</v>
      </c>
    </row>
    <row r="774" spans="1:8" x14ac:dyDescent="0.25">
      <c r="A774" s="6" t="s">
        <v>1408</v>
      </c>
      <c r="B774" s="6">
        <v>38940</v>
      </c>
      <c r="C774" s="6" t="s">
        <v>1409</v>
      </c>
      <c r="D774" s="6" t="str">
        <f>VLOOKUP($C774,'time arriving work calculations'!$C$3:$T$957,2,FALSE)</f>
        <v>Port St. Lucie, FL</v>
      </c>
      <c r="E774" s="10">
        <f>VLOOKUP($C774,'time arriving work calculations'!$C$3:$T$957,3,FALSE)</f>
        <v>0.28750000000000003</v>
      </c>
      <c r="F774" s="7">
        <f>VLOOKUP($C774,'time arriving work calculations'!$C$3:$T$957,8,FALSE)</f>
        <v>5.9999999999999787</v>
      </c>
      <c r="G774" s="7">
        <f>VLOOKUP($C774,'time arriving work calculations'!$C$3:$T$957,13,FALSE)</f>
        <v>69.999999999999986</v>
      </c>
      <c r="H774" s="7">
        <f>VLOOKUP($C774,'time arriving work calculations'!$C$3:$T$957,18,FALSE)</f>
        <v>149.00000000000003</v>
      </c>
    </row>
    <row r="775" spans="1:8" x14ac:dyDescent="0.25">
      <c r="A775" s="6" t="s">
        <v>954</v>
      </c>
      <c r="B775" s="6">
        <v>29740</v>
      </c>
      <c r="C775" s="6" t="s">
        <v>955</v>
      </c>
      <c r="D775" s="6" t="str">
        <f>VLOOKUP($C775,'time arriving work calculations'!$C$3:$T$957,2,FALSE)</f>
        <v>Las Cruces, NM</v>
      </c>
      <c r="E775" s="10">
        <f>VLOOKUP($C775,'time arriving work calculations'!$C$3:$T$957,3,FALSE)</f>
        <v>0.27777777777777779</v>
      </c>
      <c r="F775" s="7">
        <f>VLOOKUP($C775,'time arriving work calculations'!$C$3:$T$957,8,FALSE)</f>
        <v>19.999999999999929</v>
      </c>
      <c r="G775" s="7">
        <f>VLOOKUP($C775,'time arriving work calculations'!$C$3:$T$957,13,FALSE)</f>
        <v>79.000000000000043</v>
      </c>
      <c r="H775" s="7">
        <f>VLOOKUP($C775,'time arriving work calculations'!$C$3:$T$957,18,FALSE)</f>
        <v>139.99999999999997</v>
      </c>
    </row>
    <row r="776" spans="1:8" x14ac:dyDescent="0.25">
      <c r="A776" s="6" t="s">
        <v>1402</v>
      </c>
      <c r="B776" s="6">
        <v>38820</v>
      </c>
      <c r="C776" s="6" t="s">
        <v>1403</v>
      </c>
      <c r="D776" s="6" t="str">
        <f>VLOOKUP($C776,'time arriving work calculations'!$C$3:$T$957,2,FALSE)</f>
        <v>Port Angeles, WA</v>
      </c>
      <c r="E776" s="10">
        <f>VLOOKUP($C776,'time arriving work calculations'!$C$3:$T$957,3,FALSE)</f>
        <v>0.28055555555555556</v>
      </c>
      <c r="F776" s="7">
        <f>VLOOKUP($C776,'time arriving work calculations'!$C$3:$T$957,8,FALSE)</f>
        <v>10.999999999999961</v>
      </c>
      <c r="G776" s="7">
        <f>VLOOKUP($C776,'time arriving work calculations'!$C$3:$T$957,13,FALSE)</f>
        <v>74.000000000000057</v>
      </c>
      <c r="H776" s="7">
        <f>VLOOKUP($C776,'time arriving work calculations'!$C$3:$T$957,18,FALSE)</f>
        <v>147.00000000000006</v>
      </c>
    </row>
    <row r="777" spans="1:8" x14ac:dyDescent="0.25">
      <c r="A777" s="6" t="s">
        <v>1730</v>
      </c>
      <c r="B777" s="6">
        <v>45660</v>
      </c>
      <c r="C777" s="6" t="s">
        <v>1731</v>
      </c>
      <c r="D777" s="6" t="str">
        <f>VLOOKUP($C777,'time arriving work calculations'!$C$3:$T$957,2,FALSE)</f>
        <v>Tiffin, OH</v>
      </c>
      <c r="E777" s="10">
        <f>VLOOKUP($C777,'time arriving work calculations'!$C$3:$T$957,3,FALSE)</f>
        <v>0.29444444444444445</v>
      </c>
      <c r="F777" s="7">
        <f>VLOOKUP($C777,'time arriving work calculations'!$C$3:$T$957,8,FALSE)</f>
        <v>-14.00000000000003</v>
      </c>
      <c r="G777" s="7">
        <f>VLOOKUP($C777,'time arriving work calculations'!$C$3:$T$957,13,FALSE)</f>
        <v>56.000000000000036</v>
      </c>
      <c r="H777" s="7">
        <f>VLOOKUP($C777,'time arriving work calculations'!$C$3:$T$957,18,FALSE)</f>
        <v>234.99999999999994</v>
      </c>
    </row>
    <row r="778" spans="1:8" x14ac:dyDescent="0.25">
      <c r="A778" s="6" t="s">
        <v>6</v>
      </c>
      <c r="B778" s="6">
        <v>10100</v>
      </c>
      <c r="C778" s="6" t="s">
        <v>7</v>
      </c>
      <c r="D778" s="6" t="str">
        <f>VLOOKUP($C778,'time arriving work calculations'!$C$3:$T$957,2,FALSE)</f>
        <v>Aberdeen, SD</v>
      </c>
      <c r="E778" s="10">
        <f>VLOOKUP($C778,'time arriving work calculations'!$C$3:$T$957,3,FALSE)</f>
        <v>0.2951388888888889</v>
      </c>
      <c r="F778" s="7">
        <f>VLOOKUP($C778,'time arriving work calculations'!$C$3:$T$957,8,FALSE)</f>
        <v>8.999999999999968</v>
      </c>
      <c r="G778" s="7">
        <f>VLOOKUP($C778,'time arriving work calculations'!$C$3:$T$957,13,FALSE)</f>
        <v>48.999999999999986</v>
      </c>
      <c r="H778" s="7">
        <f>VLOOKUP($C778,'time arriving work calculations'!$C$3:$T$957,18,FALSE)</f>
        <v>93.999999999999986</v>
      </c>
    </row>
    <row r="779" spans="1:8" x14ac:dyDescent="0.25">
      <c r="A779" s="6" t="s">
        <v>1634</v>
      </c>
      <c r="B779" s="6">
        <v>43700</v>
      </c>
      <c r="C779" s="6" t="s">
        <v>1635</v>
      </c>
      <c r="D779" s="6" t="str">
        <f>VLOOKUP($C779,'time arriving work calculations'!$C$3:$T$957,2,FALSE)</f>
        <v>Somerset, KY</v>
      </c>
      <c r="E779" s="10">
        <f>VLOOKUP($C779,'time arriving work calculations'!$C$3:$T$957,3,FALSE)</f>
        <v>0.29930555555555555</v>
      </c>
      <c r="F779" s="7">
        <f>VLOOKUP($C779,'time arriving work calculations'!$C$3:$T$957,8,FALSE)</f>
        <v>-4.9999999999999822</v>
      </c>
      <c r="G779" s="7">
        <f>VLOOKUP($C779,'time arriving work calculations'!$C$3:$T$957,13,FALSE)</f>
        <v>48.000000000000064</v>
      </c>
      <c r="H779" s="7">
        <f>VLOOKUP($C779,'time arriving work calculations'!$C$3:$T$957,18,FALSE)</f>
        <v>142.00000000000006</v>
      </c>
    </row>
    <row r="780" spans="1:8" x14ac:dyDescent="0.25">
      <c r="A780" s="6" t="s">
        <v>1678</v>
      </c>
      <c r="B780" s="6">
        <v>44620</v>
      </c>
      <c r="C780" s="6" t="s">
        <v>1679</v>
      </c>
      <c r="D780" s="6" t="str">
        <f>VLOOKUP($C780,'time arriving work calculations'!$C$3:$T$957,2,FALSE)</f>
        <v>Stevens Point, WI</v>
      </c>
      <c r="E780" s="10">
        <f>VLOOKUP($C780,'time arriving work calculations'!$C$3:$T$957,3,FALSE)</f>
        <v>0.27013888888888887</v>
      </c>
      <c r="F780" s="7">
        <f>VLOOKUP($C780,'time arriving work calculations'!$C$3:$T$957,8,FALSE)</f>
        <v>24.999999999999993</v>
      </c>
      <c r="G780" s="7">
        <f>VLOOKUP($C780,'time arriving work calculations'!$C$3:$T$957,13,FALSE)</f>
        <v>90.000000000000085</v>
      </c>
      <c r="H780" s="7">
        <f>VLOOKUP($C780,'time arriving work calculations'!$C$3:$T$957,18,FALSE)</f>
        <v>216.00000000000006</v>
      </c>
    </row>
    <row r="781" spans="1:8" x14ac:dyDescent="0.25">
      <c r="A781" s="6" t="s">
        <v>1422</v>
      </c>
      <c r="B781" s="6">
        <v>39300</v>
      </c>
      <c r="C781" s="6" t="s">
        <v>1423</v>
      </c>
      <c r="D781" s="6" t="str">
        <f>VLOOKUP($C781,'time arriving work calculations'!$C$3:$T$957,2,FALSE)</f>
        <v>Providence, RI</v>
      </c>
      <c r="E781" s="10">
        <f>VLOOKUP($C781,'time arriving work calculations'!$C$3:$T$957,3,FALSE)</f>
        <v>0.26180555555555557</v>
      </c>
      <c r="F781" s="7">
        <f>VLOOKUP($C781,'time arriving work calculations'!$C$3:$T$957,8,FALSE)</f>
        <v>41.000000000000014</v>
      </c>
      <c r="G781" s="7">
        <f>VLOOKUP($C781,'time arriving work calculations'!$C$3:$T$957,13,FALSE)</f>
        <v>106.00000000000003</v>
      </c>
      <c r="H781" s="7">
        <f>VLOOKUP($C781,'time arriving work calculations'!$C$3:$T$957,18,FALSE)</f>
        <v>179.99999999999991</v>
      </c>
    </row>
    <row r="782" spans="1:8" x14ac:dyDescent="0.25">
      <c r="A782" s="6" t="s">
        <v>802</v>
      </c>
      <c r="B782" s="6">
        <v>26580</v>
      </c>
      <c r="C782" s="6" t="s">
        <v>803</v>
      </c>
      <c r="D782" s="6" t="str">
        <f>VLOOKUP($C782,'time arriving work calculations'!$C$3:$T$957,2,FALSE)</f>
        <v>Huntington, WV</v>
      </c>
      <c r="E782" s="10">
        <f>VLOOKUP($C782,'time arriving work calculations'!$C$3:$T$957,3,FALSE)</f>
        <v>0.29305555555555557</v>
      </c>
      <c r="F782" s="7">
        <f>VLOOKUP($C782,'time arriving work calculations'!$C$3:$T$957,8,FALSE)</f>
        <v>-3.0000000000000693</v>
      </c>
      <c r="G782" s="7">
        <f>VLOOKUP($C782,'time arriving work calculations'!$C$3:$T$957,13,FALSE)</f>
        <v>59.000000000000036</v>
      </c>
      <c r="H782" s="7">
        <f>VLOOKUP($C782,'time arriving work calculations'!$C$3:$T$957,18,FALSE)</f>
        <v>153.00000000000003</v>
      </c>
    </row>
    <row r="783" spans="1:8" x14ac:dyDescent="0.25">
      <c r="A783" s="6" t="s">
        <v>1700</v>
      </c>
      <c r="B783" s="6">
        <v>45060</v>
      </c>
      <c r="C783" s="6" t="s">
        <v>1701</v>
      </c>
      <c r="D783" s="6" t="str">
        <f>VLOOKUP($C783,'time arriving work calculations'!$C$3:$T$957,2,FALSE)</f>
        <v>Syracuse, NY</v>
      </c>
      <c r="E783" s="10">
        <f>VLOOKUP($C783,'time arriving work calculations'!$C$3:$T$957,3,FALSE)</f>
        <v>0.27499999999999997</v>
      </c>
      <c r="F783" s="7">
        <f>VLOOKUP($C783,'time arriving work calculations'!$C$3:$T$957,8,FALSE)</f>
        <v>26.000000000000068</v>
      </c>
      <c r="G783" s="7">
        <f>VLOOKUP($C783,'time arriving work calculations'!$C$3:$T$957,13,FALSE)</f>
        <v>85.000000000000085</v>
      </c>
      <c r="H783" s="7">
        <f>VLOOKUP($C783,'time arriving work calculations'!$C$3:$T$957,18,FALSE)</f>
        <v>158.00000000000009</v>
      </c>
    </row>
    <row r="784" spans="1:8" x14ac:dyDescent="0.25">
      <c r="A784" s="6" t="s">
        <v>464</v>
      </c>
      <c r="B784" s="6">
        <v>19660</v>
      </c>
      <c r="C784" s="6" t="s">
        <v>465</v>
      </c>
      <c r="D784" s="6" t="str">
        <f>VLOOKUP($C784,'time arriving work calculations'!$C$3:$T$957,2,FALSE)</f>
        <v>Deltona, FL</v>
      </c>
      <c r="E784" s="10">
        <f>VLOOKUP($C784,'time arriving work calculations'!$C$3:$T$957,3,FALSE)</f>
        <v>0.2902777777777778</v>
      </c>
      <c r="F784" s="7">
        <f>VLOOKUP($C784,'time arriving work calculations'!$C$3:$T$957,8,FALSE)</f>
        <v>3.9999999999999858</v>
      </c>
      <c r="G784" s="7">
        <f>VLOOKUP($C784,'time arriving work calculations'!$C$3:$T$957,13,FALSE)</f>
        <v>66</v>
      </c>
      <c r="H784" s="7">
        <f>VLOOKUP($C784,'time arriving work calculations'!$C$3:$T$957,18,FALSE)</f>
        <v>144.99999999999997</v>
      </c>
    </row>
    <row r="785" spans="1:8" x14ac:dyDescent="0.25">
      <c r="A785" s="6" t="s">
        <v>1858</v>
      </c>
      <c r="B785" s="6">
        <v>48540</v>
      </c>
      <c r="C785" s="6" t="s">
        <v>1859</v>
      </c>
      <c r="D785" s="6" t="str">
        <f>VLOOKUP($C785,'time arriving work calculations'!$C$3:$T$957,2,FALSE)</f>
        <v>Wheeling, WV</v>
      </c>
      <c r="E785" s="10">
        <f>VLOOKUP($C785,'time arriving work calculations'!$C$3:$T$957,3,FALSE)</f>
        <v>0.28819444444444448</v>
      </c>
      <c r="F785" s="7">
        <f>VLOOKUP($C785,'time arriving work calculations'!$C$3:$T$957,8,FALSE)</f>
        <v>-6.0000000000000586</v>
      </c>
      <c r="G785" s="7">
        <f>VLOOKUP($C785,'time arriving work calculations'!$C$3:$T$957,13,FALSE)</f>
        <v>66</v>
      </c>
      <c r="H785" s="7">
        <f>VLOOKUP($C785,'time arriving work calculations'!$C$3:$T$957,18,FALSE)</f>
        <v>161.99999999999997</v>
      </c>
    </row>
    <row r="786" spans="1:8" x14ac:dyDescent="0.25">
      <c r="A786" s="6" t="s">
        <v>602</v>
      </c>
      <c r="B786" s="6">
        <v>22420</v>
      </c>
      <c r="C786" s="6" t="s">
        <v>603</v>
      </c>
      <c r="D786" s="6" t="str">
        <f>VLOOKUP($C786,'time arriving work calculations'!$C$3:$T$957,2,FALSE)</f>
        <v>Flint, MI</v>
      </c>
      <c r="E786" s="10">
        <f>VLOOKUP($C786,'time arriving work calculations'!$C$3:$T$957,3,FALSE)</f>
        <v>0.29583333333333334</v>
      </c>
      <c r="F786" s="7">
        <f>VLOOKUP($C786,'time arriving work calculations'!$C$3:$T$957,8,FALSE)</f>
        <v>-11.999999999999957</v>
      </c>
      <c r="G786" s="7">
        <f>VLOOKUP($C786,'time arriving work calculations'!$C$3:$T$957,13,FALSE)</f>
        <v>57.000000000000043</v>
      </c>
      <c r="H786" s="7">
        <f>VLOOKUP($C786,'time arriving work calculations'!$C$3:$T$957,18,FALSE)</f>
        <v>165.99999999999997</v>
      </c>
    </row>
    <row r="787" spans="1:8" x14ac:dyDescent="0.25">
      <c r="A787" s="6" t="s">
        <v>882</v>
      </c>
      <c r="B787" s="6">
        <v>28260</v>
      </c>
      <c r="C787" s="6" t="s">
        <v>883</v>
      </c>
      <c r="D787" s="6" t="str">
        <f>VLOOKUP($C787,'time arriving work calculations'!$C$3:$T$957,2,FALSE)</f>
        <v>Kearney, NE</v>
      </c>
      <c r="E787" s="10">
        <f>VLOOKUP($C787,'time arriving work calculations'!$C$3:$T$957,3,FALSE)</f>
        <v>0.29722222222222222</v>
      </c>
      <c r="F787" s="7">
        <f>VLOOKUP($C787,'time arriving work calculations'!$C$3:$T$957,8,FALSE)</f>
        <v>-11.000000000000041</v>
      </c>
      <c r="G787" s="7">
        <f>VLOOKUP($C787,'time arriving work calculations'!$C$3:$T$957,13,FALSE)</f>
        <v>47.000000000000071</v>
      </c>
      <c r="H787" s="7">
        <f>VLOOKUP($C787,'time arriving work calculations'!$C$3:$T$957,18,FALSE)</f>
        <v>120.99999999999997</v>
      </c>
    </row>
    <row r="788" spans="1:8" x14ac:dyDescent="0.25">
      <c r="A788" s="6" t="s">
        <v>20</v>
      </c>
      <c r="B788" s="6">
        <v>10420</v>
      </c>
      <c r="C788" s="6" t="s">
        <v>21</v>
      </c>
      <c r="D788" s="6" t="str">
        <f>VLOOKUP($C788,'time arriving work calculations'!$C$3:$T$957,2,FALSE)</f>
        <v>Akron, OH</v>
      </c>
      <c r="E788" s="10">
        <f>VLOOKUP($C788,'time arriving work calculations'!$C$3:$T$957,3,FALSE)</f>
        <v>0.2902777777777778</v>
      </c>
      <c r="F788" s="7">
        <f>VLOOKUP($C788,'time arriving work calculations'!$C$3:$T$957,8,FALSE)</f>
        <v>2.9999999999999893</v>
      </c>
      <c r="G788" s="7">
        <f>VLOOKUP($C788,'time arriving work calculations'!$C$3:$T$957,13,FALSE)</f>
        <v>65.000000000000014</v>
      </c>
      <c r="H788" s="7">
        <f>VLOOKUP($C788,'time arriving work calculations'!$C$3:$T$957,18,FALSE)</f>
        <v>153.99999999999994</v>
      </c>
    </row>
    <row r="789" spans="1:8" x14ac:dyDescent="0.25">
      <c r="A789" s="6" t="s">
        <v>1292</v>
      </c>
      <c r="B789" s="6">
        <v>36620</v>
      </c>
      <c r="C789" s="6" t="s">
        <v>1293</v>
      </c>
      <c r="D789" s="6" t="str">
        <f>VLOOKUP($C789,'time arriving work calculations'!$C$3:$T$957,2,FALSE)</f>
        <v>Ontario, OR</v>
      </c>
      <c r="E789" s="10">
        <f>VLOOKUP($C789,'time arriving work calculations'!$C$3:$T$957,3,FALSE)</f>
        <v>0.30486111111111108</v>
      </c>
      <c r="F789" s="7">
        <f>VLOOKUP($C789,'time arriving work calculations'!$C$3:$T$957,8,FALSE)</f>
        <v>-21.000000000000007</v>
      </c>
      <c r="G789" s="7">
        <f>VLOOKUP($C789,'time arriving work calculations'!$C$3:$T$957,13,FALSE)</f>
        <v>39.000000000000099</v>
      </c>
      <c r="H789" s="7">
        <f>VLOOKUP($C789,'time arriving work calculations'!$C$3:$T$957,18,FALSE)</f>
        <v>117.00000000000014</v>
      </c>
    </row>
    <row r="790" spans="1:8" x14ac:dyDescent="0.25">
      <c r="A790" s="6" t="s">
        <v>358</v>
      </c>
      <c r="B790" s="6">
        <v>17460</v>
      </c>
      <c r="C790" s="6" t="s">
        <v>359</v>
      </c>
      <c r="D790" s="6" t="str">
        <f>VLOOKUP($C790,'time arriving work calculations'!$C$3:$T$957,2,FALSE)</f>
        <v>Cleveland, OH</v>
      </c>
      <c r="E790" s="10">
        <f>VLOOKUP($C790,'time arriving work calculations'!$C$3:$T$957,3,FALSE)</f>
        <v>0.2902777777777778</v>
      </c>
      <c r="F790" s="7">
        <f>VLOOKUP($C790,'time arriving work calculations'!$C$3:$T$957,8,FALSE)</f>
        <v>2.9999999999999893</v>
      </c>
      <c r="G790" s="7">
        <f>VLOOKUP($C790,'time arriving work calculations'!$C$3:$T$957,13,FALSE)</f>
        <v>67</v>
      </c>
      <c r="H790" s="7">
        <f>VLOOKUP($C790,'time arriving work calculations'!$C$3:$T$957,18,FALSE)</f>
        <v>147.99999999999994</v>
      </c>
    </row>
    <row r="791" spans="1:8" x14ac:dyDescent="0.25">
      <c r="A791" s="6" t="s">
        <v>1360</v>
      </c>
      <c r="B791" s="6">
        <v>37980</v>
      </c>
      <c r="C791" s="6" t="s">
        <v>1361</v>
      </c>
      <c r="D791" s="6" t="str">
        <f>VLOOKUP($C791,'time arriving work calculations'!$C$3:$T$957,2,FALSE)</f>
        <v>Philadelphia, PA</v>
      </c>
      <c r="E791" s="10">
        <f>VLOOKUP($C791,'time arriving work calculations'!$C$3:$T$957,3,FALSE)</f>
        <v>0.27291666666666664</v>
      </c>
      <c r="F791" s="7">
        <f>VLOOKUP($C791,'time arriving work calculations'!$C$3:$T$957,8,FALSE)</f>
        <v>30.000000000000053</v>
      </c>
      <c r="G791" s="7">
        <f>VLOOKUP($C791,'time arriving work calculations'!$C$3:$T$957,13,FALSE)</f>
        <v>93.000000000000057</v>
      </c>
      <c r="H791" s="7">
        <f>VLOOKUP($C791,'time arriving work calculations'!$C$3:$T$957,18,FALSE)</f>
        <v>161</v>
      </c>
    </row>
    <row r="792" spans="1:8" x14ac:dyDescent="0.25">
      <c r="A792" s="6" t="s">
        <v>1000</v>
      </c>
      <c r="B792" s="6">
        <v>30700</v>
      </c>
      <c r="C792" s="6" t="s">
        <v>1001</v>
      </c>
      <c r="D792" s="6" t="str">
        <f>VLOOKUP($C792,'time arriving work calculations'!$C$3:$T$957,2,FALSE)</f>
        <v>Lincoln, NE</v>
      </c>
      <c r="E792" s="10">
        <f>VLOOKUP($C792,'time arriving work calculations'!$C$3:$T$957,3,FALSE)</f>
        <v>0.2902777777777778</v>
      </c>
      <c r="F792" s="7">
        <f>VLOOKUP($C792,'time arriving work calculations'!$C$3:$T$957,8,FALSE)</f>
        <v>7.9999999999999716</v>
      </c>
      <c r="G792" s="7">
        <f>VLOOKUP($C792,'time arriving work calculations'!$C$3:$T$957,13,FALSE)</f>
        <v>62.000000000000014</v>
      </c>
      <c r="H792" s="7">
        <f>VLOOKUP($C792,'time arriving work calculations'!$C$3:$T$957,18,FALSE)</f>
        <v>148.99999999999994</v>
      </c>
    </row>
    <row r="793" spans="1:8" x14ac:dyDescent="0.25">
      <c r="A793" s="6" t="s">
        <v>1456</v>
      </c>
      <c r="B793" s="6">
        <v>40060</v>
      </c>
      <c r="C793" s="6" t="s">
        <v>1457</v>
      </c>
      <c r="D793" s="6" t="str">
        <f>VLOOKUP($C793,'time arriving work calculations'!$C$3:$T$957,2,FALSE)</f>
        <v>Richmond, VA</v>
      </c>
      <c r="E793" s="10">
        <f>VLOOKUP($C793,'time arriving work calculations'!$C$3:$T$957,3,FALSE)</f>
        <v>0.27916666666666667</v>
      </c>
      <c r="F793" s="7">
        <f>VLOOKUP($C793,'time arriving work calculations'!$C$3:$T$957,8,FALSE)</f>
        <v>22</v>
      </c>
      <c r="G793" s="7">
        <f>VLOOKUP($C793,'time arriving work calculations'!$C$3:$T$957,13,FALSE)</f>
        <v>83.000000000000028</v>
      </c>
      <c r="H793" s="7">
        <f>VLOOKUP($C793,'time arriving work calculations'!$C$3:$T$957,18,FALSE)</f>
        <v>148.99999999999994</v>
      </c>
    </row>
    <row r="794" spans="1:8" x14ac:dyDescent="0.25">
      <c r="A794" s="6" t="s">
        <v>1290</v>
      </c>
      <c r="B794" s="6">
        <v>36580</v>
      </c>
      <c r="C794" s="6" t="s">
        <v>1291</v>
      </c>
      <c r="D794" s="6" t="str">
        <f>VLOOKUP($C794,'time arriving work calculations'!$C$3:$T$957,2,FALSE)</f>
        <v>Oneonta, NY</v>
      </c>
      <c r="E794" s="10">
        <f>VLOOKUP($C794,'time arriving work calculations'!$C$3:$T$957,3,FALSE)</f>
        <v>0.2722222222222222</v>
      </c>
      <c r="F794" s="7">
        <f>VLOOKUP($C794,'time arriving work calculations'!$C$3:$T$957,8,FALSE)</f>
        <v>24.999999999999993</v>
      </c>
      <c r="G794" s="7">
        <f>VLOOKUP($C794,'time arriving work calculations'!$C$3:$T$957,13,FALSE)</f>
        <v>89.000000000000085</v>
      </c>
      <c r="H794" s="7">
        <f>VLOOKUP($C794,'time arriving work calculations'!$C$3:$T$957,18,FALSE)</f>
        <v>190.00000000000006</v>
      </c>
    </row>
    <row r="795" spans="1:8" x14ac:dyDescent="0.25">
      <c r="A795" s="6" t="s">
        <v>1012</v>
      </c>
      <c r="B795" s="6">
        <v>30940</v>
      </c>
      <c r="C795" s="6" t="s">
        <v>1013</v>
      </c>
      <c r="D795" s="6" t="str">
        <f>VLOOKUP($C795,'time arriving work calculations'!$C$3:$T$957,2,FALSE)</f>
        <v>London, KY</v>
      </c>
      <c r="E795" s="10">
        <f>VLOOKUP($C795,'time arriving work calculations'!$C$3:$T$957,3,FALSE)</f>
        <v>0.29722222222222222</v>
      </c>
      <c r="F795" s="7">
        <f>VLOOKUP($C795,'time arriving work calculations'!$C$3:$T$957,8,FALSE)</f>
        <v>-5.9999999999999787</v>
      </c>
      <c r="G795" s="7">
        <f>VLOOKUP($C795,'time arriving work calculations'!$C$3:$T$957,13,FALSE)</f>
        <v>53.000000000000057</v>
      </c>
      <c r="H795" s="7">
        <f>VLOOKUP($C795,'time arriving work calculations'!$C$3:$T$957,18,FALSE)</f>
        <v>145.00000000000006</v>
      </c>
    </row>
    <row r="796" spans="1:8" x14ac:dyDescent="0.25">
      <c r="A796" s="6" t="s">
        <v>516</v>
      </c>
      <c r="B796" s="6">
        <v>20660</v>
      </c>
      <c r="C796" s="6" t="s">
        <v>517</v>
      </c>
      <c r="D796" s="6" t="str">
        <f>VLOOKUP($C796,'time arriving work calculations'!$C$3:$T$957,2,FALSE)</f>
        <v>Easton, MD</v>
      </c>
      <c r="E796" s="10">
        <f>VLOOKUP($C796,'time arriving work calculations'!$C$3:$T$957,3,FALSE)</f>
        <v>0.27499999999999997</v>
      </c>
      <c r="F796" s="7">
        <f>VLOOKUP($C796,'time arriving work calculations'!$C$3:$T$957,8,FALSE)</f>
        <v>18.000000000000014</v>
      </c>
      <c r="G796" s="7">
        <f>VLOOKUP($C796,'time arriving work calculations'!$C$3:$T$957,13,FALSE)</f>
        <v>85.000000000000085</v>
      </c>
      <c r="H796" s="7">
        <f>VLOOKUP($C796,'time arriving work calculations'!$C$3:$T$957,18,FALSE)</f>
        <v>146.00000000000003</v>
      </c>
    </row>
    <row r="797" spans="1:8" x14ac:dyDescent="0.25">
      <c r="A797" s="6" t="s">
        <v>1430</v>
      </c>
      <c r="B797" s="6">
        <v>39460</v>
      </c>
      <c r="C797" s="6" t="s">
        <v>1431</v>
      </c>
      <c r="D797" s="6" t="str">
        <f>VLOOKUP($C797,'time arriving work calculations'!$C$3:$T$957,2,FALSE)</f>
        <v>Punta Gorda, FL</v>
      </c>
      <c r="E797" s="10">
        <f>VLOOKUP($C797,'time arriving work calculations'!$C$3:$T$957,3,FALSE)</f>
        <v>0.29236111111111113</v>
      </c>
      <c r="F797" s="7">
        <f>VLOOKUP($C797,'time arriving work calculations'!$C$3:$T$957,8,FALSE)</f>
        <v>0</v>
      </c>
      <c r="G797" s="7">
        <f>VLOOKUP($C797,'time arriving work calculations'!$C$3:$T$957,13,FALSE)</f>
        <v>60.000000000000021</v>
      </c>
      <c r="H797" s="7">
        <f>VLOOKUP($C797,'time arriving work calculations'!$C$3:$T$957,18,FALSE)</f>
        <v>150.99999999999994</v>
      </c>
    </row>
    <row r="798" spans="1:8" x14ac:dyDescent="0.25">
      <c r="A798" s="6" t="s">
        <v>872</v>
      </c>
      <c r="B798" s="6">
        <v>28020</v>
      </c>
      <c r="C798" s="6" t="s">
        <v>873</v>
      </c>
      <c r="D798" s="6" t="str">
        <f>VLOOKUP($C798,'time arriving work calculations'!$C$3:$T$957,2,FALSE)</f>
        <v>Kalamazoo, MI</v>
      </c>
      <c r="E798" s="10">
        <f>VLOOKUP($C798,'time arriving work calculations'!$C$3:$T$957,3,FALSE)</f>
        <v>0.30138888888888887</v>
      </c>
      <c r="F798" s="7">
        <f>VLOOKUP($C798,'time arriving work calculations'!$C$3:$T$957,8,FALSE)</f>
        <v>-11.000000000000041</v>
      </c>
      <c r="G798" s="7">
        <f>VLOOKUP($C798,'time arriving work calculations'!$C$3:$T$957,13,FALSE)</f>
        <v>47.000000000000071</v>
      </c>
      <c r="H798" s="7">
        <f>VLOOKUP($C798,'time arriving work calculations'!$C$3:$T$957,18,FALSE)</f>
        <v>148.00000000000003</v>
      </c>
    </row>
    <row r="799" spans="1:8" x14ac:dyDescent="0.25">
      <c r="A799" s="6" t="s">
        <v>58</v>
      </c>
      <c r="B799" s="6">
        <v>11100</v>
      </c>
      <c r="C799" s="6" t="s">
        <v>59</v>
      </c>
      <c r="D799" s="6" t="str">
        <f>VLOOKUP($C799,'time arriving work calculations'!$C$3:$T$957,2,FALSE)</f>
        <v>Amarillo, TX</v>
      </c>
      <c r="E799" s="10">
        <f>VLOOKUP($C799,'time arriving work calculations'!$C$3:$T$957,3,FALSE)</f>
        <v>0.30555555555555552</v>
      </c>
      <c r="F799" s="7">
        <f>VLOOKUP($C799,'time arriving work calculations'!$C$3:$T$957,8,FALSE)</f>
        <v>-16.99999999999994</v>
      </c>
      <c r="G799" s="7">
        <f>VLOOKUP($C799,'time arriving work calculations'!$C$3:$T$957,13,FALSE)</f>
        <v>39.000000000000099</v>
      </c>
      <c r="H799" s="7">
        <f>VLOOKUP($C799,'time arriving work calculations'!$C$3:$T$957,18,FALSE)</f>
        <v>121.00000000000014</v>
      </c>
    </row>
    <row r="800" spans="1:8" x14ac:dyDescent="0.25">
      <c r="A800" s="6" t="s">
        <v>554</v>
      </c>
      <c r="B800" s="6">
        <v>21500</v>
      </c>
      <c r="C800" s="6" t="s">
        <v>555</v>
      </c>
      <c r="D800" s="6" t="str">
        <f>VLOOKUP($C800,'time arriving work calculations'!$C$3:$T$957,2,FALSE)</f>
        <v>Erie, PA</v>
      </c>
      <c r="E800" s="10">
        <f>VLOOKUP($C800,'time arriving work calculations'!$C$3:$T$957,3,FALSE)</f>
        <v>0.28611111111111115</v>
      </c>
      <c r="F800" s="7">
        <f>VLOOKUP($C800,'time arriving work calculations'!$C$3:$T$957,8,FALSE)</f>
        <v>6.9999999999998952</v>
      </c>
      <c r="G800" s="7">
        <f>VLOOKUP($C800,'time arriving work calculations'!$C$3:$T$957,13,FALSE)</f>
        <v>68</v>
      </c>
      <c r="H800" s="7">
        <f>VLOOKUP($C800,'time arriving work calculations'!$C$3:$T$957,18,FALSE)</f>
        <v>174.99999999999994</v>
      </c>
    </row>
    <row r="801" spans="1:8" x14ac:dyDescent="0.25">
      <c r="A801" s="6" t="s">
        <v>1062</v>
      </c>
      <c r="B801" s="6">
        <v>31980</v>
      </c>
      <c r="C801" s="6" t="s">
        <v>1063</v>
      </c>
      <c r="D801" s="6" t="str">
        <f>VLOOKUP($C801,'time arriving work calculations'!$C$3:$T$957,2,FALSE)</f>
        <v>Marion, IN</v>
      </c>
      <c r="E801" s="10">
        <f>VLOOKUP($C801,'time arriving work calculations'!$C$3:$T$957,3,FALSE)</f>
        <v>0.30138888888888887</v>
      </c>
      <c r="F801" s="7">
        <f>VLOOKUP($C801,'time arriving work calculations'!$C$3:$T$957,8,FALSE)</f>
        <v>-29.000000000000057</v>
      </c>
      <c r="G801" s="7">
        <f>VLOOKUP($C801,'time arriving work calculations'!$C$3:$T$957,13,FALSE)</f>
        <v>44.000000000000085</v>
      </c>
      <c r="H801" s="7">
        <f>VLOOKUP($C801,'time arriving work calculations'!$C$3:$T$957,18,FALSE)</f>
        <v>186.00000000000006</v>
      </c>
    </row>
    <row r="802" spans="1:8" x14ac:dyDescent="0.25">
      <c r="A802" s="6" t="s">
        <v>378</v>
      </c>
      <c r="B802" s="6">
        <v>17860</v>
      </c>
      <c r="C802" s="6" t="s">
        <v>379</v>
      </c>
      <c r="D802" s="6" t="str">
        <f>VLOOKUP($C802,'time arriving work calculations'!$C$3:$T$957,2,FALSE)</f>
        <v>Columbia, MO</v>
      </c>
      <c r="E802" s="10">
        <f>VLOOKUP($C802,'time arriving work calculations'!$C$3:$T$957,3,FALSE)</f>
        <v>0.27847222222222223</v>
      </c>
      <c r="F802" s="7">
        <f>VLOOKUP($C802,'time arriving work calculations'!$C$3:$T$957,8,FALSE)</f>
        <v>27.999999999999979</v>
      </c>
      <c r="G802" s="7">
        <f>VLOOKUP($C802,'time arriving work calculations'!$C$3:$T$957,13,FALSE)</f>
        <v>78.000000000000043</v>
      </c>
      <c r="H802" s="7">
        <f>VLOOKUP($C802,'time arriving work calculations'!$C$3:$T$957,18,FALSE)</f>
        <v>168.00000000000006</v>
      </c>
    </row>
    <row r="803" spans="1:8" x14ac:dyDescent="0.25">
      <c r="A803" s="6" t="s">
        <v>186</v>
      </c>
      <c r="B803" s="6">
        <v>13780</v>
      </c>
      <c r="C803" s="6" t="s">
        <v>187</v>
      </c>
      <c r="D803" s="6" t="str">
        <f>VLOOKUP($C803,'time arriving work calculations'!$C$3:$T$957,2,FALSE)</f>
        <v>Binghamton, NY</v>
      </c>
      <c r="E803" s="10">
        <f>VLOOKUP($C803,'time arriving work calculations'!$C$3:$T$957,3,FALSE)</f>
        <v>0.27430555555555552</v>
      </c>
      <c r="F803" s="7">
        <f>VLOOKUP($C803,'time arriving work calculations'!$C$3:$T$957,8,FALSE)</f>
        <v>24.999999999999993</v>
      </c>
      <c r="G803" s="7">
        <f>VLOOKUP($C803,'time arriving work calculations'!$C$3:$T$957,13,FALSE)</f>
        <v>85.000000000000085</v>
      </c>
      <c r="H803" s="7">
        <f>VLOOKUP($C803,'time arriving work calculations'!$C$3:$T$957,18,FALSE)</f>
        <v>166.00000000000006</v>
      </c>
    </row>
    <row r="804" spans="1:8" x14ac:dyDescent="0.25">
      <c r="A804" s="6" t="s">
        <v>1096</v>
      </c>
      <c r="B804" s="6">
        <v>32580</v>
      </c>
      <c r="C804" s="6" t="s">
        <v>1097</v>
      </c>
      <c r="D804" s="6" t="str">
        <f>VLOOKUP($C804,'time arriving work calculations'!$C$3:$T$957,2,FALSE)</f>
        <v>McAllen, TX</v>
      </c>
      <c r="E804" s="10">
        <f>VLOOKUP($C804,'time arriving work calculations'!$C$3:$T$957,3,FALSE)</f>
        <v>0.29583333333333334</v>
      </c>
      <c r="F804" s="7">
        <f>VLOOKUP($C804,'time arriving work calculations'!$C$3:$T$957,8,FALSE)</f>
        <v>7.0000000000000551</v>
      </c>
      <c r="G804" s="7">
        <f>VLOOKUP($C804,'time arriving work calculations'!$C$3:$T$957,13,FALSE)</f>
        <v>55.00000000000005</v>
      </c>
      <c r="H804" s="7">
        <f>VLOOKUP($C804,'time arriving work calculations'!$C$3:$T$957,18,FALSE)</f>
        <v>126.00000000000004</v>
      </c>
    </row>
    <row r="805" spans="1:8" x14ac:dyDescent="0.25">
      <c r="A805" s="6" t="s">
        <v>1034</v>
      </c>
      <c r="B805" s="6">
        <v>31420</v>
      </c>
      <c r="C805" s="6" t="s">
        <v>1035</v>
      </c>
      <c r="D805" s="6" t="str">
        <f>VLOOKUP($C805,'time arriving work calculations'!$C$3:$T$957,2,FALSE)</f>
        <v>Macon, GA</v>
      </c>
      <c r="E805" s="10">
        <f>VLOOKUP($C805,'time arriving work calculations'!$C$3:$T$957,3,FALSE)</f>
        <v>0.29652777777777778</v>
      </c>
      <c r="F805" s="7">
        <f>VLOOKUP($C805,'time arriving work calculations'!$C$3:$T$957,8,FALSE)</f>
        <v>-3.9999999999999858</v>
      </c>
      <c r="G805" s="7">
        <f>VLOOKUP($C805,'time arriving work calculations'!$C$3:$T$957,13,FALSE)</f>
        <v>56.000000000000036</v>
      </c>
      <c r="H805" s="7">
        <f>VLOOKUP($C805,'time arriving work calculations'!$C$3:$T$957,18,FALSE)</f>
        <v>129.99999999999994</v>
      </c>
    </row>
    <row r="806" spans="1:8" x14ac:dyDescent="0.25">
      <c r="A806" s="6" t="s">
        <v>104</v>
      </c>
      <c r="B806" s="6">
        <v>12020</v>
      </c>
      <c r="C806" s="6" t="s">
        <v>105</v>
      </c>
      <c r="D806" s="6" t="str">
        <f>VLOOKUP($C806,'time arriving work calculations'!$C$3:$T$957,2,FALSE)</f>
        <v>Athens, GA</v>
      </c>
      <c r="E806" s="10">
        <f>VLOOKUP($C806,'time arriving work calculations'!$C$3:$T$957,3,FALSE)</f>
        <v>0.29583333333333334</v>
      </c>
      <c r="F806" s="7">
        <f>VLOOKUP($C806,'time arriving work calculations'!$C$3:$T$957,8,FALSE)</f>
        <v>9.9999999999999645</v>
      </c>
      <c r="G806" s="7">
        <f>VLOOKUP($C806,'time arriving work calculations'!$C$3:$T$957,13,FALSE)</f>
        <v>55.00000000000005</v>
      </c>
      <c r="H806" s="7">
        <f>VLOOKUP($C806,'time arriving work calculations'!$C$3:$T$957,18,FALSE)</f>
        <v>142.00000000000006</v>
      </c>
    </row>
    <row r="807" spans="1:8" x14ac:dyDescent="0.25">
      <c r="A807" s="6" t="s">
        <v>1732</v>
      </c>
      <c r="B807" s="6">
        <v>45700</v>
      </c>
      <c r="C807" s="6" t="s">
        <v>1733</v>
      </c>
      <c r="D807" s="6" t="str">
        <f>VLOOKUP($C807,'time arriving work calculations'!$C$3:$T$957,2,FALSE)</f>
        <v>Tifton, GA</v>
      </c>
      <c r="E807" s="10">
        <f>VLOOKUP($C807,'time arriving work calculations'!$C$3:$T$957,3,FALSE)</f>
        <v>0.29652777777777778</v>
      </c>
      <c r="F807" s="7">
        <f>VLOOKUP($C807,'time arriving work calculations'!$C$3:$T$957,8,FALSE)</f>
        <v>2.9999999999999893</v>
      </c>
      <c r="G807" s="7">
        <f>VLOOKUP($C807,'time arriving work calculations'!$C$3:$T$957,13,FALSE)</f>
        <v>52.00000000000005</v>
      </c>
      <c r="H807" s="7">
        <f>VLOOKUP($C807,'time arriving work calculations'!$C$3:$T$957,18,FALSE)</f>
        <v>98.000000000000057</v>
      </c>
    </row>
    <row r="808" spans="1:8" x14ac:dyDescent="0.25">
      <c r="A808" s="6" t="s">
        <v>1400</v>
      </c>
      <c r="B808" s="6">
        <v>38780</v>
      </c>
      <c r="C808" s="6" t="s">
        <v>1401</v>
      </c>
      <c r="D808" s="6" t="str">
        <f>VLOOKUP($C808,'time arriving work calculations'!$C$3:$T$957,2,FALSE)</f>
        <v>Portales, NM</v>
      </c>
      <c r="E808" s="10">
        <f>VLOOKUP($C808,'time arriving work calculations'!$C$3:$T$957,3,FALSE)</f>
        <v>0.26805555555555555</v>
      </c>
      <c r="F808" s="7">
        <f>VLOOKUP($C808,'time arriving work calculations'!$C$3:$T$957,8,FALSE)</f>
        <v>33.000000000000043</v>
      </c>
      <c r="G808" s="7">
        <f>VLOOKUP($C808,'time arriving work calculations'!$C$3:$T$957,13,FALSE)</f>
        <v>90.000000000000085</v>
      </c>
      <c r="H808" s="7">
        <f>VLOOKUP($C808,'time arriving work calculations'!$C$3:$T$957,18,FALSE)</f>
        <v>203.00000000000006</v>
      </c>
    </row>
    <row r="809" spans="1:8" x14ac:dyDescent="0.25">
      <c r="A809" s="6" t="s">
        <v>1436</v>
      </c>
      <c r="B809" s="6">
        <v>39580</v>
      </c>
      <c r="C809" s="6" t="s">
        <v>1437</v>
      </c>
      <c r="D809" s="6" t="str">
        <f>VLOOKUP($C809,'time arriving work calculations'!$C$3:$T$957,2,FALSE)</f>
        <v>Raleigh, NC</v>
      </c>
      <c r="E809" s="10">
        <f>VLOOKUP($C809,'time arriving work calculations'!$C$3:$T$957,3,FALSE)</f>
        <v>0.28263888888888888</v>
      </c>
      <c r="F809" s="7">
        <f>VLOOKUP($C809,'time arriving work calculations'!$C$3:$T$957,8,FALSE)</f>
        <v>22.000000000000082</v>
      </c>
      <c r="G809" s="7">
        <f>VLOOKUP($C809,'time arriving work calculations'!$C$3:$T$957,13,FALSE)</f>
        <v>79.000000000000043</v>
      </c>
      <c r="H809" s="7">
        <f>VLOOKUP($C809,'time arriving work calculations'!$C$3:$T$957,18,FALSE)</f>
        <v>143.00000000000006</v>
      </c>
    </row>
    <row r="810" spans="1:8" x14ac:dyDescent="0.25">
      <c r="A810" s="6" t="s">
        <v>556</v>
      </c>
      <c r="B810" s="6">
        <v>21540</v>
      </c>
      <c r="C810" s="6" t="s">
        <v>557</v>
      </c>
      <c r="D810" s="6" t="str">
        <f>VLOOKUP($C810,'time arriving work calculations'!$C$3:$T$957,2,FALSE)</f>
        <v>Escanaba, MI</v>
      </c>
      <c r="E810" s="10">
        <f>VLOOKUP($C810,'time arriving work calculations'!$C$3:$T$957,3,FALSE)</f>
        <v>0.30486111111111108</v>
      </c>
      <c r="F810" s="7">
        <f>VLOOKUP($C810,'time arriving work calculations'!$C$3:$T$957,8,FALSE)</f>
        <v>-22</v>
      </c>
      <c r="G810" s="7">
        <f>VLOOKUP($C810,'time arriving work calculations'!$C$3:$T$957,13,FALSE)</f>
        <v>38.000000000000107</v>
      </c>
      <c r="H810" s="7">
        <f>VLOOKUP($C810,'time arriving work calculations'!$C$3:$T$957,18,FALSE)</f>
        <v>152</v>
      </c>
    </row>
    <row r="811" spans="1:8" x14ac:dyDescent="0.25">
      <c r="A811" s="6" t="s">
        <v>10</v>
      </c>
      <c r="B811" s="6">
        <v>10180</v>
      </c>
      <c r="C811" s="6" t="s">
        <v>11</v>
      </c>
      <c r="D811" s="6" t="str">
        <f>VLOOKUP($C811,'time arriving work calculations'!$C$3:$T$957,2,FALSE)</f>
        <v>Abilene, TX</v>
      </c>
      <c r="E811" s="10">
        <f>VLOOKUP($C811,'time arriving work calculations'!$C$3:$T$957,3,FALSE)</f>
        <v>0.3</v>
      </c>
      <c r="F811" s="7">
        <f>VLOOKUP($C811,'time arriving work calculations'!$C$3:$T$957,8,FALSE)</f>
        <v>-10.999999999999961</v>
      </c>
      <c r="G811" s="7">
        <f>VLOOKUP($C811,'time arriving work calculations'!$C$3:$T$957,13,FALSE)</f>
        <v>45.000000000000078</v>
      </c>
      <c r="H811" s="7">
        <f>VLOOKUP($C811,'time arriving work calculations'!$C$3:$T$957,18,FALSE)</f>
        <v>115.00000000000007</v>
      </c>
    </row>
    <row r="812" spans="1:8" x14ac:dyDescent="0.25">
      <c r="A812" s="6" t="s">
        <v>452</v>
      </c>
      <c r="B812" s="6">
        <v>19380</v>
      </c>
      <c r="C812" s="6" t="s">
        <v>453</v>
      </c>
      <c r="D812" s="6" t="str">
        <f>VLOOKUP($C812,'time arriving work calculations'!$C$3:$T$957,2,FALSE)</f>
        <v>Dayton, OH</v>
      </c>
      <c r="E812" s="10">
        <f>VLOOKUP($C812,'time arriving work calculations'!$C$3:$T$957,3,FALSE)</f>
        <v>0.29722222222222222</v>
      </c>
      <c r="F812" s="7">
        <f>VLOOKUP($C812,'time arriving work calculations'!$C$3:$T$957,8,FALSE)</f>
        <v>-8.999999999999968</v>
      </c>
      <c r="G812" s="7">
        <f>VLOOKUP($C812,'time arriving work calculations'!$C$3:$T$957,13,FALSE)</f>
        <v>54.000000000000043</v>
      </c>
      <c r="H812" s="7">
        <f>VLOOKUP($C812,'time arriving work calculations'!$C$3:$T$957,18,FALSE)</f>
        <v>153.00000000000003</v>
      </c>
    </row>
    <row r="813" spans="1:8" x14ac:dyDescent="0.25">
      <c r="A813" s="6" t="s">
        <v>1146</v>
      </c>
      <c r="B813" s="6">
        <v>33580</v>
      </c>
      <c r="C813" s="6" t="s">
        <v>1147</v>
      </c>
      <c r="D813" s="6" t="str">
        <f>VLOOKUP($C813,'time arriving work calculations'!$C$3:$T$957,2,FALSE)</f>
        <v>Mitchell, SD</v>
      </c>
      <c r="E813" s="10">
        <f>VLOOKUP($C813,'time arriving work calculations'!$C$3:$T$957,3,FALSE)</f>
        <v>0.29375000000000001</v>
      </c>
      <c r="F813" s="7">
        <f>VLOOKUP($C813,'time arriving work calculations'!$C$3:$T$957,8,FALSE)</f>
        <v>-3.9999999999999858</v>
      </c>
      <c r="G813" s="7">
        <f>VLOOKUP($C813,'time arriving work calculations'!$C$3:$T$957,13,FALSE)</f>
        <v>51.999999999999972</v>
      </c>
      <c r="H813" s="7">
        <f>VLOOKUP($C813,'time arriving work calculations'!$C$3:$T$957,18,FALSE)</f>
        <v>110.99999999999991</v>
      </c>
    </row>
    <row r="814" spans="1:8" x14ac:dyDescent="0.25">
      <c r="A814" s="6" t="s">
        <v>86</v>
      </c>
      <c r="B814" s="6">
        <v>11660</v>
      </c>
      <c r="C814" s="6" t="s">
        <v>87</v>
      </c>
      <c r="D814" s="6" t="str">
        <f>VLOOKUP($C814,'time arriving work calculations'!$C$3:$T$957,2,FALSE)</f>
        <v>Arkadelphia, AR</v>
      </c>
      <c r="E814" s="10">
        <f>VLOOKUP($C814,'time arriving work calculations'!$C$3:$T$957,3,FALSE)</f>
        <v>0.28125</v>
      </c>
      <c r="F814" s="7">
        <f>VLOOKUP($C814,'time arriving work calculations'!$C$3:$T$957,8,FALSE)</f>
        <v>15.000000000000027</v>
      </c>
      <c r="G814" s="7">
        <f>VLOOKUP($C814,'time arriving work calculations'!$C$3:$T$957,13,FALSE)</f>
        <v>72.000000000000057</v>
      </c>
      <c r="H814" s="7">
        <f>VLOOKUP($C814,'time arriving work calculations'!$C$3:$T$957,18,FALSE)</f>
        <v>217.00000000000003</v>
      </c>
    </row>
    <row r="815" spans="1:8" x14ac:dyDescent="0.25">
      <c r="A815" s="6" t="s">
        <v>746</v>
      </c>
      <c r="B815" s="6">
        <v>25540</v>
      </c>
      <c r="C815" s="6" t="s">
        <v>747</v>
      </c>
      <c r="D815" s="6" t="str">
        <f>VLOOKUP($C815,'time arriving work calculations'!$C$3:$T$957,2,FALSE)</f>
        <v>Hartford, CT</v>
      </c>
      <c r="E815" s="10">
        <f>VLOOKUP($C815,'time arriving work calculations'!$C$3:$T$957,3,FALSE)</f>
        <v>0.26527777777777778</v>
      </c>
      <c r="F815" s="7">
        <f>VLOOKUP($C815,'time arriving work calculations'!$C$3:$T$957,8,FALSE)</f>
        <v>41.000000000000014</v>
      </c>
      <c r="G815" s="7">
        <f>VLOOKUP($C815,'time arriving work calculations'!$C$3:$T$957,13,FALSE)</f>
        <v>103.00000000000003</v>
      </c>
      <c r="H815" s="7">
        <f>VLOOKUP($C815,'time arriving work calculations'!$C$3:$T$957,18,FALSE)</f>
        <v>171.00000000000006</v>
      </c>
    </row>
    <row r="816" spans="1:8" x14ac:dyDescent="0.25">
      <c r="A816" s="6" t="s">
        <v>868</v>
      </c>
      <c r="B816" s="6">
        <v>27940</v>
      </c>
      <c r="C816" s="6" t="s">
        <v>869</v>
      </c>
      <c r="D816" s="6" t="str">
        <f>VLOOKUP($C816,'time arriving work calculations'!$C$3:$T$957,2,FALSE)</f>
        <v>Juneau, AK</v>
      </c>
      <c r="E816" s="10">
        <f>VLOOKUP($C816,'time arriving work calculations'!$C$3:$T$957,3,FALSE)</f>
        <v>0.2673611111111111</v>
      </c>
      <c r="F816" s="7">
        <f>VLOOKUP($C816,'time arriving work calculations'!$C$3:$T$957,8,FALSE)</f>
        <v>47.999999999999986</v>
      </c>
      <c r="G816" s="7">
        <f>VLOOKUP($C816,'time arriving work calculations'!$C$3:$T$957,13,FALSE)</f>
        <v>92.000000000000085</v>
      </c>
      <c r="H816" s="7">
        <f>VLOOKUP($C816,'time arriving work calculations'!$C$3:$T$957,18,FALSE)</f>
        <v>136.00000000000006</v>
      </c>
    </row>
    <row r="817" spans="1:8" x14ac:dyDescent="0.25">
      <c r="A817" s="6" t="s">
        <v>1244</v>
      </c>
      <c r="B817" s="6">
        <v>35660</v>
      </c>
      <c r="C817" s="6" t="s">
        <v>1245</v>
      </c>
      <c r="D817" s="6" t="str">
        <f>VLOOKUP($C817,'time arriving work calculations'!$C$3:$T$957,2,FALSE)</f>
        <v>Niles, MI</v>
      </c>
      <c r="E817" s="10">
        <f>VLOOKUP($C817,'time arriving work calculations'!$C$3:$T$957,3,FALSE)</f>
        <v>0.3034722222222222</v>
      </c>
      <c r="F817" s="7">
        <f>VLOOKUP($C817,'time arriving work calculations'!$C$3:$T$957,8,FALSE)</f>
        <v>-16.000000000000021</v>
      </c>
      <c r="G817" s="7">
        <f>VLOOKUP($C817,'time arriving work calculations'!$C$3:$T$957,13,FALSE)</f>
        <v>44.000000000000085</v>
      </c>
      <c r="H817" s="7">
        <f>VLOOKUP($C817,'time arriving work calculations'!$C$3:$T$957,18,FALSE)</f>
        <v>136.00000000000006</v>
      </c>
    </row>
    <row r="818" spans="1:8" x14ac:dyDescent="0.25">
      <c r="A818" s="6" t="s">
        <v>1314</v>
      </c>
      <c r="B818" s="6">
        <v>37060</v>
      </c>
      <c r="C818" s="6" t="s">
        <v>1315</v>
      </c>
      <c r="D818" s="6" t="str">
        <f>VLOOKUP($C818,'time arriving work calculations'!$C$3:$T$957,2,FALSE)</f>
        <v>Oxford, MS</v>
      </c>
      <c r="E818" s="10">
        <f>VLOOKUP($C818,'time arriving work calculations'!$C$3:$T$957,3,FALSE)</f>
        <v>0.27152777777777776</v>
      </c>
      <c r="F818" s="7">
        <f>VLOOKUP($C818,'time arriving work calculations'!$C$3:$T$957,8,FALSE)</f>
        <v>35.000000000000036</v>
      </c>
      <c r="G818" s="7">
        <f>VLOOKUP($C818,'time arriving work calculations'!$C$3:$T$957,13,FALSE)</f>
        <v>86.000000000000099</v>
      </c>
      <c r="H818" s="7">
        <f>VLOOKUP($C818,'time arriving work calculations'!$C$3:$T$957,18,FALSE)</f>
        <v>168.00000000000006</v>
      </c>
    </row>
    <row r="819" spans="1:8" x14ac:dyDescent="0.25">
      <c r="A819" s="6" t="s">
        <v>1664</v>
      </c>
      <c r="B819" s="6">
        <v>44340</v>
      </c>
      <c r="C819" s="6" t="s">
        <v>1665</v>
      </c>
      <c r="D819" s="6" t="str">
        <f>VLOOKUP($C819,'time arriving work calculations'!$C$3:$T$957,2,FALSE)</f>
        <v>Statesboro, GA</v>
      </c>
      <c r="E819" s="10">
        <f>VLOOKUP($C819,'time arriving work calculations'!$C$3:$T$957,3,FALSE)</f>
        <v>0.29166666666666669</v>
      </c>
      <c r="F819" s="7">
        <f>VLOOKUP($C819,'time arriving work calculations'!$C$3:$T$957,8,FALSE)</f>
        <v>-4.0000000000000657</v>
      </c>
      <c r="G819" s="7">
        <f>VLOOKUP($C819,'time arriving work calculations'!$C$3:$T$957,13,FALSE)</f>
        <v>60.000000000000021</v>
      </c>
      <c r="H819" s="7">
        <f>VLOOKUP($C819,'time arriving work calculations'!$C$3:$T$957,18,FALSE)</f>
        <v>171.00000000000006</v>
      </c>
    </row>
    <row r="820" spans="1:8" x14ac:dyDescent="0.25">
      <c r="A820" s="6" t="s">
        <v>122</v>
      </c>
      <c r="B820" s="6">
        <v>12420</v>
      </c>
      <c r="C820" s="6" t="s">
        <v>123</v>
      </c>
      <c r="D820" s="6" t="str">
        <f>VLOOKUP($C820,'time arriving work calculations'!$C$3:$T$957,2,FALSE)</f>
        <v>Austin, TX</v>
      </c>
      <c r="E820" s="10">
        <f>VLOOKUP($C820,'time arriving work calculations'!$C$3:$T$957,3,FALSE)</f>
        <v>0.29444444444444445</v>
      </c>
      <c r="F820" s="7">
        <f>VLOOKUP($C820,'time arriving work calculations'!$C$3:$T$957,8,FALSE)</f>
        <v>4.0000000000000657</v>
      </c>
      <c r="G820" s="7">
        <f>VLOOKUP($C820,'time arriving work calculations'!$C$3:$T$957,13,FALSE)</f>
        <v>62.000000000000014</v>
      </c>
      <c r="H820" s="7">
        <f>VLOOKUP($C820,'time arriving work calculations'!$C$3:$T$957,18,FALSE)</f>
        <v>139.00000000000006</v>
      </c>
    </row>
    <row r="821" spans="1:8" x14ac:dyDescent="0.25">
      <c r="A821" s="6" t="s">
        <v>66</v>
      </c>
      <c r="B821" s="6">
        <v>11260</v>
      </c>
      <c r="C821" s="6" t="s">
        <v>67</v>
      </c>
      <c r="D821" s="6" t="str">
        <f>VLOOKUP($C821,'time arriving work calculations'!$C$3:$T$957,2,FALSE)</f>
        <v>Anchorage, AK</v>
      </c>
      <c r="E821" s="10">
        <f>VLOOKUP($C821,'time arriving work calculations'!$C$3:$T$957,3,FALSE)</f>
        <v>0.30902777777777779</v>
      </c>
      <c r="F821" s="7">
        <f>VLOOKUP($C821,'time arriving work calculations'!$C$3:$T$957,8,FALSE)</f>
        <v>-29.000000000000057</v>
      </c>
      <c r="G821" s="7">
        <f>VLOOKUP($C821,'time arriving work calculations'!$C$3:$T$957,13,FALSE)</f>
        <v>36.000000000000028</v>
      </c>
      <c r="H821" s="7">
        <f>VLOOKUP($C821,'time arriving work calculations'!$C$3:$T$957,18,FALSE)</f>
        <v>119.00000000000006</v>
      </c>
    </row>
    <row r="822" spans="1:8" x14ac:dyDescent="0.25">
      <c r="A822" s="6" t="s">
        <v>1106</v>
      </c>
      <c r="B822" s="6">
        <v>32780</v>
      </c>
      <c r="C822" s="6" t="s">
        <v>1107</v>
      </c>
      <c r="D822" s="6" t="str">
        <f>VLOOKUP($C822,'time arriving work calculations'!$C$3:$T$957,2,FALSE)</f>
        <v>Medford, OR</v>
      </c>
      <c r="E822" s="10">
        <f>VLOOKUP($C822,'time arriving work calculations'!$C$3:$T$957,3,FALSE)</f>
        <v>0.27986111111111112</v>
      </c>
      <c r="F822" s="7">
        <f>VLOOKUP($C822,'time arriving work calculations'!$C$3:$T$957,8,FALSE)</f>
        <v>13.99999999999995</v>
      </c>
      <c r="G822" s="7">
        <f>VLOOKUP($C822,'time arriving work calculations'!$C$3:$T$957,13,FALSE)</f>
        <v>77.000000000000043</v>
      </c>
      <c r="H822" s="7">
        <f>VLOOKUP($C822,'time arriving work calculations'!$C$3:$T$957,18,FALSE)</f>
        <v>171.00000000000006</v>
      </c>
    </row>
    <row r="823" spans="1:8" x14ac:dyDescent="0.25">
      <c r="A823" s="6" t="s">
        <v>436</v>
      </c>
      <c r="B823" s="6">
        <v>19060</v>
      </c>
      <c r="C823" s="6" t="s">
        <v>437</v>
      </c>
      <c r="D823" s="6" t="str">
        <f>VLOOKUP($C823,'time arriving work calculations'!$C$3:$T$957,2,FALSE)</f>
        <v>Cumberland, MD</v>
      </c>
      <c r="E823" s="10">
        <f>VLOOKUP($C823,'time arriving work calculations'!$C$3:$T$957,3,FALSE)</f>
        <v>0.28263888888888888</v>
      </c>
      <c r="F823" s="7">
        <f>VLOOKUP($C823,'time arriving work calculations'!$C$3:$T$957,8,FALSE)</f>
        <v>0.99999999999991651</v>
      </c>
      <c r="G823" s="7">
        <f>VLOOKUP($C823,'time arriving work calculations'!$C$3:$T$957,13,FALSE)</f>
        <v>74.000000000000057</v>
      </c>
      <c r="H823" s="7">
        <f>VLOOKUP($C823,'time arriving work calculations'!$C$3:$T$957,18,FALSE)</f>
        <v>226.00000000000006</v>
      </c>
    </row>
    <row r="824" spans="1:8" x14ac:dyDescent="0.25">
      <c r="A824" s="6" t="s">
        <v>1906</v>
      </c>
      <c r="B824" s="6">
        <v>49660</v>
      </c>
      <c r="C824" s="6" t="s">
        <v>1907</v>
      </c>
      <c r="D824" s="6" t="str">
        <f>VLOOKUP($C824,'time arriving work calculations'!$C$3:$T$957,2,FALSE)</f>
        <v>Youngstown, OH</v>
      </c>
      <c r="E824" s="10">
        <f>VLOOKUP($C824,'time arriving work calculations'!$C$3:$T$957,3,FALSE)</f>
        <v>0.28750000000000003</v>
      </c>
      <c r="F824" s="7">
        <f>VLOOKUP($C824,'time arriving work calculations'!$C$3:$T$957,8,FALSE)</f>
        <v>-1.0000000000000764</v>
      </c>
      <c r="G824" s="7">
        <f>VLOOKUP($C824,'time arriving work calculations'!$C$3:$T$957,13,FALSE)</f>
        <v>68</v>
      </c>
      <c r="H824" s="7">
        <f>VLOOKUP($C824,'time arriving work calculations'!$C$3:$T$957,18,FALSE)</f>
        <v>179</v>
      </c>
    </row>
    <row r="825" spans="1:8" x14ac:dyDescent="0.25">
      <c r="A825" s="6" t="s">
        <v>1530</v>
      </c>
      <c r="B825" s="6">
        <v>41620</v>
      </c>
      <c r="C825" s="6" t="s">
        <v>1531</v>
      </c>
      <c r="D825" s="6" t="str">
        <f>VLOOKUP($C825,'time arriving work calculations'!$C$3:$T$957,2,FALSE)</f>
        <v>Salt Lake City, UT</v>
      </c>
      <c r="E825" s="10">
        <f>VLOOKUP($C825,'time arriving work calculations'!$C$3:$T$957,3,FALSE)</f>
        <v>0.29097222222222224</v>
      </c>
      <c r="F825" s="7">
        <f>VLOOKUP($C825,'time arriving work calculations'!$C$3:$T$957,8,FALSE)</f>
        <v>-1.9999999999999929</v>
      </c>
      <c r="G825" s="7">
        <f>VLOOKUP($C825,'time arriving work calculations'!$C$3:$T$957,13,FALSE)</f>
        <v>65.000000000000014</v>
      </c>
      <c r="H825" s="7">
        <f>VLOOKUP($C825,'time arriving work calculations'!$C$3:$T$957,18,FALSE)</f>
        <v>142.00000000000006</v>
      </c>
    </row>
    <row r="826" spans="1:8" x14ac:dyDescent="0.25">
      <c r="A826" s="6" t="s">
        <v>1084</v>
      </c>
      <c r="B826" s="6">
        <v>32340</v>
      </c>
      <c r="C826" s="6" t="s">
        <v>1085</v>
      </c>
      <c r="D826" s="6" t="str">
        <f>VLOOKUP($C826,'time arriving work calculations'!$C$3:$T$957,2,FALSE)</f>
        <v>Maryville, MO</v>
      </c>
      <c r="E826" s="10">
        <f>VLOOKUP($C826,'time arriving work calculations'!$C$3:$T$957,3,FALSE)</f>
        <v>0.28541666666666665</v>
      </c>
      <c r="F826" s="7">
        <f>VLOOKUP($C826,'time arriving work calculations'!$C$3:$T$957,8,FALSE)</f>
        <v>0</v>
      </c>
      <c r="G826" s="7">
        <f>VLOOKUP($C826,'time arriving work calculations'!$C$3:$T$957,13,FALSE)</f>
        <v>64</v>
      </c>
      <c r="H826" s="7">
        <f>VLOOKUP($C826,'time arriving work calculations'!$C$3:$T$957,18,FALSE)</f>
        <v>282.99999999999994</v>
      </c>
    </row>
    <row r="827" spans="1:8" x14ac:dyDescent="0.25">
      <c r="A827" s="6" t="s">
        <v>1486</v>
      </c>
      <c r="B827" s="6">
        <v>40620</v>
      </c>
      <c r="C827" s="6" t="s">
        <v>1487</v>
      </c>
      <c r="D827" s="6" t="str">
        <f>VLOOKUP($C827,'time arriving work calculations'!$C$3:$T$957,2,FALSE)</f>
        <v>Rolla, MO</v>
      </c>
      <c r="E827" s="10">
        <f>VLOOKUP($C827,'time arriving work calculations'!$C$3:$T$957,3,FALSE)</f>
        <v>0.27708333333333335</v>
      </c>
      <c r="F827" s="7">
        <f>VLOOKUP($C827,'time arriving work calculations'!$C$3:$T$957,8,FALSE)</f>
        <v>15.999999999999943</v>
      </c>
      <c r="G827" s="7">
        <f>VLOOKUP($C827,'time arriving work calculations'!$C$3:$T$957,13,FALSE)</f>
        <v>78.000000000000043</v>
      </c>
      <c r="H827" s="7">
        <f>VLOOKUP($C827,'time arriving work calculations'!$C$3:$T$957,18,FALSE)</f>
        <v>161.99999999999997</v>
      </c>
    </row>
    <row r="828" spans="1:8" x14ac:dyDescent="0.25">
      <c r="A828" s="6" t="s">
        <v>846</v>
      </c>
      <c r="B828" s="6">
        <v>27460</v>
      </c>
      <c r="C828" s="6" t="s">
        <v>847</v>
      </c>
      <c r="D828" s="6" t="str">
        <f>VLOOKUP($C828,'time arriving work calculations'!$C$3:$T$957,2,FALSE)</f>
        <v>Jamestown, NY</v>
      </c>
      <c r="E828" s="10">
        <f>VLOOKUP($C828,'time arriving work calculations'!$C$3:$T$957,3,FALSE)</f>
        <v>0.28402777777777777</v>
      </c>
      <c r="F828" s="7">
        <f>VLOOKUP($C828,'time arriving work calculations'!$C$3:$T$957,8,FALSE)</f>
        <v>1.9999999999999929</v>
      </c>
      <c r="G828" s="7">
        <f>VLOOKUP($C828,'time arriving work calculations'!$C$3:$T$957,13,FALSE)</f>
        <v>70.000000000000071</v>
      </c>
      <c r="H828" s="7">
        <f>VLOOKUP($C828,'time arriving work calculations'!$C$3:$T$957,18,FALSE)</f>
        <v>183.00000000000006</v>
      </c>
    </row>
    <row r="829" spans="1:8" x14ac:dyDescent="0.25">
      <c r="A829" s="6" t="s">
        <v>714</v>
      </c>
      <c r="B829" s="6">
        <v>24860</v>
      </c>
      <c r="C829" s="6" t="s">
        <v>715</v>
      </c>
      <c r="D829" s="6" t="str">
        <f>VLOOKUP($C829,'time arriving work calculations'!$C$3:$T$957,2,FALSE)</f>
        <v>Greenville, SC</v>
      </c>
      <c r="E829" s="10">
        <f>VLOOKUP($C829,'time arriving work calculations'!$C$3:$T$957,3,FALSE)</f>
        <v>0.29305555555555557</v>
      </c>
      <c r="F829" s="7">
        <f>VLOOKUP($C829,'time arriving work calculations'!$C$3:$T$957,8,FALSE)</f>
        <v>8.0000000000000515</v>
      </c>
      <c r="G829" s="7">
        <f>VLOOKUP($C829,'time arriving work calculations'!$C$3:$T$957,13,FALSE)</f>
        <v>62.000000000000014</v>
      </c>
      <c r="H829" s="7">
        <f>VLOOKUP($C829,'time arriving work calculations'!$C$3:$T$957,18,FALSE)</f>
        <v>138</v>
      </c>
    </row>
    <row r="830" spans="1:8" x14ac:dyDescent="0.25">
      <c r="A830" s="6" t="s">
        <v>1020</v>
      </c>
      <c r="B830" s="6">
        <v>31100</v>
      </c>
      <c r="C830" s="6" t="s">
        <v>1021</v>
      </c>
      <c r="D830" s="6" t="str">
        <f>VLOOKUP($C830,'time arriving work calculations'!$C$3:$T$957,2,FALSE)</f>
        <v>Los Angeles, CA</v>
      </c>
      <c r="E830" s="10">
        <f>VLOOKUP($C830,'time arriving work calculations'!$C$3:$T$957,3,FALSE)</f>
        <v>0.2673611111111111</v>
      </c>
      <c r="F830" s="7">
        <f>VLOOKUP($C830,'time arriving work calculations'!$C$3:$T$957,8,FALSE)</f>
        <v>31.00000000000005</v>
      </c>
      <c r="G830" s="7">
        <f>VLOOKUP($C830,'time arriving work calculations'!$C$3:$T$957,13,FALSE)</f>
        <v>103.00000000000003</v>
      </c>
      <c r="H830" s="7">
        <f>VLOOKUP($C830,'time arriving work calculations'!$C$3:$T$957,18,FALSE)</f>
        <v>187.00000000000006</v>
      </c>
    </row>
    <row r="831" spans="1:8" x14ac:dyDescent="0.25">
      <c r="A831" s="6" t="s">
        <v>176</v>
      </c>
      <c r="B831" s="6">
        <v>13540</v>
      </c>
      <c r="C831" s="6" t="s">
        <v>177</v>
      </c>
      <c r="D831" s="6" t="str">
        <f>VLOOKUP($C831,'time arriving work calculations'!$C$3:$T$957,2,FALSE)</f>
        <v>Bennington, VT</v>
      </c>
      <c r="E831" s="10">
        <f>VLOOKUP($C831,'time arriving work calculations'!$C$3:$T$957,3,FALSE)</f>
        <v>0.26666666666666666</v>
      </c>
      <c r="F831" s="7">
        <f>VLOOKUP($C831,'time arriving work calculations'!$C$3:$T$957,8,FALSE)</f>
        <v>37.000000000000028</v>
      </c>
      <c r="G831" s="7">
        <f>VLOOKUP($C831,'time arriving work calculations'!$C$3:$T$957,13,FALSE)</f>
        <v>96.000000000000057</v>
      </c>
      <c r="H831" s="7">
        <f>VLOOKUP($C831,'time arriving work calculations'!$C$3:$T$957,18,FALSE)</f>
        <v>160</v>
      </c>
    </row>
    <row r="832" spans="1:8" x14ac:dyDescent="0.25">
      <c r="A832" s="6" t="s">
        <v>12</v>
      </c>
      <c r="B832" s="6">
        <v>10220</v>
      </c>
      <c r="C832" s="6" t="s">
        <v>13</v>
      </c>
      <c r="D832" s="6" t="str">
        <f>VLOOKUP($C832,'time arriving work calculations'!$C$3:$T$957,2,FALSE)</f>
        <v>Ada, OK</v>
      </c>
      <c r="E832" s="10">
        <f>VLOOKUP($C832,'time arriving work calculations'!$C$3:$T$957,3,FALSE)</f>
        <v>0.29097222222222224</v>
      </c>
      <c r="F832" s="7">
        <f>VLOOKUP($C832,'time arriving work calculations'!$C$3:$T$957,8,FALSE)</f>
        <v>11.999999999999957</v>
      </c>
      <c r="G832" s="7">
        <f>VLOOKUP($C832,'time arriving work calculations'!$C$3:$T$957,13,FALSE)</f>
        <v>59.000000000000036</v>
      </c>
      <c r="H832" s="7">
        <f>VLOOKUP($C832,'time arriving work calculations'!$C$3:$T$957,18,FALSE)</f>
        <v>116</v>
      </c>
    </row>
    <row r="833" spans="1:8" x14ac:dyDescent="0.25">
      <c r="A833" s="6" t="s">
        <v>88</v>
      </c>
      <c r="B833" s="6">
        <v>11700</v>
      </c>
      <c r="C833" s="6" t="s">
        <v>89</v>
      </c>
      <c r="D833" s="6" t="str">
        <f>VLOOKUP($C833,'time arriving work calculations'!$C$3:$T$957,2,FALSE)</f>
        <v>Asheville, NC</v>
      </c>
      <c r="E833" s="10">
        <f>VLOOKUP($C833,'time arriving work calculations'!$C$3:$T$957,3,FALSE)</f>
        <v>0.29375000000000001</v>
      </c>
      <c r="F833" s="7">
        <f>VLOOKUP($C833,'time arriving work calculations'!$C$3:$T$957,8,FALSE)</f>
        <v>5.0000000000000622</v>
      </c>
      <c r="G833" s="7">
        <f>VLOOKUP($C833,'time arriving work calculations'!$C$3:$T$957,13,FALSE)</f>
        <v>62.000000000000014</v>
      </c>
      <c r="H833" s="7">
        <f>VLOOKUP($C833,'time arriving work calculations'!$C$3:$T$957,18,FALSE)</f>
        <v>133</v>
      </c>
    </row>
    <row r="834" spans="1:8" x14ac:dyDescent="0.25">
      <c r="A834" s="6" t="s">
        <v>1202</v>
      </c>
      <c r="B834" s="6">
        <v>34740</v>
      </c>
      <c r="C834" s="6" t="s">
        <v>1203</v>
      </c>
      <c r="D834" s="6" t="str">
        <f>VLOOKUP($C834,'time arriving work calculations'!$C$3:$T$957,2,FALSE)</f>
        <v>Muskegon, MI</v>
      </c>
      <c r="E834" s="10">
        <f>VLOOKUP($C834,'time arriving work calculations'!$C$3:$T$957,3,FALSE)</f>
        <v>0.30277777777777776</v>
      </c>
      <c r="F834" s="7">
        <f>VLOOKUP($C834,'time arriving work calculations'!$C$3:$T$957,8,FALSE)</f>
        <v>-26.999999999999986</v>
      </c>
      <c r="G834" s="7">
        <f>VLOOKUP($C834,'time arriving work calculations'!$C$3:$T$957,13,FALSE)</f>
        <v>46.000000000000078</v>
      </c>
      <c r="H834" s="7">
        <f>VLOOKUP($C834,'time arriving work calculations'!$C$3:$T$957,18,FALSE)</f>
        <v>179.00000000000009</v>
      </c>
    </row>
    <row r="835" spans="1:8" x14ac:dyDescent="0.25">
      <c r="A835" s="6" t="s">
        <v>1710</v>
      </c>
      <c r="B835" s="6">
        <v>45300</v>
      </c>
      <c r="C835" s="6" t="s">
        <v>1711</v>
      </c>
      <c r="D835" s="6" t="str">
        <f>VLOOKUP($C835,'time arriving work calculations'!$C$3:$T$957,2,FALSE)</f>
        <v>Tampa, FL</v>
      </c>
      <c r="E835" s="10">
        <f>VLOOKUP($C835,'time arriving work calculations'!$C$3:$T$957,3,FALSE)</f>
        <v>0.29375000000000001</v>
      </c>
      <c r="F835" s="7">
        <f>VLOOKUP($C835,'time arriving work calculations'!$C$3:$T$957,8,FALSE)</f>
        <v>0.99999999999999645</v>
      </c>
      <c r="G835" s="7">
        <f>VLOOKUP($C835,'time arriving work calculations'!$C$3:$T$957,13,FALSE)</f>
        <v>64</v>
      </c>
      <c r="H835" s="7">
        <f>VLOOKUP($C835,'time arriving work calculations'!$C$3:$T$957,18,FALSE)</f>
        <v>133.99999999999994</v>
      </c>
    </row>
    <row r="836" spans="1:8" x14ac:dyDescent="0.25">
      <c r="A836" s="6" t="s">
        <v>682</v>
      </c>
      <c r="B836" s="6">
        <v>24220</v>
      </c>
      <c r="C836" s="6" t="s">
        <v>683</v>
      </c>
      <c r="D836" s="6" t="str">
        <f>VLOOKUP($C836,'time arriving work calculations'!$C$3:$T$957,2,FALSE)</f>
        <v>Grand Forks, ND</v>
      </c>
      <c r="E836" s="10">
        <f>VLOOKUP($C836,'time arriving work calculations'!$C$3:$T$957,3,FALSE)</f>
        <v>0.29097222222222224</v>
      </c>
      <c r="F836" s="7">
        <f>VLOOKUP($C836,'time arriving work calculations'!$C$3:$T$957,8,FALSE)</f>
        <v>7.9999999999999716</v>
      </c>
      <c r="G836" s="7">
        <f>VLOOKUP($C836,'time arriving work calculations'!$C$3:$T$957,13,FALSE)</f>
        <v>58.000000000000028</v>
      </c>
      <c r="H836" s="7">
        <f>VLOOKUP($C836,'time arriving work calculations'!$C$3:$T$957,18,FALSE)</f>
        <v>134.00000000000009</v>
      </c>
    </row>
    <row r="837" spans="1:8" x14ac:dyDescent="0.25">
      <c r="A837" s="6" t="s">
        <v>1898</v>
      </c>
      <c r="B837" s="6">
        <v>49460</v>
      </c>
      <c r="C837" s="6" t="s">
        <v>1899</v>
      </c>
      <c r="D837" s="6" t="str">
        <f>VLOOKUP($C837,'time arriving work calculations'!$C$3:$T$957,2,FALSE)</f>
        <v>Yankton, SD</v>
      </c>
      <c r="E837" s="10">
        <f>VLOOKUP($C837,'time arriving work calculations'!$C$3:$T$957,3,FALSE)</f>
        <v>0.29236111111111113</v>
      </c>
      <c r="F837" s="7">
        <f>VLOOKUP($C837,'time arriving work calculations'!$C$3:$T$957,8,FALSE)</f>
        <v>-7.0000000000000551</v>
      </c>
      <c r="G837" s="7">
        <f>VLOOKUP($C837,'time arriving work calculations'!$C$3:$T$957,13,FALSE)</f>
        <v>54.999999999999964</v>
      </c>
      <c r="H837" s="7">
        <f>VLOOKUP($C837,'time arriving work calculations'!$C$3:$T$957,18,FALSE)</f>
        <v>137</v>
      </c>
    </row>
    <row r="838" spans="1:8" x14ac:dyDescent="0.25">
      <c r="A838" s="6" t="s">
        <v>1506</v>
      </c>
      <c r="B838" s="6">
        <v>40980</v>
      </c>
      <c r="C838" s="6" t="s">
        <v>1507</v>
      </c>
      <c r="D838" s="6" t="str">
        <f>VLOOKUP($C838,'time arriving work calculations'!$C$3:$T$957,2,FALSE)</f>
        <v>Saginaw, MI</v>
      </c>
      <c r="E838" s="10">
        <f>VLOOKUP($C838,'time arriving work calculations'!$C$3:$T$957,3,FALSE)</f>
        <v>0.29652777777777778</v>
      </c>
      <c r="F838" s="7">
        <f>VLOOKUP($C838,'time arriving work calculations'!$C$3:$T$957,8,FALSE)</f>
        <v>-10.000000000000044</v>
      </c>
      <c r="G838" s="7">
        <f>VLOOKUP($C838,'time arriving work calculations'!$C$3:$T$957,13,FALSE)</f>
        <v>56.000000000000036</v>
      </c>
      <c r="H838" s="7">
        <f>VLOOKUP($C838,'time arriving work calculations'!$C$3:$T$957,18,FALSE)</f>
        <v>163</v>
      </c>
    </row>
    <row r="839" spans="1:8" x14ac:dyDescent="0.25">
      <c r="A839" s="6" t="s">
        <v>1562</v>
      </c>
      <c r="B839" s="6">
        <v>42300</v>
      </c>
      <c r="C839" s="6" t="s">
        <v>1563</v>
      </c>
      <c r="D839" s="6" t="str">
        <f>VLOOKUP($C839,'time arriving work calculations'!$C$3:$T$957,2,FALSE)</f>
        <v>Sault Ste. Marie, MI</v>
      </c>
      <c r="E839" s="10">
        <f>VLOOKUP($C839,'time arriving work calculations'!$C$3:$T$957,3,FALSE)</f>
        <v>0.29722222222222222</v>
      </c>
      <c r="F839" s="7">
        <f>VLOOKUP($C839,'time arriving work calculations'!$C$3:$T$957,8,FALSE)</f>
        <v>-7.9999999999999716</v>
      </c>
      <c r="G839" s="7">
        <f>VLOOKUP($C839,'time arriving work calculations'!$C$3:$T$957,13,FALSE)</f>
        <v>50.000000000000057</v>
      </c>
      <c r="H839" s="7">
        <f>VLOOKUP($C839,'time arriving work calculations'!$C$3:$T$957,18,FALSE)</f>
        <v>166.00000000000006</v>
      </c>
    </row>
    <row r="840" spans="1:8" x14ac:dyDescent="0.25">
      <c r="A840" s="6" t="s">
        <v>1328</v>
      </c>
      <c r="B840" s="6">
        <v>37380</v>
      </c>
      <c r="C840" s="6" t="s">
        <v>1329</v>
      </c>
      <c r="D840" s="6" t="str">
        <f>VLOOKUP($C840,'time arriving work calculations'!$C$3:$T$957,2,FALSE)</f>
        <v>Palm Coast, FL</v>
      </c>
      <c r="E840" s="10">
        <f>VLOOKUP($C840,'time arriving work calculations'!$C$3:$T$957,3,FALSE)</f>
        <v>0.28958333333333336</v>
      </c>
      <c r="F840" s="7">
        <f>VLOOKUP($C840,'time arriving work calculations'!$C$3:$T$957,8,FALSE)</f>
        <v>6.9999999999999751</v>
      </c>
      <c r="G840" s="7">
        <f>VLOOKUP($C840,'time arriving work calculations'!$C$3:$T$957,13,FALSE)</f>
        <v>69</v>
      </c>
      <c r="H840" s="7">
        <f>VLOOKUP($C840,'time arriving work calculations'!$C$3:$T$957,18,FALSE)</f>
        <v>147.00000000000006</v>
      </c>
    </row>
    <row r="841" spans="1:8" x14ac:dyDescent="0.25">
      <c r="A841" s="6" t="s">
        <v>1190</v>
      </c>
      <c r="B841" s="6">
        <v>34500</v>
      </c>
      <c r="C841" s="6" t="s">
        <v>1191</v>
      </c>
      <c r="D841" s="6" t="str">
        <f>VLOOKUP($C841,'time arriving work calculations'!$C$3:$T$957,2,FALSE)</f>
        <v>Mount Vernon, IL</v>
      </c>
      <c r="E841" s="10">
        <f>VLOOKUP($C841,'time arriving work calculations'!$C$3:$T$957,3,FALSE)</f>
        <v>0.26944444444444443</v>
      </c>
      <c r="F841" s="7">
        <f>VLOOKUP($C841,'time arriving work calculations'!$C$3:$T$957,8,FALSE)</f>
        <v>23.999999999999993</v>
      </c>
      <c r="G841" s="7">
        <f>VLOOKUP($C841,'time arriving work calculations'!$C$3:$T$957,13,FALSE)</f>
        <v>94.000000000000071</v>
      </c>
      <c r="H841" s="7">
        <f>VLOOKUP($C841,'time arriving work calculations'!$C$3:$T$957,18,FALSE)</f>
        <v>222</v>
      </c>
    </row>
    <row r="842" spans="1:8" x14ac:dyDescent="0.25">
      <c r="A842" s="6" t="s">
        <v>1574</v>
      </c>
      <c r="B842" s="6">
        <v>42540</v>
      </c>
      <c r="C842" s="6" t="s">
        <v>1575</v>
      </c>
      <c r="D842" s="6" t="str">
        <f>VLOOKUP($C842,'time arriving work calculations'!$C$3:$T$957,2,FALSE)</f>
        <v>Scranton, PA</v>
      </c>
      <c r="E842" s="10">
        <f>VLOOKUP($C842,'time arriving work calculations'!$C$3:$T$957,3,FALSE)</f>
        <v>0.27430555555555552</v>
      </c>
      <c r="F842" s="7">
        <f>VLOOKUP($C842,'time arriving work calculations'!$C$3:$T$957,8,FALSE)</f>
        <v>19.000000000000014</v>
      </c>
      <c r="G842" s="7">
        <f>VLOOKUP($C842,'time arriving work calculations'!$C$3:$T$957,13,FALSE)</f>
        <v>88.000000000000085</v>
      </c>
      <c r="H842" s="7">
        <f>VLOOKUP($C842,'time arriving work calculations'!$C$3:$T$957,18,FALSE)</f>
        <v>173</v>
      </c>
    </row>
    <row r="843" spans="1:8" x14ac:dyDescent="0.25">
      <c r="A843" s="6" t="s">
        <v>1874</v>
      </c>
      <c r="B843" s="6">
        <v>48900</v>
      </c>
      <c r="C843" s="6" t="s">
        <v>1875</v>
      </c>
      <c r="D843" s="6" t="str">
        <f>VLOOKUP($C843,'time arriving work calculations'!$C$3:$T$957,2,FALSE)</f>
        <v>Wilmington, NC</v>
      </c>
      <c r="E843" s="10">
        <f>VLOOKUP($C843,'time arriving work calculations'!$C$3:$T$957,3,FALSE)</f>
        <v>0.28055555555555556</v>
      </c>
      <c r="F843" s="7">
        <f>VLOOKUP($C843,'time arriving work calculations'!$C$3:$T$957,8,FALSE)</f>
        <v>23.000000000000078</v>
      </c>
      <c r="G843" s="7">
        <f>VLOOKUP($C843,'time arriving work calculations'!$C$3:$T$957,13,FALSE)</f>
        <v>79.000000000000043</v>
      </c>
      <c r="H843" s="7">
        <f>VLOOKUP($C843,'time arriving work calculations'!$C$3:$T$957,18,FALSE)</f>
        <v>163.99999999999997</v>
      </c>
    </row>
    <row r="844" spans="1:8" x14ac:dyDescent="0.25">
      <c r="A844" s="6" t="s">
        <v>322</v>
      </c>
      <c r="B844" s="6">
        <v>16660</v>
      </c>
      <c r="C844" s="6" t="s">
        <v>323</v>
      </c>
      <c r="D844" s="6" t="str">
        <f>VLOOKUP($C844,'time arriving work calculations'!$C$3:$T$957,2,FALSE)</f>
        <v>Charleston, IL</v>
      </c>
      <c r="E844" s="10">
        <f>VLOOKUP($C844,'time arriving work calculations'!$C$3:$T$957,3,FALSE)</f>
        <v>0.2673611111111111</v>
      </c>
      <c r="F844" s="7">
        <f>VLOOKUP($C844,'time arriving work calculations'!$C$3:$T$957,8,FALSE)</f>
        <v>28.999999999999979</v>
      </c>
      <c r="G844" s="7">
        <f>VLOOKUP($C844,'time arriving work calculations'!$C$3:$T$957,13,FALSE)</f>
        <v>95.000000000000057</v>
      </c>
      <c r="H844" s="7">
        <f>VLOOKUP($C844,'time arriving work calculations'!$C$3:$T$957,18,FALSE)</f>
        <v>237.00000000000006</v>
      </c>
    </row>
    <row r="845" spans="1:8" x14ac:dyDescent="0.25">
      <c r="A845" s="6" t="s">
        <v>614</v>
      </c>
      <c r="B845" s="6">
        <v>22660</v>
      </c>
      <c r="C845" s="6" t="s">
        <v>615</v>
      </c>
      <c r="D845" s="6" t="str">
        <f>VLOOKUP($C845,'time arriving work calculations'!$C$3:$T$957,2,FALSE)</f>
        <v>Fort Collins, CO</v>
      </c>
      <c r="E845" s="10">
        <f>VLOOKUP($C845,'time arriving work calculations'!$C$3:$T$957,3,FALSE)</f>
        <v>0.2722222222222222</v>
      </c>
      <c r="F845" s="7">
        <f>VLOOKUP($C845,'time arriving work calculations'!$C$3:$T$957,8,FALSE)</f>
        <v>29.999999999999972</v>
      </c>
      <c r="G845" s="7">
        <f>VLOOKUP($C845,'time arriving work calculations'!$C$3:$T$957,13,FALSE)</f>
        <v>91.000000000000071</v>
      </c>
      <c r="H845" s="7">
        <f>VLOOKUP($C845,'time arriving work calculations'!$C$3:$T$957,18,FALSE)</f>
        <v>170.00000000000003</v>
      </c>
    </row>
    <row r="846" spans="1:8" x14ac:dyDescent="0.25">
      <c r="A846" s="6" t="s">
        <v>338</v>
      </c>
      <c r="B846" s="6">
        <v>17020</v>
      </c>
      <c r="C846" s="6" t="s">
        <v>339</v>
      </c>
      <c r="D846" s="6" t="str">
        <f>VLOOKUP($C846,'time arriving work calculations'!$C$3:$T$957,2,FALSE)</f>
        <v>Chico, CA</v>
      </c>
      <c r="E846" s="10">
        <f>VLOOKUP($C846,'time arriving work calculations'!$C$3:$T$957,3,FALSE)</f>
        <v>0.27708333333333335</v>
      </c>
      <c r="F846" s="7">
        <f>VLOOKUP($C846,'time arriving work calculations'!$C$3:$T$957,8,FALSE)</f>
        <v>15.999999999999943</v>
      </c>
      <c r="G846" s="7">
        <f>VLOOKUP($C846,'time arriving work calculations'!$C$3:$T$957,13,FALSE)</f>
        <v>81.000000000000028</v>
      </c>
      <c r="H846" s="7">
        <f>VLOOKUP($C846,'time arriving work calculations'!$C$3:$T$957,18,FALSE)</f>
        <v>187.00000000000006</v>
      </c>
    </row>
    <row r="847" spans="1:8" x14ac:dyDescent="0.25">
      <c r="A847" s="6" t="s">
        <v>752</v>
      </c>
      <c r="B847" s="6">
        <v>25660</v>
      </c>
      <c r="C847" s="6" t="s">
        <v>753</v>
      </c>
      <c r="D847" s="6" t="str">
        <f>VLOOKUP($C847,'time arriving work calculations'!$C$3:$T$957,2,FALSE)</f>
        <v>Havre, MT</v>
      </c>
      <c r="E847" s="10">
        <f>VLOOKUP($C847,'time arriving work calculations'!$C$3:$T$957,3,FALSE)</f>
        <v>0.28402777777777777</v>
      </c>
      <c r="F847" s="7">
        <f>VLOOKUP($C847,'time arriving work calculations'!$C$3:$T$957,8,FALSE)</f>
        <v>24.999999999999993</v>
      </c>
      <c r="G847" s="7">
        <f>VLOOKUP($C847,'time arriving work calculations'!$C$3:$T$957,13,FALSE)</f>
        <v>68.000000000000085</v>
      </c>
      <c r="H847" s="7">
        <f>VLOOKUP($C847,'time arriving work calculations'!$C$3:$T$957,18,FALSE)</f>
        <v>124.00000000000003</v>
      </c>
    </row>
    <row r="848" spans="1:8" x14ac:dyDescent="0.25">
      <c r="A848" s="6" t="s">
        <v>1556</v>
      </c>
      <c r="B848" s="6">
        <v>42140</v>
      </c>
      <c r="C848" s="6" t="s">
        <v>1557</v>
      </c>
      <c r="D848" s="6" t="str">
        <f>VLOOKUP($C848,'time arriving work calculations'!$C$3:$T$957,2,FALSE)</f>
        <v>Santa Fe, NM</v>
      </c>
      <c r="E848" s="10">
        <f>VLOOKUP($C848,'time arriving work calculations'!$C$3:$T$957,3,FALSE)</f>
        <v>0.27499999999999997</v>
      </c>
      <c r="F848" s="7">
        <f>VLOOKUP($C848,'time arriving work calculations'!$C$3:$T$957,8,FALSE)</f>
        <v>40.000000000000099</v>
      </c>
      <c r="G848" s="7">
        <f>VLOOKUP($C848,'time arriving work calculations'!$C$3:$T$957,13,FALSE)</f>
        <v>87.000000000000085</v>
      </c>
      <c r="H848" s="7">
        <f>VLOOKUP($C848,'time arriving work calculations'!$C$3:$T$957,18,FALSE)</f>
        <v>151.00000000000003</v>
      </c>
    </row>
    <row r="849" spans="1:8" x14ac:dyDescent="0.25">
      <c r="A849" s="6" t="s">
        <v>392</v>
      </c>
      <c r="B849" s="6">
        <v>18140</v>
      </c>
      <c r="C849" s="6" t="s">
        <v>393</v>
      </c>
      <c r="D849" s="6" t="str">
        <f>VLOOKUP($C849,'time arriving work calculations'!$C$3:$T$957,2,FALSE)</f>
        <v>Columbus, OH</v>
      </c>
      <c r="E849" s="10">
        <f>VLOOKUP($C849,'time arriving work calculations'!$C$3:$T$957,3,FALSE)</f>
        <v>0.29444444444444445</v>
      </c>
      <c r="F849" s="7">
        <f>VLOOKUP($C849,'time arriving work calculations'!$C$3:$T$957,8,FALSE)</f>
        <v>0</v>
      </c>
      <c r="G849" s="7">
        <f>VLOOKUP($C849,'time arriving work calculations'!$C$3:$T$957,13,FALSE)</f>
        <v>62.000000000000014</v>
      </c>
      <c r="H849" s="7">
        <f>VLOOKUP($C849,'time arriving work calculations'!$C$3:$T$957,18,FALSE)</f>
        <v>144.99999999999997</v>
      </c>
    </row>
    <row r="850" spans="1:8" x14ac:dyDescent="0.25">
      <c r="A850" s="6" t="s">
        <v>374</v>
      </c>
      <c r="B850" s="6">
        <v>17780</v>
      </c>
      <c r="C850" s="6" t="s">
        <v>375</v>
      </c>
      <c r="D850" s="6" t="str">
        <f>VLOOKUP($C850,'time arriving work calculations'!$C$3:$T$957,2,FALSE)</f>
        <v>College Station, TX</v>
      </c>
      <c r="E850" s="10">
        <f>VLOOKUP($C850,'time arriving work calculations'!$C$3:$T$957,3,FALSE)</f>
        <v>0.2902777777777778</v>
      </c>
      <c r="F850" s="7">
        <f>VLOOKUP($C850,'time arriving work calculations'!$C$3:$T$957,8,FALSE)</f>
        <v>14.999999999999947</v>
      </c>
      <c r="G850" s="7">
        <f>VLOOKUP($C850,'time arriving work calculations'!$C$3:$T$957,13,FALSE)</f>
        <v>64</v>
      </c>
      <c r="H850" s="7">
        <f>VLOOKUP($C850,'time arriving work calculations'!$C$3:$T$957,18,FALSE)</f>
        <v>145.99999999999997</v>
      </c>
    </row>
    <row r="851" spans="1:8" x14ac:dyDescent="0.25">
      <c r="A851" s="6" t="s">
        <v>1212</v>
      </c>
      <c r="B851" s="6">
        <v>34940</v>
      </c>
      <c r="C851" s="6" t="s">
        <v>1213</v>
      </c>
      <c r="D851" s="6" t="str">
        <f>VLOOKUP($C851,'time arriving work calculations'!$C$3:$T$957,2,FALSE)</f>
        <v>Naples, FL</v>
      </c>
      <c r="E851" s="10">
        <f>VLOOKUP($C851,'time arriving work calculations'!$C$3:$T$957,3,FALSE)</f>
        <v>0.29166666666666669</v>
      </c>
      <c r="F851" s="7">
        <f>VLOOKUP($C851,'time arriving work calculations'!$C$3:$T$957,8,FALSE)</f>
        <v>0</v>
      </c>
      <c r="G851" s="7">
        <f>VLOOKUP($C851,'time arriving work calculations'!$C$3:$T$957,13,FALSE)</f>
        <v>66</v>
      </c>
      <c r="H851" s="7">
        <f>VLOOKUP($C851,'time arriving work calculations'!$C$3:$T$957,18,FALSE)</f>
        <v>136</v>
      </c>
    </row>
    <row r="852" spans="1:8" x14ac:dyDescent="0.25">
      <c r="A852" s="6" t="s">
        <v>1054</v>
      </c>
      <c r="B852" s="6">
        <v>31860</v>
      </c>
      <c r="C852" s="6" t="s">
        <v>1055</v>
      </c>
      <c r="D852" s="6" t="str">
        <f>VLOOKUP($C852,'time arriving work calculations'!$C$3:$T$957,2,FALSE)</f>
        <v>Mankato, MN</v>
      </c>
      <c r="E852" s="10">
        <f>VLOOKUP($C852,'time arriving work calculations'!$C$3:$T$957,3,FALSE)</f>
        <v>0.28263888888888888</v>
      </c>
      <c r="F852" s="7">
        <f>VLOOKUP($C852,'time arriving work calculations'!$C$3:$T$957,8,FALSE)</f>
        <v>15.000000000000027</v>
      </c>
      <c r="G852" s="7">
        <f>VLOOKUP($C852,'time arriving work calculations'!$C$3:$T$957,13,FALSE)</f>
        <v>72.000000000000057</v>
      </c>
      <c r="H852" s="7">
        <f>VLOOKUP($C852,'time arriving work calculations'!$C$3:$T$957,18,FALSE)</f>
        <v>199.00000000000003</v>
      </c>
    </row>
    <row r="853" spans="1:8" x14ac:dyDescent="0.25">
      <c r="A853" s="6" t="s">
        <v>1552</v>
      </c>
      <c r="B853" s="6">
        <v>42060</v>
      </c>
      <c r="C853" s="6" t="s">
        <v>1553</v>
      </c>
      <c r="D853" s="6" t="str">
        <f>VLOOKUP($C853,'time arriving work calculations'!$C$3:$T$957,2,FALSE)</f>
        <v>Santa Barbara, CA</v>
      </c>
      <c r="E853" s="10">
        <f>VLOOKUP($C853,'time arriving work calculations'!$C$3:$T$957,3,FALSE)</f>
        <v>0.27152777777777776</v>
      </c>
      <c r="F853" s="7">
        <f>VLOOKUP($C853,'time arriving work calculations'!$C$3:$T$957,8,FALSE)</f>
        <v>23.999999999999993</v>
      </c>
      <c r="G853" s="7">
        <f>VLOOKUP($C853,'time arriving work calculations'!$C$3:$T$957,13,FALSE)</f>
        <v>91.000000000000071</v>
      </c>
      <c r="H853" s="7">
        <f>VLOOKUP($C853,'time arriving work calculations'!$C$3:$T$957,18,FALSE)</f>
        <v>175.00000000000003</v>
      </c>
    </row>
    <row r="854" spans="1:8" x14ac:dyDescent="0.25">
      <c r="A854" s="6" t="s">
        <v>474</v>
      </c>
      <c r="B854" s="6">
        <v>19820</v>
      </c>
      <c r="C854" s="6" t="s">
        <v>475</v>
      </c>
      <c r="D854" s="6" t="str">
        <f>VLOOKUP($C854,'time arriving work calculations'!$C$3:$T$957,2,FALSE)</f>
        <v>Detroit, MI</v>
      </c>
      <c r="E854" s="10">
        <f>VLOOKUP($C854,'time arriving work calculations'!$C$3:$T$957,3,FALSE)</f>
        <v>0.29444444444444445</v>
      </c>
      <c r="F854" s="7">
        <f>VLOOKUP($C854,'time arriving work calculations'!$C$3:$T$957,8,FALSE)</f>
        <v>-2.9999999999999893</v>
      </c>
      <c r="G854" s="7">
        <f>VLOOKUP($C854,'time arriving work calculations'!$C$3:$T$957,13,FALSE)</f>
        <v>65.000000000000014</v>
      </c>
      <c r="H854" s="7">
        <f>VLOOKUP($C854,'time arriving work calculations'!$C$3:$T$957,18,FALSE)</f>
        <v>156</v>
      </c>
    </row>
    <row r="855" spans="1:8" x14ac:dyDescent="0.25">
      <c r="A855" s="6" t="s">
        <v>1418</v>
      </c>
      <c r="B855" s="6">
        <v>39220</v>
      </c>
      <c r="C855" s="6" t="s">
        <v>1419</v>
      </c>
      <c r="D855" s="6" t="str">
        <f>VLOOKUP($C855,'time arriving work calculations'!$C$3:$T$957,2,FALSE)</f>
        <v>Price, UT</v>
      </c>
      <c r="E855" s="10">
        <f>VLOOKUP($C855,'time arriving work calculations'!$C$3:$T$957,3,FALSE)</f>
        <v>0.28819444444444448</v>
      </c>
      <c r="F855" s="7">
        <f>VLOOKUP($C855,'time arriving work calculations'!$C$3:$T$957,8,FALSE)</f>
        <v>-16.000000000000103</v>
      </c>
      <c r="G855" s="7">
        <f>VLOOKUP($C855,'time arriving work calculations'!$C$3:$T$957,13,FALSE)</f>
        <v>63.000000000000021</v>
      </c>
      <c r="H855" s="7">
        <f>VLOOKUP($C855,'time arriving work calculations'!$C$3:$T$957,18,FALSE)</f>
        <v>200</v>
      </c>
    </row>
    <row r="856" spans="1:8" x14ac:dyDescent="0.25">
      <c r="A856" s="6" t="s">
        <v>1538</v>
      </c>
      <c r="B856" s="6">
        <v>41780</v>
      </c>
      <c r="C856" s="6" t="s">
        <v>1539</v>
      </c>
      <c r="D856" s="6" t="str">
        <f>VLOOKUP($C856,'time arriving work calculations'!$C$3:$T$957,2,FALSE)</f>
        <v>Sandusky, OH</v>
      </c>
      <c r="E856" s="10">
        <f>VLOOKUP($C856,'time arriving work calculations'!$C$3:$T$957,3,FALSE)</f>
        <v>0.29305555555555557</v>
      </c>
      <c r="F856" s="7">
        <f>VLOOKUP($C856,'time arriving work calculations'!$C$3:$T$957,8,FALSE)</f>
        <v>-4.0000000000000657</v>
      </c>
      <c r="G856" s="7">
        <f>VLOOKUP($C856,'time arriving work calculations'!$C$3:$T$957,13,FALSE)</f>
        <v>61.000000000000028</v>
      </c>
      <c r="H856" s="7">
        <f>VLOOKUP($C856,'time arriving work calculations'!$C$3:$T$957,18,FALSE)</f>
        <v>184.99999999999997</v>
      </c>
    </row>
    <row r="857" spans="1:8" x14ac:dyDescent="0.25">
      <c r="A857" s="6" t="s">
        <v>542</v>
      </c>
      <c r="B857" s="6">
        <v>21260</v>
      </c>
      <c r="C857" s="6" t="s">
        <v>543</v>
      </c>
      <c r="D857" s="6" t="str">
        <f>VLOOKUP($C857,'time arriving work calculations'!$C$3:$T$957,2,FALSE)</f>
        <v>Ellensburg, WA</v>
      </c>
      <c r="E857" s="10">
        <f>VLOOKUP($C857,'time arriving work calculations'!$C$3:$T$957,3,FALSE)</f>
        <v>0.27291666666666664</v>
      </c>
      <c r="F857" s="7">
        <f>VLOOKUP($C857,'time arriving work calculations'!$C$3:$T$957,8,FALSE)</f>
        <v>18.000000000000014</v>
      </c>
      <c r="G857" s="7">
        <f>VLOOKUP($C857,'time arriving work calculations'!$C$3:$T$957,13,FALSE)</f>
        <v>87.000000000000085</v>
      </c>
      <c r="H857" s="7">
        <f>VLOOKUP($C857,'time arriving work calculations'!$C$3:$T$957,18,FALSE)</f>
        <v>179.00000000000009</v>
      </c>
    </row>
    <row r="858" spans="1:8" x14ac:dyDescent="0.25">
      <c r="A858" s="6" t="s">
        <v>1742</v>
      </c>
      <c r="B858" s="6">
        <v>45900</v>
      </c>
      <c r="C858" s="6" t="s">
        <v>1743</v>
      </c>
      <c r="D858" s="6" t="str">
        <f>VLOOKUP($C858,'time arriving work calculations'!$C$3:$T$957,2,FALSE)</f>
        <v>Traverse City, MI</v>
      </c>
      <c r="E858" s="10">
        <f>VLOOKUP($C858,'time arriving work calculations'!$C$3:$T$957,3,FALSE)</f>
        <v>0.30138888888888887</v>
      </c>
      <c r="F858" s="7">
        <f>VLOOKUP($C858,'time arriving work calculations'!$C$3:$T$957,8,FALSE)</f>
        <v>-4.9999999999999822</v>
      </c>
      <c r="G858" s="7">
        <f>VLOOKUP($C858,'time arriving work calculations'!$C$3:$T$957,13,FALSE)</f>
        <v>51.000000000000064</v>
      </c>
      <c r="H858" s="7">
        <f>VLOOKUP($C858,'time arriving work calculations'!$C$3:$T$957,18,FALSE)</f>
        <v>133.00000000000009</v>
      </c>
    </row>
    <row r="859" spans="1:8" x14ac:dyDescent="0.25">
      <c r="A859" s="6" t="s">
        <v>916</v>
      </c>
      <c r="B859" s="6">
        <v>28980</v>
      </c>
      <c r="C859" s="6" t="s">
        <v>917</v>
      </c>
      <c r="D859" s="6" t="str">
        <f>VLOOKUP($C859,'time arriving work calculations'!$C$3:$T$957,2,FALSE)</f>
        <v>Kodiak, AK</v>
      </c>
      <c r="E859" s="10">
        <f>VLOOKUP($C859,'time arriving work calculations'!$C$3:$T$957,3,FALSE)</f>
        <v>0.31736111111111115</v>
      </c>
      <c r="F859" s="7">
        <f>VLOOKUP($C859,'time arriving work calculations'!$C$3:$T$957,8,FALSE)</f>
        <v>-31.00000000000005</v>
      </c>
      <c r="G859" s="7">
        <f>VLOOKUP($C859,'time arriving work calculations'!$C$3:$T$957,13,FALSE)</f>
        <v>17.999999999999936</v>
      </c>
      <c r="H859" s="7">
        <f>VLOOKUP($C859,'time arriving work calculations'!$C$3:$T$957,18,FALSE)</f>
        <v>105.99999999999994</v>
      </c>
    </row>
    <row r="860" spans="1:8" x14ac:dyDescent="0.25">
      <c r="A860" s="6" t="s">
        <v>1654</v>
      </c>
      <c r="B860" s="6">
        <v>44140</v>
      </c>
      <c r="C860" s="6" t="s">
        <v>1655</v>
      </c>
      <c r="D860" s="6" t="str">
        <f>VLOOKUP($C860,'time arriving work calculations'!$C$3:$T$957,2,FALSE)</f>
        <v>Springfield, MA</v>
      </c>
      <c r="E860" s="10">
        <f>VLOOKUP($C860,'time arriving work calculations'!$C$3:$T$957,3,FALSE)</f>
        <v>0.26527777777777778</v>
      </c>
      <c r="F860" s="7">
        <f>VLOOKUP($C860,'time arriving work calculations'!$C$3:$T$957,8,FALSE)</f>
        <v>38.000000000000028</v>
      </c>
      <c r="G860" s="7">
        <f>VLOOKUP($C860,'time arriving work calculations'!$C$3:$T$957,13,FALSE)</f>
        <v>105.00000000000003</v>
      </c>
      <c r="H860" s="7">
        <f>VLOOKUP($C860,'time arriving work calculations'!$C$3:$T$957,18,FALSE)</f>
        <v>191.00000000000003</v>
      </c>
    </row>
    <row r="861" spans="1:8" x14ac:dyDescent="0.25">
      <c r="A861" s="6" t="s">
        <v>1168</v>
      </c>
      <c r="B861" s="6">
        <v>34060</v>
      </c>
      <c r="C861" s="6" t="s">
        <v>1169</v>
      </c>
      <c r="D861" s="6" t="str">
        <f>VLOOKUP($C861,'time arriving work calculations'!$C$3:$T$957,2,FALSE)</f>
        <v>Morgantown, WV</v>
      </c>
      <c r="E861" s="10">
        <f>VLOOKUP($C861,'time arriving work calculations'!$C$3:$T$957,3,FALSE)</f>
        <v>0.28611111111111115</v>
      </c>
      <c r="F861" s="7">
        <f>VLOOKUP($C861,'time arriving work calculations'!$C$3:$T$957,8,FALSE)</f>
        <v>3.9999999999999858</v>
      </c>
      <c r="G861" s="7">
        <f>VLOOKUP($C861,'time arriving work calculations'!$C$3:$T$957,13,FALSE)</f>
        <v>74.999999999999972</v>
      </c>
      <c r="H861" s="7">
        <f>VLOOKUP($C861,'time arriving work calculations'!$C$3:$T$957,18,FALSE)</f>
        <v>183.99999999999989</v>
      </c>
    </row>
    <row r="862" spans="1:8" x14ac:dyDescent="0.25">
      <c r="A862" s="6" t="s">
        <v>1748</v>
      </c>
      <c r="B862" s="6">
        <v>46020</v>
      </c>
      <c r="C862" s="6" t="s">
        <v>1749</v>
      </c>
      <c r="D862" s="6" t="str">
        <f>VLOOKUP($C862,'time arriving work calculations'!$C$3:$T$957,2,FALSE)</f>
        <v>Truckee, CA</v>
      </c>
      <c r="E862" s="10">
        <f>VLOOKUP($C862,'time arriving work calculations'!$C$3:$T$957,3,FALSE)</f>
        <v>0.27291666666666664</v>
      </c>
      <c r="F862" s="7">
        <f>VLOOKUP($C862,'time arriving work calculations'!$C$3:$T$957,8,FALSE)</f>
        <v>29.999999999999972</v>
      </c>
      <c r="G862" s="7">
        <f>VLOOKUP($C862,'time arriving work calculations'!$C$3:$T$957,13,FALSE)</f>
        <v>92.000000000000085</v>
      </c>
      <c r="H862" s="7">
        <f>VLOOKUP($C862,'time arriving work calculations'!$C$3:$T$957,18,FALSE)</f>
        <v>161.99999999999997</v>
      </c>
    </row>
    <row r="863" spans="1:8" x14ac:dyDescent="0.25">
      <c r="A863" s="6" t="s">
        <v>248</v>
      </c>
      <c r="B863" s="6">
        <v>15100</v>
      </c>
      <c r="C863" s="6" t="s">
        <v>249</v>
      </c>
      <c r="D863" s="6" t="str">
        <f>VLOOKUP($C863,'time arriving work calculations'!$C$3:$T$957,2,FALSE)</f>
        <v>Brookings, SD</v>
      </c>
      <c r="E863" s="10">
        <f>VLOOKUP($C863,'time arriving work calculations'!$C$3:$T$957,3,FALSE)</f>
        <v>0.2902777777777778</v>
      </c>
      <c r="F863" s="7">
        <f>VLOOKUP($C863,'time arriving work calculations'!$C$3:$T$957,8,FALSE)</f>
        <v>9.9999999999999645</v>
      </c>
      <c r="G863" s="7">
        <f>VLOOKUP($C863,'time arriving work calculations'!$C$3:$T$957,13,FALSE)</f>
        <v>59.999999999999943</v>
      </c>
      <c r="H863" s="7">
        <f>VLOOKUP($C863,'time arriving work calculations'!$C$3:$T$957,18,FALSE)</f>
        <v>140.99999999999989</v>
      </c>
    </row>
    <row r="864" spans="1:8" x14ac:dyDescent="0.25">
      <c r="A864" s="6" t="s">
        <v>958</v>
      </c>
      <c r="B864" s="6">
        <v>29820</v>
      </c>
      <c r="C864" s="6" t="s">
        <v>959</v>
      </c>
      <c r="D864" s="6" t="str">
        <f>VLOOKUP($C864,'time arriving work calculations'!$C$3:$T$957,2,FALSE)</f>
        <v>Las Vegas, NV</v>
      </c>
      <c r="E864" s="10">
        <f>VLOOKUP($C864,'time arriving work calculations'!$C$3:$T$957,3,FALSE)</f>
        <v>0.2590277777777778</v>
      </c>
      <c r="F864" s="7">
        <f>VLOOKUP($C864,'time arriving work calculations'!$C$3:$T$957,8,FALSE)</f>
        <v>33.999999999999957</v>
      </c>
      <c r="G864" s="7">
        <f>VLOOKUP($C864,'time arriving work calculations'!$C$3:$T$957,13,FALSE)</f>
        <v>116</v>
      </c>
      <c r="H864" s="7">
        <f>VLOOKUP($C864,'time arriving work calculations'!$C$3:$T$957,18,FALSE)</f>
        <v>275.99999999999989</v>
      </c>
    </row>
    <row r="865" spans="1:8" x14ac:dyDescent="0.25">
      <c r="A865" s="6" t="s">
        <v>1582</v>
      </c>
      <c r="B865" s="6">
        <v>42680</v>
      </c>
      <c r="C865" s="6" t="s">
        <v>1583</v>
      </c>
      <c r="D865" s="6" t="str">
        <f>VLOOKUP($C865,'time arriving work calculations'!$C$3:$T$957,2,FALSE)</f>
        <v>Sebastian, FL</v>
      </c>
      <c r="E865" s="10">
        <f>VLOOKUP($C865,'time arriving work calculations'!$C$3:$T$957,3,FALSE)</f>
        <v>0.28819444444444448</v>
      </c>
      <c r="F865" s="7">
        <f>VLOOKUP($C865,'time arriving work calculations'!$C$3:$T$957,8,FALSE)</f>
        <v>18.000000000000014</v>
      </c>
      <c r="G865" s="7">
        <f>VLOOKUP($C865,'time arriving work calculations'!$C$3:$T$957,13,FALSE)</f>
        <v>71</v>
      </c>
      <c r="H865" s="7">
        <f>VLOOKUP($C865,'time arriving work calculations'!$C$3:$T$957,18,FALSE)</f>
        <v>127.99999999999994</v>
      </c>
    </row>
    <row r="866" spans="1:8" x14ac:dyDescent="0.25">
      <c r="A866" s="6" t="s">
        <v>1550</v>
      </c>
      <c r="B866" s="6">
        <v>42020</v>
      </c>
      <c r="C866" s="6" t="s">
        <v>1551</v>
      </c>
      <c r="D866" s="6" t="str">
        <f>VLOOKUP($C866,'time arriving work calculations'!$C$3:$T$957,2,FALSE)</f>
        <v>San Luis Obispo, CA</v>
      </c>
      <c r="E866" s="10">
        <f>VLOOKUP($C866,'time arriving work calculations'!$C$3:$T$957,3,FALSE)</f>
        <v>0.27430555555555552</v>
      </c>
      <c r="F866" s="7">
        <f>VLOOKUP($C866,'time arriving work calculations'!$C$3:$T$957,8,FALSE)</f>
        <v>25.999999999999986</v>
      </c>
      <c r="G866" s="7">
        <f>VLOOKUP($C866,'time arriving work calculations'!$C$3:$T$957,13,FALSE)</f>
        <v>90.000000000000085</v>
      </c>
      <c r="H866" s="7">
        <f>VLOOKUP($C866,'time arriving work calculations'!$C$3:$T$957,18,FALSE)</f>
        <v>165.00000000000011</v>
      </c>
    </row>
    <row r="867" spans="1:8" x14ac:dyDescent="0.25">
      <c r="A867" s="6" t="s">
        <v>990</v>
      </c>
      <c r="B867" s="6">
        <v>30460</v>
      </c>
      <c r="C867" s="6" t="s">
        <v>991</v>
      </c>
      <c r="D867" s="6" t="str">
        <f>VLOOKUP($C867,'time arriving work calculations'!$C$3:$T$957,2,FALSE)</f>
        <v>Lexington, KY</v>
      </c>
      <c r="E867" s="10">
        <f>VLOOKUP($C867,'time arriving work calculations'!$C$3:$T$957,3,FALSE)</f>
        <v>0.2986111111111111</v>
      </c>
      <c r="F867" s="7">
        <f>VLOOKUP($C867,'time arriving work calculations'!$C$3:$T$957,8,FALSE)</f>
        <v>2.0000000000000728</v>
      </c>
      <c r="G867" s="7">
        <f>VLOOKUP($C867,'time arriving work calculations'!$C$3:$T$957,13,FALSE)</f>
        <v>56.000000000000036</v>
      </c>
      <c r="H867" s="7">
        <f>VLOOKUP($C867,'time arriving work calculations'!$C$3:$T$957,18,FALSE)</f>
        <v>151.00000000000003</v>
      </c>
    </row>
    <row r="868" spans="1:8" x14ac:dyDescent="0.25">
      <c r="A868" s="6" t="s">
        <v>28</v>
      </c>
      <c r="B868" s="6">
        <v>10580</v>
      </c>
      <c r="C868" s="6" t="s">
        <v>29</v>
      </c>
      <c r="D868" s="6" t="str">
        <f>VLOOKUP($C868,'time arriving work calculations'!$C$3:$T$957,2,FALSE)</f>
        <v>Albany, NY</v>
      </c>
      <c r="E868" s="10">
        <f>VLOOKUP($C868,'time arriving work calculations'!$C$3:$T$957,3,FALSE)</f>
        <v>0.26874999999999999</v>
      </c>
      <c r="F868" s="7">
        <f>VLOOKUP($C868,'time arriving work calculations'!$C$3:$T$957,8,FALSE)</f>
        <v>42.000000000000092</v>
      </c>
      <c r="G868" s="7">
        <f>VLOOKUP($C868,'time arriving work calculations'!$C$3:$T$957,13,FALSE)</f>
        <v>101.00000000000003</v>
      </c>
      <c r="H868" s="7">
        <f>VLOOKUP($C868,'time arriving work calculations'!$C$3:$T$957,18,FALSE)</f>
        <v>165.99999999999997</v>
      </c>
    </row>
    <row r="869" spans="1:8" x14ac:dyDescent="0.25">
      <c r="A869" s="6" t="s">
        <v>1228</v>
      </c>
      <c r="B869" s="6">
        <v>35300</v>
      </c>
      <c r="C869" s="6" t="s">
        <v>1229</v>
      </c>
      <c r="D869" s="6" t="str">
        <f>VLOOKUP($C869,'time arriving work calculations'!$C$3:$T$957,2,FALSE)</f>
        <v>New Haven, CT</v>
      </c>
      <c r="E869" s="10">
        <f>VLOOKUP($C869,'time arriving work calculations'!$C$3:$T$957,3,FALSE)</f>
        <v>0.26597222222222222</v>
      </c>
      <c r="F869" s="7">
        <f>VLOOKUP($C869,'time arriving work calculations'!$C$3:$T$957,8,FALSE)</f>
        <v>40.000000000000014</v>
      </c>
      <c r="G869" s="7">
        <f>VLOOKUP($C869,'time arriving work calculations'!$C$3:$T$957,13,FALSE)</f>
        <v>106.00000000000003</v>
      </c>
      <c r="H869" s="7">
        <f>VLOOKUP($C869,'time arriving work calculations'!$C$3:$T$957,18,FALSE)</f>
        <v>174.99999999999994</v>
      </c>
    </row>
    <row r="870" spans="1:8" x14ac:dyDescent="0.25">
      <c r="A870" s="6" t="s">
        <v>172</v>
      </c>
      <c r="B870" s="6">
        <v>13460</v>
      </c>
      <c r="C870" s="6" t="s">
        <v>173</v>
      </c>
      <c r="D870" s="6" t="str">
        <f>VLOOKUP($C870,'time arriving work calculations'!$C$3:$T$957,2,FALSE)</f>
        <v>Bend, OR</v>
      </c>
      <c r="E870" s="10">
        <f>VLOOKUP($C870,'time arriving work calculations'!$C$3:$T$957,3,FALSE)</f>
        <v>0.27499999999999997</v>
      </c>
      <c r="F870" s="7">
        <f>VLOOKUP($C870,'time arriving work calculations'!$C$3:$T$957,8,FALSE)</f>
        <v>30.000000000000053</v>
      </c>
      <c r="G870" s="7">
        <f>VLOOKUP($C870,'time arriving work calculations'!$C$3:$T$957,13,FALSE)</f>
        <v>87.000000000000085</v>
      </c>
      <c r="H870" s="7">
        <f>VLOOKUP($C870,'time arriving work calculations'!$C$3:$T$957,18,FALSE)</f>
        <v>159.00000000000009</v>
      </c>
    </row>
    <row r="871" spans="1:8" x14ac:dyDescent="0.25">
      <c r="A871" s="6" t="s">
        <v>1736</v>
      </c>
      <c r="B871" s="6">
        <v>45780</v>
      </c>
      <c r="C871" s="6" t="s">
        <v>1737</v>
      </c>
      <c r="D871" s="6" t="str">
        <f>VLOOKUP($C871,'time arriving work calculations'!$C$3:$T$957,2,FALSE)</f>
        <v>Toledo, OH</v>
      </c>
      <c r="E871" s="10">
        <f>VLOOKUP($C871,'time arriving work calculations'!$C$3:$T$957,3,FALSE)</f>
        <v>0.29583333333333334</v>
      </c>
      <c r="F871" s="7">
        <f>VLOOKUP($C871,'time arriving work calculations'!$C$3:$T$957,8,FALSE)</f>
        <v>-4.0000000000000657</v>
      </c>
      <c r="G871" s="7">
        <f>VLOOKUP($C871,'time arriving work calculations'!$C$3:$T$957,13,FALSE)</f>
        <v>60.000000000000021</v>
      </c>
      <c r="H871" s="7">
        <f>VLOOKUP($C871,'time arriving work calculations'!$C$3:$T$957,18,FALSE)</f>
        <v>173.99999999999994</v>
      </c>
    </row>
    <row r="872" spans="1:8" x14ac:dyDescent="0.25">
      <c r="A872" s="6" t="s">
        <v>822</v>
      </c>
      <c r="B872" s="6">
        <v>26980</v>
      </c>
      <c r="C872" s="6" t="s">
        <v>823</v>
      </c>
      <c r="D872" s="6" t="str">
        <f>VLOOKUP($C872,'time arriving work calculations'!$C$3:$T$957,2,FALSE)</f>
        <v>Iowa City, IA</v>
      </c>
      <c r="E872" s="10">
        <f>VLOOKUP($C872,'time arriving work calculations'!$C$3:$T$957,3,FALSE)</f>
        <v>0.27638888888888885</v>
      </c>
      <c r="F872" s="7">
        <f>VLOOKUP($C872,'time arriving work calculations'!$C$3:$T$957,8,FALSE)</f>
        <v>33.000000000000043</v>
      </c>
      <c r="G872" s="7">
        <f>VLOOKUP($C872,'time arriving work calculations'!$C$3:$T$957,13,FALSE)</f>
        <v>87.000000000000085</v>
      </c>
      <c r="H872" s="7">
        <f>VLOOKUP($C872,'time arriving work calculations'!$C$3:$T$957,18,FALSE)</f>
        <v>196.00000000000011</v>
      </c>
    </row>
    <row r="873" spans="1:8" x14ac:dyDescent="0.25">
      <c r="A873" s="6" t="s">
        <v>168</v>
      </c>
      <c r="B873" s="6">
        <v>13380</v>
      </c>
      <c r="C873" s="6" t="s">
        <v>169</v>
      </c>
      <c r="D873" s="6" t="str">
        <f>VLOOKUP($C873,'time arriving work calculations'!$C$3:$T$957,2,FALSE)</f>
        <v>Bellingham, WA</v>
      </c>
      <c r="E873" s="10">
        <f>VLOOKUP($C873,'time arriving work calculations'!$C$3:$T$957,3,FALSE)</f>
        <v>0.27777777777777779</v>
      </c>
      <c r="F873" s="7">
        <f>VLOOKUP($C873,'time arriving work calculations'!$C$3:$T$957,8,FALSE)</f>
        <v>18.999999999999932</v>
      </c>
      <c r="G873" s="7">
        <f>VLOOKUP($C873,'time arriving work calculations'!$C$3:$T$957,13,FALSE)</f>
        <v>85.000000000000014</v>
      </c>
      <c r="H873" s="7">
        <f>VLOOKUP($C873,'time arriving work calculations'!$C$3:$T$957,18,FALSE)</f>
        <v>177</v>
      </c>
    </row>
    <row r="874" spans="1:8" x14ac:dyDescent="0.25">
      <c r="A874" s="6" t="s">
        <v>1706</v>
      </c>
      <c r="B874" s="6">
        <v>45220</v>
      </c>
      <c r="C874" s="6" t="s">
        <v>1707</v>
      </c>
      <c r="D874" s="6" t="str">
        <f>VLOOKUP($C874,'time arriving work calculations'!$C$3:$T$957,2,FALSE)</f>
        <v>Tallahassee, FL</v>
      </c>
      <c r="E874" s="10">
        <f>VLOOKUP($C874,'time arriving work calculations'!$C$3:$T$957,3,FALSE)</f>
        <v>0.2986111111111111</v>
      </c>
      <c r="F874" s="7">
        <f>VLOOKUP($C874,'time arriving work calculations'!$C$3:$T$957,8,FALSE)</f>
        <v>8.0000000000000515</v>
      </c>
      <c r="G874" s="7">
        <f>VLOOKUP($C874,'time arriving work calculations'!$C$3:$T$957,13,FALSE)</f>
        <v>58.000000000000028</v>
      </c>
      <c r="H874" s="7">
        <f>VLOOKUP($C874,'time arriving work calculations'!$C$3:$T$957,18,FALSE)</f>
        <v>126.00000000000004</v>
      </c>
    </row>
    <row r="875" spans="1:8" x14ac:dyDescent="0.25">
      <c r="A875" s="6" t="s">
        <v>1252</v>
      </c>
      <c r="B875" s="6">
        <v>35840</v>
      </c>
      <c r="C875" s="6" t="s">
        <v>1253</v>
      </c>
      <c r="D875" s="6" t="str">
        <f>VLOOKUP($C875,'time arriving work calculations'!$C$3:$T$957,2,FALSE)</f>
        <v>North Port, FL</v>
      </c>
      <c r="E875" s="10">
        <f>VLOOKUP($C875,'time arriving work calculations'!$C$3:$T$957,3,FALSE)</f>
        <v>0.29305555555555557</v>
      </c>
      <c r="F875" s="7">
        <f>VLOOKUP($C875,'time arriving work calculations'!$C$3:$T$957,8,FALSE)</f>
        <v>12.000000000000037</v>
      </c>
      <c r="G875" s="7">
        <f>VLOOKUP($C875,'time arriving work calculations'!$C$3:$T$957,13,FALSE)</f>
        <v>66</v>
      </c>
      <c r="H875" s="7">
        <f>VLOOKUP($C875,'time arriving work calculations'!$C$3:$T$957,18,FALSE)</f>
        <v>138</v>
      </c>
    </row>
    <row r="876" spans="1:8" x14ac:dyDescent="0.25">
      <c r="A876" s="6" t="s">
        <v>260</v>
      </c>
      <c r="B876" s="6">
        <v>15380</v>
      </c>
      <c r="C876" s="6" t="s">
        <v>261</v>
      </c>
      <c r="D876" s="6" t="str">
        <f>VLOOKUP($C876,'time arriving work calculations'!$C$3:$T$957,2,FALSE)</f>
        <v>Buffalo, NY</v>
      </c>
      <c r="E876" s="10">
        <f>VLOOKUP($C876,'time arriving work calculations'!$C$3:$T$957,3,FALSE)</f>
        <v>0.28263888888888888</v>
      </c>
      <c r="F876" s="7">
        <f>VLOOKUP($C876,'time arriving work calculations'!$C$3:$T$957,8,FALSE)</f>
        <v>20.000000000000089</v>
      </c>
      <c r="G876" s="7">
        <f>VLOOKUP($C876,'time arriving work calculations'!$C$3:$T$957,13,FALSE)</f>
        <v>82.000000000000028</v>
      </c>
      <c r="H876" s="7">
        <f>VLOOKUP($C876,'time arriving work calculations'!$C$3:$T$957,18,FALSE)</f>
        <v>164.99999999999997</v>
      </c>
    </row>
    <row r="877" spans="1:8" x14ac:dyDescent="0.25">
      <c r="A877" s="6" t="s">
        <v>1068</v>
      </c>
      <c r="B877" s="6">
        <v>32100</v>
      </c>
      <c r="C877" s="6" t="s">
        <v>1069</v>
      </c>
      <c r="D877" s="6" t="str">
        <f>VLOOKUP($C877,'time arriving work calculations'!$C$3:$T$957,2,FALSE)</f>
        <v>Marquette, MI</v>
      </c>
      <c r="E877" s="10">
        <f>VLOOKUP($C877,'time arriving work calculations'!$C$3:$T$957,3,FALSE)</f>
        <v>0.30555555555555552</v>
      </c>
      <c r="F877" s="7">
        <f>VLOOKUP($C877,'time arriving work calculations'!$C$3:$T$957,8,FALSE)</f>
        <v>-24.999999999999993</v>
      </c>
      <c r="G877" s="7">
        <f>VLOOKUP($C877,'time arriving work calculations'!$C$3:$T$957,13,FALSE)</f>
        <v>44.000000000000085</v>
      </c>
      <c r="H877" s="7">
        <f>VLOOKUP($C877,'time arriving work calculations'!$C$3:$T$957,18,FALSE)</f>
        <v>160.00000000000006</v>
      </c>
    </row>
    <row r="878" spans="1:8" x14ac:dyDescent="0.25">
      <c r="A878" s="6" t="s">
        <v>1560</v>
      </c>
      <c r="B878" s="6">
        <v>42220</v>
      </c>
      <c r="C878" s="6" t="s">
        <v>1561</v>
      </c>
      <c r="D878" s="6" t="str">
        <f>VLOOKUP($C878,'time arriving work calculations'!$C$3:$T$957,2,FALSE)</f>
        <v>Santa Rosa, CA</v>
      </c>
      <c r="E878" s="10">
        <f>VLOOKUP($C878,'time arriving work calculations'!$C$3:$T$957,3,FALSE)</f>
        <v>0.27986111111111112</v>
      </c>
      <c r="F878" s="7">
        <f>VLOOKUP($C878,'time arriving work calculations'!$C$3:$T$957,8,FALSE)</f>
        <v>15.000000000000027</v>
      </c>
      <c r="G878" s="7">
        <f>VLOOKUP($C878,'time arriving work calculations'!$C$3:$T$957,13,FALSE)</f>
        <v>86.000000000000014</v>
      </c>
      <c r="H878" s="7">
        <f>VLOOKUP($C878,'time arriving work calculations'!$C$3:$T$957,18,FALSE)</f>
        <v>161</v>
      </c>
    </row>
    <row r="879" spans="1:8" x14ac:dyDescent="0.25">
      <c r="A879" s="6" t="s">
        <v>1378</v>
      </c>
      <c r="B879" s="6">
        <v>38340</v>
      </c>
      <c r="C879" s="6" t="s">
        <v>1379</v>
      </c>
      <c r="D879" s="6" t="str">
        <f>VLOOKUP($C879,'time arriving work calculations'!$C$3:$T$957,2,FALSE)</f>
        <v>Pittsfield, MA</v>
      </c>
      <c r="E879" s="10">
        <f>VLOOKUP($C879,'time arriving work calculations'!$C$3:$T$957,3,FALSE)</f>
        <v>0.26666666666666666</v>
      </c>
      <c r="F879" s="7">
        <f>VLOOKUP($C879,'time arriving work calculations'!$C$3:$T$957,8,FALSE)</f>
        <v>39.000000000000021</v>
      </c>
      <c r="G879" s="7">
        <f>VLOOKUP($C879,'time arriving work calculations'!$C$3:$T$957,13,FALSE)</f>
        <v>101.00000000000003</v>
      </c>
      <c r="H879" s="7">
        <f>VLOOKUP($C879,'time arriving work calculations'!$C$3:$T$957,18,FALSE)</f>
        <v>189.00000000000006</v>
      </c>
    </row>
    <row r="880" spans="1:8" x14ac:dyDescent="0.25">
      <c r="A880" s="6" t="s">
        <v>232</v>
      </c>
      <c r="B880" s="6">
        <v>14700</v>
      </c>
      <c r="C880" s="6" t="s">
        <v>233</v>
      </c>
      <c r="D880" s="6" t="str">
        <f>VLOOKUP($C880,'time arriving work calculations'!$C$3:$T$957,2,FALSE)</f>
        <v>Branson, MO</v>
      </c>
      <c r="E880" s="10">
        <f>VLOOKUP($C880,'time arriving work calculations'!$C$3:$T$957,3,FALSE)</f>
        <v>0.28125</v>
      </c>
      <c r="F880" s="7">
        <f>VLOOKUP($C880,'time arriving work calculations'!$C$3:$T$957,8,FALSE)</f>
        <v>25.000000000000071</v>
      </c>
      <c r="G880" s="7">
        <f>VLOOKUP($C880,'time arriving work calculations'!$C$3:$T$957,13,FALSE)</f>
        <v>84.000000000000028</v>
      </c>
      <c r="H880" s="7">
        <f>VLOOKUP($C880,'time arriving work calculations'!$C$3:$T$957,18,FALSE)</f>
        <v>194.99999999999994</v>
      </c>
    </row>
    <row r="881" spans="1:8" x14ac:dyDescent="0.25">
      <c r="A881" s="6" t="s">
        <v>950</v>
      </c>
      <c r="B881" s="6">
        <v>29660</v>
      </c>
      <c r="C881" s="6" t="s">
        <v>951</v>
      </c>
      <c r="D881" s="6" t="str">
        <f>VLOOKUP($C881,'time arriving work calculations'!$C$3:$T$957,2,FALSE)</f>
        <v>Laramie, WY</v>
      </c>
      <c r="E881" s="10">
        <f>VLOOKUP($C881,'time arriving work calculations'!$C$3:$T$957,3,FALSE)</f>
        <v>0.27361111111111108</v>
      </c>
      <c r="F881" s="7">
        <f>VLOOKUP($C881,'time arriving work calculations'!$C$3:$T$957,8,FALSE)</f>
        <v>36.000000000000028</v>
      </c>
      <c r="G881" s="7">
        <f>VLOOKUP($C881,'time arriving work calculations'!$C$3:$T$957,13,FALSE)</f>
        <v>86.000000000000014</v>
      </c>
      <c r="H881" s="7">
        <f>VLOOKUP($C881,'time arriving work calculations'!$C$3:$T$957,18,FALSE)</f>
        <v>181</v>
      </c>
    </row>
    <row r="882" spans="1:8" x14ac:dyDescent="0.25">
      <c r="A882" s="6" t="s">
        <v>220</v>
      </c>
      <c r="B882" s="6">
        <v>14460</v>
      </c>
      <c r="C882" s="6" t="s">
        <v>221</v>
      </c>
      <c r="D882" s="6" t="str">
        <f>VLOOKUP($C882,'time arriving work calculations'!$C$3:$T$957,2,FALSE)</f>
        <v>Boston, MA</v>
      </c>
      <c r="E882" s="10">
        <f>VLOOKUP($C882,'time arriving work calculations'!$C$3:$T$957,3,FALSE)</f>
        <v>0.26111111111111113</v>
      </c>
      <c r="F882" s="7">
        <f>VLOOKUP($C882,'time arriving work calculations'!$C$3:$T$957,8,FALSE)</f>
        <v>52.00000000000005</v>
      </c>
      <c r="G882" s="7">
        <f>VLOOKUP($C882,'time arriving work calculations'!$C$3:$T$957,13,FALSE)</f>
        <v>118.99999999999997</v>
      </c>
      <c r="H882" s="7">
        <f>VLOOKUP($C882,'time arriving work calculations'!$C$3:$T$957,18,FALSE)</f>
        <v>184</v>
      </c>
    </row>
    <row r="883" spans="1:8" x14ac:dyDescent="0.25">
      <c r="A883" s="6" t="s">
        <v>1172</v>
      </c>
      <c r="B883" s="6">
        <v>34140</v>
      </c>
      <c r="C883" s="6" t="s">
        <v>1173</v>
      </c>
      <c r="D883" s="6" t="str">
        <f>VLOOKUP($C883,'time arriving work calculations'!$C$3:$T$957,2,FALSE)</f>
        <v>Moscow, ID</v>
      </c>
      <c r="E883" s="10">
        <f>VLOOKUP($C883,'time arriving work calculations'!$C$3:$T$957,3,FALSE)</f>
        <v>0.26319444444444445</v>
      </c>
      <c r="F883" s="7">
        <f>VLOOKUP($C883,'time arriving work calculations'!$C$3:$T$957,8,FALSE)</f>
        <v>46.999999999999993</v>
      </c>
      <c r="G883" s="7">
        <f>VLOOKUP($C883,'time arriving work calculations'!$C$3:$T$957,13,FALSE)</f>
        <v>105.00000000000003</v>
      </c>
      <c r="H883" s="7">
        <f>VLOOKUP($C883,'time arriving work calculations'!$C$3:$T$957,18,FALSE)</f>
        <v>203</v>
      </c>
    </row>
    <row r="884" spans="1:8" x14ac:dyDescent="0.25">
      <c r="A884" s="6" t="s">
        <v>754</v>
      </c>
      <c r="B884" s="6">
        <v>25700</v>
      </c>
      <c r="C884" s="6" t="s">
        <v>755</v>
      </c>
      <c r="D884" s="6" t="str">
        <f>VLOOKUP($C884,'time arriving work calculations'!$C$3:$T$957,2,FALSE)</f>
        <v>Hays, KS</v>
      </c>
      <c r="E884" s="10">
        <f>VLOOKUP($C884,'time arriving work calculations'!$C$3:$T$957,3,FALSE)</f>
        <v>0.29791666666666666</v>
      </c>
      <c r="F884" s="7">
        <f>VLOOKUP($C884,'time arriving work calculations'!$C$3:$T$957,8,FALSE)</f>
        <v>2.9999999999999893</v>
      </c>
      <c r="G884" s="7">
        <f>VLOOKUP($C884,'time arriving work calculations'!$C$3:$T$957,13,FALSE)</f>
        <v>49.999999999999986</v>
      </c>
      <c r="H884" s="7">
        <f>VLOOKUP($C884,'time arriving work calculations'!$C$3:$T$957,18,FALSE)</f>
        <v>177.99999999999991</v>
      </c>
    </row>
    <row r="885" spans="1:8" x14ac:dyDescent="0.25">
      <c r="A885" s="6" t="s">
        <v>910</v>
      </c>
      <c r="B885" s="6">
        <v>28860</v>
      </c>
      <c r="C885" s="6" t="s">
        <v>911</v>
      </c>
      <c r="D885" s="6" t="str">
        <f>VLOOKUP($C885,'time arriving work calculations'!$C$3:$T$957,2,FALSE)</f>
        <v>Kirksville, MO</v>
      </c>
      <c r="E885" s="10">
        <f>VLOOKUP($C885,'time arriving work calculations'!$C$3:$T$957,3,FALSE)</f>
        <v>0.27916666666666667</v>
      </c>
      <c r="F885" s="7">
        <f>VLOOKUP($C885,'time arriving work calculations'!$C$3:$T$957,8,FALSE)</f>
        <v>25.999999999999986</v>
      </c>
      <c r="G885" s="7">
        <f>VLOOKUP($C885,'time arriving work calculations'!$C$3:$T$957,13,FALSE)</f>
        <v>79.000000000000043</v>
      </c>
      <c r="H885" s="7">
        <f>VLOOKUP($C885,'time arriving work calculations'!$C$3:$T$957,18,FALSE)</f>
        <v>201</v>
      </c>
    </row>
    <row r="886" spans="1:8" x14ac:dyDescent="0.25">
      <c r="A886" s="6" t="s">
        <v>1032</v>
      </c>
      <c r="B886" s="6">
        <v>31380</v>
      </c>
      <c r="C886" s="6" t="s">
        <v>1033</v>
      </c>
      <c r="D886" s="6" t="str">
        <f>VLOOKUP($C886,'time arriving work calculations'!$C$3:$T$957,2,FALSE)</f>
        <v>Macomb, IL</v>
      </c>
      <c r="E886" s="10">
        <f>VLOOKUP($C886,'time arriving work calculations'!$C$3:$T$957,3,FALSE)</f>
        <v>0.27361111111111108</v>
      </c>
      <c r="F886" s="7">
        <f>VLOOKUP($C886,'time arriving work calculations'!$C$3:$T$957,8,FALSE)</f>
        <v>23.999999999999993</v>
      </c>
      <c r="G886" s="7">
        <f>VLOOKUP($C886,'time arriving work calculations'!$C$3:$T$957,13,FALSE)</f>
        <v>86.000000000000014</v>
      </c>
      <c r="H886" s="7">
        <f>VLOOKUP($C886,'time arriving work calculations'!$C$3:$T$957,18,FALSE)</f>
        <v>211.00000000000003</v>
      </c>
    </row>
    <row r="887" spans="1:8" x14ac:dyDescent="0.25">
      <c r="A887" s="6" t="s">
        <v>522</v>
      </c>
      <c r="B887" s="6">
        <v>20780</v>
      </c>
      <c r="C887" s="6" t="s">
        <v>523</v>
      </c>
      <c r="D887" s="6" t="str">
        <f>VLOOKUP($C887,'time arriving work calculations'!$C$3:$T$957,2,FALSE)</f>
        <v>Edwards, CO</v>
      </c>
      <c r="E887" s="10">
        <f>VLOOKUP($C887,'time arriving work calculations'!$C$3:$T$957,3,FALSE)</f>
        <v>0.27638888888888885</v>
      </c>
      <c r="F887" s="7">
        <f>VLOOKUP($C887,'time arriving work calculations'!$C$3:$T$957,8,FALSE)</f>
        <v>25.000000000000071</v>
      </c>
      <c r="G887" s="7">
        <f>VLOOKUP($C887,'time arriving work calculations'!$C$3:$T$957,13,FALSE)</f>
        <v>88.000000000000085</v>
      </c>
      <c r="H887" s="7">
        <f>VLOOKUP($C887,'time arriving work calculations'!$C$3:$T$957,18,FALSE)</f>
        <v>165.00000000000006</v>
      </c>
    </row>
    <row r="888" spans="1:8" x14ac:dyDescent="0.25">
      <c r="A888" s="6" t="s">
        <v>548</v>
      </c>
      <c r="B888" s="6">
        <v>21380</v>
      </c>
      <c r="C888" s="6" t="s">
        <v>549</v>
      </c>
      <c r="D888" s="6" t="str">
        <f>VLOOKUP($C888,'time arriving work calculations'!$C$3:$T$957,2,FALSE)</f>
        <v>Emporia, KS</v>
      </c>
      <c r="E888" s="10">
        <f>VLOOKUP($C888,'time arriving work calculations'!$C$3:$T$957,3,FALSE)</f>
        <v>0.28958333333333336</v>
      </c>
      <c r="F888" s="7">
        <f>VLOOKUP($C888,'time arriving work calculations'!$C$3:$T$957,8,FALSE)</f>
        <v>-11.000000000000041</v>
      </c>
      <c r="G888" s="7">
        <f>VLOOKUP($C888,'time arriving work calculations'!$C$3:$T$957,13,FALSE)</f>
        <v>62.999999999999936</v>
      </c>
      <c r="H888" s="7">
        <f>VLOOKUP($C888,'time arriving work calculations'!$C$3:$T$957,18,FALSE)</f>
        <v>229.99999999999989</v>
      </c>
    </row>
    <row r="889" spans="1:8" x14ac:dyDescent="0.25">
      <c r="A889" s="6" t="s">
        <v>600</v>
      </c>
      <c r="B889" s="6">
        <v>22380</v>
      </c>
      <c r="C889" s="6" t="s">
        <v>601</v>
      </c>
      <c r="D889" s="6" t="str">
        <f>VLOOKUP($C889,'time arriving work calculations'!$C$3:$T$957,2,FALSE)</f>
        <v>Flagstaff, AZ</v>
      </c>
      <c r="E889" s="10">
        <f>VLOOKUP($C889,'time arriving work calculations'!$C$3:$T$957,3,FALSE)</f>
        <v>0.2638888888888889</v>
      </c>
      <c r="F889" s="7">
        <f>VLOOKUP($C889,'time arriving work calculations'!$C$3:$T$957,8,FALSE)</f>
        <v>38.999999999999943</v>
      </c>
      <c r="G889" s="7">
        <f>VLOOKUP($C889,'time arriving work calculations'!$C$3:$T$957,13,FALSE)</f>
        <v>102.00000000000004</v>
      </c>
      <c r="H889" s="7">
        <f>VLOOKUP($C889,'time arriving work calculations'!$C$3:$T$957,18,FALSE)</f>
        <v>212.00000000000006</v>
      </c>
    </row>
    <row r="890" spans="1:8" x14ac:dyDescent="0.25">
      <c r="A890" s="6" t="s">
        <v>180</v>
      </c>
      <c r="B890" s="6">
        <v>13660</v>
      </c>
      <c r="C890" s="6" t="s">
        <v>181</v>
      </c>
      <c r="D890" s="6" t="str">
        <f>VLOOKUP($C890,'time arriving work calculations'!$C$3:$T$957,2,FALSE)</f>
        <v>Big Rapids, MI</v>
      </c>
      <c r="E890" s="10">
        <f>VLOOKUP($C890,'time arriving work calculations'!$C$3:$T$957,3,FALSE)</f>
        <v>0.30069444444444443</v>
      </c>
      <c r="F890" s="7">
        <f>VLOOKUP($C890,'time arriving work calculations'!$C$3:$T$957,8,FALSE)</f>
        <v>-24.999999999999993</v>
      </c>
      <c r="G890" s="7">
        <f>VLOOKUP($C890,'time arriving work calculations'!$C$3:$T$957,13,FALSE)</f>
        <v>52.00000000000005</v>
      </c>
      <c r="H890" s="7">
        <f>VLOOKUP($C890,'time arriving work calculations'!$C$3:$T$957,18,FALSE)</f>
        <v>228.00000000000009</v>
      </c>
    </row>
    <row r="891" spans="1:8" x14ac:dyDescent="0.25">
      <c r="A891" s="6" t="s">
        <v>1298</v>
      </c>
      <c r="B891" s="6">
        <v>36740</v>
      </c>
      <c r="C891" s="6" t="s">
        <v>1299</v>
      </c>
      <c r="D891" s="6" t="str">
        <f>VLOOKUP($C891,'time arriving work calculations'!$C$3:$T$957,2,FALSE)</f>
        <v>Orlando, FL</v>
      </c>
      <c r="E891" s="10">
        <f>VLOOKUP($C891,'time arriving work calculations'!$C$3:$T$957,3,FALSE)</f>
        <v>0.29097222222222224</v>
      </c>
      <c r="F891" s="7">
        <f>VLOOKUP($C891,'time arriving work calculations'!$C$3:$T$957,8,FALSE)</f>
        <v>8.999999999999968</v>
      </c>
      <c r="G891" s="7">
        <f>VLOOKUP($C891,'time arriving work calculations'!$C$3:$T$957,13,FALSE)</f>
        <v>73.999999999999972</v>
      </c>
      <c r="H891" s="7">
        <f>VLOOKUP($C891,'time arriving work calculations'!$C$3:$T$957,18,FALSE)</f>
        <v>159</v>
      </c>
    </row>
    <row r="892" spans="1:8" x14ac:dyDescent="0.25">
      <c r="A892" s="6" t="s">
        <v>1596</v>
      </c>
      <c r="B892" s="6">
        <v>42940</v>
      </c>
      <c r="C892" s="6" t="s">
        <v>1597</v>
      </c>
      <c r="D892" s="6" t="str">
        <f>VLOOKUP($C892,'time arriving work calculations'!$C$3:$T$957,2,FALSE)</f>
        <v>Sevierville, TN</v>
      </c>
      <c r="E892" s="10">
        <f>VLOOKUP($C892,'time arriving work calculations'!$C$3:$T$957,3,FALSE)</f>
        <v>0.29652777777777778</v>
      </c>
      <c r="F892" s="7">
        <f>VLOOKUP($C892,'time arriving work calculations'!$C$3:$T$957,8,FALSE)</f>
        <v>8.0000000000000515</v>
      </c>
      <c r="G892" s="7">
        <f>VLOOKUP($C892,'time arriving work calculations'!$C$3:$T$957,13,FALSE)</f>
        <v>66</v>
      </c>
      <c r="H892" s="7">
        <f>VLOOKUP($C892,'time arriving work calculations'!$C$3:$T$957,18,FALSE)</f>
        <v>171.00000000000006</v>
      </c>
    </row>
    <row r="893" spans="1:8" x14ac:dyDescent="0.25">
      <c r="A893" s="6" t="s">
        <v>240</v>
      </c>
      <c r="B893" s="6">
        <v>14860</v>
      </c>
      <c r="C893" s="6" t="s">
        <v>241</v>
      </c>
      <c r="D893" s="6" t="str">
        <f>VLOOKUP($C893,'time arriving work calculations'!$C$3:$T$957,2,FALSE)</f>
        <v>Bridgeport, CT</v>
      </c>
      <c r="E893" s="10">
        <f>VLOOKUP($C893,'time arriving work calculations'!$C$3:$T$957,3,FALSE)</f>
        <v>0.26805555555555555</v>
      </c>
      <c r="F893" s="7">
        <f>VLOOKUP($C893,'time arriving work calculations'!$C$3:$T$957,8,FALSE)</f>
        <v>47.000000000000071</v>
      </c>
      <c r="G893" s="7">
        <f>VLOOKUP($C893,'time arriving work calculations'!$C$3:$T$957,13,FALSE)</f>
        <v>105.00000000000003</v>
      </c>
      <c r="H893" s="7">
        <f>VLOOKUP($C893,'time arriving work calculations'!$C$3:$T$957,18,FALSE)</f>
        <v>161.99999999999997</v>
      </c>
    </row>
    <row r="894" spans="1:8" x14ac:dyDescent="0.25">
      <c r="A894" s="6" t="s">
        <v>1024</v>
      </c>
      <c r="B894" s="6">
        <v>31180</v>
      </c>
      <c r="C894" s="6" t="s">
        <v>1025</v>
      </c>
      <c r="D894" s="6" t="str">
        <f>VLOOKUP($C894,'time arriving work calculations'!$C$3:$T$957,2,FALSE)</f>
        <v>Lubbock, TX</v>
      </c>
      <c r="E894" s="10">
        <f>VLOOKUP($C894,'time arriving work calculations'!$C$3:$T$957,3,FALSE)</f>
        <v>0.30555555555555552</v>
      </c>
      <c r="F894" s="7">
        <f>VLOOKUP($C894,'time arriving work calculations'!$C$3:$T$957,8,FALSE)</f>
        <v>-1.9999999999999929</v>
      </c>
      <c r="G894" s="7">
        <f>VLOOKUP($C894,'time arriving work calculations'!$C$3:$T$957,13,FALSE)</f>
        <v>45.000000000000078</v>
      </c>
      <c r="H894" s="7">
        <f>VLOOKUP($C894,'time arriving work calculations'!$C$3:$T$957,18,FALSE)</f>
        <v>131.00000000000011</v>
      </c>
    </row>
    <row r="895" spans="1:8" x14ac:dyDescent="0.25">
      <c r="A895" s="6" t="s">
        <v>948</v>
      </c>
      <c r="B895" s="6">
        <v>29620</v>
      </c>
      <c r="C895" s="6" t="s">
        <v>949</v>
      </c>
      <c r="D895" s="6" t="str">
        <f>VLOOKUP($C895,'time arriving work calculations'!$C$3:$T$957,2,FALSE)</f>
        <v>Lansing, MI</v>
      </c>
      <c r="E895" s="10">
        <f>VLOOKUP($C895,'time arriving work calculations'!$C$3:$T$957,3,FALSE)</f>
        <v>0.2986111111111111</v>
      </c>
      <c r="F895" s="7">
        <f>VLOOKUP($C895,'time arriving work calculations'!$C$3:$T$957,8,FALSE)</f>
        <v>7.9936057773011271E-14</v>
      </c>
      <c r="G895" s="7">
        <f>VLOOKUP($C895,'time arriving work calculations'!$C$3:$T$957,13,FALSE)</f>
        <v>58.000000000000028</v>
      </c>
      <c r="H895" s="7">
        <f>VLOOKUP($C895,'time arriving work calculations'!$C$3:$T$957,18,FALSE)</f>
        <v>161.00000000000006</v>
      </c>
    </row>
    <row r="896" spans="1:8" x14ac:dyDescent="0.25">
      <c r="A896" s="6" t="s">
        <v>874</v>
      </c>
      <c r="B896" s="6">
        <v>28060</v>
      </c>
      <c r="C896" s="6" t="s">
        <v>875</v>
      </c>
      <c r="D896" s="6" t="str">
        <f>VLOOKUP($C896,'time arriving work calculations'!$C$3:$T$957,2,FALSE)</f>
        <v>Kalispell, MT</v>
      </c>
      <c r="E896" s="10">
        <f>VLOOKUP($C896,'time arriving work calculations'!$C$3:$T$957,3,FALSE)</f>
        <v>0.29722222222222222</v>
      </c>
      <c r="F896" s="7">
        <f>VLOOKUP($C896,'time arriving work calculations'!$C$3:$T$957,8,FALSE)</f>
        <v>8.999999999999968</v>
      </c>
      <c r="G896" s="7">
        <f>VLOOKUP($C896,'time arriving work calculations'!$C$3:$T$957,13,FALSE)</f>
        <v>58.000000000000028</v>
      </c>
      <c r="H896" s="7">
        <f>VLOOKUP($C896,'time arriving work calculations'!$C$3:$T$957,18,FALSE)</f>
        <v>118.99999999999997</v>
      </c>
    </row>
    <row r="897" spans="1:8" x14ac:dyDescent="0.25">
      <c r="A897" s="6" t="s">
        <v>904</v>
      </c>
      <c r="B897" s="6">
        <v>28740</v>
      </c>
      <c r="C897" s="6" t="s">
        <v>905</v>
      </c>
      <c r="D897" s="6" t="str">
        <f>VLOOKUP($C897,'time arriving work calculations'!$C$3:$T$957,2,FALSE)</f>
        <v>Kingston, NY</v>
      </c>
      <c r="E897" s="10">
        <f>VLOOKUP($C897,'time arriving work calculations'!$C$3:$T$957,3,FALSE)</f>
        <v>0.26944444444444443</v>
      </c>
      <c r="F897" s="7">
        <f>VLOOKUP($C897,'time arriving work calculations'!$C$3:$T$957,8,FALSE)</f>
        <v>36.000000000000028</v>
      </c>
      <c r="G897" s="7">
        <f>VLOOKUP($C897,'time arriving work calculations'!$C$3:$T$957,13,FALSE)</f>
        <v>103.00000000000003</v>
      </c>
      <c r="H897" s="7">
        <f>VLOOKUP($C897,'time arriving work calculations'!$C$3:$T$957,18,FALSE)</f>
        <v>171.00000000000006</v>
      </c>
    </row>
    <row r="898" spans="1:8" x14ac:dyDescent="0.25">
      <c r="A898" s="6" t="s">
        <v>1766</v>
      </c>
      <c r="B898" s="6">
        <v>46380</v>
      </c>
      <c r="C898" s="6" t="s">
        <v>1767</v>
      </c>
      <c r="D898" s="6" t="str">
        <f>VLOOKUP($C898,'time arriving work calculations'!$C$3:$T$957,2,FALSE)</f>
        <v>Ukiah, CA</v>
      </c>
      <c r="E898" s="10">
        <f>VLOOKUP($C898,'time arriving work calculations'!$C$3:$T$957,3,FALSE)</f>
        <v>0.28125</v>
      </c>
      <c r="F898" s="7">
        <f>VLOOKUP($C898,'time arriving work calculations'!$C$3:$T$957,8,FALSE)</f>
        <v>16.000000000000021</v>
      </c>
      <c r="G898" s="7">
        <f>VLOOKUP($C898,'time arriving work calculations'!$C$3:$T$957,13,FALSE)</f>
        <v>78.000000000000043</v>
      </c>
      <c r="H898" s="7">
        <f>VLOOKUP($C898,'time arriving work calculations'!$C$3:$T$957,18,FALSE)</f>
        <v>148.00000000000011</v>
      </c>
    </row>
    <row r="899" spans="1:8" x14ac:dyDescent="0.25">
      <c r="A899" s="6" t="s">
        <v>1250</v>
      </c>
      <c r="B899" s="6">
        <v>35820</v>
      </c>
      <c r="C899" s="6" t="s">
        <v>1251</v>
      </c>
      <c r="D899" s="6" t="str">
        <f>VLOOKUP($C899,'time arriving work calculations'!$C$3:$T$957,2,FALSE)</f>
        <v>North Platte, NE</v>
      </c>
      <c r="E899" s="10">
        <f>VLOOKUP($C899,'time arriving work calculations'!$C$3:$T$957,3,FALSE)</f>
        <v>0.30208333333333331</v>
      </c>
      <c r="F899" s="7">
        <f>VLOOKUP($C899,'time arriving work calculations'!$C$3:$T$957,8,FALSE)</f>
        <v>-9.9999999999999645</v>
      </c>
      <c r="G899" s="7">
        <f>VLOOKUP($C899,'time arriving work calculations'!$C$3:$T$957,13,FALSE)</f>
        <v>48.000000000000064</v>
      </c>
      <c r="H899" s="7">
        <f>VLOOKUP($C899,'time arriving work calculations'!$C$3:$T$957,18,FALSE)</f>
        <v>159</v>
      </c>
    </row>
    <row r="900" spans="1:8" x14ac:dyDescent="0.25">
      <c r="A900" s="6" t="s">
        <v>1660</v>
      </c>
      <c r="B900" s="6">
        <v>44260</v>
      </c>
      <c r="C900" s="6" t="s">
        <v>1661</v>
      </c>
      <c r="D900" s="6" t="str">
        <f>VLOOKUP($C900,'time arriving work calculations'!$C$3:$T$957,2,FALSE)</f>
        <v>Starkville, MS</v>
      </c>
      <c r="E900" s="10">
        <f>VLOOKUP($C900,'time arriving work calculations'!$C$3:$T$957,3,FALSE)</f>
        <v>0.26944444444444443</v>
      </c>
      <c r="F900" s="7">
        <f>VLOOKUP($C900,'time arriving work calculations'!$C$3:$T$957,8,FALSE)</f>
        <v>40.000000000000014</v>
      </c>
      <c r="G900" s="7">
        <f>VLOOKUP($C900,'time arriving work calculations'!$C$3:$T$957,13,FALSE)</f>
        <v>96.000000000000057</v>
      </c>
      <c r="H900" s="7">
        <f>VLOOKUP($C900,'time arriving work calculations'!$C$3:$T$957,18,FALSE)</f>
        <v>212.00000000000006</v>
      </c>
    </row>
    <row r="901" spans="1:8" x14ac:dyDescent="0.25">
      <c r="A901" s="6" t="s">
        <v>1712</v>
      </c>
      <c r="B901" s="6">
        <v>45340</v>
      </c>
      <c r="C901" s="6" t="s">
        <v>1713</v>
      </c>
      <c r="D901" s="6" t="str">
        <f>VLOOKUP($C901,'time arriving work calculations'!$C$3:$T$957,2,FALSE)</f>
        <v>Taos, NM</v>
      </c>
      <c r="E901" s="10">
        <f>VLOOKUP($C901,'time arriving work calculations'!$C$3:$T$957,3,FALSE)</f>
        <v>0.27430555555555552</v>
      </c>
      <c r="F901" s="7">
        <f>VLOOKUP($C901,'time arriving work calculations'!$C$3:$T$957,8,FALSE)</f>
        <v>41.000000000000014</v>
      </c>
      <c r="G901" s="7">
        <f>VLOOKUP($C901,'time arriving work calculations'!$C$3:$T$957,13,FALSE)</f>
        <v>92.000000000000085</v>
      </c>
      <c r="H901" s="7">
        <f>VLOOKUP($C901,'time arriving work calculations'!$C$3:$T$957,18,FALSE)</f>
        <v>158</v>
      </c>
    </row>
    <row r="902" spans="1:8" x14ac:dyDescent="0.25">
      <c r="A902" s="6" t="s">
        <v>328</v>
      </c>
      <c r="B902" s="6">
        <v>16820</v>
      </c>
      <c r="C902" s="6" t="s">
        <v>329</v>
      </c>
      <c r="D902" s="6" t="str">
        <f>VLOOKUP($C902,'time arriving work calculations'!$C$3:$T$957,2,FALSE)</f>
        <v>Charlottesville, VA</v>
      </c>
      <c r="E902" s="10">
        <f>VLOOKUP($C902,'time arriving work calculations'!$C$3:$T$957,3,FALSE)</f>
        <v>0.28194444444444444</v>
      </c>
      <c r="F902" s="7">
        <f>VLOOKUP($C902,'time arriving work calculations'!$C$3:$T$957,8,FALSE)</f>
        <v>33.000000000000043</v>
      </c>
      <c r="G902" s="7">
        <f>VLOOKUP($C902,'time arriving work calculations'!$C$3:$T$957,13,FALSE)</f>
        <v>85.000000000000014</v>
      </c>
      <c r="H902" s="7">
        <f>VLOOKUP($C902,'time arriving work calculations'!$C$3:$T$957,18,FALSE)</f>
        <v>144.00000000000006</v>
      </c>
    </row>
    <row r="903" spans="1:8" x14ac:dyDescent="0.25">
      <c r="A903" s="6" t="s">
        <v>1388</v>
      </c>
      <c r="B903" s="6">
        <v>38540</v>
      </c>
      <c r="C903" s="6" t="s">
        <v>1389</v>
      </c>
      <c r="D903" s="6" t="str">
        <f>VLOOKUP($C903,'time arriving work calculations'!$C$3:$T$957,2,FALSE)</f>
        <v>Pocatello, ID</v>
      </c>
      <c r="E903" s="10">
        <f>VLOOKUP($C903,'time arriving work calculations'!$C$3:$T$957,3,FALSE)</f>
        <v>0.29236111111111113</v>
      </c>
      <c r="F903" s="7">
        <f>VLOOKUP($C903,'time arriving work calculations'!$C$3:$T$957,8,FALSE)</f>
        <v>6.9999999999999751</v>
      </c>
      <c r="G903" s="7">
        <f>VLOOKUP($C903,'time arriving work calculations'!$C$3:$T$957,13,FALSE)</f>
        <v>64</v>
      </c>
      <c r="H903" s="7">
        <f>VLOOKUP($C903,'time arriving work calculations'!$C$3:$T$957,18,FALSE)</f>
        <v>161.99999999999997</v>
      </c>
    </row>
    <row r="904" spans="1:8" x14ac:dyDescent="0.25">
      <c r="A904" s="6" t="s">
        <v>924</v>
      </c>
      <c r="B904" s="6">
        <v>29140</v>
      </c>
      <c r="C904" s="6" t="s">
        <v>925</v>
      </c>
      <c r="D904" s="6" t="str">
        <f>VLOOKUP($C904,'time arriving work calculations'!$C$3:$T$957,2,FALSE)</f>
        <v>Lafayette, IN</v>
      </c>
      <c r="E904" s="10">
        <f>VLOOKUP($C904,'time arriving work calculations'!$C$3:$T$957,3,FALSE)</f>
        <v>0.30486111111111108</v>
      </c>
      <c r="F904" s="7">
        <f>VLOOKUP($C904,'time arriving work calculations'!$C$3:$T$957,8,FALSE)</f>
        <v>-12.999999999999954</v>
      </c>
      <c r="G904" s="7">
        <f>VLOOKUP($C904,'time arriving work calculations'!$C$3:$T$957,13,FALSE)</f>
        <v>49.000000000000071</v>
      </c>
      <c r="H904" s="7">
        <f>VLOOKUP($C904,'time arriving work calculations'!$C$3:$T$957,18,FALSE)</f>
        <v>170.00000000000003</v>
      </c>
    </row>
    <row r="905" spans="1:8" x14ac:dyDescent="0.25">
      <c r="A905" s="6" t="s">
        <v>226</v>
      </c>
      <c r="B905" s="6">
        <v>14580</v>
      </c>
      <c r="C905" s="6" t="s">
        <v>227</v>
      </c>
      <c r="D905" s="6" t="str">
        <f>VLOOKUP($C905,'time arriving work calculations'!$C$3:$T$957,2,FALSE)</f>
        <v>Bozeman, MT</v>
      </c>
      <c r="E905" s="10">
        <f>VLOOKUP($C905,'time arriving work calculations'!$C$3:$T$957,3,FALSE)</f>
        <v>0.28819444444444448</v>
      </c>
      <c r="F905" s="7">
        <f>VLOOKUP($C905,'time arriving work calculations'!$C$3:$T$957,8,FALSE)</f>
        <v>21.999999999999922</v>
      </c>
      <c r="G905" s="7">
        <f>VLOOKUP($C905,'time arriving work calculations'!$C$3:$T$957,13,FALSE)</f>
        <v>71.999999999999972</v>
      </c>
      <c r="H905" s="7">
        <f>VLOOKUP($C905,'time arriving work calculations'!$C$3:$T$957,18,FALSE)</f>
        <v>143.00000000000006</v>
      </c>
    </row>
    <row r="906" spans="1:8" x14ac:dyDescent="0.25">
      <c r="A906" s="6" t="s">
        <v>562</v>
      </c>
      <c r="B906" s="6">
        <v>21660</v>
      </c>
      <c r="C906" s="6" t="s">
        <v>563</v>
      </c>
      <c r="D906" s="6" t="str">
        <f>VLOOKUP($C906,'time arriving work calculations'!$C$3:$T$957,2,FALSE)</f>
        <v>Eugene, OR</v>
      </c>
      <c r="E906" s="10">
        <f>VLOOKUP($C906,'time arriving work calculations'!$C$3:$T$957,3,FALSE)</f>
        <v>0.27986111111111112</v>
      </c>
      <c r="F906" s="7">
        <f>VLOOKUP($C906,'time arriving work calculations'!$C$3:$T$957,8,FALSE)</f>
        <v>23.999999999999993</v>
      </c>
      <c r="G906" s="7">
        <f>VLOOKUP($C906,'time arriving work calculations'!$C$3:$T$957,13,FALSE)</f>
        <v>86.000000000000014</v>
      </c>
      <c r="H906" s="7">
        <f>VLOOKUP($C906,'time arriving work calculations'!$C$3:$T$957,18,FALSE)</f>
        <v>178</v>
      </c>
    </row>
    <row r="907" spans="1:8" x14ac:dyDescent="0.25">
      <c r="A907" s="6" t="s">
        <v>834</v>
      </c>
      <c r="B907" s="6">
        <v>27220</v>
      </c>
      <c r="C907" s="6" t="s">
        <v>835</v>
      </c>
      <c r="D907" s="6" t="str">
        <f>VLOOKUP($C907,'time arriving work calculations'!$C$3:$T$957,2,FALSE)</f>
        <v>Jackson, WY</v>
      </c>
      <c r="E907" s="10">
        <f>VLOOKUP($C907,'time arriving work calculations'!$C$3:$T$957,3,FALSE)</f>
        <v>0.28750000000000003</v>
      </c>
      <c r="F907" s="7">
        <f>VLOOKUP($C907,'time arriving work calculations'!$C$3:$T$957,8,FALSE)</f>
        <v>19.999999999999929</v>
      </c>
      <c r="G907" s="7">
        <f>VLOOKUP($C907,'time arriving work calculations'!$C$3:$T$957,13,FALSE)</f>
        <v>71</v>
      </c>
      <c r="H907" s="7">
        <f>VLOOKUP($C907,'time arriving work calculations'!$C$3:$T$957,18,FALSE)</f>
        <v>133.99999999999994</v>
      </c>
    </row>
    <row r="908" spans="1:8" x14ac:dyDescent="0.25">
      <c r="A908" s="6" t="s">
        <v>62</v>
      </c>
      <c r="B908" s="6">
        <v>11180</v>
      </c>
      <c r="C908" s="6" t="s">
        <v>63</v>
      </c>
      <c r="D908" s="6" t="str">
        <f>VLOOKUP($C908,'time arriving work calculations'!$C$3:$T$957,2,FALSE)</f>
        <v>Ames, IA</v>
      </c>
      <c r="E908" s="10">
        <f>VLOOKUP($C908,'time arriving work calculations'!$C$3:$T$957,3,FALSE)</f>
        <v>0.28194444444444444</v>
      </c>
      <c r="F908" s="7">
        <f>VLOOKUP($C908,'time arriving work calculations'!$C$3:$T$957,8,FALSE)</f>
        <v>27.999999999999979</v>
      </c>
      <c r="G908" s="7">
        <f>VLOOKUP($C908,'time arriving work calculations'!$C$3:$T$957,13,FALSE)</f>
        <v>81.000000000000028</v>
      </c>
      <c r="H908" s="7">
        <f>VLOOKUP($C908,'time arriving work calculations'!$C$3:$T$957,18,FALSE)</f>
        <v>188.99999999999994</v>
      </c>
    </row>
    <row r="909" spans="1:8" x14ac:dyDescent="0.25">
      <c r="A909" s="6" t="s">
        <v>1850</v>
      </c>
      <c r="B909" s="6">
        <v>48220</v>
      </c>
      <c r="C909" s="6" t="s">
        <v>1851</v>
      </c>
      <c r="D909" s="6" t="str">
        <f>VLOOKUP($C909,'time arriving work calculations'!$C$3:$T$957,2,FALSE)</f>
        <v>Weatherford, OK</v>
      </c>
      <c r="E909" s="10">
        <f>VLOOKUP($C909,'time arriving work calculations'!$C$3:$T$957,3,FALSE)</f>
        <v>0.29652777777777778</v>
      </c>
      <c r="F909" s="7">
        <f>VLOOKUP($C909,'time arriving work calculations'!$C$3:$T$957,8,FALSE)</f>
        <v>4.9999999999999822</v>
      </c>
      <c r="G909" s="7">
        <f>VLOOKUP($C909,'time arriving work calculations'!$C$3:$T$957,13,FALSE)</f>
        <v>55.999999999999957</v>
      </c>
      <c r="H909" s="7">
        <f>VLOOKUP($C909,'time arriving work calculations'!$C$3:$T$957,18,FALSE)</f>
        <v>170.00000000000003</v>
      </c>
    </row>
    <row r="910" spans="1:8" x14ac:dyDescent="0.25">
      <c r="A910" s="6" t="s">
        <v>1744</v>
      </c>
      <c r="B910" s="6">
        <v>45940</v>
      </c>
      <c r="C910" s="6" t="s">
        <v>1745</v>
      </c>
      <c r="D910" s="6" t="str">
        <f>VLOOKUP($C910,'time arriving work calculations'!$C$3:$T$957,2,FALSE)</f>
        <v>Trenton, NJ</v>
      </c>
      <c r="E910" s="10">
        <f>VLOOKUP($C910,'time arriving work calculations'!$C$3:$T$957,3,FALSE)</f>
        <v>0.27152777777777776</v>
      </c>
      <c r="F910" s="7">
        <f>VLOOKUP($C910,'time arriving work calculations'!$C$3:$T$957,8,FALSE)</f>
        <v>41.000000000000092</v>
      </c>
      <c r="G910" s="7">
        <f>VLOOKUP($C910,'time arriving work calculations'!$C$3:$T$957,13,FALSE)</f>
        <v>101.00000000000003</v>
      </c>
      <c r="H910" s="7">
        <f>VLOOKUP($C910,'time arriving work calculations'!$C$3:$T$957,18,FALSE)</f>
        <v>163.00000000000006</v>
      </c>
    </row>
    <row r="911" spans="1:8" x14ac:dyDescent="0.25">
      <c r="A911" s="6" t="s">
        <v>1680</v>
      </c>
      <c r="B911" s="6">
        <v>44660</v>
      </c>
      <c r="C911" s="6" t="s">
        <v>1681</v>
      </c>
      <c r="D911" s="6" t="str">
        <f>VLOOKUP($C911,'time arriving work calculations'!$C$3:$T$957,2,FALSE)</f>
        <v>Stillwater, OK</v>
      </c>
      <c r="E911" s="10">
        <f>VLOOKUP($C911,'time arriving work calculations'!$C$3:$T$957,3,FALSE)</f>
        <v>0.29236111111111113</v>
      </c>
      <c r="F911" s="7">
        <f>VLOOKUP($C911,'time arriving work calculations'!$C$3:$T$957,8,FALSE)</f>
        <v>8.999999999999968</v>
      </c>
      <c r="G911" s="7">
        <f>VLOOKUP($C911,'time arriving work calculations'!$C$3:$T$957,13,FALSE)</f>
        <v>65.000000000000014</v>
      </c>
      <c r="H911" s="7">
        <f>VLOOKUP($C911,'time arriving work calculations'!$C$3:$T$957,18,FALSE)</f>
        <v>178.00000000000009</v>
      </c>
    </row>
    <row r="912" spans="1:8" x14ac:dyDescent="0.25">
      <c r="A912" s="6" t="s">
        <v>1196</v>
      </c>
      <c r="B912" s="6">
        <v>34620</v>
      </c>
      <c r="C912" s="6" t="s">
        <v>1197</v>
      </c>
      <c r="D912" s="6" t="str">
        <f>VLOOKUP($C912,'time arriving work calculations'!$C$3:$T$957,2,FALSE)</f>
        <v>Muncie, IN</v>
      </c>
      <c r="E912" s="10">
        <f>VLOOKUP($C912,'time arriving work calculations'!$C$3:$T$957,3,FALSE)</f>
        <v>0.30069444444444443</v>
      </c>
      <c r="F912" s="7">
        <f>VLOOKUP($C912,'time arriving work calculations'!$C$3:$T$957,8,FALSE)</f>
        <v>-11.000000000000041</v>
      </c>
      <c r="G912" s="7">
        <f>VLOOKUP($C912,'time arriving work calculations'!$C$3:$T$957,13,FALSE)</f>
        <v>56.000000000000036</v>
      </c>
      <c r="H912" s="7">
        <f>VLOOKUP($C912,'time arriving work calculations'!$C$3:$T$957,18,FALSE)</f>
        <v>233.00000000000006</v>
      </c>
    </row>
    <row r="913" spans="1:8" x14ac:dyDescent="0.25">
      <c r="A913" s="6" t="s">
        <v>198</v>
      </c>
      <c r="B913" s="6">
        <v>14020</v>
      </c>
      <c r="C913" s="6" t="s">
        <v>199</v>
      </c>
      <c r="D913" s="6" t="str">
        <f>VLOOKUP($C913,'time arriving work calculations'!$C$3:$T$957,2,FALSE)</f>
        <v>Bloomington, IN</v>
      </c>
      <c r="E913" s="10">
        <f>VLOOKUP($C913,'time arriving work calculations'!$C$3:$T$957,3,FALSE)</f>
        <v>0.30416666666666664</v>
      </c>
      <c r="F913" s="7">
        <f>VLOOKUP($C913,'time arriving work calculations'!$C$3:$T$957,8,FALSE)</f>
        <v>-17.000000000000021</v>
      </c>
      <c r="G913" s="7">
        <f>VLOOKUP($C913,'time arriving work calculations'!$C$3:$T$957,13,FALSE)</f>
        <v>52.00000000000005</v>
      </c>
      <c r="H913" s="7">
        <f>VLOOKUP($C913,'time arriving work calculations'!$C$3:$T$957,18,FALSE)</f>
        <v>168.00000000000006</v>
      </c>
    </row>
    <row r="914" spans="1:8" x14ac:dyDescent="0.25">
      <c r="A914" s="6" t="s">
        <v>1268</v>
      </c>
      <c r="B914" s="6">
        <v>36140</v>
      </c>
      <c r="C914" s="6" t="s">
        <v>1269</v>
      </c>
      <c r="D914" s="6" t="str">
        <f>VLOOKUP($C914,'time arriving work calculations'!$C$3:$T$957,2,FALSE)</f>
        <v>Ocean City, NJ</v>
      </c>
      <c r="E914" s="10">
        <f>VLOOKUP($C914,'time arriving work calculations'!$C$3:$T$957,3,FALSE)</f>
        <v>0.27083333333333331</v>
      </c>
      <c r="F914" s="7">
        <f>VLOOKUP($C914,'time arriving work calculations'!$C$3:$T$957,8,FALSE)</f>
        <v>40.000000000000014</v>
      </c>
      <c r="G914" s="7">
        <f>VLOOKUP($C914,'time arriving work calculations'!$C$3:$T$957,13,FALSE)</f>
        <v>100.00000000000006</v>
      </c>
      <c r="H914" s="7">
        <f>VLOOKUP($C914,'time arriving work calculations'!$C$3:$T$957,18,FALSE)</f>
        <v>163.99999999999997</v>
      </c>
    </row>
    <row r="915" spans="1:8" x14ac:dyDescent="0.25">
      <c r="A915" s="6" t="s">
        <v>134</v>
      </c>
      <c r="B915" s="6">
        <v>12700</v>
      </c>
      <c r="C915" s="6" t="s">
        <v>135</v>
      </c>
      <c r="D915" s="6" t="str">
        <f>VLOOKUP($C915,'time arriving work calculations'!$C$3:$T$957,2,FALSE)</f>
        <v>Barnstable Town, MA</v>
      </c>
      <c r="E915" s="10">
        <f>VLOOKUP($C915,'time arriving work calculations'!$C$3:$T$957,3,FALSE)</f>
        <v>0.25972222222222224</v>
      </c>
      <c r="F915" s="7">
        <f>VLOOKUP($C915,'time arriving work calculations'!$C$3:$T$957,8,FALSE)</f>
        <v>58.99999999999995</v>
      </c>
      <c r="G915" s="7">
        <f>VLOOKUP($C915,'time arriving work calculations'!$C$3:$T$957,13,FALSE)</f>
        <v>116.99999999999997</v>
      </c>
      <c r="H915" s="7">
        <f>VLOOKUP($C915,'time arriving work calculations'!$C$3:$T$957,18,FALSE)</f>
        <v>180</v>
      </c>
    </row>
    <row r="916" spans="1:8" x14ac:dyDescent="0.25">
      <c r="A916" s="6" t="s">
        <v>1206</v>
      </c>
      <c r="B916" s="6">
        <v>34820</v>
      </c>
      <c r="C916" s="6" t="s">
        <v>1207</v>
      </c>
      <c r="D916" s="6" t="str">
        <f>VLOOKUP($C916,'time arriving work calculations'!$C$3:$T$957,2,FALSE)</f>
        <v>Myrtle Beach, SC</v>
      </c>
      <c r="E916" s="10">
        <f>VLOOKUP($C916,'time arriving work calculations'!$C$3:$T$957,3,FALSE)</f>
        <v>0.28333333333333333</v>
      </c>
      <c r="F916" s="7">
        <f>VLOOKUP($C916,'time arriving work calculations'!$C$3:$T$957,8,FALSE)</f>
        <v>26.000000000000068</v>
      </c>
      <c r="G916" s="7">
        <f>VLOOKUP($C916,'time arriving work calculations'!$C$3:$T$957,13,FALSE)</f>
        <v>85.000000000000014</v>
      </c>
      <c r="H916" s="7">
        <f>VLOOKUP($C916,'time arriving work calculations'!$C$3:$T$957,18,FALSE)</f>
        <v>191.99999999999994</v>
      </c>
    </row>
    <row r="917" spans="1:8" x14ac:dyDescent="0.25">
      <c r="A917" s="6" t="s">
        <v>508</v>
      </c>
      <c r="B917" s="6">
        <v>20500</v>
      </c>
      <c r="C917" s="6" t="s">
        <v>509</v>
      </c>
      <c r="D917" s="6" t="str">
        <f>VLOOKUP($C917,'time arriving work calculations'!$C$3:$T$957,2,FALSE)</f>
        <v>Durham, NC</v>
      </c>
      <c r="E917" s="10">
        <f>VLOOKUP($C917,'time arriving work calculations'!$C$3:$T$957,3,FALSE)</f>
        <v>0.28333333333333333</v>
      </c>
      <c r="F917" s="7">
        <f>VLOOKUP($C917,'time arriving work calculations'!$C$3:$T$957,8,FALSE)</f>
        <v>26.000000000000068</v>
      </c>
      <c r="G917" s="7">
        <f>VLOOKUP($C917,'time arriving work calculations'!$C$3:$T$957,13,FALSE)</f>
        <v>85.000000000000014</v>
      </c>
      <c r="H917" s="7">
        <f>VLOOKUP($C917,'time arriving work calculations'!$C$3:$T$957,18,FALSE)</f>
        <v>153.00000000000009</v>
      </c>
    </row>
    <row r="918" spans="1:8" x14ac:dyDescent="0.25">
      <c r="A918" s="6" t="s">
        <v>1452</v>
      </c>
      <c r="B918" s="6">
        <v>39940</v>
      </c>
      <c r="C918" s="6" t="s">
        <v>1453</v>
      </c>
      <c r="D918" s="6" t="str">
        <f>VLOOKUP($C918,'time arriving work calculations'!$C$3:$T$957,2,FALSE)</f>
        <v>Rexburg, ID</v>
      </c>
      <c r="E918" s="10">
        <f>VLOOKUP($C918,'time arriving work calculations'!$C$3:$T$957,3,FALSE)</f>
        <v>0.2902777777777778</v>
      </c>
      <c r="F918" s="7">
        <f>VLOOKUP($C918,'time arriving work calculations'!$C$3:$T$957,8,FALSE)</f>
        <v>17.999999999999936</v>
      </c>
      <c r="G918" s="7">
        <f>VLOOKUP($C918,'time arriving work calculations'!$C$3:$T$957,13,FALSE)</f>
        <v>68</v>
      </c>
      <c r="H918" s="7">
        <f>VLOOKUP($C918,'time arriving work calculations'!$C$3:$T$957,18,FALSE)</f>
        <v>183</v>
      </c>
    </row>
    <row r="919" spans="1:8" x14ac:dyDescent="0.25">
      <c r="A919" s="6" t="s">
        <v>652</v>
      </c>
      <c r="B919" s="6">
        <v>23540</v>
      </c>
      <c r="C919" s="6" t="s">
        <v>653</v>
      </c>
      <c r="D919" s="6" t="str">
        <f>VLOOKUP($C919,'time arriving work calculations'!$C$3:$T$957,2,FALSE)</f>
        <v>Gainesville, FL</v>
      </c>
      <c r="E919" s="10">
        <f>VLOOKUP($C919,'time arriving work calculations'!$C$3:$T$957,3,FALSE)</f>
        <v>0.29305555555555557</v>
      </c>
      <c r="F919" s="7">
        <f>VLOOKUP($C919,'time arriving work calculations'!$C$3:$T$957,8,FALSE)</f>
        <v>14.00000000000003</v>
      </c>
      <c r="G919" s="7">
        <f>VLOOKUP($C919,'time arriving work calculations'!$C$3:$T$957,13,FALSE)</f>
        <v>69.999999999999986</v>
      </c>
      <c r="H919" s="7">
        <f>VLOOKUP($C919,'time arriving work calculations'!$C$3:$T$957,18,FALSE)</f>
        <v>173</v>
      </c>
    </row>
    <row r="920" spans="1:8" x14ac:dyDescent="0.25">
      <c r="A920" s="6" t="s">
        <v>424</v>
      </c>
      <c r="B920" s="6">
        <v>18860</v>
      </c>
      <c r="C920" s="6" t="s">
        <v>425</v>
      </c>
      <c r="D920" s="6" t="str">
        <f>VLOOKUP($C920,'time arriving work calculations'!$C$3:$T$957,2,FALSE)</f>
        <v>Crescent City, CA</v>
      </c>
      <c r="E920" s="10">
        <f>VLOOKUP($C920,'time arriving work calculations'!$C$3:$T$957,3,FALSE)</f>
        <v>0.28333333333333333</v>
      </c>
      <c r="F920" s="7">
        <f>VLOOKUP($C920,'time arriving work calculations'!$C$3:$T$957,8,FALSE)</f>
        <v>18.000000000000014</v>
      </c>
      <c r="G920" s="7">
        <f>VLOOKUP($C920,'time arriving work calculations'!$C$3:$T$957,13,FALSE)</f>
        <v>76.999999999999972</v>
      </c>
      <c r="H920" s="7">
        <f>VLOOKUP($C920,'time arriving work calculations'!$C$3:$T$957,18,FALSE)</f>
        <v>189.99999999999997</v>
      </c>
    </row>
    <row r="921" spans="1:8" x14ac:dyDescent="0.25">
      <c r="A921" s="6" t="s">
        <v>246</v>
      </c>
      <c r="B921" s="6">
        <v>15060</v>
      </c>
      <c r="C921" s="6" t="s">
        <v>247</v>
      </c>
      <c r="D921" s="6" t="str">
        <f>VLOOKUP($C921,'time arriving work calculations'!$C$3:$T$957,2,FALSE)</f>
        <v>Brookings, OR</v>
      </c>
      <c r="E921" s="10">
        <f>VLOOKUP($C921,'time arriving work calculations'!$C$3:$T$957,3,FALSE)</f>
        <v>0.28402777777777777</v>
      </c>
      <c r="F921" s="7">
        <f>VLOOKUP($C921,'time arriving work calculations'!$C$3:$T$957,8,FALSE)</f>
        <v>8.999999999999968</v>
      </c>
      <c r="G921" s="7">
        <f>VLOOKUP($C921,'time arriving work calculations'!$C$3:$T$957,13,FALSE)</f>
        <v>74.999999999999972</v>
      </c>
      <c r="H921" s="7">
        <f>VLOOKUP($C921,'time arriving work calculations'!$C$3:$T$957,18,FALSE)</f>
        <v>142.00000000000006</v>
      </c>
    </row>
    <row r="922" spans="1:8" x14ac:dyDescent="0.25">
      <c r="A922" s="6" t="s">
        <v>196</v>
      </c>
      <c r="B922" s="6">
        <v>13980</v>
      </c>
      <c r="C922" s="6" t="s">
        <v>197</v>
      </c>
      <c r="D922" s="6" t="str">
        <f>VLOOKUP($C922,'time arriving work calculations'!$C$3:$T$957,2,FALSE)</f>
        <v>Blacksburg, VA</v>
      </c>
      <c r="E922" s="10">
        <f>VLOOKUP($C922,'time arriving work calculations'!$C$3:$T$957,3,FALSE)</f>
        <v>0.28750000000000003</v>
      </c>
      <c r="F922" s="7">
        <f>VLOOKUP($C922,'time arriving work calculations'!$C$3:$T$957,8,FALSE)</f>
        <v>11.999999999999957</v>
      </c>
      <c r="G922" s="7">
        <f>VLOOKUP($C922,'time arriving work calculations'!$C$3:$T$957,13,FALSE)</f>
        <v>75.999999999999972</v>
      </c>
      <c r="H922" s="7">
        <f>VLOOKUP($C922,'time arriving work calculations'!$C$3:$T$957,18,FALSE)</f>
        <v>184.99999999999997</v>
      </c>
    </row>
    <row r="923" spans="1:8" x14ac:dyDescent="0.25">
      <c r="A923" s="6" t="s">
        <v>1144</v>
      </c>
      <c r="B923" s="6">
        <v>33540</v>
      </c>
      <c r="C923" s="6" t="s">
        <v>1145</v>
      </c>
      <c r="D923" s="6" t="str">
        <f>VLOOKUP($C923,'time arriving work calculations'!$C$3:$T$957,2,FALSE)</f>
        <v>Missoula, MT</v>
      </c>
      <c r="E923" s="10">
        <f>VLOOKUP($C923,'time arriving work calculations'!$C$3:$T$957,3,FALSE)</f>
        <v>0.29652777777777778</v>
      </c>
      <c r="F923" s="7">
        <f>VLOOKUP($C923,'time arriving work calculations'!$C$3:$T$957,8,FALSE)</f>
        <v>9.9999999999999645</v>
      </c>
      <c r="G923" s="7">
        <f>VLOOKUP($C923,'time arriving work calculations'!$C$3:$T$957,13,FALSE)</f>
        <v>62.000000000000014</v>
      </c>
      <c r="H923" s="7">
        <f>VLOOKUP($C923,'time arriving work calculations'!$C$3:$T$957,18,FALSE)</f>
        <v>159.00000000000009</v>
      </c>
    </row>
    <row r="924" spans="1:8" x14ac:dyDescent="0.25">
      <c r="A924" s="6" t="s">
        <v>302</v>
      </c>
      <c r="B924" s="6">
        <v>16260</v>
      </c>
      <c r="C924" s="6" t="s">
        <v>303</v>
      </c>
      <c r="D924" s="6" t="str">
        <f>VLOOKUP($C924,'time arriving work calculations'!$C$3:$T$957,2,FALSE)</f>
        <v>Cedar City, UT</v>
      </c>
      <c r="E924" s="10">
        <f>VLOOKUP($C924,'time arriving work calculations'!$C$3:$T$957,3,FALSE)</f>
        <v>0.29444444444444445</v>
      </c>
      <c r="F924" s="7">
        <f>VLOOKUP($C924,'time arriving work calculations'!$C$3:$T$957,8,FALSE)</f>
        <v>4.9999999999999822</v>
      </c>
      <c r="G924" s="7">
        <f>VLOOKUP($C924,'time arriving work calculations'!$C$3:$T$957,13,FALSE)</f>
        <v>61.999999999999943</v>
      </c>
      <c r="H924" s="7">
        <f>VLOOKUP($C924,'time arriving work calculations'!$C$3:$T$957,18,FALSE)</f>
        <v>160</v>
      </c>
    </row>
    <row r="925" spans="1:8" x14ac:dyDescent="0.25">
      <c r="A925" s="6" t="s">
        <v>1122</v>
      </c>
      <c r="B925" s="6">
        <v>33100</v>
      </c>
      <c r="C925" s="6" t="s">
        <v>1123</v>
      </c>
      <c r="D925" s="6" t="str">
        <f>VLOOKUP($C925,'time arriving work calculations'!$C$3:$T$957,2,FALSE)</f>
        <v>Miami, FL</v>
      </c>
      <c r="E925" s="10">
        <f>VLOOKUP($C925,'time arriving work calculations'!$C$3:$T$957,3,FALSE)</f>
        <v>0.28750000000000003</v>
      </c>
      <c r="F925" s="7">
        <f>VLOOKUP($C925,'time arriving work calculations'!$C$3:$T$957,8,FALSE)</f>
        <v>23</v>
      </c>
      <c r="G925" s="7">
        <f>VLOOKUP($C925,'time arriving work calculations'!$C$3:$T$957,13,FALSE)</f>
        <v>85.999999999999929</v>
      </c>
      <c r="H925" s="7">
        <f>VLOOKUP($C925,'time arriving work calculations'!$C$3:$T$957,18,FALSE)</f>
        <v>160</v>
      </c>
    </row>
    <row r="926" spans="1:8" x14ac:dyDescent="0.25">
      <c r="A926" s="6" t="s">
        <v>952</v>
      </c>
      <c r="B926" s="6">
        <v>29700</v>
      </c>
      <c r="C926" s="6" t="s">
        <v>953</v>
      </c>
      <c r="D926" s="6" t="str">
        <f>VLOOKUP($C926,'time arriving work calculations'!$C$3:$T$957,2,FALSE)</f>
        <v>Laredo, TX</v>
      </c>
      <c r="E926" s="10">
        <f>VLOOKUP($C926,'time arriving work calculations'!$C$3:$T$957,3,FALSE)</f>
        <v>0.29930555555555555</v>
      </c>
      <c r="F926" s="7">
        <f>VLOOKUP($C926,'time arriving work calculations'!$C$3:$T$957,8,FALSE)</f>
        <v>12.000000000000037</v>
      </c>
      <c r="G926" s="7">
        <f>VLOOKUP($C926,'time arriving work calculations'!$C$3:$T$957,13,FALSE)</f>
        <v>62.000000000000014</v>
      </c>
      <c r="H926" s="7">
        <f>VLOOKUP($C926,'time arriving work calculations'!$C$3:$T$957,18,FALSE)</f>
        <v>139</v>
      </c>
    </row>
    <row r="927" spans="1:8" x14ac:dyDescent="0.25">
      <c r="A927" s="6" t="s">
        <v>788</v>
      </c>
      <c r="B927" s="6">
        <v>26340</v>
      </c>
      <c r="C927" s="6" t="s">
        <v>789</v>
      </c>
      <c r="D927" s="6" t="str">
        <f>VLOOKUP($C927,'time arriving work calculations'!$C$3:$T$957,2,FALSE)</f>
        <v>Houghton, MI</v>
      </c>
      <c r="E927" s="10">
        <f>VLOOKUP($C927,'time arriving work calculations'!$C$3:$T$957,3,FALSE)</f>
        <v>0.30902777777777779</v>
      </c>
      <c r="F927" s="7">
        <f>VLOOKUP($C927,'time arriving work calculations'!$C$3:$T$957,8,FALSE)</f>
        <v>-11.000000000000041</v>
      </c>
      <c r="G927" s="7">
        <f>VLOOKUP($C927,'time arriving work calculations'!$C$3:$T$957,13,FALSE)</f>
        <v>43.000000000000007</v>
      </c>
      <c r="H927" s="7">
        <f>VLOOKUP($C927,'time arriving work calculations'!$C$3:$T$957,18,FALSE)</f>
        <v>155</v>
      </c>
    </row>
    <row r="928" spans="1:8" x14ac:dyDescent="0.25">
      <c r="A928" s="6" t="s">
        <v>1270</v>
      </c>
      <c r="B928" s="6">
        <v>36180</v>
      </c>
      <c r="C928" s="6" t="s">
        <v>1271</v>
      </c>
      <c r="D928" s="6" t="str">
        <f>VLOOKUP($C928,'time arriving work calculations'!$C$3:$T$957,2,FALSE)</f>
        <v>Ocean Pines, MD</v>
      </c>
      <c r="E928" s="10">
        <f>VLOOKUP($C928,'time arriving work calculations'!$C$3:$T$957,3,FALSE)</f>
        <v>0.2722222222222222</v>
      </c>
      <c r="F928" s="7">
        <f>VLOOKUP($C928,'time arriving work calculations'!$C$3:$T$957,8,FALSE)</f>
        <v>46.999999999999993</v>
      </c>
      <c r="G928" s="7">
        <f>VLOOKUP($C928,'time arriving work calculations'!$C$3:$T$957,13,FALSE)</f>
        <v>102.00000000000004</v>
      </c>
      <c r="H928" s="7">
        <f>VLOOKUP($C928,'time arriving work calculations'!$C$3:$T$957,18,FALSE)</f>
        <v>178</v>
      </c>
    </row>
    <row r="929" spans="1:8" x14ac:dyDescent="0.25">
      <c r="A929" s="6" t="s">
        <v>270</v>
      </c>
      <c r="B929" s="6">
        <v>15580</v>
      </c>
      <c r="C929" s="6" t="s">
        <v>271</v>
      </c>
      <c r="D929" s="6" t="str">
        <f>VLOOKUP($C929,'time arriving work calculations'!$C$3:$T$957,2,FALSE)</f>
        <v>Butte, MT</v>
      </c>
      <c r="E929" s="10">
        <f>VLOOKUP($C929,'time arriving work calculations'!$C$3:$T$957,3,FALSE)</f>
        <v>0.29236111111111113</v>
      </c>
      <c r="F929" s="7">
        <f>VLOOKUP($C929,'time arriving work calculations'!$C$3:$T$957,8,FALSE)</f>
        <v>9.9999999999999645</v>
      </c>
      <c r="G929" s="7">
        <f>VLOOKUP($C929,'time arriving work calculations'!$C$3:$T$957,13,FALSE)</f>
        <v>67</v>
      </c>
      <c r="H929" s="7">
        <f>VLOOKUP($C929,'time arriving work calculations'!$C$3:$T$957,18,FALSE)</f>
        <v>176</v>
      </c>
    </row>
    <row r="930" spans="1:8" x14ac:dyDescent="0.25">
      <c r="A930" s="6" t="s">
        <v>94</v>
      </c>
      <c r="B930" s="6">
        <v>11820</v>
      </c>
      <c r="C930" s="6" t="s">
        <v>95</v>
      </c>
      <c r="D930" s="6" t="str">
        <f>VLOOKUP($C930,'time arriving work calculations'!$C$3:$T$957,2,FALSE)</f>
        <v>Astoria, OR</v>
      </c>
      <c r="E930" s="10">
        <f>VLOOKUP($C930,'time arriving work calculations'!$C$3:$T$957,3,FALSE)</f>
        <v>0.28194444444444444</v>
      </c>
      <c r="F930" s="7">
        <f>VLOOKUP($C930,'time arriving work calculations'!$C$3:$T$957,8,FALSE)</f>
        <v>24.999999999999993</v>
      </c>
      <c r="G930" s="7">
        <f>VLOOKUP($C930,'time arriving work calculations'!$C$3:$T$957,13,FALSE)</f>
        <v>83.000000000000028</v>
      </c>
      <c r="H930" s="7">
        <f>VLOOKUP($C930,'time arriving work calculations'!$C$3:$T$957,18,FALSE)</f>
        <v>195.00000000000009</v>
      </c>
    </row>
    <row r="931" spans="1:8" x14ac:dyDescent="0.25">
      <c r="A931" s="6" t="s">
        <v>512</v>
      </c>
      <c r="B931" s="6">
        <v>20580</v>
      </c>
      <c r="C931" s="6" t="s">
        <v>513</v>
      </c>
      <c r="D931" s="6" t="str">
        <f>VLOOKUP($C931,'time arriving work calculations'!$C$3:$T$957,2,FALSE)</f>
        <v>Eagle Pass, TX</v>
      </c>
      <c r="E931" s="10">
        <f>VLOOKUP($C931,'time arriving work calculations'!$C$3:$T$957,3,FALSE)</f>
        <v>0.30208333333333331</v>
      </c>
      <c r="F931" s="7">
        <f>VLOOKUP($C931,'time arriving work calculations'!$C$3:$T$957,8,FALSE)</f>
        <v>0.99999999999999645</v>
      </c>
      <c r="G931" s="7">
        <f>VLOOKUP($C931,'time arriving work calculations'!$C$3:$T$957,13,FALSE)</f>
        <v>56.000000000000036</v>
      </c>
      <c r="H931" s="7">
        <f>VLOOKUP($C931,'time arriving work calculations'!$C$3:$T$957,18,FALSE)</f>
        <v>146.00000000000003</v>
      </c>
    </row>
    <row r="932" spans="1:8" x14ac:dyDescent="0.25">
      <c r="A932" s="6" t="s">
        <v>1554</v>
      </c>
      <c r="B932" s="6">
        <v>42100</v>
      </c>
      <c r="C932" s="6" t="s">
        <v>1555</v>
      </c>
      <c r="D932" s="6" t="str">
        <f>VLOOKUP($C932,'time arriving work calculations'!$C$3:$T$957,2,FALSE)</f>
        <v>Santa Cruz, CA</v>
      </c>
      <c r="E932" s="10">
        <f>VLOOKUP($C932,'time arriving work calculations'!$C$3:$T$957,3,FALSE)</f>
        <v>0.27777777777777779</v>
      </c>
      <c r="F932" s="7">
        <f>VLOOKUP($C932,'time arriving work calculations'!$C$3:$T$957,8,FALSE)</f>
        <v>25.000000000000071</v>
      </c>
      <c r="G932" s="7">
        <f>VLOOKUP($C932,'time arriving work calculations'!$C$3:$T$957,13,FALSE)</f>
        <v>95.999999999999972</v>
      </c>
      <c r="H932" s="7">
        <f>VLOOKUP($C932,'time arriving work calculations'!$C$3:$T$957,18,FALSE)</f>
        <v>187.99999999999997</v>
      </c>
    </row>
    <row r="933" spans="1:8" x14ac:dyDescent="0.25">
      <c r="A933" s="6" t="s">
        <v>1662</v>
      </c>
      <c r="B933" s="6">
        <v>44300</v>
      </c>
      <c r="C933" s="6" t="s">
        <v>1663</v>
      </c>
      <c r="D933" s="6" t="str">
        <f>VLOOKUP($C933,'time arriving work calculations'!$C$3:$T$957,2,FALSE)</f>
        <v>State College, PA</v>
      </c>
      <c r="E933" s="10">
        <f>VLOOKUP($C933,'time arriving work calculations'!$C$3:$T$957,3,FALSE)</f>
        <v>0.27986111111111112</v>
      </c>
      <c r="F933" s="7">
        <f>VLOOKUP($C933,'time arriving work calculations'!$C$3:$T$957,8,FALSE)</f>
        <v>32.999999999999964</v>
      </c>
      <c r="G933" s="7">
        <f>VLOOKUP($C933,'time arriving work calculations'!$C$3:$T$957,13,FALSE)</f>
        <v>91</v>
      </c>
      <c r="H933" s="7">
        <f>VLOOKUP($C933,'time arriving work calculations'!$C$3:$T$957,18,FALSE)</f>
        <v>184</v>
      </c>
    </row>
    <row r="934" spans="1:8" x14ac:dyDescent="0.25">
      <c r="A934" s="6" t="s">
        <v>1242</v>
      </c>
      <c r="B934" s="6">
        <v>35620</v>
      </c>
      <c r="C934" s="6" t="s">
        <v>1243</v>
      </c>
      <c r="D934" s="6" t="str">
        <f>VLOOKUP($C934,'time arriving work calculations'!$C$3:$T$957,2,FALSE)</f>
        <v>New York, NY</v>
      </c>
      <c r="E934" s="10">
        <f>VLOOKUP($C934,'time arriving work calculations'!$C$3:$T$957,3,FALSE)</f>
        <v>0.26944444444444443</v>
      </c>
      <c r="F934" s="7">
        <f>VLOOKUP($C934,'time arriving work calculations'!$C$3:$T$957,8,FALSE)</f>
        <v>51.000000000000064</v>
      </c>
      <c r="G934" s="7">
        <f>VLOOKUP($C934,'time arriving work calculations'!$C$3:$T$957,13,FALSE)</f>
        <v>119.99999999999997</v>
      </c>
      <c r="H934" s="7">
        <f>VLOOKUP($C934,'time arriving work calculations'!$C$3:$T$957,18,FALSE)</f>
        <v>183</v>
      </c>
    </row>
    <row r="935" spans="1:8" x14ac:dyDescent="0.25">
      <c r="A935" s="6" t="s">
        <v>1008</v>
      </c>
      <c r="B935" s="6">
        <v>30860</v>
      </c>
      <c r="C935" s="6" t="s">
        <v>1009</v>
      </c>
      <c r="D935" s="6" t="str">
        <f>VLOOKUP($C935,'time arriving work calculations'!$C$3:$T$957,2,FALSE)</f>
        <v>Logan, UT</v>
      </c>
      <c r="E935" s="10">
        <f>VLOOKUP($C935,'time arriving work calculations'!$C$3:$T$957,3,FALSE)</f>
        <v>0.29097222222222224</v>
      </c>
      <c r="F935" s="7">
        <f>VLOOKUP($C935,'time arriving work calculations'!$C$3:$T$957,8,FALSE)</f>
        <v>-7.9936057773011271E-14</v>
      </c>
      <c r="G935" s="7">
        <f>VLOOKUP($C935,'time arriving work calculations'!$C$3:$T$957,13,FALSE)</f>
        <v>71</v>
      </c>
      <c r="H935" s="7">
        <f>VLOOKUP($C935,'time arriving work calculations'!$C$3:$T$957,18,FALSE)</f>
        <v>182.00000000000009</v>
      </c>
    </row>
    <row r="936" spans="1:8" x14ac:dyDescent="0.25">
      <c r="A936" s="6" t="s">
        <v>318</v>
      </c>
      <c r="B936" s="6">
        <v>16580</v>
      </c>
      <c r="C936" s="6" t="s">
        <v>319</v>
      </c>
      <c r="D936" s="6" t="str">
        <f>VLOOKUP($C936,'time arriving work calculations'!$C$3:$T$957,2,FALSE)</f>
        <v>Champaign, IL</v>
      </c>
      <c r="E936" s="10">
        <f>VLOOKUP($C936,'time arriving work calculations'!$C$3:$T$957,3,FALSE)</f>
        <v>0.2673611111111111</v>
      </c>
      <c r="F936" s="7">
        <f>VLOOKUP($C936,'time arriving work calculations'!$C$3:$T$957,8,FALSE)</f>
        <v>53.999999999999972</v>
      </c>
      <c r="G936" s="7">
        <f>VLOOKUP($C936,'time arriving work calculations'!$C$3:$T$957,13,FALSE)</f>
        <v>108.00000000000003</v>
      </c>
      <c r="H936" s="7">
        <f>VLOOKUP($C936,'time arriving work calculations'!$C$3:$T$957,18,FALSE)</f>
        <v>212.99999999999994</v>
      </c>
    </row>
    <row r="937" spans="1:8" x14ac:dyDescent="0.25">
      <c r="A937" s="6" t="s">
        <v>898</v>
      </c>
      <c r="B937" s="6">
        <v>28620</v>
      </c>
      <c r="C937" s="6" t="s">
        <v>899</v>
      </c>
      <c r="D937" s="6" t="str">
        <f>VLOOKUP($C937,'time arriving work calculations'!$C$3:$T$957,2,FALSE)</f>
        <v>Kill Devil Hills, NC</v>
      </c>
      <c r="E937" s="10">
        <f>VLOOKUP($C937,'time arriving work calculations'!$C$3:$T$957,3,FALSE)</f>
        <v>0.27430555555555552</v>
      </c>
      <c r="F937" s="7">
        <f>VLOOKUP($C937,'time arriving work calculations'!$C$3:$T$957,8,FALSE)</f>
        <v>36.000000000000028</v>
      </c>
      <c r="G937" s="7">
        <f>VLOOKUP($C937,'time arriving work calculations'!$C$3:$T$957,13,FALSE)</f>
        <v>97.000000000000057</v>
      </c>
      <c r="H937" s="7">
        <f>VLOOKUP($C937,'time arriving work calculations'!$C$3:$T$957,18,FALSE)</f>
        <v>162.00000000000006</v>
      </c>
    </row>
    <row r="938" spans="1:8" x14ac:dyDescent="0.25">
      <c r="A938" s="6" t="s">
        <v>1424</v>
      </c>
      <c r="B938" s="6">
        <v>39340</v>
      </c>
      <c r="C938" s="6" t="s">
        <v>1425</v>
      </c>
      <c r="D938" s="6" t="str">
        <f>VLOOKUP($C938,'time arriving work calculations'!$C$3:$T$957,2,FALSE)</f>
        <v>Provo, UT</v>
      </c>
      <c r="E938" s="10">
        <f>VLOOKUP($C938,'time arriving work calculations'!$C$3:$T$957,3,FALSE)</f>
        <v>0.29097222222222224</v>
      </c>
      <c r="F938" s="7">
        <f>VLOOKUP($C938,'time arriving work calculations'!$C$3:$T$957,8,FALSE)</f>
        <v>8.999999999999968</v>
      </c>
      <c r="G938" s="7">
        <f>VLOOKUP($C938,'time arriving work calculations'!$C$3:$T$957,13,FALSE)</f>
        <v>75.999999999999972</v>
      </c>
      <c r="H938" s="7">
        <f>VLOOKUP($C938,'time arriving work calculations'!$C$3:$T$957,18,FALSE)</f>
        <v>175.99999999999994</v>
      </c>
    </row>
    <row r="939" spans="1:8" x14ac:dyDescent="0.25">
      <c r="A939" s="6" t="s">
        <v>1510</v>
      </c>
      <c r="B939" s="6">
        <v>41100</v>
      </c>
      <c r="C939" s="6" t="s">
        <v>1511</v>
      </c>
      <c r="D939" s="6" t="str">
        <f>VLOOKUP($C939,'time arriving work calculations'!$C$3:$T$957,2,FALSE)</f>
        <v>St. George, UT</v>
      </c>
      <c r="E939" s="10">
        <f>VLOOKUP($C939,'time arriving work calculations'!$C$3:$T$957,3,FALSE)</f>
        <v>0.29583333333333334</v>
      </c>
      <c r="F939" s="7">
        <f>VLOOKUP($C939,'time arriving work calculations'!$C$3:$T$957,8,FALSE)</f>
        <v>-1.9999999999999929</v>
      </c>
      <c r="G939" s="7">
        <f>VLOOKUP($C939,'time arriving work calculations'!$C$3:$T$957,13,FALSE)</f>
        <v>67</v>
      </c>
      <c r="H939" s="7">
        <f>VLOOKUP($C939,'time arriving work calculations'!$C$3:$T$957,18,FALSE)</f>
        <v>160.00000000000006</v>
      </c>
    </row>
    <row r="940" spans="1:8" x14ac:dyDescent="0.25">
      <c r="A940" s="6" t="s">
        <v>1542</v>
      </c>
      <c r="B940" s="6">
        <v>41860</v>
      </c>
      <c r="C940" s="6" t="s">
        <v>1543</v>
      </c>
      <c r="D940" s="6" t="str">
        <f>VLOOKUP($C940,'time arriving work calculations'!$C$3:$T$957,2,FALSE)</f>
        <v>San Francisco, CA</v>
      </c>
      <c r="E940" s="10">
        <f>VLOOKUP($C940,'time arriving work calculations'!$C$3:$T$957,3,FALSE)</f>
        <v>0.27847222222222223</v>
      </c>
      <c r="F940" s="7">
        <f>VLOOKUP($C940,'time arriving work calculations'!$C$3:$T$957,8,FALSE)</f>
        <v>38.000000000000028</v>
      </c>
      <c r="G940" s="7">
        <f>VLOOKUP($C940,'time arriving work calculations'!$C$3:$T$957,13,FALSE)</f>
        <v>102.99999999999994</v>
      </c>
      <c r="H940" s="7">
        <f>VLOOKUP($C940,'time arriving work calculations'!$C$3:$T$957,18,FALSE)</f>
        <v>172.99999999999994</v>
      </c>
    </row>
    <row r="941" spans="1:8" x14ac:dyDescent="0.25">
      <c r="A941" s="6" t="s">
        <v>418</v>
      </c>
      <c r="B941" s="6">
        <v>18700</v>
      </c>
      <c r="C941" s="6" t="s">
        <v>419</v>
      </c>
      <c r="D941" s="6" t="str">
        <f>VLOOKUP($C941,'time arriving work calculations'!$C$3:$T$957,2,FALSE)</f>
        <v>Corvallis, OR</v>
      </c>
      <c r="E941" s="10">
        <f>VLOOKUP($C941,'time arriving work calculations'!$C$3:$T$957,3,FALSE)</f>
        <v>0.28055555555555556</v>
      </c>
      <c r="F941" s="7">
        <f>VLOOKUP($C941,'time arriving work calculations'!$C$3:$T$957,8,FALSE)</f>
        <v>34.999999999999957</v>
      </c>
      <c r="G941" s="7">
        <f>VLOOKUP($C941,'time arriving work calculations'!$C$3:$T$957,13,FALSE)</f>
        <v>91</v>
      </c>
      <c r="H941" s="7">
        <f>VLOOKUP($C941,'time arriving work calculations'!$C$3:$T$957,18,FALSE)</f>
        <v>174.00000000000003</v>
      </c>
    </row>
    <row r="942" spans="1:8" x14ac:dyDescent="0.25">
      <c r="A942" s="6" t="s">
        <v>1626</v>
      </c>
      <c r="B942" s="6">
        <v>43540</v>
      </c>
      <c r="C942" s="6" t="s">
        <v>1627</v>
      </c>
      <c r="D942" s="6" t="str">
        <f>VLOOKUP($C942,'time arriving work calculations'!$C$3:$T$957,2,FALSE)</f>
        <v>Silverthorne, CO</v>
      </c>
      <c r="E942" s="10">
        <f>VLOOKUP($C942,'time arriving work calculations'!$C$3:$T$957,3,FALSE)</f>
        <v>0.27499999999999997</v>
      </c>
      <c r="F942" s="7">
        <f>VLOOKUP($C942,'time arriving work calculations'!$C$3:$T$957,8,FALSE)</f>
        <v>45</v>
      </c>
      <c r="G942" s="7">
        <f>VLOOKUP($C942,'time arriving work calculations'!$C$3:$T$957,13,FALSE)</f>
        <v>97.000000000000057</v>
      </c>
      <c r="H942" s="7">
        <f>VLOOKUP($C942,'time arriving work calculations'!$C$3:$T$957,18,FALSE)</f>
        <v>162.00000000000014</v>
      </c>
    </row>
    <row r="943" spans="1:8" x14ac:dyDescent="0.25">
      <c r="A943" s="6" t="s">
        <v>564</v>
      </c>
      <c r="B943" s="6">
        <v>21700</v>
      </c>
      <c r="C943" s="6" t="s">
        <v>565</v>
      </c>
      <c r="D943" s="6" t="str">
        <f>VLOOKUP($C943,'time arriving work calculations'!$C$3:$T$957,2,FALSE)</f>
        <v>Eureka, CA</v>
      </c>
      <c r="E943" s="10">
        <f>VLOOKUP($C943,'time arriving work calculations'!$C$3:$T$957,3,FALSE)</f>
        <v>0.28333333333333333</v>
      </c>
      <c r="F943" s="7">
        <f>VLOOKUP($C943,'time arriving work calculations'!$C$3:$T$957,8,FALSE)</f>
        <v>29.999999999999972</v>
      </c>
      <c r="G943" s="7">
        <f>VLOOKUP($C943,'time arriving work calculations'!$C$3:$T$957,13,FALSE)</f>
        <v>88.000000000000085</v>
      </c>
      <c r="H943" s="7">
        <f>VLOOKUP($C943,'time arriving work calculations'!$C$3:$T$957,18,FALSE)</f>
        <v>172.00000000000003</v>
      </c>
    </row>
    <row r="944" spans="1:8" x14ac:dyDescent="0.25">
      <c r="A944" s="6" t="s">
        <v>964</v>
      </c>
      <c r="B944" s="6">
        <v>29940</v>
      </c>
      <c r="C944" s="6" t="s">
        <v>965</v>
      </c>
      <c r="D944" s="6" t="str">
        <f>VLOOKUP($C944,'time arriving work calculations'!$C$3:$T$957,2,FALSE)</f>
        <v>Lawrence, KS</v>
      </c>
      <c r="E944" s="10">
        <f>VLOOKUP($C944,'time arriving work calculations'!$C$3:$T$957,3,FALSE)</f>
        <v>0.28680555555555554</v>
      </c>
      <c r="F944" s="7">
        <f>VLOOKUP($C944,'time arriving work calculations'!$C$3:$T$957,8,FALSE)</f>
        <v>25.999999999999986</v>
      </c>
      <c r="G944" s="7">
        <f>VLOOKUP($C944,'time arriving work calculations'!$C$3:$T$957,13,FALSE)</f>
        <v>84.000000000000114</v>
      </c>
      <c r="H944" s="7">
        <f>VLOOKUP($C944,'time arriving work calculations'!$C$3:$T$957,18,FALSE)</f>
        <v>229.99999999999997</v>
      </c>
    </row>
    <row r="945" spans="1:8" x14ac:dyDescent="0.25">
      <c r="A945" s="6" t="s">
        <v>896</v>
      </c>
      <c r="B945" s="6">
        <v>28580</v>
      </c>
      <c r="C945" s="6" t="s">
        <v>897</v>
      </c>
      <c r="D945" s="6" t="str">
        <f>VLOOKUP($C945,'time arriving work calculations'!$C$3:$T$957,2,FALSE)</f>
        <v>Key West, FL</v>
      </c>
      <c r="E945" s="10">
        <f>VLOOKUP($C945,'time arriving work calculations'!$C$3:$T$957,3,FALSE)</f>
        <v>0.29166666666666669</v>
      </c>
      <c r="F945" s="7">
        <f>VLOOKUP($C945,'time arriving work calculations'!$C$3:$T$957,8,FALSE)</f>
        <v>14.999999999999947</v>
      </c>
      <c r="G945" s="7">
        <f>VLOOKUP($C945,'time arriving work calculations'!$C$3:$T$957,13,FALSE)</f>
        <v>74.000000000000057</v>
      </c>
      <c r="H945" s="7">
        <f>VLOOKUP($C945,'time arriving work calculations'!$C$3:$T$957,18,FALSE)</f>
        <v>153.00000000000003</v>
      </c>
    </row>
    <row r="946" spans="1:8" x14ac:dyDescent="0.25">
      <c r="A946" s="6" t="s">
        <v>294</v>
      </c>
      <c r="B946" s="6">
        <v>16060</v>
      </c>
      <c r="C946" s="6" t="s">
        <v>295</v>
      </c>
      <c r="D946" s="6" t="str">
        <f>VLOOKUP($C946,'time arriving work calculations'!$C$3:$T$957,2,FALSE)</f>
        <v>Carbondale, IL</v>
      </c>
      <c r="E946" s="10">
        <f>VLOOKUP($C946,'time arriving work calculations'!$C$3:$T$957,3,FALSE)</f>
        <v>0.26944444444444443</v>
      </c>
      <c r="F946" s="7">
        <f>VLOOKUP($C946,'time arriving work calculations'!$C$3:$T$957,8,FALSE)</f>
        <v>55.999999999999957</v>
      </c>
      <c r="G946" s="7">
        <f>VLOOKUP($C946,'time arriving work calculations'!$C$3:$T$957,13,FALSE)</f>
        <v>106.00000000000011</v>
      </c>
      <c r="H946" s="7">
        <f>VLOOKUP($C946,'time arriving work calculations'!$C$3:$T$957,18,FALSE)</f>
        <v>243.00000000000009</v>
      </c>
    </row>
    <row r="947" spans="1:8" x14ac:dyDescent="0.25">
      <c r="A947" s="6" t="s">
        <v>98</v>
      </c>
      <c r="B947" s="6">
        <v>11900</v>
      </c>
      <c r="C947" s="6" t="s">
        <v>99</v>
      </c>
      <c r="D947" s="6" t="str">
        <f>VLOOKUP($C947,'time arriving work calculations'!$C$3:$T$957,2,FALSE)</f>
        <v>Athens, OH</v>
      </c>
      <c r="E947" s="10">
        <f>VLOOKUP($C947,'time arriving work calculations'!$C$3:$T$957,3,FALSE)</f>
        <v>0.29166666666666669</v>
      </c>
      <c r="F947" s="7">
        <f>VLOOKUP($C947,'time arriving work calculations'!$C$3:$T$957,8,FALSE)</f>
        <v>17.999999999999936</v>
      </c>
      <c r="G947" s="7">
        <f>VLOOKUP($C947,'time arriving work calculations'!$C$3:$T$957,13,FALSE)</f>
        <v>77.000000000000043</v>
      </c>
      <c r="H947" s="7">
        <f>VLOOKUP($C947,'time arriving work calculations'!$C$3:$T$957,18,FALSE)</f>
        <v>212.00000000000006</v>
      </c>
    </row>
    <row r="948" spans="1:8" x14ac:dyDescent="0.25">
      <c r="A948" s="6" t="s">
        <v>222</v>
      </c>
      <c r="B948" s="6">
        <v>14500</v>
      </c>
      <c r="C948" s="6" t="s">
        <v>223</v>
      </c>
      <c r="D948" s="6" t="str">
        <f>VLOOKUP($C948,'time arriving work calculations'!$C$3:$T$957,2,FALSE)</f>
        <v>Boulder, CO</v>
      </c>
      <c r="E948" s="10">
        <f>VLOOKUP($C948,'time arriving work calculations'!$C$3:$T$957,3,FALSE)</f>
        <v>0.27291666666666664</v>
      </c>
      <c r="F948" s="7">
        <f>VLOOKUP($C948,'time arriving work calculations'!$C$3:$T$957,8,FALSE)</f>
        <v>47.999999999999986</v>
      </c>
      <c r="G948" s="7">
        <f>VLOOKUP($C948,'time arriving work calculations'!$C$3:$T$957,13,FALSE)</f>
        <v>108.00000000000009</v>
      </c>
      <c r="H948" s="7">
        <f>VLOOKUP($C948,'time arriving work calculations'!$C$3:$T$957,18,FALSE)</f>
        <v>185.00000000000006</v>
      </c>
    </row>
    <row r="949" spans="1:8" x14ac:dyDescent="0.25">
      <c r="A949" s="6" t="s">
        <v>1184</v>
      </c>
      <c r="B949" s="6">
        <v>34380</v>
      </c>
      <c r="C949" s="6" t="s">
        <v>1185</v>
      </c>
      <c r="D949" s="6" t="str">
        <f>VLOOKUP($C949,'time arriving work calculations'!$C$3:$T$957,2,FALSE)</f>
        <v>Mount Pleasant, MI</v>
      </c>
      <c r="E949" s="10">
        <f>VLOOKUP($C949,'time arriving work calculations'!$C$3:$T$957,3,FALSE)</f>
        <v>0.2986111111111111</v>
      </c>
      <c r="F949" s="7">
        <f>VLOOKUP($C949,'time arriving work calculations'!$C$3:$T$957,8,FALSE)</f>
        <v>3.9999999999999858</v>
      </c>
      <c r="G949" s="7">
        <f>VLOOKUP($C949,'time arriving work calculations'!$C$3:$T$957,13,FALSE)</f>
        <v>66.000000000000085</v>
      </c>
      <c r="H949" s="7">
        <f>VLOOKUP($C949,'time arriving work calculations'!$C$3:$T$957,18,FALSE)</f>
        <v>321.00000000000006</v>
      </c>
    </row>
    <row r="950" spans="1:8" x14ac:dyDescent="0.25">
      <c r="A950" s="6" t="s">
        <v>76</v>
      </c>
      <c r="B950" s="6">
        <v>11460</v>
      </c>
      <c r="C950" s="6" t="s">
        <v>77</v>
      </c>
      <c r="D950" s="6" t="str">
        <f>VLOOKUP($C950,'time arriving work calculations'!$C$3:$T$957,2,FALSE)</f>
        <v>Ann Arbor, MI</v>
      </c>
      <c r="E950" s="10">
        <f>VLOOKUP($C950,'time arriving work calculations'!$C$3:$T$957,3,FALSE)</f>
        <v>0.29583333333333334</v>
      </c>
      <c r="F950" s="7">
        <f>VLOOKUP($C950,'time arriving work calculations'!$C$3:$T$957,8,FALSE)</f>
        <v>15.000000000000027</v>
      </c>
      <c r="G950" s="7">
        <f>VLOOKUP($C950,'time arriving work calculations'!$C$3:$T$957,13,FALSE)</f>
        <v>79.000000000000043</v>
      </c>
      <c r="H950" s="7">
        <f>VLOOKUP($C950,'time arriving work calculations'!$C$3:$T$957,18,FALSE)</f>
        <v>173</v>
      </c>
    </row>
    <row r="951" spans="1:8" x14ac:dyDescent="0.25">
      <c r="A951" s="6" t="s">
        <v>1546</v>
      </c>
      <c r="B951" s="6">
        <v>41940</v>
      </c>
      <c r="C951" s="6" t="s">
        <v>1547</v>
      </c>
      <c r="D951" s="6" t="str">
        <f>VLOOKUP($C951,'time arriving work calculations'!$C$3:$T$957,2,FALSE)</f>
        <v>San Jose, CA</v>
      </c>
      <c r="E951" s="10">
        <f>VLOOKUP($C951,'time arriving work calculations'!$C$3:$T$957,3,FALSE)</f>
        <v>0.27777777777777779</v>
      </c>
      <c r="F951" s="7">
        <f>VLOOKUP($C951,'time arriving work calculations'!$C$3:$T$957,8,FALSE)</f>
        <v>42.000000000000014</v>
      </c>
      <c r="G951" s="7">
        <f>VLOOKUP($C951,'time arriving work calculations'!$C$3:$T$957,13,FALSE)</f>
        <v>107.99999999999994</v>
      </c>
      <c r="H951" s="7">
        <f>VLOOKUP($C951,'time arriving work calculations'!$C$3:$T$957,18,FALSE)</f>
        <v>181</v>
      </c>
    </row>
    <row r="952" spans="1:8" x14ac:dyDescent="0.25">
      <c r="A952" s="6" t="s">
        <v>1428</v>
      </c>
      <c r="B952" s="6">
        <v>39420</v>
      </c>
      <c r="C952" s="6" t="s">
        <v>1429</v>
      </c>
      <c r="D952" s="6" t="str">
        <f>VLOOKUP($C952,'time arriving work calculations'!$C$3:$T$957,2,FALSE)</f>
        <v>Pullman, WA</v>
      </c>
      <c r="E952" s="10">
        <f>VLOOKUP($C952,'time arriving work calculations'!$C$3:$T$957,3,FALSE)</f>
        <v>0.26319444444444445</v>
      </c>
      <c r="F952" s="7">
        <f>VLOOKUP($C952,'time arriving work calculations'!$C$3:$T$957,8,FALSE)</f>
        <v>67.999999999999915</v>
      </c>
      <c r="G952" s="7">
        <f>VLOOKUP($C952,'time arriving work calculations'!$C$3:$T$957,13,FALSE)</f>
        <v>122.99999999999996</v>
      </c>
      <c r="H952" s="7">
        <f>VLOOKUP($C952,'time arriving work calculations'!$C$3:$T$957,18,FALSE)</f>
        <v>238.00000000000003</v>
      </c>
    </row>
    <row r="953" spans="1:8" x14ac:dyDescent="0.25">
      <c r="A953" s="6" t="s">
        <v>108</v>
      </c>
      <c r="B953" s="6">
        <v>12100</v>
      </c>
      <c r="C953" s="6" t="s">
        <v>109</v>
      </c>
      <c r="D953" s="6" t="str">
        <f>VLOOKUP($C953,'time arriving work calculations'!$C$3:$T$957,2,FALSE)</f>
        <v>Atlantic City, NJ</v>
      </c>
      <c r="E953" s="10">
        <f>VLOOKUP($C953,'time arriving work calculations'!$C$3:$T$957,3,FALSE)</f>
        <v>0.27083333333333331</v>
      </c>
      <c r="F953" s="7">
        <f>VLOOKUP($C953,'time arriving work calculations'!$C$3:$T$957,8,FALSE)</f>
        <v>46.000000000000078</v>
      </c>
      <c r="G953" s="7">
        <f>VLOOKUP($C953,'time arriving work calculations'!$C$3:$T$957,13,FALSE)</f>
        <v>119.99999999999997</v>
      </c>
      <c r="H953" s="7">
        <f>VLOOKUP($C953,'time arriving work calculations'!$C$3:$T$957,18,FALSE)</f>
        <v>308.00000000000011</v>
      </c>
    </row>
    <row r="954" spans="1:8" x14ac:dyDescent="0.25">
      <c r="A954" s="6" t="s">
        <v>1788</v>
      </c>
      <c r="B954" s="6">
        <v>46820</v>
      </c>
      <c r="C954" s="6" t="s">
        <v>1789</v>
      </c>
      <c r="D954" s="6" t="str">
        <f>VLOOKUP($C954,'time arriving work calculations'!$C$3:$T$957,2,FALSE)</f>
        <v>Vermillion, SD</v>
      </c>
      <c r="E954" s="10">
        <f>VLOOKUP($C954,'time arriving work calculations'!$C$3:$T$957,3,FALSE)</f>
        <v>0.29097222222222224</v>
      </c>
      <c r="F954" s="7">
        <f>VLOOKUP($C954,'time arriving work calculations'!$C$3:$T$957,8,FALSE)</f>
        <v>32.999999999999964</v>
      </c>
      <c r="G954" s="7">
        <f>VLOOKUP($C954,'time arriving work calculations'!$C$3:$T$957,13,FALSE)</f>
        <v>84.999999999999858</v>
      </c>
      <c r="H954" s="7">
        <f>VLOOKUP($C954,'time arriving work calculations'!$C$3:$T$957,18,FALSE)</f>
        <v>317.99999999999989</v>
      </c>
    </row>
    <row r="955" spans="1:8" x14ac:dyDescent="0.25">
      <c r="A955" s="6" t="s">
        <v>216</v>
      </c>
      <c r="B955" s="6">
        <v>14380</v>
      </c>
      <c r="C955" s="6" t="s">
        <v>217</v>
      </c>
      <c r="D955" s="6" t="str">
        <f>VLOOKUP($C955,'time arriving work calculations'!$C$3:$T$957,2,FALSE)</f>
        <v>Boone, NC</v>
      </c>
      <c r="E955" s="10">
        <f>VLOOKUP($C955,'time arriving work calculations'!$C$3:$T$957,3,FALSE)</f>
        <v>0.29097222222222224</v>
      </c>
      <c r="F955" s="7">
        <f>VLOOKUP($C955,'time arriving work calculations'!$C$3:$T$957,8,FALSE)</f>
        <v>31.999999999999886</v>
      </c>
      <c r="G955" s="7">
        <f>VLOOKUP($C955,'time arriving work calculations'!$C$3:$T$957,13,FALSE)</f>
        <v>92</v>
      </c>
      <c r="H955" s="7">
        <f>VLOOKUP($C955,'time arriving work calculations'!$C$3:$T$957,18,FALSE)</f>
        <v>238.99999999999997</v>
      </c>
    </row>
    <row r="956" spans="1:8" x14ac:dyDescent="0.25">
      <c r="A956" s="6" t="s">
        <v>826</v>
      </c>
      <c r="B956" s="6">
        <v>27060</v>
      </c>
      <c r="C956" s="6" t="s">
        <v>827</v>
      </c>
      <c r="D956" s="6" t="str">
        <f>VLOOKUP($C956,'time arriving work calculations'!$C$3:$T$957,2,FALSE)</f>
        <v>Ithaca, NY</v>
      </c>
      <c r="E956" s="10">
        <f>VLOOKUP($C956,'time arriving work calculations'!$C$3:$T$957,3,FALSE)</f>
        <v>0.27569444444444446</v>
      </c>
      <c r="F956" s="7">
        <f>VLOOKUP($C956,'time arriving work calculations'!$C$3:$T$957,8,FALSE)</f>
        <v>53.999999999999893</v>
      </c>
      <c r="G956" s="7">
        <f>VLOOKUP($C956,'time arriving work calculations'!$C$3:$T$957,13,FALSE)</f>
        <v>120.00000000000004</v>
      </c>
      <c r="H956" s="7">
        <f>VLOOKUP($C956,'time arriving work calculations'!$C$3:$T$957,18,FALSE)</f>
        <v>216.99999999999994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6"/>
  <sheetViews>
    <sheetView tabSelected="1" workbookViewId="0">
      <selection activeCell="D6" sqref="A1:H956"/>
    </sheetView>
  </sheetViews>
  <sheetFormatPr defaultRowHeight="15" x14ac:dyDescent="0.25"/>
  <cols>
    <col min="1" max="1" width="16.140625" style="6" customWidth="1"/>
    <col min="2" max="2" width="7.140625" style="6" customWidth="1"/>
    <col min="3" max="3" width="61" style="6" bestFit="1" customWidth="1"/>
    <col min="4" max="4" width="29" style="6" bestFit="1" customWidth="1"/>
    <col min="5" max="5" width="17.28515625" style="6" bestFit="1" customWidth="1"/>
    <col min="6" max="6" width="4.7109375" style="6" bestFit="1" customWidth="1"/>
    <col min="7" max="8" width="4" style="6" bestFit="1" customWidth="1"/>
    <col min="9" max="16384" width="9.140625" style="6"/>
  </cols>
  <sheetData>
    <row r="1" spans="1:8" x14ac:dyDescent="0.25">
      <c r="A1" s="6" t="s">
        <v>3149</v>
      </c>
      <c r="B1" s="6" t="s">
        <v>3150</v>
      </c>
      <c r="C1" s="6" t="s">
        <v>3151</v>
      </c>
      <c r="D1" s="6" t="s">
        <v>3152</v>
      </c>
      <c r="E1" s="6" t="s">
        <v>3153</v>
      </c>
      <c r="F1" s="6" t="s">
        <v>3154</v>
      </c>
      <c r="G1" s="6" t="s">
        <v>3155</v>
      </c>
      <c r="H1" s="16" t="s">
        <v>3156</v>
      </c>
    </row>
    <row r="2" spans="1:8" x14ac:dyDescent="0.25">
      <c r="A2" s="6" t="s">
        <v>1370</v>
      </c>
      <c r="B2" s="6">
        <v>38200</v>
      </c>
      <c r="C2" s="6" t="s">
        <v>1371</v>
      </c>
      <c r="D2" s="6" t="s">
        <v>2000</v>
      </c>
      <c r="E2" s="10">
        <v>0.27638888888888885</v>
      </c>
      <c r="F2" s="7">
        <v>-75.999999999999929</v>
      </c>
      <c r="G2" s="7">
        <v>24.000000000000075</v>
      </c>
      <c r="H2" s="7">
        <v>91.000000000000071</v>
      </c>
    </row>
    <row r="3" spans="1:8" x14ac:dyDescent="0.25">
      <c r="A3" s="6" t="s">
        <v>618</v>
      </c>
      <c r="B3" s="6">
        <v>22780</v>
      </c>
      <c r="C3" s="6" t="s">
        <v>619</v>
      </c>
      <c r="D3" s="6" t="s">
        <v>2532</v>
      </c>
      <c r="E3" s="10">
        <v>0.27847222222222223</v>
      </c>
      <c r="F3" s="7">
        <v>-80</v>
      </c>
      <c r="G3" s="7">
        <v>25.999999999999986</v>
      </c>
      <c r="H3" s="7">
        <v>99.000000000000043</v>
      </c>
    </row>
    <row r="4" spans="1:8" x14ac:dyDescent="0.25">
      <c r="A4" s="6" t="s">
        <v>772</v>
      </c>
      <c r="B4" s="6">
        <v>25980</v>
      </c>
      <c r="C4" s="6" t="s">
        <v>773</v>
      </c>
      <c r="D4" s="6" t="s">
        <v>2554</v>
      </c>
      <c r="E4" s="10">
        <v>0.29097222222222224</v>
      </c>
      <c r="F4" s="7">
        <v>-84.000000000000028</v>
      </c>
      <c r="G4" s="7">
        <v>8.999999999999968</v>
      </c>
      <c r="H4" s="7">
        <v>79.000000000000043</v>
      </c>
    </row>
    <row r="5" spans="1:8" x14ac:dyDescent="0.25">
      <c r="A5" s="6" t="s">
        <v>626</v>
      </c>
      <c r="B5" s="6">
        <v>22860</v>
      </c>
      <c r="C5" s="6" t="s">
        <v>627</v>
      </c>
      <c r="D5" s="6" t="s">
        <v>2517</v>
      </c>
      <c r="E5" s="10">
        <v>0.28194444444444444</v>
      </c>
      <c r="F5" s="7">
        <v>-66</v>
      </c>
      <c r="G5" s="7">
        <v>22</v>
      </c>
      <c r="H5" s="7">
        <v>88</v>
      </c>
    </row>
    <row r="6" spans="1:8" x14ac:dyDescent="0.25">
      <c r="A6" s="6" t="s">
        <v>280</v>
      </c>
      <c r="B6" s="6">
        <v>15780</v>
      </c>
      <c r="C6" s="6" t="s">
        <v>281</v>
      </c>
      <c r="D6" s="6" t="s">
        <v>2556</v>
      </c>
      <c r="E6" s="10">
        <v>0.28055555555555556</v>
      </c>
      <c r="F6" s="7">
        <v>-57.000000000000043</v>
      </c>
      <c r="G6" s="7">
        <v>27.000000000000064</v>
      </c>
      <c r="H6" s="7">
        <v>83.000000000000028</v>
      </c>
    </row>
    <row r="7" spans="1:8" x14ac:dyDescent="0.25">
      <c r="A7" s="6" t="s">
        <v>360</v>
      </c>
      <c r="B7" s="6">
        <v>17500</v>
      </c>
      <c r="C7" s="6" t="s">
        <v>361</v>
      </c>
      <c r="D7" s="6" t="s">
        <v>2308</v>
      </c>
      <c r="E7" s="10">
        <v>0.28958333333333336</v>
      </c>
      <c r="F7" s="7">
        <v>-39.000000000000021</v>
      </c>
      <c r="G7" s="7">
        <v>16.000000000000021</v>
      </c>
      <c r="H7" s="7">
        <v>65.000000000000014</v>
      </c>
    </row>
    <row r="8" spans="1:8" x14ac:dyDescent="0.25">
      <c r="A8" s="6" t="s">
        <v>840</v>
      </c>
      <c r="B8" s="6">
        <v>27340</v>
      </c>
      <c r="C8" s="6" t="s">
        <v>841</v>
      </c>
      <c r="D8" s="6" t="s">
        <v>2376</v>
      </c>
      <c r="E8" s="10">
        <v>0.27916666666666667</v>
      </c>
      <c r="F8" s="7">
        <v>-27.999999999999979</v>
      </c>
      <c r="G8" s="7">
        <v>33.000000000000043</v>
      </c>
      <c r="H8" s="7">
        <v>105.99999999999994</v>
      </c>
    </row>
    <row r="9" spans="1:8" x14ac:dyDescent="0.25">
      <c r="A9" s="6" t="s">
        <v>1844</v>
      </c>
      <c r="B9" s="6">
        <v>48100</v>
      </c>
      <c r="C9" s="6" t="s">
        <v>1845</v>
      </c>
      <c r="D9" s="6" t="s">
        <v>2410</v>
      </c>
      <c r="E9" s="10">
        <v>0.29166666666666669</v>
      </c>
      <c r="F9" s="7">
        <v>-32.999999999999964</v>
      </c>
      <c r="G9" s="7">
        <v>23</v>
      </c>
      <c r="H9" s="7">
        <v>72.999999999999986</v>
      </c>
    </row>
    <row r="10" spans="1:8" x14ac:dyDescent="0.25">
      <c r="A10" s="6" t="s">
        <v>670</v>
      </c>
      <c r="B10" s="6">
        <v>23940</v>
      </c>
      <c r="C10" s="6" t="s">
        <v>671</v>
      </c>
      <c r="D10" s="6" t="s">
        <v>2649</v>
      </c>
      <c r="E10" s="10">
        <v>0.27291666666666664</v>
      </c>
      <c r="F10" s="7">
        <v>-52.999999999999972</v>
      </c>
      <c r="G10" s="7">
        <v>43.000000000000085</v>
      </c>
      <c r="H10" s="7">
        <v>105.00000000000011</v>
      </c>
    </row>
    <row r="11" spans="1:8" x14ac:dyDescent="0.25">
      <c r="A11" s="6" t="s">
        <v>1570</v>
      </c>
      <c r="B11" s="6">
        <v>42460</v>
      </c>
      <c r="C11" s="6" t="s">
        <v>1571</v>
      </c>
      <c r="D11" s="6" t="s">
        <v>2511</v>
      </c>
      <c r="E11" s="10">
        <v>0.26180555555555557</v>
      </c>
      <c r="F11" s="7">
        <v>-23.999999999999993</v>
      </c>
      <c r="G11" s="7">
        <v>67</v>
      </c>
      <c r="H11" s="7">
        <v>138.99999999999989</v>
      </c>
    </row>
    <row r="12" spans="1:8" x14ac:dyDescent="0.25">
      <c r="A12" s="6" t="s">
        <v>14</v>
      </c>
      <c r="B12" s="6">
        <v>10260</v>
      </c>
      <c r="C12" s="6" t="s">
        <v>15</v>
      </c>
      <c r="D12" s="6" t="s">
        <v>2815</v>
      </c>
      <c r="E12" s="10">
        <v>0.26527777777777778</v>
      </c>
      <c r="F12" s="7">
        <v>11.000000000000041</v>
      </c>
      <c r="G12" s="7">
        <v>63.000000000000021</v>
      </c>
      <c r="H12" s="7">
        <v>101.00000000000003</v>
      </c>
    </row>
    <row r="13" spans="1:8" x14ac:dyDescent="0.25">
      <c r="A13" s="6" t="s">
        <v>38</v>
      </c>
      <c r="B13" s="6">
        <v>10760</v>
      </c>
      <c r="C13" s="6" t="s">
        <v>39</v>
      </c>
      <c r="D13" s="6" t="s">
        <v>2613</v>
      </c>
      <c r="E13" s="10">
        <v>0.26111111111111113</v>
      </c>
      <c r="F13" s="7">
        <v>1.9999999999999929</v>
      </c>
      <c r="G13" s="7">
        <v>66</v>
      </c>
      <c r="H13" s="7">
        <v>131</v>
      </c>
    </row>
    <row r="14" spans="1:8" x14ac:dyDescent="0.25">
      <c r="A14" s="6" t="s">
        <v>366</v>
      </c>
      <c r="B14" s="6">
        <v>17620</v>
      </c>
      <c r="C14" s="6" t="s">
        <v>367</v>
      </c>
      <c r="D14" s="6" t="s">
        <v>2608</v>
      </c>
      <c r="E14" s="10">
        <v>0.2638888888888889</v>
      </c>
      <c r="F14" s="7">
        <v>-4.9999999999999822</v>
      </c>
      <c r="G14" s="7">
        <v>65.000000000000014</v>
      </c>
      <c r="H14" s="7">
        <v>123.99999999999997</v>
      </c>
    </row>
    <row r="15" spans="1:8" x14ac:dyDescent="0.25">
      <c r="A15" s="6" t="s">
        <v>966</v>
      </c>
      <c r="B15" s="6">
        <v>29980</v>
      </c>
      <c r="C15" s="6" t="s">
        <v>967</v>
      </c>
      <c r="D15" s="6" t="s">
        <v>2219</v>
      </c>
      <c r="E15" s="10">
        <v>0.26527777777777778</v>
      </c>
      <c r="F15" s="7">
        <v>0</v>
      </c>
      <c r="G15" s="7">
        <v>59.000000000000036</v>
      </c>
      <c r="H15" s="7">
        <v>117.99999999999999</v>
      </c>
    </row>
    <row r="16" spans="1:8" x14ac:dyDescent="0.25">
      <c r="A16" s="6" t="s">
        <v>1344</v>
      </c>
      <c r="B16" s="6">
        <v>37700</v>
      </c>
      <c r="C16" s="6" t="s">
        <v>1345</v>
      </c>
      <c r="D16" s="6" t="s">
        <v>2406</v>
      </c>
      <c r="E16" s="10">
        <v>0.26874999999999999</v>
      </c>
      <c r="F16" s="7">
        <v>-76.999999999999972</v>
      </c>
      <c r="G16" s="7">
        <v>58.000000000000028</v>
      </c>
      <c r="H16" s="7">
        <v>132</v>
      </c>
    </row>
    <row r="17" spans="1:8" x14ac:dyDescent="0.25">
      <c r="A17" s="6" t="s">
        <v>470</v>
      </c>
      <c r="B17" s="6">
        <v>19760</v>
      </c>
      <c r="C17" s="6" t="s">
        <v>471</v>
      </c>
      <c r="D17" s="6" t="s">
        <v>2616</v>
      </c>
      <c r="E17" s="10">
        <v>0.28194444444444444</v>
      </c>
      <c r="F17" s="7">
        <v>-73.000000000000014</v>
      </c>
      <c r="G17" s="7">
        <v>41.000000000000014</v>
      </c>
      <c r="H17" s="7">
        <v>94.999999999999986</v>
      </c>
    </row>
    <row r="18" spans="1:8" x14ac:dyDescent="0.25">
      <c r="A18" s="6" t="s">
        <v>82</v>
      </c>
      <c r="B18" s="6">
        <v>11580</v>
      </c>
      <c r="C18" s="6" t="s">
        <v>83</v>
      </c>
      <c r="D18" s="6" t="s">
        <v>2828</v>
      </c>
      <c r="E18" s="10">
        <v>0.29166666666666669</v>
      </c>
      <c r="F18" s="7">
        <v>-35.000000000000036</v>
      </c>
      <c r="G18" s="7">
        <v>23.999999999999993</v>
      </c>
      <c r="H18" s="7">
        <v>83.999999999999943</v>
      </c>
    </row>
    <row r="19" spans="1:8" x14ac:dyDescent="0.25">
      <c r="A19" s="6" t="s">
        <v>672</v>
      </c>
      <c r="B19" s="6">
        <v>23980</v>
      </c>
      <c r="C19" s="6" t="s">
        <v>673</v>
      </c>
      <c r="D19" s="6" t="s">
        <v>1974</v>
      </c>
      <c r="E19" s="10">
        <v>0.26111111111111113</v>
      </c>
      <c r="F19" s="7">
        <v>8.999999999999968</v>
      </c>
      <c r="G19" s="7">
        <v>65.000000000000014</v>
      </c>
      <c r="H19" s="7">
        <v>136</v>
      </c>
    </row>
    <row r="20" spans="1:8" x14ac:dyDescent="0.25">
      <c r="A20" s="6" t="s">
        <v>1558</v>
      </c>
      <c r="B20" s="6">
        <v>42180</v>
      </c>
      <c r="C20" s="6" t="s">
        <v>1559</v>
      </c>
      <c r="D20" s="6" t="s">
        <v>2313</v>
      </c>
      <c r="E20" s="10">
        <v>0.2638888888888889</v>
      </c>
      <c r="F20" s="7">
        <v>8.0000000000000515</v>
      </c>
      <c r="G20" s="7">
        <v>67</v>
      </c>
      <c r="H20" s="7">
        <v>123.99999999999997</v>
      </c>
    </row>
    <row r="21" spans="1:8" x14ac:dyDescent="0.25">
      <c r="A21" s="6" t="s">
        <v>350</v>
      </c>
      <c r="B21" s="6">
        <v>17300</v>
      </c>
      <c r="C21" s="6" t="s">
        <v>351</v>
      </c>
      <c r="D21" s="6" t="s">
        <v>2734</v>
      </c>
      <c r="E21" s="10">
        <v>0.26527777777777778</v>
      </c>
      <c r="F21" s="7">
        <v>-8.999999999999968</v>
      </c>
      <c r="G21" s="7">
        <v>63.000000000000021</v>
      </c>
      <c r="H21" s="7">
        <v>139</v>
      </c>
    </row>
    <row r="22" spans="1:8" x14ac:dyDescent="0.25">
      <c r="A22" s="6" t="s">
        <v>208</v>
      </c>
      <c r="B22" s="6">
        <v>14220</v>
      </c>
      <c r="C22" s="6" t="s">
        <v>209</v>
      </c>
      <c r="D22" s="6" t="s">
        <v>2607</v>
      </c>
      <c r="E22" s="10">
        <v>0.2722222222222222</v>
      </c>
      <c r="F22" s="7">
        <v>-20.000000000000007</v>
      </c>
      <c r="G22" s="7">
        <v>55.00000000000005</v>
      </c>
      <c r="H22" s="7">
        <v>123.00000000000004</v>
      </c>
    </row>
    <row r="23" spans="1:8" x14ac:dyDescent="0.25">
      <c r="A23" s="6" t="s">
        <v>1100</v>
      </c>
      <c r="B23" s="6">
        <v>32660</v>
      </c>
      <c r="C23" s="6" t="s">
        <v>1101</v>
      </c>
      <c r="D23" s="6" t="s">
        <v>1991</v>
      </c>
      <c r="E23" s="10">
        <v>0.26041666666666669</v>
      </c>
      <c r="F23" s="7">
        <v>5.9999999999999787</v>
      </c>
      <c r="G23" s="7">
        <v>69</v>
      </c>
      <c r="H23" s="7">
        <v>139.99999999999997</v>
      </c>
    </row>
    <row r="24" spans="1:8" x14ac:dyDescent="0.25">
      <c r="A24" s="6" t="s">
        <v>1606</v>
      </c>
      <c r="B24" s="6">
        <v>43180</v>
      </c>
      <c r="C24" s="6" t="s">
        <v>1607</v>
      </c>
      <c r="D24" s="6" t="s">
        <v>2568</v>
      </c>
      <c r="E24" s="10">
        <v>0.26250000000000001</v>
      </c>
      <c r="F24" s="7">
        <v>-1.0000000000000764</v>
      </c>
      <c r="G24" s="7">
        <v>68</v>
      </c>
      <c r="H24" s="7">
        <v>133</v>
      </c>
    </row>
    <row r="25" spans="1:8" x14ac:dyDescent="0.25">
      <c r="A25" s="6" t="s">
        <v>774</v>
      </c>
      <c r="B25" s="6">
        <v>26020</v>
      </c>
      <c r="C25" s="6" t="s">
        <v>775</v>
      </c>
      <c r="D25" s="6" t="s">
        <v>2737</v>
      </c>
      <c r="E25" s="10">
        <v>0.2673611111111111</v>
      </c>
      <c r="F25" s="7">
        <v>-17.000000000000021</v>
      </c>
      <c r="G25" s="7">
        <v>54.000000000000043</v>
      </c>
      <c r="H25" s="7">
        <v>115.00000000000007</v>
      </c>
    </row>
    <row r="26" spans="1:8" x14ac:dyDescent="0.25">
      <c r="A26" s="6" t="s">
        <v>624</v>
      </c>
      <c r="B26" s="6">
        <v>22840</v>
      </c>
      <c r="C26" s="6" t="s">
        <v>625</v>
      </c>
      <c r="D26" s="6" t="s">
        <v>2441</v>
      </c>
      <c r="E26" s="10">
        <v>0.26041666666666669</v>
      </c>
      <c r="F26" s="7">
        <v>-0.99999999999999645</v>
      </c>
      <c r="G26" s="7">
        <v>71</v>
      </c>
      <c r="H26" s="7">
        <v>136.99999999999991</v>
      </c>
    </row>
    <row r="27" spans="1:8" x14ac:dyDescent="0.25">
      <c r="A27" s="6" t="s">
        <v>1828</v>
      </c>
      <c r="B27" s="6">
        <v>47780</v>
      </c>
      <c r="C27" s="6" t="s">
        <v>1829</v>
      </c>
      <c r="D27" s="6" t="s">
        <v>2401</v>
      </c>
      <c r="E27" s="10">
        <v>0.30624999999999997</v>
      </c>
      <c r="F27" s="7">
        <v>-66</v>
      </c>
      <c r="G27" s="7">
        <v>2.0000000000000728</v>
      </c>
      <c r="H27" s="7">
        <v>65.000000000000014</v>
      </c>
    </row>
    <row r="28" spans="1:8" x14ac:dyDescent="0.25">
      <c r="A28" s="6" t="s">
        <v>158</v>
      </c>
      <c r="B28" s="6">
        <v>13180</v>
      </c>
      <c r="C28" s="6" t="s">
        <v>159</v>
      </c>
      <c r="D28" s="6" t="s">
        <v>2133</v>
      </c>
      <c r="E28" s="10">
        <v>0.26874999999999999</v>
      </c>
      <c r="F28" s="7">
        <v>-56</v>
      </c>
      <c r="G28" s="7">
        <v>58.000000000000028</v>
      </c>
      <c r="H28" s="7">
        <v>139.00000000000006</v>
      </c>
    </row>
    <row r="29" spans="1:8" x14ac:dyDescent="0.25">
      <c r="A29" s="6" t="s">
        <v>1366</v>
      </c>
      <c r="B29" s="6">
        <v>38100</v>
      </c>
      <c r="C29" s="6" t="s">
        <v>1367</v>
      </c>
      <c r="D29" s="6" t="s">
        <v>2283</v>
      </c>
      <c r="E29" s="10">
        <v>0.2722222222222222</v>
      </c>
      <c r="F29" s="7">
        <v>-52.999999999999972</v>
      </c>
      <c r="G29" s="7">
        <v>60.000000000000021</v>
      </c>
      <c r="H29" s="7">
        <v>116.00000000000006</v>
      </c>
    </row>
    <row r="30" spans="1:8" x14ac:dyDescent="0.25">
      <c r="A30" s="6" t="s">
        <v>960</v>
      </c>
      <c r="B30" s="6">
        <v>29860</v>
      </c>
      <c r="C30" s="6" t="s">
        <v>961</v>
      </c>
      <c r="D30" s="6" t="s">
        <v>2021</v>
      </c>
      <c r="E30" s="10">
        <v>0.27013888888888887</v>
      </c>
      <c r="F30" s="7">
        <v>-7.9999999999998916</v>
      </c>
      <c r="G30" s="7">
        <v>56.000000000000036</v>
      </c>
      <c r="H30" s="7">
        <v>109</v>
      </c>
    </row>
    <row r="31" spans="1:8" x14ac:dyDescent="0.25">
      <c r="A31" s="6" t="s">
        <v>1294</v>
      </c>
      <c r="B31" s="6">
        <v>36660</v>
      </c>
      <c r="C31" s="6" t="s">
        <v>1295</v>
      </c>
      <c r="D31" s="6" t="s">
        <v>2022</v>
      </c>
      <c r="E31" s="10">
        <v>0.27847222222222223</v>
      </c>
      <c r="F31" s="7">
        <v>-20.000000000000007</v>
      </c>
      <c r="G31" s="7">
        <v>46.999999999999993</v>
      </c>
      <c r="H31" s="7">
        <v>94.999999999999986</v>
      </c>
    </row>
    <row r="32" spans="1:8" x14ac:dyDescent="0.25">
      <c r="A32" s="6" t="s">
        <v>540</v>
      </c>
      <c r="B32" s="6">
        <v>21220</v>
      </c>
      <c r="C32" s="6" t="s">
        <v>541</v>
      </c>
      <c r="D32" s="6" t="s">
        <v>2913</v>
      </c>
      <c r="E32" s="10">
        <v>0.26041666666666669</v>
      </c>
      <c r="F32" s="7">
        <v>-102.99999999999999</v>
      </c>
      <c r="G32" s="7">
        <v>67</v>
      </c>
      <c r="H32" s="7">
        <v>168.00000000000006</v>
      </c>
    </row>
    <row r="33" spans="1:8" x14ac:dyDescent="0.25">
      <c r="A33" s="6" t="s">
        <v>780</v>
      </c>
      <c r="B33" s="6">
        <v>26180</v>
      </c>
      <c r="C33" s="6" t="s">
        <v>781</v>
      </c>
      <c r="D33" s="6" t="s">
        <v>2314</v>
      </c>
      <c r="E33" s="10">
        <v>0.26805555555555555</v>
      </c>
      <c r="F33" s="7">
        <v>-4.9999999999999822</v>
      </c>
      <c r="G33" s="7">
        <v>65.000000000000014</v>
      </c>
      <c r="H33" s="7">
        <v>147.00000000000006</v>
      </c>
    </row>
    <row r="34" spans="1:8" x14ac:dyDescent="0.25">
      <c r="A34" s="6" t="s">
        <v>1116</v>
      </c>
      <c r="B34" s="6">
        <v>32980</v>
      </c>
      <c r="C34" s="6" t="s">
        <v>1117</v>
      </c>
      <c r="D34" s="6" t="s">
        <v>2855</v>
      </c>
      <c r="E34" s="10">
        <v>0.27083333333333331</v>
      </c>
      <c r="F34" s="7">
        <v>-15.000000000000027</v>
      </c>
      <c r="G34" s="7">
        <v>56.000000000000036</v>
      </c>
      <c r="H34" s="7">
        <v>128.00000000000011</v>
      </c>
    </row>
    <row r="35" spans="1:8" x14ac:dyDescent="0.25">
      <c r="A35" s="6" t="s">
        <v>992</v>
      </c>
      <c r="B35" s="6">
        <v>30500</v>
      </c>
      <c r="C35" s="6" t="s">
        <v>993</v>
      </c>
      <c r="D35" s="6" t="s">
        <v>2909</v>
      </c>
      <c r="E35" s="10">
        <v>0.27638888888888885</v>
      </c>
      <c r="F35" s="7">
        <v>-9.9999999999998845</v>
      </c>
      <c r="G35" s="7">
        <v>52.00000000000005</v>
      </c>
      <c r="H35" s="7">
        <v>112</v>
      </c>
    </row>
    <row r="36" spans="1:8" x14ac:dyDescent="0.25">
      <c r="A36" s="6" t="s">
        <v>790</v>
      </c>
      <c r="B36" s="6">
        <v>26380</v>
      </c>
      <c r="C36" s="6" t="s">
        <v>791</v>
      </c>
      <c r="D36" s="6" t="s">
        <v>2883</v>
      </c>
      <c r="E36" s="10">
        <v>0.27499999999999997</v>
      </c>
      <c r="F36" s="7">
        <v>-19.000000000000014</v>
      </c>
      <c r="G36" s="7">
        <v>50.000000000000057</v>
      </c>
      <c r="H36" s="7">
        <v>106.00000000000003</v>
      </c>
    </row>
    <row r="37" spans="1:8" x14ac:dyDescent="0.25">
      <c r="A37" s="6" t="s">
        <v>1322</v>
      </c>
      <c r="B37" s="6">
        <v>37260</v>
      </c>
      <c r="C37" s="6" t="s">
        <v>1323</v>
      </c>
      <c r="D37" s="6" t="s">
        <v>2865</v>
      </c>
      <c r="E37" s="10">
        <v>0.29097222222222224</v>
      </c>
      <c r="F37" s="7">
        <v>-34.999999999999957</v>
      </c>
      <c r="G37" s="7">
        <v>31.999999999999964</v>
      </c>
      <c r="H37" s="7">
        <v>94.999999999999915</v>
      </c>
    </row>
    <row r="38" spans="1:8" x14ac:dyDescent="0.25">
      <c r="A38" s="6" t="s">
        <v>1842</v>
      </c>
      <c r="B38" s="6">
        <v>48060</v>
      </c>
      <c r="C38" s="6" t="s">
        <v>1843</v>
      </c>
      <c r="D38" s="6" t="s">
        <v>2164</v>
      </c>
      <c r="E38" s="10">
        <v>0.27361111111111108</v>
      </c>
      <c r="F38" s="7">
        <v>-8.999999999999968</v>
      </c>
      <c r="G38" s="7">
        <v>51.000000000000064</v>
      </c>
      <c r="H38" s="7">
        <v>119.00000000000006</v>
      </c>
    </row>
    <row r="39" spans="1:8" x14ac:dyDescent="0.25">
      <c r="A39" s="6" t="s">
        <v>852</v>
      </c>
      <c r="B39" s="6">
        <v>27580</v>
      </c>
      <c r="C39" s="6" t="s">
        <v>853</v>
      </c>
      <c r="D39" s="6" t="s">
        <v>2350</v>
      </c>
      <c r="E39" s="10">
        <v>0.26458333333333334</v>
      </c>
      <c r="F39" s="7">
        <v>1.9999999999999929</v>
      </c>
      <c r="G39" s="7">
        <v>63.000000000000021</v>
      </c>
      <c r="H39" s="7">
        <v>125.99999999999996</v>
      </c>
    </row>
    <row r="40" spans="1:8" x14ac:dyDescent="0.25">
      <c r="A40" s="6" t="s">
        <v>1504</v>
      </c>
      <c r="B40" s="6">
        <v>40940</v>
      </c>
      <c r="C40" s="6" t="s">
        <v>1505</v>
      </c>
      <c r="D40" s="6" t="s">
        <v>2658</v>
      </c>
      <c r="E40" s="10">
        <v>0.25833333333333336</v>
      </c>
      <c r="F40" s="7">
        <v>-62.000000000000014</v>
      </c>
      <c r="G40" s="7">
        <v>69.999999999999986</v>
      </c>
      <c r="H40" s="7">
        <v>143.00000000000006</v>
      </c>
    </row>
    <row r="41" spans="1:8" x14ac:dyDescent="0.25">
      <c r="A41" s="6" t="s">
        <v>212</v>
      </c>
      <c r="B41" s="6">
        <v>14300</v>
      </c>
      <c r="C41" s="6" t="s">
        <v>213</v>
      </c>
      <c r="D41" s="6" t="s">
        <v>2213</v>
      </c>
      <c r="E41" s="10">
        <v>0.28958333333333336</v>
      </c>
      <c r="F41" s="7">
        <v>-40.000000000000099</v>
      </c>
      <c r="G41" s="7">
        <v>34.999999999999957</v>
      </c>
      <c r="H41" s="7">
        <v>92.999999999999986</v>
      </c>
    </row>
    <row r="42" spans="1:8" x14ac:dyDescent="0.25">
      <c r="A42" s="6" t="s">
        <v>850</v>
      </c>
      <c r="B42" s="6">
        <v>27540</v>
      </c>
      <c r="C42" s="6" t="s">
        <v>851</v>
      </c>
      <c r="D42" s="6" t="s">
        <v>2029</v>
      </c>
      <c r="E42" s="10">
        <v>0.30555555555555552</v>
      </c>
      <c r="F42" s="7">
        <v>-61.999999999999943</v>
      </c>
      <c r="G42" s="7">
        <v>6.0000000000000586</v>
      </c>
      <c r="H42" s="7">
        <v>68.000000000000085</v>
      </c>
    </row>
    <row r="43" spans="1:8" x14ac:dyDescent="0.25">
      <c r="A43" s="6" t="s">
        <v>1280</v>
      </c>
      <c r="B43" s="6">
        <v>36380</v>
      </c>
      <c r="C43" s="6" t="s">
        <v>1281</v>
      </c>
      <c r="D43" s="6" t="s">
        <v>2805</v>
      </c>
      <c r="E43" s="10">
        <v>0.28888888888888892</v>
      </c>
      <c r="F43" s="7">
        <v>-31.00000000000005</v>
      </c>
      <c r="G43" s="7">
        <v>29.999999999999972</v>
      </c>
      <c r="H43" s="7">
        <v>94.999999999999915</v>
      </c>
    </row>
    <row r="44" spans="1:8" x14ac:dyDescent="0.25">
      <c r="A44" s="6" t="s">
        <v>900</v>
      </c>
      <c r="B44" s="6">
        <v>28660</v>
      </c>
      <c r="C44" s="6" t="s">
        <v>901</v>
      </c>
      <c r="D44" s="6" t="s">
        <v>2835</v>
      </c>
      <c r="E44" s="10">
        <v>0.29444444444444445</v>
      </c>
      <c r="F44" s="7">
        <v>-47.000000000000071</v>
      </c>
      <c r="G44" s="7">
        <v>23</v>
      </c>
      <c r="H44" s="7">
        <v>88</v>
      </c>
    </row>
    <row r="45" spans="1:8" x14ac:dyDescent="0.25">
      <c r="A45" s="6" t="s">
        <v>1516</v>
      </c>
      <c r="B45" s="6">
        <v>41220</v>
      </c>
      <c r="C45" s="6" t="s">
        <v>1517</v>
      </c>
      <c r="D45" s="6" t="s">
        <v>2234</v>
      </c>
      <c r="E45" s="10">
        <v>0.29097222222222224</v>
      </c>
      <c r="F45" s="7">
        <v>-24.000000000000075</v>
      </c>
      <c r="G45" s="7">
        <v>28.999999999999979</v>
      </c>
      <c r="H45" s="7">
        <v>95.000000000000057</v>
      </c>
    </row>
    <row r="46" spans="1:8" x14ac:dyDescent="0.25">
      <c r="A46" s="6" t="s">
        <v>1704</v>
      </c>
      <c r="B46" s="6">
        <v>45180</v>
      </c>
      <c r="C46" s="6" t="s">
        <v>1705</v>
      </c>
      <c r="D46" s="6" t="s">
        <v>2612</v>
      </c>
      <c r="E46" s="10">
        <v>0.26180555555555557</v>
      </c>
      <c r="F46" s="7">
        <v>-5.0000000000000622</v>
      </c>
      <c r="G46" s="7">
        <v>72.999999999999986</v>
      </c>
      <c r="H46" s="7">
        <v>149.99999999999994</v>
      </c>
    </row>
    <row r="47" spans="1:8" x14ac:dyDescent="0.25">
      <c r="A47" s="6" t="s">
        <v>34</v>
      </c>
      <c r="B47" s="6">
        <v>10700</v>
      </c>
      <c r="C47" s="6" t="s">
        <v>35</v>
      </c>
      <c r="D47" s="6" t="s">
        <v>2400</v>
      </c>
      <c r="E47" s="10">
        <v>0.26180555555555557</v>
      </c>
      <c r="F47" s="7">
        <v>7.9999999999999716</v>
      </c>
      <c r="G47" s="7">
        <v>71</v>
      </c>
      <c r="H47" s="7">
        <v>142</v>
      </c>
    </row>
    <row r="48" spans="1:8" x14ac:dyDescent="0.25">
      <c r="A48" s="6" t="s">
        <v>4</v>
      </c>
      <c r="B48" s="6">
        <v>10020</v>
      </c>
      <c r="C48" s="6" t="s">
        <v>5</v>
      </c>
      <c r="D48" s="6" t="s">
        <v>2105</v>
      </c>
      <c r="E48" s="10">
        <v>0.27847222222222223</v>
      </c>
      <c r="F48" s="7">
        <v>-18.999999999999932</v>
      </c>
      <c r="G48" s="7">
        <v>50.999999999999979</v>
      </c>
      <c r="H48" s="7">
        <v>104.00000000000003</v>
      </c>
    </row>
    <row r="49" spans="1:8" x14ac:dyDescent="0.25">
      <c r="A49" s="6" t="s">
        <v>886</v>
      </c>
      <c r="B49" s="6">
        <v>28340</v>
      </c>
      <c r="C49" s="6" t="s">
        <v>887</v>
      </c>
      <c r="D49" s="6" t="s">
        <v>2345</v>
      </c>
      <c r="E49" s="10">
        <v>0.30069444444444443</v>
      </c>
      <c r="F49" s="7">
        <v>-104</v>
      </c>
      <c r="G49" s="7">
        <v>17.000000000000021</v>
      </c>
      <c r="H49" s="7">
        <v>119.00000000000006</v>
      </c>
    </row>
    <row r="50" spans="1:8" x14ac:dyDescent="0.25">
      <c r="A50" s="6" t="s">
        <v>234</v>
      </c>
      <c r="B50" s="6">
        <v>14740</v>
      </c>
      <c r="C50" s="6" t="s">
        <v>235</v>
      </c>
      <c r="D50" s="6" t="s">
        <v>2697</v>
      </c>
      <c r="E50" s="10">
        <v>0.27847222222222223</v>
      </c>
      <c r="F50" s="7">
        <v>-18.999999999999932</v>
      </c>
      <c r="G50" s="7">
        <v>50.999999999999979</v>
      </c>
      <c r="H50" s="7">
        <v>135</v>
      </c>
    </row>
    <row r="51" spans="1:8" x14ac:dyDescent="0.25">
      <c r="A51" s="6" t="s">
        <v>1254</v>
      </c>
      <c r="B51" s="6">
        <v>35860</v>
      </c>
      <c r="C51" s="6" t="s">
        <v>1255</v>
      </c>
      <c r="D51" s="6" t="s">
        <v>2360</v>
      </c>
      <c r="E51" s="10">
        <v>0.30138888888888887</v>
      </c>
      <c r="F51" s="7">
        <v>-49.999999999999908</v>
      </c>
      <c r="G51" s="7">
        <v>20.000000000000007</v>
      </c>
      <c r="H51" s="7">
        <v>121.00000000000006</v>
      </c>
    </row>
    <row r="52" spans="1:8" x14ac:dyDescent="0.25">
      <c r="A52" s="6" t="s">
        <v>1136</v>
      </c>
      <c r="B52" s="6">
        <v>33380</v>
      </c>
      <c r="C52" s="6" t="s">
        <v>1137</v>
      </c>
      <c r="D52" s="6" t="s">
        <v>2877</v>
      </c>
      <c r="E52" s="10">
        <v>0.28194444444444444</v>
      </c>
      <c r="F52" s="7">
        <v>-23</v>
      </c>
      <c r="G52" s="7">
        <v>43.000000000000007</v>
      </c>
      <c r="H52" s="7">
        <v>111</v>
      </c>
    </row>
    <row r="53" spans="1:8" x14ac:dyDescent="0.25">
      <c r="A53" s="6" t="s">
        <v>1900</v>
      </c>
      <c r="B53" s="6">
        <v>49500</v>
      </c>
      <c r="C53" s="6" t="s">
        <v>1901</v>
      </c>
      <c r="D53" s="6" t="s">
        <v>2268</v>
      </c>
      <c r="E53" s="10">
        <v>0.26527777777777778</v>
      </c>
      <c r="F53" s="7">
        <v>9.000000000000048</v>
      </c>
      <c r="G53" s="7">
        <v>69.999999999999986</v>
      </c>
      <c r="H53" s="7">
        <v>114.99999999999999</v>
      </c>
    </row>
    <row r="54" spans="1:8" x14ac:dyDescent="0.25">
      <c r="A54" s="6" t="s">
        <v>560</v>
      </c>
      <c r="B54" s="6">
        <v>21640</v>
      </c>
      <c r="C54" s="6" t="s">
        <v>561</v>
      </c>
      <c r="D54" s="6" t="s">
        <v>2614</v>
      </c>
      <c r="E54" s="10">
        <v>0.2590277777777778</v>
      </c>
      <c r="F54" s="7">
        <v>14.999999999999947</v>
      </c>
      <c r="G54" s="7">
        <v>75.999999999999972</v>
      </c>
      <c r="H54" s="7">
        <v>198</v>
      </c>
    </row>
    <row r="55" spans="1:8" x14ac:dyDescent="0.25">
      <c r="A55" s="6" t="s">
        <v>432</v>
      </c>
      <c r="B55" s="6">
        <v>18980</v>
      </c>
      <c r="C55" s="6" t="s">
        <v>433</v>
      </c>
      <c r="D55" s="6" t="s">
        <v>2349</v>
      </c>
      <c r="E55" s="10">
        <v>0.2638888888888889</v>
      </c>
      <c r="F55" s="7">
        <v>-4.9999999999999822</v>
      </c>
      <c r="G55" s="7">
        <v>71.999999999999972</v>
      </c>
      <c r="H55" s="7">
        <v>136</v>
      </c>
    </row>
    <row r="56" spans="1:8" x14ac:dyDescent="0.25">
      <c r="A56" s="6" t="s">
        <v>502</v>
      </c>
      <c r="B56" s="6">
        <v>20380</v>
      </c>
      <c r="C56" s="6" t="s">
        <v>503</v>
      </c>
      <c r="D56" s="6" t="s">
        <v>2090</v>
      </c>
      <c r="E56" s="10">
        <v>0.28263888888888888</v>
      </c>
      <c r="F56" s="7">
        <v>-13.99999999999995</v>
      </c>
      <c r="G56" s="7">
        <v>49.999999999999986</v>
      </c>
      <c r="H56" s="7">
        <v>115.00000000000007</v>
      </c>
    </row>
    <row r="57" spans="1:8" x14ac:dyDescent="0.25">
      <c r="A57" s="6" t="s">
        <v>856</v>
      </c>
      <c r="B57" s="6">
        <v>27660</v>
      </c>
      <c r="C57" s="6" t="s">
        <v>857</v>
      </c>
      <c r="D57" s="6" t="s">
        <v>2731</v>
      </c>
      <c r="E57" s="10">
        <v>0.27986111111111112</v>
      </c>
      <c r="F57" s="7">
        <v>-23.999999999999993</v>
      </c>
      <c r="G57" s="7">
        <v>47.999999999999986</v>
      </c>
      <c r="H57" s="7">
        <v>106.99999999999993</v>
      </c>
    </row>
    <row r="58" spans="1:8" x14ac:dyDescent="0.25">
      <c r="A58" s="6" t="s">
        <v>980</v>
      </c>
      <c r="B58" s="6">
        <v>30280</v>
      </c>
      <c r="C58" s="6" t="s">
        <v>981</v>
      </c>
      <c r="D58" s="6" t="s">
        <v>2776</v>
      </c>
      <c r="E58" s="10">
        <v>0.2638888888888889</v>
      </c>
      <c r="F58" s="7">
        <v>7.0000000000000551</v>
      </c>
      <c r="G58" s="7">
        <v>73.999999999999972</v>
      </c>
      <c r="H58" s="7">
        <v>150.00000000000003</v>
      </c>
    </row>
    <row r="59" spans="1:8" x14ac:dyDescent="0.25">
      <c r="A59" s="6" t="s">
        <v>1608</v>
      </c>
      <c r="B59" s="6">
        <v>43220</v>
      </c>
      <c r="C59" s="6" t="s">
        <v>1609</v>
      </c>
      <c r="D59" s="6" t="s">
        <v>2631</v>
      </c>
      <c r="E59" s="10">
        <v>0.27986111111111112</v>
      </c>
      <c r="F59" s="7">
        <v>-27.999999999999979</v>
      </c>
      <c r="G59" s="7">
        <v>55.999999999999957</v>
      </c>
      <c r="H59" s="7">
        <v>132</v>
      </c>
    </row>
    <row r="60" spans="1:8" x14ac:dyDescent="0.25">
      <c r="A60" s="6" t="s">
        <v>722</v>
      </c>
      <c r="B60" s="6">
        <v>25020</v>
      </c>
      <c r="C60" s="6" t="s">
        <v>723</v>
      </c>
      <c r="D60" s="6" t="s">
        <v>2045</v>
      </c>
      <c r="E60" s="10">
        <v>0.26319444444444445</v>
      </c>
      <c r="F60" s="7">
        <v>12.000000000000037</v>
      </c>
      <c r="G60" s="7">
        <v>71</v>
      </c>
      <c r="H60" s="7">
        <v>124.00000000000003</v>
      </c>
    </row>
    <row r="61" spans="1:8" x14ac:dyDescent="0.25">
      <c r="A61" s="6" t="s">
        <v>1180</v>
      </c>
      <c r="B61" s="6">
        <v>34300</v>
      </c>
      <c r="C61" s="6" t="s">
        <v>1181</v>
      </c>
      <c r="D61" s="6" t="s">
        <v>2336</v>
      </c>
      <c r="E61" s="10">
        <v>0.30138888888888887</v>
      </c>
      <c r="F61" s="7">
        <v>-46.999999999999993</v>
      </c>
      <c r="G61" s="7">
        <v>11.000000000000041</v>
      </c>
      <c r="H61" s="7">
        <v>80.000000000000028</v>
      </c>
    </row>
    <row r="62" spans="1:8" x14ac:dyDescent="0.25">
      <c r="A62" s="6" t="s">
        <v>1548</v>
      </c>
      <c r="B62" s="6">
        <v>41980</v>
      </c>
      <c r="C62" s="6" t="s">
        <v>1549</v>
      </c>
      <c r="D62" s="6" t="s">
        <v>2539</v>
      </c>
      <c r="E62" s="10">
        <v>0.26319444444444445</v>
      </c>
      <c r="F62" s="7">
        <v>15.000000000000027</v>
      </c>
      <c r="G62" s="7">
        <v>82.999999999999943</v>
      </c>
      <c r="H62" s="7">
        <v>149.00000000000003</v>
      </c>
    </row>
    <row r="63" spans="1:8" x14ac:dyDescent="0.25">
      <c r="A63" s="6" t="s">
        <v>732</v>
      </c>
      <c r="B63" s="6">
        <v>25260</v>
      </c>
      <c r="C63" s="6" t="s">
        <v>733</v>
      </c>
      <c r="D63" s="6" t="s">
        <v>2813</v>
      </c>
      <c r="E63" s="10">
        <v>0.27152777777777776</v>
      </c>
      <c r="F63" s="7">
        <v>-15.000000000000027</v>
      </c>
      <c r="G63" s="7">
        <v>58.000000000000028</v>
      </c>
      <c r="H63" s="7">
        <v>136.00000000000006</v>
      </c>
    </row>
    <row r="64" spans="1:8" x14ac:dyDescent="0.25">
      <c r="A64" s="6" t="s">
        <v>78</v>
      </c>
      <c r="B64" s="6">
        <v>11500</v>
      </c>
      <c r="C64" s="6" t="s">
        <v>79</v>
      </c>
      <c r="D64" s="6" t="s">
        <v>1983</v>
      </c>
      <c r="E64" s="10">
        <v>0.26111111111111113</v>
      </c>
      <c r="F64" s="7">
        <v>-0.99999999999999645</v>
      </c>
      <c r="G64" s="7">
        <v>75.999999999999972</v>
      </c>
      <c r="H64" s="7">
        <v>163.99999999999997</v>
      </c>
    </row>
    <row r="65" spans="1:8" x14ac:dyDescent="0.25">
      <c r="A65" s="6" t="s">
        <v>1776</v>
      </c>
      <c r="B65" s="6">
        <v>46580</v>
      </c>
      <c r="C65" s="6" t="s">
        <v>1777</v>
      </c>
      <c r="D65" s="6" t="s">
        <v>2123</v>
      </c>
      <c r="E65" s="10">
        <v>0.26458333333333334</v>
      </c>
      <c r="F65" s="7">
        <v>12.000000000000037</v>
      </c>
      <c r="G65" s="7">
        <v>73.999999999999972</v>
      </c>
      <c r="H65" s="7">
        <v>116</v>
      </c>
    </row>
    <row r="66" spans="1:8" x14ac:dyDescent="0.25">
      <c r="A66" s="6" t="s">
        <v>430</v>
      </c>
      <c r="B66" s="6">
        <v>18940</v>
      </c>
      <c r="C66" s="6" t="s">
        <v>431</v>
      </c>
      <c r="D66" s="6" t="s">
        <v>2209</v>
      </c>
      <c r="E66" s="10">
        <v>0.27916666666666667</v>
      </c>
      <c r="F66" s="7">
        <v>-23</v>
      </c>
      <c r="G66" s="7">
        <v>49.999999999999986</v>
      </c>
      <c r="H66" s="7">
        <v>107.00000000000001</v>
      </c>
    </row>
    <row r="67" spans="1:8" x14ac:dyDescent="0.25">
      <c r="A67" s="6" t="s">
        <v>970</v>
      </c>
      <c r="B67" s="6">
        <v>30060</v>
      </c>
      <c r="C67" s="6" t="s">
        <v>971</v>
      </c>
      <c r="D67" s="6" t="s">
        <v>2086</v>
      </c>
      <c r="E67" s="10">
        <v>0.27986111111111112</v>
      </c>
      <c r="F67" s="7">
        <v>-59.000000000000036</v>
      </c>
      <c r="G67" s="7">
        <v>46.999999999999993</v>
      </c>
      <c r="H67" s="7">
        <v>113</v>
      </c>
    </row>
    <row r="68" spans="1:8" x14ac:dyDescent="0.25">
      <c r="A68" s="6" t="s">
        <v>538</v>
      </c>
      <c r="B68" s="6">
        <v>21140</v>
      </c>
      <c r="C68" s="6" t="s">
        <v>539</v>
      </c>
      <c r="D68" s="6" t="s">
        <v>2072</v>
      </c>
      <c r="E68" s="10">
        <v>0.30208333333333331</v>
      </c>
      <c r="F68" s="7">
        <v>-118.99999999999997</v>
      </c>
      <c r="G68" s="7">
        <v>15.000000000000027</v>
      </c>
      <c r="H68" s="7">
        <v>85.000000000000014</v>
      </c>
    </row>
    <row r="69" spans="1:8" x14ac:dyDescent="0.25">
      <c r="A69" s="6" t="s">
        <v>1544</v>
      </c>
      <c r="B69" s="6">
        <v>41900</v>
      </c>
      <c r="C69" s="6" t="s">
        <v>1545</v>
      </c>
      <c r="D69" s="6" t="s">
        <v>2722</v>
      </c>
      <c r="E69" s="10">
        <v>0.26597222222222222</v>
      </c>
      <c r="F69" s="7">
        <v>16.000000000000021</v>
      </c>
      <c r="G69" s="7">
        <v>71.999999999999972</v>
      </c>
      <c r="H69" s="7">
        <v>124.00000000000003</v>
      </c>
    </row>
    <row r="70" spans="1:8" x14ac:dyDescent="0.25">
      <c r="A70" s="6" t="s">
        <v>244</v>
      </c>
      <c r="B70" s="6">
        <v>15020</v>
      </c>
      <c r="C70" s="6" t="s">
        <v>245</v>
      </c>
      <c r="D70" s="6" t="s">
        <v>2841</v>
      </c>
      <c r="E70" s="10">
        <v>0.27361111111111108</v>
      </c>
      <c r="F70" s="7">
        <v>-11.999999999999957</v>
      </c>
      <c r="G70" s="7">
        <v>56.000000000000036</v>
      </c>
      <c r="H70" s="7">
        <v>128</v>
      </c>
    </row>
    <row r="71" spans="1:8" x14ac:dyDescent="0.25">
      <c r="A71" s="6" t="s">
        <v>428</v>
      </c>
      <c r="B71" s="6">
        <v>18900</v>
      </c>
      <c r="C71" s="6" t="s">
        <v>429</v>
      </c>
      <c r="D71" s="6" t="s">
        <v>2812</v>
      </c>
      <c r="E71" s="10">
        <v>0.25833333333333336</v>
      </c>
      <c r="F71" s="7">
        <v>32.999999999999964</v>
      </c>
      <c r="G71" s="7">
        <v>78.999999999999972</v>
      </c>
      <c r="H71" s="7">
        <v>144.00000000000006</v>
      </c>
    </row>
    <row r="72" spans="1:8" x14ac:dyDescent="0.25">
      <c r="A72" s="6" t="s">
        <v>1756</v>
      </c>
      <c r="B72" s="6">
        <v>46180</v>
      </c>
      <c r="C72" s="6" t="s">
        <v>1757</v>
      </c>
      <c r="D72" s="6" t="s">
        <v>2784</v>
      </c>
      <c r="E72" s="10">
        <v>0.26874999999999999</v>
      </c>
      <c r="F72" s="7">
        <v>8.0000000000000515</v>
      </c>
      <c r="G72" s="7">
        <v>64</v>
      </c>
      <c r="H72" s="7">
        <v>114.99999999999999</v>
      </c>
    </row>
    <row r="73" spans="1:8" x14ac:dyDescent="0.25">
      <c r="A73" s="6" t="s">
        <v>706</v>
      </c>
      <c r="B73" s="6">
        <v>24700</v>
      </c>
      <c r="C73" s="6" t="s">
        <v>707</v>
      </c>
      <c r="D73" s="6" t="s">
        <v>2677</v>
      </c>
      <c r="E73" s="10">
        <v>0.30138888888888887</v>
      </c>
      <c r="F73" s="7">
        <v>-54.999999999999964</v>
      </c>
      <c r="G73" s="7">
        <v>15.000000000000027</v>
      </c>
      <c r="H73" s="7">
        <v>142.00000000000006</v>
      </c>
    </row>
    <row r="74" spans="1:8" x14ac:dyDescent="0.25">
      <c r="A74" s="6" t="s">
        <v>1420</v>
      </c>
      <c r="B74" s="6">
        <v>39260</v>
      </c>
      <c r="C74" s="6" t="s">
        <v>1421</v>
      </c>
      <c r="D74" s="6" t="s">
        <v>2263</v>
      </c>
      <c r="E74" s="10">
        <v>0.27361111111111108</v>
      </c>
      <c r="F74" s="7">
        <v>-25.999999999999986</v>
      </c>
      <c r="G74" s="7">
        <v>54.000000000000043</v>
      </c>
      <c r="H74" s="7">
        <v>119.00000000000014</v>
      </c>
    </row>
    <row r="75" spans="1:8" x14ac:dyDescent="0.25">
      <c r="A75" s="6" t="s">
        <v>178</v>
      </c>
      <c r="B75" s="6">
        <v>13620</v>
      </c>
      <c r="C75" s="6" t="s">
        <v>179</v>
      </c>
      <c r="D75" s="6" t="s">
        <v>2411</v>
      </c>
      <c r="E75" s="10">
        <v>0.26111111111111113</v>
      </c>
      <c r="F75" s="7">
        <v>12.999999999999954</v>
      </c>
      <c r="G75" s="7">
        <v>73.999999999999972</v>
      </c>
      <c r="H75" s="7">
        <v>138</v>
      </c>
    </row>
    <row r="76" spans="1:8" x14ac:dyDescent="0.25">
      <c r="A76" s="6" t="s">
        <v>310</v>
      </c>
      <c r="B76" s="6">
        <v>16420</v>
      </c>
      <c r="C76" s="6" t="s">
        <v>311</v>
      </c>
      <c r="D76" s="6" t="s">
        <v>2635</v>
      </c>
      <c r="E76" s="10">
        <v>0.26458333333333334</v>
      </c>
      <c r="F76" s="7">
        <v>2.9999999999999893</v>
      </c>
      <c r="G76" s="7">
        <v>69</v>
      </c>
      <c r="H76" s="7">
        <v>140.00000000000006</v>
      </c>
    </row>
    <row r="77" spans="1:8" x14ac:dyDescent="0.25">
      <c r="A77" s="6" t="s">
        <v>730</v>
      </c>
      <c r="B77" s="6">
        <v>25220</v>
      </c>
      <c r="C77" s="6" t="s">
        <v>731</v>
      </c>
      <c r="D77" s="6" t="s">
        <v>2851</v>
      </c>
      <c r="E77" s="10">
        <v>0.27430555555555552</v>
      </c>
      <c r="F77" s="7">
        <v>-18.999999999999932</v>
      </c>
      <c r="G77" s="7">
        <v>60.000000000000021</v>
      </c>
      <c r="H77" s="7">
        <v>128.00000000000011</v>
      </c>
    </row>
    <row r="78" spans="1:8" x14ac:dyDescent="0.25">
      <c r="A78" s="6" t="s">
        <v>1686</v>
      </c>
      <c r="B78" s="6">
        <v>44780</v>
      </c>
      <c r="C78" s="6" t="s">
        <v>1687</v>
      </c>
      <c r="D78" s="6" t="s">
        <v>2160</v>
      </c>
      <c r="E78" s="10">
        <v>0.30069444444444443</v>
      </c>
      <c r="F78" s="7">
        <v>-47.999999999999986</v>
      </c>
      <c r="G78" s="7">
        <v>21.000000000000007</v>
      </c>
      <c r="H78" s="7">
        <v>93.999999999999986</v>
      </c>
    </row>
    <row r="79" spans="1:8" x14ac:dyDescent="0.25">
      <c r="A79" s="6" t="s">
        <v>668</v>
      </c>
      <c r="B79" s="6">
        <v>23900</v>
      </c>
      <c r="C79" s="6" t="s">
        <v>669</v>
      </c>
      <c r="D79" s="6" t="s">
        <v>2540</v>
      </c>
      <c r="E79" s="10">
        <v>0.27847222222222223</v>
      </c>
      <c r="F79" s="7">
        <v>-15.999999999999943</v>
      </c>
      <c r="G79" s="7">
        <v>54.999999999999964</v>
      </c>
      <c r="H79" s="7">
        <v>143.99999999999994</v>
      </c>
    </row>
    <row r="80" spans="1:8" x14ac:dyDescent="0.25">
      <c r="A80" s="6" t="s">
        <v>1394</v>
      </c>
      <c r="B80" s="6">
        <v>38660</v>
      </c>
      <c r="C80" s="6" t="s">
        <v>1395</v>
      </c>
      <c r="D80" s="6" t="s">
        <v>2442</v>
      </c>
      <c r="E80" s="10">
        <v>0.26458333333333334</v>
      </c>
      <c r="F80" s="7">
        <v>10.000000000000044</v>
      </c>
      <c r="G80" s="7">
        <v>72.999999999999986</v>
      </c>
      <c r="H80" s="7">
        <v>136</v>
      </c>
    </row>
    <row r="81" spans="1:8" x14ac:dyDescent="0.25">
      <c r="A81" s="6" t="s">
        <v>126</v>
      </c>
      <c r="B81" s="6">
        <v>12540</v>
      </c>
      <c r="C81" s="6" t="s">
        <v>127</v>
      </c>
      <c r="D81" s="6" t="s">
        <v>2009</v>
      </c>
      <c r="E81" s="10">
        <v>0.26944444444444443</v>
      </c>
      <c r="F81" s="7">
        <v>-13.99999999999995</v>
      </c>
      <c r="G81" s="7">
        <v>64</v>
      </c>
      <c r="H81" s="7">
        <v>138.00000000000006</v>
      </c>
    </row>
    <row r="82" spans="1:8" x14ac:dyDescent="0.25">
      <c r="A82" s="6" t="s">
        <v>454</v>
      </c>
      <c r="B82" s="6">
        <v>19460</v>
      </c>
      <c r="C82" s="6" t="s">
        <v>455</v>
      </c>
      <c r="D82" s="6" t="s">
        <v>2032</v>
      </c>
      <c r="E82" s="10">
        <v>0.2638888888888889</v>
      </c>
      <c r="F82" s="7">
        <v>6.0000000000000586</v>
      </c>
      <c r="G82" s="7">
        <v>75.999999999999972</v>
      </c>
      <c r="H82" s="7">
        <v>144.00000000000006</v>
      </c>
    </row>
    <row r="83" spans="1:8" x14ac:dyDescent="0.25">
      <c r="A83" s="6" t="s">
        <v>1632</v>
      </c>
      <c r="B83" s="6">
        <v>43660</v>
      </c>
      <c r="C83" s="6" t="s">
        <v>1633</v>
      </c>
      <c r="D83" s="6" t="s">
        <v>2113</v>
      </c>
      <c r="E83" s="10">
        <v>0.30277777777777776</v>
      </c>
      <c r="F83" s="7">
        <v>-50.999999999999979</v>
      </c>
      <c r="G83" s="7">
        <v>8.999999999999968</v>
      </c>
      <c r="H83" s="7">
        <v>68.999999999999915</v>
      </c>
    </row>
    <row r="84" spans="1:8" x14ac:dyDescent="0.25">
      <c r="A84" s="6" t="s">
        <v>1840</v>
      </c>
      <c r="B84" s="6">
        <v>48020</v>
      </c>
      <c r="C84" s="6" t="s">
        <v>1841</v>
      </c>
      <c r="D84" s="6" t="s">
        <v>2816</v>
      </c>
      <c r="E84" s="10">
        <v>0.26805555555555555</v>
      </c>
      <c r="F84" s="7">
        <v>-4.9999999999999822</v>
      </c>
      <c r="G84" s="7">
        <v>66</v>
      </c>
      <c r="H84" s="7">
        <v>147.00000000000006</v>
      </c>
    </row>
    <row r="85" spans="1:8" x14ac:dyDescent="0.25">
      <c r="A85" s="6" t="s">
        <v>858</v>
      </c>
      <c r="B85" s="6">
        <v>27700</v>
      </c>
      <c r="C85" s="6" t="s">
        <v>859</v>
      </c>
      <c r="D85" s="6" t="s">
        <v>1980</v>
      </c>
      <c r="E85" s="10">
        <v>0.29166666666666669</v>
      </c>
      <c r="F85" s="7">
        <v>-21.000000000000085</v>
      </c>
      <c r="G85" s="7">
        <v>30.999999999999972</v>
      </c>
      <c r="H85" s="7">
        <v>80.000000000000028</v>
      </c>
    </row>
    <row r="86" spans="1:8" x14ac:dyDescent="0.25">
      <c r="A86" s="6" t="s">
        <v>552</v>
      </c>
      <c r="B86" s="6">
        <v>21460</v>
      </c>
      <c r="C86" s="6" t="s">
        <v>553</v>
      </c>
      <c r="D86" s="6" t="s">
        <v>2230</v>
      </c>
      <c r="E86" s="10">
        <v>0.26111111111111113</v>
      </c>
      <c r="F86" s="7">
        <v>7.9999999999999716</v>
      </c>
      <c r="G86" s="7">
        <v>75.999999999999972</v>
      </c>
      <c r="H86" s="7">
        <v>144.00000000000006</v>
      </c>
    </row>
    <row r="87" spans="1:8" x14ac:dyDescent="0.25">
      <c r="A87" s="6" t="s">
        <v>1174</v>
      </c>
      <c r="B87" s="6">
        <v>34180</v>
      </c>
      <c r="C87" s="6" t="s">
        <v>1175</v>
      </c>
      <c r="D87" s="6" t="s">
        <v>1998</v>
      </c>
      <c r="E87" s="10">
        <v>0.26944444444444443</v>
      </c>
      <c r="F87" s="7">
        <v>-5.9999999999999787</v>
      </c>
      <c r="G87" s="7">
        <v>61.000000000000028</v>
      </c>
      <c r="H87" s="7">
        <v>120.99999999999997</v>
      </c>
    </row>
    <row r="88" spans="1:8" x14ac:dyDescent="0.25">
      <c r="A88" s="6" t="s">
        <v>720</v>
      </c>
      <c r="B88" s="6">
        <v>24980</v>
      </c>
      <c r="C88" s="6" t="s">
        <v>721</v>
      </c>
      <c r="D88" s="6" t="s">
        <v>2192</v>
      </c>
      <c r="E88" s="10">
        <v>0.2722222222222222</v>
      </c>
      <c r="F88" s="7">
        <v>-1.9999999999999929</v>
      </c>
      <c r="G88" s="7">
        <v>57.000000000000043</v>
      </c>
      <c r="H88" s="7">
        <v>122.00000000000006</v>
      </c>
    </row>
    <row r="89" spans="1:8" x14ac:dyDescent="0.25">
      <c r="A89" s="6" t="s">
        <v>152</v>
      </c>
      <c r="B89" s="6">
        <v>13060</v>
      </c>
      <c r="C89" s="6" t="s">
        <v>153</v>
      </c>
      <c r="D89" s="6" t="s">
        <v>2576</v>
      </c>
      <c r="E89" s="10">
        <v>0.28958333333333336</v>
      </c>
      <c r="F89" s="7">
        <v>-37.000000000000028</v>
      </c>
      <c r="G89" s="7">
        <v>34.999999999999957</v>
      </c>
      <c r="H89" s="7">
        <v>93.999999999999901</v>
      </c>
    </row>
    <row r="90" spans="1:8" x14ac:dyDescent="0.25">
      <c r="A90" s="6" t="s">
        <v>1036</v>
      </c>
      <c r="B90" s="6">
        <v>31460</v>
      </c>
      <c r="C90" s="6" t="s">
        <v>1037</v>
      </c>
      <c r="D90" s="6" t="s">
        <v>2171</v>
      </c>
      <c r="E90" s="10">
        <v>0.2722222222222222</v>
      </c>
      <c r="F90" s="7">
        <v>-11.999999999999877</v>
      </c>
      <c r="G90" s="7">
        <v>63.000000000000021</v>
      </c>
      <c r="H90" s="7">
        <v>121.99999999999997</v>
      </c>
    </row>
    <row r="91" spans="1:8" x14ac:dyDescent="0.25">
      <c r="A91" s="6" t="s">
        <v>434</v>
      </c>
      <c r="B91" s="6">
        <v>19020</v>
      </c>
      <c r="C91" s="6" t="s">
        <v>435</v>
      </c>
      <c r="D91" s="6" t="s">
        <v>2261</v>
      </c>
      <c r="E91" s="10">
        <v>0.28055555555555556</v>
      </c>
      <c r="F91" s="7">
        <v>-19.999999999999929</v>
      </c>
      <c r="G91" s="7">
        <v>56.999999999999957</v>
      </c>
      <c r="H91" s="7">
        <v>118.99999999999997</v>
      </c>
    </row>
    <row r="92" spans="1:8" x14ac:dyDescent="0.25">
      <c r="A92" s="6" t="s">
        <v>648</v>
      </c>
      <c r="B92" s="6">
        <v>23460</v>
      </c>
      <c r="C92" s="6" t="s">
        <v>649</v>
      </c>
      <c r="D92" s="6" t="s">
        <v>2755</v>
      </c>
      <c r="E92" s="10">
        <v>0.26180555555555557</v>
      </c>
      <c r="F92" s="7">
        <v>9.000000000000048</v>
      </c>
      <c r="G92" s="7">
        <v>75.999999999999972</v>
      </c>
      <c r="H92" s="7">
        <v>163</v>
      </c>
    </row>
    <row r="93" spans="1:8" x14ac:dyDescent="0.25">
      <c r="A93" s="6" t="s">
        <v>1158</v>
      </c>
      <c r="B93" s="6">
        <v>33820</v>
      </c>
      <c r="C93" s="6" t="s">
        <v>1159</v>
      </c>
      <c r="D93" s="6" t="s">
        <v>2276</v>
      </c>
      <c r="E93" s="10">
        <v>0.27083333333333331</v>
      </c>
      <c r="F93" s="7">
        <v>-4.9999999999999822</v>
      </c>
      <c r="G93" s="7">
        <v>63.000000000000021</v>
      </c>
      <c r="H93" s="7">
        <v>128.00000000000011</v>
      </c>
    </row>
    <row r="94" spans="1:8" x14ac:dyDescent="0.25">
      <c r="A94" s="6" t="s">
        <v>724</v>
      </c>
      <c r="B94" s="6">
        <v>25060</v>
      </c>
      <c r="C94" s="6" t="s">
        <v>725</v>
      </c>
      <c r="D94" s="6" t="s">
        <v>2498</v>
      </c>
      <c r="E94" s="10">
        <v>0.27013888888888887</v>
      </c>
      <c r="F94" s="7">
        <v>-0.99999999999991651</v>
      </c>
      <c r="G94" s="7">
        <v>66</v>
      </c>
      <c r="H94" s="7">
        <v>147.00000000000006</v>
      </c>
    </row>
    <row r="95" spans="1:8" x14ac:dyDescent="0.25">
      <c r="A95" s="6" t="s">
        <v>1052</v>
      </c>
      <c r="B95" s="6">
        <v>31820</v>
      </c>
      <c r="C95" s="6" t="s">
        <v>1053</v>
      </c>
      <c r="D95" s="6" t="s">
        <v>2758</v>
      </c>
      <c r="E95" s="10">
        <v>0.26527777777777778</v>
      </c>
      <c r="F95" s="7">
        <v>-10.000000000000044</v>
      </c>
      <c r="G95" s="7">
        <v>68</v>
      </c>
      <c r="H95" s="7">
        <v>187</v>
      </c>
    </row>
    <row r="96" spans="1:8" x14ac:dyDescent="0.25">
      <c r="A96" s="6" t="s">
        <v>1324</v>
      </c>
      <c r="B96" s="6">
        <v>37300</v>
      </c>
      <c r="C96" s="6" t="s">
        <v>1325</v>
      </c>
      <c r="D96" s="6" t="s">
        <v>2882</v>
      </c>
      <c r="E96" s="10">
        <v>0.28819444444444448</v>
      </c>
      <c r="F96" s="7">
        <v>-28.00000000000006</v>
      </c>
      <c r="G96" s="7">
        <v>36.99999999999995</v>
      </c>
      <c r="H96" s="7">
        <v>91.999999999999915</v>
      </c>
    </row>
    <row r="97" spans="1:8" x14ac:dyDescent="0.25">
      <c r="A97" s="6" t="s">
        <v>1588</v>
      </c>
      <c r="B97" s="6">
        <v>42780</v>
      </c>
      <c r="C97" s="6" t="s">
        <v>1589</v>
      </c>
      <c r="D97" s="6" t="s">
        <v>2189</v>
      </c>
      <c r="E97" s="10">
        <v>0.27708333333333335</v>
      </c>
      <c r="F97" s="7">
        <v>-14.00000000000003</v>
      </c>
      <c r="G97" s="7">
        <v>56.999999999999957</v>
      </c>
      <c r="H97" s="7">
        <v>127.99999999999994</v>
      </c>
    </row>
    <row r="98" spans="1:8" x14ac:dyDescent="0.25">
      <c r="A98" s="6" t="s">
        <v>612</v>
      </c>
      <c r="B98" s="6">
        <v>22620</v>
      </c>
      <c r="C98" s="6" t="s">
        <v>613</v>
      </c>
      <c r="D98" s="6" t="s">
        <v>2265</v>
      </c>
      <c r="E98" s="10">
        <v>0.27499999999999997</v>
      </c>
      <c r="F98" s="7">
        <v>-7.9999999999999716</v>
      </c>
      <c r="G98" s="7">
        <v>55.00000000000005</v>
      </c>
      <c r="H98" s="7">
        <v>120.00000000000004</v>
      </c>
    </row>
    <row r="99" spans="1:8" x14ac:dyDescent="0.25">
      <c r="A99" s="6" t="s">
        <v>768</v>
      </c>
      <c r="B99" s="6">
        <v>25900</v>
      </c>
      <c r="C99" s="6" t="s">
        <v>769</v>
      </c>
      <c r="D99" s="6" t="s">
        <v>2699</v>
      </c>
      <c r="E99" s="10">
        <v>0.26041666666666669</v>
      </c>
      <c r="F99" s="7">
        <v>17.999999999999936</v>
      </c>
      <c r="G99" s="7">
        <v>78.999999999999972</v>
      </c>
      <c r="H99" s="7">
        <v>149.00000000000003</v>
      </c>
    </row>
    <row r="100" spans="1:8" x14ac:dyDescent="0.25">
      <c r="A100" s="6" t="s">
        <v>250</v>
      </c>
      <c r="B100" s="6">
        <v>15140</v>
      </c>
      <c r="C100" s="6" t="s">
        <v>251</v>
      </c>
      <c r="D100" s="6" t="s">
        <v>2711</v>
      </c>
      <c r="E100" s="10">
        <v>0.27013888888888887</v>
      </c>
      <c r="F100" s="7">
        <v>0.99999999999999645</v>
      </c>
      <c r="G100" s="7">
        <v>64</v>
      </c>
      <c r="H100" s="7">
        <v>127.00000000000003</v>
      </c>
    </row>
    <row r="101" spans="1:8" x14ac:dyDescent="0.25">
      <c r="A101" s="6" t="s">
        <v>1772</v>
      </c>
      <c r="B101" s="6">
        <v>46500</v>
      </c>
      <c r="C101" s="6" t="s">
        <v>1773</v>
      </c>
      <c r="D101" s="6" t="s">
        <v>2594</v>
      </c>
      <c r="E101" s="10">
        <v>0.29652777777777778</v>
      </c>
      <c r="F101" s="7">
        <v>-40.000000000000014</v>
      </c>
      <c r="G101" s="7">
        <v>29.999999999999972</v>
      </c>
      <c r="H101" s="7">
        <v>105.00000000000003</v>
      </c>
    </row>
    <row r="102" spans="1:8" x14ac:dyDescent="0.25">
      <c r="A102" s="6" t="s">
        <v>1902</v>
      </c>
      <c r="B102" s="6">
        <v>49540</v>
      </c>
      <c r="C102" s="6" t="s">
        <v>1903</v>
      </c>
      <c r="D102" s="6" t="s">
        <v>2896</v>
      </c>
      <c r="E102" s="10">
        <v>0.27361111111111108</v>
      </c>
      <c r="F102" s="7">
        <v>8.999999999999968</v>
      </c>
      <c r="G102" s="7">
        <v>63.000000000000021</v>
      </c>
      <c r="H102" s="7">
        <v>126.00000000000004</v>
      </c>
    </row>
    <row r="103" spans="1:8" x14ac:dyDescent="0.25">
      <c r="A103" s="6" t="s">
        <v>398</v>
      </c>
      <c r="B103" s="6">
        <v>18260</v>
      </c>
      <c r="C103" s="6" t="s">
        <v>399</v>
      </c>
      <c r="D103" s="6" t="s">
        <v>2640</v>
      </c>
      <c r="E103" s="10">
        <v>0.25972222222222224</v>
      </c>
      <c r="F103" s="7">
        <v>30.999999999999972</v>
      </c>
      <c r="G103" s="7">
        <v>82.999999999999943</v>
      </c>
      <c r="H103" s="7">
        <v>132.99999999999991</v>
      </c>
    </row>
    <row r="104" spans="1:8" x14ac:dyDescent="0.25">
      <c r="A104" s="6" t="s">
        <v>1166</v>
      </c>
      <c r="B104" s="6">
        <v>34020</v>
      </c>
      <c r="C104" s="6" t="s">
        <v>1167</v>
      </c>
      <c r="D104" s="6" t="s">
        <v>1975</v>
      </c>
      <c r="E104" s="10">
        <v>0.27638888888888885</v>
      </c>
      <c r="F104" s="7">
        <v>-13.99999999999995</v>
      </c>
      <c r="G104" s="7">
        <v>53.000000000000057</v>
      </c>
      <c r="H104" s="7">
        <v>108.00000000000009</v>
      </c>
    </row>
    <row r="105" spans="1:8" x14ac:dyDescent="0.25">
      <c r="A105" s="6" t="s">
        <v>890</v>
      </c>
      <c r="B105" s="6">
        <v>28420</v>
      </c>
      <c r="C105" s="6" t="s">
        <v>891</v>
      </c>
      <c r="D105" s="6" t="s">
        <v>2132</v>
      </c>
      <c r="E105" s="10">
        <v>0.26944444444444443</v>
      </c>
      <c r="F105" s="7">
        <v>-2.9999999999999094</v>
      </c>
      <c r="G105" s="7">
        <v>66</v>
      </c>
      <c r="H105" s="7">
        <v>140.00000000000006</v>
      </c>
    </row>
    <row r="106" spans="1:8" x14ac:dyDescent="0.25">
      <c r="A106" s="6" t="s">
        <v>576</v>
      </c>
      <c r="B106" s="6">
        <v>21940</v>
      </c>
      <c r="C106" s="6" t="s">
        <v>577</v>
      </c>
      <c r="D106" s="6" t="s">
        <v>2356</v>
      </c>
      <c r="E106" s="10">
        <v>0.26180555555555557</v>
      </c>
      <c r="F106" s="7">
        <v>9.000000000000048</v>
      </c>
      <c r="G106" s="7">
        <v>79.999999999999943</v>
      </c>
      <c r="H106" s="7">
        <v>155</v>
      </c>
    </row>
    <row r="107" spans="1:8" x14ac:dyDescent="0.25">
      <c r="A107" s="6" t="s">
        <v>1590</v>
      </c>
      <c r="B107" s="6">
        <v>42820</v>
      </c>
      <c r="C107" s="6" t="s">
        <v>1591</v>
      </c>
      <c r="D107" s="6" t="s">
        <v>2380</v>
      </c>
      <c r="E107" s="10">
        <v>0.26458333333333334</v>
      </c>
      <c r="F107" s="7">
        <v>1.9999999999999929</v>
      </c>
      <c r="G107" s="7">
        <v>71.999999999999972</v>
      </c>
      <c r="H107" s="7">
        <v>140.99999999999997</v>
      </c>
    </row>
    <row r="108" spans="1:8" x14ac:dyDescent="0.25">
      <c r="A108" s="6" t="s">
        <v>1910</v>
      </c>
      <c r="B108" s="6">
        <v>49740</v>
      </c>
      <c r="C108" s="6" t="s">
        <v>1911</v>
      </c>
      <c r="D108" s="6" t="s">
        <v>2393</v>
      </c>
      <c r="E108" s="10">
        <v>0.2722222222222222</v>
      </c>
      <c r="F108" s="7">
        <v>-15.000000000000027</v>
      </c>
      <c r="G108" s="7">
        <v>60.000000000000021</v>
      </c>
      <c r="H108" s="7">
        <v>138.00000000000006</v>
      </c>
    </row>
    <row r="109" spans="1:8" x14ac:dyDescent="0.25">
      <c r="A109" s="6" t="s">
        <v>1188</v>
      </c>
      <c r="B109" s="6">
        <v>34460</v>
      </c>
      <c r="C109" s="6" t="s">
        <v>1189</v>
      </c>
      <c r="D109" s="6" t="s">
        <v>2286</v>
      </c>
      <c r="E109" s="10">
        <v>0.29722222222222222</v>
      </c>
      <c r="F109" s="7">
        <v>-42.000000000000014</v>
      </c>
      <c r="G109" s="7">
        <v>25.999999999999986</v>
      </c>
      <c r="H109" s="7">
        <v>94.999999999999986</v>
      </c>
    </row>
    <row r="110" spans="1:8" x14ac:dyDescent="0.25">
      <c r="A110" s="6" t="s">
        <v>586</v>
      </c>
      <c r="B110" s="6">
        <v>22140</v>
      </c>
      <c r="C110" s="6" t="s">
        <v>587</v>
      </c>
      <c r="D110" s="6" t="s">
        <v>2685</v>
      </c>
      <c r="E110" s="10">
        <v>0.28125</v>
      </c>
      <c r="F110" s="7">
        <v>-17.999999999999936</v>
      </c>
      <c r="G110" s="7">
        <v>49.999999999999986</v>
      </c>
      <c r="H110" s="7">
        <v>112</v>
      </c>
    </row>
    <row r="111" spans="1:8" x14ac:dyDescent="0.25">
      <c r="A111" s="6" t="s">
        <v>526</v>
      </c>
      <c r="B111" s="6">
        <v>20900</v>
      </c>
      <c r="C111" s="6" t="s">
        <v>527</v>
      </c>
      <c r="D111" s="6" t="s">
        <v>2069</v>
      </c>
      <c r="E111" s="10">
        <v>0.2902777777777778</v>
      </c>
      <c r="F111" s="7">
        <v>-26.000000000000068</v>
      </c>
      <c r="G111" s="7">
        <v>34.999999999999957</v>
      </c>
      <c r="H111" s="7">
        <v>79.000000000000043</v>
      </c>
    </row>
    <row r="112" spans="1:8" x14ac:dyDescent="0.25">
      <c r="A112" s="6" t="s">
        <v>594</v>
      </c>
      <c r="B112" s="6">
        <v>22280</v>
      </c>
      <c r="C112" s="6" t="s">
        <v>595</v>
      </c>
      <c r="D112" s="6" t="s">
        <v>2708</v>
      </c>
      <c r="E112" s="10">
        <v>0.27013888888888887</v>
      </c>
      <c r="F112" s="7">
        <v>-1.999999999999913</v>
      </c>
      <c r="G112" s="7">
        <v>72.999999999999986</v>
      </c>
      <c r="H112" s="7">
        <v>147.00000000000006</v>
      </c>
    </row>
    <row r="113" spans="1:8" x14ac:dyDescent="0.25">
      <c r="A113" s="6" t="s">
        <v>1540</v>
      </c>
      <c r="B113" s="6">
        <v>41820</v>
      </c>
      <c r="C113" s="6" t="s">
        <v>1541</v>
      </c>
      <c r="D113" s="6" t="s">
        <v>2782</v>
      </c>
      <c r="E113" s="10">
        <v>0.28402777777777777</v>
      </c>
      <c r="F113" s="7">
        <v>-12.999999999999954</v>
      </c>
      <c r="G113" s="7">
        <v>46</v>
      </c>
      <c r="H113" s="7">
        <v>106.00000000000003</v>
      </c>
    </row>
    <row r="114" spans="1:8" x14ac:dyDescent="0.25">
      <c r="A114" s="6" t="s">
        <v>1230</v>
      </c>
      <c r="B114" s="6">
        <v>35340</v>
      </c>
      <c r="C114" s="6" t="s">
        <v>1231</v>
      </c>
      <c r="D114" s="6" t="s">
        <v>2732</v>
      </c>
      <c r="E114" s="10">
        <v>0.27777777777777779</v>
      </c>
      <c r="F114" s="7">
        <v>-7.0000000000000551</v>
      </c>
      <c r="G114" s="7">
        <v>53.999999999999972</v>
      </c>
      <c r="H114" s="7">
        <v>108.99999999999994</v>
      </c>
    </row>
    <row r="115" spans="1:8" x14ac:dyDescent="0.25">
      <c r="A115" s="6" t="s">
        <v>796</v>
      </c>
      <c r="B115" s="6">
        <v>26480</v>
      </c>
      <c r="C115" s="6" t="s">
        <v>797</v>
      </c>
      <c r="D115" s="6" t="s">
        <v>2152</v>
      </c>
      <c r="E115" s="10">
        <v>0.26944444444444443</v>
      </c>
      <c r="F115" s="7">
        <v>13.99999999999995</v>
      </c>
      <c r="G115" s="7">
        <v>69.999999999999986</v>
      </c>
      <c r="H115" s="7">
        <v>120.00000000000004</v>
      </c>
    </row>
    <row r="116" spans="1:8" x14ac:dyDescent="0.25">
      <c r="A116" s="6" t="s">
        <v>1150</v>
      </c>
      <c r="B116" s="6">
        <v>33660</v>
      </c>
      <c r="C116" s="6" t="s">
        <v>1151</v>
      </c>
      <c r="D116" s="6" t="s">
        <v>2743</v>
      </c>
      <c r="E116" s="10">
        <v>0.2673611111111111</v>
      </c>
      <c r="F116" s="7">
        <v>10.000000000000044</v>
      </c>
      <c r="G116" s="7">
        <v>72.999999999999986</v>
      </c>
      <c r="H116" s="7">
        <v>139</v>
      </c>
    </row>
    <row r="117" spans="1:8" x14ac:dyDescent="0.25">
      <c r="A117" s="6" t="s">
        <v>140</v>
      </c>
      <c r="B117" s="6">
        <v>12820</v>
      </c>
      <c r="C117" s="6" t="s">
        <v>141</v>
      </c>
      <c r="D117" s="6" t="s">
        <v>2288</v>
      </c>
      <c r="E117" s="10">
        <v>0.27777777777777779</v>
      </c>
      <c r="F117" s="7">
        <v>-5.0000000000000622</v>
      </c>
      <c r="G117" s="7">
        <v>54.999999999999964</v>
      </c>
      <c r="H117" s="7">
        <v>114.99999999999999</v>
      </c>
    </row>
    <row r="118" spans="1:8" x14ac:dyDescent="0.25">
      <c r="A118" s="6" t="s">
        <v>1578</v>
      </c>
      <c r="B118" s="6">
        <v>42620</v>
      </c>
      <c r="C118" s="6" t="s">
        <v>1579</v>
      </c>
      <c r="D118" s="6" t="s">
        <v>2339</v>
      </c>
      <c r="E118" s="10">
        <v>0.27708333333333335</v>
      </c>
      <c r="F118" s="7">
        <v>-11.000000000000041</v>
      </c>
      <c r="G118" s="7">
        <v>54.999999999999964</v>
      </c>
      <c r="H118" s="7">
        <v>111.99999999999991</v>
      </c>
    </row>
    <row r="119" spans="1:8" x14ac:dyDescent="0.25">
      <c r="A119" s="6" t="s">
        <v>146</v>
      </c>
      <c r="B119" s="6">
        <v>12940</v>
      </c>
      <c r="C119" s="6" t="s">
        <v>147</v>
      </c>
      <c r="D119" s="6" t="s">
        <v>2344</v>
      </c>
      <c r="E119" s="10">
        <v>0.27569444444444446</v>
      </c>
      <c r="F119" s="7">
        <v>-3.9999999999999858</v>
      </c>
      <c r="G119" s="7">
        <v>61.999999999999943</v>
      </c>
      <c r="H119" s="7">
        <v>125.99999999999996</v>
      </c>
    </row>
    <row r="120" spans="1:8" x14ac:dyDescent="0.25">
      <c r="A120" s="6" t="s">
        <v>492</v>
      </c>
      <c r="B120" s="6">
        <v>20180</v>
      </c>
      <c r="C120" s="6" t="s">
        <v>493</v>
      </c>
      <c r="D120" s="6" t="s">
        <v>2742</v>
      </c>
      <c r="E120" s="10">
        <v>0.28263888888888888</v>
      </c>
      <c r="F120" s="7">
        <v>-20.000000000000007</v>
      </c>
      <c r="G120" s="7">
        <v>46.999999999999993</v>
      </c>
      <c r="H120" s="7">
        <v>131</v>
      </c>
    </row>
    <row r="121" spans="1:8" x14ac:dyDescent="0.25">
      <c r="A121" s="6" t="s">
        <v>1816</v>
      </c>
      <c r="B121" s="6">
        <v>47500</v>
      </c>
      <c r="C121" s="6" t="s">
        <v>1817</v>
      </c>
      <c r="D121" s="6" t="s">
        <v>2727</v>
      </c>
      <c r="E121" s="10">
        <v>0.28819444444444448</v>
      </c>
      <c r="F121" s="7">
        <v>-31.999999999999964</v>
      </c>
      <c r="G121" s="7">
        <v>49.999999999999908</v>
      </c>
      <c r="H121" s="7">
        <v>106.99999999999986</v>
      </c>
    </row>
    <row r="122" spans="1:8" x14ac:dyDescent="0.25">
      <c r="A122" s="6" t="s">
        <v>156</v>
      </c>
      <c r="B122" s="6">
        <v>13140</v>
      </c>
      <c r="C122" s="6" t="s">
        <v>157</v>
      </c>
      <c r="D122" s="6" t="s">
        <v>2590</v>
      </c>
      <c r="E122" s="10">
        <v>0.28402777777777777</v>
      </c>
      <c r="F122" s="7">
        <v>-23</v>
      </c>
      <c r="G122" s="7">
        <v>46</v>
      </c>
      <c r="H122" s="7">
        <v>110.00000000000001</v>
      </c>
    </row>
    <row r="123" spans="1:8" x14ac:dyDescent="0.25">
      <c r="A123" s="6" t="s">
        <v>1002</v>
      </c>
      <c r="B123" s="6">
        <v>30740</v>
      </c>
      <c r="C123" s="6" t="s">
        <v>1003</v>
      </c>
      <c r="D123" s="6" t="s">
        <v>2555</v>
      </c>
      <c r="E123" s="10">
        <v>0.28958333333333336</v>
      </c>
      <c r="F123" s="7">
        <v>-17.000000000000021</v>
      </c>
      <c r="G123" s="7">
        <v>47.999999999999908</v>
      </c>
      <c r="H123" s="7">
        <v>117.9999999999999</v>
      </c>
    </row>
    <row r="124" spans="1:8" x14ac:dyDescent="0.25">
      <c r="A124" s="6" t="s">
        <v>206</v>
      </c>
      <c r="B124" s="6">
        <v>14180</v>
      </c>
      <c r="C124" s="6" t="s">
        <v>207</v>
      </c>
      <c r="D124" s="6" t="s">
        <v>2325</v>
      </c>
      <c r="E124" s="10">
        <v>0.2722222222222222</v>
      </c>
      <c r="F124" s="7">
        <v>-6.9999999999999751</v>
      </c>
      <c r="G124" s="7">
        <v>61.000000000000028</v>
      </c>
      <c r="H124" s="7">
        <v>149.00000000000011</v>
      </c>
    </row>
    <row r="125" spans="1:8" x14ac:dyDescent="0.25">
      <c r="A125" s="6" t="s">
        <v>934</v>
      </c>
      <c r="B125" s="6">
        <v>29340</v>
      </c>
      <c r="C125" s="6" t="s">
        <v>935</v>
      </c>
      <c r="D125" s="6" t="s">
        <v>2365</v>
      </c>
      <c r="E125" s="10">
        <v>0.28194444444444444</v>
      </c>
      <c r="F125" s="7">
        <v>-17.000000000000021</v>
      </c>
      <c r="G125" s="7">
        <v>48.999999999999986</v>
      </c>
      <c r="H125" s="7">
        <v>116</v>
      </c>
    </row>
    <row r="126" spans="1:8" x14ac:dyDescent="0.25">
      <c r="A126" s="6" t="s">
        <v>1310</v>
      </c>
      <c r="B126" s="6">
        <v>36980</v>
      </c>
      <c r="C126" s="6" t="s">
        <v>1311</v>
      </c>
      <c r="D126" s="6" t="s">
        <v>2366</v>
      </c>
      <c r="E126" s="10">
        <v>0.2638888888888889</v>
      </c>
      <c r="F126" s="7">
        <v>20.999999999999925</v>
      </c>
      <c r="G126" s="7">
        <v>73.999999999999972</v>
      </c>
      <c r="H126" s="7">
        <v>152</v>
      </c>
    </row>
    <row r="127" spans="1:8" x14ac:dyDescent="0.25">
      <c r="A127" s="6" t="s">
        <v>1908</v>
      </c>
      <c r="B127" s="6">
        <v>49700</v>
      </c>
      <c r="C127" s="6" t="s">
        <v>1909</v>
      </c>
      <c r="D127" s="6" t="s">
        <v>2705</v>
      </c>
      <c r="E127" s="10">
        <v>0.27638888888888885</v>
      </c>
      <c r="F127" s="7">
        <v>-15.999999999999863</v>
      </c>
      <c r="G127" s="7">
        <v>61.000000000000028</v>
      </c>
      <c r="H127" s="7">
        <v>148.00000000000003</v>
      </c>
    </row>
    <row r="128" spans="1:8" x14ac:dyDescent="0.25">
      <c r="A128" s="6" t="s">
        <v>72</v>
      </c>
      <c r="B128" s="6">
        <v>11380</v>
      </c>
      <c r="C128" s="6" t="s">
        <v>73</v>
      </c>
      <c r="D128" s="6" t="s">
        <v>2037</v>
      </c>
      <c r="E128" s="10">
        <v>0.30763888888888891</v>
      </c>
      <c r="F128" s="7">
        <v>-50.000000000000057</v>
      </c>
      <c r="G128" s="7">
        <v>6.9999999999999751</v>
      </c>
      <c r="H128" s="7">
        <v>73.000000000000057</v>
      </c>
    </row>
    <row r="129" spans="1:8" x14ac:dyDescent="0.25">
      <c r="A129" s="6" t="s">
        <v>760</v>
      </c>
      <c r="B129" s="6">
        <v>25760</v>
      </c>
      <c r="C129" s="6" t="s">
        <v>761</v>
      </c>
      <c r="D129" s="6" t="s">
        <v>2688</v>
      </c>
      <c r="E129" s="10">
        <v>0.27430555555555552</v>
      </c>
      <c r="F129" s="7">
        <v>1.9999999999999929</v>
      </c>
      <c r="G129" s="7">
        <v>56.000000000000036</v>
      </c>
      <c r="H129" s="7">
        <v>116.00000000000014</v>
      </c>
    </row>
    <row r="130" spans="1:8" x14ac:dyDescent="0.25">
      <c r="A130" s="6" t="s">
        <v>1566</v>
      </c>
      <c r="B130" s="6">
        <v>42380</v>
      </c>
      <c r="C130" s="6" t="s">
        <v>1567</v>
      </c>
      <c r="D130" s="6" t="s">
        <v>2794</v>
      </c>
      <c r="E130" s="10">
        <v>0.27638888888888885</v>
      </c>
      <c r="F130" s="7">
        <v>-14.999999999999947</v>
      </c>
      <c r="G130" s="7">
        <v>58.000000000000028</v>
      </c>
      <c r="H130" s="7">
        <v>128.00000000000011</v>
      </c>
    </row>
    <row r="131" spans="1:8" x14ac:dyDescent="0.25">
      <c r="A131" s="6" t="s">
        <v>588</v>
      </c>
      <c r="B131" s="6">
        <v>22180</v>
      </c>
      <c r="C131" s="6" t="s">
        <v>589</v>
      </c>
      <c r="D131" s="6" t="s">
        <v>2047</v>
      </c>
      <c r="E131" s="10">
        <v>0.28333333333333333</v>
      </c>
      <c r="F131" s="7">
        <v>-23.999999999999915</v>
      </c>
      <c r="G131" s="7">
        <v>49.999999999999986</v>
      </c>
      <c r="H131" s="7">
        <v>118.99999999999997</v>
      </c>
    </row>
    <row r="132" spans="1:8" x14ac:dyDescent="0.25">
      <c r="A132" s="6" t="s">
        <v>484</v>
      </c>
      <c r="B132" s="6">
        <v>20020</v>
      </c>
      <c r="C132" s="6" t="s">
        <v>485</v>
      </c>
      <c r="D132" s="6" t="s">
        <v>2033</v>
      </c>
      <c r="E132" s="10">
        <v>0.25972222222222224</v>
      </c>
      <c r="F132" s="7">
        <v>25.999999999999986</v>
      </c>
      <c r="G132" s="7">
        <v>81.999999999999943</v>
      </c>
      <c r="H132" s="7">
        <v>146.00000000000003</v>
      </c>
    </row>
    <row r="133" spans="1:8" x14ac:dyDescent="0.25">
      <c r="A133" s="6" t="s">
        <v>1714</v>
      </c>
      <c r="B133" s="6">
        <v>45380</v>
      </c>
      <c r="C133" s="6" t="s">
        <v>1715</v>
      </c>
      <c r="D133" s="6" t="s">
        <v>2798</v>
      </c>
      <c r="E133" s="10">
        <v>0.27013888888888887</v>
      </c>
      <c r="F133" s="7">
        <v>3.9999999999999858</v>
      </c>
      <c r="G133" s="7">
        <v>69</v>
      </c>
      <c r="H133" s="7">
        <v>127.00000000000011</v>
      </c>
    </row>
    <row r="134" spans="1:8" x14ac:dyDescent="0.25">
      <c r="A134" s="6" t="s">
        <v>680</v>
      </c>
      <c r="B134" s="6">
        <v>24180</v>
      </c>
      <c r="C134" s="6" t="s">
        <v>681</v>
      </c>
      <c r="D134" s="6" t="s">
        <v>2464</v>
      </c>
      <c r="E134" s="10">
        <v>0.29444444444444445</v>
      </c>
      <c r="F134" s="7">
        <v>-32.999999999999964</v>
      </c>
      <c r="G134" s="7">
        <v>36.99999999999995</v>
      </c>
      <c r="H134" s="7">
        <v>100.00000000000006</v>
      </c>
    </row>
    <row r="135" spans="1:8" x14ac:dyDescent="0.25">
      <c r="A135" s="6" t="s">
        <v>332</v>
      </c>
      <c r="B135" s="6">
        <v>16900</v>
      </c>
      <c r="C135" s="6" t="s">
        <v>333</v>
      </c>
      <c r="D135" s="6" t="s">
        <v>2196</v>
      </c>
      <c r="E135" s="10">
        <v>0.28958333333333336</v>
      </c>
      <c r="F135" s="7">
        <v>-12.000000000000037</v>
      </c>
      <c r="G135" s="7">
        <v>47.999999999999908</v>
      </c>
      <c r="H135" s="7">
        <v>114.99999999999999</v>
      </c>
    </row>
    <row r="136" spans="1:8" x14ac:dyDescent="0.25">
      <c r="A136" s="6" t="s">
        <v>458</v>
      </c>
      <c r="B136" s="6">
        <v>19540</v>
      </c>
      <c r="C136" s="6" t="s">
        <v>459</v>
      </c>
      <c r="D136" s="6" t="s">
        <v>2272</v>
      </c>
      <c r="E136" s="10">
        <v>0.29930555555555555</v>
      </c>
      <c r="F136" s="7">
        <v>-49.999999999999986</v>
      </c>
      <c r="G136" s="7">
        <v>23</v>
      </c>
      <c r="H136" s="7">
        <v>88.000000000000085</v>
      </c>
    </row>
    <row r="137" spans="1:8" x14ac:dyDescent="0.25">
      <c r="A137" s="6" t="s">
        <v>1098</v>
      </c>
      <c r="B137" s="6">
        <v>32620</v>
      </c>
      <c r="C137" s="6" t="s">
        <v>1099</v>
      </c>
      <c r="D137" s="6" t="s">
        <v>2289</v>
      </c>
      <c r="E137" s="10">
        <v>0.27430555555555552</v>
      </c>
      <c r="F137" s="7">
        <v>3.9999999999999858</v>
      </c>
      <c r="G137" s="7">
        <v>61.000000000000028</v>
      </c>
      <c r="H137" s="7">
        <v>147.00000000000006</v>
      </c>
    </row>
    <row r="138" spans="1:8" x14ac:dyDescent="0.25">
      <c r="A138" s="6" t="s">
        <v>1856</v>
      </c>
      <c r="B138" s="6">
        <v>48500</v>
      </c>
      <c r="C138" s="6" t="s">
        <v>1857</v>
      </c>
      <c r="D138" s="6" t="s">
        <v>2754</v>
      </c>
      <c r="E138" s="10">
        <v>0.26874999999999999</v>
      </c>
      <c r="F138" s="7">
        <v>-6.9999999999999751</v>
      </c>
      <c r="G138" s="7">
        <v>69.999999999999986</v>
      </c>
      <c r="H138" s="7">
        <v>160</v>
      </c>
    </row>
    <row r="139" spans="1:8" x14ac:dyDescent="0.25">
      <c r="A139" s="6" t="s">
        <v>1346</v>
      </c>
      <c r="B139" s="6">
        <v>37740</v>
      </c>
      <c r="C139" s="6" t="s">
        <v>1347</v>
      </c>
      <c r="D139" s="6" t="s">
        <v>2508</v>
      </c>
      <c r="E139" s="10">
        <v>0.26319444444444445</v>
      </c>
      <c r="F139" s="7">
        <v>-8.0000000000000515</v>
      </c>
      <c r="G139" s="7">
        <v>72.999999999999986</v>
      </c>
      <c r="H139" s="7">
        <v>134.00000000000009</v>
      </c>
    </row>
    <row r="140" spans="1:8" x14ac:dyDescent="0.25">
      <c r="A140" s="6" t="s">
        <v>1006</v>
      </c>
      <c r="B140" s="6">
        <v>30820</v>
      </c>
      <c r="C140" s="6" t="s">
        <v>1007</v>
      </c>
      <c r="D140" s="6" t="s">
        <v>2537</v>
      </c>
      <c r="E140" s="10">
        <v>0.27847222222222223</v>
      </c>
      <c r="F140" s="7">
        <v>-15.000000000000027</v>
      </c>
      <c r="G140" s="7">
        <v>54.999999999999964</v>
      </c>
      <c r="H140" s="7">
        <v>150.00000000000003</v>
      </c>
    </row>
    <row r="141" spans="1:8" x14ac:dyDescent="0.25">
      <c r="A141" s="6" t="s">
        <v>118</v>
      </c>
      <c r="B141" s="6">
        <v>12300</v>
      </c>
      <c r="C141" s="6" t="s">
        <v>119</v>
      </c>
      <c r="D141" s="6" t="s">
        <v>2449</v>
      </c>
      <c r="E141" s="10">
        <v>0.25694444444444448</v>
      </c>
      <c r="F141" s="7">
        <v>25.999999999999908</v>
      </c>
      <c r="G141" s="7">
        <v>88.999999999999929</v>
      </c>
      <c r="H141" s="7">
        <v>150.00000000000003</v>
      </c>
    </row>
    <row r="142" spans="1:8" x14ac:dyDescent="0.25">
      <c r="A142" s="6" t="s">
        <v>1396</v>
      </c>
      <c r="B142" s="6">
        <v>38700</v>
      </c>
      <c r="C142" s="6" t="s">
        <v>1397</v>
      </c>
      <c r="D142" s="6" t="s">
        <v>2625</v>
      </c>
      <c r="E142" s="10">
        <v>0.26805555555555555</v>
      </c>
      <c r="F142" s="7">
        <v>1.9999999999999929</v>
      </c>
      <c r="G142" s="7">
        <v>66</v>
      </c>
      <c r="H142" s="7">
        <v>135.00000000000009</v>
      </c>
    </row>
    <row r="143" spans="1:8" x14ac:dyDescent="0.25">
      <c r="A143" s="6" t="s">
        <v>1200</v>
      </c>
      <c r="B143" s="6">
        <v>34700</v>
      </c>
      <c r="C143" s="6" t="s">
        <v>1201</v>
      </c>
      <c r="D143" s="6" t="s">
        <v>2267</v>
      </c>
      <c r="E143" s="10">
        <v>0.27499999999999997</v>
      </c>
      <c r="F143" s="7">
        <v>-15.999999999999943</v>
      </c>
      <c r="G143" s="7">
        <v>58.000000000000028</v>
      </c>
      <c r="H143" s="7">
        <v>154</v>
      </c>
    </row>
    <row r="144" spans="1:8" x14ac:dyDescent="0.25">
      <c r="A144" s="6" t="s">
        <v>622</v>
      </c>
      <c r="B144" s="6">
        <v>22820</v>
      </c>
      <c r="C144" s="6" t="s">
        <v>623</v>
      </c>
      <c r="D144" s="6" t="s">
        <v>2402</v>
      </c>
      <c r="E144" s="10">
        <v>0.26874999999999999</v>
      </c>
      <c r="F144" s="7">
        <v>-2.9999999999999893</v>
      </c>
      <c r="G144" s="7">
        <v>62.999999999999936</v>
      </c>
      <c r="H144" s="7">
        <v>128.99999999999994</v>
      </c>
    </row>
    <row r="145" spans="1:8" x14ac:dyDescent="0.25">
      <c r="A145" s="6" t="s">
        <v>842</v>
      </c>
      <c r="B145" s="6">
        <v>27380</v>
      </c>
      <c r="C145" s="6" t="s">
        <v>843</v>
      </c>
      <c r="D145" s="6" t="s">
        <v>2222</v>
      </c>
      <c r="E145" s="10">
        <v>0.28750000000000003</v>
      </c>
      <c r="F145" s="7">
        <v>-7.9936057773011271E-14</v>
      </c>
      <c r="G145" s="7">
        <v>41.999999999999929</v>
      </c>
      <c r="H145" s="7">
        <v>94.999999999999915</v>
      </c>
    </row>
    <row r="146" spans="1:8" x14ac:dyDescent="0.25">
      <c r="A146" s="6" t="s">
        <v>286</v>
      </c>
      <c r="B146" s="6">
        <v>15900</v>
      </c>
      <c r="C146" s="6" t="s">
        <v>287</v>
      </c>
      <c r="D146" s="6" t="s">
        <v>2054</v>
      </c>
      <c r="E146" s="10">
        <v>0.2722222222222222</v>
      </c>
      <c r="F146" s="7">
        <v>-10.999999999999961</v>
      </c>
      <c r="G146" s="7">
        <v>69</v>
      </c>
      <c r="H146" s="7">
        <v>137</v>
      </c>
    </row>
    <row r="147" spans="1:8" x14ac:dyDescent="0.25">
      <c r="A147" s="6" t="s">
        <v>1798</v>
      </c>
      <c r="B147" s="6">
        <v>47080</v>
      </c>
      <c r="C147" s="6" t="s">
        <v>1799</v>
      </c>
      <c r="D147" s="6" t="s">
        <v>2448</v>
      </c>
      <c r="E147" s="10">
        <v>0.29305555555555557</v>
      </c>
      <c r="F147" s="7">
        <v>-26.999999999999986</v>
      </c>
      <c r="G147" s="7">
        <v>33.999999999999957</v>
      </c>
      <c r="H147" s="7">
        <v>82.000000000000028</v>
      </c>
    </row>
    <row r="148" spans="1:8" x14ac:dyDescent="0.25">
      <c r="A148" s="6" t="s">
        <v>1470</v>
      </c>
      <c r="B148" s="6">
        <v>40300</v>
      </c>
      <c r="C148" s="6" t="s">
        <v>1471</v>
      </c>
      <c r="D148" s="6" t="s">
        <v>2026</v>
      </c>
      <c r="E148" s="10">
        <v>0.26944444444444443</v>
      </c>
      <c r="F148" s="7">
        <v>-5.9999999999999787</v>
      </c>
      <c r="G148" s="7">
        <v>71.999999999999972</v>
      </c>
      <c r="H148" s="7">
        <v>154</v>
      </c>
    </row>
    <row r="149" spans="1:8" x14ac:dyDescent="0.25">
      <c r="A149" s="6" t="s">
        <v>1090</v>
      </c>
      <c r="B149" s="6">
        <v>32460</v>
      </c>
      <c r="C149" s="6" t="s">
        <v>1091</v>
      </c>
      <c r="D149" s="6" t="s">
        <v>2251</v>
      </c>
      <c r="E149" s="10">
        <v>0.26874999999999999</v>
      </c>
      <c r="F149" s="7">
        <v>18.999999999999932</v>
      </c>
      <c r="G149" s="7">
        <v>71</v>
      </c>
      <c r="H149" s="7">
        <v>147.00000000000006</v>
      </c>
    </row>
    <row r="150" spans="1:8" x14ac:dyDescent="0.25">
      <c r="A150" s="6" t="s">
        <v>18</v>
      </c>
      <c r="B150" s="6">
        <v>10380</v>
      </c>
      <c r="C150" s="6" t="s">
        <v>19</v>
      </c>
      <c r="D150" s="6" t="s">
        <v>2818</v>
      </c>
      <c r="E150" s="10">
        <v>0.26597222222222222</v>
      </c>
      <c r="F150" s="7">
        <v>19.999999999999929</v>
      </c>
      <c r="G150" s="7">
        <v>76.999999999999972</v>
      </c>
      <c r="H150" s="7">
        <v>136</v>
      </c>
    </row>
    <row r="151" spans="1:8" x14ac:dyDescent="0.25">
      <c r="A151" s="6" t="s">
        <v>608</v>
      </c>
      <c r="B151" s="6">
        <v>22540</v>
      </c>
      <c r="C151" s="6" t="s">
        <v>609</v>
      </c>
      <c r="D151" s="6" t="s">
        <v>2804</v>
      </c>
      <c r="E151" s="10">
        <v>0.2673611111111111</v>
      </c>
      <c r="F151" s="7">
        <v>0.99999999999999645</v>
      </c>
      <c r="G151" s="7">
        <v>71</v>
      </c>
      <c r="H151" s="7">
        <v>175.00000000000003</v>
      </c>
    </row>
    <row r="152" spans="1:8" x14ac:dyDescent="0.25">
      <c r="A152" s="6" t="s">
        <v>1594</v>
      </c>
      <c r="B152" s="6">
        <v>42900</v>
      </c>
      <c r="C152" s="6" t="s">
        <v>1595</v>
      </c>
      <c r="D152" s="6" t="s">
        <v>2223</v>
      </c>
      <c r="E152" s="10">
        <v>0.27708333333333335</v>
      </c>
      <c r="F152" s="7">
        <v>-7.0000000000000551</v>
      </c>
      <c r="G152" s="7">
        <v>58.99999999999995</v>
      </c>
      <c r="H152" s="7">
        <v>125.99999999999996</v>
      </c>
    </row>
    <row r="153" spans="1:8" x14ac:dyDescent="0.25">
      <c r="A153" s="6" t="s">
        <v>1770</v>
      </c>
      <c r="B153" s="6">
        <v>46460</v>
      </c>
      <c r="C153" s="6" t="s">
        <v>1771</v>
      </c>
      <c r="D153" s="6" t="s">
        <v>2010</v>
      </c>
      <c r="E153" s="10">
        <v>0.26944444444444443</v>
      </c>
      <c r="F153" s="7">
        <v>18.000000000000014</v>
      </c>
      <c r="G153" s="7">
        <v>68</v>
      </c>
      <c r="H153" s="7">
        <v>138.00000000000006</v>
      </c>
    </row>
    <row r="154" spans="1:8" x14ac:dyDescent="0.25">
      <c r="A154" s="6" t="s">
        <v>1746</v>
      </c>
      <c r="B154" s="6">
        <v>45980</v>
      </c>
      <c r="C154" s="6" t="s">
        <v>1747</v>
      </c>
      <c r="D154" s="6" t="s">
        <v>2524</v>
      </c>
      <c r="E154" s="10">
        <v>0.26180555555555557</v>
      </c>
      <c r="F154" s="7">
        <v>8.999999999999968</v>
      </c>
      <c r="G154" s="7">
        <v>75.999999999999972</v>
      </c>
      <c r="H154" s="7">
        <v>155</v>
      </c>
    </row>
    <row r="155" spans="1:8" x14ac:dyDescent="0.25">
      <c r="A155" s="6" t="s">
        <v>1462</v>
      </c>
      <c r="B155" s="6">
        <v>40140</v>
      </c>
      <c r="C155" s="6" t="s">
        <v>1463</v>
      </c>
      <c r="D155" s="6" t="s">
        <v>2830</v>
      </c>
      <c r="E155" s="10">
        <v>0.26527777777777778</v>
      </c>
      <c r="F155" s="7">
        <v>0</v>
      </c>
      <c r="G155" s="7">
        <v>80.999999999999957</v>
      </c>
      <c r="H155" s="7">
        <v>179</v>
      </c>
    </row>
    <row r="156" spans="1:8" x14ac:dyDescent="0.25">
      <c r="A156" s="6" t="s">
        <v>1806</v>
      </c>
      <c r="B156" s="6">
        <v>47300</v>
      </c>
      <c r="C156" s="6" t="s">
        <v>1807</v>
      </c>
      <c r="D156" s="6" t="s">
        <v>2262</v>
      </c>
      <c r="E156" s="10">
        <v>0.27013888888888887</v>
      </c>
      <c r="F156" s="7">
        <v>-13.000000000000034</v>
      </c>
      <c r="G156" s="7">
        <v>68</v>
      </c>
      <c r="H156" s="7">
        <v>141.00000000000006</v>
      </c>
    </row>
    <row r="157" spans="1:8" x14ac:dyDescent="0.25">
      <c r="A157" s="6" t="s">
        <v>1598</v>
      </c>
      <c r="B157" s="6">
        <v>42980</v>
      </c>
      <c r="C157" s="6" t="s">
        <v>1599</v>
      </c>
      <c r="D157" s="6" t="s">
        <v>1966</v>
      </c>
      <c r="E157" s="10">
        <v>0.30208333333333331</v>
      </c>
      <c r="F157" s="7">
        <v>-51.999999999999972</v>
      </c>
      <c r="G157" s="7">
        <v>22</v>
      </c>
      <c r="H157" s="7">
        <v>118.99999999999997</v>
      </c>
    </row>
    <row r="158" spans="1:8" x14ac:dyDescent="0.25">
      <c r="A158" s="6" t="s">
        <v>1794</v>
      </c>
      <c r="B158" s="6">
        <v>46980</v>
      </c>
      <c r="C158" s="6" t="s">
        <v>1795</v>
      </c>
      <c r="D158" s="6" t="s">
        <v>2075</v>
      </c>
      <c r="E158" s="10">
        <v>0.27499999999999997</v>
      </c>
      <c r="F158" s="7">
        <v>6.9999999999999751</v>
      </c>
      <c r="G158" s="7">
        <v>59.000000000000036</v>
      </c>
      <c r="H158" s="7">
        <v>117.00000000000014</v>
      </c>
    </row>
    <row r="159" spans="1:8" x14ac:dyDescent="0.25">
      <c r="A159" s="6" t="s">
        <v>480</v>
      </c>
      <c r="B159" s="6">
        <v>19940</v>
      </c>
      <c r="C159" s="6" t="s">
        <v>481</v>
      </c>
      <c r="D159" s="6" t="s">
        <v>2693</v>
      </c>
      <c r="E159" s="10">
        <v>0.27013888888888887</v>
      </c>
      <c r="F159" s="7">
        <v>-0.99999999999999645</v>
      </c>
      <c r="G159" s="7">
        <v>67</v>
      </c>
      <c r="H159" s="7">
        <v>146.00000000000003</v>
      </c>
    </row>
    <row r="160" spans="1:8" x14ac:dyDescent="0.25">
      <c r="A160" s="6" t="s">
        <v>426</v>
      </c>
      <c r="B160" s="6">
        <v>18880</v>
      </c>
      <c r="C160" s="6" t="s">
        <v>427</v>
      </c>
      <c r="D160" s="6" t="s">
        <v>2269</v>
      </c>
      <c r="E160" s="10">
        <v>0.26319444444444445</v>
      </c>
      <c r="F160" s="7">
        <v>14.999999999999947</v>
      </c>
      <c r="G160" s="7">
        <v>80.999999999999957</v>
      </c>
      <c r="H160" s="7">
        <v>164.99999999999997</v>
      </c>
    </row>
    <row r="161" spans="1:8" x14ac:dyDescent="0.25">
      <c r="A161" s="6" t="s">
        <v>1752</v>
      </c>
      <c r="B161" s="6">
        <v>46100</v>
      </c>
      <c r="C161" s="6" t="s">
        <v>1753</v>
      </c>
      <c r="D161" s="6" t="s">
        <v>2081</v>
      </c>
      <c r="E161" s="10">
        <v>0.26180555555555557</v>
      </c>
      <c r="F161" s="7">
        <v>17.999999999999936</v>
      </c>
      <c r="G161" s="7">
        <v>81.999999999999943</v>
      </c>
      <c r="H161" s="7">
        <v>164.99999999999997</v>
      </c>
    </row>
    <row r="162" spans="1:8" x14ac:dyDescent="0.25">
      <c r="A162" s="6" t="s">
        <v>1448</v>
      </c>
      <c r="B162" s="6">
        <v>39860</v>
      </c>
      <c r="C162" s="6" t="s">
        <v>1449</v>
      </c>
      <c r="D162" s="6" t="s">
        <v>2472</v>
      </c>
      <c r="E162" s="10">
        <v>0.27847222222222223</v>
      </c>
      <c r="F162" s="7">
        <v>-16.000000000000021</v>
      </c>
      <c r="G162" s="7">
        <v>58.99999999999995</v>
      </c>
      <c r="H162" s="7">
        <v>134</v>
      </c>
    </row>
    <row r="163" spans="1:8" x14ac:dyDescent="0.25">
      <c r="A163" s="6" t="s">
        <v>1622</v>
      </c>
      <c r="B163" s="6">
        <v>43460</v>
      </c>
      <c r="C163" s="6" t="s">
        <v>1623</v>
      </c>
      <c r="D163" s="6" t="s">
        <v>2238</v>
      </c>
      <c r="E163" s="10">
        <v>0.27083333333333331</v>
      </c>
      <c r="F163" s="7">
        <v>3.9999999999999858</v>
      </c>
      <c r="G163" s="7">
        <v>66</v>
      </c>
      <c r="H163" s="7">
        <v>136.00000000000006</v>
      </c>
    </row>
    <row r="164" spans="1:8" x14ac:dyDescent="0.25">
      <c r="A164" s="6" t="s">
        <v>762</v>
      </c>
      <c r="B164" s="6">
        <v>25780</v>
      </c>
      <c r="C164" s="6" t="s">
        <v>763</v>
      </c>
      <c r="D164" s="6" t="s">
        <v>2502</v>
      </c>
      <c r="E164" s="10">
        <v>0.28194444444444444</v>
      </c>
      <c r="F164" s="7">
        <v>-7.9999999999999716</v>
      </c>
      <c r="G164" s="7">
        <v>51.999999999999972</v>
      </c>
      <c r="H164" s="7">
        <v>118.00000000000007</v>
      </c>
    </row>
    <row r="165" spans="1:8" x14ac:dyDescent="0.25">
      <c r="A165" s="6" t="s">
        <v>382</v>
      </c>
      <c r="B165" s="6">
        <v>17940</v>
      </c>
      <c r="C165" s="6" t="s">
        <v>383</v>
      </c>
      <c r="D165" s="6" t="s">
        <v>2310</v>
      </c>
      <c r="E165" s="10">
        <v>0.26458333333333334</v>
      </c>
      <c r="F165" s="7">
        <v>13.000000000000034</v>
      </c>
      <c r="G165" s="7">
        <v>81.999999999999943</v>
      </c>
      <c r="H165" s="7">
        <v>163</v>
      </c>
    </row>
    <row r="166" spans="1:8" x14ac:dyDescent="0.25">
      <c r="A166" s="6" t="s">
        <v>40</v>
      </c>
      <c r="B166" s="6">
        <v>10780</v>
      </c>
      <c r="C166" s="6" t="s">
        <v>41</v>
      </c>
      <c r="D166" s="6" t="s">
        <v>2061</v>
      </c>
      <c r="E166" s="10">
        <v>0.27986111111111112</v>
      </c>
      <c r="F166" s="7">
        <v>-7.0000000000000551</v>
      </c>
      <c r="G166" s="7">
        <v>54.999999999999964</v>
      </c>
      <c r="H166" s="7">
        <v>117.99999999999999</v>
      </c>
    </row>
    <row r="167" spans="1:8" x14ac:dyDescent="0.25">
      <c r="A167" s="6" t="s">
        <v>1768</v>
      </c>
      <c r="B167" s="6">
        <v>46420</v>
      </c>
      <c r="C167" s="6" t="s">
        <v>1769</v>
      </c>
      <c r="D167" s="6" t="s">
        <v>2303</v>
      </c>
      <c r="E167" s="10">
        <v>0.29097222222222224</v>
      </c>
      <c r="F167" s="7">
        <v>-23.999999999999993</v>
      </c>
      <c r="G167" s="7">
        <v>41.999999999999929</v>
      </c>
      <c r="H167" s="7">
        <v>106.99999999999993</v>
      </c>
    </row>
    <row r="168" spans="1:8" x14ac:dyDescent="0.25">
      <c r="A168" s="6" t="s">
        <v>1060</v>
      </c>
      <c r="B168" s="6">
        <v>31940</v>
      </c>
      <c r="C168" s="6" t="s">
        <v>1061</v>
      </c>
      <c r="D168" s="6" t="s">
        <v>2162</v>
      </c>
      <c r="E168" s="10">
        <v>0.26458333333333334</v>
      </c>
      <c r="F168" s="7">
        <v>-10.000000000000044</v>
      </c>
      <c r="G168" s="7">
        <v>73.999999999999972</v>
      </c>
      <c r="H168" s="7">
        <v>192.00000000000006</v>
      </c>
    </row>
    <row r="169" spans="1:8" x14ac:dyDescent="0.25">
      <c r="A169" s="6" t="s">
        <v>1074</v>
      </c>
      <c r="B169" s="6">
        <v>32220</v>
      </c>
      <c r="C169" s="6" t="s">
        <v>1075</v>
      </c>
      <c r="D169" s="6" t="s">
        <v>2733</v>
      </c>
      <c r="E169" s="10">
        <v>0.28472222222222221</v>
      </c>
      <c r="F169" s="7">
        <v>-16.000000000000021</v>
      </c>
      <c r="G169" s="7">
        <v>48.999999999999986</v>
      </c>
      <c r="H169" s="7">
        <v>122.00000000000006</v>
      </c>
    </row>
    <row r="170" spans="1:8" x14ac:dyDescent="0.25">
      <c r="A170" s="6" t="s">
        <v>728</v>
      </c>
      <c r="B170" s="6">
        <v>25180</v>
      </c>
      <c r="C170" s="6" t="s">
        <v>729</v>
      </c>
      <c r="D170" s="6" t="s">
        <v>2298</v>
      </c>
      <c r="E170" s="10">
        <v>0.28055555555555556</v>
      </c>
      <c r="F170" s="7">
        <v>-17.999999999999936</v>
      </c>
      <c r="G170" s="7">
        <v>58.99999999999995</v>
      </c>
      <c r="H170" s="7">
        <v>152</v>
      </c>
    </row>
    <row r="171" spans="1:8" x14ac:dyDescent="0.25">
      <c r="A171" s="6" t="s">
        <v>1350</v>
      </c>
      <c r="B171" s="6">
        <v>37800</v>
      </c>
      <c r="C171" s="6" t="s">
        <v>1351</v>
      </c>
      <c r="D171" s="6" t="s">
        <v>2503</v>
      </c>
      <c r="E171" s="10">
        <v>0.27986111111111112</v>
      </c>
      <c r="F171" s="7">
        <v>-11.000000000000041</v>
      </c>
      <c r="G171" s="7">
        <v>50.999999999999979</v>
      </c>
      <c r="H171" s="7">
        <v>114.99999999999999</v>
      </c>
    </row>
    <row r="172" spans="1:8" x14ac:dyDescent="0.25">
      <c r="A172" s="6" t="s">
        <v>1896</v>
      </c>
      <c r="B172" s="6">
        <v>49420</v>
      </c>
      <c r="C172" s="6" t="s">
        <v>1897</v>
      </c>
      <c r="D172" s="6" t="s">
        <v>2258</v>
      </c>
      <c r="E172" s="10">
        <v>0.27291666666666664</v>
      </c>
      <c r="F172" s="7">
        <v>-0.99999999999999645</v>
      </c>
      <c r="G172" s="7">
        <v>65.000000000000014</v>
      </c>
      <c r="H172" s="7">
        <v>132.00000000000009</v>
      </c>
    </row>
    <row r="173" spans="1:8" x14ac:dyDescent="0.25">
      <c r="A173" s="6" t="s">
        <v>534</v>
      </c>
      <c r="B173" s="6">
        <v>21060</v>
      </c>
      <c r="C173" s="6" t="s">
        <v>535</v>
      </c>
      <c r="D173" s="6" t="s">
        <v>2214</v>
      </c>
      <c r="E173" s="10">
        <v>0.30277777777777776</v>
      </c>
      <c r="F173" s="7">
        <v>-39.999999999999936</v>
      </c>
      <c r="G173" s="7">
        <v>23</v>
      </c>
      <c r="H173" s="7">
        <v>90.000000000000085</v>
      </c>
    </row>
    <row r="174" spans="1:8" x14ac:dyDescent="0.25">
      <c r="A174" s="6" t="s">
        <v>284</v>
      </c>
      <c r="B174" s="6">
        <v>15860</v>
      </c>
      <c r="C174" s="6" t="s">
        <v>285</v>
      </c>
      <c r="D174" s="6" t="s">
        <v>2471</v>
      </c>
      <c r="E174" s="10">
        <v>0.27291666666666664</v>
      </c>
      <c r="F174" s="7">
        <v>-0.99999999999999645</v>
      </c>
      <c r="G174" s="7">
        <v>63.000000000000021</v>
      </c>
      <c r="H174" s="7">
        <v>144.00000000000006</v>
      </c>
    </row>
    <row r="175" spans="1:8" x14ac:dyDescent="0.25">
      <c r="A175" s="6" t="s">
        <v>188</v>
      </c>
      <c r="B175" s="6">
        <v>13820</v>
      </c>
      <c r="C175" s="6" t="s">
        <v>189</v>
      </c>
      <c r="D175" s="6" t="s">
        <v>2165</v>
      </c>
      <c r="E175" s="10">
        <v>0.2638888888888889</v>
      </c>
      <c r="F175" s="7">
        <v>23</v>
      </c>
      <c r="G175" s="7">
        <v>83.999999999999943</v>
      </c>
      <c r="H175" s="7">
        <v>149.00000000000003</v>
      </c>
    </row>
    <row r="176" spans="1:8" x14ac:dyDescent="0.25">
      <c r="A176" s="6" t="s">
        <v>1160</v>
      </c>
      <c r="B176" s="6">
        <v>33860</v>
      </c>
      <c r="C176" s="6" t="s">
        <v>1161</v>
      </c>
      <c r="D176" s="6" t="s">
        <v>2108</v>
      </c>
      <c r="E176" s="10">
        <v>0.26250000000000001</v>
      </c>
      <c r="F176" s="7">
        <v>29.999999999999972</v>
      </c>
      <c r="G176" s="7">
        <v>82.999999999999943</v>
      </c>
      <c r="H176" s="7">
        <v>146.99999999999994</v>
      </c>
    </row>
    <row r="177" spans="1:8" x14ac:dyDescent="0.25">
      <c r="A177" s="6" t="s">
        <v>1386</v>
      </c>
      <c r="B177" s="6">
        <v>38500</v>
      </c>
      <c r="C177" s="6" t="s">
        <v>1387</v>
      </c>
      <c r="D177" s="6" t="s">
        <v>2300</v>
      </c>
      <c r="E177" s="10">
        <v>0.3034722222222222</v>
      </c>
      <c r="F177" s="7">
        <v>-55.999999999999957</v>
      </c>
      <c r="G177" s="7">
        <v>21.000000000000007</v>
      </c>
      <c r="H177" s="7">
        <v>97.000000000000057</v>
      </c>
    </row>
    <row r="178" spans="1:8" x14ac:dyDescent="0.25">
      <c r="A178" s="6" t="s">
        <v>698</v>
      </c>
      <c r="B178" s="6">
        <v>24540</v>
      </c>
      <c r="C178" s="6" t="s">
        <v>699</v>
      </c>
      <c r="D178" s="6" t="s">
        <v>2034</v>
      </c>
      <c r="E178" s="10">
        <v>0.27152777777777776</v>
      </c>
      <c r="F178" s="7">
        <v>4.0000000000000657</v>
      </c>
      <c r="G178" s="7">
        <v>71</v>
      </c>
      <c r="H178" s="7">
        <v>146.00000000000003</v>
      </c>
    </row>
    <row r="179" spans="1:8" x14ac:dyDescent="0.25">
      <c r="A179" s="6" t="s">
        <v>316</v>
      </c>
      <c r="B179" s="6">
        <v>16540</v>
      </c>
      <c r="C179" s="6" t="s">
        <v>317</v>
      </c>
      <c r="D179" s="6" t="s">
        <v>2801</v>
      </c>
      <c r="E179" s="10">
        <v>0.27916666666666667</v>
      </c>
      <c r="F179" s="7">
        <v>-13.99999999999995</v>
      </c>
      <c r="G179" s="7">
        <v>58.99999999999995</v>
      </c>
      <c r="H179" s="7">
        <v>139</v>
      </c>
    </row>
    <row r="180" spans="1:8" x14ac:dyDescent="0.25">
      <c r="A180" s="6" t="s">
        <v>1826</v>
      </c>
      <c r="B180" s="6">
        <v>47700</v>
      </c>
      <c r="C180" s="6" t="s">
        <v>1827</v>
      </c>
      <c r="D180" s="6" t="s">
        <v>2887</v>
      </c>
      <c r="E180" s="10">
        <v>0.30208333333333331</v>
      </c>
      <c r="F180" s="7">
        <v>-54.999999999999964</v>
      </c>
      <c r="G180" s="7">
        <v>23</v>
      </c>
      <c r="H180" s="7">
        <v>108.00000000000009</v>
      </c>
    </row>
    <row r="181" spans="1:8" x14ac:dyDescent="0.25">
      <c r="A181" s="6" t="s">
        <v>296</v>
      </c>
      <c r="B181" s="6">
        <v>16100</v>
      </c>
      <c r="C181" s="6" t="s">
        <v>297</v>
      </c>
      <c r="D181" s="6" t="s">
        <v>2601</v>
      </c>
      <c r="E181" s="10">
        <v>0.27083333333333331</v>
      </c>
      <c r="F181" s="7">
        <v>-2.9999999999999893</v>
      </c>
      <c r="G181" s="7">
        <v>64</v>
      </c>
      <c r="H181" s="7">
        <v>116.00000000000006</v>
      </c>
    </row>
    <row r="182" spans="1:8" x14ac:dyDescent="0.25">
      <c r="A182" s="6" t="s">
        <v>490</v>
      </c>
      <c r="B182" s="6">
        <v>20140</v>
      </c>
      <c r="C182" s="6" t="s">
        <v>491</v>
      </c>
      <c r="D182" s="6" t="s">
        <v>2181</v>
      </c>
      <c r="E182" s="10">
        <v>0.29444444444444445</v>
      </c>
      <c r="F182" s="7">
        <v>-14.00000000000003</v>
      </c>
      <c r="G182" s="7">
        <v>33.999999999999957</v>
      </c>
      <c r="H182" s="7">
        <v>91.000000000000071</v>
      </c>
    </row>
    <row r="183" spans="1:8" x14ac:dyDescent="0.25">
      <c r="A183" s="6" t="s">
        <v>448</v>
      </c>
      <c r="B183" s="6">
        <v>19300</v>
      </c>
      <c r="C183" s="6" t="s">
        <v>449</v>
      </c>
      <c r="D183" s="6" t="s">
        <v>2156</v>
      </c>
      <c r="E183" s="10">
        <v>0.26666666666666666</v>
      </c>
      <c r="F183" s="7">
        <v>18.000000000000014</v>
      </c>
      <c r="G183" s="7">
        <v>77.999999999999957</v>
      </c>
      <c r="H183" s="7">
        <v>141.00000000000006</v>
      </c>
    </row>
    <row r="184" spans="1:8" x14ac:dyDescent="0.25">
      <c r="A184" s="6" t="s">
        <v>1904</v>
      </c>
      <c r="B184" s="6">
        <v>49620</v>
      </c>
      <c r="C184" s="6" t="s">
        <v>1905</v>
      </c>
      <c r="D184" s="6" t="s">
        <v>2569</v>
      </c>
      <c r="E184" s="10">
        <v>0.27708333333333335</v>
      </c>
      <c r="F184" s="7">
        <v>-3.9999999999999858</v>
      </c>
      <c r="G184" s="7">
        <v>62.999999999999936</v>
      </c>
      <c r="H184" s="7">
        <v>148.00000000000003</v>
      </c>
    </row>
    <row r="185" spans="1:8" x14ac:dyDescent="0.25">
      <c r="A185" s="6" t="s">
        <v>1220</v>
      </c>
      <c r="B185" s="6">
        <v>35100</v>
      </c>
      <c r="C185" s="6" t="s">
        <v>1221</v>
      </c>
      <c r="D185" s="6" t="s">
        <v>2485</v>
      </c>
      <c r="E185" s="10">
        <v>0.27847222222222223</v>
      </c>
      <c r="F185" s="7">
        <v>-7.0000000000000551</v>
      </c>
      <c r="G185" s="7">
        <v>56.999999999999957</v>
      </c>
      <c r="H185" s="7">
        <v>127.00000000000003</v>
      </c>
    </row>
    <row r="186" spans="1:8" x14ac:dyDescent="0.25">
      <c r="A186" s="6" t="s">
        <v>1308</v>
      </c>
      <c r="B186" s="6">
        <v>36940</v>
      </c>
      <c r="C186" s="6" t="s">
        <v>1309</v>
      </c>
      <c r="D186" s="6" t="s">
        <v>2692</v>
      </c>
      <c r="E186" s="10">
        <v>0.28055555555555556</v>
      </c>
      <c r="F186" s="7">
        <v>-5.0000000000000622</v>
      </c>
      <c r="G186" s="7">
        <v>48.999999999999986</v>
      </c>
      <c r="H186" s="7">
        <v>111</v>
      </c>
    </row>
    <row r="187" spans="1:8" x14ac:dyDescent="0.25">
      <c r="A187" s="6" t="s">
        <v>854</v>
      </c>
      <c r="B187" s="6">
        <v>27620</v>
      </c>
      <c r="C187" s="6" t="s">
        <v>855</v>
      </c>
      <c r="D187" s="6" t="s">
        <v>2591</v>
      </c>
      <c r="E187" s="10">
        <v>0.27847222222222223</v>
      </c>
      <c r="F187" s="7">
        <v>6.9999999999998952</v>
      </c>
      <c r="G187" s="7">
        <v>56.999999999999957</v>
      </c>
      <c r="H187" s="7">
        <v>103.99999999999994</v>
      </c>
    </row>
    <row r="188" spans="1:8" x14ac:dyDescent="0.25">
      <c r="A188" s="6" t="s">
        <v>1618</v>
      </c>
      <c r="B188" s="6">
        <v>43380</v>
      </c>
      <c r="C188" s="6" t="s">
        <v>1619</v>
      </c>
      <c r="D188" s="6" t="s">
        <v>2777</v>
      </c>
      <c r="E188" s="10">
        <v>0.29722222222222222</v>
      </c>
      <c r="F188" s="7">
        <v>-42.000000000000014</v>
      </c>
      <c r="G188" s="7">
        <v>29.999999999999972</v>
      </c>
      <c r="H188" s="7">
        <v>143.00000000000006</v>
      </c>
    </row>
    <row r="189" spans="1:8" x14ac:dyDescent="0.25">
      <c r="A189" s="6" t="s">
        <v>700</v>
      </c>
      <c r="B189" s="6">
        <v>24580</v>
      </c>
      <c r="C189" s="6" t="s">
        <v>701</v>
      </c>
      <c r="D189" s="6" t="s">
        <v>2889</v>
      </c>
      <c r="E189" s="10">
        <v>0.26597222222222222</v>
      </c>
      <c r="F189" s="7">
        <v>9.9999999999999645</v>
      </c>
      <c r="G189" s="7">
        <v>75.999999999999972</v>
      </c>
      <c r="H189" s="7">
        <v>158</v>
      </c>
    </row>
    <row r="190" spans="1:8" x14ac:dyDescent="0.25">
      <c r="A190" s="6" t="s">
        <v>102</v>
      </c>
      <c r="B190" s="6">
        <v>11980</v>
      </c>
      <c r="C190" s="6" t="s">
        <v>103</v>
      </c>
      <c r="D190" s="6" t="s">
        <v>2140</v>
      </c>
      <c r="E190" s="10">
        <v>0.28888888888888892</v>
      </c>
      <c r="F190" s="7">
        <v>-24.999999999999993</v>
      </c>
      <c r="G190" s="7">
        <v>47.999999999999908</v>
      </c>
      <c r="H190" s="7">
        <v>110.99999999999991</v>
      </c>
    </row>
    <row r="191" spans="1:8" x14ac:dyDescent="0.25">
      <c r="A191" s="6" t="s">
        <v>414</v>
      </c>
      <c r="B191" s="6">
        <v>18620</v>
      </c>
      <c r="C191" s="6" t="s">
        <v>415</v>
      </c>
      <c r="D191" s="6" t="s">
        <v>2874</v>
      </c>
      <c r="E191" s="10">
        <v>0.29097222222222224</v>
      </c>
      <c r="F191" s="7">
        <v>-25.000000000000071</v>
      </c>
      <c r="G191" s="7">
        <v>39.999999999999936</v>
      </c>
      <c r="H191" s="7">
        <v>114.99999999999999</v>
      </c>
    </row>
    <row r="192" spans="1:8" x14ac:dyDescent="0.25">
      <c r="A192" s="6" t="s">
        <v>1148</v>
      </c>
      <c r="B192" s="6">
        <v>33620</v>
      </c>
      <c r="C192" s="6" t="s">
        <v>1149</v>
      </c>
      <c r="D192" s="6" t="s">
        <v>2167</v>
      </c>
      <c r="E192" s="10">
        <v>0.27916666666666667</v>
      </c>
      <c r="F192" s="7">
        <v>0.99999999999991651</v>
      </c>
      <c r="G192" s="7">
        <v>54.999999999999964</v>
      </c>
      <c r="H192" s="7">
        <v>113.00000000000009</v>
      </c>
    </row>
    <row r="193" spans="1:8" x14ac:dyDescent="0.25">
      <c r="A193" s="6" t="s">
        <v>1482</v>
      </c>
      <c r="B193" s="6">
        <v>40540</v>
      </c>
      <c r="C193" s="6" t="s">
        <v>1483</v>
      </c>
      <c r="D193" s="6" t="s">
        <v>2324</v>
      </c>
      <c r="E193" s="10">
        <v>0.28402777777777777</v>
      </c>
      <c r="F193" s="7">
        <v>-23</v>
      </c>
      <c r="G193" s="7">
        <v>46</v>
      </c>
      <c r="H193" s="7">
        <v>122.00000000000006</v>
      </c>
    </row>
    <row r="194" spans="1:8" x14ac:dyDescent="0.25">
      <c r="A194" s="6" t="s">
        <v>986</v>
      </c>
      <c r="B194" s="6">
        <v>30380</v>
      </c>
      <c r="C194" s="6" t="s">
        <v>987</v>
      </c>
      <c r="D194" s="6" t="s">
        <v>2578</v>
      </c>
      <c r="E194" s="10">
        <v>0.27916666666666667</v>
      </c>
      <c r="F194" s="7">
        <v>-13.000000000000034</v>
      </c>
      <c r="G194" s="7">
        <v>56.999999999999957</v>
      </c>
      <c r="H194" s="7">
        <v>170.00000000000003</v>
      </c>
    </row>
    <row r="195" spans="1:8" x14ac:dyDescent="0.25">
      <c r="A195" s="6" t="s">
        <v>1114</v>
      </c>
      <c r="B195" s="6">
        <v>32940</v>
      </c>
      <c r="C195" s="6" t="s">
        <v>1115</v>
      </c>
      <c r="D195" s="6" t="s">
        <v>2254</v>
      </c>
      <c r="E195" s="10">
        <v>0.26874999999999999</v>
      </c>
      <c r="F195" s="7">
        <v>17.000000000000021</v>
      </c>
      <c r="G195" s="7">
        <v>72.999999999999986</v>
      </c>
      <c r="H195" s="7">
        <v>139.00000000000006</v>
      </c>
    </row>
    <row r="196" spans="1:8" x14ac:dyDescent="0.25">
      <c r="A196" s="6" t="s">
        <v>792</v>
      </c>
      <c r="B196" s="6">
        <v>26420</v>
      </c>
      <c r="C196" s="6" t="s">
        <v>793</v>
      </c>
      <c r="D196" s="6" t="s">
        <v>2246</v>
      </c>
      <c r="E196" s="10">
        <v>0.28750000000000003</v>
      </c>
      <c r="F196" s="7">
        <v>-13.000000000000034</v>
      </c>
      <c r="G196" s="7">
        <v>52.999999999999886</v>
      </c>
      <c r="H196" s="7">
        <v>120.99999999999997</v>
      </c>
    </row>
    <row r="197" spans="1:8" x14ac:dyDescent="0.25">
      <c r="A197" s="6" t="s">
        <v>1390</v>
      </c>
      <c r="B197" s="6">
        <v>38580</v>
      </c>
      <c r="C197" s="6" t="s">
        <v>1391</v>
      </c>
      <c r="D197" s="6" t="s">
        <v>2247</v>
      </c>
      <c r="E197" s="10">
        <v>0.29166666666666669</v>
      </c>
      <c r="F197" s="7">
        <v>-17.000000000000021</v>
      </c>
      <c r="G197" s="7">
        <v>42.999999999999929</v>
      </c>
      <c r="H197" s="7">
        <v>105.99999999999994</v>
      </c>
    </row>
    <row r="198" spans="1:8" x14ac:dyDescent="0.25">
      <c r="A198" s="6" t="s">
        <v>30</v>
      </c>
      <c r="B198" s="6">
        <v>10620</v>
      </c>
      <c r="C198" s="6" t="s">
        <v>31</v>
      </c>
      <c r="D198" s="6" t="s">
        <v>2145</v>
      </c>
      <c r="E198" s="10">
        <v>0.28680555555555554</v>
      </c>
      <c r="F198" s="7">
        <v>-19.000000000000014</v>
      </c>
      <c r="G198" s="7">
        <v>48.999999999999986</v>
      </c>
      <c r="H198" s="7">
        <v>110.00000000000001</v>
      </c>
    </row>
    <row r="199" spans="1:8" x14ac:dyDescent="0.25">
      <c r="A199" s="6" t="s">
        <v>584</v>
      </c>
      <c r="B199" s="6">
        <v>22100</v>
      </c>
      <c r="C199" s="6" t="s">
        <v>585</v>
      </c>
      <c r="D199" s="6" t="s">
        <v>2823</v>
      </c>
      <c r="E199" s="10">
        <v>0.27361111111111108</v>
      </c>
      <c r="F199" s="7">
        <v>-7.9999999999999716</v>
      </c>
      <c r="G199" s="7">
        <v>65.000000000000014</v>
      </c>
      <c r="H199" s="7">
        <v>153.00000000000009</v>
      </c>
    </row>
    <row r="200" spans="1:8" x14ac:dyDescent="0.25">
      <c r="A200" s="6" t="s">
        <v>1088</v>
      </c>
      <c r="B200" s="6">
        <v>32420</v>
      </c>
      <c r="C200" s="6" t="s">
        <v>1089</v>
      </c>
      <c r="D200" s="6" t="s">
        <v>2730</v>
      </c>
      <c r="E200" s="10">
        <v>0.26597222222222222</v>
      </c>
      <c r="F200" s="7">
        <v>38.000000000000028</v>
      </c>
      <c r="G200" s="7">
        <v>78.999999999999972</v>
      </c>
      <c r="H200" s="7">
        <v>145.00000000000006</v>
      </c>
    </row>
    <row r="201" spans="1:8" x14ac:dyDescent="0.25">
      <c r="A201" s="6" t="s">
        <v>578</v>
      </c>
      <c r="B201" s="6">
        <v>21980</v>
      </c>
      <c r="C201" s="6" t="s">
        <v>579</v>
      </c>
      <c r="D201" s="6" t="s">
        <v>1979</v>
      </c>
      <c r="E201" s="10">
        <v>0.26874999999999999</v>
      </c>
      <c r="F201" s="7">
        <v>7.9999999999999716</v>
      </c>
      <c r="G201" s="7">
        <v>68</v>
      </c>
      <c r="H201" s="7">
        <v>117.99999999999999</v>
      </c>
    </row>
    <row r="202" spans="1:8" x14ac:dyDescent="0.25">
      <c r="A202" s="6" t="s">
        <v>96</v>
      </c>
      <c r="B202" s="6">
        <v>11860</v>
      </c>
      <c r="C202" s="6" t="s">
        <v>97</v>
      </c>
      <c r="D202" s="6" t="s">
        <v>2116</v>
      </c>
      <c r="E202" s="10">
        <v>0.28611111111111115</v>
      </c>
      <c r="F202" s="7">
        <v>-20.000000000000089</v>
      </c>
      <c r="G202" s="7">
        <v>41.999999999999929</v>
      </c>
      <c r="H202" s="7">
        <v>121.99999999999997</v>
      </c>
    </row>
    <row r="203" spans="1:8" x14ac:dyDescent="0.25">
      <c r="A203" s="6" t="s">
        <v>712</v>
      </c>
      <c r="B203" s="6">
        <v>24820</v>
      </c>
      <c r="C203" s="6" t="s">
        <v>713</v>
      </c>
      <c r="D203" s="6" t="s">
        <v>2051</v>
      </c>
      <c r="E203" s="10">
        <v>0.2986111111111111</v>
      </c>
      <c r="F203" s="7">
        <v>-41.000000000000014</v>
      </c>
      <c r="G203" s="7">
        <v>29.999999999999972</v>
      </c>
      <c r="H203" s="7">
        <v>116.00000000000006</v>
      </c>
    </row>
    <row r="204" spans="1:8" x14ac:dyDescent="0.25">
      <c r="A204" s="6" t="s">
        <v>274</v>
      </c>
      <c r="B204" s="6">
        <v>15660</v>
      </c>
      <c r="C204" s="6" t="s">
        <v>275</v>
      </c>
      <c r="D204" s="6" t="s">
        <v>2057</v>
      </c>
      <c r="E204" s="10">
        <v>0.3</v>
      </c>
      <c r="F204" s="7">
        <v>-6.9999999999999751</v>
      </c>
      <c r="G204" s="7">
        <v>30.999999999999972</v>
      </c>
      <c r="H204" s="7">
        <v>92</v>
      </c>
    </row>
    <row r="205" spans="1:8" x14ac:dyDescent="0.25">
      <c r="A205" s="6" t="s">
        <v>420</v>
      </c>
      <c r="B205" s="6">
        <v>18740</v>
      </c>
      <c r="C205" s="6" t="s">
        <v>421</v>
      </c>
      <c r="D205" s="6" t="s">
        <v>2447</v>
      </c>
      <c r="E205" s="10">
        <v>0.29097222222222224</v>
      </c>
      <c r="F205" s="7">
        <v>-41.000000000000014</v>
      </c>
      <c r="G205" s="7">
        <v>39.999999999999936</v>
      </c>
      <c r="H205" s="7">
        <v>130.99999999999994</v>
      </c>
    </row>
    <row r="206" spans="1:8" x14ac:dyDescent="0.25">
      <c r="A206" s="6" t="s">
        <v>1354</v>
      </c>
      <c r="B206" s="6">
        <v>37860</v>
      </c>
      <c r="C206" s="6" t="s">
        <v>1355</v>
      </c>
      <c r="D206" s="6" t="s">
        <v>2112</v>
      </c>
      <c r="E206" s="10">
        <v>0.26527777777777778</v>
      </c>
      <c r="F206" s="7">
        <v>21.000000000000007</v>
      </c>
      <c r="G206" s="7">
        <v>79.999999999999943</v>
      </c>
      <c r="H206" s="7">
        <v>149.00000000000003</v>
      </c>
    </row>
    <row r="207" spans="1:8" x14ac:dyDescent="0.25">
      <c r="A207" s="6" t="s">
        <v>388</v>
      </c>
      <c r="B207" s="6">
        <v>18060</v>
      </c>
      <c r="C207" s="6" t="s">
        <v>389</v>
      </c>
      <c r="D207" s="6" t="s">
        <v>2424</v>
      </c>
      <c r="E207" s="10">
        <v>0.26805555555555555</v>
      </c>
      <c r="F207" s="7">
        <v>18.999999999999932</v>
      </c>
      <c r="G207" s="7">
        <v>72.999999999999986</v>
      </c>
      <c r="H207" s="7">
        <v>152</v>
      </c>
    </row>
    <row r="208" spans="1:8" x14ac:dyDescent="0.25">
      <c r="A208" s="6" t="s">
        <v>242</v>
      </c>
      <c r="B208" s="6">
        <v>14940</v>
      </c>
      <c r="C208" s="6" t="s">
        <v>243</v>
      </c>
      <c r="D208" s="6" t="s">
        <v>2207</v>
      </c>
      <c r="E208" s="10">
        <v>0.29166666666666669</v>
      </c>
      <c r="F208" s="7">
        <v>-44</v>
      </c>
      <c r="G208" s="7">
        <v>39.999999999999936</v>
      </c>
      <c r="H208" s="7">
        <v>139.99999999999997</v>
      </c>
    </row>
    <row r="209" spans="1:8" x14ac:dyDescent="0.25">
      <c r="A209" s="6" t="s">
        <v>120</v>
      </c>
      <c r="B209" s="6">
        <v>12380</v>
      </c>
      <c r="C209" s="6" t="s">
        <v>121</v>
      </c>
      <c r="D209" s="6" t="s">
        <v>2773</v>
      </c>
      <c r="E209" s="10">
        <v>0.27986111111111112</v>
      </c>
      <c r="F209" s="7">
        <v>-22</v>
      </c>
      <c r="G209" s="7">
        <v>50.999999999999979</v>
      </c>
      <c r="H209" s="7">
        <v>205.99999999999997</v>
      </c>
    </row>
    <row r="210" spans="1:8" x14ac:dyDescent="0.25">
      <c r="A210" s="6" t="s">
        <v>1620</v>
      </c>
      <c r="B210" s="6">
        <v>43420</v>
      </c>
      <c r="C210" s="6" t="s">
        <v>1621</v>
      </c>
      <c r="D210" s="6" t="s">
        <v>2405</v>
      </c>
      <c r="E210" s="10">
        <v>0.26041666666666669</v>
      </c>
      <c r="F210" s="7">
        <v>17.999999999999936</v>
      </c>
      <c r="G210" s="7">
        <v>82.999999999999943</v>
      </c>
      <c r="H210" s="7">
        <v>149.00000000000003</v>
      </c>
    </row>
    <row r="211" spans="1:8" x14ac:dyDescent="0.25">
      <c r="A211" s="6" t="s">
        <v>820</v>
      </c>
      <c r="B211" s="6">
        <v>26940</v>
      </c>
      <c r="C211" s="6" t="s">
        <v>821</v>
      </c>
      <c r="D211" s="6" t="s">
        <v>2907</v>
      </c>
      <c r="E211" s="10">
        <v>0.27430555555555552</v>
      </c>
      <c r="F211" s="7">
        <v>7.9999999999999716</v>
      </c>
      <c r="G211" s="7">
        <v>60.000000000000021</v>
      </c>
      <c r="H211" s="7">
        <v>112</v>
      </c>
    </row>
    <row r="212" spans="1:8" x14ac:dyDescent="0.25">
      <c r="A212" s="6" t="s">
        <v>1334</v>
      </c>
      <c r="B212" s="6">
        <v>37500</v>
      </c>
      <c r="C212" s="6" t="s">
        <v>1335</v>
      </c>
      <c r="D212" s="6" t="s">
        <v>2091</v>
      </c>
      <c r="E212" s="10">
        <v>0.27361111111111108</v>
      </c>
      <c r="F212" s="7">
        <v>8.999999999999968</v>
      </c>
      <c r="G212" s="7">
        <v>64</v>
      </c>
      <c r="H212" s="7">
        <v>180.00000000000009</v>
      </c>
    </row>
    <row r="213" spans="1:8" x14ac:dyDescent="0.25">
      <c r="A213" s="6" t="s">
        <v>1690</v>
      </c>
      <c r="B213" s="6">
        <v>44900</v>
      </c>
      <c r="C213" s="6" t="s">
        <v>1691</v>
      </c>
      <c r="D213" s="6" t="s">
        <v>2686</v>
      </c>
      <c r="E213" s="10">
        <v>0.30138888888888887</v>
      </c>
      <c r="F213" s="7">
        <v>-0.99999999999991651</v>
      </c>
      <c r="G213" s="7">
        <v>25.999999999999986</v>
      </c>
      <c r="H213" s="7">
        <v>83.000000000000028</v>
      </c>
    </row>
    <row r="214" spans="1:8" x14ac:dyDescent="0.25">
      <c r="A214" s="6" t="s">
        <v>1636</v>
      </c>
      <c r="B214" s="6">
        <v>43740</v>
      </c>
      <c r="C214" s="6" t="s">
        <v>1637</v>
      </c>
      <c r="D214" s="6" t="s">
        <v>2316</v>
      </c>
      <c r="E214" s="10">
        <v>0.28333333333333333</v>
      </c>
      <c r="F214" s="7">
        <v>-19.000000000000014</v>
      </c>
      <c r="G214" s="7">
        <v>51.999999999999972</v>
      </c>
      <c r="H214" s="7">
        <v>124.00000000000003</v>
      </c>
    </row>
    <row r="215" spans="1:8" x14ac:dyDescent="0.25">
      <c r="A215" s="6" t="s">
        <v>908</v>
      </c>
      <c r="B215" s="6">
        <v>28820</v>
      </c>
      <c r="C215" s="6" t="s">
        <v>909</v>
      </c>
      <c r="D215" s="6" t="s">
        <v>2509</v>
      </c>
      <c r="E215" s="10">
        <v>0.27986111111111112</v>
      </c>
      <c r="F215" s="7">
        <v>-2.9999999999999893</v>
      </c>
      <c r="G215" s="7">
        <v>58.000000000000028</v>
      </c>
      <c r="H215" s="7">
        <v>127.00000000000003</v>
      </c>
    </row>
    <row r="216" spans="1:8" x14ac:dyDescent="0.25">
      <c r="A216" s="6" t="s">
        <v>716</v>
      </c>
      <c r="B216" s="6">
        <v>24900</v>
      </c>
      <c r="C216" s="6" t="s">
        <v>717</v>
      </c>
      <c r="D216" s="6" t="s">
        <v>2774</v>
      </c>
      <c r="E216" s="10">
        <v>0.27291666666666664</v>
      </c>
      <c r="F216" s="7">
        <v>19.000000000000014</v>
      </c>
      <c r="G216" s="7">
        <v>63.000000000000099</v>
      </c>
      <c r="H216" s="7">
        <v>97.000000000000057</v>
      </c>
    </row>
    <row r="217" spans="1:8" x14ac:dyDescent="0.25">
      <c r="A217" s="6" t="s">
        <v>1726</v>
      </c>
      <c r="B217" s="6">
        <v>45620</v>
      </c>
      <c r="C217" s="6" t="s">
        <v>1727</v>
      </c>
      <c r="D217" s="6" t="s">
        <v>2115</v>
      </c>
      <c r="E217" s="10">
        <v>0.29791666666666666</v>
      </c>
      <c r="F217" s="7">
        <v>-19.000000000000014</v>
      </c>
      <c r="G217" s="7">
        <v>30.000000000000053</v>
      </c>
      <c r="H217" s="7">
        <v>84.000000000000028</v>
      </c>
    </row>
    <row r="218" spans="1:8" x14ac:dyDescent="0.25">
      <c r="A218" s="6" t="s">
        <v>532</v>
      </c>
      <c r="B218" s="6">
        <v>21020</v>
      </c>
      <c r="C218" s="6" t="s">
        <v>533</v>
      </c>
      <c r="D218" s="6" t="s">
        <v>2557</v>
      </c>
      <c r="E218" s="10">
        <v>0.27569444444444446</v>
      </c>
      <c r="F218" s="7">
        <v>-1.0000000000000764</v>
      </c>
      <c r="G218" s="7">
        <v>64</v>
      </c>
      <c r="H218" s="7">
        <v>125.99999999999996</v>
      </c>
    </row>
    <row r="219" spans="1:8" x14ac:dyDescent="0.25">
      <c r="A219" s="6" t="s">
        <v>1440</v>
      </c>
      <c r="B219" s="6">
        <v>39700</v>
      </c>
      <c r="C219" s="6" t="s">
        <v>1441</v>
      </c>
      <c r="D219" s="6" t="s">
        <v>2084</v>
      </c>
      <c r="E219" s="10">
        <v>0.29444444444444445</v>
      </c>
      <c r="F219" s="7">
        <v>-7.0000000000000551</v>
      </c>
      <c r="G219" s="7">
        <v>35.000000000000036</v>
      </c>
      <c r="H219" s="7">
        <v>79.999999999999943</v>
      </c>
    </row>
    <row r="220" spans="1:8" x14ac:dyDescent="0.25">
      <c r="A220" s="6" t="s">
        <v>1364</v>
      </c>
      <c r="B220" s="6">
        <v>38060</v>
      </c>
      <c r="C220" s="6" t="s">
        <v>1365</v>
      </c>
      <c r="D220" s="6" t="s">
        <v>2694</v>
      </c>
      <c r="E220" s="10">
        <v>0.26458333333333334</v>
      </c>
      <c r="F220" s="7">
        <v>11.000000000000041</v>
      </c>
      <c r="G220" s="7">
        <v>85.000000000000014</v>
      </c>
      <c r="H220" s="7">
        <v>168.99999999999997</v>
      </c>
    </row>
    <row r="221" spans="1:8" x14ac:dyDescent="0.25">
      <c r="A221" s="6" t="s">
        <v>1080</v>
      </c>
      <c r="B221" s="6">
        <v>32280</v>
      </c>
      <c r="C221" s="6" t="s">
        <v>1081</v>
      </c>
      <c r="D221" s="6" t="s">
        <v>2256</v>
      </c>
      <c r="E221" s="10">
        <v>0.26944444444444443</v>
      </c>
      <c r="F221" s="7">
        <v>8.999999999999968</v>
      </c>
      <c r="G221" s="7">
        <v>72.000000000000057</v>
      </c>
      <c r="H221" s="7">
        <v>134</v>
      </c>
    </row>
    <row r="222" spans="1:8" x14ac:dyDescent="0.25">
      <c r="A222" s="6" t="s">
        <v>1124</v>
      </c>
      <c r="B222" s="6">
        <v>33140</v>
      </c>
      <c r="C222" s="6" t="s">
        <v>1125</v>
      </c>
      <c r="D222" s="6" t="s">
        <v>2375</v>
      </c>
      <c r="E222" s="10">
        <v>0.26319444444444445</v>
      </c>
      <c r="F222" s="7">
        <v>4.9999999999999822</v>
      </c>
      <c r="G222" s="7">
        <v>82.000000000000028</v>
      </c>
      <c r="H222" s="7">
        <v>177</v>
      </c>
    </row>
    <row r="223" spans="1:8" x14ac:dyDescent="0.25">
      <c r="A223" s="6" t="s">
        <v>870</v>
      </c>
      <c r="B223" s="6">
        <v>27980</v>
      </c>
      <c r="C223" s="6" t="s">
        <v>871</v>
      </c>
      <c r="D223" s="6" t="s">
        <v>2312</v>
      </c>
      <c r="E223" s="10">
        <v>0.2638888888888889</v>
      </c>
      <c r="F223" s="7">
        <v>20.999999999999925</v>
      </c>
      <c r="G223" s="7">
        <v>80.000000000000028</v>
      </c>
      <c r="H223" s="7">
        <v>178.00000000000009</v>
      </c>
    </row>
    <row r="224" spans="1:8" x14ac:dyDescent="0.25">
      <c r="A224" s="6" t="s">
        <v>1078</v>
      </c>
      <c r="B224" s="6">
        <v>32270</v>
      </c>
      <c r="C224" s="6" t="s">
        <v>1079</v>
      </c>
      <c r="D224" s="6" t="s">
        <v>2808</v>
      </c>
      <c r="E224" s="10">
        <v>0.2722222222222222</v>
      </c>
      <c r="F224" s="7">
        <v>5.9999999999999787</v>
      </c>
      <c r="G224" s="7">
        <v>64.000000000000085</v>
      </c>
      <c r="H224" s="7">
        <v>145.00000000000006</v>
      </c>
    </row>
    <row r="225" spans="1:8" x14ac:dyDescent="0.25">
      <c r="A225" s="6" t="s">
        <v>1880</v>
      </c>
      <c r="B225" s="6">
        <v>49020</v>
      </c>
      <c r="C225" s="6" t="s">
        <v>1881</v>
      </c>
      <c r="D225" s="6" t="s">
        <v>2396</v>
      </c>
      <c r="E225" s="10">
        <v>0.28125</v>
      </c>
      <c r="F225" s="7">
        <v>-14.999999999999947</v>
      </c>
      <c r="G225" s="7">
        <v>59.000000000000036</v>
      </c>
      <c r="H225" s="7">
        <v>132</v>
      </c>
    </row>
    <row r="226" spans="1:8" x14ac:dyDescent="0.25">
      <c r="A226" s="6" t="s">
        <v>344</v>
      </c>
      <c r="B226" s="6">
        <v>17200</v>
      </c>
      <c r="C226" s="6" t="s">
        <v>345</v>
      </c>
      <c r="D226" s="6" t="s">
        <v>2789</v>
      </c>
      <c r="E226" s="10">
        <v>0.26458333333333334</v>
      </c>
      <c r="F226" s="7">
        <v>17.000000000000021</v>
      </c>
      <c r="G226" s="7">
        <v>84.000000000000028</v>
      </c>
      <c r="H226" s="7">
        <v>147.00000000000006</v>
      </c>
    </row>
    <row r="227" spans="1:8" x14ac:dyDescent="0.25">
      <c r="A227" s="6" t="s">
        <v>306</v>
      </c>
      <c r="B227" s="6">
        <v>16340</v>
      </c>
      <c r="C227" s="6" t="s">
        <v>307</v>
      </c>
      <c r="D227" s="6" t="s">
        <v>2739</v>
      </c>
      <c r="E227" s="10">
        <v>0.30069444444444443</v>
      </c>
      <c r="F227" s="7">
        <v>-43.000000000000007</v>
      </c>
      <c r="G227" s="7">
        <v>31.00000000000005</v>
      </c>
      <c r="H227" s="7">
        <v>120.99999999999997</v>
      </c>
    </row>
    <row r="228" spans="1:8" x14ac:dyDescent="0.25">
      <c r="A228" s="6" t="s">
        <v>1256</v>
      </c>
      <c r="B228" s="6">
        <v>35900</v>
      </c>
      <c r="C228" s="6" t="s">
        <v>1257</v>
      </c>
      <c r="D228" s="6" t="s">
        <v>2468</v>
      </c>
      <c r="E228" s="10">
        <v>0.28958333333333336</v>
      </c>
      <c r="F228" s="7">
        <v>-10.000000000000044</v>
      </c>
      <c r="G228" s="7">
        <v>46</v>
      </c>
      <c r="H228" s="7">
        <v>109</v>
      </c>
    </row>
    <row r="229" spans="1:8" x14ac:dyDescent="0.25">
      <c r="A229" s="6" t="s">
        <v>1352</v>
      </c>
      <c r="B229" s="6">
        <v>37820</v>
      </c>
      <c r="C229" s="6" t="s">
        <v>1353</v>
      </c>
      <c r="D229" s="6" t="s">
        <v>2516</v>
      </c>
      <c r="E229" s="10">
        <v>0.26805555555555555</v>
      </c>
      <c r="F229" s="7">
        <v>0.99999999999999645</v>
      </c>
      <c r="G229" s="7">
        <v>70.000000000000071</v>
      </c>
      <c r="H229" s="7">
        <v>163.99999999999997</v>
      </c>
    </row>
    <row r="230" spans="1:8" x14ac:dyDescent="0.25">
      <c r="A230" s="6" t="s">
        <v>1434</v>
      </c>
      <c r="B230" s="6">
        <v>39540</v>
      </c>
      <c r="C230" s="6" t="s">
        <v>1435</v>
      </c>
      <c r="D230" s="6" t="s">
        <v>2208</v>
      </c>
      <c r="E230" s="10">
        <v>0.26597222222222222</v>
      </c>
      <c r="F230" s="7">
        <v>15.999999999999943</v>
      </c>
      <c r="G230" s="7">
        <v>80.000000000000028</v>
      </c>
      <c r="H230" s="7">
        <v>163.00000000000006</v>
      </c>
    </row>
    <row r="231" spans="1:8" x14ac:dyDescent="0.25">
      <c r="A231" s="6" t="s">
        <v>968</v>
      </c>
      <c r="B231" s="6">
        <v>30020</v>
      </c>
      <c r="C231" s="6" t="s">
        <v>969</v>
      </c>
      <c r="D231" s="6" t="s">
        <v>2020</v>
      </c>
      <c r="E231" s="10">
        <v>0.29583333333333334</v>
      </c>
      <c r="F231" s="7">
        <v>-39.000000000000021</v>
      </c>
      <c r="G231" s="7">
        <v>32.000000000000043</v>
      </c>
      <c r="H231" s="7">
        <v>105.00000000000003</v>
      </c>
    </row>
    <row r="232" spans="1:8" x14ac:dyDescent="0.25">
      <c r="A232" s="6" t="s">
        <v>1176</v>
      </c>
      <c r="B232" s="6">
        <v>34220</v>
      </c>
      <c r="C232" s="6" t="s">
        <v>1177</v>
      </c>
      <c r="D232" s="6" t="s">
        <v>2354</v>
      </c>
      <c r="E232" s="10">
        <v>0.29722222222222222</v>
      </c>
      <c r="F232" s="7">
        <v>-19.000000000000014</v>
      </c>
      <c r="G232" s="7">
        <v>32.000000000000043</v>
      </c>
      <c r="H232" s="7">
        <v>93.000000000000057</v>
      </c>
    </row>
    <row r="233" spans="1:8" x14ac:dyDescent="0.25">
      <c r="A233" s="6" t="s">
        <v>1848</v>
      </c>
      <c r="B233" s="6">
        <v>48180</v>
      </c>
      <c r="C233" s="6" t="s">
        <v>1849</v>
      </c>
      <c r="D233" s="6" t="s">
        <v>2259</v>
      </c>
      <c r="E233" s="10">
        <v>0.29305555555555557</v>
      </c>
      <c r="F233" s="7">
        <v>-20.000000000000089</v>
      </c>
      <c r="G233" s="7">
        <v>38.000000000000028</v>
      </c>
      <c r="H233" s="7">
        <v>97.999999999999972</v>
      </c>
    </row>
    <row r="234" spans="1:8" x14ac:dyDescent="0.25">
      <c r="A234" s="6" t="s">
        <v>1846</v>
      </c>
      <c r="B234" s="6">
        <v>48140</v>
      </c>
      <c r="C234" s="6" t="s">
        <v>1847</v>
      </c>
      <c r="D234" s="6" t="s">
        <v>2819</v>
      </c>
      <c r="E234" s="10">
        <v>0.27083333333333331</v>
      </c>
      <c r="F234" s="7">
        <v>5.9999999999999787</v>
      </c>
      <c r="G234" s="7">
        <v>69.000000000000071</v>
      </c>
      <c r="H234" s="7">
        <v>146.00000000000003</v>
      </c>
    </row>
    <row r="235" spans="1:8" x14ac:dyDescent="0.25">
      <c r="A235" s="6" t="s">
        <v>1112</v>
      </c>
      <c r="B235" s="6">
        <v>32900</v>
      </c>
      <c r="C235" s="6" t="s">
        <v>1113</v>
      </c>
      <c r="D235" s="6" t="s">
        <v>2745</v>
      </c>
      <c r="E235" s="10">
        <v>0.27361111111111108</v>
      </c>
      <c r="F235" s="7">
        <v>-16.000000000000021</v>
      </c>
      <c r="G235" s="7">
        <v>66.000000000000085</v>
      </c>
      <c r="H235" s="7">
        <v>150.00000000000003</v>
      </c>
    </row>
    <row r="236" spans="1:8" x14ac:dyDescent="0.25">
      <c r="A236" s="6" t="s">
        <v>80</v>
      </c>
      <c r="B236" s="6">
        <v>11540</v>
      </c>
      <c r="C236" s="6" t="s">
        <v>81</v>
      </c>
      <c r="D236" s="6" t="s">
        <v>2679</v>
      </c>
      <c r="E236" s="10">
        <v>0.2673611111111111</v>
      </c>
      <c r="F236" s="7">
        <v>10.999999999999961</v>
      </c>
      <c r="G236" s="7">
        <v>75.000000000000057</v>
      </c>
      <c r="H236" s="7">
        <v>144.00000000000006</v>
      </c>
    </row>
    <row r="237" spans="1:8" x14ac:dyDescent="0.25">
      <c r="A237" s="6" t="s">
        <v>1412</v>
      </c>
      <c r="B237" s="6">
        <v>39060</v>
      </c>
      <c r="C237" s="6" t="s">
        <v>1413</v>
      </c>
      <c r="D237" s="6" t="s">
        <v>2423</v>
      </c>
      <c r="E237" s="10">
        <v>0.27499999999999997</v>
      </c>
      <c r="F237" s="7">
        <v>-8.9999999999998881</v>
      </c>
      <c r="G237" s="7">
        <v>67.000000000000085</v>
      </c>
      <c r="H237" s="7">
        <v>161</v>
      </c>
    </row>
    <row r="238" spans="1:8" x14ac:dyDescent="0.25">
      <c r="A238" s="6" t="s">
        <v>510</v>
      </c>
      <c r="B238" s="6">
        <v>20540</v>
      </c>
      <c r="C238" s="6" t="s">
        <v>511</v>
      </c>
      <c r="D238" s="6" t="s">
        <v>2460</v>
      </c>
      <c r="E238" s="10">
        <v>0.27083333333333331</v>
      </c>
      <c r="F238" s="7">
        <v>12.999999999999954</v>
      </c>
      <c r="G238" s="7">
        <v>68.000000000000085</v>
      </c>
      <c r="H238" s="7">
        <v>131.00000000000011</v>
      </c>
    </row>
    <row r="239" spans="1:8" x14ac:dyDescent="0.25">
      <c r="A239" s="6" t="s">
        <v>926</v>
      </c>
      <c r="B239" s="6">
        <v>29180</v>
      </c>
      <c r="C239" s="6" t="s">
        <v>927</v>
      </c>
      <c r="D239" s="6" t="s">
        <v>2249</v>
      </c>
      <c r="E239" s="10">
        <v>0.27847222222222223</v>
      </c>
      <c r="F239" s="7">
        <v>7.9999999999999716</v>
      </c>
      <c r="G239" s="7">
        <v>61.000000000000028</v>
      </c>
      <c r="H239" s="7">
        <v>121.99999999999997</v>
      </c>
    </row>
    <row r="240" spans="1:8" x14ac:dyDescent="0.25">
      <c r="A240" s="6" t="s">
        <v>1824</v>
      </c>
      <c r="B240" s="6">
        <v>47660</v>
      </c>
      <c r="C240" s="6" t="s">
        <v>1825</v>
      </c>
      <c r="D240" s="6" t="s">
        <v>2770</v>
      </c>
      <c r="E240" s="10">
        <v>0.28263888888888888</v>
      </c>
      <c r="F240" s="7">
        <v>-9.000000000000048</v>
      </c>
      <c r="G240" s="7">
        <v>53.000000000000057</v>
      </c>
      <c r="H240" s="7">
        <v>181</v>
      </c>
    </row>
    <row r="241" spans="1:8" x14ac:dyDescent="0.25">
      <c r="A241" s="6" t="s">
        <v>1320</v>
      </c>
      <c r="B241" s="6">
        <v>37220</v>
      </c>
      <c r="C241" s="6" t="s">
        <v>1321</v>
      </c>
      <c r="D241" s="6" t="s">
        <v>2695</v>
      </c>
      <c r="E241" s="10">
        <v>0.26111111111111113</v>
      </c>
      <c r="F241" s="7">
        <v>-51.000000000000021</v>
      </c>
      <c r="G241" s="7">
        <v>84.000000000000028</v>
      </c>
      <c r="H241" s="7">
        <v>208</v>
      </c>
    </row>
    <row r="242" spans="1:8" x14ac:dyDescent="0.25">
      <c r="A242" s="6" t="s">
        <v>22</v>
      </c>
      <c r="B242" s="6">
        <v>10460</v>
      </c>
      <c r="C242" s="6" t="s">
        <v>23</v>
      </c>
      <c r="D242" s="6" t="s">
        <v>2868</v>
      </c>
      <c r="E242" s="10">
        <v>0.27499999999999997</v>
      </c>
      <c r="F242" s="7">
        <v>4.9999999999999822</v>
      </c>
      <c r="G242" s="7">
        <v>65.000000000000085</v>
      </c>
      <c r="H242" s="7">
        <v>123.00000000000013</v>
      </c>
    </row>
    <row r="243" spans="1:8" x14ac:dyDescent="0.25">
      <c r="A243" s="6" t="s">
        <v>1860</v>
      </c>
      <c r="B243" s="6">
        <v>48580</v>
      </c>
      <c r="C243" s="6" t="s">
        <v>1861</v>
      </c>
      <c r="D243" s="6" t="s">
        <v>2494</v>
      </c>
      <c r="E243" s="10">
        <v>0.26805555555555555</v>
      </c>
      <c r="F243" s="7">
        <v>10.999999999999961</v>
      </c>
      <c r="G243" s="7">
        <v>76.000000000000057</v>
      </c>
      <c r="H243" s="7">
        <v>175.00000000000009</v>
      </c>
    </row>
    <row r="244" spans="1:8" x14ac:dyDescent="0.25">
      <c r="A244" s="6" t="s">
        <v>984</v>
      </c>
      <c r="B244" s="6">
        <v>30340</v>
      </c>
      <c r="C244" s="6" t="s">
        <v>985</v>
      </c>
      <c r="D244" s="6" t="s">
        <v>2522</v>
      </c>
      <c r="E244" s="10">
        <v>0.25833333333333336</v>
      </c>
      <c r="F244" s="7">
        <v>24.999999999999911</v>
      </c>
      <c r="G244" s="7">
        <v>90</v>
      </c>
      <c r="H244" s="7">
        <v>161.99999999999997</v>
      </c>
    </row>
    <row r="245" spans="1:8" x14ac:dyDescent="0.25">
      <c r="A245" s="6" t="s">
        <v>804</v>
      </c>
      <c r="B245" s="6">
        <v>26620</v>
      </c>
      <c r="C245" s="6" t="s">
        <v>805</v>
      </c>
      <c r="D245" s="6" t="s">
        <v>2040</v>
      </c>
      <c r="E245" s="10">
        <v>0.26319444444444445</v>
      </c>
      <c r="F245" s="7">
        <v>29.999999999999972</v>
      </c>
      <c r="G245" s="7">
        <v>85.000000000000014</v>
      </c>
      <c r="H245" s="7">
        <v>145.00000000000006</v>
      </c>
    </row>
    <row r="246" spans="1:8" x14ac:dyDescent="0.25">
      <c r="A246" s="6" t="s">
        <v>1674</v>
      </c>
      <c r="B246" s="6">
        <v>44580</v>
      </c>
      <c r="C246" s="6" t="s">
        <v>1675</v>
      </c>
      <c r="D246" s="6" t="s">
        <v>2864</v>
      </c>
      <c r="E246" s="10">
        <v>0.27083333333333331</v>
      </c>
      <c r="F246" s="7">
        <v>-6.9999999999999751</v>
      </c>
      <c r="G246" s="7">
        <v>70.000000000000071</v>
      </c>
      <c r="H246" s="7">
        <v>132.00000000000009</v>
      </c>
    </row>
    <row r="247" spans="1:8" x14ac:dyDescent="0.25">
      <c r="A247" s="6" t="s">
        <v>1818</v>
      </c>
      <c r="B247" s="6">
        <v>47540</v>
      </c>
      <c r="C247" s="6" t="s">
        <v>1819</v>
      </c>
      <c r="D247" s="6" t="s">
        <v>2552</v>
      </c>
      <c r="E247" s="10">
        <v>0.29722222222222222</v>
      </c>
      <c r="F247" s="7">
        <v>-39.000000000000021</v>
      </c>
      <c r="G247" s="7">
        <v>33.000000000000043</v>
      </c>
      <c r="H247" s="7">
        <v>140.00000000000006</v>
      </c>
    </row>
    <row r="248" spans="1:8" x14ac:dyDescent="0.25">
      <c r="A248" s="6" t="s">
        <v>1218</v>
      </c>
      <c r="B248" s="6">
        <v>35060</v>
      </c>
      <c r="C248" s="6" t="s">
        <v>1219</v>
      </c>
      <c r="D248" s="6" t="s">
        <v>2610</v>
      </c>
      <c r="E248" s="10">
        <v>0.28125</v>
      </c>
      <c r="F248" s="7">
        <v>-10.000000000000044</v>
      </c>
      <c r="G248" s="7">
        <v>55.00000000000005</v>
      </c>
      <c r="H248" s="7">
        <v>130.00000000000003</v>
      </c>
    </row>
    <row r="249" spans="1:8" x14ac:dyDescent="0.25">
      <c r="A249" s="6" t="s">
        <v>928</v>
      </c>
      <c r="B249" s="6">
        <v>29220</v>
      </c>
      <c r="C249" s="6" t="s">
        <v>929</v>
      </c>
      <c r="D249" s="6" t="s">
        <v>2293</v>
      </c>
      <c r="E249" s="10">
        <v>0.29791666666666666</v>
      </c>
      <c r="F249" s="7">
        <v>-33.999999999999957</v>
      </c>
      <c r="G249" s="7">
        <v>36.000000000000028</v>
      </c>
      <c r="H249" s="7">
        <v>124.00000000000003</v>
      </c>
    </row>
    <row r="250" spans="1:8" x14ac:dyDescent="0.25">
      <c r="A250" s="6" t="s">
        <v>1610</v>
      </c>
      <c r="B250" s="6">
        <v>43260</v>
      </c>
      <c r="C250" s="6" t="s">
        <v>1611</v>
      </c>
      <c r="D250" s="6" t="s">
        <v>2548</v>
      </c>
      <c r="E250" s="10">
        <v>0.27708333333333335</v>
      </c>
      <c r="F250" s="7">
        <v>2.9999999999999094</v>
      </c>
      <c r="G250" s="7">
        <v>57.000000000000043</v>
      </c>
      <c r="H250" s="7">
        <v>111.00000000000009</v>
      </c>
    </row>
    <row r="251" spans="1:8" x14ac:dyDescent="0.25">
      <c r="A251" s="6" t="s">
        <v>1782</v>
      </c>
      <c r="B251" s="6">
        <v>46700</v>
      </c>
      <c r="C251" s="6" t="s">
        <v>1783</v>
      </c>
      <c r="D251" s="6" t="s">
        <v>2786</v>
      </c>
      <c r="E251" s="10">
        <v>0.27847222222222223</v>
      </c>
      <c r="F251" s="7">
        <v>-7.9999999999999716</v>
      </c>
      <c r="G251" s="7">
        <v>65.000000000000014</v>
      </c>
      <c r="H251" s="7">
        <v>157</v>
      </c>
    </row>
    <row r="252" spans="1:8" x14ac:dyDescent="0.25">
      <c r="A252" s="6" t="s">
        <v>830</v>
      </c>
      <c r="B252" s="6">
        <v>27140</v>
      </c>
      <c r="C252" s="6" t="s">
        <v>831</v>
      </c>
      <c r="D252" s="6" t="s">
        <v>2071</v>
      </c>
      <c r="E252" s="10">
        <v>0.27291666666666664</v>
      </c>
      <c r="F252" s="7">
        <v>23.000000000000078</v>
      </c>
      <c r="G252" s="7">
        <v>72.000000000000057</v>
      </c>
      <c r="H252" s="7">
        <v>127.00000000000003</v>
      </c>
    </row>
    <row r="253" spans="1:8" x14ac:dyDescent="0.25">
      <c r="A253" s="6" t="s">
        <v>634</v>
      </c>
      <c r="B253" s="6">
        <v>23140</v>
      </c>
      <c r="C253" s="6" t="s">
        <v>635</v>
      </c>
      <c r="D253" s="6" t="s">
        <v>2229</v>
      </c>
      <c r="E253" s="10">
        <v>0.30416666666666664</v>
      </c>
      <c r="F253" s="7">
        <v>-51.999999999999972</v>
      </c>
      <c r="G253" s="7">
        <v>24.000000000000075</v>
      </c>
      <c r="H253" s="7">
        <v>187.00000000000006</v>
      </c>
    </row>
    <row r="254" spans="1:8" x14ac:dyDescent="0.25">
      <c r="A254" s="6" t="s">
        <v>1682</v>
      </c>
      <c r="B254" s="6">
        <v>44700</v>
      </c>
      <c r="C254" s="6" t="s">
        <v>1683</v>
      </c>
      <c r="D254" s="6" t="s">
        <v>2038</v>
      </c>
      <c r="E254" s="10">
        <v>0.27569444444444446</v>
      </c>
      <c r="F254" s="7">
        <v>-14.999999999999947</v>
      </c>
      <c r="G254" s="7">
        <v>68</v>
      </c>
      <c r="H254" s="7">
        <v>160.99999999999991</v>
      </c>
    </row>
    <row r="255" spans="1:8" x14ac:dyDescent="0.25">
      <c r="A255" s="6" t="s">
        <v>346</v>
      </c>
      <c r="B255" s="6">
        <v>17220</v>
      </c>
      <c r="C255" s="6" t="s">
        <v>347</v>
      </c>
      <c r="D255" s="6" t="s">
        <v>2712</v>
      </c>
      <c r="E255" s="10">
        <v>0.28680555555555554</v>
      </c>
      <c r="F255" s="7">
        <v>-9.9999999999999645</v>
      </c>
      <c r="G255" s="7">
        <v>51.000000000000064</v>
      </c>
      <c r="H255" s="7">
        <v>124.00000000000003</v>
      </c>
    </row>
    <row r="256" spans="1:8" x14ac:dyDescent="0.25">
      <c r="A256" s="6" t="s">
        <v>1014</v>
      </c>
      <c r="B256" s="6">
        <v>30980</v>
      </c>
      <c r="C256" s="6" t="s">
        <v>1015</v>
      </c>
      <c r="D256" s="6" t="s">
        <v>2775</v>
      </c>
      <c r="E256" s="10">
        <v>0.28611111111111115</v>
      </c>
      <c r="F256" s="7">
        <v>-15.000000000000107</v>
      </c>
      <c r="G256" s="7">
        <v>49.999999999999986</v>
      </c>
      <c r="H256" s="7">
        <v>110.99999999999991</v>
      </c>
    </row>
    <row r="257" spans="1:8" x14ac:dyDescent="0.25">
      <c r="A257" s="6" t="s">
        <v>1336</v>
      </c>
      <c r="B257" s="6">
        <v>37540</v>
      </c>
      <c r="C257" s="6" t="s">
        <v>1337</v>
      </c>
      <c r="D257" s="6" t="s">
        <v>2025</v>
      </c>
      <c r="E257" s="10">
        <v>0.2673611111111111</v>
      </c>
      <c r="F257" s="7">
        <v>23.999999999999993</v>
      </c>
      <c r="G257" s="7">
        <v>76.000000000000057</v>
      </c>
      <c r="H257" s="7">
        <v>125.99999999999996</v>
      </c>
    </row>
    <row r="258" spans="1:8" x14ac:dyDescent="0.25">
      <c r="A258" s="6" t="s">
        <v>734</v>
      </c>
      <c r="B258" s="6">
        <v>25300</v>
      </c>
      <c r="C258" s="6" t="s">
        <v>735</v>
      </c>
      <c r="D258" s="6" t="s">
        <v>2602</v>
      </c>
      <c r="E258" s="10">
        <v>0.27569444444444446</v>
      </c>
      <c r="F258" s="7">
        <v>-1.0000000000000764</v>
      </c>
      <c r="G258" s="7">
        <v>62.000000000000014</v>
      </c>
      <c r="H258" s="7">
        <v>124.99999999999994</v>
      </c>
    </row>
    <row r="259" spans="1:8" x14ac:dyDescent="0.25">
      <c r="A259" s="6" t="s">
        <v>1118</v>
      </c>
      <c r="B259" s="6">
        <v>33020</v>
      </c>
      <c r="C259" s="6" t="s">
        <v>1119</v>
      </c>
      <c r="D259" s="6" t="s">
        <v>2752</v>
      </c>
      <c r="E259" s="10">
        <v>0.27708333333333335</v>
      </c>
      <c r="F259" s="7">
        <v>3.9999999999999059</v>
      </c>
      <c r="G259" s="7">
        <v>58.000000000000028</v>
      </c>
      <c r="H259" s="7">
        <v>133</v>
      </c>
    </row>
    <row r="260" spans="1:8" x14ac:dyDescent="0.25">
      <c r="A260" s="6" t="s">
        <v>276</v>
      </c>
      <c r="B260" s="6">
        <v>15700</v>
      </c>
      <c r="C260" s="6" t="s">
        <v>277</v>
      </c>
      <c r="D260" s="6" t="s">
        <v>2869</v>
      </c>
      <c r="E260" s="10">
        <v>0.27499999999999997</v>
      </c>
      <c r="F260" s="7">
        <v>4.9999999999999822</v>
      </c>
      <c r="G260" s="7">
        <v>68.000000000000085</v>
      </c>
      <c r="H260" s="7">
        <v>127.00000000000003</v>
      </c>
    </row>
    <row r="261" spans="1:8" x14ac:dyDescent="0.25">
      <c r="A261" s="6" t="s">
        <v>798</v>
      </c>
      <c r="B261" s="6">
        <v>26500</v>
      </c>
      <c r="C261" s="6" t="s">
        <v>799</v>
      </c>
      <c r="D261" s="6" t="s">
        <v>2526</v>
      </c>
      <c r="E261" s="10">
        <v>0.28055555555555556</v>
      </c>
      <c r="F261" s="7">
        <v>-17.000000000000021</v>
      </c>
      <c r="G261" s="7">
        <v>62.000000000000014</v>
      </c>
      <c r="H261" s="7">
        <v>161.00000000000006</v>
      </c>
    </row>
    <row r="262" spans="1:8" x14ac:dyDescent="0.25">
      <c r="A262" s="6" t="s">
        <v>334</v>
      </c>
      <c r="B262" s="6">
        <v>16940</v>
      </c>
      <c r="C262" s="6" t="s">
        <v>335</v>
      </c>
      <c r="D262" s="6" t="s">
        <v>2128</v>
      </c>
      <c r="E262" s="10">
        <v>0.27152777777777776</v>
      </c>
      <c r="F262" s="7">
        <v>15.999999999999943</v>
      </c>
      <c r="G262" s="7">
        <v>67.000000000000085</v>
      </c>
      <c r="H262" s="7">
        <v>121.00000000000006</v>
      </c>
    </row>
    <row r="263" spans="1:8" x14ac:dyDescent="0.25">
      <c r="A263" s="6" t="s">
        <v>1214</v>
      </c>
      <c r="B263" s="6">
        <v>34980</v>
      </c>
      <c r="C263" s="6" t="s">
        <v>1215</v>
      </c>
      <c r="D263" s="6" t="s">
        <v>2473</v>
      </c>
      <c r="E263" s="10">
        <v>0.26319444444444445</v>
      </c>
      <c r="F263" s="7">
        <v>28.999999999999979</v>
      </c>
      <c r="G263" s="7">
        <v>89</v>
      </c>
      <c r="H263" s="7">
        <v>163.99999999999997</v>
      </c>
    </row>
    <row r="264" spans="1:8" x14ac:dyDescent="0.25">
      <c r="A264" s="6" t="s">
        <v>26</v>
      </c>
      <c r="B264" s="6">
        <v>10540</v>
      </c>
      <c r="C264" s="6" t="s">
        <v>27</v>
      </c>
      <c r="D264" s="6" t="s">
        <v>2778</v>
      </c>
      <c r="E264" s="10">
        <v>0.27986111111111112</v>
      </c>
      <c r="F264" s="7">
        <v>-11.000000000000041</v>
      </c>
      <c r="G264" s="7">
        <v>62.000000000000014</v>
      </c>
      <c r="H264" s="7">
        <v>139</v>
      </c>
    </row>
    <row r="265" spans="1:8" x14ac:dyDescent="0.25">
      <c r="A265" s="6" t="s">
        <v>530</v>
      </c>
      <c r="B265" s="6">
        <v>20980</v>
      </c>
      <c r="C265" s="6" t="s">
        <v>531</v>
      </c>
      <c r="D265" s="6" t="s">
        <v>2735</v>
      </c>
      <c r="E265" s="10">
        <v>0.27986111111111112</v>
      </c>
      <c r="F265" s="7">
        <v>-2.0000000000000728</v>
      </c>
      <c r="G265" s="7">
        <v>57.000000000000043</v>
      </c>
      <c r="H265" s="7">
        <v>112.00000000000007</v>
      </c>
    </row>
    <row r="266" spans="1:8" x14ac:dyDescent="0.25">
      <c r="A266" s="6" t="s">
        <v>606</v>
      </c>
      <c r="B266" s="6">
        <v>22520</v>
      </c>
      <c r="C266" s="6" t="s">
        <v>607</v>
      </c>
      <c r="D266" s="6" t="s">
        <v>2330</v>
      </c>
      <c r="E266" s="10">
        <v>0.26597222222222222</v>
      </c>
      <c r="F266" s="7">
        <v>11.999999999999957</v>
      </c>
      <c r="G266" s="7">
        <v>80.000000000000028</v>
      </c>
      <c r="H266" s="7">
        <v>151.00000000000003</v>
      </c>
    </row>
    <row r="267" spans="1:8" x14ac:dyDescent="0.25">
      <c r="A267" s="6" t="s">
        <v>1258</v>
      </c>
      <c r="B267" s="6">
        <v>35940</v>
      </c>
      <c r="C267" s="6" t="s">
        <v>1259</v>
      </c>
      <c r="D267" s="6" t="s">
        <v>2546</v>
      </c>
      <c r="E267" s="10">
        <v>0.29305555555555557</v>
      </c>
      <c r="F267" s="7">
        <v>-33.000000000000043</v>
      </c>
      <c r="G267" s="7">
        <v>40.000000000000014</v>
      </c>
      <c r="H267" s="7">
        <v>163.99999999999997</v>
      </c>
    </row>
    <row r="268" spans="1:8" x14ac:dyDescent="0.25">
      <c r="A268" s="6" t="s">
        <v>1138</v>
      </c>
      <c r="B268" s="6">
        <v>33420</v>
      </c>
      <c r="C268" s="6" t="s">
        <v>1139</v>
      </c>
      <c r="D268" s="6" t="s">
        <v>2725</v>
      </c>
      <c r="E268" s="10">
        <v>0.2951388888888889</v>
      </c>
      <c r="F268" s="7">
        <v>-32.000000000000043</v>
      </c>
      <c r="G268" s="7">
        <v>36.000000000000028</v>
      </c>
      <c r="H268" s="7">
        <v>92</v>
      </c>
    </row>
    <row r="269" spans="1:8" x14ac:dyDescent="0.25">
      <c r="A269" s="6" t="s">
        <v>1796</v>
      </c>
      <c r="B269" s="6">
        <v>47020</v>
      </c>
      <c r="C269" s="6" t="s">
        <v>1797</v>
      </c>
      <c r="D269" s="6" t="s">
        <v>2750</v>
      </c>
      <c r="E269" s="10">
        <v>0.29236111111111113</v>
      </c>
      <c r="F269" s="7">
        <v>-23.000000000000078</v>
      </c>
      <c r="G269" s="7">
        <v>40.000000000000014</v>
      </c>
      <c r="H269" s="7">
        <v>97.999999999999972</v>
      </c>
    </row>
    <row r="270" spans="1:8" x14ac:dyDescent="0.25">
      <c r="A270" s="6" t="s">
        <v>568</v>
      </c>
      <c r="B270" s="6">
        <v>21780</v>
      </c>
      <c r="C270" s="6" t="s">
        <v>569</v>
      </c>
      <c r="D270" s="6" t="s">
        <v>2574</v>
      </c>
      <c r="E270" s="10">
        <v>0.26527777777777778</v>
      </c>
      <c r="F270" s="7">
        <v>17.000000000000021</v>
      </c>
      <c r="G270" s="7">
        <v>81.000000000000028</v>
      </c>
      <c r="H270" s="7">
        <v>180</v>
      </c>
    </row>
    <row r="271" spans="1:8" x14ac:dyDescent="0.25">
      <c r="A271" s="6" t="s">
        <v>46</v>
      </c>
      <c r="B271" s="6">
        <v>10880</v>
      </c>
      <c r="C271" s="6" t="s">
        <v>47</v>
      </c>
      <c r="D271" s="6" t="s">
        <v>2425</v>
      </c>
      <c r="E271" s="10">
        <v>0.30208333333333331</v>
      </c>
      <c r="F271" s="7">
        <v>-35.99999999999995</v>
      </c>
      <c r="G271" s="7">
        <v>31.00000000000005</v>
      </c>
      <c r="H271" s="7">
        <v>112.00000000000007</v>
      </c>
    </row>
    <row r="272" spans="1:8" x14ac:dyDescent="0.25">
      <c r="A272" s="6" t="s">
        <v>406</v>
      </c>
      <c r="B272" s="6">
        <v>18420</v>
      </c>
      <c r="C272" s="6" t="s">
        <v>407</v>
      </c>
      <c r="D272" s="6" t="s">
        <v>2089</v>
      </c>
      <c r="E272" s="10">
        <v>0.26805555555555555</v>
      </c>
      <c r="F272" s="7">
        <v>18.999999999999932</v>
      </c>
      <c r="G272" s="7">
        <v>75.000000000000057</v>
      </c>
      <c r="H272" s="7">
        <v>140.00000000000006</v>
      </c>
    </row>
    <row r="273" spans="1:8" x14ac:dyDescent="0.25">
      <c r="A273" s="6" t="s">
        <v>558</v>
      </c>
      <c r="B273" s="6">
        <v>21580</v>
      </c>
      <c r="C273" s="6" t="s">
        <v>559</v>
      </c>
      <c r="D273" s="6" t="s">
        <v>2597</v>
      </c>
      <c r="E273" s="10">
        <v>0.27569444444444446</v>
      </c>
      <c r="F273" s="7">
        <v>11.999999999999957</v>
      </c>
      <c r="G273" s="7">
        <v>71</v>
      </c>
      <c r="H273" s="7">
        <v>120.99999999999997</v>
      </c>
    </row>
    <row r="274" spans="1:8" x14ac:dyDescent="0.25">
      <c r="A274" s="6" t="s">
        <v>110</v>
      </c>
      <c r="B274" s="6">
        <v>12140</v>
      </c>
      <c r="C274" s="6" t="s">
        <v>111</v>
      </c>
      <c r="D274" s="6" t="s">
        <v>2457</v>
      </c>
      <c r="E274" s="10">
        <v>0.3</v>
      </c>
      <c r="F274" s="7">
        <v>-46</v>
      </c>
      <c r="G274" s="7">
        <v>30.000000000000053</v>
      </c>
      <c r="H274" s="7">
        <v>126.00000000000011</v>
      </c>
    </row>
    <row r="275" spans="1:8" x14ac:dyDescent="0.25">
      <c r="A275" s="6" t="s">
        <v>1238</v>
      </c>
      <c r="B275" s="6">
        <v>35500</v>
      </c>
      <c r="C275" s="6" t="s">
        <v>1239</v>
      </c>
      <c r="D275" s="6" t="s">
        <v>2217</v>
      </c>
      <c r="E275" s="10">
        <v>0.28055555555555556</v>
      </c>
      <c r="F275" s="7">
        <v>-8.0000000000000515</v>
      </c>
      <c r="G275" s="7">
        <v>59.000000000000036</v>
      </c>
      <c r="H275" s="7">
        <v>122.99999999999996</v>
      </c>
    </row>
    <row r="276" spans="1:8" x14ac:dyDescent="0.25">
      <c r="A276" s="6" t="s">
        <v>1058</v>
      </c>
      <c r="B276" s="6">
        <v>31920</v>
      </c>
      <c r="C276" s="6" t="s">
        <v>1059</v>
      </c>
      <c r="D276" s="6" t="s">
        <v>2518</v>
      </c>
      <c r="E276" s="10">
        <v>0.29583333333333334</v>
      </c>
      <c r="F276" s="7">
        <v>-20.000000000000007</v>
      </c>
      <c r="G276" s="7">
        <v>39.000000000000021</v>
      </c>
      <c r="H276" s="7">
        <v>107.00000000000001</v>
      </c>
    </row>
    <row r="277" spans="1:8" x14ac:dyDescent="0.25">
      <c r="A277" s="6" t="s">
        <v>1234</v>
      </c>
      <c r="B277" s="6">
        <v>35420</v>
      </c>
      <c r="C277" s="6" t="s">
        <v>1235</v>
      </c>
      <c r="D277" s="6" t="s">
        <v>2004</v>
      </c>
      <c r="E277" s="10">
        <v>0.28958333333333336</v>
      </c>
      <c r="F277" s="7">
        <v>-29.000000000000057</v>
      </c>
      <c r="G277" s="7">
        <v>45</v>
      </c>
      <c r="H277" s="7">
        <v>130.00000000000003</v>
      </c>
    </row>
    <row r="278" spans="1:8" x14ac:dyDescent="0.25">
      <c r="A278" s="6" t="s">
        <v>1304</v>
      </c>
      <c r="B278" s="6">
        <v>36860</v>
      </c>
      <c r="C278" s="6" t="s">
        <v>1305</v>
      </c>
      <c r="D278" s="6" t="s">
        <v>2332</v>
      </c>
      <c r="E278" s="10">
        <v>0.26874999999999999</v>
      </c>
      <c r="F278" s="7">
        <v>-1.9999999999999929</v>
      </c>
      <c r="G278" s="7">
        <v>74.000000000000057</v>
      </c>
      <c r="H278" s="7">
        <v>159.00000000000009</v>
      </c>
    </row>
    <row r="279" spans="1:8" x14ac:dyDescent="0.25">
      <c r="A279" s="6" t="s">
        <v>678</v>
      </c>
      <c r="B279" s="6">
        <v>24140</v>
      </c>
      <c r="C279" s="6" t="s">
        <v>679</v>
      </c>
      <c r="D279" s="6" t="s">
        <v>2781</v>
      </c>
      <c r="E279" s="10">
        <v>0.28055555555555556</v>
      </c>
      <c r="F279" s="7">
        <v>1.999999999999913</v>
      </c>
      <c r="G279" s="7">
        <v>59.000000000000036</v>
      </c>
      <c r="H279" s="7">
        <v>142.00000000000006</v>
      </c>
    </row>
    <row r="280" spans="1:8" x14ac:dyDescent="0.25">
      <c r="A280" s="6" t="s">
        <v>486</v>
      </c>
      <c r="B280" s="6">
        <v>20060</v>
      </c>
      <c r="C280" s="6" t="s">
        <v>487</v>
      </c>
      <c r="D280" s="6" t="s">
        <v>2893</v>
      </c>
      <c r="E280" s="10">
        <v>0.29444444444444445</v>
      </c>
      <c r="F280" s="7">
        <v>-22.000000000000082</v>
      </c>
      <c r="G280" s="7">
        <v>37.000000000000028</v>
      </c>
      <c r="H280" s="7">
        <v>94.000000000000071</v>
      </c>
    </row>
    <row r="281" spans="1:8" x14ac:dyDescent="0.25">
      <c r="A281" s="6" t="s">
        <v>1758</v>
      </c>
      <c r="B281" s="6">
        <v>46220</v>
      </c>
      <c r="C281" s="6" t="s">
        <v>1759</v>
      </c>
      <c r="D281" s="6" t="s">
        <v>2322</v>
      </c>
      <c r="E281" s="10">
        <v>0.26597222222222222</v>
      </c>
      <c r="F281" s="7">
        <v>20.000000000000007</v>
      </c>
      <c r="G281" s="7">
        <v>82.000000000000028</v>
      </c>
      <c r="H281" s="7">
        <v>158</v>
      </c>
    </row>
    <row r="282" spans="1:8" x14ac:dyDescent="0.25">
      <c r="A282" s="6" t="s">
        <v>1224</v>
      </c>
      <c r="B282" s="6">
        <v>35220</v>
      </c>
      <c r="C282" s="6" t="s">
        <v>1225</v>
      </c>
      <c r="D282" s="6" t="s">
        <v>2381</v>
      </c>
      <c r="E282" s="10">
        <v>0.30069444444444443</v>
      </c>
      <c r="F282" s="7">
        <v>-45</v>
      </c>
      <c r="G282" s="7">
        <v>33.000000000000043</v>
      </c>
      <c r="H282" s="7">
        <v>122.99999999999996</v>
      </c>
    </row>
    <row r="283" spans="1:8" x14ac:dyDescent="0.25">
      <c r="A283" s="6" t="s">
        <v>736</v>
      </c>
      <c r="B283" s="6">
        <v>25340</v>
      </c>
      <c r="C283" s="6" t="s">
        <v>737</v>
      </c>
      <c r="D283" s="6" t="s">
        <v>2076</v>
      </c>
      <c r="E283" s="10">
        <v>0.29930555555555555</v>
      </c>
      <c r="F283" s="7">
        <v>-35.99999999999995</v>
      </c>
      <c r="G283" s="7">
        <v>36.000000000000028</v>
      </c>
      <c r="H283" s="7">
        <v>112</v>
      </c>
    </row>
    <row r="284" spans="1:8" x14ac:dyDescent="0.25">
      <c r="A284" s="6" t="s">
        <v>1472</v>
      </c>
      <c r="B284" s="6">
        <v>40340</v>
      </c>
      <c r="C284" s="6" t="s">
        <v>1473</v>
      </c>
      <c r="D284" s="6" t="s">
        <v>2126</v>
      </c>
      <c r="E284" s="10">
        <v>0.27847222222222223</v>
      </c>
      <c r="F284" s="7">
        <v>8.999999999999968</v>
      </c>
      <c r="G284" s="7">
        <v>60.000000000000021</v>
      </c>
      <c r="H284" s="7">
        <v>123.00000000000004</v>
      </c>
    </row>
    <row r="285" spans="1:8" x14ac:dyDescent="0.25">
      <c r="A285" s="6" t="s">
        <v>944</v>
      </c>
      <c r="B285" s="6">
        <v>29540</v>
      </c>
      <c r="C285" s="6" t="s">
        <v>945</v>
      </c>
      <c r="D285" s="6" t="s">
        <v>2892</v>
      </c>
      <c r="E285" s="10">
        <v>0.27569444444444446</v>
      </c>
      <c r="F285" s="7">
        <v>0.99999999999991651</v>
      </c>
      <c r="G285" s="7">
        <v>66</v>
      </c>
      <c r="H285" s="7">
        <v>144.99999999999997</v>
      </c>
    </row>
    <row r="286" spans="1:8" x14ac:dyDescent="0.25">
      <c r="A286" s="6" t="s">
        <v>1186</v>
      </c>
      <c r="B286" s="6">
        <v>34420</v>
      </c>
      <c r="C286" s="6" t="s">
        <v>1187</v>
      </c>
      <c r="D286" s="6" t="s">
        <v>2837</v>
      </c>
      <c r="E286" s="10">
        <v>0.28611111111111115</v>
      </c>
      <c r="F286" s="7">
        <v>-12.000000000000117</v>
      </c>
      <c r="G286" s="7">
        <v>46.999999999999993</v>
      </c>
      <c r="H286" s="7">
        <v>124.99999999999994</v>
      </c>
    </row>
    <row r="287" spans="1:8" x14ac:dyDescent="0.25">
      <c r="A287" s="6" t="s">
        <v>1240</v>
      </c>
      <c r="B287" s="6">
        <v>35580</v>
      </c>
      <c r="C287" s="6" t="s">
        <v>1241</v>
      </c>
      <c r="D287" s="6" t="s">
        <v>2728</v>
      </c>
      <c r="E287" s="10">
        <v>0.28402777777777777</v>
      </c>
      <c r="F287" s="7">
        <v>-12.000000000000037</v>
      </c>
      <c r="G287" s="7">
        <v>47.999999999999986</v>
      </c>
      <c r="H287" s="7">
        <v>114.99999999999999</v>
      </c>
    </row>
    <row r="288" spans="1:8" x14ac:dyDescent="0.25">
      <c r="A288" s="6" t="s">
        <v>764</v>
      </c>
      <c r="B288" s="6">
        <v>25820</v>
      </c>
      <c r="C288" s="6" t="s">
        <v>765</v>
      </c>
      <c r="D288" s="6" t="s">
        <v>2559</v>
      </c>
      <c r="E288" s="10">
        <v>0.30694444444444441</v>
      </c>
      <c r="F288" s="7">
        <v>-48.999999999999986</v>
      </c>
      <c r="G288" s="7">
        <v>15.000000000000027</v>
      </c>
      <c r="H288" s="7">
        <v>58.99999999999995</v>
      </c>
    </row>
    <row r="289" spans="1:8" x14ac:dyDescent="0.25">
      <c r="A289" s="6" t="s">
        <v>590</v>
      </c>
      <c r="B289" s="6">
        <v>22220</v>
      </c>
      <c r="C289" s="6" t="s">
        <v>591</v>
      </c>
      <c r="D289" s="6" t="s">
        <v>2221</v>
      </c>
      <c r="E289" s="10">
        <v>0.28402777777777777</v>
      </c>
      <c r="F289" s="7">
        <v>3.0000000000000693</v>
      </c>
      <c r="G289" s="7">
        <v>55.00000000000005</v>
      </c>
      <c r="H289" s="7">
        <v>117.00000000000006</v>
      </c>
    </row>
    <row r="290" spans="1:8" x14ac:dyDescent="0.25">
      <c r="A290" s="6" t="s">
        <v>812</v>
      </c>
      <c r="B290" s="6">
        <v>26780</v>
      </c>
      <c r="C290" s="6" t="s">
        <v>813</v>
      </c>
      <c r="D290" s="6" t="s">
        <v>2454</v>
      </c>
      <c r="E290" s="10">
        <v>0.28402777777777777</v>
      </c>
      <c r="F290" s="7">
        <v>-17.000000000000021</v>
      </c>
      <c r="G290" s="7">
        <v>52.00000000000005</v>
      </c>
      <c r="H290" s="7">
        <v>129.00000000000003</v>
      </c>
    </row>
    <row r="291" spans="1:8" x14ac:dyDescent="0.25">
      <c r="A291" s="6" t="s">
        <v>1332</v>
      </c>
      <c r="B291" s="6">
        <v>37460</v>
      </c>
      <c r="C291" s="6" t="s">
        <v>1333</v>
      </c>
      <c r="D291" s="6" t="s">
        <v>2495</v>
      </c>
      <c r="E291" s="10">
        <v>0.26111111111111113</v>
      </c>
      <c r="F291" s="7">
        <v>28.999999999999897</v>
      </c>
      <c r="G291" s="7">
        <v>88</v>
      </c>
      <c r="H291" s="7">
        <v>172.00000000000003</v>
      </c>
    </row>
    <row r="292" spans="1:8" x14ac:dyDescent="0.25">
      <c r="A292" s="6" t="s">
        <v>1694</v>
      </c>
      <c r="B292" s="6">
        <v>44980</v>
      </c>
      <c r="C292" s="6" t="s">
        <v>1695</v>
      </c>
      <c r="D292" s="6" t="s">
        <v>2398</v>
      </c>
      <c r="E292" s="10">
        <v>0.27708333333333335</v>
      </c>
      <c r="F292" s="7">
        <v>-4.0000000000000657</v>
      </c>
      <c r="G292" s="7">
        <v>67</v>
      </c>
      <c r="H292" s="7">
        <v>168.00000000000006</v>
      </c>
    </row>
    <row r="293" spans="1:8" x14ac:dyDescent="0.25">
      <c r="A293" s="6" t="s">
        <v>500</v>
      </c>
      <c r="B293" s="6">
        <v>20340</v>
      </c>
      <c r="C293" s="6" t="s">
        <v>501</v>
      </c>
      <c r="D293" s="6" t="s">
        <v>2709</v>
      </c>
      <c r="E293" s="10">
        <v>0.29444444444444445</v>
      </c>
      <c r="F293" s="7">
        <v>-25.000000000000071</v>
      </c>
      <c r="G293" s="7">
        <v>37.000000000000028</v>
      </c>
      <c r="H293" s="7">
        <v>92</v>
      </c>
    </row>
    <row r="294" spans="1:8" x14ac:dyDescent="0.25">
      <c r="A294" s="6" t="s">
        <v>1480</v>
      </c>
      <c r="B294" s="6">
        <v>40500</v>
      </c>
      <c r="C294" s="6" t="s">
        <v>1481</v>
      </c>
      <c r="D294" s="6" t="s">
        <v>2053</v>
      </c>
      <c r="E294" s="10">
        <v>0.25555555555555559</v>
      </c>
      <c r="F294" s="7">
        <v>31.999999999999886</v>
      </c>
      <c r="G294" s="7">
        <v>92.999999999999986</v>
      </c>
      <c r="H294" s="7">
        <v>151.99999999999994</v>
      </c>
    </row>
    <row r="295" spans="1:8" x14ac:dyDescent="0.25">
      <c r="A295" s="6" t="s">
        <v>784</v>
      </c>
      <c r="B295" s="6">
        <v>26260</v>
      </c>
      <c r="C295" s="6" t="s">
        <v>785</v>
      </c>
      <c r="D295" s="6" t="s">
        <v>2771</v>
      </c>
      <c r="E295" s="10">
        <v>0.28263888888888888</v>
      </c>
      <c r="F295" s="7">
        <v>-6.0000000000000586</v>
      </c>
      <c r="G295" s="7">
        <v>57.000000000000043</v>
      </c>
      <c r="H295" s="7">
        <v>117.00000000000006</v>
      </c>
    </row>
    <row r="296" spans="1:8" x14ac:dyDescent="0.25">
      <c r="A296" s="6" t="s">
        <v>656</v>
      </c>
      <c r="B296" s="6">
        <v>23620</v>
      </c>
      <c r="C296" s="6" t="s">
        <v>657</v>
      </c>
      <c r="D296" s="6" t="s">
        <v>2852</v>
      </c>
      <c r="E296" s="10">
        <v>0.29236111111111113</v>
      </c>
      <c r="F296" s="7">
        <v>-30.000000000000053</v>
      </c>
      <c r="G296" s="7">
        <v>42.000000000000014</v>
      </c>
      <c r="H296" s="7">
        <v>114</v>
      </c>
    </row>
    <row r="297" spans="1:8" x14ac:dyDescent="0.25">
      <c r="A297" s="6" t="s">
        <v>598</v>
      </c>
      <c r="B297" s="6">
        <v>22340</v>
      </c>
      <c r="C297" s="6" t="s">
        <v>599</v>
      </c>
      <c r="D297" s="6" t="s">
        <v>2676</v>
      </c>
      <c r="E297" s="10">
        <v>0.29583333333333334</v>
      </c>
      <c r="F297" s="7">
        <v>-18.000000000000014</v>
      </c>
      <c r="G297" s="7">
        <v>36.000000000000028</v>
      </c>
      <c r="H297" s="7">
        <v>89</v>
      </c>
    </row>
    <row r="298" spans="1:8" x14ac:dyDescent="0.25">
      <c r="A298" s="6" t="s">
        <v>1444</v>
      </c>
      <c r="B298" s="6">
        <v>39780</v>
      </c>
      <c r="C298" s="6" t="s">
        <v>1445</v>
      </c>
      <c r="D298" s="6" t="s">
        <v>2903</v>
      </c>
      <c r="E298" s="10">
        <v>0.27847222222222223</v>
      </c>
      <c r="F298" s="7">
        <v>-11.000000000000041</v>
      </c>
      <c r="G298" s="7">
        <v>65.000000000000014</v>
      </c>
      <c r="H298" s="7">
        <v>143.99999999999994</v>
      </c>
    </row>
    <row r="299" spans="1:8" x14ac:dyDescent="0.25">
      <c r="A299" s="6" t="s">
        <v>974</v>
      </c>
      <c r="B299" s="6">
        <v>30140</v>
      </c>
      <c r="C299" s="6" t="s">
        <v>975</v>
      </c>
      <c r="D299" s="6" t="s">
        <v>2729</v>
      </c>
      <c r="E299" s="10">
        <v>0.27569444444444446</v>
      </c>
      <c r="F299" s="7">
        <v>1.999999999999913</v>
      </c>
      <c r="G299" s="7">
        <v>69</v>
      </c>
      <c r="H299" s="7">
        <v>157.99999999999994</v>
      </c>
    </row>
    <row r="300" spans="1:8" x14ac:dyDescent="0.25">
      <c r="A300" s="6" t="s">
        <v>166</v>
      </c>
      <c r="B300" s="6">
        <v>13340</v>
      </c>
      <c r="C300" s="6" t="s">
        <v>167</v>
      </c>
      <c r="D300" s="6" t="s">
        <v>2583</v>
      </c>
      <c r="E300" s="10">
        <v>0.29652777777777778</v>
      </c>
      <c r="F300" s="7">
        <v>-42.000000000000014</v>
      </c>
      <c r="G300" s="7">
        <v>37.000000000000028</v>
      </c>
      <c r="H300" s="7">
        <v>160</v>
      </c>
    </row>
    <row r="301" spans="1:8" x14ac:dyDescent="0.25">
      <c r="A301" s="6" t="s">
        <v>750</v>
      </c>
      <c r="B301" s="6">
        <v>25620</v>
      </c>
      <c r="C301" s="6" t="s">
        <v>751</v>
      </c>
      <c r="D301" s="6" t="s">
        <v>2050</v>
      </c>
      <c r="E301" s="10">
        <v>0.27083333333333331</v>
      </c>
      <c r="F301" s="7">
        <v>16.000000000000021</v>
      </c>
      <c r="G301" s="7">
        <v>74.000000000000057</v>
      </c>
      <c r="H301" s="7">
        <v>145.00000000000006</v>
      </c>
    </row>
    <row r="302" spans="1:8" x14ac:dyDescent="0.25">
      <c r="A302" s="6" t="s">
        <v>1264</v>
      </c>
      <c r="B302" s="6">
        <v>36060</v>
      </c>
      <c r="C302" s="6" t="s">
        <v>1265</v>
      </c>
      <c r="D302" s="6" t="s">
        <v>2384</v>
      </c>
      <c r="E302" s="10">
        <v>0.28958333333333336</v>
      </c>
      <c r="F302" s="7">
        <v>-12.000000000000117</v>
      </c>
      <c r="G302" s="7">
        <v>49.999999999999986</v>
      </c>
      <c r="H302" s="7">
        <v>147.99999999999994</v>
      </c>
    </row>
    <row r="303" spans="1:8" x14ac:dyDescent="0.25">
      <c r="A303" s="6" t="s">
        <v>702</v>
      </c>
      <c r="B303" s="6">
        <v>24620</v>
      </c>
      <c r="C303" s="6" t="s">
        <v>703</v>
      </c>
      <c r="D303" s="6" t="s">
        <v>2216</v>
      </c>
      <c r="E303" s="10">
        <v>0.29375000000000001</v>
      </c>
      <c r="F303" s="7">
        <v>-25.999999999999986</v>
      </c>
      <c r="G303" s="7">
        <v>43.000000000000007</v>
      </c>
      <c r="H303" s="7">
        <v>125.00000000000003</v>
      </c>
    </row>
    <row r="304" spans="1:8" x14ac:dyDescent="0.25">
      <c r="A304" s="6" t="s">
        <v>630</v>
      </c>
      <c r="B304" s="6">
        <v>22980</v>
      </c>
      <c r="C304" s="6" t="s">
        <v>631</v>
      </c>
      <c r="D304" s="6" t="s">
        <v>2159</v>
      </c>
      <c r="E304" s="10">
        <v>0.29722222222222222</v>
      </c>
      <c r="F304" s="7">
        <v>-25.999999999999986</v>
      </c>
      <c r="G304" s="7">
        <v>40.000000000000014</v>
      </c>
      <c r="H304" s="7">
        <v>139.00000000000006</v>
      </c>
    </row>
    <row r="305" spans="1:8" x14ac:dyDescent="0.25">
      <c r="A305" s="6" t="s">
        <v>1852</v>
      </c>
      <c r="B305" s="6">
        <v>48300</v>
      </c>
      <c r="C305" s="6" t="s">
        <v>1853</v>
      </c>
      <c r="D305" s="6" t="s">
        <v>2856</v>
      </c>
      <c r="E305" s="10">
        <v>0.2722222222222222</v>
      </c>
      <c r="F305" s="7">
        <v>10.999999999999961</v>
      </c>
      <c r="G305" s="7">
        <v>70.000000000000071</v>
      </c>
      <c r="H305" s="7">
        <v>132.00000000000009</v>
      </c>
    </row>
    <row r="306" spans="1:8" x14ac:dyDescent="0.25">
      <c r="A306" s="6" t="s">
        <v>1192</v>
      </c>
      <c r="B306" s="6">
        <v>34540</v>
      </c>
      <c r="C306" s="6" t="s">
        <v>1193</v>
      </c>
      <c r="D306" s="6" t="s">
        <v>2749</v>
      </c>
      <c r="E306" s="10">
        <v>0.29305555555555557</v>
      </c>
      <c r="F306" s="7">
        <v>-24.000000000000075</v>
      </c>
      <c r="G306" s="7">
        <v>44</v>
      </c>
      <c r="H306" s="7">
        <v>126.00000000000004</v>
      </c>
    </row>
    <row r="307" spans="1:8" x14ac:dyDescent="0.25">
      <c r="A307" s="6" t="s">
        <v>1004</v>
      </c>
      <c r="B307" s="6">
        <v>30780</v>
      </c>
      <c r="C307" s="6" t="s">
        <v>1005</v>
      </c>
      <c r="D307" s="6" t="s">
        <v>2783</v>
      </c>
      <c r="E307" s="10">
        <v>0.27916666666666667</v>
      </c>
      <c r="F307" s="7">
        <v>10.000000000000044</v>
      </c>
      <c r="G307" s="7">
        <v>64</v>
      </c>
      <c r="H307" s="7">
        <v>124.00000000000003</v>
      </c>
    </row>
    <row r="308" spans="1:8" x14ac:dyDescent="0.25">
      <c r="A308" s="6" t="s">
        <v>64</v>
      </c>
      <c r="B308" s="6">
        <v>11220</v>
      </c>
      <c r="C308" s="6" t="s">
        <v>65</v>
      </c>
      <c r="D308" s="6" t="s">
        <v>2466</v>
      </c>
      <c r="E308" s="10">
        <v>0.26944444444444443</v>
      </c>
      <c r="F308" s="7">
        <v>4.9999999999999822</v>
      </c>
      <c r="G308" s="7">
        <v>78.000000000000043</v>
      </c>
      <c r="H308" s="7">
        <v>154</v>
      </c>
    </row>
    <row r="309" spans="1:8" x14ac:dyDescent="0.25">
      <c r="A309" s="6" t="s">
        <v>1534</v>
      </c>
      <c r="B309" s="6">
        <v>41700</v>
      </c>
      <c r="C309" s="6" t="s">
        <v>1535</v>
      </c>
      <c r="D309" s="6" t="s">
        <v>2333</v>
      </c>
      <c r="E309" s="10">
        <v>0.29652777777777778</v>
      </c>
      <c r="F309" s="7">
        <v>-17.000000000000021</v>
      </c>
      <c r="G309" s="7">
        <v>41.000000000000014</v>
      </c>
      <c r="H309" s="7">
        <v>118.99999999999997</v>
      </c>
    </row>
    <row r="310" spans="1:8" x14ac:dyDescent="0.25">
      <c r="A310" s="6" t="s">
        <v>1358</v>
      </c>
      <c r="B310" s="6">
        <v>37940</v>
      </c>
      <c r="C310" s="6" t="s">
        <v>1359</v>
      </c>
      <c r="D310" s="6" t="s">
        <v>2832</v>
      </c>
      <c r="E310" s="10">
        <v>0.30277777777777776</v>
      </c>
      <c r="F310" s="7">
        <v>-37.000000000000028</v>
      </c>
      <c r="G310" s="7">
        <v>30.000000000000053</v>
      </c>
      <c r="H310" s="7">
        <v>178.00000000000009</v>
      </c>
    </row>
    <row r="311" spans="1:8" x14ac:dyDescent="0.25">
      <c r="A311" s="6" t="s">
        <v>1318</v>
      </c>
      <c r="B311" s="6">
        <v>37140</v>
      </c>
      <c r="C311" s="6" t="s">
        <v>1319</v>
      </c>
      <c r="D311" s="6" t="s">
        <v>2450</v>
      </c>
      <c r="E311" s="10">
        <v>0.26874999999999999</v>
      </c>
      <c r="F311" s="7">
        <v>12.999999999999954</v>
      </c>
      <c r="G311" s="7">
        <v>75.000000000000057</v>
      </c>
      <c r="H311" s="7">
        <v>149.00000000000003</v>
      </c>
    </row>
    <row r="312" spans="1:8" x14ac:dyDescent="0.25">
      <c r="A312" s="6" t="s">
        <v>162</v>
      </c>
      <c r="B312" s="6">
        <v>13260</v>
      </c>
      <c r="C312" s="6" t="s">
        <v>163</v>
      </c>
      <c r="D312" s="6" t="s">
        <v>2169</v>
      </c>
      <c r="E312" s="10">
        <v>0.30416666666666664</v>
      </c>
      <c r="F312" s="7">
        <v>-51.999999999999972</v>
      </c>
      <c r="G312" s="7">
        <v>28.00000000000006</v>
      </c>
      <c r="H312" s="7">
        <v>101.00000000000003</v>
      </c>
    </row>
    <row r="313" spans="1:8" x14ac:dyDescent="0.25">
      <c r="A313" s="6" t="s">
        <v>1760</v>
      </c>
      <c r="B313" s="6">
        <v>46260</v>
      </c>
      <c r="C313" s="6" t="s">
        <v>1761</v>
      </c>
      <c r="D313" s="6" t="s">
        <v>2701</v>
      </c>
      <c r="E313" s="10">
        <v>0.26041666666666669</v>
      </c>
      <c r="F313" s="7">
        <v>33.999999999999957</v>
      </c>
      <c r="G313" s="7">
        <v>92</v>
      </c>
      <c r="H313" s="7">
        <v>213.99999999999994</v>
      </c>
    </row>
    <row r="314" spans="1:8" x14ac:dyDescent="0.25">
      <c r="A314" s="6" t="s">
        <v>1792</v>
      </c>
      <c r="B314" s="6">
        <v>46900</v>
      </c>
      <c r="C314" s="6" t="s">
        <v>1793</v>
      </c>
      <c r="D314" s="6" t="s">
        <v>2560</v>
      </c>
      <c r="E314" s="10">
        <v>0.2986111111111111</v>
      </c>
      <c r="F314" s="7">
        <v>-28.00000000000006</v>
      </c>
      <c r="G314" s="7">
        <v>26.999999999999986</v>
      </c>
      <c r="H314" s="7">
        <v>57.999999999999957</v>
      </c>
    </row>
    <row r="315" spans="1:8" x14ac:dyDescent="0.25">
      <c r="A315" s="6" t="s">
        <v>528</v>
      </c>
      <c r="B315" s="6">
        <v>20940</v>
      </c>
      <c r="C315" s="6" t="s">
        <v>529</v>
      </c>
      <c r="D315" s="6" t="s">
        <v>2070</v>
      </c>
      <c r="E315" s="10">
        <v>0.26041666666666669</v>
      </c>
      <c r="F315" s="7">
        <v>-4.0000000000000657</v>
      </c>
      <c r="G315" s="7">
        <v>89</v>
      </c>
      <c r="H315" s="7">
        <v>161</v>
      </c>
    </row>
    <row r="316" spans="1:8" x14ac:dyDescent="0.25">
      <c r="A316" s="6" t="s">
        <v>676</v>
      </c>
      <c r="B316" s="6">
        <v>24100</v>
      </c>
      <c r="C316" s="6" t="s">
        <v>677</v>
      </c>
      <c r="D316" s="6" t="s">
        <v>2016</v>
      </c>
      <c r="E316" s="10">
        <v>0.27013888888888887</v>
      </c>
      <c r="F316" s="7">
        <v>11.999999999999957</v>
      </c>
      <c r="G316" s="7">
        <v>75.000000000000057</v>
      </c>
      <c r="H316" s="7">
        <v>172.00000000000003</v>
      </c>
    </row>
    <row r="317" spans="1:8" x14ac:dyDescent="0.25">
      <c r="A317" s="6" t="s">
        <v>1262</v>
      </c>
      <c r="B317" s="6">
        <v>36020</v>
      </c>
      <c r="C317" s="6" t="s">
        <v>1263</v>
      </c>
      <c r="D317" s="6" t="s">
        <v>2104</v>
      </c>
      <c r="E317" s="10">
        <v>0.27847222222222223</v>
      </c>
      <c r="F317" s="7">
        <v>-6.0000000000000586</v>
      </c>
      <c r="G317" s="7">
        <v>63.000000000000021</v>
      </c>
      <c r="H317" s="7">
        <v>163.00000000000006</v>
      </c>
    </row>
    <row r="318" spans="1:8" x14ac:dyDescent="0.25">
      <c r="A318" s="6" t="s">
        <v>654</v>
      </c>
      <c r="B318" s="6">
        <v>23580</v>
      </c>
      <c r="C318" s="6" t="s">
        <v>655</v>
      </c>
      <c r="D318" s="6" t="s">
        <v>2641</v>
      </c>
      <c r="E318" s="10">
        <v>0.29722222222222222</v>
      </c>
      <c r="F318" s="7">
        <v>-10.999999999999961</v>
      </c>
      <c r="G318" s="7">
        <v>40.000000000000014</v>
      </c>
      <c r="H318" s="7">
        <v>119.00000000000006</v>
      </c>
    </row>
    <row r="319" spans="1:8" x14ac:dyDescent="0.25">
      <c r="A319" s="6" t="s">
        <v>376</v>
      </c>
      <c r="B319" s="6">
        <v>17820</v>
      </c>
      <c r="C319" s="6" t="s">
        <v>377</v>
      </c>
      <c r="D319" s="6" t="s">
        <v>2787</v>
      </c>
      <c r="E319" s="10">
        <v>0.27152777777777776</v>
      </c>
      <c r="F319" s="7">
        <v>15.000000000000027</v>
      </c>
      <c r="G319" s="7">
        <v>76.000000000000057</v>
      </c>
      <c r="H319" s="7">
        <v>145.00000000000006</v>
      </c>
    </row>
    <row r="320" spans="1:8" x14ac:dyDescent="0.25">
      <c r="A320" s="6" t="s">
        <v>410</v>
      </c>
      <c r="B320" s="6">
        <v>18500</v>
      </c>
      <c r="C320" s="6" t="s">
        <v>411</v>
      </c>
      <c r="D320" s="6" t="s">
        <v>2914</v>
      </c>
      <c r="E320" s="10">
        <v>0.27777777777777779</v>
      </c>
      <c r="F320" s="7">
        <v>2.9999999999999094</v>
      </c>
      <c r="G320" s="7">
        <v>64</v>
      </c>
      <c r="H320" s="7">
        <v>125.00000000000003</v>
      </c>
    </row>
    <row r="321" spans="1:8" x14ac:dyDescent="0.25">
      <c r="A321" s="6" t="s">
        <v>1518</v>
      </c>
      <c r="B321" s="6">
        <v>41260</v>
      </c>
      <c r="C321" s="6" t="s">
        <v>1519</v>
      </c>
      <c r="D321" s="6" t="s">
        <v>2870</v>
      </c>
      <c r="E321" s="10">
        <v>0.28194444444444444</v>
      </c>
      <c r="F321" s="7">
        <v>-3.0000000000000693</v>
      </c>
      <c r="G321" s="7">
        <v>56.000000000000036</v>
      </c>
      <c r="H321" s="7">
        <v>201.00000000000009</v>
      </c>
    </row>
    <row r="322" spans="1:8" x14ac:dyDescent="0.25">
      <c r="A322" s="6" t="s">
        <v>408</v>
      </c>
      <c r="B322" s="6">
        <v>18460</v>
      </c>
      <c r="C322" s="6" t="s">
        <v>409</v>
      </c>
      <c r="D322" s="6" t="s">
        <v>2639</v>
      </c>
      <c r="E322" s="10">
        <v>0.29652777777777778</v>
      </c>
      <c r="F322" s="7">
        <v>-16.000000000000021</v>
      </c>
      <c r="G322" s="7">
        <v>37.000000000000028</v>
      </c>
      <c r="H322" s="7">
        <v>98.000000000000057</v>
      </c>
    </row>
    <row r="323" spans="1:8" x14ac:dyDescent="0.25">
      <c r="A323" s="6" t="s">
        <v>1010</v>
      </c>
      <c r="B323" s="6">
        <v>30900</v>
      </c>
      <c r="C323" s="6" t="s">
        <v>1011</v>
      </c>
      <c r="D323" s="6" t="s">
        <v>2793</v>
      </c>
      <c r="E323" s="10">
        <v>0.3034722222222222</v>
      </c>
      <c r="F323" s="7">
        <v>-46.999999999999993</v>
      </c>
      <c r="G323" s="7">
        <v>26.000000000000068</v>
      </c>
      <c r="H323" s="7">
        <v>176</v>
      </c>
    </row>
    <row r="324" spans="1:8" x14ac:dyDescent="0.25">
      <c r="A324" s="6" t="s">
        <v>888</v>
      </c>
      <c r="B324" s="6">
        <v>28380</v>
      </c>
      <c r="C324" s="6" t="s">
        <v>889</v>
      </c>
      <c r="D324" s="6" t="s">
        <v>2241</v>
      </c>
      <c r="E324" s="10">
        <v>0.2722222222222222</v>
      </c>
      <c r="F324" s="7">
        <v>2.9999999999999893</v>
      </c>
      <c r="G324" s="7">
        <v>70.000000000000071</v>
      </c>
      <c r="H324" s="7">
        <v>129.00000000000011</v>
      </c>
    </row>
    <row r="325" spans="1:8" x14ac:dyDescent="0.25">
      <c r="A325" s="6" t="s">
        <v>876</v>
      </c>
      <c r="B325" s="6">
        <v>28100</v>
      </c>
      <c r="C325" s="6" t="s">
        <v>877</v>
      </c>
      <c r="D325" s="6" t="s">
        <v>1965</v>
      </c>
      <c r="E325" s="10">
        <v>0.26597222222222222</v>
      </c>
      <c r="F325" s="7">
        <v>8.999999999999968</v>
      </c>
      <c r="G325" s="7">
        <v>81.000000000000028</v>
      </c>
      <c r="H325" s="7">
        <v>172.00000000000003</v>
      </c>
    </row>
    <row r="326" spans="1:8" x14ac:dyDescent="0.25">
      <c r="A326" s="6" t="s">
        <v>340</v>
      </c>
      <c r="B326" s="6">
        <v>17060</v>
      </c>
      <c r="C326" s="6" t="s">
        <v>341</v>
      </c>
      <c r="D326" s="6" t="s">
        <v>2172</v>
      </c>
      <c r="E326" s="10">
        <v>0.29444444444444445</v>
      </c>
      <c r="F326" s="7">
        <v>-26.999999999999986</v>
      </c>
      <c r="G326" s="7">
        <v>41.000000000000014</v>
      </c>
      <c r="H326" s="7">
        <v>161.99999999999997</v>
      </c>
    </row>
    <row r="327" spans="1:8" x14ac:dyDescent="0.25">
      <c r="A327" s="6" t="s">
        <v>1520</v>
      </c>
      <c r="B327" s="6">
        <v>41420</v>
      </c>
      <c r="C327" s="6" t="s">
        <v>1521</v>
      </c>
      <c r="D327" s="6" t="s">
        <v>2387</v>
      </c>
      <c r="E327" s="10">
        <v>0.27986111111111112</v>
      </c>
      <c r="F327" s="7">
        <v>0.99999999999999645</v>
      </c>
      <c r="G327" s="7">
        <v>62.000000000000014</v>
      </c>
      <c r="H327" s="7">
        <v>138</v>
      </c>
    </row>
    <row r="328" spans="1:8" x14ac:dyDescent="0.25">
      <c r="A328" s="6" t="s">
        <v>1222</v>
      </c>
      <c r="B328" s="6">
        <v>35140</v>
      </c>
      <c r="C328" s="6" t="s">
        <v>1223</v>
      </c>
      <c r="D328" s="6" t="s">
        <v>2008</v>
      </c>
      <c r="E328" s="10">
        <v>0.29097222222222224</v>
      </c>
      <c r="F328" s="7">
        <v>-19.000000000000014</v>
      </c>
      <c r="G328" s="7">
        <v>48.999999999999986</v>
      </c>
      <c r="H328" s="7">
        <v>143.99999999999994</v>
      </c>
    </row>
    <row r="329" spans="1:8" x14ac:dyDescent="0.25">
      <c r="A329" s="6" t="s">
        <v>1266</v>
      </c>
      <c r="B329" s="6">
        <v>36100</v>
      </c>
      <c r="C329" s="6" t="s">
        <v>1267</v>
      </c>
      <c r="D329" s="6" t="s">
        <v>2291</v>
      </c>
      <c r="E329" s="10">
        <v>0.29236111111111113</v>
      </c>
      <c r="F329" s="7">
        <v>-15.000000000000027</v>
      </c>
      <c r="G329" s="7">
        <v>46.999999999999993</v>
      </c>
      <c r="H329" s="7">
        <v>117.99999999999999</v>
      </c>
    </row>
    <row r="330" spans="1:8" x14ac:dyDescent="0.25">
      <c r="A330" s="6" t="s">
        <v>514</v>
      </c>
      <c r="B330" s="6">
        <v>20620</v>
      </c>
      <c r="C330" s="6" t="s">
        <v>515</v>
      </c>
      <c r="D330" s="6" t="s">
        <v>2137</v>
      </c>
      <c r="E330" s="10">
        <v>0.28750000000000003</v>
      </c>
      <c r="F330" s="7">
        <v>-25.000000000000071</v>
      </c>
      <c r="G330" s="7">
        <v>52.999999999999972</v>
      </c>
      <c r="H330" s="7">
        <v>169.99999999999994</v>
      </c>
    </row>
    <row r="331" spans="1:8" x14ac:dyDescent="0.25">
      <c r="A331" s="6" t="s">
        <v>1028</v>
      </c>
      <c r="B331" s="6">
        <v>31300</v>
      </c>
      <c r="C331" s="6" t="s">
        <v>1029</v>
      </c>
      <c r="D331" s="6" t="s">
        <v>2237</v>
      </c>
      <c r="E331" s="10">
        <v>0.28333333333333333</v>
      </c>
      <c r="F331" s="7">
        <v>10.000000000000044</v>
      </c>
      <c r="G331" s="7">
        <v>59.000000000000036</v>
      </c>
      <c r="H331" s="7">
        <v>124.00000000000003</v>
      </c>
    </row>
    <row r="332" spans="1:8" x14ac:dyDescent="0.25">
      <c r="A332" s="6" t="s">
        <v>1804</v>
      </c>
      <c r="B332" s="6">
        <v>47260</v>
      </c>
      <c r="C332" s="6" t="s">
        <v>1805</v>
      </c>
      <c r="D332" s="6" t="s">
        <v>2080</v>
      </c>
      <c r="E332" s="10">
        <v>0.27569444444444446</v>
      </c>
      <c r="F332" s="7">
        <v>3.9999999999999858</v>
      </c>
      <c r="G332" s="7">
        <v>71</v>
      </c>
      <c r="H332" s="7">
        <v>146.99999999999994</v>
      </c>
    </row>
    <row r="333" spans="1:8" x14ac:dyDescent="0.25">
      <c r="A333" s="6" t="s">
        <v>1372</v>
      </c>
      <c r="B333" s="6">
        <v>38220</v>
      </c>
      <c r="C333" s="6" t="s">
        <v>1373</v>
      </c>
      <c r="D333" s="6" t="s">
        <v>2255</v>
      </c>
      <c r="E333" s="10">
        <v>0.27847222222222223</v>
      </c>
      <c r="F333" s="7">
        <v>-1.9999999999999929</v>
      </c>
      <c r="G333" s="7">
        <v>64</v>
      </c>
      <c r="H333" s="7">
        <v>125.00000000000003</v>
      </c>
    </row>
    <row r="334" spans="1:8" x14ac:dyDescent="0.25">
      <c r="A334" s="6" t="s">
        <v>1728</v>
      </c>
      <c r="B334" s="6">
        <v>45640</v>
      </c>
      <c r="C334" s="6" t="s">
        <v>1729</v>
      </c>
      <c r="D334" s="6" t="s">
        <v>2542</v>
      </c>
      <c r="E334" s="10">
        <v>0.28680555555555554</v>
      </c>
      <c r="F334" s="7">
        <v>-0.99999999999991651</v>
      </c>
      <c r="G334" s="7">
        <v>55.00000000000005</v>
      </c>
      <c r="H334" s="7">
        <v>121.00000000000006</v>
      </c>
    </row>
    <row r="335" spans="1:8" x14ac:dyDescent="0.25">
      <c r="A335" s="6" t="s">
        <v>1442</v>
      </c>
      <c r="B335" s="6">
        <v>39740</v>
      </c>
      <c r="C335" s="6" t="s">
        <v>1443</v>
      </c>
      <c r="D335" s="6" t="s">
        <v>1994</v>
      </c>
      <c r="E335" s="10">
        <v>0.27499999999999997</v>
      </c>
      <c r="F335" s="7">
        <v>3.0000000000000693</v>
      </c>
      <c r="G335" s="7">
        <v>71.000000000000071</v>
      </c>
      <c r="H335" s="7">
        <v>161</v>
      </c>
    </row>
    <row r="336" spans="1:8" x14ac:dyDescent="0.25">
      <c r="A336" s="6" t="s">
        <v>1584</v>
      </c>
      <c r="B336" s="6">
        <v>42700</v>
      </c>
      <c r="C336" s="6" t="s">
        <v>1585</v>
      </c>
      <c r="D336" s="6" t="s">
        <v>2408</v>
      </c>
      <c r="E336" s="10">
        <v>0.29097222222222224</v>
      </c>
      <c r="F336" s="7">
        <v>-9.000000000000048</v>
      </c>
      <c r="G336" s="7">
        <v>45</v>
      </c>
      <c r="H336" s="7">
        <v>117.99999999999999</v>
      </c>
    </row>
    <row r="337" spans="1:8" x14ac:dyDescent="0.25">
      <c r="A337" s="6" t="s">
        <v>738</v>
      </c>
      <c r="B337" s="6">
        <v>25380</v>
      </c>
      <c r="C337" s="6" t="s">
        <v>739</v>
      </c>
      <c r="D337" s="6" t="s">
        <v>2135</v>
      </c>
      <c r="E337" s="10">
        <v>0.26805555555555555</v>
      </c>
      <c r="F337" s="7">
        <v>14.999999999999947</v>
      </c>
      <c r="G337" s="7">
        <v>77.000000000000043</v>
      </c>
      <c r="H337" s="7">
        <v>151.00000000000003</v>
      </c>
    </row>
    <row r="338" spans="1:8" x14ac:dyDescent="0.25">
      <c r="A338" s="6" t="s">
        <v>92</v>
      </c>
      <c r="B338" s="6">
        <v>11780</v>
      </c>
      <c r="C338" s="6" t="s">
        <v>93</v>
      </c>
      <c r="D338" s="6" t="s">
        <v>2141</v>
      </c>
      <c r="E338" s="10">
        <v>0.28819444444444448</v>
      </c>
      <c r="F338" s="7">
        <v>-19.000000000000092</v>
      </c>
      <c r="G338" s="7">
        <v>51.999999999999972</v>
      </c>
      <c r="H338" s="7">
        <v>161</v>
      </c>
    </row>
    <row r="339" spans="1:8" x14ac:dyDescent="0.25">
      <c r="A339" s="6" t="s">
        <v>880</v>
      </c>
      <c r="B339" s="6">
        <v>28180</v>
      </c>
      <c r="C339" s="6" t="s">
        <v>881</v>
      </c>
      <c r="D339" s="6" t="s">
        <v>2780</v>
      </c>
      <c r="E339" s="10">
        <v>0.2722222222222222</v>
      </c>
      <c r="F339" s="7">
        <v>14.999999999999947</v>
      </c>
      <c r="G339" s="7">
        <v>73.000000000000057</v>
      </c>
      <c r="H339" s="7">
        <v>160.00000000000006</v>
      </c>
    </row>
    <row r="340" spans="1:8" x14ac:dyDescent="0.25">
      <c r="A340" s="6" t="s">
        <v>1734</v>
      </c>
      <c r="B340" s="6">
        <v>45740</v>
      </c>
      <c r="C340" s="6" t="s">
        <v>1735</v>
      </c>
      <c r="D340" s="6" t="s">
        <v>2592</v>
      </c>
      <c r="E340" s="10">
        <v>0.29583333333333334</v>
      </c>
      <c r="F340" s="7">
        <v>-13.000000000000034</v>
      </c>
      <c r="G340" s="7">
        <v>37.000000000000028</v>
      </c>
      <c r="H340" s="7">
        <v>122.99999999999996</v>
      </c>
    </row>
    <row r="341" spans="1:8" x14ac:dyDescent="0.25">
      <c r="A341" s="6" t="s">
        <v>1572</v>
      </c>
      <c r="B341" s="6">
        <v>42500</v>
      </c>
      <c r="C341" s="6" t="s">
        <v>1573</v>
      </c>
      <c r="D341" s="6" t="s">
        <v>1985</v>
      </c>
      <c r="E341" s="10">
        <v>0.30208333333333331</v>
      </c>
      <c r="F341" s="7">
        <v>-48.999999999999986</v>
      </c>
      <c r="G341" s="7">
        <v>33.000000000000043</v>
      </c>
      <c r="H341" s="7">
        <v>233.00000000000006</v>
      </c>
    </row>
    <row r="342" spans="1:8" x14ac:dyDescent="0.25">
      <c r="A342" s="6" t="s">
        <v>44</v>
      </c>
      <c r="B342" s="6">
        <v>10860</v>
      </c>
      <c r="C342" s="6" t="s">
        <v>45</v>
      </c>
      <c r="D342" s="6" t="s">
        <v>2876</v>
      </c>
      <c r="E342" s="10">
        <v>0.2951388888888889</v>
      </c>
      <c r="F342" s="7">
        <v>-16.000000000000021</v>
      </c>
      <c r="G342" s="7">
        <v>39.000000000000021</v>
      </c>
      <c r="H342" s="7">
        <v>86.000000000000014</v>
      </c>
    </row>
    <row r="343" spans="1:8" x14ac:dyDescent="0.25">
      <c r="A343" s="6" t="s">
        <v>1666</v>
      </c>
      <c r="B343" s="6">
        <v>44380</v>
      </c>
      <c r="C343" s="6" t="s">
        <v>1667</v>
      </c>
      <c r="D343" s="6" t="s">
        <v>2499</v>
      </c>
      <c r="E343" s="10">
        <v>0.28888888888888892</v>
      </c>
      <c r="F343" s="7">
        <v>-11.000000000000041</v>
      </c>
      <c r="G343" s="7">
        <v>51.999999999999972</v>
      </c>
      <c r="H343" s="7">
        <v>116</v>
      </c>
    </row>
    <row r="344" spans="1:8" x14ac:dyDescent="0.25">
      <c r="A344" s="6" t="s">
        <v>848</v>
      </c>
      <c r="B344" s="6">
        <v>27500</v>
      </c>
      <c r="C344" s="6" t="s">
        <v>849</v>
      </c>
      <c r="D344" s="6" t="s">
        <v>2759</v>
      </c>
      <c r="E344" s="10">
        <v>0.26874999999999999</v>
      </c>
      <c r="F344" s="7">
        <v>8.999999999999968</v>
      </c>
      <c r="G344" s="7">
        <v>79.000000000000043</v>
      </c>
      <c r="H344" s="7">
        <v>187.00000000000006</v>
      </c>
    </row>
    <row r="345" spans="1:8" x14ac:dyDescent="0.25">
      <c r="A345" s="6" t="s">
        <v>214</v>
      </c>
      <c r="B345" s="6">
        <v>14340</v>
      </c>
      <c r="C345" s="6" t="s">
        <v>215</v>
      </c>
      <c r="D345" s="6" t="s">
        <v>2190</v>
      </c>
      <c r="E345" s="10">
        <v>0.28263888888888888</v>
      </c>
      <c r="F345" s="7">
        <v>-2.0000000000000728</v>
      </c>
      <c r="G345" s="7">
        <v>59.000000000000036</v>
      </c>
      <c r="H345" s="7">
        <v>115.00000000000007</v>
      </c>
    </row>
    <row r="346" spans="1:8" x14ac:dyDescent="0.25">
      <c r="A346" s="6" t="s">
        <v>1822</v>
      </c>
      <c r="B346" s="6">
        <v>47620</v>
      </c>
      <c r="C346" s="6" t="s">
        <v>1823</v>
      </c>
      <c r="D346" s="6" t="s">
        <v>2716</v>
      </c>
      <c r="E346" s="10">
        <v>0.28333333333333333</v>
      </c>
      <c r="F346" s="7">
        <v>-10.000000000000044</v>
      </c>
      <c r="G346" s="7">
        <v>56.000000000000036</v>
      </c>
      <c r="H346" s="7">
        <v>138.00000000000006</v>
      </c>
    </row>
    <row r="347" spans="1:8" x14ac:dyDescent="0.25">
      <c r="A347" s="6" t="s">
        <v>1820</v>
      </c>
      <c r="B347" s="6">
        <v>47580</v>
      </c>
      <c r="C347" s="6" t="s">
        <v>1821</v>
      </c>
      <c r="D347" s="6" t="s">
        <v>2753</v>
      </c>
      <c r="E347" s="10">
        <v>0.29652777777777778</v>
      </c>
      <c r="F347" s="7">
        <v>-16.99999999999994</v>
      </c>
      <c r="G347" s="7">
        <v>39.000000000000021</v>
      </c>
      <c r="H347" s="7">
        <v>109</v>
      </c>
    </row>
    <row r="348" spans="1:8" x14ac:dyDescent="0.25">
      <c r="A348" s="6" t="s">
        <v>1790</v>
      </c>
      <c r="B348" s="6">
        <v>46860</v>
      </c>
      <c r="C348" s="6" t="s">
        <v>1791</v>
      </c>
      <c r="D348" s="6" t="s">
        <v>2814</v>
      </c>
      <c r="E348" s="10">
        <v>0.28472222222222221</v>
      </c>
      <c r="F348" s="7">
        <v>-23</v>
      </c>
      <c r="G348" s="7">
        <v>50.000000000000057</v>
      </c>
      <c r="H348" s="7">
        <v>112.00000000000007</v>
      </c>
    </row>
    <row r="349" spans="1:8" x14ac:dyDescent="0.25">
      <c r="A349" s="6" t="s">
        <v>368</v>
      </c>
      <c r="B349" s="6">
        <v>17660</v>
      </c>
      <c r="C349" s="6" t="s">
        <v>369</v>
      </c>
      <c r="D349" s="6" t="s">
        <v>2226</v>
      </c>
      <c r="E349" s="10">
        <v>0.26250000000000001</v>
      </c>
      <c r="F349" s="7">
        <v>18.999999999999932</v>
      </c>
      <c r="G349" s="7">
        <v>87.000000000000014</v>
      </c>
      <c r="H349" s="7">
        <v>171.00000000000006</v>
      </c>
    </row>
    <row r="350" spans="1:8" x14ac:dyDescent="0.25">
      <c r="A350" s="6" t="s">
        <v>442</v>
      </c>
      <c r="B350" s="6">
        <v>19180</v>
      </c>
      <c r="C350" s="6" t="s">
        <v>443</v>
      </c>
      <c r="D350" s="6" t="s">
        <v>2039</v>
      </c>
      <c r="E350" s="10">
        <v>0.26527777777777778</v>
      </c>
      <c r="F350" s="7">
        <v>19.999999999999929</v>
      </c>
      <c r="G350" s="7">
        <v>82.000000000000028</v>
      </c>
      <c r="H350" s="7">
        <v>177.00000000000009</v>
      </c>
    </row>
    <row r="351" spans="1:8" x14ac:dyDescent="0.25">
      <c r="A351" s="6" t="s">
        <v>264</v>
      </c>
      <c r="B351" s="6">
        <v>15460</v>
      </c>
      <c r="C351" s="6" t="s">
        <v>265</v>
      </c>
      <c r="D351" s="6" t="s">
        <v>2680</v>
      </c>
      <c r="E351" s="10">
        <v>0.27499999999999997</v>
      </c>
      <c r="F351" s="7">
        <v>-8.999999999999968</v>
      </c>
      <c r="G351" s="7">
        <v>65.000000000000085</v>
      </c>
      <c r="H351" s="7">
        <v>174.00000000000011</v>
      </c>
    </row>
    <row r="352" spans="1:8" x14ac:dyDescent="0.25">
      <c r="A352" s="6" t="s">
        <v>218</v>
      </c>
      <c r="B352" s="6">
        <v>14420</v>
      </c>
      <c r="C352" s="6" t="s">
        <v>219</v>
      </c>
      <c r="D352" s="6" t="s">
        <v>2746</v>
      </c>
      <c r="E352" s="10">
        <v>0.30416666666666664</v>
      </c>
      <c r="F352" s="7">
        <v>-34.000000000000043</v>
      </c>
      <c r="G352" s="7">
        <v>23.000000000000078</v>
      </c>
      <c r="H352" s="7">
        <v>91.000000000000071</v>
      </c>
    </row>
    <row r="353" spans="1:8" x14ac:dyDescent="0.25">
      <c r="A353" s="6" t="s">
        <v>1072</v>
      </c>
      <c r="B353" s="6">
        <v>32180</v>
      </c>
      <c r="C353" s="6" t="s">
        <v>1073</v>
      </c>
      <c r="D353" s="6" t="s">
        <v>2595</v>
      </c>
      <c r="E353" s="10">
        <v>0.28125</v>
      </c>
      <c r="F353" s="7">
        <v>-12.000000000000037</v>
      </c>
      <c r="G353" s="7">
        <v>55.00000000000005</v>
      </c>
      <c r="H353" s="7">
        <v>184.99999999999997</v>
      </c>
    </row>
    <row r="354" spans="1:8" x14ac:dyDescent="0.25">
      <c r="A354" s="6" t="s">
        <v>202</v>
      </c>
      <c r="B354" s="6">
        <v>14100</v>
      </c>
      <c r="C354" s="6" t="s">
        <v>203</v>
      </c>
      <c r="D354" s="6" t="s">
        <v>2791</v>
      </c>
      <c r="E354" s="10">
        <v>0.27569444444444446</v>
      </c>
      <c r="F354" s="7">
        <v>12.999999999999954</v>
      </c>
      <c r="G354" s="7">
        <v>68</v>
      </c>
      <c r="H354" s="7">
        <v>181</v>
      </c>
    </row>
    <row r="355" spans="1:8" x14ac:dyDescent="0.25">
      <c r="A355" s="6" t="s">
        <v>1312</v>
      </c>
      <c r="B355" s="6">
        <v>37020</v>
      </c>
      <c r="C355" s="6" t="s">
        <v>1313</v>
      </c>
      <c r="D355" s="6" t="s">
        <v>2420</v>
      </c>
      <c r="E355" s="10">
        <v>0.29722222222222222</v>
      </c>
      <c r="F355" s="7">
        <v>-24.999999999999993</v>
      </c>
      <c r="G355" s="7">
        <v>43.000000000000007</v>
      </c>
      <c r="H355" s="7">
        <v>140.99999999999997</v>
      </c>
    </row>
    <row r="356" spans="1:8" x14ac:dyDescent="0.25">
      <c r="A356" s="6" t="s">
        <v>1720</v>
      </c>
      <c r="B356" s="6">
        <v>45520</v>
      </c>
      <c r="C356" s="6" t="s">
        <v>1721</v>
      </c>
      <c r="D356" s="6" t="s">
        <v>2085</v>
      </c>
      <c r="E356" s="10">
        <v>0.27499999999999997</v>
      </c>
      <c r="F356" s="7">
        <v>11.000000000000041</v>
      </c>
      <c r="G356" s="7">
        <v>64.000000000000085</v>
      </c>
      <c r="H356" s="7">
        <v>121.00000000000006</v>
      </c>
    </row>
    <row r="357" spans="1:8" x14ac:dyDescent="0.25">
      <c r="A357" s="6" t="s">
        <v>920</v>
      </c>
      <c r="B357" s="6">
        <v>29060</v>
      </c>
      <c r="C357" s="6" t="s">
        <v>921</v>
      </c>
      <c r="D357" s="6" t="s">
        <v>2060</v>
      </c>
      <c r="E357" s="10">
        <v>0.26180555555555557</v>
      </c>
      <c r="F357" s="7">
        <v>32.999999999999964</v>
      </c>
      <c r="G357" s="7">
        <v>91</v>
      </c>
      <c r="H357" s="7">
        <v>155</v>
      </c>
    </row>
    <row r="358" spans="1:8" x14ac:dyDescent="0.25">
      <c r="A358" s="6" t="s">
        <v>642</v>
      </c>
      <c r="B358" s="6">
        <v>23340</v>
      </c>
      <c r="C358" s="6" t="s">
        <v>643</v>
      </c>
      <c r="D358" s="6" t="s">
        <v>2432</v>
      </c>
      <c r="E358" s="10">
        <v>0.2902777777777778</v>
      </c>
      <c r="F358" s="7">
        <v>-24.000000000000075</v>
      </c>
      <c r="G358" s="7">
        <v>43.000000000000007</v>
      </c>
      <c r="H358" s="7">
        <v>110.00000000000001</v>
      </c>
    </row>
    <row r="359" spans="1:8" x14ac:dyDescent="0.25">
      <c r="A359" s="6" t="s">
        <v>1498</v>
      </c>
      <c r="B359" s="6">
        <v>40820</v>
      </c>
      <c r="C359" s="6" t="s">
        <v>1499</v>
      </c>
      <c r="D359" s="6" t="s">
        <v>2530</v>
      </c>
      <c r="E359" s="10">
        <v>0.27986111111111112</v>
      </c>
      <c r="F359" s="7">
        <v>9.9999999999999645</v>
      </c>
      <c r="G359" s="7">
        <v>60.000000000000021</v>
      </c>
      <c r="H359" s="7">
        <v>177</v>
      </c>
    </row>
    <row r="360" spans="1:8" x14ac:dyDescent="0.25">
      <c r="A360" s="6" t="s">
        <v>1692</v>
      </c>
      <c r="B360" s="6">
        <v>44940</v>
      </c>
      <c r="C360" s="6" t="s">
        <v>1693</v>
      </c>
      <c r="D360" s="6" t="s">
        <v>2176</v>
      </c>
      <c r="E360" s="10">
        <v>0.28750000000000003</v>
      </c>
      <c r="F360" s="7">
        <v>0.99999999999991651</v>
      </c>
      <c r="G360" s="7">
        <v>50.999999999999979</v>
      </c>
      <c r="H360" s="7">
        <v>113</v>
      </c>
    </row>
    <row r="361" spans="1:8" x14ac:dyDescent="0.25">
      <c r="A361" s="6" t="s">
        <v>518</v>
      </c>
      <c r="B361" s="6">
        <v>20700</v>
      </c>
      <c r="C361" s="6" t="s">
        <v>519</v>
      </c>
      <c r="D361" s="6" t="s">
        <v>2706</v>
      </c>
      <c r="E361" s="10">
        <v>0.2722222222222222</v>
      </c>
      <c r="F361" s="7">
        <v>-6.9999999999998952</v>
      </c>
      <c r="G361" s="7">
        <v>82.000000000000028</v>
      </c>
      <c r="H361" s="7">
        <v>209.00000000000006</v>
      </c>
    </row>
    <row r="362" spans="1:8" x14ac:dyDescent="0.25">
      <c r="A362" s="6" t="s">
        <v>394</v>
      </c>
      <c r="B362" s="6">
        <v>18180</v>
      </c>
      <c r="C362" s="6" t="s">
        <v>395</v>
      </c>
      <c r="D362" s="6" t="s">
        <v>2077</v>
      </c>
      <c r="E362" s="10">
        <v>0.26250000000000001</v>
      </c>
      <c r="F362" s="7">
        <v>33.000000000000043</v>
      </c>
      <c r="G362" s="7">
        <v>92</v>
      </c>
      <c r="H362" s="7">
        <v>152</v>
      </c>
    </row>
    <row r="363" spans="1:8" x14ac:dyDescent="0.25">
      <c r="A363" s="6" t="s">
        <v>962</v>
      </c>
      <c r="B363" s="6">
        <v>29900</v>
      </c>
      <c r="C363" s="6" t="s">
        <v>963</v>
      </c>
      <c r="D363" s="6" t="s">
        <v>2174</v>
      </c>
      <c r="E363" s="10">
        <v>0.28472222222222221</v>
      </c>
      <c r="F363" s="7">
        <v>5.9999999999999787</v>
      </c>
      <c r="G363" s="7">
        <v>55.00000000000005</v>
      </c>
      <c r="H363" s="7">
        <v>112</v>
      </c>
    </row>
    <row r="364" spans="1:8" x14ac:dyDescent="0.25">
      <c r="A364" s="6" t="s">
        <v>1688</v>
      </c>
      <c r="B364" s="6">
        <v>44860</v>
      </c>
      <c r="C364" s="6" t="s">
        <v>1689</v>
      </c>
      <c r="D364" s="6" t="s">
        <v>2049</v>
      </c>
      <c r="E364" s="10">
        <v>0.28819444444444448</v>
      </c>
      <c r="F364" s="7">
        <v>-15.000000000000107</v>
      </c>
      <c r="G364" s="7">
        <v>49.999999999999986</v>
      </c>
      <c r="H364" s="7">
        <v>96.000000000000057</v>
      </c>
    </row>
    <row r="365" spans="1:8" x14ac:dyDescent="0.25">
      <c r="A365" s="6" t="s">
        <v>940</v>
      </c>
      <c r="B365" s="6">
        <v>29460</v>
      </c>
      <c r="C365" s="6" t="s">
        <v>941</v>
      </c>
      <c r="D365" s="6" t="s">
        <v>2544</v>
      </c>
      <c r="E365" s="10">
        <v>0.29236111111111113</v>
      </c>
      <c r="F365" s="7">
        <v>-11.000000000000041</v>
      </c>
      <c r="G365" s="7">
        <v>50.999999999999979</v>
      </c>
      <c r="H365" s="7">
        <v>117.99999999999999</v>
      </c>
    </row>
    <row r="366" spans="1:8" x14ac:dyDescent="0.25">
      <c r="A366" s="6" t="s">
        <v>646</v>
      </c>
      <c r="B366" s="6">
        <v>23420</v>
      </c>
      <c r="C366" s="6" t="s">
        <v>647</v>
      </c>
      <c r="D366" s="6" t="s">
        <v>2628</v>
      </c>
      <c r="E366" s="10">
        <v>0.27152777777777776</v>
      </c>
      <c r="F366" s="7">
        <v>10.000000000000044</v>
      </c>
      <c r="G366" s="7">
        <v>77.000000000000043</v>
      </c>
      <c r="H366" s="7">
        <v>152</v>
      </c>
    </row>
    <row r="367" spans="1:8" x14ac:dyDescent="0.25">
      <c r="A367" s="6" t="s">
        <v>936</v>
      </c>
      <c r="B367" s="6">
        <v>29380</v>
      </c>
      <c r="C367" s="6" t="s">
        <v>937</v>
      </c>
      <c r="D367" s="6" t="s">
        <v>2660</v>
      </c>
      <c r="E367" s="10">
        <v>0.29375000000000001</v>
      </c>
      <c r="F367" s="7">
        <v>-20.000000000000089</v>
      </c>
      <c r="G367" s="7">
        <v>44</v>
      </c>
      <c r="H367" s="7">
        <v>114</v>
      </c>
    </row>
    <row r="368" spans="1:8" x14ac:dyDescent="0.25">
      <c r="A368" s="6" t="s">
        <v>130</v>
      </c>
      <c r="B368" s="6">
        <v>12620</v>
      </c>
      <c r="C368" s="6" t="s">
        <v>131</v>
      </c>
      <c r="D368" s="6" t="s">
        <v>2097</v>
      </c>
      <c r="E368" s="10">
        <v>0.25416666666666665</v>
      </c>
      <c r="F368" s="7">
        <v>37.999999999999943</v>
      </c>
      <c r="G368" s="7">
        <v>101.00000000000003</v>
      </c>
      <c r="H368" s="7">
        <v>184</v>
      </c>
    </row>
    <row r="369" spans="1:8" x14ac:dyDescent="0.25">
      <c r="A369" s="6" t="s">
        <v>112</v>
      </c>
      <c r="B369" s="6">
        <v>12180</v>
      </c>
      <c r="C369" s="6" t="s">
        <v>113</v>
      </c>
      <c r="D369" s="6" t="s">
        <v>2121</v>
      </c>
      <c r="E369" s="10">
        <v>0.27638888888888885</v>
      </c>
      <c r="F369" s="7">
        <v>0.99999999999999645</v>
      </c>
      <c r="G369" s="7">
        <v>69.000000000000071</v>
      </c>
      <c r="H369" s="7">
        <v>149.00000000000011</v>
      </c>
    </row>
    <row r="370" spans="1:8" x14ac:dyDescent="0.25">
      <c r="A370" s="6" t="s">
        <v>628</v>
      </c>
      <c r="B370" s="6">
        <v>22900</v>
      </c>
      <c r="C370" s="6" t="s">
        <v>629</v>
      </c>
      <c r="D370" s="6" t="s">
        <v>2653</v>
      </c>
      <c r="E370" s="10">
        <v>0.28472222222222221</v>
      </c>
      <c r="F370" s="7">
        <v>-6.0000000000000586</v>
      </c>
      <c r="G370" s="7">
        <v>57.000000000000043</v>
      </c>
      <c r="H370" s="7">
        <v>134</v>
      </c>
    </row>
    <row r="371" spans="1:8" x14ac:dyDescent="0.25">
      <c r="A371" s="6" t="s">
        <v>1718</v>
      </c>
      <c r="B371" s="6">
        <v>45500</v>
      </c>
      <c r="C371" s="6" t="s">
        <v>1719</v>
      </c>
      <c r="D371" s="6" t="s">
        <v>2392</v>
      </c>
      <c r="E371" s="10">
        <v>0.28402777777777777</v>
      </c>
      <c r="F371" s="7">
        <v>-9.000000000000048</v>
      </c>
      <c r="G371" s="7">
        <v>57.000000000000043</v>
      </c>
      <c r="H371" s="7">
        <v>126.00000000000004</v>
      </c>
    </row>
    <row r="372" spans="1:8" x14ac:dyDescent="0.25">
      <c r="A372" s="6" t="s">
        <v>1094</v>
      </c>
      <c r="B372" s="6">
        <v>32540</v>
      </c>
      <c r="C372" s="6" t="s">
        <v>1095</v>
      </c>
      <c r="D372" s="6" t="s">
        <v>2486</v>
      </c>
      <c r="E372" s="10">
        <v>0.28819444444444448</v>
      </c>
      <c r="F372" s="7">
        <v>-28.00000000000006</v>
      </c>
      <c r="G372" s="7">
        <v>50.999999999999979</v>
      </c>
      <c r="H372" s="7">
        <v>101.99999999999996</v>
      </c>
    </row>
    <row r="373" spans="1:8" x14ac:dyDescent="0.25">
      <c r="A373" s="6" t="s">
        <v>236</v>
      </c>
      <c r="B373" s="6">
        <v>14780</v>
      </c>
      <c r="C373" s="6" t="s">
        <v>237</v>
      </c>
      <c r="D373" s="6" t="s">
        <v>2129</v>
      </c>
      <c r="E373" s="10">
        <v>0.2902777777777778</v>
      </c>
      <c r="F373" s="7">
        <v>-11.000000000000041</v>
      </c>
      <c r="G373" s="7">
        <v>46.999999999999993</v>
      </c>
      <c r="H373" s="7">
        <v>97.999999999999972</v>
      </c>
    </row>
    <row r="374" spans="1:8" x14ac:dyDescent="0.25">
      <c r="A374" s="6" t="s">
        <v>362</v>
      </c>
      <c r="B374" s="6">
        <v>17540</v>
      </c>
      <c r="C374" s="6" t="s">
        <v>363</v>
      </c>
      <c r="D374" s="6" t="s">
        <v>1988</v>
      </c>
      <c r="E374" s="10">
        <v>0.2722222222222222</v>
      </c>
      <c r="F374" s="7">
        <v>2.9999999999999893</v>
      </c>
      <c r="G374" s="7">
        <v>71.000000000000071</v>
      </c>
      <c r="H374" s="7">
        <v>150.00000000000003</v>
      </c>
    </row>
    <row r="375" spans="1:8" x14ac:dyDescent="0.25">
      <c r="A375" s="6" t="s">
        <v>1302</v>
      </c>
      <c r="B375" s="6">
        <v>36820</v>
      </c>
      <c r="C375" s="6" t="s">
        <v>1303</v>
      </c>
      <c r="D375" s="6" t="s">
        <v>2455</v>
      </c>
      <c r="E375" s="10">
        <v>0.27916666666666667</v>
      </c>
      <c r="F375" s="7">
        <v>-13.000000000000034</v>
      </c>
      <c r="G375" s="7">
        <v>61.000000000000028</v>
      </c>
      <c r="H375" s="7">
        <v>128</v>
      </c>
    </row>
    <row r="376" spans="1:8" x14ac:dyDescent="0.25">
      <c r="A376" s="6" t="s">
        <v>1586</v>
      </c>
      <c r="B376" s="6">
        <v>42740</v>
      </c>
      <c r="C376" s="6" t="s">
        <v>1587</v>
      </c>
      <c r="D376" s="6" t="s">
        <v>2666</v>
      </c>
      <c r="E376" s="10">
        <v>0.28125</v>
      </c>
      <c r="F376" s="7">
        <v>-3.0000000000000693</v>
      </c>
      <c r="G376" s="7">
        <v>60.000000000000021</v>
      </c>
      <c r="H376" s="7">
        <v>180</v>
      </c>
    </row>
    <row r="377" spans="1:8" x14ac:dyDescent="0.25">
      <c r="A377" s="6" t="s">
        <v>308</v>
      </c>
      <c r="B377" s="6">
        <v>16380</v>
      </c>
      <c r="C377" s="6" t="s">
        <v>309</v>
      </c>
      <c r="D377" s="6" t="s">
        <v>2570</v>
      </c>
      <c r="E377" s="10">
        <v>0.2986111111111111</v>
      </c>
      <c r="F377" s="7">
        <v>-39.000000000000021</v>
      </c>
      <c r="G377" s="7">
        <v>35.000000000000036</v>
      </c>
      <c r="H377" s="7">
        <v>121.00000000000006</v>
      </c>
    </row>
    <row r="378" spans="1:8" x14ac:dyDescent="0.25">
      <c r="A378" s="6" t="s">
        <v>136</v>
      </c>
      <c r="B378" s="6">
        <v>12740</v>
      </c>
      <c r="C378" s="6" t="s">
        <v>137</v>
      </c>
      <c r="D378" s="6" t="s">
        <v>2885</v>
      </c>
      <c r="E378" s="10">
        <v>0.26458333333333334</v>
      </c>
      <c r="F378" s="7">
        <v>35.99999999999995</v>
      </c>
      <c r="G378" s="7">
        <v>87.000000000000014</v>
      </c>
      <c r="H378" s="7">
        <v>139.99999999999997</v>
      </c>
    </row>
    <row r="379" spans="1:8" x14ac:dyDescent="0.25">
      <c r="A379" s="6" t="s">
        <v>524</v>
      </c>
      <c r="B379" s="6">
        <v>20820</v>
      </c>
      <c r="C379" s="6" t="s">
        <v>525</v>
      </c>
      <c r="D379" s="6" t="s">
        <v>2501</v>
      </c>
      <c r="E379" s="10">
        <v>0.26805555555555555</v>
      </c>
      <c r="F379" s="7">
        <v>29.999999999999972</v>
      </c>
      <c r="G379" s="7">
        <v>79.000000000000043</v>
      </c>
      <c r="H379" s="7">
        <v>129.00000000000011</v>
      </c>
    </row>
    <row r="380" spans="1:8" x14ac:dyDescent="0.25">
      <c r="A380" s="6" t="s">
        <v>60</v>
      </c>
      <c r="B380" s="6">
        <v>11140</v>
      </c>
      <c r="C380" s="6" t="s">
        <v>61</v>
      </c>
      <c r="D380" s="6" t="s">
        <v>2724</v>
      </c>
      <c r="E380" s="10">
        <v>0.2986111111111111</v>
      </c>
      <c r="F380" s="7">
        <v>-21.000000000000007</v>
      </c>
      <c r="G380" s="7">
        <v>36.000000000000028</v>
      </c>
      <c r="H380" s="7">
        <v>90.000000000000085</v>
      </c>
    </row>
    <row r="381" spans="1:8" x14ac:dyDescent="0.25">
      <c r="A381" s="6" t="s">
        <v>1802</v>
      </c>
      <c r="B381" s="6">
        <v>47220</v>
      </c>
      <c r="C381" s="6" t="s">
        <v>1803</v>
      </c>
      <c r="D381" s="6" t="s">
        <v>2512</v>
      </c>
      <c r="E381" s="10">
        <v>0.2722222222222222</v>
      </c>
      <c r="F381" s="7">
        <v>5.9999999999999787</v>
      </c>
      <c r="G381" s="7">
        <v>76.000000000000057</v>
      </c>
      <c r="H381" s="7">
        <v>152.00000000000011</v>
      </c>
    </row>
    <row r="382" spans="1:8" x14ac:dyDescent="0.25">
      <c r="A382" s="6" t="s">
        <v>142</v>
      </c>
      <c r="B382" s="6">
        <v>12860</v>
      </c>
      <c r="C382" s="6" t="s">
        <v>143</v>
      </c>
      <c r="D382" s="6" t="s">
        <v>2125</v>
      </c>
      <c r="E382" s="10">
        <v>0.28055555555555556</v>
      </c>
      <c r="F382" s="7">
        <v>0.99999999999991651</v>
      </c>
      <c r="G382" s="7">
        <v>64</v>
      </c>
      <c r="H382" s="7">
        <v>135</v>
      </c>
    </row>
    <row r="383" spans="1:8" x14ac:dyDescent="0.25">
      <c r="A383" s="6" t="s">
        <v>582</v>
      </c>
      <c r="B383" s="6">
        <v>22060</v>
      </c>
      <c r="C383" s="6" t="s">
        <v>583</v>
      </c>
      <c r="D383" s="6" t="s">
        <v>2650</v>
      </c>
      <c r="E383" s="10">
        <v>0.28055555555555556</v>
      </c>
      <c r="F383" s="7">
        <v>-12.000000000000037</v>
      </c>
      <c r="G383" s="7">
        <v>63.000000000000021</v>
      </c>
      <c r="H383" s="7">
        <v>156.00000000000009</v>
      </c>
    </row>
    <row r="384" spans="1:8" x14ac:dyDescent="0.25">
      <c r="A384" s="6" t="s">
        <v>1152</v>
      </c>
      <c r="B384" s="6">
        <v>33700</v>
      </c>
      <c r="C384" s="6" t="s">
        <v>1153</v>
      </c>
      <c r="D384" s="6" t="s">
        <v>2210</v>
      </c>
      <c r="E384" s="10">
        <v>0.27499999999999997</v>
      </c>
      <c r="F384" s="7">
        <v>-8.9999999999998881</v>
      </c>
      <c r="G384" s="7">
        <v>74.000000000000057</v>
      </c>
      <c r="H384" s="7">
        <v>169.00000000000011</v>
      </c>
    </row>
    <row r="385" spans="1:8" x14ac:dyDescent="0.25">
      <c r="A385" s="6" t="s">
        <v>1342</v>
      </c>
      <c r="B385" s="6">
        <v>37660</v>
      </c>
      <c r="C385" s="6" t="s">
        <v>1343</v>
      </c>
      <c r="D385" s="6" t="s">
        <v>1995</v>
      </c>
      <c r="E385" s="10">
        <v>0.28680555555555554</v>
      </c>
      <c r="F385" s="7">
        <v>-16.000000000000021</v>
      </c>
      <c r="G385" s="7">
        <v>49.000000000000071</v>
      </c>
      <c r="H385" s="7">
        <v>102.00000000000004</v>
      </c>
    </row>
    <row r="386" spans="1:8" x14ac:dyDescent="0.25">
      <c r="A386" s="6" t="s">
        <v>1042</v>
      </c>
      <c r="B386" s="6">
        <v>31580</v>
      </c>
      <c r="C386" s="6" t="s">
        <v>1043</v>
      </c>
      <c r="D386" s="6" t="s">
        <v>2389</v>
      </c>
      <c r="E386" s="10">
        <v>0.26527777777777778</v>
      </c>
      <c r="F386" s="7">
        <v>17.999999999999936</v>
      </c>
      <c r="G386" s="7">
        <v>84.000000000000028</v>
      </c>
      <c r="H386" s="7">
        <v>224.00000000000011</v>
      </c>
    </row>
    <row r="387" spans="1:8" x14ac:dyDescent="0.25">
      <c r="A387" s="6" t="s">
        <v>1890</v>
      </c>
      <c r="B387" s="6">
        <v>49300</v>
      </c>
      <c r="C387" s="6" t="s">
        <v>1891</v>
      </c>
      <c r="D387" s="6" t="s">
        <v>2838</v>
      </c>
      <c r="E387" s="10">
        <v>0.29097222222222224</v>
      </c>
      <c r="F387" s="7">
        <v>-22.000000000000082</v>
      </c>
      <c r="G387" s="7">
        <v>47.999999999999986</v>
      </c>
      <c r="H387" s="7">
        <v>130.00000000000003</v>
      </c>
    </row>
    <row r="388" spans="1:8" x14ac:dyDescent="0.25">
      <c r="A388" s="6" t="s">
        <v>1154</v>
      </c>
      <c r="B388" s="6">
        <v>33740</v>
      </c>
      <c r="C388" s="6" t="s">
        <v>1155</v>
      </c>
      <c r="D388" s="6" t="s">
        <v>2659</v>
      </c>
      <c r="E388" s="10">
        <v>0.27847222222222223</v>
      </c>
      <c r="F388" s="7">
        <v>15.999999999999943</v>
      </c>
      <c r="G388" s="7">
        <v>66</v>
      </c>
      <c r="H388" s="7">
        <v>120.00000000000004</v>
      </c>
    </row>
    <row r="389" spans="1:8" x14ac:dyDescent="0.25">
      <c r="A389" s="6" t="s">
        <v>1600</v>
      </c>
      <c r="B389" s="6">
        <v>43060</v>
      </c>
      <c r="C389" s="6" t="s">
        <v>1601</v>
      </c>
      <c r="D389" s="6" t="s">
        <v>2531</v>
      </c>
      <c r="E389" s="10">
        <v>0.29166666666666669</v>
      </c>
      <c r="F389" s="7">
        <v>-21.000000000000085</v>
      </c>
      <c r="G389" s="7">
        <v>47.999999999999986</v>
      </c>
      <c r="H389" s="7">
        <v>120.99999999999997</v>
      </c>
    </row>
    <row r="390" spans="1:8" x14ac:dyDescent="0.25">
      <c r="A390" s="6" t="s">
        <v>1708</v>
      </c>
      <c r="B390" s="6">
        <v>45260</v>
      </c>
      <c r="C390" s="6" t="s">
        <v>1709</v>
      </c>
      <c r="D390" s="6" t="s">
        <v>1973</v>
      </c>
      <c r="E390" s="10">
        <v>0.27569444444444446</v>
      </c>
      <c r="F390" s="7">
        <v>29.999999999999972</v>
      </c>
      <c r="G390" s="7">
        <v>62.999999999999936</v>
      </c>
      <c r="H390" s="7">
        <v>113</v>
      </c>
    </row>
    <row r="391" spans="1:8" x14ac:dyDescent="0.25">
      <c r="A391" s="6" t="s">
        <v>972</v>
      </c>
      <c r="B391" s="6">
        <v>30100</v>
      </c>
      <c r="C391" s="6" t="s">
        <v>973</v>
      </c>
      <c r="D391" s="6" t="s">
        <v>2810</v>
      </c>
      <c r="E391" s="10">
        <v>0.26458333333333334</v>
      </c>
      <c r="F391" s="7">
        <v>30.999999999999972</v>
      </c>
      <c r="G391" s="7">
        <v>87.000000000000014</v>
      </c>
      <c r="H391" s="7">
        <v>149.00000000000003</v>
      </c>
    </row>
    <row r="392" spans="1:8" x14ac:dyDescent="0.25">
      <c r="A392" s="6" t="s">
        <v>1722</v>
      </c>
      <c r="B392" s="6">
        <v>45540</v>
      </c>
      <c r="C392" s="6" t="s">
        <v>1723</v>
      </c>
      <c r="D392" s="6" t="s">
        <v>2638</v>
      </c>
      <c r="E392" s="10">
        <v>0.29236111111111113</v>
      </c>
      <c r="F392" s="7">
        <v>-11.000000000000041</v>
      </c>
      <c r="G392" s="7">
        <v>46.999999999999993</v>
      </c>
      <c r="H392" s="7">
        <v>105.00000000000003</v>
      </c>
    </row>
    <row r="393" spans="1:8" x14ac:dyDescent="0.25">
      <c r="A393" s="6" t="s">
        <v>74</v>
      </c>
      <c r="B393" s="6">
        <v>11420</v>
      </c>
      <c r="C393" s="6" t="s">
        <v>75</v>
      </c>
      <c r="D393" s="6" t="s">
        <v>2178</v>
      </c>
      <c r="E393" s="10">
        <v>0.3</v>
      </c>
      <c r="F393" s="7">
        <v>-36.000000000000028</v>
      </c>
      <c r="G393" s="7">
        <v>35.000000000000036</v>
      </c>
      <c r="H393" s="7">
        <v>152</v>
      </c>
    </row>
    <row r="394" spans="1:8" x14ac:dyDescent="0.25">
      <c r="A394" s="6" t="s">
        <v>1438</v>
      </c>
      <c r="B394" s="6">
        <v>39660</v>
      </c>
      <c r="C394" s="6" t="s">
        <v>1439</v>
      </c>
      <c r="D394" s="6" t="s">
        <v>1964</v>
      </c>
      <c r="E394" s="10">
        <v>0.26666666666666666</v>
      </c>
      <c r="F394" s="7">
        <v>26.999999999999986</v>
      </c>
      <c r="G394" s="7">
        <v>82.000000000000028</v>
      </c>
      <c r="H394" s="7">
        <v>145.00000000000006</v>
      </c>
    </row>
    <row r="395" spans="1:8" x14ac:dyDescent="0.25">
      <c r="A395" s="6" t="s">
        <v>620</v>
      </c>
      <c r="B395" s="6">
        <v>22800</v>
      </c>
      <c r="C395" s="6" t="s">
        <v>621</v>
      </c>
      <c r="D395" s="6" t="s">
        <v>2561</v>
      </c>
      <c r="E395" s="10">
        <v>0.27569444444444446</v>
      </c>
      <c r="F395" s="7">
        <v>-5.0000000000000622</v>
      </c>
      <c r="G395" s="7">
        <v>68</v>
      </c>
      <c r="H395" s="7">
        <v>180</v>
      </c>
    </row>
    <row r="396" spans="1:8" x14ac:dyDescent="0.25">
      <c r="A396" s="6" t="s">
        <v>1286</v>
      </c>
      <c r="B396" s="6">
        <v>36500</v>
      </c>
      <c r="C396" s="6" t="s">
        <v>1287</v>
      </c>
      <c r="D396" s="6" t="s">
        <v>2340</v>
      </c>
      <c r="E396" s="10">
        <v>0.27916666666666667</v>
      </c>
      <c r="F396" s="7">
        <v>3.9999999999999858</v>
      </c>
      <c r="G396" s="7">
        <v>69</v>
      </c>
      <c r="H396" s="7">
        <v>135</v>
      </c>
    </row>
    <row r="397" spans="1:8" x14ac:dyDescent="0.25">
      <c r="A397" s="6" t="s">
        <v>488</v>
      </c>
      <c r="B397" s="6">
        <v>20100</v>
      </c>
      <c r="C397" s="6" t="s">
        <v>489</v>
      </c>
      <c r="D397" s="6" t="s">
        <v>2203</v>
      </c>
      <c r="E397" s="10">
        <v>0.27361111111111108</v>
      </c>
      <c r="F397" s="7">
        <v>12.000000000000037</v>
      </c>
      <c r="G397" s="7">
        <v>77.000000000000043</v>
      </c>
      <c r="H397" s="7">
        <v>177.00000000000009</v>
      </c>
    </row>
    <row r="398" spans="1:8" x14ac:dyDescent="0.25">
      <c r="A398" s="6" t="s">
        <v>1300</v>
      </c>
      <c r="B398" s="6">
        <v>36780</v>
      </c>
      <c r="C398" s="6" t="s">
        <v>1301</v>
      </c>
      <c r="D398" s="6" t="s">
        <v>1984</v>
      </c>
      <c r="E398" s="10">
        <v>0.2673611111111111</v>
      </c>
      <c r="F398" s="7">
        <v>16.99999999999994</v>
      </c>
      <c r="G398" s="7">
        <v>82.000000000000028</v>
      </c>
      <c r="H398" s="7">
        <v>208.99999999999997</v>
      </c>
    </row>
    <row r="399" spans="1:8" x14ac:dyDescent="0.25">
      <c r="A399" s="6" t="s">
        <v>1162</v>
      </c>
      <c r="B399" s="6">
        <v>33940</v>
      </c>
      <c r="C399" s="6" t="s">
        <v>1163</v>
      </c>
      <c r="D399" s="6" t="s">
        <v>2277</v>
      </c>
      <c r="E399" s="10">
        <v>0.27986111111111112</v>
      </c>
      <c r="F399" s="7">
        <v>2.9999999999999893</v>
      </c>
      <c r="G399" s="7">
        <v>61.000000000000028</v>
      </c>
      <c r="H399" s="7">
        <v>108.00000000000009</v>
      </c>
    </row>
    <row r="400" spans="1:8" x14ac:dyDescent="0.25">
      <c r="A400" s="6" t="s">
        <v>1614</v>
      </c>
      <c r="B400" s="6">
        <v>43320</v>
      </c>
      <c r="C400" s="6" t="s">
        <v>1615</v>
      </c>
      <c r="D400" s="6" t="s">
        <v>2871</v>
      </c>
      <c r="E400" s="10">
        <v>0.25972222222222224</v>
      </c>
      <c r="F400" s="7">
        <v>23.999999999999915</v>
      </c>
      <c r="G400" s="7">
        <v>92</v>
      </c>
      <c r="H400" s="7">
        <v>154</v>
      </c>
    </row>
    <row r="401" spans="1:8" x14ac:dyDescent="0.25">
      <c r="A401" s="6" t="s">
        <v>256</v>
      </c>
      <c r="B401" s="6">
        <v>15260</v>
      </c>
      <c r="C401" s="6" t="s">
        <v>257</v>
      </c>
      <c r="D401" s="6" t="s">
        <v>2507</v>
      </c>
      <c r="E401" s="10">
        <v>0.29097222222222224</v>
      </c>
      <c r="F401" s="7">
        <v>-10.000000000000044</v>
      </c>
      <c r="G401" s="7">
        <v>49.999999999999986</v>
      </c>
      <c r="H401" s="7">
        <v>111</v>
      </c>
    </row>
    <row r="402" spans="1:8" x14ac:dyDescent="0.25">
      <c r="A402" s="6" t="s">
        <v>1640</v>
      </c>
      <c r="B402" s="6">
        <v>43860</v>
      </c>
      <c r="C402" s="6" t="s">
        <v>1641</v>
      </c>
      <c r="D402" s="6" t="s">
        <v>2363</v>
      </c>
      <c r="E402" s="10">
        <v>0.28472222222222221</v>
      </c>
      <c r="F402" s="7">
        <v>9.000000000000048</v>
      </c>
      <c r="G402" s="7">
        <v>61.000000000000028</v>
      </c>
      <c r="H402" s="7">
        <v>121.00000000000006</v>
      </c>
    </row>
    <row r="403" spans="1:8" x14ac:dyDescent="0.25">
      <c r="A403" s="6" t="s">
        <v>370</v>
      </c>
      <c r="B403" s="6">
        <v>17700</v>
      </c>
      <c r="C403" s="6" t="s">
        <v>371</v>
      </c>
      <c r="D403" s="6" t="s">
        <v>2547</v>
      </c>
      <c r="E403" s="10">
        <v>0.28819444444444448</v>
      </c>
      <c r="F403" s="7">
        <v>-22.000000000000082</v>
      </c>
      <c r="G403" s="7">
        <v>48.999999999999986</v>
      </c>
      <c r="H403" s="7">
        <v>117.99999999999999</v>
      </c>
    </row>
    <row r="404" spans="1:8" x14ac:dyDescent="0.25">
      <c r="A404" s="6" t="s">
        <v>1786</v>
      </c>
      <c r="B404" s="6">
        <v>46780</v>
      </c>
      <c r="C404" s="6" t="s">
        <v>1787</v>
      </c>
      <c r="D404" s="6" t="s">
        <v>2388</v>
      </c>
      <c r="E404" s="10">
        <v>0.2986111111111111</v>
      </c>
      <c r="F404" s="7">
        <v>-31.00000000000005</v>
      </c>
      <c r="G404" s="7">
        <v>36.000000000000028</v>
      </c>
      <c r="H404" s="7">
        <v>155</v>
      </c>
    </row>
    <row r="405" spans="1:8" x14ac:dyDescent="0.25">
      <c r="A405" s="6" t="s">
        <v>1198</v>
      </c>
      <c r="B405" s="6">
        <v>34660</v>
      </c>
      <c r="C405" s="6" t="s">
        <v>1199</v>
      </c>
      <c r="D405" s="6" t="s">
        <v>1992</v>
      </c>
      <c r="E405" s="10">
        <v>0.26805555555555555</v>
      </c>
      <c r="F405" s="7">
        <v>23</v>
      </c>
      <c r="G405" s="7">
        <v>78.000000000000043</v>
      </c>
      <c r="H405" s="7">
        <v>174.00000000000011</v>
      </c>
    </row>
    <row r="406" spans="1:8" x14ac:dyDescent="0.25">
      <c r="A406" s="6" t="s">
        <v>894</v>
      </c>
      <c r="B406" s="6">
        <v>28540</v>
      </c>
      <c r="C406" s="6" t="s">
        <v>895</v>
      </c>
      <c r="D406" s="6" t="s">
        <v>2056</v>
      </c>
      <c r="E406" s="10">
        <v>0.26041666666666669</v>
      </c>
      <c r="F406" s="7">
        <v>30.999999999999972</v>
      </c>
      <c r="G406" s="7">
        <v>88</v>
      </c>
      <c r="H406" s="7">
        <v>138</v>
      </c>
    </row>
    <row r="407" spans="1:8" x14ac:dyDescent="0.25">
      <c r="A407" s="6" t="s">
        <v>1854</v>
      </c>
      <c r="B407" s="6">
        <v>48460</v>
      </c>
      <c r="C407" s="6" t="s">
        <v>1855</v>
      </c>
      <c r="D407" s="6" t="s">
        <v>2463</v>
      </c>
      <c r="E407" s="10">
        <v>0.27777777777777779</v>
      </c>
      <c r="F407" s="7">
        <v>13.99999999999995</v>
      </c>
      <c r="G407" s="7">
        <v>67</v>
      </c>
      <c r="H407" s="7">
        <v>116.99999999999997</v>
      </c>
    </row>
    <row r="408" spans="1:8" x14ac:dyDescent="0.25">
      <c r="A408" s="6" t="s">
        <v>1812</v>
      </c>
      <c r="B408" s="6">
        <v>47420</v>
      </c>
      <c r="C408" s="6" t="s">
        <v>1813</v>
      </c>
      <c r="D408" s="6" t="s">
        <v>2622</v>
      </c>
      <c r="E408" s="10">
        <v>0.28958333333333336</v>
      </c>
      <c r="F408" s="7">
        <v>-11.000000000000041</v>
      </c>
      <c r="G408" s="7">
        <v>46</v>
      </c>
      <c r="H408" s="7">
        <v>101.99999999999996</v>
      </c>
    </row>
    <row r="409" spans="1:8" x14ac:dyDescent="0.25">
      <c r="A409" s="6" t="s">
        <v>1382</v>
      </c>
      <c r="B409" s="6">
        <v>38420</v>
      </c>
      <c r="C409" s="6" t="s">
        <v>1383</v>
      </c>
      <c r="D409" s="6" t="s">
        <v>2857</v>
      </c>
      <c r="E409" s="10">
        <v>0.27291666666666664</v>
      </c>
      <c r="F409" s="7">
        <v>6.9999999999999751</v>
      </c>
      <c r="G409" s="7">
        <v>75.000000000000057</v>
      </c>
      <c r="H409" s="7">
        <v>185.00000000000006</v>
      </c>
    </row>
    <row r="410" spans="1:8" x14ac:dyDescent="0.25">
      <c r="A410" s="6" t="s">
        <v>116</v>
      </c>
      <c r="B410" s="6">
        <v>12260</v>
      </c>
      <c r="C410" s="6" t="s">
        <v>117</v>
      </c>
      <c r="D410" s="6" t="s">
        <v>2842</v>
      </c>
      <c r="E410" s="10">
        <v>0.29236111111111113</v>
      </c>
      <c r="F410" s="7">
        <v>-14.00000000000003</v>
      </c>
      <c r="G410" s="7">
        <v>50.999999999999979</v>
      </c>
      <c r="H410" s="7">
        <v>122.99999999999996</v>
      </c>
    </row>
    <row r="411" spans="1:8" x14ac:dyDescent="0.25">
      <c r="A411" s="6" t="s">
        <v>766</v>
      </c>
      <c r="B411" s="6">
        <v>25860</v>
      </c>
      <c r="C411" s="6" t="s">
        <v>767</v>
      </c>
      <c r="D411" s="6" t="s">
        <v>2648</v>
      </c>
      <c r="E411" s="10">
        <v>0.2902777777777778</v>
      </c>
      <c r="F411" s="7">
        <v>-13.000000000000034</v>
      </c>
      <c r="G411" s="7">
        <v>50.999999999999979</v>
      </c>
      <c r="H411" s="7">
        <v>122.99999999999996</v>
      </c>
    </row>
    <row r="412" spans="1:8" x14ac:dyDescent="0.25">
      <c r="A412" s="6" t="s">
        <v>324</v>
      </c>
      <c r="B412" s="6">
        <v>16700</v>
      </c>
      <c r="C412" s="6" t="s">
        <v>325</v>
      </c>
      <c r="D412" s="6" t="s">
        <v>2419</v>
      </c>
      <c r="E412" s="10">
        <v>0.28680555555555554</v>
      </c>
      <c r="F412" s="7">
        <v>7.9936057773011271E-14</v>
      </c>
      <c r="G412" s="7">
        <v>60.000000000000021</v>
      </c>
      <c r="H412" s="7">
        <v>136</v>
      </c>
    </row>
    <row r="413" spans="1:8" x14ac:dyDescent="0.25">
      <c r="A413" s="6" t="s">
        <v>800</v>
      </c>
      <c r="B413" s="6">
        <v>26540</v>
      </c>
      <c r="C413" s="6" t="s">
        <v>801</v>
      </c>
      <c r="D413" s="6" t="s">
        <v>2147</v>
      </c>
      <c r="E413" s="10">
        <v>0.30138888888888887</v>
      </c>
      <c r="F413" s="7">
        <v>-41.000000000000014</v>
      </c>
      <c r="G413" s="7">
        <v>33.000000000000043</v>
      </c>
      <c r="H413" s="7">
        <v>228.00000000000009</v>
      </c>
    </row>
    <row r="414" spans="1:8" x14ac:dyDescent="0.25">
      <c r="A414" s="6" t="s">
        <v>1524</v>
      </c>
      <c r="B414" s="6">
        <v>41500</v>
      </c>
      <c r="C414" s="6" t="s">
        <v>1525</v>
      </c>
      <c r="D414" s="6" t="s">
        <v>2188</v>
      </c>
      <c r="E414" s="10">
        <v>0.27708333333333335</v>
      </c>
      <c r="F414" s="7">
        <v>0</v>
      </c>
      <c r="G414" s="7">
        <v>71.999999999999972</v>
      </c>
      <c r="H414" s="7">
        <v>147.00000000000006</v>
      </c>
    </row>
    <row r="415" spans="1:8" x14ac:dyDescent="0.25">
      <c r="A415" s="6" t="s">
        <v>124</v>
      </c>
      <c r="B415" s="6">
        <v>12460</v>
      </c>
      <c r="C415" s="6" t="s">
        <v>125</v>
      </c>
      <c r="D415" s="6" t="s">
        <v>2012</v>
      </c>
      <c r="E415" s="10">
        <v>0.29930555555555555</v>
      </c>
      <c r="F415" s="7">
        <v>-20.000000000000007</v>
      </c>
      <c r="G415" s="7">
        <v>37.000000000000028</v>
      </c>
      <c r="H415" s="7">
        <v>91</v>
      </c>
    </row>
    <row r="416" spans="1:8" x14ac:dyDescent="0.25">
      <c r="A416" s="6" t="s">
        <v>1512</v>
      </c>
      <c r="B416" s="6">
        <v>41140</v>
      </c>
      <c r="C416" s="6" t="s">
        <v>1513</v>
      </c>
      <c r="D416" s="6" t="s">
        <v>2674</v>
      </c>
      <c r="E416" s="10">
        <v>0.28541666666666665</v>
      </c>
      <c r="F416" s="7">
        <v>-9.000000000000048</v>
      </c>
      <c r="G416" s="7">
        <v>55.00000000000005</v>
      </c>
      <c r="H416" s="7">
        <v>162.00000000000006</v>
      </c>
    </row>
    <row r="417" spans="1:8" x14ac:dyDescent="0.25">
      <c r="A417" s="6" t="s">
        <v>1646</v>
      </c>
      <c r="B417" s="6">
        <v>43980</v>
      </c>
      <c r="C417" s="6" t="s">
        <v>1647</v>
      </c>
      <c r="D417" s="6" t="s">
        <v>2766</v>
      </c>
      <c r="E417" s="10">
        <v>0.28611111111111115</v>
      </c>
      <c r="F417" s="7">
        <v>-5.0000000000000622</v>
      </c>
      <c r="G417" s="7">
        <v>49.999999999999908</v>
      </c>
      <c r="H417" s="7">
        <v>106.99999999999993</v>
      </c>
    </row>
    <row r="418" spans="1:8" x14ac:dyDescent="0.25">
      <c r="A418" s="6" t="s">
        <v>1110</v>
      </c>
      <c r="B418" s="6">
        <v>32860</v>
      </c>
      <c r="C418" s="6" t="s">
        <v>1111</v>
      </c>
      <c r="D418" s="6" t="s">
        <v>2904</v>
      </c>
      <c r="E418" s="10">
        <v>0.27708333333333335</v>
      </c>
      <c r="F418" s="7">
        <v>-8.0000000000000515</v>
      </c>
      <c r="G418" s="7">
        <v>69</v>
      </c>
      <c r="H418" s="7">
        <v>225</v>
      </c>
    </row>
    <row r="419" spans="1:8" x14ac:dyDescent="0.25">
      <c r="A419" s="6" t="s">
        <v>572</v>
      </c>
      <c r="B419" s="6">
        <v>21860</v>
      </c>
      <c r="C419" s="6" t="s">
        <v>573</v>
      </c>
      <c r="D419" s="6" t="s">
        <v>2445</v>
      </c>
      <c r="E419" s="10">
        <v>0.28402777777777777</v>
      </c>
      <c r="F419" s="7">
        <v>-1.9999999999999929</v>
      </c>
      <c r="G419" s="7">
        <v>54.000000000000043</v>
      </c>
      <c r="H419" s="7">
        <v>114.00000000000009</v>
      </c>
    </row>
    <row r="420" spans="1:8" x14ac:dyDescent="0.25">
      <c r="A420" s="6" t="s">
        <v>132</v>
      </c>
      <c r="B420" s="6">
        <v>12660</v>
      </c>
      <c r="C420" s="6" t="s">
        <v>133</v>
      </c>
      <c r="D420" s="6" t="s">
        <v>2825</v>
      </c>
      <c r="E420" s="10">
        <v>0.27083333333333331</v>
      </c>
      <c r="F420" s="7">
        <v>8.999999999999968</v>
      </c>
      <c r="G420" s="7">
        <v>78.000000000000043</v>
      </c>
      <c r="H420" s="7">
        <v>168.00000000000011</v>
      </c>
    </row>
    <row r="421" spans="1:8" x14ac:dyDescent="0.25">
      <c r="A421" s="6" t="s">
        <v>1834</v>
      </c>
      <c r="B421" s="6">
        <v>47920</v>
      </c>
      <c r="C421" s="6" t="s">
        <v>1835</v>
      </c>
      <c r="D421" s="6" t="s">
        <v>2662</v>
      </c>
      <c r="E421" s="10">
        <v>0.29583333333333334</v>
      </c>
      <c r="F421" s="7">
        <v>-37.000000000000028</v>
      </c>
      <c r="G421" s="7">
        <v>42.000000000000014</v>
      </c>
      <c r="H421" s="7">
        <v>154</v>
      </c>
    </row>
    <row r="422" spans="1:8" x14ac:dyDescent="0.25">
      <c r="A422" s="6" t="s">
        <v>1888</v>
      </c>
      <c r="B422" s="6">
        <v>49260</v>
      </c>
      <c r="C422" s="6" t="s">
        <v>1889</v>
      </c>
      <c r="D422" s="6" t="s">
        <v>2884</v>
      </c>
      <c r="E422" s="10">
        <v>0.2986111111111111</v>
      </c>
      <c r="F422" s="7">
        <v>-30.000000000000053</v>
      </c>
      <c r="G422" s="7">
        <v>33.000000000000043</v>
      </c>
      <c r="H422" s="7">
        <v>82.000000000000114</v>
      </c>
    </row>
    <row r="423" spans="1:8" x14ac:dyDescent="0.25">
      <c r="A423" s="6" t="s">
        <v>1696</v>
      </c>
      <c r="B423" s="6">
        <v>45000</v>
      </c>
      <c r="C423" s="6" t="s">
        <v>1697</v>
      </c>
      <c r="D423" s="6" t="s">
        <v>2215</v>
      </c>
      <c r="E423" s="10">
        <v>0.27361111111111108</v>
      </c>
      <c r="F423" s="7">
        <v>-16.99999999999994</v>
      </c>
      <c r="G423" s="7">
        <v>74.000000000000057</v>
      </c>
      <c r="H423" s="7">
        <v>149.00000000000003</v>
      </c>
    </row>
    <row r="424" spans="1:8" x14ac:dyDescent="0.25">
      <c r="A424" s="6" t="s">
        <v>292</v>
      </c>
      <c r="B424" s="6">
        <v>16020</v>
      </c>
      <c r="C424" s="6" t="s">
        <v>293</v>
      </c>
      <c r="D424" s="6" t="s">
        <v>2866</v>
      </c>
      <c r="E424" s="10">
        <v>0.27083333333333331</v>
      </c>
      <c r="F424" s="7">
        <v>14.999999999999947</v>
      </c>
      <c r="G424" s="7">
        <v>79.000000000000043</v>
      </c>
      <c r="H424" s="7">
        <v>161.00000000000006</v>
      </c>
    </row>
    <row r="425" spans="1:8" x14ac:dyDescent="0.25">
      <c r="A425" s="6" t="s">
        <v>462</v>
      </c>
      <c r="B425" s="6">
        <v>19620</v>
      </c>
      <c r="C425" s="6" t="s">
        <v>463</v>
      </c>
      <c r="D425" s="6" t="s">
        <v>2270</v>
      </c>
      <c r="E425" s="10">
        <v>0.30277777777777776</v>
      </c>
      <c r="F425" s="7">
        <v>-22</v>
      </c>
      <c r="G425" s="7">
        <v>29.000000000000057</v>
      </c>
      <c r="H425" s="7">
        <v>95.000000000000057</v>
      </c>
    </row>
    <row r="426" spans="1:8" x14ac:dyDescent="0.25">
      <c r="A426" s="6" t="s">
        <v>1082</v>
      </c>
      <c r="B426" s="6">
        <v>32300</v>
      </c>
      <c r="C426" s="6" t="s">
        <v>1083</v>
      </c>
      <c r="D426" s="6" t="s">
        <v>2704</v>
      </c>
      <c r="E426" s="10">
        <v>0.28611111111111115</v>
      </c>
      <c r="F426" s="7">
        <v>-5.0000000000000622</v>
      </c>
      <c r="G426" s="7">
        <v>57.999999999999957</v>
      </c>
      <c r="H426" s="7">
        <v>134</v>
      </c>
    </row>
    <row r="427" spans="1:8" x14ac:dyDescent="0.25">
      <c r="A427" s="6" t="s">
        <v>1398</v>
      </c>
      <c r="B427" s="6">
        <v>38740</v>
      </c>
      <c r="C427" s="6" t="s">
        <v>1399</v>
      </c>
      <c r="D427" s="6" t="s">
        <v>1978</v>
      </c>
      <c r="E427" s="10">
        <v>0.27361111111111108</v>
      </c>
      <c r="F427" s="7">
        <v>13.000000000000034</v>
      </c>
      <c r="G427" s="7">
        <v>73.000000000000057</v>
      </c>
      <c r="H427" s="7">
        <v>128</v>
      </c>
    </row>
    <row r="428" spans="1:8" x14ac:dyDescent="0.25">
      <c r="A428" s="6" t="s">
        <v>1876</v>
      </c>
      <c r="B428" s="6">
        <v>48940</v>
      </c>
      <c r="C428" s="6" t="s">
        <v>1877</v>
      </c>
      <c r="D428" s="6" t="s">
        <v>2886</v>
      </c>
      <c r="E428" s="10">
        <v>0.29652777777777778</v>
      </c>
      <c r="F428" s="7">
        <v>-26.000000000000068</v>
      </c>
      <c r="G428" s="7">
        <v>43.000000000000007</v>
      </c>
      <c r="H428" s="7">
        <v>162.00000000000006</v>
      </c>
    </row>
    <row r="429" spans="1:8" x14ac:dyDescent="0.25">
      <c r="A429" s="6" t="s">
        <v>838</v>
      </c>
      <c r="B429" s="6">
        <v>27300</v>
      </c>
      <c r="C429" s="6" t="s">
        <v>839</v>
      </c>
      <c r="D429" s="6" t="s">
        <v>2822</v>
      </c>
      <c r="E429" s="10">
        <v>0.27291666666666664</v>
      </c>
      <c r="F429" s="7">
        <v>18.000000000000014</v>
      </c>
      <c r="G429" s="7">
        <v>72.000000000000057</v>
      </c>
      <c r="H429" s="7">
        <v>141.00000000000006</v>
      </c>
    </row>
    <row r="430" spans="1:8" x14ac:dyDescent="0.25">
      <c r="A430" s="6" t="s">
        <v>1616</v>
      </c>
      <c r="B430" s="6">
        <v>43340</v>
      </c>
      <c r="C430" s="6" t="s">
        <v>1617</v>
      </c>
      <c r="D430" s="6" t="s">
        <v>2257</v>
      </c>
      <c r="E430" s="10">
        <v>0.28333333333333333</v>
      </c>
      <c r="F430" s="7">
        <v>2.0000000000000728</v>
      </c>
      <c r="G430" s="7">
        <v>62.000000000000014</v>
      </c>
      <c r="H430" s="7">
        <v>139</v>
      </c>
    </row>
    <row r="431" spans="1:8" x14ac:dyDescent="0.25">
      <c r="A431" s="6" t="s">
        <v>1170</v>
      </c>
      <c r="B431" s="6">
        <v>34100</v>
      </c>
      <c r="C431" s="6" t="s">
        <v>1171</v>
      </c>
      <c r="D431" s="6" t="s">
        <v>2232</v>
      </c>
      <c r="E431" s="10">
        <v>0.29583333333333334</v>
      </c>
      <c r="F431" s="7">
        <v>-19.000000000000014</v>
      </c>
      <c r="G431" s="7">
        <v>46.999999999999993</v>
      </c>
      <c r="H431" s="7">
        <v>136.00000000000006</v>
      </c>
    </row>
    <row r="432" spans="1:8" x14ac:dyDescent="0.25">
      <c r="A432" s="6" t="s">
        <v>476</v>
      </c>
      <c r="B432" s="6">
        <v>19860</v>
      </c>
      <c r="C432" s="6" t="s">
        <v>477</v>
      </c>
      <c r="D432" s="6" t="s">
        <v>2110</v>
      </c>
      <c r="E432" s="10">
        <v>0.26527777777777778</v>
      </c>
      <c r="F432" s="7">
        <v>15.999999999999943</v>
      </c>
      <c r="G432" s="7">
        <v>80.999999999999957</v>
      </c>
      <c r="H432" s="7">
        <v>129.00000000000003</v>
      </c>
    </row>
    <row r="433" spans="1:8" x14ac:dyDescent="0.25">
      <c r="A433" s="6" t="s">
        <v>1092</v>
      </c>
      <c r="B433" s="6">
        <v>32500</v>
      </c>
      <c r="C433" s="6" t="s">
        <v>1093</v>
      </c>
      <c r="D433" s="6" t="s">
        <v>2736</v>
      </c>
      <c r="E433" s="10">
        <v>0.29652777777777778</v>
      </c>
      <c r="F433" s="7">
        <v>-22.000000000000082</v>
      </c>
      <c r="G433" s="7">
        <v>43.000000000000007</v>
      </c>
      <c r="H433" s="7">
        <v>127.00000000000003</v>
      </c>
    </row>
    <row r="434" spans="1:8" x14ac:dyDescent="0.25">
      <c r="A434" s="6" t="s">
        <v>1356</v>
      </c>
      <c r="B434" s="6">
        <v>37900</v>
      </c>
      <c r="C434" s="6" t="s">
        <v>1357</v>
      </c>
      <c r="D434" s="6" t="s">
        <v>2821</v>
      </c>
      <c r="E434" s="10">
        <v>0.27083333333333331</v>
      </c>
      <c r="F434" s="7">
        <v>17.999999999999936</v>
      </c>
      <c r="G434" s="7">
        <v>80.000000000000028</v>
      </c>
      <c r="H434" s="7">
        <v>149.00000000000003</v>
      </c>
    </row>
    <row r="435" spans="1:8" x14ac:dyDescent="0.25">
      <c r="A435" s="6" t="s">
        <v>1750</v>
      </c>
      <c r="B435" s="6">
        <v>46060</v>
      </c>
      <c r="C435" s="6" t="s">
        <v>1751</v>
      </c>
      <c r="D435" s="6" t="s">
        <v>2368</v>
      </c>
      <c r="E435" s="10">
        <v>0.26180555555555557</v>
      </c>
      <c r="F435" s="7">
        <v>27.999999999999979</v>
      </c>
      <c r="G435" s="7">
        <v>95.999999999999972</v>
      </c>
      <c r="H435" s="7">
        <v>178.99999999999994</v>
      </c>
    </row>
    <row r="436" spans="1:8" x14ac:dyDescent="0.25">
      <c r="A436" s="6" t="s">
        <v>228</v>
      </c>
      <c r="B436" s="6">
        <v>14620</v>
      </c>
      <c r="C436" s="6" t="s">
        <v>229</v>
      </c>
      <c r="D436" s="6" t="s">
        <v>2148</v>
      </c>
      <c r="E436" s="10">
        <v>0.28194444444444444</v>
      </c>
      <c r="F436" s="7">
        <v>-5.0000000000000622</v>
      </c>
      <c r="G436" s="7">
        <v>62.000000000000014</v>
      </c>
      <c r="H436" s="7">
        <v>142.00000000000006</v>
      </c>
    </row>
    <row r="437" spans="1:8" x14ac:dyDescent="0.25">
      <c r="A437" s="6" t="s">
        <v>1868</v>
      </c>
      <c r="B437" s="6">
        <v>48740</v>
      </c>
      <c r="C437" s="6" t="s">
        <v>1869</v>
      </c>
      <c r="D437" s="6" t="s">
        <v>2318</v>
      </c>
      <c r="E437" s="10">
        <v>0.2638888888888889</v>
      </c>
      <c r="F437" s="7">
        <v>25.999999999999986</v>
      </c>
      <c r="G437" s="7">
        <v>92.999999999999986</v>
      </c>
      <c r="H437" s="7">
        <v>175.00000000000003</v>
      </c>
    </row>
    <row r="438" spans="1:8" x14ac:dyDescent="0.25">
      <c r="A438" s="6" t="s">
        <v>68</v>
      </c>
      <c r="B438" s="6">
        <v>11300</v>
      </c>
      <c r="C438" s="6" t="s">
        <v>69</v>
      </c>
      <c r="D438" s="6" t="s">
        <v>2860</v>
      </c>
      <c r="E438" s="10">
        <v>0.30138888888888887</v>
      </c>
      <c r="F438" s="7">
        <v>-28.00000000000006</v>
      </c>
      <c r="G438" s="7">
        <v>39.000000000000021</v>
      </c>
      <c r="H438" s="7">
        <v>132.00000000000009</v>
      </c>
    </row>
    <row r="439" spans="1:8" x14ac:dyDescent="0.25">
      <c r="A439" s="6" t="s">
        <v>50</v>
      </c>
      <c r="B439" s="6">
        <v>10940</v>
      </c>
      <c r="C439" s="6" t="s">
        <v>51</v>
      </c>
      <c r="D439" s="6" t="s">
        <v>2320</v>
      </c>
      <c r="E439" s="10">
        <v>0.2986111111111111</v>
      </c>
      <c r="F439" s="7">
        <v>-30.000000000000053</v>
      </c>
      <c r="G439" s="7">
        <v>39.000000000000021</v>
      </c>
      <c r="H439" s="7">
        <v>172.00000000000003</v>
      </c>
    </row>
    <row r="440" spans="1:8" x14ac:dyDescent="0.25">
      <c r="A440" s="6" t="s">
        <v>1514</v>
      </c>
      <c r="B440" s="6">
        <v>41180</v>
      </c>
      <c r="C440" s="6" t="s">
        <v>1515</v>
      </c>
      <c r="D440" s="6" t="s">
        <v>2150</v>
      </c>
      <c r="E440" s="10">
        <v>0.27291666666666664</v>
      </c>
      <c r="F440" s="7">
        <v>16.000000000000021</v>
      </c>
      <c r="G440" s="7">
        <v>81.000000000000028</v>
      </c>
      <c r="H440" s="7">
        <v>159.00000000000009</v>
      </c>
    </row>
    <row r="441" spans="1:8" x14ac:dyDescent="0.25">
      <c r="A441" s="6" t="s">
        <v>1496</v>
      </c>
      <c r="B441" s="6">
        <v>40780</v>
      </c>
      <c r="C441" s="6" t="s">
        <v>1497</v>
      </c>
      <c r="D441" s="6" t="s">
        <v>2491</v>
      </c>
      <c r="E441" s="10">
        <v>0.28125</v>
      </c>
      <c r="F441" s="7">
        <v>-5.0000000000000622</v>
      </c>
      <c r="G441" s="7">
        <v>63.000000000000021</v>
      </c>
      <c r="H441" s="7">
        <v>147.00000000000006</v>
      </c>
    </row>
    <row r="442" spans="1:8" x14ac:dyDescent="0.25">
      <c r="A442" s="6" t="s">
        <v>472</v>
      </c>
      <c r="B442" s="6">
        <v>19780</v>
      </c>
      <c r="C442" s="6" t="s">
        <v>473</v>
      </c>
      <c r="D442" s="6" t="s">
        <v>2433</v>
      </c>
      <c r="E442" s="10">
        <v>0.28194444444444444</v>
      </c>
      <c r="F442" s="7">
        <v>13.000000000000034</v>
      </c>
      <c r="G442" s="7">
        <v>64</v>
      </c>
      <c r="H442" s="7">
        <v>124.00000000000003</v>
      </c>
    </row>
    <row r="443" spans="1:8" x14ac:dyDescent="0.25">
      <c r="A443" s="6" t="s">
        <v>1808</v>
      </c>
      <c r="B443" s="6">
        <v>47340</v>
      </c>
      <c r="C443" s="6" t="s">
        <v>1809</v>
      </c>
      <c r="D443" s="6" t="s">
        <v>1961</v>
      </c>
      <c r="E443" s="10">
        <v>0.30208333333333331</v>
      </c>
      <c r="F443" s="7">
        <v>-37.000000000000028</v>
      </c>
      <c r="G443" s="7">
        <v>32.000000000000043</v>
      </c>
      <c r="H443" s="7">
        <v>112.00000000000007</v>
      </c>
    </row>
    <row r="444" spans="1:8" x14ac:dyDescent="0.25">
      <c r="A444" s="6" t="s">
        <v>864</v>
      </c>
      <c r="B444" s="6">
        <v>27860</v>
      </c>
      <c r="C444" s="6" t="s">
        <v>865</v>
      </c>
      <c r="D444" s="6" t="s">
        <v>2900</v>
      </c>
      <c r="E444" s="10">
        <v>0.27430555555555552</v>
      </c>
      <c r="F444" s="7">
        <v>17.000000000000021</v>
      </c>
      <c r="G444" s="7">
        <v>72.000000000000057</v>
      </c>
      <c r="H444" s="7">
        <v>137.00000000000009</v>
      </c>
    </row>
    <row r="445" spans="1:8" x14ac:dyDescent="0.25">
      <c r="A445" s="6" t="s">
        <v>144</v>
      </c>
      <c r="B445" s="6">
        <v>12900</v>
      </c>
      <c r="C445" s="6" t="s">
        <v>145</v>
      </c>
      <c r="D445" s="6" t="s">
        <v>2520</v>
      </c>
      <c r="E445" s="10">
        <v>0.27708333333333335</v>
      </c>
      <c r="F445" s="7">
        <v>3.9999999999999059</v>
      </c>
      <c r="G445" s="7">
        <v>69.999999999999986</v>
      </c>
      <c r="H445" s="7">
        <v>139</v>
      </c>
    </row>
    <row r="446" spans="1:8" x14ac:dyDescent="0.25">
      <c r="A446" s="6" t="s">
        <v>1508</v>
      </c>
      <c r="B446" s="6">
        <v>41060</v>
      </c>
      <c r="C446" s="6" t="s">
        <v>1509</v>
      </c>
      <c r="D446" s="6" t="s">
        <v>2023</v>
      </c>
      <c r="E446" s="10">
        <v>0.28333333333333333</v>
      </c>
      <c r="F446" s="7">
        <v>-1.0000000000000764</v>
      </c>
      <c r="G446" s="7">
        <v>61.000000000000028</v>
      </c>
      <c r="H446" s="7">
        <v>158.00000000000009</v>
      </c>
    </row>
    <row r="447" spans="1:8" x14ac:dyDescent="0.25">
      <c r="A447" s="6" t="s">
        <v>354</v>
      </c>
      <c r="B447" s="6">
        <v>17380</v>
      </c>
      <c r="C447" s="6" t="s">
        <v>355</v>
      </c>
      <c r="D447" s="6" t="s">
        <v>2379</v>
      </c>
      <c r="E447" s="10">
        <v>0.27430555555555552</v>
      </c>
      <c r="F447" s="7">
        <v>17.000000000000021</v>
      </c>
      <c r="G447" s="7">
        <v>70.000000000000071</v>
      </c>
      <c r="H447" s="7">
        <v>135.00000000000009</v>
      </c>
    </row>
    <row r="448" spans="1:8" x14ac:dyDescent="0.25">
      <c r="A448" s="6" t="s">
        <v>114</v>
      </c>
      <c r="B448" s="6">
        <v>12220</v>
      </c>
      <c r="C448" s="6" t="s">
        <v>115</v>
      </c>
      <c r="D448" s="6" t="s">
        <v>2760</v>
      </c>
      <c r="E448" s="10">
        <v>0.25972222222222224</v>
      </c>
      <c r="F448" s="7">
        <v>37.999999999999943</v>
      </c>
      <c r="G448" s="7">
        <v>95.999999999999972</v>
      </c>
      <c r="H448" s="7">
        <v>170.99999999999994</v>
      </c>
    </row>
    <row r="449" spans="1:8" x14ac:dyDescent="0.25">
      <c r="A449" s="6" t="s">
        <v>1528</v>
      </c>
      <c r="B449" s="6">
        <v>41580</v>
      </c>
      <c r="C449" s="6" t="s">
        <v>1529</v>
      </c>
      <c r="D449" s="6" t="s">
        <v>2618</v>
      </c>
      <c r="E449" s="10">
        <v>0.28750000000000003</v>
      </c>
      <c r="F449" s="7">
        <v>-9.000000000000048</v>
      </c>
      <c r="G449" s="7">
        <v>57.999999999999957</v>
      </c>
      <c r="H449" s="7">
        <v>132.99999999999991</v>
      </c>
    </row>
    <row r="450" spans="1:8" x14ac:dyDescent="0.25">
      <c r="A450" s="6" t="s">
        <v>1182</v>
      </c>
      <c r="B450" s="6">
        <v>34340</v>
      </c>
      <c r="C450" s="6" t="s">
        <v>1183</v>
      </c>
      <c r="D450" s="6" t="s">
        <v>2245</v>
      </c>
      <c r="E450" s="10">
        <v>0.28819444444444448</v>
      </c>
      <c r="F450" s="7">
        <v>-4.9999999999999822</v>
      </c>
      <c r="G450" s="7">
        <v>56.999999999999957</v>
      </c>
      <c r="H450" s="7">
        <v>111.99999999999991</v>
      </c>
    </row>
    <row r="451" spans="1:8" x14ac:dyDescent="0.25">
      <c r="A451" s="6" t="s">
        <v>1232</v>
      </c>
      <c r="B451" s="6">
        <v>35380</v>
      </c>
      <c r="C451" s="6" t="s">
        <v>1233</v>
      </c>
      <c r="D451" s="6" t="s">
        <v>2519</v>
      </c>
      <c r="E451" s="10">
        <v>0.27291666666666664</v>
      </c>
      <c r="F451" s="7">
        <v>13.000000000000034</v>
      </c>
      <c r="G451" s="7">
        <v>80.000000000000028</v>
      </c>
      <c r="H451" s="7">
        <v>150.00000000000003</v>
      </c>
    </row>
    <row r="452" spans="1:8" x14ac:dyDescent="0.25">
      <c r="A452" s="6" t="s">
        <v>1046</v>
      </c>
      <c r="B452" s="6">
        <v>31660</v>
      </c>
      <c r="C452" s="6" t="s">
        <v>1047</v>
      </c>
      <c r="D452" s="6" t="s">
        <v>2102</v>
      </c>
      <c r="E452" s="10">
        <v>0.26944444444444443</v>
      </c>
      <c r="F452" s="7">
        <v>20.000000000000007</v>
      </c>
      <c r="G452" s="7">
        <v>79.000000000000043</v>
      </c>
      <c r="H452" s="7">
        <v>153.00000000000009</v>
      </c>
    </row>
    <row r="453" spans="1:8" x14ac:dyDescent="0.25">
      <c r="A453" s="6" t="s">
        <v>1086</v>
      </c>
      <c r="B453" s="6">
        <v>32380</v>
      </c>
      <c r="C453" s="6" t="s">
        <v>1087</v>
      </c>
      <c r="D453" s="6" t="s">
        <v>2762</v>
      </c>
      <c r="E453" s="10">
        <v>0.28055555555555556</v>
      </c>
      <c r="F453" s="7">
        <v>-2.0000000000000728</v>
      </c>
      <c r="G453" s="7">
        <v>61.000000000000028</v>
      </c>
      <c r="H453" s="7">
        <v>134</v>
      </c>
    </row>
    <row r="454" spans="1:8" x14ac:dyDescent="0.25">
      <c r="A454" s="6" t="s">
        <v>300</v>
      </c>
      <c r="B454" s="6">
        <v>16220</v>
      </c>
      <c r="C454" s="6" t="s">
        <v>301</v>
      </c>
      <c r="D454" s="6" t="s">
        <v>2374</v>
      </c>
      <c r="E454" s="10">
        <v>0.27569444444444446</v>
      </c>
      <c r="F454" s="7">
        <v>13.99999999999995</v>
      </c>
      <c r="G454" s="7">
        <v>69.999999999999986</v>
      </c>
      <c r="H454" s="7">
        <v>122.00000000000006</v>
      </c>
    </row>
    <row r="455" spans="1:8" x14ac:dyDescent="0.25">
      <c r="A455" s="6" t="s">
        <v>372</v>
      </c>
      <c r="B455" s="6">
        <v>17740</v>
      </c>
      <c r="C455" s="6" t="s">
        <v>373</v>
      </c>
      <c r="D455" s="6" t="s">
        <v>2422</v>
      </c>
      <c r="E455" s="10">
        <v>0.29930555555555555</v>
      </c>
      <c r="F455" s="7">
        <v>-37.000000000000028</v>
      </c>
      <c r="G455" s="7">
        <v>41.000000000000014</v>
      </c>
      <c r="H455" s="7">
        <v>140.00000000000006</v>
      </c>
    </row>
    <row r="456" spans="1:8" x14ac:dyDescent="0.25">
      <c r="A456" s="6" t="s">
        <v>1912</v>
      </c>
      <c r="B456" s="6">
        <v>49780</v>
      </c>
      <c r="C456" s="6" t="s">
        <v>1913</v>
      </c>
      <c r="D456" s="6" t="s">
        <v>2529</v>
      </c>
      <c r="E456" s="10">
        <v>0.29166666666666669</v>
      </c>
      <c r="F456" s="7">
        <v>-26.000000000000068</v>
      </c>
      <c r="G456" s="7">
        <v>49.999999999999986</v>
      </c>
      <c r="H456" s="7">
        <v>143.00000000000006</v>
      </c>
    </row>
    <row r="457" spans="1:8" x14ac:dyDescent="0.25">
      <c r="A457" s="6" t="s">
        <v>1194</v>
      </c>
      <c r="B457" s="6">
        <v>34580</v>
      </c>
      <c r="C457" s="6" t="s">
        <v>1195</v>
      </c>
      <c r="D457" s="6" t="s">
        <v>2315</v>
      </c>
      <c r="E457" s="10">
        <v>0.27777777777777779</v>
      </c>
      <c r="F457" s="7">
        <v>-1.0000000000000764</v>
      </c>
      <c r="G457" s="7">
        <v>72.999999999999986</v>
      </c>
      <c r="H457" s="7">
        <v>152</v>
      </c>
    </row>
    <row r="458" spans="1:8" x14ac:dyDescent="0.25">
      <c r="A458" s="6" t="s">
        <v>1104</v>
      </c>
      <c r="B458" s="6">
        <v>32740</v>
      </c>
      <c r="C458" s="6" t="s">
        <v>1105</v>
      </c>
      <c r="D458" s="6" t="s">
        <v>1976</v>
      </c>
      <c r="E458" s="10">
        <v>0.28611111111111115</v>
      </c>
      <c r="F458" s="7">
        <v>-8.0000000000001315</v>
      </c>
      <c r="G458" s="7">
        <v>57.999999999999957</v>
      </c>
      <c r="H458" s="7">
        <v>139</v>
      </c>
    </row>
    <row r="459" spans="1:8" x14ac:dyDescent="0.25">
      <c r="A459" s="6" t="s">
        <v>660</v>
      </c>
      <c r="B459" s="6">
        <v>23700</v>
      </c>
      <c r="C459" s="6" t="s">
        <v>661</v>
      </c>
      <c r="D459" s="6" t="s">
        <v>2891</v>
      </c>
      <c r="E459" s="10">
        <v>0.28263888888888888</v>
      </c>
      <c r="F459" s="7">
        <v>18.000000000000014</v>
      </c>
      <c r="G459" s="7">
        <v>63.000000000000021</v>
      </c>
      <c r="H459" s="7">
        <v>95.999999999999972</v>
      </c>
    </row>
    <row r="460" spans="1:8" x14ac:dyDescent="0.25">
      <c r="A460" s="6" t="s">
        <v>154</v>
      </c>
      <c r="B460" s="6">
        <v>13100</v>
      </c>
      <c r="C460" s="6" t="s">
        <v>155</v>
      </c>
      <c r="D460" s="6" t="s">
        <v>2367</v>
      </c>
      <c r="E460" s="10">
        <v>0.29097222222222224</v>
      </c>
      <c r="F460" s="7">
        <v>-20.000000000000089</v>
      </c>
      <c r="G460" s="7">
        <v>48.999999999999986</v>
      </c>
      <c r="H460" s="7">
        <v>102.99999999999994</v>
      </c>
    </row>
    <row r="461" spans="1:8" x14ac:dyDescent="0.25">
      <c r="A461" s="6" t="s">
        <v>1476</v>
      </c>
      <c r="B461" s="6">
        <v>40420</v>
      </c>
      <c r="C461" s="6" t="s">
        <v>1477</v>
      </c>
      <c r="D461" s="6" t="s">
        <v>2879</v>
      </c>
      <c r="E461" s="10">
        <v>0.26874999999999999</v>
      </c>
      <c r="F461" s="7">
        <v>15.000000000000027</v>
      </c>
      <c r="G461" s="7">
        <v>86.000000000000014</v>
      </c>
      <c r="H461" s="7">
        <v>179</v>
      </c>
    </row>
    <row r="462" spans="1:8" x14ac:dyDescent="0.25">
      <c r="A462" s="6" t="s">
        <v>1016</v>
      </c>
      <c r="B462" s="6">
        <v>31020</v>
      </c>
      <c r="C462" s="6" t="s">
        <v>1017</v>
      </c>
      <c r="D462" s="6" t="s">
        <v>2809</v>
      </c>
      <c r="E462" s="10">
        <v>0.27986111111111112</v>
      </c>
      <c r="F462" s="7">
        <v>-11.000000000000041</v>
      </c>
      <c r="G462" s="7">
        <v>67</v>
      </c>
      <c r="H462" s="7">
        <v>150.00000000000003</v>
      </c>
    </row>
    <row r="463" spans="1:8" x14ac:dyDescent="0.25">
      <c r="A463" s="6" t="s">
        <v>1164</v>
      </c>
      <c r="B463" s="6">
        <v>33980</v>
      </c>
      <c r="C463" s="6" t="s">
        <v>1165</v>
      </c>
      <c r="D463" s="6" t="s">
        <v>2652</v>
      </c>
      <c r="E463" s="10">
        <v>0.27777777777777779</v>
      </c>
      <c r="F463" s="7">
        <v>11.999999999999957</v>
      </c>
      <c r="G463" s="7">
        <v>71</v>
      </c>
      <c r="H463" s="7">
        <v>142</v>
      </c>
    </row>
    <row r="464" spans="1:8" x14ac:dyDescent="0.25">
      <c r="A464" s="6" t="s">
        <v>824</v>
      </c>
      <c r="B464" s="6">
        <v>27020</v>
      </c>
      <c r="C464" s="6" t="s">
        <v>825</v>
      </c>
      <c r="D464" s="6" t="s">
        <v>2404</v>
      </c>
      <c r="E464" s="10">
        <v>0.26597222222222222</v>
      </c>
      <c r="F464" s="7">
        <v>18.999999999999932</v>
      </c>
      <c r="G464" s="7">
        <v>82.000000000000028</v>
      </c>
      <c r="H464" s="7">
        <v>172.00000000000011</v>
      </c>
    </row>
    <row r="465" spans="1:8" x14ac:dyDescent="0.25">
      <c r="A465" s="6" t="s">
        <v>364</v>
      </c>
      <c r="B465" s="6">
        <v>17580</v>
      </c>
      <c r="C465" s="6" t="s">
        <v>365</v>
      </c>
      <c r="D465" s="6" t="s">
        <v>2890</v>
      </c>
      <c r="E465" s="10">
        <v>0.2673611111111111</v>
      </c>
      <c r="F465" s="7">
        <v>21.000000000000007</v>
      </c>
      <c r="G465" s="7">
        <v>81.000000000000028</v>
      </c>
      <c r="H465" s="7">
        <v>164.99999999999997</v>
      </c>
    </row>
    <row r="466" spans="1:8" x14ac:dyDescent="0.25">
      <c r="A466" s="6" t="s">
        <v>1340</v>
      </c>
      <c r="B466" s="6">
        <v>37620</v>
      </c>
      <c r="C466" s="6" t="s">
        <v>1341</v>
      </c>
      <c r="D466" s="6" t="s">
        <v>2489</v>
      </c>
      <c r="E466" s="10">
        <v>0.2902777777777778</v>
      </c>
      <c r="F466" s="7">
        <v>-12.000000000000117</v>
      </c>
      <c r="G466" s="7">
        <v>51.999999999999972</v>
      </c>
      <c r="H466" s="7">
        <v>125.00000000000003</v>
      </c>
    </row>
    <row r="467" spans="1:8" x14ac:dyDescent="0.25">
      <c r="A467" s="6" t="s">
        <v>1050</v>
      </c>
      <c r="B467" s="6">
        <v>31740</v>
      </c>
      <c r="C467" s="6" t="s">
        <v>1051</v>
      </c>
      <c r="D467" s="6" t="s">
        <v>2538</v>
      </c>
      <c r="E467" s="10">
        <v>0.2902777777777778</v>
      </c>
      <c r="F467" s="7">
        <v>-10.000000000000044</v>
      </c>
      <c r="G467" s="7">
        <v>50.999999999999979</v>
      </c>
      <c r="H467" s="7">
        <v>120.99999999999997</v>
      </c>
    </row>
    <row r="468" spans="1:8" x14ac:dyDescent="0.25">
      <c r="A468" s="6" t="s">
        <v>1278</v>
      </c>
      <c r="B468" s="6">
        <v>36340</v>
      </c>
      <c r="C468" s="6" t="s">
        <v>1279</v>
      </c>
      <c r="D468" s="6" t="s">
        <v>2807</v>
      </c>
      <c r="E468" s="10">
        <v>0.28472222222222221</v>
      </c>
      <c r="F468" s="7">
        <v>-9.000000000000048</v>
      </c>
      <c r="G468" s="7">
        <v>61.000000000000028</v>
      </c>
      <c r="H468" s="7">
        <v>161.00000000000006</v>
      </c>
    </row>
    <row r="469" spans="1:8" x14ac:dyDescent="0.25">
      <c r="A469" s="6" t="s">
        <v>1800</v>
      </c>
      <c r="B469" s="6">
        <v>47180</v>
      </c>
      <c r="C469" s="6" t="s">
        <v>1801</v>
      </c>
      <c r="D469" s="6" t="s">
        <v>2672</v>
      </c>
      <c r="E469" s="10">
        <v>0.30694444444444441</v>
      </c>
      <c r="F469" s="7">
        <v>-35.000000000000036</v>
      </c>
      <c r="G469" s="7">
        <v>26.000000000000068</v>
      </c>
      <c r="H469" s="7">
        <v>114.00000000000014</v>
      </c>
    </row>
    <row r="470" spans="1:8" x14ac:dyDescent="0.25">
      <c r="A470" s="6" t="s">
        <v>946</v>
      </c>
      <c r="B470" s="6">
        <v>29580</v>
      </c>
      <c r="C470" s="6" t="s">
        <v>947</v>
      </c>
      <c r="D470" s="6" t="s">
        <v>2030</v>
      </c>
      <c r="E470" s="10">
        <v>0.28888888888888892</v>
      </c>
      <c r="F470" s="7">
        <v>-7.0000000000000551</v>
      </c>
      <c r="G470" s="7">
        <v>59.999999999999943</v>
      </c>
      <c r="H470" s="7">
        <v>135</v>
      </c>
    </row>
    <row r="471" spans="1:8" x14ac:dyDescent="0.25">
      <c r="A471" s="6" t="s">
        <v>422</v>
      </c>
      <c r="B471" s="6">
        <v>18820</v>
      </c>
      <c r="C471" s="6" t="s">
        <v>423</v>
      </c>
      <c r="D471" s="6" t="s">
        <v>2092</v>
      </c>
      <c r="E471" s="10">
        <v>0.30486111111111108</v>
      </c>
      <c r="F471" s="7">
        <v>-35.000000000000036</v>
      </c>
      <c r="G471" s="7">
        <v>30.000000000000053</v>
      </c>
      <c r="H471" s="7">
        <v>136.00000000000006</v>
      </c>
    </row>
    <row r="472" spans="1:8" x14ac:dyDescent="0.25">
      <c r="A472" s="6" t="s">
        <v>1026</v>
      </c>
      <c r="B472" s="6">
        <v>31260</v>
      </c>
      <c r="C472" s="6" t="s">
        <v>1027</v>
      </c>
      <c r="D472" s="6" t="s">
        <v>2017</v>
      </c>
      <c r="E472" s="10">
        <v>0.28611111111111115</v>
      </c>
      <c r="F472" s="7">
        <v>1.999999999999913</v>
      </c>
      <c r="G472" s="7">
        <v>55.999999999999957</v>
      </c>
      <c r="H472" s="7">
        <v>131.99999999999994</v>
      </c>
    </row>
    <row r="473" spans="1:8" x14ac:dyDescent="0.25">
      <c r="A473" s="6" t="s">
        <v>1284</v>
      </c>
      <c r="B473" s="6">
        <v>36460</v>
      </c>
      <c r="C473" s="6" t="s">
        <v>1285</v>
      </c>
      <c r="D473" s="6" t="s">
        <v>2109</v>
      </c>
      <c r="E473" s="10">
        <v>0.28125</v>
      </c>
      <c r="F473" s="7">
        <v>-4.0000000000000657</v>
      </c>
      <c r="G473" s="7">
        <v>64</v>
      </c>
      <c r="H473" s="7">
        <v>145.99999999999997</v>
      </c>
    </row>
    <row r="474" spans="1:8" x14ac:dyDescent="0.25">
      <c r="A474" s="6" t="s">
        <v>32</v>
      </c>
      <c r="B474" s="6">
        <v>10660</v>
      </c>
      <c r="C474" s="6" t="s">
        <v>33</v>
      </c>
      <c r="D474" s="6" t="s">
        <v>2605</v>
      </c>
      <c r="E474" s="10">
        <v>0.28125</v>
      </c>
      <c r="F474" s="7">
        <v>-4.0000000000000657</v>
      </c>
      <c r="G474" s="7">
        <v>61.000000000000028</v>
      </c>
      <c r="H474" s="7">
        <v>151.00000000000011</v>
      </c>
    </row>
    <row r="475" spans="1:8" x14ac:dyDescent="0.25">
      <c r="A475" s="6" t="s">
        <v>742</v>
      </c>
      <c r="B475" s="6">
        <v>25460</v>
      </c>
      <c r="C475" s="6" t="s">
        <v>743</v>
      </c>
      <c r="D475" s="6" t="s">
        <v>2297</v>
      </c>
      <c r="E475" s="10">
        <v>0.28125</v>
      </c>
      <c r="F475" s="7">
        <v>8.999999999999968</v>
      </c>
      <c r="G475" s="7">
        <v>65.000000000000014</v>
      </c>
      <c r="H475" s="7">
        <v>129.00000000000003</v>
      </c>
    </row>
    <row r="476" spans="1:8" x14ac:dyDescent="0.25">
      <c r="A476" s="6" t="s">
        <v>604</v>
      </c>
      <c r="B476" s="6">
        <v>22500</v>
      </c>
      <c r="C476" s="6" t="s">
        <v>605</v>
      </c>
      <c r="D476" s="6" t="s">
        <v>2370</v>
      </c>
      <c r="E476" s="10">
        <v>0.28611111111111115</v>
      </c>
      <c r="F476" s="7">
        <v>1.9999999999999929</v>
      </c>
      <c r="G476" s="7">
        <v>58.99999999999995</v>
      </c>
      <c r="H476" s="7">
        <v>120.99999999999997</v>
      </c>
    </row>
    <row r="477" spans="1:8" x14ac:dyDescent="0.25">
      <c r="A477" s="6" t="s">
        <v>832</v>
      </c>
      <c r="B477" s="6">
        <v>27180</v>
      </c>
      <c r="C477" s="6" t="s">
        <v>833</v>
      </c>
      <c r="D477" s="6" t="s">
        <v>2119</v>
      </c>
      <c r="E477" s="10">
        <v>0.26944444444444443</v>
      </c>
      <c r="F477" s="7">
        <v>23</v>
      </c>
      <c r="G477" s="7">
        <v>82.000000000000028</v>
      </c>
      <c r="H477" s="7">
        <v>165.00000000000006</v>
      </c>
    </row>
    <row r="478" spans="1:8" x14ac:dyDescent="0.25">
      <c r="A478" s="6" t="s">
        <v>8</v>
      </c>
      <c r="B478" s="6">
        <v>10140</v>
      </c>
      <c r="C478" s="6" t="s">
        <v>9</v>
      </c>
      <c r="D478" s="6" t="s">
        <v>2206</v>
      </c>
      <c r="E478" s="10">
        <v>0.28194444444444444</v>
      </c>
      <c r="F478" s="7">
        <v>-13.000000000000034</v>
      </c>
      <c r="G478" s="7">
        <v>65.000000000000014</v>
      </c>
      <c r="H478" s="7">
        <v>153.00000000000009</v>
      </c>
    </row>
    <row r="479" spans="1:8" x14ac:dyDescent="0.25">
      <c r="A479" s="6" t="s">
        <v>546</v>
      </c>
      <c r="B479" s="6">
        <v>21340</v>
      </c>
      <c r="C479" s="6" t="s">
        <v>547</v>
      </c>
      <c r="D479" s="6" t="s">
        <v>2439</v>
      </c>
      <c r="E479" s="10">
        <v>0.27638888888888885</v>
      </c>
      <c r="F479" s="7">
        <v>15.000000000000107</v>
      </c>
      <c r="G479" s="7">
        <v>76.000000000000057</v>
      </c>
      <c r="H479" s="7">
        <v>154</v>
      </c>
    </row>
    <row r="480" spans="1:8" x14ac:dyDescent="0.25">
      <c r="A480" s="6" t="s">
        <v>506</v>
      </c>
      <c r="B480" s="6">
        <v>20460</v>
      </c>
      <c r="C480" s="6" t="s">
        <v>507</v>
      </c>
      <c r="D480" s="6" t="s">
        <v>2747</v>
      </c>
      <c r="E480" s="10">
        <v>0.2902777777777778</v>
      </c>
      <c r="F480" s="7">
        <v>-15.000000000000107</v>
      </c>
      <c r="G480" s="7">
        <v>50.999999999999979</v>
      </c>
      <c r="H480" s="7">
        <v>113</v>
      </c>
    </row>
    <row r="481" spans="1:8" x14ac:dyDescent="0.25">
      <c r="A481" s="6" t="s">
        <v>440</v>
      </c>
      <c r="B481" s="6">
        <v>19140</v>
      </c>
      <c r="C481" s="6" t="s">
        <v>441</v>
      </c>
      <c r="D481" s="6" t="s">
        <v>2480</v>
      </c>
      <c r="E481" s="10">
        <v>0.3</v>
      </c>
      <c r="F481" s="7">
        <v>-11.999999999999957</v>
      </c>
      <c r="G481" s="7">
        <v>39.000000000000021</v>
      </c>
      <c r="H481" s="7">
        <v>141.00000000000006</v>
      </c>
    </row>
    <row r="482" spans="1:8" x14ac:dyDescent="0.25">
      <c r="A482" s="6" t="s">
        <v>304</v>
      </c>
      <c r="B482" s="6">
        <v>16300</v>
      </c>
      <c r="C482" s="6" t="s">
        <v>305</v>
      </c>
      <c r="D482" s="6" t="s">
        <v>2912</v>
      </c>
      <c r="E482" s="10">
        <v>0.27638888888888885</v>
      </c>
      <c r="F482" s="7">
        <v>16.000000000000021</v>
      </c>
      <c r="G482" s="7">
        <v>72.000000000000057</v>
      </c>
      <c r="H482" s="7">
        <v>147.00000000000011</v>
      </c>
    </row>
    <row r="483" spans="1:8" x14ac:dyDescent="0.25">
      <c r="A483" s="6" t="s">
        <v>1316</v>
      </c>
      <c r="B483" s="6">
        <v>37100</v>
      </c>
      <c r="C483" s="6" t="s">
        <v>1317</v>
      </c>
      <c r="D483" s="6" t="s">
        <v>2873</v>
      </c>
      <c r="E483" s="10">
        <v>0.27013888888888887</v>
      </c>
      <c r="F483" s="7">
        <v>14.00000000000003</v>
      </c>
      <c r="G483" s="7">
        <v>84.000000000000028</v>
      </c>
      <c r="H483" s="7">
        <v>153.00000000000003</v>
      </c>
    </row>
    <row r="484" spans="1:8" x14ac:dyDescent="0.25">
      <c r="A484" s="6" t="s">
        <v>1882</v>
      </c>
      <c r="B484" s="6">
        <v>49060</v>
      </c>
      <c r="C484" s="6" t="s">
        <v>1883</v>
      </c>
      <c r="D484" s="6" t="s">
        <v>2458</v>
      </c>
      <c r="E484" s="10">
        <v>0.29166666666666669</v>
      </c>
      <c r="F484" s="7">
        <v>-13.000000000000034</v>
      </c>
      <c r="G484" s="7">
        <v>46.999999999999993</v>
      </c>
      <c r="H484" s="7">
        <v>166.00000000000006</v>
      </c>
    </row>
    <row r="485" spans="1:8" x14ac:dyDescent="0.25">
      <c r="A485" s="6" t="s">
        <v>1602</v>
      </c>
      <c r="B485" s="6">
        <v>43100</v>
      </c>
      <c r="C485" s="6" t="s">
        <v>1603</v>
      </c>
      <c r="D485" s="6" t="s">
        <v>2588</v>
      </c>
      <c r="E485" s="10">
        <v>0.26527777777777778</v>
      </c>
      <c r="F485" s="7">
        <v>12.999999999999954</v>
      </c>
      <c r="G485" s="7">
        <v>87.000000000000014</v>
      </c>
      <c r="H485" s="7">
        <v>242</v>
      </c>
    </row>
    <row r="486" spans="1:8" x14ac:dyDescent="0.25">
      <c r="A486" s="6" t="s">
        <v>466</v>
      </c>
      <c r="B486" s="6">
        <v>19700</v>
      </c>
      <c r="C486" s="6" t="s">
        <v>467</v>
      </c>
      <c r="D486" s="6" t="s">
        <v>2353</v>
      </c>
      <c r="E486" s="10">
        <v>0.28055555555555556</v>
      </c>
      <c r="F486" s="7">
        <v>-13.000000000000034</v>
      </c>
      <c r="G486" s="7">
        <v>63.000000000000021</v>
      </c>
      <c r="H486" s="7">
        <v>111.00000000000009</v>
      </c>
    </row>
    <row r="487" spans="1:8" x14ac:dyDescent="0.25">
      <c r="A487" s="6" t="s">
        <v>690</v>
      </c>
      <c r="B487" s="6">
        <v>24380</v>
      </c>
      <c r="C487" s="6" t="s">
        <v>691</v>
      </c>
      <c r="D487" s="6" t="s">
        <v>2323</v>
      </c>
      <c r="E487" s="10">
        <v>0.28055555555555556</v>
      </c>
      <c r="F487" s="7">
        <v>-7.9936057773011271E-14</v>
      </c>
      <c r="G487" s="7">
        <v>65.000000000000014</v>
      </c>
      <c r="H487" s="7">
        <v>117.00000000000006</v>
      </c>
    </row>
    <row r="488" spans="1:8" x14ac:dyDescent="0.25">
      <c r="A488" s="6" t="s">
        <v>1724</v>
      </c>
      <c r="B488" s="6">
        <v>45580</v>
      </c>
      <c r="C488" s="6" t="s">
        <v>1725</v>
      </c>
      <c r="D488" s="6" t="s">
        <v>2772</v>
      </c>
      <c r="E488" s="10">
        <v>0.2986111111111111</v>
      </c>
      <c r="F488" s="7">
        <v>-22</v>
      </c>
      <c r="G488" s="7">
        <v>40.000000000000014</v>
      </c>
      <c r="H488" s="7">
        <v>150.00000000000003</v>
      </c>
    </row>
    <row r="489" spans="1:8" x14ac:dyDescent="0.25">
      <c r="A489" s="6" t="s">
        <v>278</v>
      </c>
      <c r="B489" s="6">
        <v>15740</v>
      </c>
      <c r="C489" s="6" t="s">
        <v>279</v>
      </c>
      <c r="D489" s="6" t="s">
        <v>2475</v>
      </c>
      <c r="E489" s="10">
        <v>0.2902777777777778</v>
      </c>
      <c r="F489" s="7">
        <v>-19.000000000000092</v>
      </c>
      <c r="G489" s="7">
        <v>53.999999999999972</v>
      </c>
      <c r="H489" s="7">
        <v>158</v>
      </c>
    </row>
    <row r="490" spans="1:8" x14ac:dyDescent="0.25">
      <c r="A490" s="6" t="s">
        <v>1126</v>
      </c>
      <c r="B490" s="6">
        <v>33180</v>
      </c>
      <c r="C490" s="6" t="s">
        <v>1127</v>
      </c>
      <c r="D490" s="6" t="s">
        <v>2691</v>
      </c>
      <c r="E490" s="10">
        <v>0.29652777777777778</v>
      </c>
      <c r="F490" s="7">
        <v>-22.000000000000082</v>
      </c>
      <c r="G490" s="7">
        <v>43.000000000000007</v>
      </c>
      <c r="H490" s="7">
        <v>111</v>
      </c>
    </row>
    <row r="491" spans="1:8" x14ac:dyDescent="0.25">
      <c r="A491" s="6" t="s">
        <v>1536</v>
      </c>
      <c r="B491" s="6">
        <v>41740</v>
      </c>
      <c r="C491" s="6" t="s">
        <v>1537</v>
      </c>
      <c r="D491" s="6" t="s">
        <v>2683</v>
      </c>
      <c r="E491" s="10">
        <v>0.26458333333333334</v>
      </c>
      <c r="F491" s="7">
        <v>27.999999999999979</v>
      </c>
      <c r="G491" s="7">
        <v>93.999999999999986</v>
      </c>
      <c r="H491" s="7">
        <v>172.99999999999994</v>
      </c>
    </row>
    <row r="492" spans="1:8" x14ac:dyDescent="0.25">
      <c r="A492" s="6" t="s">
        <v>782</v>
      </c>
      <c r="B492" s="6">
        <v>26220</v>
      </c>
      <c r="C492" s="6" t="s">
        <v>783</v>
      </c>
      <c r="D492" s="6" t="s">
        <v>2806</v>
      </c>
      <c r="E492" s="10">
        <v>0.27569444444444446</v>
      </c>
      <c r="F492" s="7">
        <v>18.999999999999932</v>
      </c>
      <c r="G492" s="7">
        <v>69</v>
      </c>
      <c r="H492" s="7">
        <v>129.00000000000003</v>
      </c>
    </row>
    <row r="493" spans="1:8" x14ac:dyDescent="0.25">
      <c r="A493" s="6" t="s">
        <v>1048</v>
      </c>
      <c r="B493" s="6">
        <v>31700</v>
      </c>
      <c r="C493" s="6" t="s">
        <v>1049</v>
      </c>
      <c r="D493" s="6" t="s">
        <v>2721</v>
      </c>
      <c r="E493" s="10">
        <v>0.26180555555555557</v>
      </c>
      <c r="F493" s="7">
        <v>35.000000000000036</v>
      </c>
      <c r="G493" s="7">
        <v>98.999999999999957</v>
      </c>
      <c r="H493" s="7">
        <v>163</v>
      </c>
    </row>
    <row r="494" spans="1:8" x14ac:dyDescent="0.25">
      <c r="A494" s="6" t="s">
        <v>164</v>
      </c>
      <c r="B494" s="6">
        <v>13300</v>
      </c>
      <c r="C494" s="6" t="s">
        <v>165</v>
      </c>
      <c r="D494" s="6" t="s">
        <v>2168</v>
      </c>
      <c r="E494" s="10">
        <v>0.29444444444444445</v>
      </c>
      <c r="F494" s="7">
        <v>-26.000000000000068</v>
      </c>
      <c r="G494" s="7">
        <v>43.000000000000007</v>
      </c>
      <c r="H494" s="7">
        <v>140.00000000000006</v>
      </c>
    </row>
    <row r="495" spans="1:8" x14ac:dyDescent="0.25">
      <c r="A495" s="6" t="s">
        <v>1156</v>
      </c>
      <c r="B495" s="6">
        <v>33780</v>
      </c>
      <c r="C495" s="6" t="s">
        <v>1157</v>
      </c>
      <c r="D495" s="6" t="s">
        <v>2444</v>
      </c>
      <c r="E495" s="10">
        <v>0.2951388888888889</v>
      </c>
      <c r="F495" s="7">
        <v>-24.999999999999993</v>
      </c>
      <c r="G495" s="7">
        <v>49.999999999999986</v>
      </c>
      <c r="H495" s="7">
        <v>149.99999999999994</v>
      </c>
    </row>
    <row r="496" spans="1:8" x14ac:dyDescent="0.25">
      <c r="A496" s="6" t="s">
        <v>932</v>
      </c>
      <c r="B496" s="6">
        <v>29300</v>
      </c>
      <c r="C496" s="6" t="s">
        <v>933</v>
      </c>
      <c r="D496" s="6" t="s">
        <v>2205</v>
      </c>
      <c r="E496" s="10">
        <v>0.30069444444444443</v>
      </c>
      <c r="F496" s="7">
        <v>-20.999999999999925</v>
      </c>
      <c r="G496" s="7">
        <v>38.000000000000028</v>
      </c>
      <c r="H496" s="7">
        <v>125.00000000000011</v>
      </c>
    </row>
    <row r="497" spans="1:8" x14ac:dyDescent="0.25">
      <c r="A497" s="6" t="s">
        <v>1568</v>
      </c>
      <c r="B497" s="6">
        <v>42420</v>
      </c>
      <c r="C497" s="6" t="s">
        <v>1569</v>
      </c>
      <c r="D497" s="6" t="s">
        <v>1970</v>
      </c>
      <c r="E497" s="10">
        <v>0.26805555555555555</v>
      </c>
      <c r="F497" s="7">
        <v>22</v>
      </c>
      <c r="G497" s="7">
        <v>80.000000000000028</v>
      </c>
      <c r="H497" s="7">
        <v>130.00000000000009</v>
      </c>
    </row>
    <row r="498" spans="1:8" x14ac:dyDescent="0.25">
      <c r="A498" s="6" t="s">
        <v>1484</v>
      </c>
      <c r="B498" s="6">
        <v>40580</v>
      </c>
      <c r="C498" s="6" t="s">
        <v>1485</v>
      </c>
      <c r="D498" s="6" t="s">
        <v>2623</v>
      </c>
      <c r="E498" s="10">
        <v>0.28055555555555556</v>
      </c>
      <c r="F498" s="7">
        <v>6.9999999999999751</v>
      </c>
      <c r="G498" s="7">
        <v>68</v>
      </c>
      <c r="H498" s="7">
        <v>146.99999999999994</v>
      </c>
    </row>
    <row r="499" spans="1:8" x14ac:dyDescent="0.25">
      <c r="A499" s="6" t="s">
        <v>1306</v>
      </c>
      <c r="B499" s="6">
        <v>36900</v>
      </c>
      <c r="C499" s="6" t="s">
        <v>1307</v>
      </c>
      <c r="D499" s="6" t="s">
        <v>2629</v>
      </c>
      <c r="E499" s="10">
        <v>0.27847222222222223</v>
      </c>
      <c r="F499" s="7">
        <v>-13.000000000000034</v>
      </c>
      <c r="G499" s="7">
        <v>66</v>
      </c>
      <c r="H499" s="7">
        <v>199.00000000000003</v>
      </c>
    </row>
    <row r="500" spans="1:8" x14ac:dyDescent="0.25">
      <c r="A500" s="6" t="s">
        <v>1564</v>
      </c>
      <c r="B500" s="6">
        <v>42340</v>
      </c>
      <c r="C500" s="6" t="s">
        <v>1565</v>
      </c>
      <c r="D500" s="6" t="s">
        <v>2535</v>
      </c>
      <c r="E500" s="10">
        <v>0.28958333333333336</v>
      </c>
      <c r="F500" s="7">
        <v>-0.99999999999999645</v>
      </c>
      <c r="G500" s="7">
        <v>57.999999999999957</v>
      </c>
      <c r="H500" s="7">
        <v>130.00000000000003</v>
      </c>
    </row>
    <row r="501" spans="1:8" x14ac:dyDescent="0.25">
      <c r="A501" s="6" t="s">
        <v>1296</v>
      </c>
      <c r="B501" s="6">
        <v>36700</v>
      </c>
      <c r="C501" s="6" t="s">
        <v>1297</v>
      </c>
      <c r="D501" s="6" t="s">
        <v>2541</v>
      </c>
      <c r="E501" s="10">
        <v>0.28888888888888892</v>
      </c>
      <c r="F501" s="7">
        <v>-17.000000000000099</v>
      </c>
      <c r="G501" s="7">
        <v>55.999999999999957</v>
      </c>
      <c r="H501" s="7">
        <v>138.99999999999989</v>
      </c>
    </row>
    <row r="502" spans="1:8" x14ac:dyDescent="0.25">
      <c r="A502" s="6" t="s">
        <v>1830</v>
      </c>
      <c r="B502" s="6">
        <v>47820</v>
      </c>
      <c r="C502" s="6" t="s">
        <v>1831</v>
      </c>
      <c r="D502" s="6" t="s">
        <v>2204</v>
      </c>
      <c r="E502" s="10">
        <v>0.27777777777777779</v>
      </c>
      <c r="F502" s="7">
        <v>12.999999999999954</v>
      </c>
      <c r="G502" s="7">
        <v>71.999999999999972</v>
      </c>
      <c r="H502" s="7">
        <v>124.00000000000003</v>
      </c>
    </row>
    <row r="503" spans="1:8" x14ac:dyDescent="0.25">
      <c r="A503" s="6" t="s">
        <v>194</v>
      </c>
      <c r="B503" s="6">
        <v>13940</v>
      </c>
      <c r="C503" s="6" t="s">
        <v>195</v>
      </c>
      <c r="D503" s="6" t="s">
        <v>2059</v>
      </c>
      <c r="E503" s="10">
        <v>0.29236111111111113</v>
      </c>
      <c r="F503" s="7">
        <v>-17.000000000000099</v>
      </c>
      <c r="G503" s="7">
        <v>48.999999999999986</v>
      </c>
      <c r="H503" s="7">
        <v>103.00000000000003</v>
      </c>
    </row>
    <row r="504" spans="1:8" x14ac:dyDescent="0.25">
      <c r="A504" s="6" t="s">
        <v>1404</v>
      </c>
      <c r="B504" s="6">
        <v>38860</v>
      </c>
      <c r="C504" s="6" t="s">
        <v>1405</v>
      </c>
      <c r="D504" s="6" t="s">
        <v>2664</v>
      </c>
      <c r="E504" s="10">
        <v>0.2590277777777778</v>
      </c>
      <c r="F504" s="7">
        <v>38.000000000000028</v>
      </c>
      <c r="G504" s="7">
        <v>101.99999999999996</v>
      </c>
      <c r="H504" s="7">
        <v>168.99999999999997</v>
      </c>
    </row>
    <row r="505" spans="1:8" x14ac:dyDescent="0.25">
      <c r="A505" s="6" t="s">
        <v>1248</v>
      </c>
      <c r="B505" s="6">
        <v>35740</v>
      </c>
      <c r="C505" s="6" t="s">
        <v>1249</v>
      </c>
      <c r="D505" s="6" t="s">
        <v>2840</v>
      </c>
      <c r="E505" s="10">
        <v>0.29236111111111113</v>
      </c>
      <c r="F505" s="7">
        <v>-27.000000000000064</v>
      </c>
      <c r="G505" s="7">
        <v>45</v>
      </c>
      <c r="H505" s="7">
        <v>102.00000000000004</v>
      </c>
    </row>
    <row r="506" spans="1:8" x14ac:dyDescent="0.25">
      <c r="A506" s="6" t="s">
        <v>478</v>
      </c>
      <c r="B506" s="6">
        <v>19900</v>
      </c>
      <c r="C506" s="6" t="s">
        <v>479</v>
      </c>
      <c r="D506" s="6" t="s">
        <v>2415</v>
      </c>
      <c r="E506" s="10">
        <v>0.28472222222222221</v>
      </c>
      <c r="F506" s="7">
        <v>0</v>
      </c>
      <c r="G506" s="7">
        <v>61.000000000000028</v>
      </c>
      <c r="H506" s="7">
        <v>164.00000000000006</v>
      </c>
    </row>
    <row r="507" spans="1:8" x14ac:dyDescent="0.25">
      <c r="A507" s="6" t="s">
        <v>1738</v>
      </c>
      <c r="B507" s="6">
        <v>45820</v>
      </c>
      <c r="C507" s="6" t="s">
        <v>1739</v>
      </c>
      <c r="D507" s="6" t="s">
        <v>2898</v>
      </c>
      <c r="E507" s="10">
        <v>0.28819444444444448</v>
      </c>
      <c r="F507" s="7">
        <v>-7.9936057773011271E-14</v>
      </c>
      <c r="G507" s="7">
        <v>55.999999999999957</v>
      </c>
      <c r="H507" s="7">
        <v>114</v>
      </c>
    </row>
    <row r="508" spans="1:8" x14ac:dyDescent="0.25">
      <c r="A508" s="6" t="s">
        <v>978</v>
      </c>
      <c r="B508" s="6">
        <v>30260</v>
      </c>
      <c r="C508" s="6" t="s">
        <v>979</v>
      </c>
      <c r="D508" s="6" t="s">
        <v>2644</v>
      </c>
      <c r="E508" s="10">
        <v>0.27708333333333335</v>
      </c>
      <c r="F508" s="7">
        <v>5.9999999999998987</v>
      </c>
      <c r="G508" s="7">
        <v>71.999999999999972</v>
      </c>
      <c r="H508" s="7">
        <v>150.00000000000003</v>
      </c>
    </row>
    <row r="509" spans="1:8" x14ac:dyDescent="0.25">
      <c r="A509" s="6" t="s">
        <v>352</v>
      </c>
      <c r="B509" s="6">
        <v>17340</v>
      </c>
      <c r="C509" s="6" t="s">
        <v>353</v>
      </c>
      <c r="D509" s="6" t="s">
        <v>1989</v>
      </c>
      <c r="E509" s="10">
        <v>0.27916666666666667</v>
      </c>
      <c r="F509" s="7">
        <v>1.999999999999913</v>
      </c>
      <c r="G509" s="7">
        <v>71.999999999999972</v>
      </c>
      <c r="H509" s="7">
        <v>142.99999999999997</v>
      </c>
    </row>
    <row r="510" spans="1:8" x14ac:dyDescent="0.25">
      <c r="A510" s="6" t="s">
        <v>1362</v>
      </c>
      <c r="B510" s="6">
        <v>38020</v>
      </c>
      <c r="C510" s="6" t="s">
        <v>1363</v>
      </c>
      <c r="D510" s="6" t="s">
        <v>2158</v>
      </c>
      <c r="E510" s="10">
        <v>0.27291666666666664</v>
      </c>
      <c r="F510" s="7">
        <v>17.000000000000021</v>
      </c>
      <c r="G510" s="7">
        <v>78.000000000000043</v>
      </c>
      <c r="H510" s="7">
        <v>146.00000000000003</v>
      </c>
    </row>
    <row r="511" spans="1:8" x14ac:dyDescent="0.25">
      <c r="A511" s="6" t="s">
        <v>806</v>
      </c>
      <c r="B511" s="6">
        <v>26660</v>
      </c>
      <c r="C511" s="6" t="s">
        <v>807</v>
      </c>
      <c r="D511" s="6" t="s">
        <v>2414</v>
      </c>
      <c r="E511" s="10">
        <v>0.28819444444444448</v>
      </c>
      <c r="F511" s="7">
        <v>0.99999999999999645</v>
      </c>
      <c r="G511" s="7">
        <v>58.99999999999995</v>
      </c>
      <c r="H511" s="7">
        <v>195.99999999999994</v>
      </c>
    </row>
    <row r="512" spans="1:8" x14ac:dyDescent="0.25">
      <c r="A512" s="6" t="s">
        <v>312</v>
      </c>
      <c r="B512" s="6">
        <v>16460</v>
      </c>
      <c r="C512" s="6" t="s">
        <v>313</v>
      </c>
      <c r="D512" s="6" t="s">
        <v>1962</v>
      </c>
      <c r="E512" s="10">
        <v>0.26944444444444443</v>
      </c>
      <c r="F512" s="7">
        <v>7.9999999999999716</v>
      </c>
      <c r="G512" s="7">
        <v>83.000000000000028</v>
      </c>
      <c r="H512" s="7">
        <v>206.00000000000006</v>
      </c>
    </row>
    <row r="513" spans="1:8" x14ac:dyDescent="0.25">
      <c r="A513" s="6" t="s">
        <v>686</v>
      </c>
      <c r="B513" s="6">
        <v>24300</v>
      </c>
      <c r="C513" s="6" t="s">
        <v>687</v>
      </c>
      <c r="D513" s="6" t="s">
        <v>2767</v>
      </c>
      <c r="E513" s="10">
        <v>0.28194444444444444</v>
      </c>
      <c r="F513" s="7">
        <v>4.9999999999999822</v>
      </c>
      <c r="G513" s="7">
        <v>64</v>
      </c>
      <c r="H513" s="7">
        <v>131</v>
      </c>
    </row>
    <row r="514" spans="1:8" x14ac:dyDescent="0.25">
      <c r="A514" s="6" t="s">
        <v>1204</v>
      </c>
      <c r="B514" s="6">
        <v>34780</v>
      </c>
      <c r="C514" s="6" t="s">
        <v>1205</v>
      </c>
      <c r="D514" s="6" t="s">
        <v>2347</v>
      </c>
      <c r="E514" s="10">
        <v>0.28750000000000003</v>
      </c>
      <c r="F514" s="7">
        <v>-8.0000000000001315</v>
      </c>
      <c r="G514" s="7">
        <v>55.999999999999957</v>
      </c>
      <c r="H514" s="7">
        <v>116</v>
      </c>
    </row>
    <row r="515" spans="1:8" x14ac:dyDescent="0.25">
      <c r="A515" s="6" t="s">
        <v>902</v>
      </c>
      <c r="B515" s="6">
        <v>28700</v>
      </c>
      <c r="C515" s="6" t="s">
        <v>903</v>
      </c>
      <c r="D515" s="6" t="s">
        <v>2702</v>
      </c>
      <c r="E515" s="10">
        <v>0.29305555555555557</v>
      </c>
      <c r="F515" s="7">
        <v>-13.000000000000034</v>
      </c>
      <c r="G515" s="7">
        <v>49.999999999999986</v>
      </c>
      <c r="H515" s="7">
        <v>126.00000000000004</v>
      </c>
    </row>
    <row r="516" spans="1:8" x14ac:dyDescent="0.25">
      <c r="A516" s="6" t="s">
        <v>1216</v>
      </c>
      <c r="B516" s="6">
        <v>35020</v>
      </c>
      <c r="C516" s="6" t="s">
        <v>1217</v>
      </c>
      <c r="D516" s="6" t="s">
        <v>2273</v>
      </c>
      <c r="E516" s="10">
        <v>0.27638888888888885</v>
      </c>
      <c r="F516" s="7">
        <v>10.000000000000044</v>
      </c>
      <c r="G516" s="7">
        <v>71.000000000000071</v>
      </c>
      <c r="H516" s="7">
        <v>124.00000000000003</v>
      </c>
    </row>
    <row r="517" spans="1:8" x14ac:dyDescent="0.25">
      <c r="A517" s="6" t="s">
        <v>386</v>
      </c>
      <c r="B517" s="6">
        <v>18020</v>
      </c>
      <c r="C517" s="6" t="s">
        <v>387</v>
      </c>
      <c r="D517" s="6" t="s">
        <v>2294</v>
      </c>
      <c r="E517" s="10">
        <v>0.30277777777777776</v>
      </c>
      <c r="F517" s="7">
        <v>-25.999999999999986</v>
      </c>
      <c r="G517" s="7">
        <v>34.000000000000043</v>
      </c>
      <c r="H517" s="7">
        <v>111</v>
      </c>
    </row>
    <row r="518" spans="1:8" x14ac:dyDescent="0.25">
      <c r="A518" s="6" t="s">
        <v>1864</v>
      </c>
      <c r="B518" s="6">
        <v>48660</v>
      </c>
      <c r="C518" s="6" t="s">
        <v>1865</v>
      </c>
      <c r="D518" s="6" t="s">
        <v>2397</v>
      </c>
      <c r="E518" s="10">
        <v>0.29652777777777778</v>
      </c>
      <c r="F518" s="7">
        <v>-14.00000000000003</v>
      </c>
      <c r="G518" s="7">
        <v>40.000000000000014</v>
      </c>
      <c r="H518" s="7">
        <v>110.00000000000001</v>
      </c>
    </row>
    <row r="519" spans="1:8" x14ac:dyDescent="0.25">
      <c r="A519" s="6" t="s">
        <v>1866</v>
      </c>
      <c r="B519" s="6">
        <v>48700</v>
      </c>
      <c r="C519" s="6" t="s">
        <v>1867</v>
      </c>
      <c r="D519" s="6" t="s">
        <v>2847</v>
      </c>
      <c r="E519" s="10">
        <v>0.27777777777777779</v>
      </c>
      <c r="F519" s="7">
        <v>1.999999999999913</v>
      </c>
      <c r="G519" s="7">
        <v>69.999999999999986</v>
      </c>
      <c r="H519" s="7">
        <v>154</v>
      </c>
    </row>
    <row r="520" spans="1:8" x14ac:dyDescent="0.25">
      <c r="A520" s="6" t="s">
        <v>1492</v>
      </c>
      <c r="B520" s="6">
        <v>40740</v>
      </c>
      <c r="C520" s="6" t="s">
        <v>1493</v>
      </c>
      <c r="D520" s="6" t="s">
        <v>2490</v>
      </c>
      <c r="E520" s="10">
        <v>0.27152777777777776</v>
      </c>
      <c r="F520" s="7">
        <v>18.000000000000014</v>
      </c>
      <c r="G520" s="7">
        <v>77.000000000000043</v>
      </c>
      <c r="H520" s="7">
        <v>130.00000000000009</v>
      </c>
    </row>
    <row r="521" spans="1:8" x14ac:dyDescent="0.25">
      <c r="A521" s="6" t="s">
        <v>468</v>
      </c>
      <c r="B521" s="6">
        <v>19740</v>
      </c>
      <c r="C521" s="6" t="s">
        <v>469</v>
      </c>
      <c r="D521" s="6" t="s">
        <v>2479</v>
      </c>
      <c r="E521" s="10">
        <v>0.2722222222222222</v>
      </c>
      <c r="F521" s="7">
        <v>23.000000000000078</v>
      </c>
      <c r="G521" s="7">
        <v>86.000000000000014</v>
      </c>
      <c r="H521" s="7">
        <v>161.99999999999997</v>
      </c>
    </row>
    <row r="522" spans="1:8" x14ac:dyDescent="0.25">
      <c r="A522" s="6" t="s">
        <v>1592</v>
      </c>
      <c r="B522" s="6">
        <v>42860</v>
      </c>
      <c r="C522" s="6" t="s">
        <v>1593</v>
      </c>
      <c r="D522" s="6" t="s">
        <v>2465</v>
      </c>
      <c r="E522" s="10">
        <v>0.29444444444444445</v>
      </c>
      <c r="F522" s="7">
        <v>-12.999999999999954</v>
      </c>
      <c r="G522" s="7">
        <v>48.999999999999986</v>
      </c>
      <c r="H522" s="7">
        <v>130.00000000000003</v>
      </c>
    </row>
    <row r="523" spans="1:8" x14ac:dyDescent="0.25">
      <c r="A523" s="6" t="s">
        <v>494</v>
      </c>
      <c r="B523" s="6">
        <v>20220</v>
      </c>
      <c r="C523" s="6" t="s">
        <v>495</v>
      </c>
      <c r="D523" s="6" t="s">
        <v>2127</v>
      </c>
      <c r="E523" s="10">
        <v>0.27361111111111108</v>
      </c>
      <c r="F523" s="7">
        <v>15.000000000000027</v>
      </c>
      <c r="G523" s="7">
        <v>76.000000000000057</v>
      </c>
      <c r="H523" s="7">
        <v>158</v>
      </c>
    </row>
    <row r="524" spans="1:8" x14ac:dyDescent="0.25">
      <c r="A524" s="6" t="s">
        <v>1764</v>
      </c>
      <c r="B524" s="6">
        <v>46340</v>
      </c>
      <c r="C524" s="6" t="s">
        <v>1765</v>
      </c>
      <c r="D524" s="6" t="s">
        <v>2120</v>
      </c>
      <c r="E524" s="10">
        <v>0.28750000000000003</v>
      </c>
      <c r="F524" s="7">
        <v>0.99999999999999645</v>
      </c>
      <c r="G524" s="7">
        <v>58.99999999999995</v>
      </c>
      <c r="H524" s="7">
        <v>128.99999999999994</v>
      </c>
    </row>
    <row r="525" spans="1:8" x14ac:dyDescent="0.25">
      <c r="A525" s="6" t="s">
        <v>1784</v>
      </c>
      <c r="B525" s="6">
        <v>46740</v>
      </c>
      <c r="C525" s="6" t="s">
        <v>1785</v>
      </c>
      <c r="D525" s="6" t="s">
        <v>2858</v>
      </c>
      <c r="E525" s="10">
        <v>0.2590277777777778</v>
      </c>
      <c r="F525" s="7">
        <v>27.999999999999979</v>
      </c>
      <c r="G525" s="7">
        <v>101.99999999999996</v>
      </c>
      <c r="H525" s="7">
        <v>177.99999999999991</v>
      </c>
    </row>
    <row r="526" spans="1:8" x14ac:dyDescent="0.25">
      <c r="A526" s="6" t="s">
        <v>1862</v>
      </c>
      <c r="B526" s="6">
        <v>48620</v>
      </c>
      <c r="C526" s="6" t="s">
        <v>1863</v>
      </c>
      <c r="D526" s="6" t="s">
        <v>2346</v>
      </c>
      <c r="E526" s="10">
        <v>0.29236111111111113</v>
      </c>
      <c r="F526" s="7">
        <v>-9.000000000000048</v>
      </c>
      <c r="G526" s="7">
        <v>50.999999999999979</v>
      </c>
      <c r="H526" s="7">
        <v>126.99999999999994</v>
      </c>
    </row>
    <row r="527" spans="1:8" x14ac:dyDescent="0.25">
      <c r="A527" s="6" t="s">
        <v>1288</v>
      </c>
      <c r="B527" s="6">
        <v>36540</v>
      </c>
      <c r="C527" s="6" t="s">
        <v>1289</v>
      </c>
      <c r="D527" s="6" t="s">
        <v>2533</v>
      </c>
      <c r="E527" s="10">
        <v>0.28888888888888892</v>
      </c>
      <c r="F527" s="7">
        <v>0.99999999999999645</v>
      </c>
      <c r="G527" s="7">
        <v>56.999999999999957</v>
      </c>
      <c r="H527" s="7">
        <v>128</v>
      </c>
    </row>
    <row r="528" spans="1:8" x14ac:dyDescent="0.25">
      <c r="A528" s="6" t="s">
        <v>998</v>
      </c>
      <c r="B528" s="6">
        <v>30660</v>
      </c>
      <c r="C528" s="6" t="s">
        <v>999</v>
      </c>
      <c r="D528" s="6" t="s">
        <v>2299</v>
      </c>
      <c r="E528" s="10">
        <v>0.27013888888888887</v>
      </c>
      <c r="F528" s="7">
        <v>22</v>
      </c>
      <c r="G528" s="7">
        <v>81.000000000000028</v>
      </c>
      <c r="H528" s="7">
        <v>157</v>
      </c>
    </row>
    <row r="529" spans="1:8" x14ac:dyDescent="0.25">
      <c r="A529" s="6" t="s">
        <v>644</v>
      </c>
      <c r="B529" s="6">
        <v>23380</v>
      </c>
      <c r="C529" s="6" t="s">
        <v>645</v>
      </c>
      <c r="D529" s="6" t="s">
        <v>2895</v>
      </c>
      <c r="E529" s="10">
        <v>0.29444444444444445</v>
      </c>
      <c r="F529" s="7">
        <v>-26.000000000000068</v>
      </c>
      <c r="G529" s="7">
        <v>46</v>
      </c>
      <c r="H529" s="7">
        <v>200</v>
      </c>
    </row>
    <row r="530" spans="1:8" x14ac:dyDescent="0.25">
      <c r="A530" s="6" t="s">
        <v>828</v>
      </c>
      <c r="B530" s="6">
        <v>27100</v>
      </c>
      <c r="C530" s="6" t="s">
        <v>829</v>
      </c>
      <c r="D530" s="6" t="s">
        <v>2058</v>
      </c>
      <c r="E530" s="10">
        <v>0.29791666666666666</v>
      </c>
      <c r="F530" s="7">
        <v>-23</v>
      </c>
      <c r="G530" s="7">
        <v>44</v>
      </c>
      <c r="H530" s="7">
        <v>148.00000000000003</v>
      </c>
    </row>
    <row r="531" spans="1:8" x14ac:dyDescent="0.25">
      <c r="A531" s="6" t="s">
        <v>1038</v>
      </c>
      <c r="B531" s="6">
        <v>31500</v>
      </c>
      <c r="C531" s="6" t="s">
        <v>1039</v>
      </c>
      <c r="D531" s="6" t="s">
        <v>2719</v>
      </c>
      <c r="E531" s="10">
        <v>0.30069444444444443</v>
      </c>
      <c r="F531" s="7">
        <v>-36.000000000000028</v>
      </c>
      <c r="G531" s="7">
        <v>39.000000000000021</v>
      </c>
      <c r="H531" s="7">
        <v>194</v>
      </c>
    </row>
    <row r="532" spans="1:8" x14ac:dyDescent="0.25">
      <c r="A532" s="6" t="s">
        <v>438</v>
      </c>
      <c r="B532" s="6">
        <v>19100</v>
      </c>
      <c r="C532" s="6" t="s">
        <v>439</v>
      </c>
      <c r="D532" s="6" t="s">
        <v>2326</v>
      </c>
      <c r="E532" s="10">
        <v>0.29166666666666669</v>
      </c>
      <c r="F532" s="7">
        <v>-4.9999999999999822</v>
      </c>
      <c r="G532" s="7">
        <v>57.999999999999957</v>
      </c>
      <c r="H532" s="7">
        <v>131</v>
      </c>
    </row>
    <row r="533" spans="1:8" x14ac:dyDescent="0.25">
      <c r="A533" s="6" t="s">
        <v>740</v>
      </c>
      <c r="B533" s="6">
        <v>25420</v>
      </c>
      <c r="C533" s="6" t="s">
        <v>741</v>
      </c>
      <c r="D533" s="6" t="s">
        <v>2703</v>
      </c>
      <c r="E533" s="10">
        <v>0.27708333333333335</v>
      </c>
      <c r="F533" s="7">
        <v>14.00000000000003</v>
      </c>
      <c r="G533" s="7">
        <v>73.999999999999972</v>
      </c>
      <c r="H533" s="7">
        <v>147.00000000000006</v>
      </c>
    </row>
    <row r="534" spans="1:8" x14ac:dyDescent="0.25">
      <c r="A534" s="6" t="s">
        <v>1108</v>
      </c>
      <c r="B534" s="6">
        <v>32820</v>
      </c>
      <c r="C534" s="6" t="s">
        <v>1109</v>
      </c>
      <c r="D534" s="6" t="s">
        <v>2055</v>
      </c>
      <c r="E534" s="10">
        <v>0.2722222222222222</v>
      </c>
      <c r="F534" s="7">
        <v>24.000000000000075</v>
      </c>
      <c r="G534" s="7">
        <v>85.000000000000014</v>
      </c>
      <c r="H534" s="7">
        <v>172.00000000000003</v>
      </c>
    </row>
    <row r="535" spans="1:8" x14ac:dyDescent="0.25">
      <c r="A535" s="6" t="s">
        <v>988</v>
      </c>
      <c r="B535" s="6">
        <v>30420</v>
      </c>
      <c r="C535" s="6" t="s">
        <v>989</v>
      </c>
      <c r="D535" s="6" t="s">
        <v>2626</v>
      </c>
      <c r="E535" s="10">
        <v>0.29930555555555555</v>
      </c>
      <c r="F535" s="7">
        <v>-33.000000000000043</v>
      </c>
      <c r="G535" s="7">
        <v>34.999999999999957</v>
      </c>
      <c r="H535" s="7">
        <v>112.99999999999993</v>
      </c>
    </row>
    <row r="536" spans="1:8" x14ac:dyDescent="0.25">
      <c r="A536" s="6" t="s">
        <v>1326</v>
      </c>
      <c r="B536" s="6">
        <v>37340</v>
      </c>
      <c r="C536" s="6" t="s">
        <v>1327</v>
      </c>
      <c r="D536" s="6" t="s">
        <v>2044</v>
      </c>
      <c r="E536" s="10">
        <v>0.28888888888888892</v>
      </c>
      <c r="F536" s="7">
        <v>0</v>
      </c>
      <c r="G536" s="7">
        <v>59.999999999999943</v>
      </c>
      <c r="H536" s="7">
        <v>131</v>
      </c>
    </row>
    <row r="537" spans="1:8" x14ac:dyDescent="0.25">
      <c r="A537" s="6" t="s">
        <v>1884</v>
      </c>
      <c r="B537" s="6">
        <v>49100</v>
      </c>
      <c r="C537" s="6" t="s">
        <v>1885</v>
      </c>
      <c r="D537" s="6" t="s">
        <v>2421</v>
      </c>
      <c r="E537" s="10">
        <v>0.27638888888888885</v>
      </c>
      <c r="F537" s="7">
        <v>5.9999999999999787</v>
      </c>
      <c r="G537" s="7">
        <v>69.000000000000071</v>
      </c>
      <c r="H537" s="7">
        <v>174.00000000000011</v>
      </c>
    </row>
    <row r="538" spans="1:8" x14ac:dyDescent="0.25">
      <c r="A538" s="6" t="s">
        <v>592</v>
      </c>
      <c r="B538" s="6">
        <v>22260</v>
      </c>
      <c r="C538" s="6" t="s">
        <v>593</v>
      </c>
      <c r="D538" s="6" t="s">
        <v>2122</v>
      </c>
      <c r="E538" s="10">
        <v>0.28819444444444448</v>
      </c>
      <c r="F538" s="7">
        <v>-8.0000000000000515</v>
      </c>
      <c r="G538" s="7">
        <v>54.999999999999964</v>
      </c>
      <c r="H538" s="7">
        <v>116</v>
      </c>
    </row>
    <row r="539" spans="1:8" x14ac:dyDescent="0.25">
      <c r="A539" s="6" t="s">
        <v>1668</v>
      </c>
      <c r="B539" s="6">
        <v>44420</v>
      </c>
      <c r="C539" s="6" t="s">
        <v>1669</v>
      </c>
      <c r="D539" s="6" t="s">
        <v>2551</v>
      </c>
      <c r="E539" s="10">
        <v>0.28333333333333333</v>
      </c>
      <c r="F539" s="7">
        <v>0</v>
      </c>
      <c r="G539" s="7">
        <v>67</v>
      </c>
      <c r="H539" s="7">
        <v>133</v>
      </c>
    </row>
    <row r="540" spans="1:8" x14ac:dyDescent="0.25">
      <c r="A540" s="6" t="s">
        <v>1604</v>
      </c>
      <c r="B540" s="6">
        <v>43140</v>
      </c>
      <c r="C540" s="6" t="s">
        <v>1605</v>
      </c>
      <c r="D540" s="6" t="s">
        <v>2621</v>
      </c>
      <c r="E540" s="10">
        <v>0.2902777777777778</v>
      </c>
      <c r="F540" s="7">
        <v>-4.9999999999999822</v>
      </c>
      <c r="G540" s="7">
        <v>56.999999999999957</v>
      </c>
      <c r="H540" s="7">
        <v>122.99999999999996</v>
      </c>
    </row>
    <row r="541" spans="1:8" x14ac:dyDescent="0.25">
      <c r="A541" s="6" t="s">
        <v>1426</v>
      </c>
      <c r="B541" s="6">
        <v>39380</v>
      </c>
      <c r="C541" s="6" t="s">
        <v>1427</v>
      </c>
      <c r="D541" s="6" t="s">
        <v>2902</v>
      </c>
      <c r="E541" s="10">
        <v>0.27152777777777776</v>
      </c>
      <c r="F541" s="7">
        <v>13.99999999999995</v>
      </c>
      <c r="G541" s="7">
        <v>80.000000000000028</v>
      </c>
      <c r="H541" s="7">
        <v>173</v>
      </c>
    </row>
    <row r="542" spans="1:8" x14ac:dyDescent="0.25">
      <c r="A542" s="6" t="s">
        <v>708</v>
      </c>
      <c r="B542" s="6">
        <v>24740</v>
      </c>
      <c r="C542" s="6" t="s">
        <v>709</v>
      </c>
      <c r="D542" s="6" t="s">
        <v>2474</v>
      </c>
      <c r="E542" s="10">
        <v>0.27569444444444446</v>
      </c>
      <c r="F542" s="7">
        <v>17.999999999999936</v>
      </c>
      <c r="G542" s="7">
        <v>72.999999999999986</v>
      </c>
      <c r="H542" s="7">
        <v>148.00000000000003</v>
      </c>
    </row>
    <row r="543" spans="1:8" x14ac:dyDescent="0.25">
      <c r="A543" s="6" t="s">
        <v>912</v>
      </c>
      <c r="B543" s="6">
        <v>28900</v>
      </c>
      <c r="C543" s="6" t="s">
        <v>913</v>
      </c>
      <c r="D543" s="6" t="s">
        <v>2094</v>
      </c>
      <c r="E543" s="10">
        <v>0.27638888888888885</v>
      </c>
      <c r="F543" s="7">
        <v>6.9999999999999751</v>
      </c>
      <c r="G543" s="7">
        <v>72.000000000000057</v>
      </c>
      <c r="H543" s="7">
        <v>150.00000000000003</v>
      </c>
    </row>
    <row r="544" spans="1:8" x14ac:dyDescent="0.25">
      <c r="A544" s="6" t="s">
        <v>1274</v>
      </c>
      <c r="B544" s="6">
        <v>36260</v>
      </c>
      <c r="C544" s="6" t="s">
        <v>1275</v>
      </c>
      <c r="D544" s="6" t="s">
        <v>2839</v>
      </c>
      <c r="E544" s="10">
        <v>0.29166666666666669</v>
      </c>
      <c r="F544" s="7">
        <v>-17.000000000000021</v>
      </c>
      <c r="G544" s="7">
        <v>54.999999999999964</v>
      </c>
      <c r="H544" s="7">
        <v>138</v>
      </c>
    </row>
    <row r="545" spans="1:8" x14ac:dyDescent="0.25">
      <c r="A545" s="6" t="s">
        <v>1754</v>
      </c>
      <c r="B545" s="6">
        <v>46140</v>
      </c>
      <c r="C545" s="6" t="s">
        <v>1755</v>
      </c>
      <c r="D545" s="6" t="s">
        <v>2197</v>
      </c>
      <c r="E545" s="10">
        <v>0.28888888888888892</v>
      </c>
      <c r="F545" s="7">
        <v>-1.9999999999999929</v>
      </c>
      <c r="G545" s="7">
        <v>58.99999999999995</v>
      </c>
      <c r="H545" s="7">
        <v>126.99999999999994</v>
      </c>
    </row>
    <row r="546" spans="1:8" x14ac:dyDescent="0.25">
      <c r="A546" s="6" t="s">
        <v>610</v>
      </c>
      <c r="B546" s="6">
        <v>22580</v>
      </c>
      <c r="C546" s="6" t="s">
        <v>611</v>
      </c>
      <c r="D546" s="6" t="s">
        <v>2305</v>
      </c>
      <c r="E546" s="10">
        <v>0.29166666666666669</v>
      </c>
      <c r="F546" s="7">
        <v>-11.000000000000041</v>
      </c>
      <c r="G546" s="7">
        <v>52.999999999999972</v>
      </c>
      <c r="H546" s="7">
        <v>130.99999999999994</v>
      </c>
    </row>
    <row r="547" spans="1:8" x14ac:dyDescent="0.25">
      <c r="A547" s="6" t="s">
        <v>190</v>
      </c>
      <c r="B547" s="6">
        <v>13860</v>
      </c>
      <c r="C547" s="6" t="s">
        <v>191</v>
      </c>
      <c r="D547" s="6" t="s">
        <v>2513</v>
      </c>
      <c r="E547" s="10">
        <v>0.26805555555555555</v>
      </c>
      <c r="F547" s="7">
        <v>24.999999999999993</v>
      </c>
      <c r="G547" s="7">
        <v>78.999999999999972</v>
      </c>
      <c r="H547" s="7">
        <v>146.99999999999994</v>
      </c>
    </row>
    <row r="548" spans="1:8" x14ac:dyDescent="0.25">
      <c r="A548" s="6" t="s">
        <v>636</v>
      </c>
      <c r="B548" s="6">
        <v>23180</v>
      </c>
      <c r="C548" s="6" t="s">
        <v>637</v>
      </c>
      <c r="D548" s="6" t="s">
        <v>2068</v>
      </c>
      <c r="E548" s="10">
        <v>0.29930555555555555</v>
      </c>
      <c r="F548" s="7">
        <v>-10.000000000000044</v>
      </c>
      <c r="G548" s="7">
        <v>42.000000000000014</v>
      </c>
      <c r="H548" s="7">
        <v>105.00000000000003</v>
      </c>
    </row>
    <row r="549" spans="1:8" x14ac:dyDescent="0.25">
      <c r="A549" s="6" t="s">
        <v>1432</v>
      </c>
      <c r="B549" s="6">
        <v>39500</v>
      </c>
      <c r="C549" s="6" t="s">
        <v>1433</v>
      </c>
      <c r="D549" s="6" t="s">
        <v>2726</v>
      </c>
      <c r="E549" s="10">
        <v>0.27569444444444446</v>
      </c>
      <c r="F549" s="7">
        <v>16.99999999999994</v>
      </c>
      <c r="G549" s="7">
        <v>73.999999999999972</v>
      </c>
      <c r="H549" s="7">
        <v>144.00000000000006</v>
      </c>
    </row>
    <row r="550" spans="1:8" x14ac:dyDescent="0.25">
      <c r="A550" s="6" t="s">
        <v>460</v>
      </c>
      <c r="B550" s="6">
        <v>19580</v>
      </c>
      <c r="C550" s="6" t="s">
        <v>461</v>
      </c>
      <c r="D550" s="6" t="s">
        <v>2476</v>
      </c>
      <c r="E550" s="10">
        <v>0.29791666666666666</v>
      </c>
      <c r="F550" s="7">
        <v>-30.000000000000053</v>
      </c>
      <c r="G550" s="7">
        <v>43.000000000000007</v>
      </c>
      <c r="H550" s="7">
        <v>195.00000000000006</v>
      </c>
    </row>
    <row r="551" spans="1:8" x14ac:dyDescent="0.25">
      <c r="A551" s="6" t="s">
        <v>348</v>
      </c>
      <c r="B551" s="6">
        <v>17260</v>
      </c>
      <c r="C551" s="6" t="s">
        <v>349</v>
      </c>
      <c r="D551" s="6" t="s">
        <v>2651</v>
      </c>
      <c r="E551" s="10">
        <v>0.27430555555555552</v>
      </c>
      <c r="F551" s="7">
        <v>23</v>
      </c>
      <c r="G551" s="7">
        <v>74.000000000000057</v>
      </c>
      <c r="H551" s="7">
        <v>165.00000000000011</v>
      </c>
    </row>
    <row r="552" spans="1:8" x14ac:dyDescent="0.25">
      <c r="A552" s="6" t="s">
        <v>1670</v>
      </c>
      <c r="B552" s="6">
        <v>44500</v>
      </c>
      <c r="C552" s="6" t="s">
        <v>1671</v>
      </c>
      <c r="D552" s="6" t="s">
        <v>2829</v>
      </c>
      <c r="E552" s="10">
        <v>0.29583333333333334</v>
      </c>
      <c r="F552" s="7">
        <v>-5.9999999999999787</v>
      </c>
      <c r="G552" s="7">
        <v>42.000000000000014</v>
      </c>
      <c r="H552" s="7">
        <v>118.00000000000007</v>
      </c>
    </row>
    <row r="553" spans="1:8" x14ac:dyDescent="0.25">
      <c r="A553" s="6" t="s">
        <v>282</v>
      </c>
      <c r="B553" s="6">
        <v>15820</v>
      </c>
      <c r="C553" s="6" t="s">
        <v>283</v>
      </c>
      <c r="D553" s="6" t="s">
        <v>2194</v>
      </c>
      <c r="E553" s="10">
        <v>0.30069444444444443</v>
      </c>
      <c r="F553" s="7">
        <v>-31.00000000000005</v>
      </c>
      <c r="G553" s="7">
        <v>36.000000000000028</v>
      </c>
      <c r="H553" s="7">
        <v>103.00000000000003</v>
      </c>
    </row>
    <row r="554" spans="1:8" x14ac:dyDescent="0.25">
      <c r="A554" s="6" t="s">
        <v>1612</v>
      </c>
      <c r="B554" s="6">
        <v>43300</v>
      </c>
      <c r="C554" s="6" t="s">
        <v>1613</v>
      </c>
      <c r="D554" s="6" t="s">
        <v>2632</v>
      </c>
      <c r="E554" s="10">
        <v>0.29097222222222224</v>
      </c>
      <c r="F554" s="7">
        <v>-15.000000000000107</v>
      </c>
      <c r="G554" s="7">
        <v>54.999999999999964</v>
      </c>
      <c r="H554" s="7">
        <v>142.00000000000006</v>
      </c>
    </row>
    <row r="555" spans="1:8" x14ac:dyDescent="0.25">
      <c r="A555" s="6" t="s">
        <v>816</v>
      </c>
      <c r="B555" s="6">
        <v>26860</v>
      </c>
      <c r="C555" s="6" t="s">
        <v>817</v>
      </c>
      <c r="D555" s="6" t="s">
        <v>2617</v>
      </c>
      <c r="E555" s="10">
        <v>0.28333333333333333</v>
      </c>
      <c r="F555" s="7">
        <v>-7.0000000000000551</v>
      </c>
      <c r="G555" s="7">
        <v>66</v>
      </c>
      <c r="H555" s="7">
        <v>158</v>
      </c>
    </row>
    <row r="556" spans="1:8" x14ac:dyDescent="0.25">
      <c r="A556" s="6" t="s">
        <v>320</v>
      </c>
      <c r="B556" s="6">
        <v>16620</v>
      </c>
      <c r="C556" s="6" t="s">
        <v>321</v>
      </c>
      <c r="D556" s="6" t="s">
        <v>2035</v>
      </c>
      <c r="E556" s="10">
        <v>0.29097222222222224</v>
      </c>
      <c r="F556" s="7">
        <v>-4.9999999999999822</v>
      </c>
      <c r="G556" s="7">
        <v>56.999999999999957</v>
      </c>
      <c r="H556" s="7">
        <v>123.99999999999997</v>
      </c>
    </row>
    <row r="557" spans="1:8" x14ac:dyDescent="0.25">
      <c r="A557" s="6" t="s">
        <v>878</v>
      </c>
      <c r="B557" s="6">
        <v>28140</v>
      </c>
      <c r="C557" s="6" t="s">
        <v>879</v>
      </c>
      <c r="D557" s="6" t="s">
        <v>2225</v>
      </c>
      <c r="E557" s="10">
        <v>0.28472222222222221</v>
      </c>
      <c r="F557" s="7">
        <v>6.0000000000000586</v>
      </c>
      <c r="G557" s="7">
        <v>67</v>
      </c>
      <c r="H557" s="7">
        <v>136</v>
      </c>
    </row>
    <row r="558" spans="1:8" x14ac:dyDescent="0.25">
      <c r="A558" s="6" t="s">
        <v>150</v>
      </c>
      <c r="B558" s="6">
        <v>13020</v>
      </c>
      <c r="C558" s="6" t="s">
        <v>151</v>
      </c>
      <c r="D558" s="6" t="s">
        <v>2093</v>
      </c>
      <c r="E558" s="10">
        <v>0.29652777777777778</v>
      </c>
      <c r="F558" s="7">
        <v>-16.000000000000021</v>
      </c>
      <c r="G558" s="7">
        <v>46.999999999999993</v>
      </c>
      <c r="H558" s="7">
        <v>138.00000000000006</v>
      </c>
    </row>
    <row r="559" spans="1:8" x14ac:dyDescent="0.25">
      <c r="A559" s="6" t="s">
        <v>1132</v>
      </c>
      <c r="B559" s="6">
        <v>33300</v>
      </c>
      <c r="C559" s="6" t="s">
        <v>1133</v>
      </c>
      <c r="D559" s="6" t="s">
        <v>2095</v>
      </c>
      <c r="E559" s="10">
        <v>0.29583333333333334</v>
      </c>
      <c r="F559" s="7">
        <v>-11.000000000000041</v>
      </c>
      <c r="G559" s="7">
        <v>46</v>
      </c>
      <c r="H559" s="7">
        <v>165.99999999999997</v>
      </c>
    </row>
    <row r="560" spans="1:8" x14ac:dyDescent="0.25">
      <c r="A560" s="6" t="s">
        <v>224</v>
      </c>
      <c r="B560" s="6">
        <v>14540</v>
      </c>
      <c r="C560" s="6" t="s">
        <v>225</v>
      </c>
      <c r="D560" s="6" t="s">
        <v>2343</v>
      </c>
      <c r="E560" s="10">
        <v>0.26250000000000001</v>
      </c>
      <c r="F560" s="7">
        <v>33.999999999999957</v>
      </c>
      <c r="G560" s="7">
        <v>94.999999999999986</v>
      </c>
      <c r="H560" s="7">
        <v>212.00000000000006</v>
      </c>
    </row>
    <row r="561" spans="1:8" x14ac:dyDescent="0.25">
      <c r="A561" s="6" t="s">
        <v>1142</v>
      </c>
      <c r="B561" s="6">
        <v>33500</v>
      </c>
      <c r="C561" s="6" t="s">
        <v>1143</v>
      </c>
      <c r="D561" s="6" t="s">
        <v>2130</v>
      </c>
      <c r="E561" s="10">
        <v>0.30277777777777776</v>
      </c>
      <c r="F561" s="7">
        <v>-23</v>
      </c>
      <c r="G561" s="7">
        <v>33.000000000000043</v>
      </c>
      <c r="H561" s="7">
        <v>90.000000000000085</v>
      </c>
    </row>
    <row r="562" spans="1:8" x14ac:dyDescent="0.25">
      <c r="A562" s="6" t="s">
        <v>818</v>
      </c>
      <c r="B562" s="6">
        <v>26900</v>
      </c>
      <c r="C562" s="6" t="s">
        <v>819</v>
      </c>
      <c r="D562" s="6" t="s">
        <v>2824</v>
      </c>
      <c r="E562" s="10">
        <v>0.30277777777777776</v>
      </c>
      <c r="F562" s="7">
        <v>-15.999999999999943</v>
      </c>
      <c r="G562" s="7">
        <v>42.000000000000014</v>
      </c>
      <c r="H562" s="7">
        <v>118.00000000000007</v>
      </c>
    </row>
    <row r="563" spans="1:8" x14ac:dyDescent="0.25">
      <c r="A563" s="6" t="s">
        <v>336</v>
      </c>
      <c r="B563" s="6">
        <v>16980</v>
      </c>
      <c r="C563" s="6" t="s">
        <v>337</v>
      </c>
      <c r="D563" s="6" t="s">
        <v>2183</v>
      </c>
      <c r="E563" s="10">
        <v>0.26597222222222222</v>
      </c>
      <c r="F563" s="7">
        <v>26.999999999999986</v>
      </c>
      <c r="G563" s="7">
        <v>100.99999999999997</v>
      </c>
      <c r="H563" s="7">
        <v>181.99999999999991</v>
      </c>
    </row>
    <row r="564" spans="1:8" x14ac:dyDescent="0.25">
      <c r="A564" s="6" t="s">
        <v>90</v>
      </c>
      <c r="B564" s="6">
        <v>11740</v>
      </c>
      <c r="C564" s="6" t="s">
        <v>91</v>
      </c>
      <c r="D564" s="6" t="s">
        <v>2307</v>
      </c>
      <c r="E564" s="10">
        <v>0.29236111111111113</v>
      </c>
      <c r="F564" s="7">
        <v>-16.000000000000103</v>
      </c>
      <c r="G564" s="7">
        <v>52.999999999999972</v>
      </c>
      <c r="H564" s="7">
        <v>142.00000000000006</v>
      </c>
    </row>
    <row r="565" spans="1:8" x14ac:dyDescent="0.25">
      <c r="A565" s="6" t="s">
        <v>314</v>
      </c>
      <c r="B565" s="6">
        <v>16500</v>
      </c>
      <c r="C565" s="6" t="s">
        <v>315</v>
      </c>
      <c r="D565" s="6" t="s">
        <v>2335</v>
      </c>
      <c r="E565" s="10">
        <v>0.27986111111111112</v>
      </c>
      <c r="F565" s="7">
        <v>-11.000000000000041</v>
      </c>
      <c r="G565" s="7">
        <v>72.999999999999986</v>
      </c>
      <c r="H565" s="7">
        <v>160.00000000000006</v>
      </c>
    </row>
    <row r="566" spans="1:8" x14ac:dyDescent="0.25">
      <c r="A566" s="6" t="s">
        <v>1076</v>
      </c>
      <c r="B566" s="6">
        <v>32260</v>
      </c>
      <c r="C566" s="6" t="s">
        <v>1077</v>
      </c>
      <c r="D566" s="6" t="s">
        <v>2195</v>
      </c>
      <c r="E566" s="10">
        <v>0.27986111111111112</v>
      </c>
      <c r="F566" s="7">
        <v>1.999999999999913</v>
      </c>
      <c r="G566" s="7">
        <v>65.000000000000014</v>
      </c>
      <c r="H566" s="7">
        <v>197.00000000000011</v>
      </c>
    </row>
    <row r="567" spans="1:8" x14ac:dyDescent="0.25">
      <c r="A567" s="6" t="s">
        <v>456</v>
      </c>
      <c r="B567" s="6">
        <v>19500</v>
      </c>
      <c r="C567" s="6" t="s">
        <v>457</v>
      </c>
      <c r="D567" s="6" t="s">
        <v>2274</v>
      </c>
      <c r="E567" s="10">
        <v>0.26944444444444443</v>
      </c>
      <c r="F567" s="7">
        <v>21.000000000000007</v>
      </c>
      <c r="G567" s="7">
        <v>83.000000000000028</v>
      </c>
      <c r="H567" s="7">
        <v>176.00000000000011</v>
      </c>
    </row>
    <row r="568" spans="1:8" x14ac:dyDescent="0.25">
      <c r="A568" s="6" t="s">
        <v>674</v>
      </c>
      <c r="B568" s="6">
        <v>24020</v>
      </c>
      <c r="C568" s="6" t="s">
        <v>675</v>
      </c>
      <c r="D568" s="6" t="s">
        <v>2589</v>
      </c>
      <c r="E568" s="10">
        <v>0.26805555555555555</v>
      </c>
      <c r="F568" s="7">
        <v>21.999999999999922</v>
      </c>
      <c r="G568" s="7">
        <v>88</v>
      </c>
      <c r="H568" s="7">
        <v>168.99999999999997</v>
      </c>
    </row>
    <row r="569" spans="1:8" x14ac:dyDescent="0.25">
      <c r="A569" s="6" t="s">
        <v>786</v>
      </c>
      <c r="B569" s="6">
        <v>26300</v>
      </c>
      <c r="C569" s="6" t="s">
        <v>787</v>
      </c>
      <c r="D569" s="6" t="s">
        <v>2184</v>
      </c>
      <c r="E569" s="10">
        <v>0.28125</v>
      </c>
      <c r="F569" s="7">
        <v>12.999999999999954</v>
      </c>
      <c r="G569" s="7">
        <v>68</v>
      </c>
      <c r="H569" s="7">
        <v>142.00000000000006</v>
      </c>
    </row>
    <row r="570" spans="1:8" x14ac:dyDescent="0.25">
      <c r="A570" s="6" t="s">
        <v>616</v>
      </c>
      <c r="B570" s="6">
        <v>22700</v>
      </c>
      <c r="C570" s="6" t="s">
        <v>617</v>
      </c>
      <c r="D570" s="6" t="s">
        <v>2668</v>
      </c>
      <c r="E570" s="10">
        <v>0.28333333333333333</v>
      </c>
      <c r="F570" s="7">
        <v>-5.0000000000000622</v>
      </c>
      <c r="G570" s="7">
        <v>60.000000000000021</v>
      </c>
      <c r="H570" s="7">
        <v>154</v>
      </c>
    </row>
    <row r="571" spans="1:8" x14ac:dyDescent="0.25">
      <c r="A571" s="6" t="s">
        <v>1392</v>
      </c>
      <c r="B571" s="6">
        <v>38620</v>
      </c>
      <c r="C571" s="6" t="s">
        <v>1393</v>
      </c>
      <c r="D571" s="6" t="s">
        <v>2331</v>
      </c>
      <c r="E571" s="10">
        <v>0.29166666666666669</v>
      </c>
      <c r="F571" s="7">
        <v>-15.000000000000027</v>
      </c>
      <c r="G571" s="7">
        <v>47.999999999999986</v>
      </c>
      <c r="H571" s="7">
        <v>113</v>
      </c>
    </row>
    <row r="572" spans="1:8" x14ac:dyDescent="0.25">
      <c r="A572" s="6" t="s">
        <v>1134</v>
      </c>
      <c r="B572" s="6">
        <v>33340</v>
      </c>
      <c r="C572" s="6" t="s">
        <v>1135</v>
      </c>
      <c r="D572" s="6" t="s">
        <v>2669</v>
      </c>
      <c r="E572" s="10">
        <v>0.26666666666666666</v>
      </c>
      <c r="F572" s="7">
        <v>30.000000000000053</v>
      </c>
      <c r="G572" s="7">
        <v>92.999999999999986</v>
      </c>
      <c r="H572" s="7">
        <v>181</v>
      </c>
    </row>
    <row r="573" spans="1:8" x14ac:dyDescent="0.25">
      <c r="A573" s="6" t="s">
        <v>1894</v>
      </c>
      <c r="B573" s="6">
        <v>49380</v>
      </c>
      <c r="C573" s="6" t="s">
        <v>1895</v>
      </c>
      <c r="D573" s="6" t="s">
        <v>2041</v>
      </c>
      <c r="E573" s="10">
        <v>0.28750000000000003</v>
      </c>
      <c r="F573" s="7">
        <v>-21.000000000000085</v>
      </c>
      <c r="G573" s="7">
        <v>53.999999999999972</v>
      </c>
      <c r="H573" s="7">
        <v>169.00000000000003</v>
      </c>
    </row>
    <row r="574" spans="1:8" x14ac:dyDescent="0.25">
      <c r="A574" s="6" t="s">
        <v>692</v>
      </c>
      <c r="B574" s="6">
        <v>24420</v>
      </c>
      <c r="C574" s="6" t="s">
        <v>693</v>
      </c>
      <c r="D574" s="6" t="s">
        <v>2514</v>
      </c>
      <c r="E574" s="10">
        <v>0.28125</v>
      </c>
      <c r="F574" s="7">
        <v>5.9999999999999787</v>
      </c>
      <c r="G574" s="7">
        <v>66</v>
      </c>
      <c r="H574" s="7">
        <v>146.99999999999994</v>
      </c>
    </row>
    <row r="575" spans="1:8" x14ac:dyDescent="0.25">
      <c r="A575" s="6" t="s">
        <v>994</v>
      </c>
      <c r="B575" s="6">
        <v>30580</v>
      </c>
      <c r="C575" s="6" t="s">
        <v>995</v>
      </c>
      <c r="D575" s="6" t="s">
        <v>2470</v>
      </c>
      <c r="E575" s="10">
        <v>0.30277777777777776</v>
      </c>
      <c r="F575" s="7">
        <v>-43.000000000000007</v>
      </c>
      <c r="G575" s="7">
        <v>29.999999999999972</v>
      </c>
      <c r="H575" s="7">
        <v>166.99999999999997</v>
      </c>
    </row>
    <row r="576" spans="1:8" x14ac:dyDescent="0.25">
      <c r="A576" s="6" t="s">
        <v>1878</v>
      </c>
      <c r="B576" s="6">
        <v>48980</v>
      </c>
      <c r="C576" s="6" t="s">
        <v>1879</v>
      </c>
      <c r="D576" s="6" t="s">
        <v>2715</v>
      </c>
      <c r="E576" s="10">
        <v>0.28055555555555556</v>
      </c>
      <c r="F576" s="7">
        <v>8.999999999999968</v>
      </c>
      <c r="G576" s="7">
        <v>68</v>
      </c>
      <c r="H576" s="7">
        <v>138.00000000000006</v>
      </c>
    </row>
    <row r="577" spans="1:8" x14ac:dyDescent="0.25">
      <c r="A577" s="6" t="s">
        <v>632</v>
      </c>
      <c r="B577" s="6">
        <v>23060</v>
      </c>
      <c r="C577" s="6" t="s">
        <v>633</v>
      </c>
      <c r="D577" s="6" t="s">
        <v>1967</v>
      </c>
      <c r="E577" s="10">
        <v>0.3</v>
      </c>
      <c r="F577" s="7">
        <v>-18.999999999999932</v>
      </c>
      <c r="G577" s="7">
        <v>44</v>
      </c>
      <c r="H577" s="7">
        <v>130.00000000000003</v>
      </c>
    </row>
    <row r="578" spans="1:8" x14ac:dyDescent="0.25">
      <c r="A578" s="6" t="s">
        <v>258</v>
      </c>
      <c r="B578" s="6">
        <v>15340</v>
      </c>
      <c r="C578" s="6" t="s">
        <v>259</v>
      </c>
      <c r="D578" s="6" t="s">
        <v>2151</v>
      </c>
      <c r="E578" s="10">
        <v>0.29444444444444445</v>
      </c>
      <c r="F578" s="7">
        <v>-20.000000000000089</v>
      </c>
      <c r="G578" s="7">
        <v>48.999999999999986</v>
      </c>
      <c r="H578" s="7">
        <v>131</v>
      </c>
    </row>
    <row r="579" spans="1:8" x14ac:dyDescent="0.25">
      <c r="A579" s="6" t="s">
        <v>1468</v>
      </c>
      <c r="B579" s="6">
        <v>40260</v>
      </c>
      <c r="C579" s="6" t="s">
        <v>1469</v>
      </c>
      <c r="D579" s="6" t="s">
        <v>2352</v>
      </c>
      <c r="E579" s="10">
        <v>0.27986111111111112</v>
      </c>
      <c r="F579" s="7">
        <v>3.9999999999999059</v>
      </c>
      <c r="G579" s="7">
        <v>71</v>
      </c>
      <c r="H579" s="7">
        <v>149.99999999999994</v>
      </c>
    </row>
    <row r="580" spans="1:8" x14ac:dyDescent="0.25">
      <c r="A580" s="6" t="s">
        <v>1500</v>
      </c>
      <c r="B580" s="6">
        <v>40860</v>
      </c>
      <c r="C580" s="6" t="s">
        <v>1501</v>
      </c>
      <c r="D580" s="6" t="s">
        <v>2271</v>
      </c>
      <c r="E580" s="10">
        <v>0.26597222222222222</v>
      </c>
      <c r="F580" s="7">
        <v>25.999999999999986</v>
      </c>
      <c r="G580" s="7">
        <v>89</v>
      </c>
      <c r="H580" s="7">
        <v>156</v>
      </c>
    </row>
    <row r="581" spans="1:8" x14ac:dyDescent="0.25">
      <c r="A581" s="6" t="s">
        <v>748</v>
      </c>
      <c r="B581" s="6">
        <v>25580</v>
      </c>
      <c r="C581" s="6" t="s">
        <v>749</v>
      </c>
      <c r="D581" s="6" t="s">
        <v>1996</v>
      </c>
      <c r="E581" s="10">
        <v>0.2951388888888889</v>
      </c>
      <c r="F581" s="7">
        <v>-17.000000000000021</v>
      </c>
      <c r="G581" s="7">
        <v>43.000000000000007</v>
      </c>
      <c r="H581" s="7">
        <v>97.000000000000057</v>
      </c>
    </row>
    <row r="582" spans="1:8" x14ac:dyDescent="0.25">
      <c r="A582" s="6" t="s">
        <v>1624</v>
      </c>
      <c r="B582" s="6">
        <v>43500</v>
      </c>
      <c r="C582" s="6" t="s">
        <v>1625</v>
      </c>
      <c r="D582" s="6" t="s">
        <v>2580</v>
      </c>
      <c r="E582" s="10">
        <v>0.28194444444444444</v>
      </c>
      <c r="F582" s="7">
        <v>0</v>
      </c>
      <c r="G582" s="7">
        <v>65.000000000000014</v>
      </c>
      <c r="H582" s="7">
        <v>136</v>
      </c>
    </row>
    <row r="583" spans="1:8" x14ac:dyDescent="0.25">
      <c r="A583" s="6" t="s">
        <v>1070</v>
      </c>
      <c r="B583" s="6">
        <v>32140</v>
      </c>
      <c r="C583" s="6" t="s">
        <v>1071</v>
      </c>
      <c r="D583" s="6" t="s">
        <v>2596</v>
      </c>
      <c r="E583" s="10">
        <v>0.28750000000000003</v>
      </c>
      <c r="F583" s="7">
        <v>2.9999999999999094</v>
      </c>
      <c r="G583" s="7">
        <v>52.999999999999886</v>
      </c>
      <c r="H583" s="7">
        <v>103.99999999999986</v>
      </c>
    </row>
    <row r="584" spans="1:8" x14ac:dyDescent="0.25">
      <c r="A584" s="6" t="s">
        <v>520</v>
      </c>
      <c r="B584" s="6">
        <v>20740</v>
      </c>
      <c r="C584" s="6" t="s">
        <v>521</v>
      </c>
      <c r="D584" s="6" t="s">
        <v>2584</v>
      </c>
      <c r="E584" s="10">
        <v>0.27569444444444446</v>
      </c>
      <c r="F584" s="7">
        <v>9.9999999999998845</v>
      </c>
      <c r="G584" s="7">
        <v>74.999999999999972</v>
      </c>
      <c r="H584" s="7">
        <v>198.99999999999994</v>
      </c>
    </row>
    <row r="585" spans="1:8" x14ac:dyDescent="0.25">
      <c r="A585" s="6" t="s">
        <v>36</v>
      </c>
      <c r="B585" s="6">
        <v>10740</v>
      </c>
      <c r="C585" s="6" t="s">
        <v>37</v>
      </c>
      <c r="D585" s="6" t="s">
        <v>2655</v>
      </c>
      <c r="E585" s="10">
        <v>0.27708333333333335</v>
      </c>
      <c r="F585" s="7">
        <v>17.000000000000021</v>
      </c>
      <c r="G585" s="7">
        <v>77.999999999999957</v>
      </c>
      <c r="H585" s="7">
        <v>152.99999999999994</v>
      </c>
    </row>
    <row r="586" spans="1:8" x14ac:dyDescent="0.25">
      <c r="A586" s="6" t="s">
        <v>1446</v>
      </c>
      <c r="B586" s="6">
        <v>39820</v>
      </c>
      <c r="C586" s="6" t="s">
        <v>1447</v>
      </c>
      <c r="D586" s="6" t="s">
        <v>2290</v>
      </c>
      <c r="E586" s="10">
        <v>0.27847222222222223</v>
      </c>
      <c r="F586" s="7">
        <v>12.999999999999954</v>
      </c>
      <c r="G586" s="7">
        <v>71</v>
      </c>
      <c r="H586" s="7">
        <v>147.99999999999994</v>
      </c>
    </row>
    <row r="587" spans="1:8" x14ac:dyDescent="0.25">
      <c r="A587" s="6" t="s">
        <v>922</v>
      </c>
      <c r="B587" s="6">
        <v>29100</v>
      </c>
      <c r="C587" s="6" t="s">
        <v>923</v>
      </c>
      <c r="D587" s="6" t="s">
        <v>2082</v>
      </c>
      <c r="E587" s="10">
        <v>0.27499999999999997</v>
      </c>
      <c r="F587" s="7">
        <v>16.000000000000021</v>
      </c>
      <c r="G587" s="7">
        <v>76.000000000000057</v>
      </c>
      <c r="H587" s="7">
        <v>186.00000000000006</v>
      </c>
    </row>
    <row r="588" spans="1:8" x14ac:dyDescent="0.25">
      <c r="A588" s="6" t="s">
        <v>1454</v>
      </c>
      <c r="B588" s="6">
        <v>39980</v>
      </c>
      <c r="C588" s="6" t="s">
        <v>1455</v>
      </c>
      <c r="D588" s="6" t="s">
        <v>2515</v>
      </c>
      <c r="E588" s="10">
        <v>0.29930555555555555</v>
      </c>
      <c r="F588" s="7">
        <v>-24.000000000000075</v>
      </c>
      <c r="G588" s="7">
        <v>42.000000000000014</v>
      </c>
      <c r="H588" s="7">
        <v>164.99999999999997</v>
      </c>
    </row>
    <row r="589" spans="1:8" x14ac:dyDescent="0.25">
      <c r="A589" s="6" t="s">
        <v>1576</v>
      </c>
      <c r="B589" s="6">
        <v>42580</v>
      </c>
      <c r="C589" s="6" t="s">
        <v>1577</v>
      </c>
      <c r="D589" s="6" t="s">
        <v>2492</v>
      </c>
      <c r="E589" s="10">
        <v>0.27361111111111108</v>
      </c>
      <c r="F589" s="7">
        <v>21.000000000000085</v>
      </c>
      <c r="G589" s="7">
        <v>84.000000000000028</v>
      </c>
      <c r="H589" s="7">
        <v>160</v>
      </c>
    </row>
    <row r="590" spans="1:8" x14ac:dyDescent="0.25">
      <c r="A590" s="6" t="s">
        <v>892</v>
      </c>
      <c r="B590" s="6">
        <v>28500</v>
      </c>
      <c r="C590" s="6" t="s">
        <v>893</v>
      </c>
      <c r="D590" s="6" t="s">
        <v>2236</v>
      </c>
      <c r="E590" s="10">
        <v>0.29791666666666666</v>
      </c>
      <c r="F590" s="7">
        <v>-7.0000000000000551</v>
      </c>
      <c r="G590" s="7">
        <v>43.000000000000007</v>
      </c>
      <c r="H590" s="7">
        <v>104.00000000000003</v>
      </c>
    </row>
    <row r="591" spans="1:8" x14ac:dyDescent="0.25">
      <c r="A591" s="6" t="s">
        <v>1676</v>
      </c>
      <c r="B591" s="6">
        <v>44600</v>
      </c>
      <c r="C591" s="6" t="s">
        <v>1677</v>
      </c>
      <c r="D591" s="6" t="s">
        <v>2435</v>
      </c>
      <c r="E591" s="10">
        <v>0.28750000000000003</v>
      </c>
      <c r="F591" s="7">
        <v>-20.000000000000089</v>
      </c>
      <c r="G591" s="7">
        <v>62.999999999999936</v>
      </c>
      <c r="H591" s="7">
        <v>171.99999999999994</v>
      </c>
    </row>
    <row r="592" spans="1:8" x14ac:dyDescent="0.25">
      <c r="A592" s="6" t="s">
        <v>1384</v>
      </c>
      <c r="B592" s="6">
        <v>38460</v>
      </c>
      <c r="C592" s="6" t="s">
        <v>1385</v>
      </c>
      <c r="D592" s="6" t="s">
        <v>2373</v>
      </c>
      <c r="E592" s="10">
        <v>0.2673611111111111</v>
      </c>
      <c r="F592" s="7">
        <v>24.999999999999993</v>
      </c>
      <c r="G592" s="7">
        <v>88</v>
      </c>
      <c r="H592" s="7">
        <v>184.99999999999997</v>
      </c>
    </row>
    <row r="593" spans="1:8" x14ac:dyDescent="0.25">
      <c r="A593" s="6" t="s">
        <v>1698</v>
      </c>
      <c r="B593" s="6">
        <v>45020</v>
      </c>
      <c r="C593" s="6" t="s">
        <v>1699</v>
      </c>
      <c r="D593" s="6" t="s">
        <v>2710</v>
      </c>
      <c r="E593" s="10">
        <v>0.30138888888888887</v>
      </c>
      <c r="F593" s="7">
        <v>-24.999999999999993</v>
      </c>
      <c r="G593" s="7">
        <v>35.000000000000036</v>
      </c>
      <c r="H593" s="7">
        <v>102.00000000000004</v>
      </c>
    </row>
    <row r="594" spans="1:8" x14ac:dyDescent="0.25">
      <c r="A594" s="6" t="s">
        <v>128</v>
      </c>
      <c r="B594" s="6">
        <v>12580</v>
      </c>
      <c r="C594" s="6" t="s">
        <v>129</v>
      </c>
      <c r="D594" s="6" t="s">
        <v>2624</v>
      </c>
      <c r="E594" s="10">
        <v>0.27638888888888885</v>
      </c>
      <c r="F594" s="7">
        <v>16.000000000000103</v>
      </c>
      <c r="G594" s="7">
        <v>85.000000000000014</v>
      </c>
      <c r="H594" s="7">
        <v>154.00000000000009</v>
      </c>
    </row>
    <row r="595" spans="1:8" x14ac:dyDescent="0.25">
      <c r="A595" s="6" t="s">
        <v>1338</v>
      </c>
      <c r="B595" s="6">
        <v>37580</v>
      </c>
      <c r="C595" s="6" t="s">
        <v>1339</v>
      </c>
      <c r="D595" s="6" t="s">
        <v>2287</v>
      </c>
      <c r="E595" s="10">
        <v>0.28819444444444448</v>
      </c>
      <c r="F595" s="7">
        <v>-7.0000000000000551</v>
      </c>
      <c r="G595" s="7">
        <v>56.999999999999957</v>
      </c>
      <c r="H595" s="7">
        <v>136.99999999999991</v>
      </c>
    </row>
    <row r="596" spans="1:8" x14ac:dyDescent="0.25">
      <c r="A596" s="6" t="s">
        <v>1330</v>
      </c>
      <c r="B596" s="6">
        <v>37420</v>
      </c>
      <c r="C596" s="6" t="s">
        <v>1331</v>
      </c>
      <c r="D596" s="6" t="s">
        <v>2844</v>
      </c>
      <c r="E596" s="10">
        <v>0.30277777777777776</v>
      </c>
      <c r="F596" s="7">
        <v>-37.000000000000028</v>
      </c>
      <c r="G596" s="7">
        <v>31.999999999999964</v>
      </c>
      <c r="H596" s="7">
        <v>95.999999999999972</v>
      </c>
    </row>
    <row r="597" spans="1:8" x14ac:dyDescent="0.25">
      <c r="A597" s="6" t="s">
        <v>404</v>
      </c>
      <c r="B597" s="6">
        <v>18380</v>
      </c>
      <c r="C597" s="6" t="s">
        <v>405</v>
      </c>
      <c r="D597" s="6" t="s">
        <v>2854</v>
      </c>
      <c r="E597" s="10">
        <v>0.29722222222222222</v>
      </c>
      <c r="F597" s="7">
        <v>-8.0000000000000515</v>
      </c>
      <c r="G597" s="7">
        <v>44</v>
      </c>
      <c r="H597" s="7">
        <v>97.000000000000057</v>
      </c>
    </row>
    <row r="598" spans="1:8" x14ac:dyDescent="0.25">
      <c r="A598" s="6" t="s">
        <v>1810</v>
      </c>
      <c r="B598" s="6">
        <v>47380</v>
      </c>
      <c r="C598" s="6" t="s">
        <v>1811</v>
      </c>
      <c r="D598" s="6" t="s">
        <v>2218</v>
      </c>
      <c r="E598" s="10">
        <v>0.29236111111111113</v>
      </c>
      <c r="F598" s="7">
        <v>-4.0000000000000657</v>
      </c>
      <c r="G598" s="7">
        <v>52.999999999999972</v>
      </c>
      <c r="H598" s="7">
        <v>132.99999999999991</v>
      </c>
    </row>
    <row r="599" spans="1:8" x14ac:dyDescent="0.25">
      <c r="A599" s="6" t="s">
        <v>1740</v>
      </c>
      <c r="B599" s="6">
        <v>45860</v>
      </c>
      <c r="C599" s="6" t="s">
        <v>1741</v>
      </c>
      <c r="D599" s="6" t="s">
        <v>2670</v>
      </c>
      <c r="E599" s="10">
        <v>0.26666666666666666</v>
      </c>
      <c r="F599" s="7">
        <v>30.000000000000053</v>
      </c>
      <c r="G599" s="7">
        <v>94.999999999999986</v>
      </c>
      <c r="H599" s="7">
        <v>156</v>
      </c>
    </row>
    <row r="600" spans="1:8" x14ac:dyDescent="0.25">
      <c r="A600" s="6" t="s">
        <v>544</v>
      </c>
      <c r="B600" s="6">
        <v>21300</v>
      </c>
      <c r="C600" s="6" t="s">
        <v>545</v>
      </c>
      <c r="D600" s="6" t="s">
        <v>2002</v>
      </c>
      <c r="E600" s="10">
        <v>0.27708333333333335</v>
      </c>
      <c r="F600" s="7">
        <v>18.999999999999932</v>
      </c>
      <c r="G600" s="7">
        <v>73.999999999999972</v>
      </c>
      <c r="H600" s="7">
        <v>151.00000000000003</v>
      </c>
    </row>
    <row r="601" spans="1:8" x14ac:dyDescent="0.25">
      <c r="A601" s="6" t="s">
        <v>1490</v>
      </c>
      <c r="B601" s="6">
        <v>40700</v>
      </c>
      <c r="C601" s="6" t="s">
        <v>1491</v>
      </c>
      <c r="D601" s="6" t="s">
        <v>2371</v>
      </c>
      <c r="E601" s="10">
        <v>0.28125</v>
      </c>
      <c r="F601" s="7">
        <v>-7.0000000000000551</v>
      </c>
      <c r="G601" s="7">
        <v>68</v>
      </c>
      <c r="H601" s="7">
        <v>173</v>
      </c>
    </row>
    <row r="602" spans="1:8" x14ac:dyDescent="0.25">
      <c r="A602" s="6" t="s">
        <v>100</v>
      </c>
      <c r="B602" s="6">
        <v>11940</v>
      </c>
      <c r="C602" s="6" t="s">
        <v>101</v>
      </c>
      <c r="D602" s="6" t="s">
        <v>2136</v>
      </c>
      <c r="E602" s="10">
        <v>0.29930555555555555</v>
      </c>
      <c r="F602" s="7">
        <v>-36.000000000000028</v>
      </c>
      <c r="G602" s="7">
        <v>44</v>
      </c>
      <c r="H602" s="7">
        <v>119.99999999999997</v>
      </c>
    </row>
    <row r="603" spans="1:8" x14ac:dyDescent="0.25">
      <c r="A603" s="6" t="s">
        <v>1272</v>
      </c>
      <c r="B603" s="6">
        <v>36220</v>
      </c>
      <c r="C603" s="6" t="s">
        <v>1273</v>
      </c>
      <c r="D603" s="6" t="s">
        <v>2243</v>
      </c>
      <c r="E603" s="10">
        <v>0.30694444444444441</v>
      </c>
      <c r="F603" s="7">
        <v>-28.999999999999979</v>
      </c>
      <c r="G603" s="7">
        <v>31.00000000000005</v>
      </c>
      <c r="H603" s="7">
        <v>81.000000000000028</v>
      </c>
    </row>
    <row r="604" spans="1:8" x14ac:dyDescent="0.25">
      <c r="A604" s="6" t="s">
        <v>1672</v>
      </c>
      <c r="B604" s="6">
        <v>44540</v>
      </c>
      <c r="C604" s="6" t="s">
        <v>1673</v>
      </c>
      <c r="D604" s="6" t="s">
        <v>2198</v>
      </c>
      <c r="E604" s="10">
        <v>0.2673611111111111</v>
      </c>
      <c r="F604" s="7">
        <v>14.999999999999947</v>
      </c>
      <c r="G604" s="7">
        <v>84.000000000000028</v>
      </c>
      <c r="H604" s="7">
        <v>188.00000000000006</v>
      </c>
    </row>
    <row r="605" spans="1:8" x14ac:dyDescent="0.25">
      <c r="A605" s="6" t="s">
        <v>836</v>
      </c>
      <c r="B605" s="6">
        <v>27260</v>
      </c>
      <c r="C605" s="6" t="s">
        <v>837</v>
      </c>
      <c r="D605" s="6" t="s">
        <v>2186</v>
      </c>
      <c r="E605" s="10">
        <v>0.29097222222222224</v>
      </c>
      <c r="F605" s="7">
        <v>-1.9999999999999929</v>
      </c>
      <c r="G605" s="7">
        <v>59.999999999999943</v>
      </c>
      <c r="H605" s="7">
        <v>133</v>
      </c>
    </row>
    <row r="606" spans="1:8" x14ac:dyDescent="0.25">
      <c r="A606" s="6" t="s">
        <v>906</v>
      </c>
      <c r="B606" s="6">
        <v>28780</v>
      </c>
      <c r="C606" s="6" t="s">
        <v>907</v>
      </c>
      <c r="D606" s="6" t="s">
        <v>2301</v>
      </c>
      <c r="E606" s="10">
        <v>0.29444444444444445</v>
      </c>
      <c r="F606" s="7">
        <v>-9.000000000000048</v>
      </c>
      <c r="G606" s="7">
        <v>45</v>
      </c>
      <c r="H606" s="7">
        <v>96.000000000000057</v>
      </c>
    </row>
    <row r="607" spans="1:8" x14ac:dyDescent="0.25">
      <c r="A607" s="6" t="s">
        <v>976</v>
      </c>
      <c r="B607" s="6">
        <v>30220</v>
      </c>
      <c r="C607" s="6" t="s">
        <v>977</v>
      </c>
      <c r="D607" s="6" t="s">
        <v>2785</v>
      </c>
      <c r="E607" s="10">
        <v>0.30694444444444441</v>
      </c>
      <c r="F607" s="7">
        <v>-26.999999999999986</v>
      </c>
      <c r="G607" s="7">
        <v>30.000000000000053</v>
      </c>
      <c r="H607" s="7">
        <v>92.000000000000085</v>
      </c>
    </row>
    <row r="608" spans="1:8" x14ac:dyDescent="0.25">
      <c r="A608" s="6" t="s">
        <v>1650</v>
      </c>
      <c r="B608" s="6">
        <v>44060</v>
      </c>
      <c r="C608" s="6" t="s">
        <v>1651</v>
      </c>
      <c r="D608" s="6" t="s">
        <v>2003</v>
      </c>
      <c r="E608" s="10">
        <v>0.2638888888888889</v>
      </c>
      <c r="F608" s="7">
        <v>31.00000000000005</v>
      </c>
      <c r="G608" s="7">
        <v>94.999999999999986</v>
      </c>
      <c r="H608" s="7">
        <v>185.00000000000006</v>
      </c>
    </row>
    <row r="609" spans="1:8" x14ac:dyDescent="0.25">
      <c r="A609" s="6" t="s">
        <v>566</v>
      </c>
      <c r="B609" s="6">
        <v>21740</v>
      </c>
      <c r="C609" s="6" t="s">
        <v>567</v>
      </c>
      <c r="D609" s="6" t="s">
        <v>2351</v>
      </c>
      <c r="E609" s="10">
        <v>0.28819444444444448</v>
      </c>
      <c r="F609" s="7">
        <v>-17.000000000000099</v>
      </c>
      <c r="G609" s="7">
        <v>52.999999999999886</v>
      </c>
      <c r="H609" s="7">
        <v>156.99999999999991</v>
      </c>
    </row>
    <row r="610" spans="1:8" x14ac:dyDescent="0.25">
      <c r="A610" s="6" t="s">
        <v>570</v>
      </c>
      <c r="B610" s="6">
        <v>21820</v>
      </c>
      <c r="C610" s="6" t="s">
        <v>571</v>
      </c>
      <c r="D610" s="6" t="s">
        <v>2434</v>
      </c>
      <c r="E610" s="10">
        <v>0.3</v>
      </c>
      <c r="F610" s="7">
        <v>-29.000000000000057</v>
      </c>
      <c r="G610" s="7">
        <v>42.000000000000014</v>
      </c>
      <c r="H610" s="7">
        <v>117.99999999999999</v>
      </c>
    </row>
    <row r="611" spans="1:8" x14ac:dyDescent="0.25">
      <c r="A611" s="6" t="s">
        <v>1838</v>
      </c>
      <c r="B611" s="6">
        <v>47980</v>
      </c>
      <c r="C611" s="6" t="s">
        <v>1839</v>
      </c>
      <c r="D611" s="6" t="s">
        <v>2671</v>
      </c>
      <c r="E611" s="10">
        <v>0.29166666666666669</v>
      </c>
      <c r="F611" s="7">
        <v>-13.000000000000034</v>
      </c>
      <c r="G611" s="7">
        <v>48.999999999999986</v>
      </c>
      <c r="H611" s="7">
        <v>98.999999999999957</v>
      </c>
    </row>
    <row r="612" spans="1:8" x14ac:dyDescent="0.25">
      <c r="A612" s="6" t="s">
        <v>290</v>
      </c>
      <c r="B612" s="6">
        <v>15980</v>
      </c>
      <c r="C612" s="6" t="s">
        <v>291</v>
      </c>
      <c r="D612" s="6" t="s">
        <v>2723</v>
      </c>
      <c r="E612" s="10">
        <v>0.29236111111111113</v>
      </c>
      <c r="F612" s="7">
        <v>-7.9999999999999716</v>
      </c>
      <c r="G612" s="7">
        <v>58.99999999999995</v>
      </c>
      <c r="H612" s="7">
        <v>132.99999999999991</v>
      </c>
    </row>
    <row r="613" spans="1:8" x14ac:dyDescent="0.25">
      <c r="A613" s="6" t="s">
        <v>956</v>
      </c>
      <c r="B613" s="6">
        <v>29780</v>
      </c>
      <c r="C613" s="6" t="s">
        <v>957</v>
      </c>
      <c r="D613" s="6" t="s">
        <v>2878</v>
      </c>
      <c r="E613" s="10">
        <v>0.27291666666666664</v>
      </c>
      <c r="F613" s="7">
        <v>29.000000000000057</v>
      </c>
      <c r="G613" s="7">
        <v>80.000000000000028</v>
      </c>
      <c r="H613" s="7">
        <v>123.00000000000013</v>
      </c>
    </row>
    <row r="614" spans="1:8" x14ac:dyDescent="0.25">
      <c r="A614" s="6" t="s">
        <v>384</v>
      </c>
      <c r="B614" s="6">
        <v>17980</v>
      </c>
      <c r="C614" s="6" t="s">
        <v>385</v>
      </c>
      <c r="D614" s="6" t="s">
        <v>2577</v>
      </c>
      <c r="E614" s="10">
        <v>0.30069444444444443</v>
      </c>
      <c r="F614" s="7">
        <v>-25.999999999999986</v>
      </c>
      <c r="G614" s="7">
        <v>42.000000000000014</v>
      </c>
      <c r="H614" s="7">
        <v>119.00000000000006</v>
      </c>
    </row>
    <row r="615" spans="1:8" x14ac:dyDescent="0.25">
      <c r="A615" s="6" t="s">
        <v>1642</v>
      </c>
      <c r="B615" s="6">
        <v>43900</v>
      </c>
      <c r="C615" s="6" t="s">
        <v>1643</v>
      </c>
      <c r="D615" s="6" t="s">
        <v>2386</v>
      </c>
      <c r="E615" s="10">
        <v>0.29166666666666669</v>
      </c>
      <c r="F615" s="7">
        <v>-0.99999999999999645</v>
      </c>
      <c r="G615" s="7">
        <v>56.999999999999957</v>
      </c>
      <c r="H615" s="7">
        <v>136.99999999999991</v>
      </c>
    </row>
    <row r="616" spans="1:8" x14ac:dyDescent="0.25">
      <c r="A616" s="6" t="s">
        <v>1102</v>
      </c>
      <c r="B616" s="6">
        <v>32700</v>
      </c>
      <c r="C616" s="6" t="s">
        <v>1103</v>
      </c>
      <c r="D616" s="6" t="s">
        <v>2527</v>
      </c>
      <c r="E616" s="10">
        <v>0.29375000000000001</v>
      </c>
      <c r="F616" s="7">
        <v>-14.00000000000003</v>
      </c>
      <c r="G616" s="7">
        <v>44.999999999999922</v>
      </c>
      <c r="H616" s="7">
        <v>104.99999999999996</v>
      </c>
    </row>
    <row r="617" spans="1:8" x14ac:dyDescent="0.25">
      <c r="A617" s="6" t="s">
        <v>1580</v>
      </c>
      <c r="B617" s="6">
        <v>42660</v>
      </c>
      <c r="C617" s="6" t="s">
        <v>1581</v>
      </c>
      <c r="D617" s="6" t="s">
        <v>2788</v>
      </c>
      <c r="E617" s="10">
        <v>0.27777777777777779</v>
      </c>
      <c r="F617" s="7">
        <v>6.9999999999999751</v>
      </c>
      <c r="G617" s="7">
        <v>79.999999999999943</v>
      </c>
      <c r="H617" s="7">
        <v>164.00000000000006</v>
      </c>
    </row>
    <row r="618" spans="1:8" x14ac:dyDescent="0.25">
      <c r="A618" s="6" t="s">
        <v>770</v>
      </c>
      <c r="B618" s="6">
        <v>25940</v>
      </c>
      <c r="C618" s="6" t="s">
        <v>771</v>
      </c>
      <c r="D618" s="6" t="s">
        <v>1993</v>
      </c>
      <c r="E618" s="10">
        <v>0.28888888888888892</v>
      </c>
      <c r="F618" s="7">
        <v>-4.0000000000000657</v>
      </c>
      <c r="G618" s="7">
        <v>58.99999999999995</v>
      </c>
      <c r="H618" s="7">
        <v>128</v>
      </c>
    </row>
    <row r="619" spans="1:8" x14ac:dyDescent="0.25">
      <c r="A619" s="6" t="s">
        <v>1872</v>
      </c>
      <c r="B619" s="6">
        <v>48820</v>
      </c>
      <c r="C619" s="6" t="s">
        <v>1873</v>
      </c>
      <c r="D619" s="6" t="s">
        <v>2227</v>
      </c>
      <c r="E619" s="10">
        <v>0.28541666666666665</v>
      </c>
      <c r="F619" s="7">
        <v>1.9999999999999929</v>
      </c>
      <c r="G619" s="7">
        <v>59.000000000000036</v>
      </c>
      <c r="H619" s="7">
        <v>137</v>
      </c>
    </row>
    <row r="620" spans="1:8" x14ac:dyDescent="0.25">
      <c r="A620" s="6" t="s">
        <v>694</v>
      </c>
      <c r="B620" s="6">
        <v>24460</v>
      </c>
      <c r="C620" s="6" t="s">
        <v>695</v>
      </c>
      <c r="D620" s="6" t="s">
        <v>2362</v>
      </c>
      <c r="E620" s="10">
        <v>0.29652777777777778</v>
      </c>
      <c r="F620" s="7">
        <v>-12.000000000000037</v>
      </c>
      <c r="G620" s="7">
        <v>40.999999999999936</v>
      </c>
      <c r="H620" s="7">
        <v>82.999999999999943</v>
      </c>
    </row>
    <row r="621" spans="1:8" x14ac:dyDescent="0.25">
      <c r="A621" s="6" t="s">
        <v>52</v>
      </c>
      <c r="B621" s="6">
        <v>10980</v>
      </c>
      <c r="C621" s="6" t="s">
        <v>53</v>
      </c>
      <c r="D621" s="6" t="s">
        <v>2657</v>
      </c>
      <c r="E621" s="10">
        <v>0.2951388888888889</v>
      </c>
      <c r="F621" s="7">
        <v>-16.000000000000021</v>
      </c>
      <c r="G621" s="7">
        <v>45</v>
      </c>
      <c r="H621" s="7">
        <v>124.99999999999994</v>
      </c>
    </row>
    <row r="622" spans="1:8" x14ac:dyDescent="0.25">
      <c r="A622" s="6" t="s">
        <v>1120</v>
      </c>
      <c r="B622" s="6">
        <v>33060</v>
      </c>
      <c r="C622" s="6" t="s">
        <v>1121</v>
      </c>
      <c r="D622" s="6" t="s">
        <v>2565</v>
      </c>
      <c r="E622" s="10">
        <v>0.28611111111111115</v>
      </c>
      <c r="F622" s="7">
        <v>-1.0000000000000764</v>
      </c>
      <c r="G622" s="7">
        <v>61.999999999999943</v>
      </c>
      <c r="H622" s="7">
        <v>142.99999999999997</v>
      </c>
    </row>
    <row r="623" spans="1:8" x14ac:dyDescent="0.25">
      <c r="A623" s="6" t="s">
        <v>48</v>
      </c>
      <c r="B623" s="6">
        <v>10900</v>
      </c>
      <c r="C623" s="6" t="s">
        <v>49</v>
      </c>
      <c r="D623" s="6" t="s">
        <v>2302</v>
      </c>
      <c r="E623" s="10">
        <v>0.27291666666666664</v>
      </c>
      <c r="F623" s="7">
        <v>17.000000000000021</v>
      </c>
      <c r="G623" s="7">
        <v>85.000000000000014</v>
      </c>
      <c r="H623" s="7">
        <v>164.99999999999997</v>
      </c>
    </row>
    <row r="624" spans="1:8" x14ac:dyDescent="0.25">
      <c r="A624" s="6" t="s">
        <v>982</v>
      </c>
      <c r="B624" s="6">
        <v>30300</v>
      </c>
      <c r="C624" s="6" t="s">
        <v>983</v>
      </c>
      <c r="D624" s="6" t="s">
        <v>2043</v>
      </c>
      <c r="E624" s="10">
        <v>0.26319444444444445</v>
      </c>
      <c r="F624" s="7">
        <v>21.999999999999922</v>
      </c>
      <c r="G624" s="7">
        <v>91</v>
      </c>
      <c r="H624" s="7">
        <v>162.00000000000006</v>
      </c>
    </row>
    <row r="625" spans="1:8" x14ac:dyDescent="0.25">
      <c r="A625" s="6" t="s">
        <v>1140</v>
      </c>
      <c r="B625" s="6">
        <v>33460</v>
      </c>
      <c r="C625" s="6" t="s">
        <v>1141</v>
      </c>
      <c r="D625" s="6" t="s">
        <v>2600</v>
      </c>
      <c r="E625" s="10">
        <v>0.28055555555555556</v>
      </c>
      <c r="F625" s="7">
        <v>13.000000000000034</v>
      </c>
      <c r="G625" s="7">
        <v>74.999999999999972</v>
      </c>
      <c r="H625" s="7">
        <v>152</v>
      </c>
    </row>
    <row r="626" spans="1:8" x14ac:dyDescent="0.25">
      <c r="A626" s="6" t="s">
        <v>266</v>
      </c>
      <c r="B626" s="6">
        <v>15500</v>
      </c>
      <c r="C626" s="6" t="s">
        <v>267</v>
      </c>
      <c r="D626" s="6" t="s">
        <v>2763</v>
      </c>
      <c r="E626" s="10">
        <v>0.28472222222222221</v>
      </c>
      <c r="F626" s="7">
        <v>9.000000000000048</v>
      </c>
      <c r="G626" s="7">
        <v>65.000000000000014</v>
      </c>
      <c r="H626" s="7">
        <v>146.00000000000003</v>
      </c>
    </row>
    <row r="627" spans="1:8" x14ac:dyDescent="0.25">
      <c r="A627" s="6" t="s">
        <v>942</v>
      </c>
      <c r="B627" s="6">
        <v>29500</v>
      </c>
      <c r="C627" s="6" t="s">
        <v>943</v>
      </c>
      <c r="D627" s="6" t="s">
        <v>2802</v>
      </c>
      <c r="E627" s="10">
        <v>0.30555555555555552</v>
      </c>
      <c r="F627" s="7">
        <v>-37.000000000000028</v>
      </c>
      <c r="G627" s="7">
        <v>24.999999999999993</v>
      </c>
      <c r="H627" s="7">
        <v>72.000000000000057</v>
      </c>
    </row>
    <row r="628" spans="1:8" x14ac:dyDescent="0.25">
      <c r="A628" s="6" t="s">
        <v>170</v>
      </c>
      <c r="B628" s="6">
        <v>13420</v>
      </c>
      <c r="C628" s="6" t="s">
        <v>171</v>
      </c>
      <c r="D628" s="6" t="s">
        <v>2096</v>
      </c>
      <c r="E628" s="10">
        <v>0.28472222222222221</v>
      </c>
      <c r="F628" s="7">
        <v>9.9999999999999645</v>
      </c>
      <c r="G628" s="7">
        <v>63.000000000000099</v>
      </c>
      <c r="H628" s="7">
        <v>116.00000000000006</v>
      </c>
    </row>
    <row r="629" spans="1:8" x14ac:dyDescent="0.25">
      <c r="A629" s="6" t="s">
        <v>230</v>
      </c>
      <c r="B629" s="6">
        <v>14660</v>
      </c>
      <c r="C629" s="6" t="s">
        <v>231</v>
      </c>
      <c r="D629" s="6" t="s">
        <v>2761</v>
      </c>
      <c r="E629" s="10">
        <v>0.28333333333333333</v>
      </c>
      <c r="F629" s="7">
        <v>6.9999999999999751</v>
      </c>
      <c r="G629" s="7">
        <v>67.000000000000085</v>
      </c>
      <c r="H629" s="7">
        <v>133</v>
      </c>
    </row>
    <row r="630" spans="1:8" x14ac:dyDescent="0.25">
      <c r="A630" s="6" t="s">
        <v>574</v>
      </c>
      <c r="B630" s="6">
        <v>21900</v>
      </c>
      <c r="C630" s="6" t="s">
        <v>575</v>
      </c>
      <c r="D630" s="6" t="s">
        <v>2266</v>
      </c>
      <c r="E630" s="10">
        <v>0.28611111111111115</v>
      </c>
      <c r="F630" s="7">
        <v>-1.9999999999999929</v>
      </c>
      <c r="G630" s="7">
        <v>67</v>
      </c>
      <c r="H630" s="7">
        <v>166.99999999999997</v>
      </c>
    </row>
    <row r="631" spans="1:8" x14ac:dyDescent="0.25">
      <c r="A631" s="6" t="s">
        <v>726</v>
      </c>
      <c r="B631" s="6">
        <v>25100</v>
      </c>
      <c r="C631" s="6" t="s">
        <v>727</v>
      </c>
      <c r="D631" s="6" t="s">
        <v>1981</v>
      </c>
      <c r="E631" s="10">
        <v>0.30416666666666664</v>
      </c>
      <c r="F631" s="7">
        <v>-46</v>
      </c>
      <c r="G631" s="7">
        <v>31.00000000000005</v>
      </c>
      <c r="H631" s="7">
        <v>140.99999999999997</v>
      </c>
    </row>
    <row r="632" spans="1:8" x14ac:dyDescent="0.25">
      <c r="A632" s="6" t="s">
        <v>866</v>
      </c>
      <c r="B632" s="6">
        <v>27900</v>
      </c>
      <c r="C632" s="6" t="s">
        <v>867</v>
      </c>
      <c r="D632" s="6" t="s">
        <v>2663</v>
      </c>
      <c r="E632" s="10">
        <v>0.28472222222222221</v>
      </c>
      <c r="F632" s="7">
        <v>1.9999999999999929</v>
      </c>
      <c r="G632" s="7">
        <v>64.000000000000085</v>
      </c>
      <c r="H632" s="7">
        <v>164.00000000000006</v>
      </c>
    </row>
    <row r="633" spans="1:8" x14ac:dyDescent="0.25">
      <c r="A633" s="6" t="s">
        <v>1044</v>
      </c>
      <c r="B633" s="6">
        <v>31620</v>
      </c>
      <c r="C633" s="6" t="s">
        <v>1045</v>
      </c>
      <c r="D633" s="6" t="s">
        <v>1968</v>
      </c>
      <c r="E633" s="10">
        <v>0.28125</v>
      </c>
      <c r="F633" s="7">
        <v>1.9999999999999929</v>
      </c>
      <c r="G633" s="7">
        <v>66.000000000000085</v>
      </c>
      <c r="H633" s="7">
        <v>109</v>
      </c>
    </row>
    <row r="634" spans="1:8" x14ac:dyDescent="0.25">
      <c r="A634" s="6" t="s">
        <v>1128</v>
      </c>
      <c r="B634" s="6">
        <v>33220</v>
      </c>
      <c r="C634" s="6" t="s">
        <v>1129</v>
      </c>
      <c r="D634" s="6" t="s">
        <v>2833</v>
      </c>
      <c r="E634" s="10">
        <v>0.29722222222222222</v>
      </c>
      <c r="F634" s="7">
        <v>-8.0000000000000515</v>
      </c>
      <c r="G634" s="7">
        <v>47.000000000000071</v>
      </c>
      <c r="H634" s="7">
        <v>109</v>
      </c>
    </row>
    <row r="635" spans="1:8" x14ac:dyDescent="0.25">
      <c r="A635" s="6" t="s">
        <v>444</v>
      </c>
      <c r="B635" s="6">
        <v>19220</v>
      </c>
      <c r="C635" s="6" t="s">
        <v>445</v>
      </c>
      <c r="D635" s="6" t="s">
        <v>2563</v>
      </c>
      <c r="E635" s="10">
        <v>0.29930555555555555</v>
      </c>
      <c r="F635" s="7">
        <v>-15.000000000000027</v>
      </c>
      <c r="G635" s="7">
        <v>45.000000000000078</v>
      </c>
      <c r="H635" s="7">
        <v>152</v>
      </c>
    </row>
    <row r="636" spans="1:8" x14ac:dyDescent="0.25">
      <c r="A636" s="6" t="s">
        <v>664</v>
      </c>
      <c r="B636" s="6">
        <v>23820</v>
      </c>
      <c r="C636" s="6" t="s">
        <v>665</v>
      </c>
      <c r="D636" s="6" t="s">
        <v>2523</v>
      </c>
      <c r="E636" s="10">
        <v>0.27152777777777776</v>
      </c>
      <c r="F636" s="7">
        <v>22</v>
      </c>
      <c r="G636" s="7">
        <v>87.000000000000085</v>
      </c>
      <c r="H636" s="7">
        <v>161.99999999999997</v>
      </c>
    </row>
    <row r="637" spans="1:8" x14ac:dyDescent="0.25">
      <c r="A637" s="6" t="s">
        <v>718</v>
      </c>
      <c r="B637" s="6">
        <v>24940</v>
      </c>
      <c r="C637" s="6" t="s">
        <v>719</v>
      </c>
      <c r="D637" s="6" t="s">
        <v>2015</v>
      </c>
      <c r="E637" s="10">
        <v>0.29236111111111113</v>
      </c>
      <c r="F637" s="7">
        <v>-3.0000000000000693</v>
      </c>
      <c r="G637" s="7">
        <v>53.000000000000057</v>
      </c>
      <c r="H637" s="7">
        <v>110.00000000000001</v>
      </c>
    </row>
    <row r="638" spans="1:8" x14ac:dyDescent="0.25">
      <c r="A638" s="6" t="s">
        <v>498</v>
      </c>
      <c r="B638" s="6">
        <v>20300</v>
      </c>
      <c r="C638" s="6" t="s">
        <v>499</v>
      </c>
      <c r="D638" s="6" t="s">
        <v>2497</v>
      </c>
      <c r="E638" s="10">
        <v>0.30555555555555552</v>
      </c>
      <c r="F638" s="7">
        <v>-49.999999999999986</v>
      </c>
      <c r="G638" s="7">
        <v>30.000000000000135</v>
      </c>
      <c r="H638" s="7">
        <v>133.00000000000009</v>
      </c>
    </row>
    <row r="639" spans="1:8" x14ac:dyDescent="0.25">
      <c r="A639" s="6" t="s">
        <v>54</v>
      </c>
      <c r="B639" s="6">
        <v>11020</v>
      </c>
      <c r="C639" s="6" t="s">
        <v>55</v>
      </c>
      <c r="D639" s="6" t="s">
        <v>2399</v>
      </c>
      <c r="E639" s="10">
        <v>0.28125</v>
      </c>
      <c r="F639" s="7">
        <v>2.9999999999999893</v>
      </c>
      <c r="G639" s="7">
        <v>69.000000000000071</v>
      </c>
      <c r="H639" s="7">
        <v>176</v>
      </c>
    </row>
    <row r="640" spans="1:8" x14ac:dyDescent="0.25">
      <c r="A640" s="6" t="s">
        <v>1892</v>
      </c>
      <c r="B640" s="6">
        <v>49340</v>
      </c>
      <c r="C640" s="6" t="s">
        <v>1893</v>
      </c>
      <c r="D640" s="6" t="s">
        <v>2024</v>
      </c>
      <c r="E640" s="10">
        <v>0.26250000000000001</v>
      </c>
      <c r="F640" s="7">
        <v>37.000000000000028</v>
      </c>
      <c r="G640" s="7">
        <v>102.00000000000004</v>
      </c>
      <c r="H640" s="7">
        <v>170.99999999999994</v>
      </c>
    </row>
    <row r="641" spans="1:8" x14ac:dyDescent="0.25">
      <c r="A641" s="6" t="s">
        <v>756</v>
      </c>
      <c r="B641" s="6">
        <v>25720</v>
      </c>
      <c r="C641" s="6" t="s">
        <v>757</v>
      </c>
      <c r="D641" s="6" t="s">
        <v>2525</v>
      </c>
      <c r="E641" s="10">
        <v>0.28958333333333336</v>
      </c>
      <c r="F641" s="7">
        <v>-3.0000000000000693</v>
      </c>
      <c r="G641" s="7">
        <v>62.000000000000014</v>
      </c>
      <c r="H641" s="7">
        <v>128.99999999999994</v>
      </c>
    </row>
    <row r="642" spans="1:8" x14ac:dyDescent="0.25">
      <c r="A642" s="6" t="s">
        <v>640</v>
      </c>
      <c r="B642" s="6">
        <v>23300</v>
      </c>
      <c r="C642" s="6" t="s">
        <v>641</v>
      </c>
      <c r="D642" s="6" t="s">
        <v>2567</v>
      </c>
      <c r="E642" s="10">
        <v>0.27083333333333331</v>
      </c>
      <c r="F642" s="7">
        <v>18.000000000000014</v>
      </c>
      <c r="G642" s="7">
        <v>83.000000000000099</v>
      </c>
      <c r="H642" s="7">
        <v>222</v>
      </c>
    </row>
    <row r="643" spans="1:8" x14ac:dyDescent="0.25">
      <c r="A643" s="6" t="s">
        <v>776</v>
      </c>
      <c r="B643" s="6">
        <v>26100</v>
      </c>
      <c r="C643" s="6" t="s">
        <v>777</v>
      </c>
      <c r="D643" s="6" t="s">
        <v>2106</v>
      </c>
      <c r="E643" s="10">
        <v>0.30277777777777776</v>
      </c>
      <c r="F643" s="7">
        <v>-23</v>
      </c>
      <c r="G643" s="7">
        <v>40.000000000000099</v>
      </c>
      <c r="H643" s="7">
        <v>134</v>
      </c>
    </row>
    <row r="644" spans="1:8" x14ac:dyDescent="0.25">
      <c r="A644" s="6" t="s">
        <v>1410</v>
      </c>
      <c r="B644" s="6">
        <v>39020</v>
      </c>
      <c r="C644" s="6" t="s">
        <v>1411</v>
      </c>
      <c r="D644" s="6" t="s">
        <v>1977</v>
      </c>
      <c r="E644" s="10">
        <v>0.29444444444444445</v>
      </c>
      <c r="F644" s="7">
        <v>-20.000000000000089</v>
      </c>
      <c r="G644" s="7">
        <v>55.00000000000005</v>
      </c>
      <c r="H644" s="7">
        <v>161</v>
      </c>
    </row>
    <row r="645" spans="1:8" x14ac:dyDescent="0.25">
      <c r="A645" s="6" t="s">
        <v>1762</v>
      </c>
      <c r="B645" s="6">
        <v>46300</v>
      </c>
      <c r="C645" s="6" t="s">
        <v>1763</v>
      </c>
      <c r="D645" s="6" t="s">
        <v>2306</v>
      </c>
      <c r="E645" s="10">
        <v>0.29791666666666666</v>
      </c>
      <c r="F645" s="7">
        <v>-16.000000000000021</v>
      </c>
      <c r="G645" s="7">
        <v>42.000000000000092</v>
      </c>
      <c r="H645" s="7">
        <v>110.0000000000001</v>
      </c>
    </row>
    <row r="646" spans="1:8" x14ac:dyDescent="0.25">
      <c r="A646" s="6" t="s">
        <v>262</v>
      </c>
      <c r="B646" s="6">
        <v>15420</v>
      </c>
      <c r="C646" s="6" t="s">
        <v>263</v>
      </c>
      <c r="D646" s="6" t="s">
        <v>2220</v>
      </c>
      <c r="E646" s="10">
        <v>0.29652777777777778</v>
      </c>
      <c r="F646" s="7">
        <v>-20.000000000000007</v>
      </c>
      <c r="G646" s="7">
        <v>46.000000000000078</v>
      </c>
      <c r="H646" s="7">
        <v>107.00000000000001</v>
      </c>
    </row>
    <row r="647" spans="1:8" x14ac:dyDescent="0.25">
      <c r="A647" s="6" t="s">
        <v>138</v>
      </c>
      <c r="B647" s="6">
        <v>12780</v>
      </c>
      <c r="C647" s="6" t="s">
        <v>139</v>
      </c>
      <c r="D647" s="6" t="s">
        <v>2482</v>
      </c>
      <c r="E647" s="10">
        <v>0.28888888888888892</v>
      </c>
      <c r="F647" s="7">
        <v>0.99999999999991651</v>
      </c>
      <c r="G647" s="7">
        <v>55.00000000000005</v>
      </c>
      <c r="H647" s="7">
        <v>118.99999999999997</v>
      </c>
    </row>
    <row r="648" spans="1:8" x14ac:dyDescent="0.25">
      <c r="A648" s="6" t="s">
        <v>684</v>
      </c>
      <c r="B648" s="6">
        <v>24260</v>
      </c>
      <c r="C648" s="6" t="s">
        <v>685</v>
      </c>
      <c r="D648" s="6" t="s">
        <v>1982</v>
      </c>
      <c r="E648" s="10">
        <v>0.2951388888888889</v>
      </c>
      <c r="F648" s="7">
        <v>-23.000000000000078</v>
      </c>
      <c r="G648" s="7">
        <v>46.000000000000078</v>
      </c>
      <c r="H648" s="7">
        <v>122.00000000000006</v>
      </c>
    </row>
    <row r="649" spans="1:8" x14ac:dyDescent="0.25">
      <c r="A649" s="6" t="s">
        <v>1716</v>
      </c>
      <c r="B649" s="6">
        <v>45460</v>
      </c>
      <c r="C649" s="6" t="s">
        <v>1717</v>
      </c>
      <c r="D649" s="6" t="s">
        <v>2242</v>
      </c>
      <c r="E649" s="10">
        <v>0.30624999999999997</v>
      </c>
      <c r="F649" s="7">
        <v>-33.000000000000043</v>
      </c>
      <c r="G649" s="7">
        <v>34.000000000000121</v>
      </c>
      <c r="H649" s="7">
        <v>150.00000000000003</v>
      </c>
    </row>
    <row r="650" spans="1:8" x14ac:dyDescent="0.25">
      <c r="A650" s="6" t="s">
        <v>1376</v>
      </c>
      <c r="B650" s="6">
        <v>38300</v>
      </c>
      <c r="C650" s="6" t="s">
        <v>1377</v>
      </c>
      <c r="D650" s="6" t="s">
        <v>2328</v>
      </c>
      <c r="E650" s="10">
        <v>0.28611111111111115</v>
      </c>
      <c r="F650" s="7">
        <v>0</v>
      </c>
      <c r="G650" s="7">
        <v>68</v>
      </c>
      <c r="H650" s="7">
        <v>147.99999999999994</v>
      </c>
    </row>
    <row r="651" spans="1:8" x14ac:dyDescent="0.25">
      <c r="A651" s="6" t="s">
        <v>450</v>
      </c>
      <c r="B651" s="6">
        <v>19340</v>
      </c>
      <c r="C651" s="6" t="s">
        <v>451</v>
      </c>
      <c r="D651" s="6" t="s">
        <v>2342</v>
      </c>
      <c r="E651" s="10">
        <v>0.27361111111111108</v>
      </c>
      <c r="F651" s="7">
        <v>11.999999999999957</v>
      </c>
      <c r="G651" s="7">
        <v>81.000000000000114</v>
      </c>
      <c r="H651" s="7">
        <v>172.00000000000011</v>
      </c>
    </row>
    <row r="652" spans="1:8" x14ac:dyDescent="0.25">
      <c r="A652" s="6" t="s">
        <v>862</v>
      </c>
      <c r="B652" s="6">
        <v>27780</v>
      </c>
      <c r="C652" s="6" t="s">
        <v>863</v>
      </c>
      <c r="D652" s="6" t="s">
        <v>2418</v>
      </c>
      <c r="E652" s="10">
        <v>0.28263888888888888</v>
      </c>
      <c r="F652" s="7">
        <v>-2.0000000000000728</v>
      </c>
      <c r="G652" s="7">
        <v>69.000000000000071</v>
      </c>
      <c r="H652" s="7">
        <v>164.00000000000006</v>
      </c>
    </row>
    <row r="653" spans="1:8" x14ac:dyDescent="0.25">
      <c r="A653" s="6" t="s">
        <v>930</v>
      </c>
      <c r="B653" s="6">
        <v>29260</v>
      </c>
      <c r="C653" s="6" t="s">
        <v>931</v>
      </c>
      <c r="D653" s="6" t="s">
        <v>2182</v>
      </c>
      <c r="E653" s="10">
        <v>0.26597222222222222</v>
      </c>
      <c r="F653" s="7">
        <v>22</v>
      </c>
      <c r="G653" s="7">
        <v>86.000000000000014</v>
      </c>
      <c r="H653" s="7">
        <v>154</v>
      </c>
    </row>
    <row r="654" spans="1:8" x14ac:dyDescent="0.25">
      <c r="A654" s="6" t="s">
        <v>42</v>
      </c>
      <c r="B654" s="6">
        <v>10820</v>
      </c>
      <c r="C654" s="6" t="s">
        <v>43</v>
      </c>
      <c r="D654" s="6" t="s">
        <v>2682</v>
      </c>
      <c r="E654" s="10">
        <v>0.28611111111111115</v>
      </c>
      <c r="F654" s="7">
        <v>3.9999999999999059</v>
      </c>
      <c r="G654" s="7">
        <v>59.000000000000036</v>
      </c>
      <c r="H654" s="7">
        <v>125.99999999999996</v>
      </c>
    </row>
    <row r="655" spans="1:8" x14ac:dyDescent="0.25">
      <c r="A655" s="6" t="s">
        <v>390</v>
      </c>
      <c r="B655" s="6">
        <v>18100</v>
      </c>
      <c r="C655" s="6" t="s">
        <v>391</v>
      </c>
      <c r="D655" s="6" t="s">
        <v>2636</v>
      </c>
      <c r="E655" s="10">
        <v>0.29236111111111113</v>
      </c>
      <c r="F655" s="7">
        <v>-16.000000000000103</v>
      </c>
      <c r="G655" s="7">
        <v>49.000000000000071</v>
      </c>
      <c r="H655" s="7">
        <v>179.00000000000009</v>
      </c>
    </row>
    <row r="656" spans="1:8" x14ac:dyDescent="0.25">
      <c r="A656" s="6" t="s">
        <v>356</v>
      </c>
      <c r="B656" s="6">
        <v>17420</v>
      </c>
      <c r="C656" s="6" t="s">
        <v>357</v>
      </c>
      <c r="D656" s="6" t="s">
        <v>2409</v>
      </c>
      <c r="E656" s="10">
        <v>0.3</v>
      </c>
      <c r="F656" s="7">
        <v>-19.000000000000014</v>
      </c>
      <c r="G656" s="7">
        <v>44.000000000000085</v>
      </c>
      <c r="H656" s="7">
        <v>155</v>
      </c>
    </row>
    <row r="657" spans="1:8" x14ac:dyDescent="0.25">
      <c r="A657" s="6" t="s">
        <v>1056</v>
      </c>
      <c r="B657" s="6">
        <v>31900</v>
      </c>
      <c r="C657" s="6" t="s">
        <v>1057</v>
      </c>
      <c r="D657" s="6" t="s">
        <v>2647</v>
      </c>
      <c r="E657" s="10">
        <v>0.29305555555555557</v>
      </c>
      <c r="F657" s="7">
        <v>-14.00000000000011</v>
      </c>
      <c r="G657" s="7">
        <v>53.000000000000057</v>
      </c>
      <c r="H657" s="7">
        <v>174.99999999999994</v>
      </c>
    </row>
    <row r="658" spans="1:8" x14ac:dyDescent="0.25">
      <c r="A658" s="6" t="s">
        <v>272</v>
      </c>
      <c r="B658" s="6">
        <v>15620</v>
      </c>
      <c r="C658" s="6" t="s">
        <v>273</v>
      </c>
      <c r="D658" s="6" t="s">
        <v>2369</v>
      </c>
      <c r="E658" s="10">
        <v>0.30069444444444443</v>
      </c>
      <c r="F658" s="7">
        <v>-29.000000000000057</v>
      </c>
      <c r="G658" s="7">
        <v>42.000000000000092</v>
      </c>
      <c r="H658" s="7">
        <v>152</v>
      </c>
    </row>
    <row r="659" spans="1:8" x14ac:dyDescent="0.25">
      <c r="A659" s="6" t="s">
        <v>24</v>
      </c>
      <c r="B659" s="6">
        <v>10500</v>
      </c>
      <c r="C659" s="6" t="s">
        <v>25</v>
      </c>
      <c r="D659" s="6" t="s">
        <v>2573</v>
      </c>
      <c r="E659" s="10">
        <v>0.29791666666666666</v>
      </c>
      <c r="F659" s="7">
        <v>-10.000000000000044</v>
      </c>
      <c r="G659" s="7">
        <v>46.000000000000078</v>
      </c>
      <c r="H659" s="7">
        <v>116.00000000000006</v>
      </c>
    </row>
    <row r="660" spans="1:8" x14ac:dyDescent="0.25">
      <c r="A660" s="6" t="s">
        <v>412</v>
      </c>
      <c r="B660" s="6">
        <v>18580</v>
      </c>
      <c r="C660" s="6" t="s">
        <v>413</v>
      </c>
      <c r="D660" s="6" t="s">
        <v>2280</v>
      </c>
      <c r="E660" s="10">
        <v>0.29375000000000001</v>
      </c>
      <c r="F660" s="7">
        <v>-9.000000000000048</v>
      </c>
      <c r="G660" s="7">
        <v>52.00000000000005</v>
      </c>
      <c r="H660" s="7">
        <v>122.99999999999996</v>
      </c>
    </row>
    <row r="661" spans="1:8" x14ac:dyDescent="0.25">
      <c r="A661" s="6" t="s">
        <v>884</v>
      </c>
      <c r="B661" s="6">
        <v>28300</v>
      </c>
      <c r="C661" s="6" t="s">
        <v>885</v>
      </c>
      <c r="D661" s="6" t="s">
        <v>2443</v>
      </c>
      <c r="E661" s="10">
        <v>0.26458333333333334</v>
      </c>
      <c r="F661" s="7">
        <v>28.999999999999979</v>
      </c>
      <c r="G661" s="7">
        <v>94.000000000000071</v>
      </c>
      <c r="H661" s="7">
        <v>174.00000000000003</v>
      </c>
    </row>
    <row r="662" spans="1:8" x14ac:dyDescent="0.25">
      <c r="A662" s="6" t="s">
        <v>778</v>
      </c>
      <c r="B662" s="6">
        <v>26140</v>
      </c>
      <c r="C662" s="6" t="s">
        <v>779</v>
      </c>
      <c r="D662" s="6" t="s">
        <v>2235</v>
      </c>
      <c r="E662" s="10">
        <v>0.29375000000000001</v>
      </c>
      <c r="F662" s="7">
        <v>-9.9999999999999645</v>
      </c>
      <c r="G662" s="7">
        <v>56.000000000000036</v>
      </c>
      <c r="H662" s="7">
        <v>131</v>
      </c>
    </row>
    <row r="663" spans="1:8" x14ac:dyDescent="0.25">
      <c r="A663" s="6" t="s">
        <v>650</v>
      </c>
      <c r="B663" s="6">
        <v>23500</v>
      </c>
      <c r="C663" s="6" t="s">
        <v>651</v>
      </c>
      <c r="D663" s="6" t="s">
        <v>2233</v>
      </c>
      <c r="E663" s="10">
        <v>0.29097222222222224</v>
      </c>
      <c r="F663" s="7">
        <v>-20.000000000000089</v>
      </c>
      <c r="G663" s="7">
        <v>58.000000000000028</v>
      </c>
      <c r="H663" s="7">
        <v>202</v>
      </c>
    </row>
    <row r="664" spans="1:8" x14ac:dyDescent="0.25">
      <c r="A664" s="6" t="s">
        <v>1630</v>
      </c>
      <c r="B664" s="6">
        <v>43620</v>
      </c>
      <c r="C664" s="6" t="s">
        <v>1631</v>
      </c>
      <c r="D664" s="6" t="s">
        <v>2170</v>
      </c>
      <c r="E664" s="10">
        <v>0.2902777777777778</v>
      </c>
      <c r="F664" s="7">
        <v>4.9999999999999023</v>
      </c>
      <c r="G664" s="7">
        <v>57.000000000000043</v>
      </c>
      <c r="H664" s="7">
        <v>113</v>
      </c>
    </row>
    <row r="665" spans="1:8" x14ac:dyDescent="0.25">
      <c r="A665" s="6" t="s">
        <v>298</v>
      </c>
      <c r="B665" s="6">
        <v>16180</v>
      </c>
      <c r="C665" s="6" t="s">
        <v>299</v>
      </c>
      <c r="D665" s="6" t="s">
        <v>2438</v>
      </c>
      <c r="E665" s="10">
        <v>0.27152777777777776</v>
      </c>
      <c r="F665" s="7">
        <v>18.000000000000014</v>
      </c>
      <c r="G665" s="7">
        <v>81.000000000000114</v>
      </c>
      <c r="H665" s="7">
        <v>155</v>
      </c>
    </row>
    <row r="666" spans="1:8" x14ac:dyDescent="0.25">
      <c r="A666" s="6" t="s">
        <v>1282</v>
      </c>
      <c r="B666" s="6">
        <v>36420</v>
      </c>
      <c r="C666" s="6" t="s">
        <v>1283</v>
      </c>
      <c r="D666" s="6" t="s">
        <v>2264</v>
      </c>
      <c r="E666" s="10">
        <v>0.29305555555555557</v>
      </c>
      <c r="F666" s="7">
        <v>-2.9999999999999893</v>
      </c>
      <c r="G666" s="7">
        <v>57.000000000000043</v>
      </c>
      <c r="H666" s="7">
        <v>130.00000000000003</v>
      </c>
    </row>
    <row r="667" spans="1:8" x14ac:dyDescent="0.25">
      <c r="A667" s="6" t="s">
        <v>380</v>
      </c>
      <c r="B667" s="6">
        <v>17900</v>
      </c>
      <c r="C667" s="6" t="s">
        <v>381</v>
      </c>
      <c r="D667" s="6" t="s">
        <v>2319</v>
      </c>
      <c r="E667" s="10">
        <v>0.28958333333333336</v>
      </c>
      <c r="F667" s="7">
        <v>5.9999999999999787</v>
      </c>
      <c r="G667" s="7">
        <v>63.000000000000021</v>
      </c>
      <c r="H667" s="7">
        <v>125.99999999999996</v>
      </c>
    </row>
    <row r="668" spans="1:8" x14ac:dyDescent="0.25">
      <c r="A668" s="6" t="s">
        <v>938</v>
      </c>
      <c r="B668" s="6">
        <v>29420</v>
      </c>
      <c r="C668" s="6" t="s">
        <v>939</v>
      </c>
      <c r="D668" s="6" t="s">
        <v>2124</v>
      </c>
      <c r="E668" s="10">
        <v>0.27152777777777776</v>
      </c>
      <c r="F668" s="7">
        <v>8.999999999999968</v>
      </c>
      <c r="G668" s="7">
        <v>84.000000000000114</v>
      </c>
      <c r="H668" s="7">
        <v>195.00000000000006</v>
      </c>
    </row>
    <row r="669" spans="1:8" x14ac:dyDescent="0.25">
      <c r="A669" s="6" t="s">
        <v>662</v>
      </c>
      <c r="B669" s="6">
        <v>23780</v>
      </c>
      <c r="C669" s="6" t="s">
        <v>663</v>
      </c>
      <c r="D669" s="6" t="s">
        <v>2338</v>
      </c>
      <c r="E669" s="10">
        <v>0.30208333333333331</v>
      </c>
      <c r="F669" s="7">
        <v>-31.00000000000005</v>
      </c>
      <c r="G669" s="7">
        <v>36.000000000000114</v>
      </c>
      <c r="H669" s="7">
        <v>114</v>
      </c>
    </row>
    <row r="670" spans="1:8" x14ac:dyDescent="0.25">
      <c r="A670" s="6" t="s">
        <v>288</v>
      </c>
      <c r="B670" s="6">
        <v>15940</v>
      </c>
      <c r="C670" s="6" t="s">
        <v>289</v>
      </c>
      <c r="D670" s="6" t="s">
        <v>2372</v>
      </c>
      <c r="E670" s="10">
        <v>0.28958333333333336</v>
      </c>
      <c r="F670" s="7">
        <v>-4.9999999999999822</v>
      </c>
      <c r="G670" s="7">
        <v>60.000000000000021</v>
      </c>
      <c r="H670" s="7">
        <v>170.99999999999994</v>
      </c>
    </row>
    <row r="671" spans="1:8" x14ac:dyDescent="0.25">
      <c r="A671" s="6" t="s">
        <v>330</v>
      </c>
      <c r="B671" s="6">
        <v>16860</v>
      </c>
      <c r="C671" s="6" t="s">
        <v>331</v>
      </c>
      <c r="D671" s="6" t="s">
        <v>2673</v>
      </c>
      <c r="E671" s="10">
        <v>0.30069444444444443</v>
      </c>
      <c r="F671" s="7">
        <v>-14.999999999999947</v>
      </c>
      <c r="G671" s="7">
        <v>47.000000000000071</v>
      </c>
      <c r="H671" s="7">
        <v>124.99999999999994</v>
      </c>
    </row>
    <row r="672" spans="1:8" x14ac:dyDescent="0.25">
      <c r="A672" s="6" t="s">
        <v>550</v>
      </c>
      <c r="B672" s="6">
        <v>21420</v>
      </c>
      <c r="C672" s="6" t="s">
        <v>551</v>
      </c>
      <c r="D672" s="6" t="s">
        <v>2911</v>
      </c>
      <c r="E672" s="10">
        <v>0.29444444444444445</v>
      </c>
      <c r="F672" s="7">
        <v>-13.000000000000034</v>
      </c>
      <c r="G672" s="7">
        <v>48.000000000000064</v>
      </c>
      <c r="H672" s="7">
        <v>115.00000000000007</v>
      </c>
    </row>
    <row r="673" spans="1:8" x14ac:dyDescent="0.25">
      <c r="A673" s="6" t="s">
        <v>416</v>
      </c>
      <c r="B673" s="6">
        <v>18660</v>
      </c>
      <c r="C673" s="6" t="s">
        <v>417</v>
      </c>
      <c r="D673" s="6" t="s">
        <v>2064</v>
      </c>
      <c r="E673" s="10">
        <v>0.27499999999999997</v>
      </c>
      <c r="F673" s="7">
        <v>14.00000000000003</v>
      </c>
      <c r="G673" s="7">
        <v>80.000000000000114</v>
      </c>
      <c r="H673" s="7">
        <v>148.00000000000003</v>
      </c>
    </row>
    <row r="674" spans="1:8" x14ac:dyDescent="0.25">
      <c r="A674" s="6" t="s">
        <v>1406</v>
      </c>
      <c r="B674" s="6">
        <v>38900</v>
      </c>
      <c r="C674" s="6" t="s">
        <v>1407</v>
      </c>
      <c r="D674" s="6" t="s">
        <v>2036</v>
      </c>
      <c r="E674" s="10">
        <v>0.27916666666666667</v>
      </c>
      <c r="F674" s="7">
        <v>11.000000000000041</v>
      </c>
      <c r="G674" s="7">
        <v>79.000000000000043</v>
      </c>
      <c r="H674" s="7">
        <v>158</v>
      </c>
    </row>
    <row r="675" spans="1:8" x14ac:dyDescent="0.25">
      <c r="A675" s="6" t="s">
        <v>1652</v>
      </c>
      <c r="B675" s="6">
        <v>44100</v>
      </c>
      <c r="C675" s="6" t="s">
        <v>1653</v>
      </c>
      <c r="D675" s="6" t="s">
        <v>2250</v>
      </c>
      <c r="E675" s="10">
        <v>0.27083333333333331</v>
      </c>
      <c r="F675" s="7">
        <v>35.000000000000036</v>
      </c>
      <c r="G675" s="7">
        <v>86.000000000000099</v>
      </c>
      <c r="H675" s="7">
        <v>133.00000000000009</v>
      </c>
    </row>
    <row r="676" spans="1:8" x14ac:dyDescent="0.25">
      <c r="A676" s="6" t="s">
        <v>658</v>
      </c>
      <c r="B676" s="6">
        <v>23660</v>
      </c>
      <c r="C676" s="6" t="s">
        <v>659</v>
      </c>
      <c r="D676" s="6" t="s">
        <v>2224</v>
      </c>
      <c r="E676" s="10">
        <v>0.27291666666666664</v>
      </c>
      <c r="F676" s="7">
        <v>11.999999999999957</v>
      </c>
      <c r="G676" s="7">
        <v>79.000000000000114</v>
      </c>
      <c r="H676" s="7">
        <v>174.00000000000003</v>
      </c>
    </row>
    <row r="677" spans="1:8" x14ac:dyDescent="0.25">
      <c r="A677" s="6" t="s">
        <v>326</v>
      </c>
      <c r="B677" s="6">
        <v>16740</v>
      </c>
      <c r="C677" s="6" t="s">
        <v>327</v>
      </c>
      <c r="D677" s="6" t="s">
        <v>2611</v>
      </c>
      <c r="E677" s="10">
        <v>0.28888888888888892</v>
      </c>
      <c r="F677" s="7">
        <v>5.9999999999999787</v>
      </c>
      <c r="G677" s="7">
        <v>65.000000000000014</v>
      </c>
      <c r="H677" s="7">
        <v>136</v>
      </c>
    </row>
    <row r="678" spans="1:8" x14ac:dyDescent="0.25">
      <c r="A678" s="6" t="s">
        <v>1870</v>
      </c>
      <c r="B678" s="6">
        <v>48780</v>
      </c>
      <c r="C678" s="6" t="s">
        <v>1871</v>
      </c>
      <c r="D678" s="6" t="s">
        <v>2142</v>
      </c>
      <c r="E678" s="10">
        <v>0.30902777777777779</v>
      </c>
      <c r="F678" s="7">
        <v>-40.000000000000014</v>
      </c>
      <c r="G678" s="7">
        <v>24.999999999999993</v>
      </c>
      <c r="H678" s="7">
        <v>68</v>
      </c>
    </row>
    <row r="679" spans="1:8" x14ac:dyDescent="0.25">
      <c r="A679" s="6" t="s">
        <v>1226</v>
      </c>
      <c r="B679" s="6">
        <v>35260</v>
      </c>
      <c r="C679" s="6" t="s">
        <v>1227</v>
      </c>
      <c r="D679" s="6" t="s">
        <v>2427</v>
      </c>
      <c r="E679" s="10">
        <v>0.28680555555555554</v>
      </c>
      <c r="F679" s="7">
        <v>-3.9999999999999858</v>
      </c>
      <c r="G679" s="7">
        <v>63.000000000000099</v>
      </c>
      <c r="H679" s="7">
        <v>149.00000000000011</v>
      </c>
    </row>
    <row r="680" spans="1:8" x14ac:dyDescent="0.25">
      <c r="A680" s="6" t="s">
        <v>84</v>
      </c>
      <c r="B680" s="6">
        <v>11620</v>
      </c>
      <c r="C680" s="6" t="s">
        <v>85</v>
      </c>
      <c r="D680" s="6" t="s">
        <v>2469</v>
      </c>
      <c r="E680" s="10">
        <v>0.29236111111111113</v>
      </c>
      <c r="F680" s="7">
        <v>-17.000000000000099</v>
      </c>
      <c r="G680" s="7">
        <v>54.000000000000043</v>
      </c>
      <c r="H680" s="7">
        <v>117.99999999999999</v>
      </c>
    </row>
    <row r="681" spans="1:8" x14ac:dyDescent="0.25">
      <c r="A681" s="6" t="s">
        <v>482</v>
      </c>
      <c r="B681" s="6">
        <v>19980</v>
      </c>
      <c r="C681" s="6" t="s">
        <v>483</v>
      </c>
      <c r="D681" s="6" t="s">
        <v>2007</v>
      </c>
      <c r="E681" s="10">
        <v>0.3</v>
      </c>
      <c r="F681" s="7">
        <v>-42.000000000000014</v>
      </c>
      <c r="G681" s="7">
        <v>39.000000000000099</v>
      </c>
      <c r="H681" s="7">
        <v>210.00000000000006</v>
      </c>
    </row>
    <row r="682" spans="1:8" x14ac:dyDescent="0.25">
      <c r="A682" s="6" t="s">
        <v>1460</v>
      </c>
      <c r="B682" s="6">
        <v>40100</v>
      </c>
      <c r="C682" s="6" t="s">
        <v>1461</v>
      </c>
      <c r="D682" s="6" t="s">
        <v>2792</v>
      </c>
      <c r="E682" s="10">
        <v>0.29791666666666666</v>
      </c>
      <c r="F682" s="7">
        <v>-10.000000000000044</v>
      </c>
      <c r="G682" s="7">
        <v>45.000000000000078</v>
      </c>
      <c r="H682" s="7">
        <v>94.000000000000071</v>
      </c>
    </row>
    <row r="683" spans="1:8" x14ac:dyDescent="0.25">
      <c r="A683" s="6" t="s">
        <v>1658</v>
      </c>
      <c r="B683" s="6">
        <v>44220</v>
      </c>
      <c r="C683" s="6" t="s">
        <v>1659</v>
      </c>
      <c r="D683" s="6" t="s">
        <v>2790</v>
      </c>
      <c r="E683" s="10">
        <v>0.29652777777777778</v>
      </c>
      <c r="F683" s="7">
        <v>-20.000000000000089</v>
      </c>
      <c r="G683" s="7">
        <v>50.000000000000057</v>
      </c>
      <c r="H683" s="7">
        <v>166.00000000000006</v>
      </c>
    </row>
    <row r="684" spans="1:8" x14ac:dyDescent="0.25">
      <c r="A684" s="6" t="s">
        <v>1628</v>
      </c>
      <c r="B684" s="6">
        <v>43580</v>
      </c>
      <c r="C684" s="6" t="s">
        <v>1629</v>
      </c>
      <c r="D684" s="6" t="s">
        <v>2897</v>
      </c>
      <c r="E684" s="10">
        <v>0.28958333333333336</v>
      </c>
      <c r="F684" s="7">
        <v>-6.0000000000000586</v>
      </c>
      <c r="G684" s="7">
        <v>57.000000000000043</v>
      </c>
      <c r="H684" s="7">
        <v>177.99999999999991</v>
      </c>
    </row>
    <row r="685" spans="1:8" x14ac:dyDescent="0.25">
      <c r="A685" s="6" t="s">
        <v>1130</v>
      </c>
      <c r="B685" s="6">
        <v>33260</v>
      </c>
      <c r="C685" s="6" t="s">
        <v>1131</v>
      </c>
      <c r="D685" s="6" t="s">
        <v>2304</v>
      </c>
      <c r="E685" s="10">
        <v>0.30624999999999997</v>
      </c>
      <c r="F685" s="7">
        <v>-18.000000000000014</v>
      </c>
      <c r="G685" s="7">
        <v>34.000000000000121</v>
      </c>
      <c r="H685" s="7">
        <v>85.000000000000085</v>
      </c>
    </row>
    <row r="686" spans="1:8" x14ac:dyDescent="0.25">
      <c r="A686" s="6" t="s">
        <v>192</v>
      </c>
      <c r="B686" s="6">
        <v>13900</v>
      </c>
      <c r="C686" s="6" t="s">
        <v>193</v>
      </c>
      <c r="D686" s="6" t="s">
        <v>2696</v>
      </c>
      <c r="E686" s="10">
        <v>0.30138888888888887</v>
      </c>
      <c r="F686" s="7">
        <v>-10.999999999999961</v>
      </c>
      <c r="G686" s="7">
        <v>40.000000000000099</v>
      </c>
      <c r="H686" s="7">
        <v>92.000000000000085</v>
      </c>
    </row>
    <row r="687" spans="1:8" x14ac:dyDescent="0.25">
      <c r="A687" s="6" t="s">
        <v>496</v>
      </c>
      <c r="B687" s="6">
        <v>20260</v>
      </c>
      <c r="C687" s="6" t="s">
        <v>497</v>
      </c>
      <c r="D687" s="6" t="s">
        <v>2637</v>
      </c>
      <c r="E687" s="10">
        <v>0.27708333333333335</v>
      </c>
      <c r="F687" s="7">
        <v>12.999999999999954</v>
      </c>
      <c r="G687" s="7">
        <v>76.000000000000057</v>
      </c>
      <c r="H687" s="7">
        <v>168.99999999999997</v>
      </c>
    </row>
    <row r="688" spans="1:8" x14ac:dyDescent="0.25">
      <c r="A688" s="6" t="s">
        <v>254</v>
      </c>
      <c r="B688" s="6">
        <v>15220</v>
      </c>
      <c r="C688" s="6" t="s">
        <v>255</v>
      </c>
      <c r="D688" s="6" t="s">
        <v>2504</v>
      </c>
      <c r="E688" s="10">
        <v>0.29791666666666666</v>
      </c>
      <c r="F688" s="7">
        <v>-15.000000000000027</v>
      </c>
      <c r="G688" s="7">
        <v>43.000000000000085</v>
      </c>
      <c r="H688" s="7">
        <v>88.000000000000085</v>
      </c>
    </row>
    <row r="689" spans="1:8" x14ac:dyDescent="0.25">
      <c r="A689" s="6" t="s">
        <v>1778</v>
      </c>
      <c r="B689" s="6">
        <v>46620</v>
      </c>
      <c r="C689" s="6" t="s">
        <v>1779</v>
      </c>
      <c r="D689" s="6" t="s">
        <v>2348</v>
      </c>
      <c r="E689" s="10">
        <v>0.3</v>
      </c>
      <c r="F689" s="7">
        <v>-13.000000000000034</v>
      </c>
      <c r="G689" s="7">
        <v>39.000000000000099</v>
      </c>
      <c r="H689" s="7">
        <v>85.000000000000014</v>
      </c>
    </row>
    <row r="690" spans="1:8" x14ac:dyDescent="0.25">
      <c r="A690" s="6" t="s">
        <v>402</v>
      </c>
      <c r="B690" s="6">
        <v>18340</v>
      </c>
      <c r="C690" s="6" t="s">
        <v>403</v>
      </c>
      <c r="D690" s="6" t="s">
        <v>2180</v>
      </c>
      <c r="E690" s="10">
        <v>0.29791666666666666</v>
      </c>
      <c r="F690" s="7">
        <v>-19.000000000000014</v>
      </c>
      <c r="G690" s="7">
        <v>47.000000000000071</v>
      </c>
      <c r="H690" s="7">
        <v>137.00000000000009</v>
      </c>
    </row>
    <row r="691" spans="1:8" x14ac:dyDescent="0.25">
      <c r="A691" s="6" t="s">
        <v>1414</v>
      </c>
      <c r="B691" s="6">
        <v>39100</v>
      </c>
      <c r="C691" s="6" t="s">
        <v>1415</v>
      </c>
      <c r="D691" s="6" t="s">
        <v>2633</v>
      </c>
      <c r="E691" s="10">
        <v>0.26944444444444443</v>
      </c>
      <c r="F691" s="7">
        <v>23.000000000000078</v>
      </c>
      <c r="G691" s="7">
        <v>94.000000000000071</v>
      </c>
      <c r="H691" s="7">
        <v>169.99999999999994</v>
      </c>
    </row>
    <row r="692" spans="1:8" x14ac:dyDescent="0.25">
      <c r="A692" s="6" t="s">
        <v>1638</v>
      </c>
      <c r="B692" s="6">
        <v>43780</v>
      </c>
      <c r="C692" s="6" t="s">
        <v>1639</v>
      </c>
      <c r="D692" s="6" t="s">
        <v>1999</v>
      </c>
      <c r="E692" s="10">
        <v>0.30277777777777776</v>
      </c>
      <c r="F692" s="7">
        <v>-22.999999999999918</v>
      </c>
      <c r="G692" s="7">
        <v>41.000000000000092</v>
      </c>
      <c r="H692" s="7">
        <v>132</v>
      </c>
    </row>
    <row r="693" spans="1:8" x14ac:dyDescent="0.25">
      <c r="A693" s="6" t="s">
        <v>1532</v>
      </c>
      <c r="B693" s="6">
        <v>41660</v>
      </c>
      <c r="C693" s="6" t="s">
        <v>1533</v>
      </c>
      <c r="D693" s="6" t="s">
        <v>2144</v>
      </c>
      <c r="E693" s="10">
        <v>0.30208333333333331</v>
      </c>
      <c r="F693" s="7">
        <v>-18.000000000000014</v>
      </c>
      <c r="G693" s="7">
        <v>38.000000000000107</v>
      </c>
      <c r="H693" s="7">
        <v>109</v>
      </c>
    </row>
    <row r="694" spans="1:8" x14ac:dyDescent="0.25">
      <c r="A694" s="6" t="s">
        <v>106</v>
      </c>
      <c r="B694" s="6">
        <v>12060</v>
      </c>
      <c r="C694" s="6" t="s">
        <v>107</v>
      </c>
      <c r="D694" s="6" t="s">
        <v>2690</v>
      </c>
      <c r="E694" s="10">
        <v>0.2986111111111111</v>
      </c>
      <c r="F694" s="7">
        <v>-10.999999999999961</v>
      </c>
      <c r="G694" s="7">
        <v>57.000000000000043</v>
      </c>
      <c r="H694" s="7">
        <v>133</v>
      </c>
    </row>
    <row r="695" spans="1:8" x14ac:dyDescent="0.25">
      <c r="A695" s="6" t="s">
        <v>696</v>
      </c>
      <c r="B695" s="6">
        <v>24500</v>
      </c>
      <c r="C695" s="6" t="s">
        <v>697</v>
      </c>
      <c r="D695" s="6" t="s">
        <v>1987</v>
      </c>
      <c r="E695" s="10">
        <v>0.28888888888888892</v>
      </c>
      <c r="F695" s="7">
        <v>7.9999999999999716</v>
      </c>
      <c r="G695" s="7">
        <v>57.000000000000043</v>
      </c>
      <c r="H695" s="7">
        <v>117.99999999999999</v>
      </c>
    </row>
    <row r="696" spans="1:8" x14ac:dyDescent="0.25">
      <c r="A696" s="6" t="s">
        <v>1478</v>
      </c>
      <c r="B696" s="6">
        <v>40460</v>
      </c>
      <c r="C696" s="6" t="s">
        <v>1479</v>
      </c>
      <c r="D696" s="6" t="s">
        <v>2139</v>
      </c>
      <c r="E696" s="10">
        <v>0.28541666666666665</v>
      </c>
      <c r="F696" s="7">
        <v>0</v>
      </c>
      <c r="G696" s="7">
        <v>65.000000000000085</v>
      </c>
      <c r="H696" s="7">
        <v>132</v>
      </c>
    </row>
    <row r="697" spans="1:8" x14ac:dyDescent="0.25">
      <c r="A697" s="6" t="s">
        <v>400</v>
      </c>
      <c r="B697" s="6">
        <v>18300</v>
      </c>
      <c r="C697" s="6" t="s">
        <v>401</v>
      </c>
      <c r="D697" s="6" t="s">
        <v>2191</v>
      </c>
      <c r="E697" s="10">
        <v>0.28333333333333333</v>
      </c>
      <c r="F697" s="7">
        <v>-1.9999999999999929</v>
      </c>
      <c r="G697" s="7">
        <v>67.000000000000085</v>
      </c>
      <c r="H697" s="7">
        <v>161</v>
      </c>
    </row>
    <row r="698" spans="1:8" x14ac:dyDescent="0.25">
      <c r="A698" s="6" t="s">
        <v>204</v>
      </c>
      <c r="B698" s="6">
        <v>14140</v>
      </c>
      <c r="C698" s="6" t="s">
        <v>205</v>
      </c>
      <c r="D698" s="6" t="s">
        <v>2296</v>
      </c>
      <c r="E698" s="10">
        <v>0.28958333333333336</v>
      </c>
      <c r="F698" s="7">
        <v>-3.0000000000000693</v>
      </c>
      <c r="G698" s="7">
        <v>60.000000000000021</v>
      </c>
      <c r="H698" s="7">
        <v>134.99999999999991</v>
      </c>
    </row>
    <row r="699" spans="1:8" x14ac:dyDescent="0.25">
      <c r="A699" s="6" t="s">
        <v>1064</v>
      </c>
      <c r="B699" s="6">
        <v>32020</v>
      </c>
      <c r="C699" s="6" t="s">
        <v>1065</v>
      </c>
      <c r="D699" s="6" t="s">
        <v>2908</v>
      </c>
      <c r="E699" s="10">
        <v>0.29444444444444445</v>
      </c>
      <c r="F699" s="7">
        <v>-22.000000000000082</v>
      </c>
      <c r="G699" s="7">
        <v>53.000000000000057</v>
      </c>
      <c r="H699" s="7">
        <v>195.00000000000006</v>
      </c>
    </row>
    <row r="700" spans="1:8" x14ac:dyDescent="0.25">
      <c r="A700" s="6" t="s">
        <v>1066</v>
      </c>
      <c r="B700" s="6">
        <v>32060</v>
      </c>
      <c r="C700" s="6" t="s">
        <v>1067</v>
      </c>
      <c r="D700" s="6" t="s">
        <v>2358</v>
      </c>
      <c r="E700" s="10">
        <v>0.26944444444444443</v>
      </c>
      <c r="F700" s="7">
        <v>30.999999999999972</v>
      </c>
      <c r="G700" s="7">
        <v>89.000000000000085</v>
      </c>
      <c r="H700" s="7">
        <v>152</v>
      </c>
    </row>
    <row r="701" spans="1:8" x14ac:dyDescent="0.25">
      <c r="A701" s="6" t="s">
        <v>56</v>
      </c>
      <c r="B701" s="6">
        <v>11060</v>
      </c>
      <c r="C701" s="6" t="s">
        <v>57</v>
      </c>
      <c r="D701" s="6" t="s">
        <v>2211</v>
      </c>
      <c r="E701" s="10">
        <v>0.2986111111111111</v>
      </c>
      <c r="F701" s="7">
        <v>-12.000000000000037</v>
      </c>
      <c r="G701" s="7">
        <v>41.000000000000014</v>
      </c>
      <c r="H701" s="7">
        <v>113.99999999999991</v>
      </c>
    </row>
    <row r="702" spans="1:8" x14ac:dyDescent="0.25">
      <c r="A702" s="6" t="s">
        <v>1656</v>
      </c>
      <c r="B702" s="6">
        <v>44180</v>
      </c>
      <c r="C702" s="6" t="s">
        <v>1657</v>
      </c>
      <c r="D702" s="6" t="s">
        <v>2598</v>
      </c>
      <c r="E702" s="10">
        <v>0.28125</v>
      </c>
      <c r="F702" s="7">
        <v>16.000000000000021</v>
      </c>
      <c r="G702" s="7">
        <v>73.000000000000057</v>
      </c>
      <c r="H702" s="7">
        <v>155</v>
      </c>
    </row>
    <row r="703" spans="1:8" x14ac:dyDescent="0.25">
      <c r="A703" s="6" t="s">
        <v>1702</v>
      </c>
      <c r="B703" s="6">
        <v>45140</v>
      </c>
      <c r="C703" s="6" t="s">
        <v>1703</v>
      </c>
      <c r="D703" s="6" t="s">
        <v>2278</v>
      </c>
      <c r="E703" s="10">
        <v>0.28611111111111115</v>
      </c>
      <c r="F703" s="7">
        <v>8.9999999999998881</v>
      </c>
      <c r="G703" s="7">
        <v>65.000000000000014</v>
      </c>
      <c r="H703" s="7">
        <v>133.99999999999994</v>
      </c>
    </row>
    <row r="704" spans="1:8" x14ac:dyDescent="0.25">
      <c r="A704" s="6" t="s">
        <v>1488</v>
      </c>
      <c r="B704" s="6">
        <v>40660</v>
      </c>
      <c r="C704" s="6" t="s">
        <v>1489</v>
      </c>
      <c r="D704" s="6" t="s">
        <v>2252</v>
      </c>
      <c r="E704" s="10">
        <v>0.30069444444444443</v>
      </c>
      <c r="F704" s="7">
        <v>-13.99999999999995</v>
      </c>
      <c r="G704" s="7">
        <v>44.000000000000085</v>
      </c>
      <c r="H704" s="7">
        <v>142.00000000000006</v>
      </c>
    </row>
    <row r="705" spans="1:8" x14ac:dyDescent="0.25">
      <c r="A705" s="6" t="s">
        <v>1030</v>
      </c>
      <c r="B705" s="6">
        <v>31340</v>
      </c>
      <c r="C705" s="6" t="s">
        <v>1031</v>
      </c>
      <c r="D705" s="6" t="s">
        <v>2487</v>
      </c>
      <c r="E705" s="10">
        <v>0.28402777777777777</v>
      </c>
      <c r="F705" s="7">
        <v>7.0000000000000551</v>
      </c>
      <c r="G705" s="7">
        <v>69.000000000000071</v>
      </c>
      <c r="H705" s="7">
        <v>155</v>
      </c>
    </row>
    <row r="706" spans="1:8" x14ac:dyDescent="0.25">
      <c r="A706" s="6" t="s">
        <v>1522</v>
      </c>
      <c r="B706" s="6">
        <v>41460</v>
      </c>
      <c r="C706" s="6" t="s">
        <v>1523</v>
      </c>
      <c r="D706" s="6" t="s">
        <v>2905</v>
      </c>
      <c r="E706" s="10">
        <v>0.29305555555555557</v>
      </c>
      <c r="F706" s="7">
        <v>-14.00000000000003</v>
      </c>
      <c r="G706" s="7">
        <v>50.000000000000057</v>
      </c>
      <c r="H706" s="7">
        <v>135.00000000000009</v>
      </c>
    </row>
    <row r="707" spans="1:8" x14ac:dyDescent="0.25">
      <c r="A707" s="6" t="s">
        <v>1464</v>
      </c>
      <c r="B707" s="6">
        <v>40180</v>
      </c>
      <c r="C707" s="6" t="s">
        <v>1465</v>
      </c>
      <c r="D707" s="6" t="s">
        <v>2416</v>
      </c>
      <c r="E707" s="10">
        <v>0.28125</v>
      </c>
      <c r="F707" s="7">
        <v>13.99999999999995</v>
      </c>
      <c r="G707" s="7">
        <v>67.000000000000085</v>
      </c>
      <c r="H707" s="7">
        <v>115.00000000000007</v>
      </c>
    </row>
    <row r="708" spans="1:8" x14ac:dyDescent="0.25">
      <c r="A708" s="6" t="s">
        <v>342</v>
      </c>
      <c r="B708" s="6">
        <v>17140</v>
      </c>
      <c r="C708" s="6" t="s">
        <v>343</v>
      </c>
      <c r="D708" s="6" t="s">
        <v>2118</v>
      </c>
      <c r="E708" s="10">
        <v>0.2986111111111111</v>
      </c>
      <c r="F708" s="7">
        <v>-11.999999999999957</v>
      </c>
      <c r="G708" s="7">
        <v>52.00000000000005</v>
      </c>
      <c r="H708" s="7">
        <v>132</v>
      </c>
    </row>
    <row r="709" spans="1:8" x14ac:dyDescent="0.25">
      <c r="A709" s="6" t="s">
        <v>810</v>
      </c>
      <c r="B709" s="6">
        <v>26740</v>
      </c>
      <c r="C709" s="6" t="s">
        <v>811</v>
      </c>
      <c r="D709" s="6" t="s">
        <v>2101</v>
      </c>
      <c r="E709" s="10">
        <v>0.29444444444444445</v>
      </c>
      <c r="F709" s="7">
        <v>-6.0000000000000586</v>
      </c>
      <c r="G709" s="7">
        <v>49.000000000000071</v>
      </c>
      <c r="H709" s="7">
        <v>131</v>
      </c>
    </row>
    <row r="710" spans="1:8" x14ac:dyDescent="0.25">
      <c r="A710" s="6" t="s">
        <v>808</v>
      </c>
      <c r="B710" s="6">
        <v>26700</v>
      </c>
      <c r="C710" s="6" t="s">
        <v>809</v>
      </c>
      <c r="D710" s="6" t="s">
        <v>2083</v>
      </c>
      <c r="E710" s="10">
        <v>0.29444444444444445</v>
      </c>
      <c r="F710" s="7">
        <v>0</v>
      </c>
      <c r="G710" s="7">
        <v>46</v>
      </c>
      <c r="H710" s="7">
        <v>116</v>
      </c>
    </row>
    <row r="711" spans="1:8" x14ac:dyDescent="0.25">
      <c r="A711" s="6" t="s">
        <v>238</v>
      </c>
      <c r="B711" s="6">
        <v>14820</v>
      </c>
      <c r="C711" s="6" t="s">
        <v>239</v>
      </c>
      <c r="D711" s="6" t="s">
        <v>2383</v>
      </c>
      <c r="E711" s="10">
        <v>0.29375000000000001</v>
      </c>
      <c r="F711" s="7">
        <v>6.9999999999999751</v>
      </c>
      <c r="G711" s="7">
        <v>57.000000000000043</v>
      </c>
      <c r="H711" s="7">
        <v>137</v>
      </c>
    </row>
    <row r="712" spans="1:8" x14ac:dyDescent="0.25">
      <c r="A712" s="6" t="s">
        <v>182</v>
      </c>
      <c r="B712" s="6">
        <v>13700</v>
      </c>
      <c r="C712" s="6" t="s">
        <v>183</v>
      </c>
      <c r="D712" s="6" t="s">
        <v>2478</v>
      </c>
      <c r="E712" s="10">
        <v>0.30486111111111108</v>
      </c>
      <c r="F712" s="7">
        <v>-24.999999999999993</v>
      </c>
      <c r="G712" s="7">
        <v>33.000000000000121</v>
      </c>
      <c r="H712" s="7">
        <v>103.00000000000011</v>
      </c>
    </row>
    <row r="713" spans="1:8" x14ac:dyDescent="0.25">
      <c r="A713" s="6" t="s">
        <v>174</v>
      </c>
      <c r="B713" s="6">
        <v>13500</v>
      </c>
      <c r="C713" s="6" t="s">
        <v>175</v>
      </c>
      <c r="D713" s="6" t="s">
        <v>2477</v>
      </c>
      <c r="E713" s="10">
        <v>0.28541666666666665</v>
      </c>
      <c r="F713" s="7">
        <v>1.9999999999999929</v>
      </c>
      <c r="G713" s="7">
        <v>67.000000000000085</v>
      </c>
      <c r="H713" s="7">
        <v>177</v>
      </c>
    </row>
    <row r="714" spans="1:8" x14ac:dyDescent="0.25">
      <c r="A714" s="6" t="s">
        <v>1416</v>
      </c>
      <c r="B714" s="6">
        <v>39140</v>
      </c>
      <c r="C714" s="6" t="s">
        <v>1417</v>
      </c>
      <c r="D714" s="6" t="s">
        <v>2850</v>
      </c>
      <c r="E714" s="10">
        <v>0.26597222222222222</v>
      </c>
      <c r="F714" s="7">
        <v>24.999999999999993</v>
      </c>
      <c r="G714" s="7">
        <v>95.000000000000057</v>
      </c>
      <c r="H714" s="7">
        <v>188.00000000000006</v>
      </c>
    </row>
    <row r="715" spans="1:8" x14ac:dyDescent="0.25">
      <c r="A715" s="6" t="s">
        <v>1466</v>
      </c>
      <c r="B715" s="6">
        <v>40220</v>
      </c>
      <c r="C715" s="6" t="s">
        <v>1467</v>
      </c>
      <c r="D715" s="6" t="s">
        <v>2391</v>
      </c>
      <c r="E715" s="10">
        <v>0.28611111111111115</v>
      </c>
      <c r="F715" s="7">
        <v>7.9999999999999716</v>
      </c>
      <c r="G715" s="7">
        <v>68</v>
      </c>
      <c r="H715" s="7">
        <v>139.99999999999997</v>
      </c>
    </row>
    <row r="716" spans="1:8" x14ac:dyDescent="0.25">
      <c r="A716" s="6" t="s">
        <v>1368</v>
      </c>
      <c r="B716" s="6">
        <v>38180</v>
      </c>
      <c r="C716" s="6" t="s">
        <v>1369</v>
      </c>
      <c r="D716" s="6" t="s">
        <v>2462</v>
      </c>
      <c r="E716" s="10">
        <v>0.3</v>
      </c>
      <c r="F716" s="7">
        <v>-1.9999999999999929</v>
      </c>
      <c r="G716" s="7">
        <v>38.000000000000028</v>
      </c>
      <c r="H716" s="7">
        <v>61.999999999999943</v>
      </c>
    </row>
    <row r="717" spans="1:8" x14ac:dyDescent="0.25">
      <c r="A717" s="6" t="s">
        <v>638</v>
      </c>
      <c r="B717" s="6">
        <v>23240</v>
      </c>
      <c r="C717" s="6" t="s">
        <v>639</v>
      </c>
      <c r="D717" s="6" t="s">
        <v>2849</v>
      </c>
      <c r="E717" s="10">
        <v>0.29722222222222222</v>
      </c>
      <c r="F717" s="7">
        <v>-3.9999999999999858</v>
      </c>
      <c r="G717" s="7">
        <v>47.000000000000071</v>
      </c>
      <c r="H717" s="7">
        <v>114</v>
      </c>
    </row>
    <row r="718" spans="1:8" x14ac:dyDescent="0.25">
      <c r="A718" s="6" t="s">
        <v>844</v>
      </c>
      <c r="B718" s="6">
        <v>27420</v>
      </c>
      <c r="C718" s="6" t="s">
        <v>845</v>
      </c>
      <c r="D718" s="6" t="s">
        <v>2019</v>
      </c>
      <c r="E718" s="10">
        <v>0.2951388888888889</v>
      </c>
      <c r="F718" s="7">
        <v>-13.000000000000034</v>
      </c>
      <c r="G718" s="7">
        <v>46</v>
      </c>
      <c r="H718" s="7">
        <v>95.999999999999972</v>
      </c>
    </row>
    <row r="719" spans="1:8" x14ac:dyDescent="0.25">
      <c r="A719" s="6" t="s">
        <v>1276</v>
      </c>
      <c r="B719" s="6">
        <v>36300</v>
      </c>
      <c r="C719" s="6" t="s">
        <v>1277</v>
      </c>
      <c r="D719" s="6" t="s">
        <v>2881</v>
      </c>
      <c r="E719" s="10">
        <v>0.27291666666666664</v>
      </c>
      <c r="F719" s="7">
        <v>16.000000000000021</v>
      </c>
      <c r="G719" s="7">
        <v>83.000000000000099</v>
      </c>
      <c r="H719" s="7">
        <v>207</v>
      </c>
    </row>
    <row r="720" spans="1:8" x14ac:dyDescent="0.25">
      <c r="A720" s="6" t="s">
        <v>148</v>
      </c>
      <c r="B720" s="6">
        <v>12980</v>
      </c>
      <c r="C720" s="6" t="s">
        <v>149</v>
      </c>
      <c r="D720" s="6" t="s">
        <v>2157</v>
      </c>
      <c r="E720" s="10">
        <v>0.3</v>
      </c>
      <c r="F720" s="7">
        <v>-24.000000000000075</v>
      </c>
      <c r="G720" s="7">
        <v>45.000000000000078</v>
      </c>
      <c r="H720" s="7">
        <v>159</v>
      </c>
    </row>
    <row r="721" spans="1:8" x14ac:dyDescent="0.25">
      <c r="A721" s="6" t="s">
        <v>396</v>
      </c>
      <c r="B721" s="6">
        <v>18220</v>
      </c>
      <c r="C721" s="6" t="s">
        <v>397</v>
      </c>
      <c r="D721" s="6" t="s">
        <v>2558</v>
      </c>
      <c r="E721" s="10">
        <v>0.3</v>
      </c>
      <c r="F721" s="7">
        <v>-42.000000000000014</v>
      </c>
      <c r="G721" s="7">
        <v>45.000000000000078</v>
      </c>
      <c r="H721" s="7">
        <v>203.00000000000006</v>
      </c>
    </row>
    <row r="722" spans="1:8" x14ac:dyDescent="0.25">
      <c r="A722" s="6" t="s">
        <v>1648</v>
      </c>
      <c r="B722" s="6">
        <v>44020</v>
      </c>
      <c r="C722" s="6" t="s">
        <v>1649</v>
      </c>
      <c r="D722" s="6" t="s">
        <v>2587</v>
      </c>
      <c r="E722" s="10">
        <v>0.28611111111111115</v>
      </c>
      <c r="F722" s="7">
        <v>7.9999999999999716</v>
      </c>
      <c r="G722" s="7">
        <v>61.000000000000028</v>
      </c>
      <c r="H722" s="7">
        <v>111</v>
      </c>
    </row>
    <row r="723" spans="1:8" x14ac:dyDescent="0.25">
      <c r="A723" s="6" t="s">
        <v>1502</v>
      </c>
      <c r="B723" s="6">
        <v>40900</v>
      </c>
      <c r="C723" s="6" t="s">
        <v>1503</v>
      </c>
      <c r="D723" s="6" t="s">
        <v>2564</v>
      </c>
      <c r="E723" s="10">
        <v>0.27569444444444446</v>
      </c>
      <c r="F723" s="7">
        <v>18.000000000000014</v>
      </c>
      <c r="G723" s="7">
        <v>85.000000000000014</v>
      </c>
      <c r="H723" s="7">
        <v>166.00000000000006</v>
      </c>
    </row>
    <row r="724" spans="1:8" x14ac:dyDescent="0.25">
      <c r="A724" s="6" t="s">
        <v>1886</v>
      </c>
      <c r="B724" s="6">
        <v>49180</v>
      </c>
      <c r="C724" s="6" t="s">
        <v>1887</v>
      </c>
      <c r="D724" s="6" t="s">
        <v>2413</v>
      </c>
      <c r="E724" s="10">
        <v>0.28680555555555554</v>
      </c>
      <c r="F724" s="7">
        <v>9.000000000000048</v>
      </c>
      <c r="G724" s="7">
        <v>67.000000000000085</v>
      </c>
      <c r="H724" s="7">
        <v>143.00000000000006</v>
      </c>
    </row>
    <row r="725" spans="1:8" x14ac:dyDescent="0.25">
      <c r="A725" s="6" t="s">
        <v>794</v>
      </c>
      <c r="B725" s="6">
        <v>26460</v>
      </c>
      <c r="C725" s="6" t="s">
        <v>795</v>
      </c>
      <c r="D725" s="6" t="s">
        <v>2334</v>
      </c>
      <c r="E725" s="10">
        <v>0.26874999999999999</v>
      </c>
      <c r="F725" s="7">
        <v>31.999999999999964</v>
      </c>
      <c r="G725" s="7">
        <v>94.000000000000071</v>
      </c>
      <c r="H725" s="7">
        <v>155</v>
      </c>
    </row>
    <row r="726" spans="1:8" x14ac:dyDescent="0.25">
      <c r="A726" s="6" t="s">
        <v>914</v>
      </c>
      <c r="B726" s="6">
        <v>28940</v>
      </c>
      <c r="C726" s="6" t="s">
        <v>915</v>
      </c>
      <c r="D726" s="6" t="s">
        <v>2684</v>
      </c>
      <c r="E726" s="10">
        <v>0.29722222222222222</v>
      </c>
      <c r="F726" s="7">
        <v>-2.9999999999999893</v>
      </c>
      <c r="G726" s="7">
        <v>52.00000000000005</v>
      </c>
      <c r="H726" s="7">
        <v>122.00000000000006</v>
      </c>
    </row>
    <row r="727" spans="1:8" x14ac:dyDescent="0.25">
      <c r="A727" s="6" t="s">
        <v>536</v>
      </c>
      <c r="B727" s="6">
        <v>21120</v>
      </c>
      <c r="C727" s="6" t="s">
        <v>537</v>
      </c>
      <c r="D727" s="6" t="s">
        <v>2011</v>
      </c>
      <c r="E727" s="10">
        <v>0.2986111111111111</v>
      </c>
      <c r="F727" s="7">
        <v>-23</v>
      </c>
      <c r="G727" s="7">
        <v>41.000000000000014</v>
      </c>
      <c r="H727" s="7">
        <v>101.99999999999996</v>
      </c>
    </row>
    <row r="728" spans="1:8" x14ac:dyDescent="0.25">
      <c r="A728" s="6" t="s">
        <v>1450</v>
      </c>
      <c r="B728" s="6">
        <v>39900</v>
      </c>
      <c r="C728" s="6" t="s">
        <v>1451</v>
      </c>
      <c r="D728" s="6" t="s">
        <v>2488</v>
      </c>
      <c r="E728" s="10">
        <v>0.27152777777777776</v>
      </c>
      <c r="F728" s="7">
        <v>20.000000000000089</v>
      </c>
      <c r="G728" s="7">
        <v>87.000000000000085</v>
      </c>
      <c r="H728" s="7">
        <v>181</v>
      </c>
    </row>
    <row r="729" spans="1:8" x14ac:dyDescent="0.25">
      <c r="A729" s="6" t="s">
        <v>1526</v>
      </c>
      <c r="B729" s="6">
        <v>41540</v>
      </c>
      <c r="C729" s="6" t="s">
        <v>1527</v>
      </c>
      <c r="D729" s="6" t="s">
        <v>2678</v>
      </c>
      <c r="E729" s="10">
        <v>0.27361111111111108</v>
      </c>
      <c r="F729" s="7">
        <v>25.999999999999986</v>
      </c>
      <c r="G729" s="7">
        <v>84.000000000000114</v>
      </c>
      <c r="H729" s="7">
        <v>159.00000000000009</v>
      </c>
    </row>
    <row r="730" spans="1:8" x14ac:dyDescent="0.25">
      <c r="A730" s="6" t="s">
        <v>1040</v>
      </c>
      <c r="B730" s="6">
        <v>31540</v>
      </c>
      <c r="C730" s="6" t="s">
        <v>1041</v>
      </c>
      <c r="D730" s="6" t="s">
        <v>2656</v>
      </c>
      <c r="E730" s="10">
        <v>0.27013888888888887</v>
      </c>
      <c r="F730" s="7">
        <v>33.000000000000043</v>
      </c>
      <c r="G730" s="7">
        <v>92.000000000000085</v>
      </c>
      <c r="H730" s="7">
        <v>163.99999999999997</v>
      </c>
    </row>
    <row r="731" spans="1:8" x14ac:dyDescent="0.25">
      <c r="A731" s="6" t="s">
        <v>1644</v>
      </c>
      <c r="B731" s="6">
        <v>43940</v>
      </c>
      <c r="C731" s="6" t="s">
        <v>1645</v>
      </c>
      <c r="D731" s="6" t="s">
        <v>1963</v>
      </c>
      <c r="E731" s="10">
        <v>0.26874999999999999</v>
      </c>
      <c r="F731" s="7">
        <v>20.000000000000007</v>
      </c>
      <c r="G731" s="7">
        <v>86.000000000000099</v>
      </c>
      <c r="H731" s="7">
        <v>161.99999999999997</v>
      </c>
    </row>
    <row r="732" spans="1:8" x14ac:dyDescent="0.25">
      <c r="A732" s="6" t="s">
        <v>1832</v>
      </c>
      <c r="B732" s="6">
        <v>47900</v>
      </c>
      <c r="C732" s="6" t="s">
        <v>1833</v>
      </c>
      <c r="D732" s="6" t="s">
        <v>2099</v>
      </c>
      <c r="E732" s="10">
        <v>0.27847222222222223</v>
      </c>
      <c r="F732" s="7">
        <v>15.000000000000027</v>
      </c>
      <c r="G732" s="7">
        <v>91</v>
      </c>
      <c r="H732" s="7">
        <v>156.99999999999991</v>
      </c>
    </row>
    <row r="733" spans="1:8" x14ac:dyDescent="0.25">
      <c r="A733" s="6" t="s">
        <v>16</v>
      </c>
      <c r="B733" s="6">
        <v>10300</v>
      </c>
      <c r="C733" s="6" t="s">
        <v>17</v>
      </c>
      <c r="D733" s="6" t="s">
        <v>2185</v>
      </c>
      <c r="E733" s="10">
        <v>0.29722222222222222</v>
      </c>
      <c r="F733" s="7">
        <v>-22.000000000000082</v>
      </c>
      <c r="G733" s="7">
        <v>54.000000000000043</v>
      </c>
      <c r="H733" s="7">
        <v>182</v>
      </c>
    </row>
    <row r="734" spans="1:8" x14ac:dyDescent="0.25">
      <c r="A734" s="6" t="s">
        <v>1208</v>
      </c>
      <c r="B734" s="6">
        <v>34860</v>
      </c>
      <c r="C734" s="6" t="s">
        <v>1209</v>
      </c>
      <c r="D734" s="6" t="s">
        <v>2586</v>
      </c>
      <c r="E734" s="10">
        <v>0.28541666666666665</v>
      </c>
      <c r="F734" s="7">
        <v>3.9999999999999858</v>
      </c>
      <c r="G734" s="7">
        <v>65.000000000000085</v>
      </c>
      <c r="H734" s="7">
        <v>183.00000000000006</v>
      </c>
    </row>
    <row r="735" spans="1:8" x14ac:dyDescent="0.25">
      <c r="A735" s="6" t="s">
        <v>70</v>
      </c>
      <c r="B735" s="6">
        <v>11340</v>
      </c>
      <c r="C735" s="6" t="s">
        <v>71</v>
      </c>
      <c r="D735" s="6" t="s">
        <v>2582</v>
      </c>
      <c r="E735" s="10">
        <v>0.29375000000000001</v>
      </c>
      <c r="F735" s="7">
        <v>-3.9999999999999858</v>
      </c>
      <c r="G735" s="7">
        <v>58.000000000000028</v>
      </c>
      <c r="H735" s="7">
        <v>131.99999999999994</v>
      </c>
    </row>
    <row r="736" spans="1:8" x14ac:dyDescent="0.25">
      <c r="A736" s="6" t="s">
        <v>1178</v>
      </c>
      <c r="B736" s="6">
        <v>34260</v>
      </c>
      <c r="C736" s="6" t="s">
        <v>1179</v>
      </c>
      <c r="D736" s="6" t="s">
        <v>2599</v>
      </c>
      <c r="E736" s="10">
        <v>0.27916666666666667</v>
      </c>
      <c r="F736" s="7">
        <v>12.999999999999954</v>
      </c>
      <c r="G736" s="7">
        <v>72.000000000000057</v>
      </c>
      <c r="H736" s="7">
        <v>167.00000000000006</v>
      </c>
    </row>
    <row r="737" spans="1:8" x14ac:dyDescent="0.25">
      <c r="A737" s="6" t="s">
        <v>1458</v>
      </c>
      <c r="B737" s="6">
        <v>40080</v>
      </c>
      <c r="C737" s="6" t="s">
        <v>1459</v>
      </c>
      <c r="D737" s="6" t="s">
        <v>2114</v>
      </c>
      <c r="E737" s="10">
        <v>0.29791666666666666</v>
      </c>
      <c r="F737" s="7">
        <v>-14.00000000000003</v>
      </c>
      <c r="G737" s="7">
        <v>50.000000000000057</v>
      </c>
      <c r="H737" s="7">
        <v>176</v>
      </c>
    </row>
    <row r="738" spans="1:8" x14ac:dyDescent="0.25">
      <c r="A738" s="6" t="s">
        <v>1348</v>
      </c>
      <c r="B738" s="6">
        <v>37780</v>
      </c>
      <c r="C738" s="6" t="s">
        <v>1349</v>
      </c>
      <c r="D738" s="6" t="s">
        <v>2461</v>
      </c>
      <c r="E738" s="10">
        <v>0.31041666666666667</v>
      </c>
      <c r="F738" s="7">
        <v>-25.999999999999986</v>
      </c>
      <c r="G738" s="7">
        <v>26.000000000000068</v>
      </c>
      <c r="H738" s="7">
        <v>71.999999999999972</v>
      </c>
    </row>
    <row r="739" spans="1:8" x14ac:dyDescent="0.25">
      <c r="A739" s="6" t="s">
        <v>1814</v>
      </c>
      <c r="B739" s="6">
        <v>47460</v>
      </c>
      <c r="C739" s="6" t="s">
        <v>1815</v>
      </c>
      <c r="D739" s="6" t="s">
        <v>2894</v>
      </c>
      <c r="E739" s="10">
        <v>0.26666666666666666</v>
      </c>
      <c r="F739" s="7">
        <v>29.999999999999972</v>
      </c>
      <c r="G739" s="7">
        <v>89.000000000000085</v>
      </c>
      <c r="H739" s="7">
        <v>177.00000000000009</v>
      </c>
    </row>
    <row r="740" spans="1:8" x14ac:dyDescent="0.25">
      <c r="A740" s="6" t="s">
        <v>596</v>
      </c>
      <c r="B740" s="6">
        <v>22300</v>
      </c>
      <c r="C740" s="6" t="s">
        <v>597</v>
      </c>
      <c r="D740" s="6" t="s">
        <v>2575</v>
      </c>
      <c r="E740" s="10">
        <v>0.29583333333333334</v>
      </c>
      <c r="F740" s="7">
        <v>-19.000000000000014</v>
      </c>
      <c r="G740" s="7">
        <v>48.000000000000064</v>
      </c>
      <c r="H740" s="7">
        <v>175.00000000000009</v>
      </c>
    </row>
    <row r="741" spans="1:8" x14ac:dyDescent="0.25">
      <c r="A741" s="6" t="s">
        <v>996</v>
      </c>
      <c r="B741" s="6">
        <v>30620</v>
      </c>
      <c r="C741" s="6" t="s">
        <v>997</v>
      </c>
      <c r="D741" s="6" t="s">
        <v>2321</v>
      </c>
      <c r="E741" s="10">
        <v>0.29722222222222222</v>
      </c>
      <c r="F741" s="7">
        <v>-18.000000000000014</v>
      </c>
      <c r="G741" s="7">
        <v>49.000000000000071</v>
      </c>
      <c r="H741" s="7">
        <v>208.00000000000006</v>
      </c>
    </row>
    <row r="742" spans="1:8" x14ac:dyDescent="0.25">
      <c r="A742" s="6" t="s">
        <v>160</v>
      </c>
      <c r="B742" s="6">
        <v>13220</v>
      </c>
      <c r="C742" s="6" t="s">
        <v>161</v>
      </c>
      <c r="D742" s="6" t="s">
        <v>2800</v>
      </c>
      <c r="E742" s="10">
        <v>0.28958333333333336</v>
      </c>
      <c r="F742" s="7">
        <v>-5.0000000000000622</v>
      </c>
      <c r="G742" s="7">
        <v>62.000000000000014</v>
      </c>
      <c r="H742" s="7">
        <v>135</v>
      </c>
    </row>
    <row r="743" spans="1:8" x14ac:dyDescent="0.25">
      <c r="A743" s="6" t="s">
        <v>814</v>
      </c>
      <c r="B743" s="6">
        <v>26820</v>
      </c>
      <c r="C743" s="6" t="s">
        <v>815</v>
      </c>
      <c r="D743" s="6" t="s">
        <v>2481</v>
      </c>
      <c r="E743" s="10">
        <v>0.29097222222222224</v>
      </c>
      <c r="F743" s="7">
        <v>-7.0000000000000551</v>
      </c>
      <c r="G743" s="7">
        <v>58.000000000000028</v>
      </c>
      <c r="H743" s="7">
        <v>119.99999999999997</v>
      </c>
    </row>
    <row r="744" spans="1:8" x14ac:dyDescent="0.25">
      <c r="A744" s="6" t="s">
        <v>710</v>
      </c>
      <c r="B744" s="6">
        <v>24780</v>
      </c>
      <c r="C744" s="6" t="s">
        <v>711</v>
      </c>
      <c r="D744" s="6" t="s">
        <v>2248</v>
      </c>
      <c r="E744" s="10">
        <v>0.27916666666666667</v>
      </c>
      <c r="F744" s="7">
        <v>22</v>
      </c>
      <c r="G744" s="7">
        <v>76.000000000000057</v>
      </c>
      <c r="H744" s="7">
        <v>166.00000000000006</v>
      </c>
    </row>
    <row r="745" spans="1:8" x14ac:dyDescent="0.25">
      <c r="A745" s="6" t="s">
        <v>744</v>
      </c>
      <c r="B745" s="6">
        <v>25500</v>
      </c>
      <c r="C745" s="6" t="s">
        <v>745</v>
      </c>
      <c r="D745" s="6" t="s">
        <v>2028</v>
      </c>
      <c r="E745" s="10">
        <v>0.28333333333333333</v>
      </c>
      <c r="F745" s="7">
        <v>4.9999999999999822</v>
      </c>
      <c r="G745" s="7">
        <v>70.000000000000071</v>
      </c>
      <c r="H745" s="7">
        <v>154.00000000000009</v>
      </c>
    </row>
    <row r="746" spans="1:8" x14ac:dyDescent="0.25">
      <c r="A746" s="6" t="s">
        <v>184</v>
      </c>
      <c r="B746" s="6">
        <v>13740</v>
      </c>
      <c r="C746" s="6" t="s">
        <v>185</v>
      </c>
      <c r="D746" s="6" t="s">
        <v>2282</v>
      </c>
      <c r="E746" s="10">
        <v>0.28125</v>
      </c>
      <c r="F746" s="7">
        <v>17.999999999999936</v>
      </c>
      <c r="G746" s="7">
        <v>72.000000000000057</v>
      </c>
      <c r="H746" s="7">
        <v>134</v>
      </c>
    </row>
    <row r="747" spans="1:8" x14ac:dyDescent="0.25">
      <c r="A747" s="6" t="s">
        <v>1260</v>
      </c>
      <c r="B747" s="6">
        <v>35980</v>
      </c>
      <c r="C747" s="6" t="s">
        <v>1261</v>
      </c>
      <c r="D747" s="6" t="s">
        <v>2329</v>
      </c>
      <c r="E747" s="10">
        <v>0.2638888888888889</v>
      </c>
      <c r="F747" s="7">
        <v>31.00000000000005</v>
      </c>
      <c r="G747" s="7">
        <v>101.00000000000003</v>
      </c>
      <c r="H747" s="7">
        <v>197</v>
      </c>
    </row>
    <row r="748" spans="1:8" x14ac:dyDescent="0.25">
      <c r="A748" s="6" t="s">
        <v>210</v>
      </c>
      <c r="B748" s="6">
        <v>14260</v>
      </c>
      <c r="C748" s="6" t="s">
        <v>211</v>
      </c>
      <c r="D748" s="6" t="s">
        <v>2506</v>
      </c>
      <c r="E748" s="10">
        <v>0.30277777777777776</v>
      </c>
      <c r="F748" s="7">
        <v>-13.99999999999995</v>
      </c>
      <c r="G748" s="7">
        <v>43.000000000000085</v>
      </c>
      <c r="H748" s="7">
        <v>118.99999999999997</v>
      </c>
    </row>
    <row r="749" spans="1:8" x14ac:dyDescent="0.25">
      <c r="A749" s="6" t="s">
        <v>1374</v>
      </c>
      <c r="B749" s="6">
        <v>38260</v>
      </c>
      <c r="C749" s="6" t="s">
        <v>1375</v>
      </c>
      <c r="D749" s="6" t="s">
        <v>2888</v>
      </c>
      <c r="E749" s="10">
        <v>0.28541666666666665</v>
      </c>
      <c r="F749" s="7">
        <v>5.9999999999999787</v>
      </c>
      <c r="G749" s="7">
        <v>62.000000000000099</v>
      </c>
      <c r="H749" s="7">
        <v>130.00000000000003</v>
      </c>
    </row>
    <row r="750" spans="1:8" x14ac:dyDescent="0.25">
      <c r="A750" s="6" t="s">
        <v>1836</v>
      </c>
      <c r="B750" s="6">
        <v>47940</v>
      </c>
      <c r="C750" s="6" t="s">
        <v>1837</v>
      </c>
      <c r="D750" s="6" t="s">
        <v>2143</v>
      </c>
      <c r="E750" s="10">
        <v>0.27847222222222223</v>
      </c>
      <c r="F750" s="7">
        <v>7.9999999999999716</v>
      </c>
      <c r="G750" s="7">
        <v>75.000000000000057</v>
      </c>
      <c r="H750" s="7">
        <v>197</v>
      </c>
    </row>
    <row r="751" spans="1:8" x14ac:dyDescent="0.25">
      <c r="A751" s="6" t="s">
        <v>918</v>
      </c>
      <c r="B751" s="6">
        <v>29020</v>
      </c>
      <c r="C751" s="6" t="s">
        <v>919</v>
      </c>
      <c r="D751" s="6" t="s">
        <v>2031</v>
      </c>
      <c r="E751" s="10">
        <v>0.30277777777777776</v>
      </c>
      <c r="F751" s="7">
        <v>-26.999999999999986</v>
      </c>
      <c r="G751" s="7">
        <v>41.000000000000092</v>
      </c>
      <c r="H751" s="7">
        <v>170.00000000000011</v>
      </c>
    </row>
    <row r="752" spans="1:8" x14ac:dyDescent="0.25">
      <c r="A752" s="6" t="s">
        <v>252</v>
      </c>
      <c r="B752" s="6">
        <v>15180</v>
      </c>
      <c r="C752" s="6" t="s">
        <v>253</v>
      </c>
      <c r="D752" s="6" t="s">
        <v>2700</v>
      </c>
      <c r="E752" s="10">
        <v>0.29375000000000001</v>
      </c>
      <c r="F752" s="7">
        <v>11.000000000000041</v>
      </c>
      <c r="G752" s="7">
        <v>55.00000000000005</v>
      </c>
      <c r="H752" s="7">
        <v>120.00000000000004</v>
      </c>
    </row>
    <row r="753" spans="1:8" x14ac:dyDescent="0.25">
      <c r="A753" s="6" t="s">
        <v>446</v>
      </c>
      <c r="B753" s="6">
        <v>19260</v>
      </c>
      <c r="C753" s="6" t="s">
        <v>447</v>
      </c>
      <c r="D753" s="6" t="s">
        <v>2769</v>
      </c>
      <c r="E753" s="10">
        <v>0.28472222222222221</v>
      </c>
      <c r="F753" s="7">
        <v>1.0000000000000764</v>
      </c>
      <c r="G753" s="7">
        <v>71.000000000000071</v>
      </c>
      <c r="H753" s="7">
        <v>177</v>
      </c>
    </row>
    <row r="754" spans="1:8" x14ac:dyDescent="0.25">
      <c r="A754" s="6" t="s">
        <v>1684</v>
      </c>
      <c r="B754" s="6">
        <v>44740</v>
      </c>
      <c r="C754" s="6" t="s">
        <v>1685</v>
      </c>
      <c r="D754" s="6" t="s">
        <v>2799</v>
      </c>
      <c r="E754" s="10">
        <v>0.28611111111111115</v>
      </c>
      <c r="F754" s="7">
        <v>-11.000000000000121</v>
      </c>
      <c r="G754" s="7">
        <v>58.99999999999995</v>
      </c>
      <c r="H754" s="7">
        <v>219.99999999999994</v>
      </c>
    </row>
    <row r="755" spans="1:8" x14ac:dyDescent="0.25">
      <c r="A755" s="6" t="s">
        <v>1022</v>
      </c>
      <c r="B755" s="6">
        <v>31140</v>
      </c>
      <c r="C755" s="6" t="s">
        <v>1023</v>
      </c>
      <c r="D755" s="6" t="s">
        <v>2013</v>
      </c>
      <c r="E755" s="10">
        <v>0.30208333333333331</v>
      </c>
      <c r="F755" s="7">
        <v>-15.999999999999943</v>
      </c>
      <c r="G755" s="7">
        <v>47.000000000000071</v>
      </c>
      <c r="H755" s="7">
        <v>138</v>
      </c>
    </row>
    <row r="756" spans="1:8" x14ac:dyDescent="0.25">
      <c r="A756" s="6" t="s">
        <v>1210</v>
      </c>
      <c r="B756" s="6">
        <v>34900</v>
      </c>
      <c r="C756" s="6" t="s">
        <v>1211</v>
      </c>
      <c r="D756" s="6" t="s">
        <v>2149</v>
      </c>
      <c r="E756" s="10">
        <v>0.27847222222222223</v>
      </c>
      <c r="F756" s="7">
        <v>6.9999999999998952</v>
      </c>
      <c r="G756" s="7">
        <v>77.000000000000043</v>
      </c>
      <c r="H756" s="7">
        <v>144.99999999999997</v>
      </c>
    </row>
    <row r="757" spans="1:8" x14ac:dyDescent="0.25">
      <c r="A757" s="6" t="s">
        <v>504</v>
      </c>
      <c r="B757" s="6">
        <v>20420</v>
      </c>
      <c r="C757" s="6" t="s">
        <v>505</v>
      </c>
      <c r="D757" s="6" t="s">
        <v>2311</v>
      </c>
      <c r="E757" s="10">
        <v>0.28055555555555556</v>
      </c>
      <c r="F757" s="7">
        <v>21.000000000000007</v>
      </c>
      <c r="G757" s="7">
        <v>75.000000000000057</v>
      </c>
      <c r="H757" s="7">
        <v>131</v>
      </c>
    </row>
    <row r="758" spans="1:8" x14ac:dyDescent="0.25">
      <c r="A758" s="6" t="s">
        <v>200</v>
      </c>
      <c r="B758" s="6">
        <v>14060</v>
      </c>
      <c r="C758" s="6" t="s">
        <v>201</v>
      </c>
      <c r="D758" s="6" t="s">
        <v>2201</v>
      </c>
      <c r="E758" s="10">
        <v>0.26944444444444443</v>
      </c>
      <c r="F758" s="7">
        <v>33.999999999999957</v>
      </c>
      <c r="G758" s="7">
        <v>89.000000000000085</v>
      </c>
      <c r="H758" s="7">
        <v>155.00000000000011</v>
      </c>
    </row>
    <row r="759" spans="1:8" x14ac:dyDescent="0.25">
      <c r="A759" s="6" t="s">
        <v>1236</v>
      </c>
      <c r="B759" s="6">
        <v>35460</v>
      </c>
      <c r="C759" s="6" t="s">
        <v>1237</v>
      </c>
      <c r="D759" s="6" t="s">
        <v>2534</v>
      </c>
      <c r="E759" s="10">
        <v>0.2951388888888889</v>
      </c>
      <c r="F759" s="7">
        <v>-10.999999999999961</v>
      </c>
      <c r="G759" s="7">
        <v>59.000000000000036</v>
      </c>
      <c r="H759" s="7">
        <v>193.99999999999997</v>
      </c>
    </row>
    <row r="760" spans="1:8" x14ac:dyDescent="0.25">
      <c r="A760" s="6" t="s">
        <v>666</v>
      </c>
      <c r="B760" s="6">
        <v>23860</v>
      </c>
      <c r="C760" s="6" t="s">
        <v>667</v>
      </c>
      <c r="D760" s="6" t="s">
        <v>2429</v>
      </c>
      <c r="E760" s="10">
        <v>0.28472222222222221</v>
      </c>
      <c r="F760" s="7">
        <v>7.9999999999999716</v>
      </c>
      <c r="G760" s="7">
        <v>70.000000000000071</v>
      </c>
      <c r="H760" s="7">
        <v>148.00000000000003</v>
      </c>
    </row>
    <row r="761" spans="1:8" x14ac:dyDescent="0.25">
      <c r="A761" s="6" t="s">
        <v>1774</v>
      </c>
      <c r="B761" s="6">
        <v>46540</v>
      </c>
      <c r="C761" s="6" t="s">
        <v>1775</v>
      </c>
      <c r="D761" s="6" t="s">
        <v>2836</v>
      </c>
      <c r="E761" s="10">
        <v>0.2722222222222222</v>
      </c>
      <c r="F761" s="7">
        <v>23</v>
      </c>
      <c r="G761" s="7">
        <v>87.000000000000085</v>
      </c>
      <c r="H761" s="7">
        <v>160</v>
      </c>
    </row>
    <row r="762" spans="1:8" x14ac:dyDescent="0.25">
      <c r="A762" s="6" t="s">
        <v>860</v>
      </c>
      <c r="B762" s="6">
        <v>27740</v>
      </c>
      <c r="C762" s="6" t="s">
        <v>861</v>
      </c>
      <c r="D762" s="6" t="s">
        <v>2899</v>
      </c>
      <c r="E762" s="10">
        <v>0.29305555555555557</v>
      </c>
      <c r="F762" s="7">
        <v>0.99999999999999645</v>
      </c>
      <c r="G762" s="7">
        <v>58.000000000000028</v>
      </c>
      <c r="H762" s="7">
        <v>147.00000000000006</v>
      </c>
    </row>
    <row r="763" spans="1:8" x14ac:dyDescent="0.25">
      <c r="A763" s="6" t="s">
        <v>1246</v>
      </c>
      <c r="B763" s="6">
        <v>35700</v>
      </c>
      <c r="C763" s="6" t="s">
        <v>1247</v>
      </c>
      <c r="D763" s="6" t="s">
        <v>2231</v>
      </c>
      <c r="E763" s="10">
        <v>0.26180555555555557</v>
      </c>
      <c r="F763" s="7">
        <v>28.999999999999897</v>
      </c>
      <c r="G763" s="7">
        <v>101.00000000000003</v>
      </c>
      <c r="H763" s="7">
        <v>171.99999999999994</v>
      </c>
    </row>
    <row r="764" spans="1:8" x14ac:dyDescent="0.25">
      <c r="A764" s="6" t="s">
        <v>268</v>
      </c>
      <c r="B764" s="6">
        <v>15540</v>
      </c>
      <c r="C764" s="6" t="s">
        <v>269</v>
      </c>
      <c r="D764" s="6" t="s">
        <v>2609</v>
      </c>
      <c r="E764" s="10">
        <v>0.26666666666666666</v>
      </c>
      <c r="F764" s="7">
        <v>41.000000000000092</v>
      </c>
      <c r="G764" s="7">
        <v>98.000000000000057</v>
      </c>
      <c r="H764" s="7">
        <v>168.99999999999997</v>
      </c>
    </row>
    <row r="765" spans="1:8" x14ac:dyDescent="0.25">
      <c r="A765" s="6" t="s">
        <v>688</v>
      </c>
      <c r="B765" s="6">
        <v>24340</v>
      </c>
      <c r="C765" s="6" t="s">
        <v>689</v>
      </c>
      <c r="D765" s="6" t="s">
        <v>2163</v>
      </c>
      <c r="E765" s="10">
        <v>0.30138888888888887</v>
      </c>
      <c r="F765" s="7">
        <v>-17.999999999999936</v>
      </c>
      <c r="G765" s="7">
        <v>48.000000000000064</v>
      </c>
      <c r="H765" s="7">
        <v>143.00000000000006</v>
      </c>
    </row>
    <row r="766" spans="1:8" x14ac:dyDescent="0.25">
      <c r="A766" s="6" t="s">
        <v>1380</v>
      </c>
      <c r="B766" s="6">
        <v>38380</v>
      </c>
      <c r="C766" s="6" t="s">
        <v>1381</v>
      </c>
      <c r="D766" s="6" t="s">
        <v>2327</v>
      </c>
      <c r="E766" s="10">
        <v>0.30486111111111108</v>
      </c>
      <c r="F766" s="7">
        <v>-27.999999999999979</v>
      </c>
      <c r="G766" s="7">
        <v>35.000000000000114</v>
      </c>
      <c r="H766" s="7">
        <v>100.00000000000006</v>
      </c>
    </row>
    <row r="767" spans="1:8" x14ac:dyDescent="0.25">
      <c r="A767" s="6" t="s">
        <v>758</v>
      </c>
      <c r="B767" s="6">
        <v>25740</v>
      </c>
      <c r="C767" s="6" t="s">
        <v>759</v>
      </c>
      <c r="D767" s="6" t="s">
        <v>2452</v>
      </c>
      <c r="E767" s="10">
        <v>0.29097222222222224</v>
      </c>
      <c r="F767" s="7">
        <v>13.99999999999995</v>
      </c>
      <c r="G767" s="7">
        <v>58.000000000000028</v>
      </c>
      <c r="H767" s="7">
        <v>107.00000000000001</v>
      </c>
    </row>
    <row r="768" spans="1:8" x14ac:dyDescent="0.25">
      <c r="A768" s="6" t="s">
        <v>1780</v>
      </c>
      <c r="B768" s="6">
        <v>46660</v>
      </c>
      <c r="C768" s="6" t="s">
        <v>1781</v>
      </c>
      <c r="D768" s="6" t="s">
        <v>2187</v>
      </c>
      <c r="E768" s="10">
        <v>0.29583333333333334</v>
      </c>
      <c r="F768" s="7">
        <v>-7.0000000000000551</v>
      </c>
      <c r="G768" s="7">
        <v>52.00000000000005</v>
      </c>
      <c r="H768" s="7">
        <v>161.99999999999997</v>
      </c>
    </row>
    <row r="769" spans="1:8" x14ac:dyDescent="0.25">
      <c r="A769" s="6" t="s">
        <v>1018</v>
      </c>
      <c r="B769" s="6">
        <v>31060</v>
      </c>
      <c r="C769" s="6" t="s">
        <v>1019</v>
      </c>
      <c r="D769" s="6" t="s">
        <v>2689</v>
      </c>
      <c r="E769" s="10">
        <v>0.27569444444444446</v>
      </c>
      <c r="F769" s="7">
        <v>36.99999999999995</v>
      </c>
      <c r="G769" s="7">
        <v>80.000000000000028</v>
      </c>
      <c r="H769" s="7">
        <v>118.99999999999997</v>
      </c>
    </row>
    <row r="770" spans="1:8" x14ac:dyDescent="0.25">
      <c r="A770" s="6" t="s">
        <v>580</v>
      </c>
      <c r="B770" s="6">
        <v>22020</v>
      </c>
      <c r="C770" s="6" t="s">
        <v>581</v>
      </c>
      <c r="D770" s="6" t="s">
        <v>2428</v>
      </c>
      <c r="E770" s="10">
        <v>0.2902777777777778</v>
      </c>
      <c r="F770" s="7">
        <v>8.999999999999968</v>
      </c>
      <c r="G770" s="7">
        <v>59.000000000000036</v>
      </c>
      <c r="H770" s="7">
        <v>133</v>
      </c>
    </row>
    <row r="771" spans="1:8" x14ac:dyDescent="0.25">
      <c r="A771" s="6" t="s">
        <v>1494</v>
      </c>
      <c r="B771" s="6">
        <v>40760</v>
      </c>
      <c r="C771" s="6" t="s">
        <v>1495</v>
      </c>
      <c r="D771" s="6" t="s">
        <v>2901</v>
      </c>
      <c r="E771" s="10">
        <v>0.27430555555555552</v>
      </c>
      <c r="F771" s="7">
        <v>35.000000000000036</v>
      </c>
      <c r="G771" s="7">
        <v>80.000000000000114</v>
      </c>
      <c r="H771" s="7">
        <v>147.00000000000006</v>
      </c>
    </row>
    <row r="772" spans="1:8" x14ac:dyDescent="0.25">
      <c r="A772" s="6" t="s">
        <v>1474</v>
      </c>
      <c r="B772" s="6">
        <v>40380</v>
      </c>
      <c r="C772" s="6" t="s">
        <v>1475</v>
      </c>
      <c r="D772" s="6" t="s">
        <v>2456</v>
      </c>
      <c r="E772" s="10">
        <v>0.27916666666666667</v>
      </c>
      <c r="F772" s="7">
        <v>20.000000000000007</v>
      </c>
      <c r="G772" s="7">
        <v>78.000000000000043</v>
      </c>
      <c r="H772" s="7">
        <v>150.99999999999994</v>
      </c>
    </row>
    <row r="773" spans="1:8" x14ac:dyDescent="0.25">
      <c r="A773" s="6" t="s">
        <v>704</v>
      </c>
      <c r="B773" s="6">
        <v>24660</v>
      </c>
      <c r="C773" s="6" t="s">
        <v>705</v>
      </c>
      <c r="D773" s="6" t="s">
        <v>2661</v>
      </c>
      <c r="E773" s="10">
        <v>0.28611111111111115</v>
      </c>
      <c r="F773" s="7">
        <v>13.000000000000034</v>
      </c>
      <c r="G773" s="7">
        <v>68</v>
      </c>
      <c r="H773" s="7">
        <v>138.99999999999989</v>
      </c>
    </row>
    <row r="774" spans="1:8" x14ac:dyDescent="0.25">
      <c r="A774" s="6" t="s">
        <v>1408</v>
      </c>
      <c r="B774" s="6">
        <v>38940</v>
      </c>
      <c r="C774" s="6" t="s">
        <v>1409</v>
      </c>
      <c r="D774" s="6" t="s">
        <v>2572</v>
      </c>
      <c r="E774" s="10">
        <v>0.28750000000000003</v>
      </c>
      <c r="F774" s="7">
        <v>5.9999999999999787</v>
      </c>
      <c r="G774" s="7">
        <v>69.999999999999986</v>
      </c>
      <c r="H774" s="7">
        <v>149.00000000000003</v>
      </c>
    </row>
    <row r="775" spans="1:8" x14ac:dyDescent="0.25">
      <c r="A775" s="6" t="s">
        <v>954</v>
      </c>
      <c r="B775" s="6">
        <v>29740</v>
      </c>
      <c r="C775" s="6" t="s">
        <v>955</v>
      </c>
      <c r="D775" s="6" t="s">
        <v>2756</v>
      </c>
      <c r="E775" s="10">
        <v>0.27777777777777779</v>
      </c>
      <c r="F775" s="7">
        <v>19.999999999999929</v>
      </c>
      <c r="G775" s="7">
        <v>79.000000000000043</v>
      </c>
      <c r="H775" s="7">
        <v>139.99999999999997</v>
      </c>
    </row>
    <row r="776" spans="1:8" x14ac:dyDescent="0.25">
      <c r="A776" s="6" t="s">
        <v>1402</v>
      </c>
      <c r="B776" s="6">
        <v>38820</v>
      </c>
      <c r="C776" s="6" t="s">
        <v>1403</v>
      </c>
      <c r="D776" s="6" t="s">
        <v>2436</v>
      </c>
      <c r="E776" s="10">
        <v>0.28055555555555556</v>
      </c>
      <c r="F776" s="7">
        <v>10.999999999999961</v>
      </c>
      <c r="G776" s="7">
        <v>74.000000000000057</v>
      </c>
      <c r="H776" s="7">
        <v>147.00000000000006</v>
      </c>
    </row>
    <row r="777" spans="1:8" x14ac:dyDescent="0.25">
      <c r="A777" s="6" t="s">
        <v>1730</v>
      </c>
      <c r="B777" s="6">
        <v>45660</v>
      </c>
      <c r="C777" s="6" t="s">
        <v>1731</v>
      </c>
      <c r="D777" s="6" t="s">
        <v>2285</v>
      </c>
      <c r="E777" s="10">
        <v>0.29444444444444445</v>
      </c>
      <c r="F777" s="7">
        <v>-14.00000000000003</v>
      </c>
      <c r="G777" s="7">
        <v>56.000000000000036</v>
      </c>
      <c r="H777" s="7">
        <v>234.99999999999994</v>
      </c>
    </row>
    <row r="778" spans="1:8" x14ac:dyDescent="0.25">
      <c r="A778" s="6" t="s">
        <v>6</v>
      </c>
      <c r="B778" s="6">
        <v>10100</v>
      </c>
      <c r="C778" s="6" t="s">
        <v>7</v>
      </c>
      <c r="D778" s="6" t="s">
        <v>2074</v>
      </c>
      <c r="E778" s="10">
        <v>0.2951388888888889</v>
      </c>
      <c r="F778" s="7">
        <v>8.999999999999968</v>
      </c>
      <c r="G778" s="7">
        <v>48.999999999999986</v>
      </c>
      <c r="H778" s="7">
        <v>93.999999999999986</v>
      </c>
    </row>
    <row r="779" spans="1:8" x14ac:dyDescent="0.25">
      <c r="A779" s="6" t="s">
        <v>1634</v>
      </c>
      <c r="B779" s="6">
        <v>43700</v>
      </c>
      <c r="C779" s="6" t="s">
        <v>1635</v>
      </c>
      <c r="D779" s="6" t="s">
        <v>1972</v>
      </c>
      <c r="E779" s="10">
        <v>0.29930555555555555</v>
      </c>
      <c r="F779" s="7">
        <v>-4.9999999999999822</v>
      </c>
      <c r="G779" s="7">
        <v>48.000000000000064</v>
      </c>
      <c r="H779" s="7">
        <v>142.00000000000006</v>
      </c>
    </row>
    <row r="780" spans="1:8" x14ac:dyDescent="0.25">
      <c r="A780" s="6" t="s">
        <v>1678</v>
      </c>
      <c r="B780" s="6">
        <v>44620</v>
      </c>
      <c r="C780" s="6" t="s">
        <v>1679</v>
      </c>
      <c r="D780" s="6" t="s">
        <v>2528</v>
      </c>
      <c r="E780" s="10">
        <v>0.27013888888888887</v>
      </c>
      <c r="F780" s="7">
        <v>24.999999999999993</v>
      </c>
      <c r="G780" s="7">
        <v>90.000000000000085</v>
      </c>
      <c r="H780" s="7">
        <v>216.00000000000006</v>
      </c>
    </row>
    <row r="781" spans="1:8" x14ac:dyDescent="0.25">
      <c r="A781" s="6" t="s">
        <v>1422</v>
      </c>
      <c r="B781" s="6">
        <v>39300</v>
      </c>
      <c r="C781" s="6" t="s">
        <v>1423</v>
      </c>
      <c r="D781" s="6" t="s">
        <v>2820</v>
      </c>
      <c r="E781" s="10">
        <v>0.26180555555555557</v>
      </c>
      <c r="F781" s="7">
        <v>41.000000000000014</v>
      </c>
      <c r="G781" s="7">
        <v>106.00000000000003</v>
      </c>
      <c r="H781" s="7">
        <v>179.99999999999991</v>
      </c>
    </row>
    <row r="782" spans="1:8" x14ac:dyDescent="0.25">
      <c r="A782" s="6" t="s">
        <v>802</v>
      </c>
      <c r="B782" s="6">
        <v>26580</v>
      </c>
      <c r="C782" s="6" t="s">
        <v>803</v>
      </c>
      <c r="D782" s="6" t="s">
        <v>2317</v>
      </c>
      <c r="E782" s="10">
        <v>0.29305555555555557</v>
      </c>
      <c r="F782" s="7">
        <v>-3.0000000000000693</v>
      </c>
      <c r="G782" s="7">
        <v>59.000000000000036</v>
      </c>
      <c r="H782" s="7">
        <v>153.00000000000003</v>
      </c>
    </row>
    <row r="783" spans="1:8" x14ac:dyDescent="0.25">
      <c r="A783" s="6" t="s">
        <v>1700</v>
      </c>
      <c r="B783" s="6">
        <v>45060</v>
      </c>
      <c r="C783" s="6" t="s">
        <v>1701</v>
      </c>
      <c r="D783" s="6" t="s">
        <v>2505</v>
      </c>
      <c r="E783" s="10">
        <v>0.27499999999999997</v>
      </c>
      <c r="F783" s="7">
        <v>26.000000000000068</v>
      </c>
      <c r="G783" s="7">
        <v>85.000000000000085</v>
      </c>
      <c r="H783" s="7">
        <v>158.00000000000009</v>
      </c>
    </row>
    <row r="784" spans="1:8" x14ac:dyDescent="0.25">
      <c r="A784" s="6" t="s">
        <v>464</v>
      </c>
      <c r="B784" s="6">
        <v>19660</v>
      </c>
      <c r="C784" s="6" t="s">
        <v>465</v>
      </c>
      <c r="D784" s="6" t="s">
        <v>2153</v>
      </c>
      <c r="E784" s="10">
        <v>0.2902777777777778</v>
      </c>
      <c r="F784" s="7">
        <v>3.9999999999999858</v>
      </c>
      <c r="G784" s="7">
        <v>66</v>
      </c>
      <c r="H784" s="7">
        <v>144.99999999999997</v>
      </c>
    </row>
    <row r="785" spans="1:8" x14ac:dyDescent="0.25">
      <c r="A785" s="6" t="s">
        <v>1858</v>
      </c>
      <c r="B785" s="6">
        <v>48540</v>
      </c>
      <c r="C785" s="6" t="s">
        <v>1859</v>
      </c>
      <c r="D785" s="6" t="s">
        <v>2103</v>
      </c>
      <c r="E785" s="10">
        <v>0.28819444444444448</v>
      </c>
      <c r="F785" s="7">
        <v>-6.0000000000000586</v>
      </c>
      <c r="G785" s="7">
        <v>66</v>
      </c>
      <c r="H785" s="7">
        <v>161.99999999999997</v>
      </c>
    </row>
    <row r="786" spans="1:8" x14ac:dyDescent="0.25">
      <c r="A786" s="6" t="s">
        <v>602</v>
      </c>
      <c r="B786" s="6">
        <v>22420</v>
      </c>
      <c r="C786" s="6" t="s">
        <v>603</v>
      </c>
      <c r="D786" s="6" t="s">
        <v>2521</v>
      </c>
      <c r="E786" s="10">
        <v>0.29583333333333334</v>
      </c>
      <c r="F786" s="7">
        <v>-11.999999999999957</v>
      </c>
      <c r="G786" s="7">
        <v>57.000000000000043</v>
      </c>
      <c r="H786" s="7">
        <v>165.99999999999997</v>
      </c>
    </row>
    <row r="787" spans="1:8" x14ac:dyDescent="0.25">
      <c r="A787" s="6" t="s">
        <v>882</v>
      </c>
      <c r="B787" s="6">
        <v>28260</v>
      </c>
      <c r="C787" s="6" t="s">
        <v>883</v>
      </c>
      <c r="D787" s="6" t="s">
        <v>2065</v>
      </c>
      <c r="E787" s="10">
        <v>0.29722222222222222</v>
      </c>
      <c r="F787" s="7">
        <v>-11.000000000000041</v>
      </c>
      <c r="G787" s="7">
        <v>47.000000000000071</v>
      </c>
      <c r="H787" s="7">
        <v>120.99999999999997</v>
      </c>
    </row>
    <row r="788" spans="1:8" x14ac:dyDescent="0.25">
      <c r="A788" s="6" t="s">
        <v>20</v>
      </c>
      <c r="B788" s="6">
        <v>10420</v>
      </c>
      <c r="C788" s="6" t="s">
        <v>21</v>
      </c>
      <c r="D788" s="6" t="s">
        <v>2173</v>
      </c>
      <c r="E788" s="10">
        <v>0.2902777777777778</v>
      </c>
      <c r="F788" s="7">
        <v>2.9999999999999893</v>
      </c>
      <c r="G788" s="7">
        <v>65.000000000000014</v>
      </c>
      <c r="H788" s="7">
        <v>153.99999999999994</v>
      </c>
    </row>
    <row r="789" spans="1:8" x14ac:dyDescent="0.25">
      <c r="A789" s="6" t="s">
        <v>1292</v>
      </c>
      <c r="B789" s="6">
        <v>36620</v>
      </c>
      <c r="C789" s="6" t="s">
        <v>1293</v>
      </c>
      <c r="D789" s="6" t="s">
        <v>2100</v>
      </c>
      <c r="E789" s="10">
        <v>0.30486111111111108</v>
      </c>
      <c r="F789" s="7">
        <v>-21.000000000000007</v>
      </c>
      <c r="G789" s="7">
        <v>39.000000000000099</v>
      </c>
      <c r="H789" s="7">
        <v>117.00000000000014</v>
      </c>
    </row>
    <row r="790" spans="1:8" x14ac:dyDescent="0.25">
      <c r="A790" s="6" t="s">
        <v>358</v>
      </c>
      <c r="B790" s="6">
        <v>17460</v>
      </c>
      <c r="C790" s="6" t="s">
        <v>359</v>
      </c>
      <c r="D790" s="6" t="s">
        <v>2848</v>
      </c>
      <c r="E790" s="10">
        <v>0.2902777777777778</v>
      </c>
      <c r="F790" s="7">
        <v>2.9999999999999893</v>
      </c>
      <c r="G790" s="7">
        <v>67</v>
      </c>
      <c r="H790" s="7">
        <v>147.99999999999994</v>
      </c>
    </row>
    <row r="791" spans="1:8" x14ac:dyDescent="0.25">
      <c r="A791" s="6" t="s">
        <v>1360</v>
      </c>
      <c r="B791" s="6">
        <v>37980</v>
      </c>
      <c r="C791" s="6" t="s">
        <v>1361</v>
      </c>
      <c r="D791" s="6" t="s">
        <v>2111</v>
      </c>
      <c r="E791" s="10">
        <v>0.27291666666666664</v>
      </c>
      <c r="F791" s="7">
        <v>30.000000000000053</v>
      </c>
      <c r="G791" s="7">
        <v>93.000000000000057</v>
      </c>
      <c r="H791" s="7">
        <v>161</v>
      </c>
    </row>
    <row r="792" spans="1:8" x14ac:dyDescent="0.25">
      <c r="A792" s="6" t="s">
        <v>1000</v>
      </c>
      <c r="B792" s="6">
        <v>30700</v>
      </c>
      <c r="C792" s="6" t="s">
        <v>1001</v>
      </c>
      <c r="D792" s="6" t="s">
        <v>2098</v>
      </c>
      <c r="E792" s="10">
        <v>0.2902777777777778</v>
      </c>
      <c r="F792" s="7">
        <v>7.9999999999999716</v>
      </c>
      <c r="G792" s="7">
        <v>62.000000000000014</v>
      </c>
      <c r="H792" s="7">
        <v>148.99999999999994</v>
      </c>
    </row>
    <row r="793" spans="1:8" x14ac:dyDescent="0.25">
      <c r="A793" s="6" t="s">
        <v>1456</v>
      </c>
      <c r="B793" s="6">
        <v>40060</v>
      </c>
      <c r="C793" s="6" t="s">
        <v>1457</v>
      </c>
      <c r="D793" s="6" t="s">
        <v>2627</v>
      </c>
      <c r="E793" s="10">
        <v>0.27916666666666667</v>
      </c>
      <c r="F793" s="7">
        <v>22</v>
      </c>
      <c r="G793" s="7">
        <v>83.000000000000028</v>
      </c>
      <c r="H793" s="7">
        <v>148.99999999999994</v>
      </c>
    </row>
    <row r="794" spans="1:8" x14ac:dyDescent="0.25">
      <c r="A794" s="6" t="s">
        <v>1290</v>
      </c>
      <c r="B794" s="6">
        <v>36580</v>
      </c>
      <c r="C794" s="6" t="s">
        <v>1291</v>
      </c>
      <c r="D794" s="6" t="s">
        <v>2863</v>
      </c>
      <c r="E794" s="10">
        <v>0.2722222222222222</v>
      </c>
      <c r="F794" s="7">
        <v>24.999999999999993</v>
      </c>
      <c r="G794" s="7">
        <v>89.000000000000085</v>
      </c>
      <c r="H794" s="7">
        <v>190.00000000000006</v>
      </c>
    </row>
    <row r="795" spans="1:8" x14ac:dyDescent="0.25">
      <c r="A795" s="6" t="s">
        <v>1012</v>
      </c>
      <c r="B795" s="6">
        <v>30940</v>
      </c>
      <c r="C795" s="6" t="s">
        <v>1013</v>
      </c>
      <c r="D795" s="6" t="s">
        <v>2066</v>
      </c>
      <c r="E795" s="10">
        <v>0.29722222222222222</v>
      </c>
      <c r="F795" s="7">
        <v>-5.9999999999999787</v>
      </c>
      <c r="G795" s="7">
        <v>53.000000000000057</v>
      </c>
      <c r="H795" s="7">
        <v>145.00000000000006</v>
      </c>
    </row>
    <row r="796" spans="1:8" x14ac:dyDescent="0.25">
      <c r="A796" s="6" t="s">
        <v>516</v>
      </c>
      <c r="B796" s="6">
        <v>20660</v>
      </c>
      <c r="C796" s="6" t="s">
        <v>517</v>
      </c>
      <c r="D796" s="6" t="s">
        <v>1997</v>
      </c>
      <c r="E796" s="10">
        <v>0.27499999999999997</v>
      </c>
      <c r="F796" s="7">
        <v>18.000000000000014</v>
      </c>
      <c r="G796" s="7">
        <v>85.000000000000085</v>
      </c>
      <c r="H796" s="7">
        <v>146.00000000000003</v>
      </c>
    </row>
    <row r="797" spans="1:8" x14ac:dyDescent="0.25">
      <c r="A797" s="6" t="s">
        <v>1430</v>
      </c>
      <c r="B797" s="6">
        <v>39460</v>
      </c>
      <c r="C797" s="6" t="s">
        <v>1431</v>
      </c>
      <c r="D797" s="6" t="s">
        <v>2483</v>
      </c>
      <c r="E797" s="10">
        <v>0.29236111111111113</v>
      </c>
      <c r="F797" s="7">
        <v>0</v>
      </c>
      <c r="G797" s="7">
        <v>60.000000000000021</v>
      </c>
      <c r="H797" s="7">
        <v>150.99999999999994</v>
      </c>
    </row>
    <row r="798" spans="1:8" x14ac:dyDescent="0.25">
      <c r="A798" s="6" t="s">
        <v>872</v>
      </c>
      <c r="B798" s="6">
        <v>28020</v>
      </c>
      <c r="C798" s="6" t="s">
        <v>873</v>
      </c>
      <c r="D798" s="6" t="s">
        <v>2284</v>
      </c>
      <c r="E798" s="10">
        <v>0.30138888888888887</v>
      </c>
      <c r="F798" s="7">
        <v>-11.000000000000041</v>
      </c>
      <c r="G798" s="7">
        <v>47.000000000000071</v>
      </c>
      <c r="H798" s="7">
        <v>148.00000000000003</v>
      </c>
    </row>
    <row r="799" spans="1:8" x14ac:dyDescent="0.25">
      <c r="A799" s="6" t="s">
        <v>58</v>
      </c>
      <c r="B799" s="6">
        <v>11100</v>
      </c>
      <c r="C799" s="6" t="s">
        <v>59</v>
      </c>
      <c r="D799" s="6" t="s">
        <v>2453</v>
      </c>
      <c r="E799" s="10">
        <v>0.30555555555555552</v>
      </c>
      <c r="F799" s="7">
        <v>-16.99999999999994</v>
      </c>
      <c r="G799" s="7">
        <v>39.000000000000099</v>
      </c>
      <c r="H799" s="7">
        <v>121.00000000000014</v>
      </c>
    </row>
    <row r="800" spans="1:8" x14ac:dyDescent="0.25">
      <c r="A800" s="6" t="s">
        <v>554</v>
      </c>
      <c r="B800" s="6">
        <v>21500</v>
      </c>
      <c r="C800" s="6" t="s">
        <v>555</v>
      </c>
      <c r="D800" s="6" t="s">
        <v>2571</v>
      </c>
      <c r="E800" s="10">
        <v>0.28611111111111115</v>
      </c>
      <c r="F800" s="7">
        <v>6.9999999999998952</v>
      </c>
      <c r="G800" s="7">
        <v>68</v>
      </c>
      <c r="H800" s="7">
        <v>174.99999999999994</v>
      </c>
    </row>
    <row r="801" spans="1:8" x14ac:dyDescent="0.25">
      <c r="A801" s="6" t="s">
        <v>1062</v>
      </c>
      <c r="B801" s="6">
        <v>31980</v>
      </c>
      <c r="C801" s="6" t="s">
        <v>1063</v>
      </c>
      <c r="D801" s="6" t="s">
        <v>2357</v>
      </c>
      <c r="E801" s="10">
        <v>0.30138888888888887</v>
      </c>
      <c r="F801" s="7">
        <v>-29.000000000000057</v>
      </c>
      <c r="G801" s="7">
        <v>44.000000000000085</v>
      </c>
      <c r="H801" s="7">
        <v>186.00000000000006</v>
      </c>
    </row>
    <row r="802" spans="1:8" x14ac:dyDescent="0.25">
      <c r="A802" s="6" t="s">
        <v>378</v>
      </c>
      <c r="B802" s="6">
        <v>17860</v>
      </c>
      <c r="C802" s="6" t="s">
        <v>379</v>
      </c>
      <c r="D802" s="6" t="s">
        <v>2166</v>
      </c>
      <c r="E802" s="10">
        <v>0.27847222222222223</v>
      </c>
      <c r="F802" s="7">
        <v>27.999999999999979</v>
      </c>
      <c r="G802" s="7">
        <v>78.000000000000043</v>
      </c>
      <c r="H802" s="7">
        <v>168.00000000000006</v>
      </c>
    </row>
    <row r="803" spans="1:8" x14ac:dyDescent="0.25">
      <c r="A803" s="6" t="s">
        <v>186</v>
      </c>
      <c r="B803" s="6">
        <v>13780</v>
      </c>
      <c r="C803" s="6" t="s">
        <v>187</v>
      </c>
      <c r="D803" s="6" t="s">
        <v>2394</v>
      </c>
      <c r="E803" s="10">
        <v>0.27430555555555552</v>
      </c>
      <c r="F803" s="7">
        <v>24.999999999999993</v>
      </c>
      <c r="G803" s="7">
        <v>85.000000000000085</v>
      </c>
      <c r="H803" s="7">
        <v>166.00000000000006</v>
      </c>
    </row>
    <row r="804" spans="1:8" x14ac:dyDescent="0.25">
      <c r="A804" s="6" t="s">
        <v>1096</v>
      </c>
      <c r="B804" s="6">
        <v>32580</v>
      </c>
      <c r="C804" s="6" t="s">
        <v>1097</v>
      </c>
      <c r="D804" s="6" t="s">
        <v>2910</v>
      </c>
      <c r="E804" s="10">
        <v>0.29583333333333334</v>
      </c>
      <c r="F804" s="7">
        <v>7.0000000000000551</v>
      </c>
      <c r="G804" s="7">
        <v>55.00000000000005</v>
      </c>
      <c r="H804" s="7">
        <v>126.00000000000004</v>
      </c>
    </row>
    <row r="805" spans="1:8" x14ac:dyDescent="0.25">
      <c r="A805" s="6" t="s">
        <v>1034</v>
      </c>
      <c r="B805" s="6">
        <v>31420</v>
      </c>
      <c r="C805" s="6" t="s">
        <v>1035</v>
      </c>
      <c r="D805" s="6" t="s">
        <v>2751</v>
      </c>
      <c r="E805" s="10">
        <v>0.29652777777777778</v>
      </c>
      <c r="F805" s="7">
        <v>-3.9999999999999858</v>
      </c>
      <c r="G805" s="7">
        <v>56.000000000000036</v>
      </c>
      <c r="H805" s="7">
        <v>129.99999999999994</v>
      </c>
    </row>
    <row r="806" spans="1:8" x14ac:dyDescent="0.25">
      <c r="A806" s="6" t="s">
        <v>104</v>
      </c>
      <c r="B806" s="6">
        <v>12020</v>
      </c>
      <c r="C806" s="6" t="s">
        <v>105</v>
      </c>
      <c r="D806" s="6" t="s">
        <v>2018</v>
      </c>
      <c r="E806" s="10">
        <v>0.29583333333333334</v>
      </c>
      <c r="F806" s="7">
        <v>9.9999999999999645</v>
      </c>
      <c r="G806" s="7">
        <v>55.00000000000005</v>
      </c>
      <c r="H806" s="7">
        <v>142.00000000000006</v>
      </c>
    </row>
    <row r="807" spans="1:8" x14ac:dyDescent="0.25">
      <c r="A807" s="6" t="s">
        <v>1732</v>
      </c>
      <c r="B807" s="6">
        <v>45700</v>
      </c>
      <c r="C807" s="6" t="s">
        <v>1733</v>
      </c>
      <c r="D807" s="6" t="s">
        <v>2382</v>
      </c>
      <c r="E807" s="10">
        <v>0.29652777777777778</v>
      </c>
      <c r="F807" s="7">
        <v>2.9999999999999893</v>
      </c>
      <c r="G807" s="7">
        <v>52.00000000000005</v>
      </c>
      <c r="H807" s="7">
        <v>98.000000000000057</v>
      </c>
    </row>
    <row r="808" spans="1:8" x14ac:dyDescent="0.25">
      <c r="A808" s="6" t="s">
        <v>1400</v>
      </c>
      <c r="B808" s="6">
        <v>38780</v>
      </c>
      <c r="C808" s="6" t="s">
        <v>1401</v>
      </c>
      <c r="D808" s="6" t="s">
        <v>2295</v>
      </c>
      <c r="E808" s="10">
        <v>0.26805555555555555</v>
      </c>
      <c r="F808" s="7">
        <v>33.000000000000043</v>
      </c>
      <c r="G808" s="7">
        <v>90.000000000000085</v>
      </c>
      <c r="H808" s="7">
        <v>203.00000000000006</v>
      </c>
    </row>
    <row r="809" spans="1:8" x14ac:dyDescent="0.25">
      <c r="A809" s="6" t="s">
        <v>1436</v>
      </c>
      <c r="B809" s="6">
        <v>39580</v>
      </c>
      <c r="C809" s="6" t="s">
        <v>1437</v>
      </c>
      <c r="D809" s="6" t="s">
        <v>2134</v>
      </c>
      <c r="E809" s="10">
        <v>0.28263888888888888</v>
      </c>
      <c r="F809" s="7">
        <v>22.000000000000082</v>
      </c>
      <c r="G809" s="7">
        <v>79.000000000000043</v>
      </c>
      <c r="H809" s="7">
        <v>143.00000000000006</v>
      </c>
    </row>
    <row r="810" spans="1:8" x14ac:dyDescent="0.25">
      <c r="A810" s="6" t="s">
        <v>556</v>
      </c>
      <c r="B810" s="6">
        <v>21540</v>
      </c>
      <c r="C810" s="6" t="s">
        <v>557</v>
      </c>
      <c r="D810" s="6" t="s">
        <v>2446</v>
      </c>
      <c r="E810" s="10">
        <v>0.30486111111111108</v>
      </c>
      <c r="F810" s="7">
        <v>-22</v>
      </c>
      <c r="G810" s="7">
        <v>38.000000000000107</v>
      </c>
      <c r="H810" s="7">
        <v>152</v>
      </c>
    </row>
    <row r="811" spans="1:8" x14ac:dyDescent="0.25">
      <c r="A811" s="6" t="s">
        <v>10</v>
      </c>
      <c r="B811" s="6">
        <v>10180</v>
      </c>
      <c r="C811" s="6" t="s">
        <v>11</v>
      </c>
      <c r="D811" s="6" t="s">
        <v>2543</v>
      </c>
      <c r="E811" s="10">
        <v>0.3</v>
      </c>
      <c r="F811" s="7">
        <v>-10.999999999999961</v>
      </c>
      <c r="G811" s="7">
        <v>45.000000000000078</v>
      </c>
      <c r="H811" s="7">
        <v>115.00000000000007</v>
      </c>
    </row>
    <row r="812" spans="1:8" x14ac:dyDescent="0.25">
      <c r="A812" s="6" t="s">
        <v>452</v>
      </c>
      <c r="B812" s="6">
        <v>19380</v>
      </c>
      <c r="C812" s="6" t="s">
        <v>453</v>
      </c>
      <c r="D812" s="6" t="s">
        <v>2606</v>
      </c>
      <c r="E812" s="10">
        <v>0.29722222222222222</v>
      </c>
      <c r="F812" s="7">
        <v>-8.999999999999968</v>
      </c>
      <c r="G812" s="7">
        <v>54.000000000000043</v>
      </c>
      <c r="H812" s="7">
        <v>153.00000000000003</v>
      </c>
    </row>
    <row r="813" spans="1:8" x14ac:dyDescent="0.25">
      <c r="A813" s="6" t="s">
        <v>1146</v>
      </c>
      <c r="B813" s="6">
        <v>33580</v>
      </c>
      <c r="C813" s="6" t="s">
        <v>1147</v>
      </c>
      <c r="D813" s="6" t="s">
        <v>2834</v>
      </c>
      <c r="E813" s="10">
        <v>0.29375000000000001</v>
      </c>
      <c r="F813" s="7">
        <v>-3.9999999999999858</v>
      </c>
      <c r="G813" s="7">
        <v>51.999999999999972</v>
      </c>
      <c r="H813" s="7">
        <v>110.99999999999991</v>
      </c>
    </row>
    <row r="814" spans="1:8" x14ac:dyDescent="0.25">
      <c r="A814" s="6" t="s">
        <v>86</v>
      </c>
      <c r="B814" s="6">
        <v>11660</v>
      </c>
      <c r="C814" s="6" t="s">
        <v>87</v>
      </c>
      <c r="D814" s="6" t="s">
        <v>2667</v>
      </c>
      <c r="E814" s="10">
        <v>0.28125</v>
      </c>
      <c r="F814" s="7">
        <v>15.000000000000027</v>
      </c>
      <c r="G814" s="7">
        <v>72.000000000000057</v>
      </c>
      <c r="H814" s="7">
        <v>217.00000000000003</v>
      </c>
    </row>
    <row r="815" spans="1:8" x14ac:dyDescent="0.25">
      <c r="A815" s="6" t="s">
        <v>746</v>
      </c>
      <c r="B815" s="6">
        <v>25540</v>
      </c>
      <c r="C815" s="6" t="s">
        <v>747</v>
      </c>
      <c r="D815" s="6" t="s">
        <v>2713</v>
      </c>
      <c r="E815" s="10">
        <v>0.26527777777777778</v>
      </c>
      <c r="F815" s="7">
        <v>41.000000000000014</v>
      </c>
      <c r="G815" s="7">
        <v>103.00000000000003</v>
      </c>
      <c r="H815" s="7">
        <v>171.00000000000006</v>
      </c>
    </row>
    <row r="816" spans="1:8" x14ac:dyDescent="0.25">
      <c r="A816" s="6" t="s">
        <v>868</v>
      </c>
      <c r="B816" s="6">
        <v>27940</v>
      </c>
      <c r="C816" s="6" t="s">
        <v>869</v>
      </c>
      <c r="D816" s="6" t="s">
        <v>2603</v>
      </c>
      <c r="E816" s="10">
        <v>0.2673611111111111</v>
      </c>
      <c r="F816" s="7">
        <v>47.999999999999986</v>
      </c>
      <c r="G816" s="7">
        <v>92.000000000000085</v>
      </c>
      <c r="H816" s="7">
        <v>136.00000000000006</v>
      </c>
    </row>
    <row r="817" spans="1:8" x14ac:dyDescent="0.25">
      <c r="A817" s="6" t="s">
        <v>1244</v>
      </c>
      <c r="B817" s="6">
        <v>35660</v>
      </c>
      <c r="C817" s="6" t="s">
        <v>1245</v>
      </c>
      <c r="D817" s="6" t="s">
        <v>2390</v>
      </c>
      <c r="E817" s="10">
        <v>0.3034722222222222</v>
      </c>
      <c r="F817" s="7">
        <v>-16.000000000000021</v>
      </c>
      <c r="G817" s="7">
        <v>44.000000000000085</v>
      </c>
      <c r="H817" s="7">
        <v>136.00000000000006</v>
      </c>
    </row>
    <row r="818" spans="1:8" x14ac:dyDescent="0.25">
      <c r="A818" s="6" t="s">
        <v>1314</v>
      </c>
      <c r="B818" s="6">
        <v>37060</v>
      </c>
      <c r="C818" s="6" t="s">
        <v>1315</v>
      </c>
      <c r="D818" s="6" t="s">
        <v>2620</v>
      </c>
      <c r="E818" s="10">
        <v>0.27152777777777776</v>
      </c>
      <c r="F818" s="7">
        <v>35.000000000000036</v>
      </c>
      <c r="G818" s="7">
        <v>86.000000000000099</v>
      </c>
      <c r="H818" s="7">
        <v>168.00000000000006</v>
      </c>
    </row>
    <row r="819" spans="1:8" x14ac:dyDescent="0.25">
      <c r="A819" s="6" t="s">
        <v>1664</v>
      </c>
      <c r="B819" s="6">
        <v>44340</v>
      </c>
      <c r="C819" s="6" t="s">
        <v>1665</v>
      </c>
      <c r="D819" s="6" t="s">
        <v>2359</v>
      </c>
      <c r="E819" s="10">
        <v>0.29166666666666669</v>
      </c>
      <c r="F819" s="7">
        <v>-4.0000000000000657</v>
      </c>
      <c r="G819" s="7">
        <v>60.000000000000021</v>
      </c>
      <c r="H819" s="7">
        <v>171.00000000000006</v>
      </c>
    </row>
    <row r="820" spans="1:8" x14ac:dyDescent="0.25">
      <c r="A820" s="6" t="s">
        <v>122</v>
      </c>
      <c r="B820" s="6">
        <v>12420</v>
      </c>
      <c r="C820" s="6" t="s">
        <v>123</v>
      </c>
      <c r="D820" s="6" t="s">
        <v>2643</v>
      </c>
      <c r="E820" s="10">
        <v>0.29444444444444445</v>
      </c>
      <c r="F820" s="7">
        <v>4.0000000000000657</v>
      </c>
      <c r="G820" s="7">
        <v>62.000000000000014</v>
      </c>
      <c r="H820" s="7">
        <v>139.00000000000006</v>
      </c>
    </row>
    <row r="821" spans="1:8" x14ac:dyDescent="0.25">
      <c r="A821" s="6" t="s">
        <v>66</v>
      </c>
      <c r="B821" s="6">
        <v>11260</v>
      </c>
      <c r="C821" s="6" t="s">
        <v>67</v>
      </c>
      <c r="D821" s="6" t="s">
        <v>2403</v>
      </c>
      <c r="E821" s="10">
        <v>0.30902777777777779</v>
      </c>
      <c r="F821" s="7">
        <v>-29.000000000000057</v>
      </c>
      <c r="G821" s="7">
        <v>36.000000000000028</v>
      </c>
      <c r="H821" s="7">
        <v>119.00000000000006</v>
      </c>
    </row>
    <row r="822" spans="1:8" x14ac:dyDescent="0.25">
      <c r="A822" s="6" t="s">
        <v>1106</v>
      </c>
      <c r="B822" s="6">
        <v>32780</v>
      </c>
      <c r="C822" s="6" t="s">
        <v>1107</v>
      </c>
      <c r="D822" s="6" t="s">
        <v>2880</v>
      </c>
      <c r="E822" s="10">
        <v>0.27986111111111112</v>
      </c>
      <c r="F822" s="7">
        <v>13.99999999999995</v>
      </c>
      <c r="G822" s="7">
        <v>77.000000000000043</v>
      </c>
      <c r="H822" s="7">
        <v>171.00000000000006</v>
      </c>
    </row>
    <row r="823" spans="1:8" x14ac:dyDescent="0.25">
      <c r="A823" s="6" t="s">
        <v>436</v>
      </c>
      <c r="B823" s="6">
        <v>19060</v>
      </c>
      <c r="C823" s="6" t="s">
        <v>437</v>
      </c>
      <c r="D823" s="6" t="s">
        <v>2005</v>
      </c>
      <c r="E823" s="10">
        <v>0.28263888888888888</v>
      </c>
      <c r="F823" s="7">
        <v>0.99999999999991651</v>
      </c>
      <c r="G823" s="7">
        <v>74.000000000000057</v>
      </c>
      <c r="H823" s="7">
        <v>226.00000000000006</v>
      </c>
    </row>
    <row r="824" spans="1:8" x14ac:dyDescent="0.25">
      <c r="A824" s="6" t="s">
        <v>1906</v>
      </c>
      <c r="B824" s="6">
        <v>49660</v>
      </c>
      <c r="C824" s="6" t="s">
        <v>1907</v>
      </c>
      <c r="D824" s="6" t="s">
        <v>2859</v>
      </c>
      <c r="E824" s="10">
        <v>0.28750000000000003</v>
      </c>
      <c r="F824" s="7">
        <v>-1.0000000000000764</v>
      </c>
      <c r="G824" s="7">
        <v>68</v>
      </c>
      <c r="H824" s="7">
        <v>179</v>
      </c>
    </row>
    <row r="825" spans="1:8" x14ac:dyDescent="0.25">
      <c r="A825" s="6" t="s">
        <v>1530</v>
      </c>
      <c r="B825" s="6">
        <v>41620</v>
      </c>
      <c r="C825" s="6" t="s">
        <v>1531</v>
      </c>
      <c r="D825" s="6" t="s">
        <v>2395</v>
      </c>
      <c r="E825" s="10">
        <v>0.29097222222222224</v>
      </c>
      <c r="F825" s="7">
        <v>-1.9999999999999929</v>
      </c>
      <c r="G825" s="7">
        <v>65.000000000000014</v>
      </c>
      <c r="H825" s="7">
        <v>142.00000000000006</v>
      </c>
    </row>
    <row r="826" spans="1:8" x14ac:dyDescent="0.25">
      <c r="A826" s="6" t="s">
        <v>1084</v>
      </c>
      <c r="B826" s="6">
        <v>32340</v>
      </c>
      <c r="C826" s="6" t="s">
        <v>1085</v>
      </c>
      <c r="D826" s="6" t="s">
        <v>2553</v>
      </c>
      <c r="E826" s="10">
        <v>0.28541666666666665</v>
      </c>
      <c r="F826" s="7">
        <v>0</v>
      </c>
      <c r="G826" s="7">
        <v>64</v>
      </c>
      <c r="H826" s="7">
        <v>282.99999999999994</v>
      </c>
    </row>
    <row r="827" spans="1:8" x14ac:dyDescent="0.25">
      <c r="A827" s="6" t="s">
        <v>1486</v>
      </c>
      <c r="B827" s="6">
        <v>40620</v>
      </c>
      <c r="C827" s="6" t="s">
        <v>1487</v>
      </c>
      <c r="D827" s="6" t="s">
        <v>2154</v>
      </c>
      <c r="E827" s="10">
        <v>0.27708333333333335</v>
      </c>
      <c r="F827" s="7">
        <v>15.999999999999943</v>
      </c>
      <c r="G827" s="7">
        <v>78.000000000000043</v>
      </c>
      <c r="H827" s="7">
        <v>161.99999999999997</v>
      </c>
    </row>
    <row r="828" spans="1:8" x14ac:dyDescent="0.25">
      <c r="A828" s="6" t="s">
        <v>846</v>
      </c>
      <c r="B828" s="6">
        <v>27460</v>
      </c>
      <c r="C828" s="6" t="s">
        <v>847</v>
      </c>
      <c r="D828" s="6" t="s">
        <v>2001</v>
      </c>
      <c r="E828" s="10">
        <v>0.28402777777777777</v>
      </c>
      <c r="F828" s="7">
        <v>1.9999999999999929</v>
      </c>
      <c r="G828" s="7">
        <v>70.000000000000071</v>
      </c>
      <c r="H828" s="7">
        <v>183.00000000000006</v>
      </c>
    </row>
    <row r="829" spans="1:8" x14ac:dyDescent="0.25">
      <c r="A829" s="6" t="s">
        <v>714</v>
      </c>
      <c r="B829" s="6">
        <v>24860</v>
      </c>
      <c r="C829" s="6" t="s">
        <v>715</v>
      </c>
      <c r="D829" s="6" t="s">
        <v>2177</v>
      </c>
      <c r="E829" s="10">
        <v>0.29305555555555557</v>
      </c>
      <c r="F829" s="7">
        <v>8.0000000000000515</v>
      </c>
      <c r="G829" s="7">
        <v>62.000000000000014</v>
      </c>
      <c r="H829" s="7">
        <v>138</v>
      </c>
    </row>
    <row r="830" spans="1:8" x14ac:dyDescent="0.25">
      <c r="A830" s="6" t="s">
        <v>1020</v>
      </c>
      <c r="B830" s="6">
        <v>31100</v>
      </c>
      <c r="C830" s="6" t="s">
        <v>1021</v>
      </c>
      <c r="D830" s="6" t="s">
        <v>2161</v>
      </c>
      <c r="E830" s="10">
        <v>0.2673611111111111</v>
      </c>
      <c r="F830" s="7">
        <v>31.00000000000005</v>
      </c>
      <c r="G830" s="7">
        <v>103.00000000000003</v>
      </c>
      <c r="H830" s="7">
        <v>187.00000000000006</v>
      </c>
    </row>
    <row r="831" spans="1:8" x14ac:dyDescent="0.25">
      <c r="A831" s="6" t="s">
        <v>176</v>
      </c>
      <c r="B831" s="6">
        <v>13540</v>
      </c>
      <c r="C831" s="6" t="s">
        <v>177</v>
      </c>
      <c r="D831" s="6" t="s">
        <v>2260</v>
      </c>
      <c r="E831" s="10">
        <v>0.26666666666666666</v>
      </c>
      <c r="F831" s="7">
        <v>37.000000000000028</v>
      </c>
      <c r="G831" s="7">
        <v>96.000000000000057</v>
      </c>
      <c r="H831" s="7">
        <v>160</v>
      </c>
    </row>
    <row r="832" spans="1:8" x14ac:dyDescent="0.25">
      <c r="A832" s="6" t="s">
        <v>12</v>
      </c>
      <c r="B832" s="6">
        <v>10220</v>
      </c>
      <c r="C832" s="6" t="s">
        <v>13</v>
      </c>
      <c r="D832" s="6" t="s">
        <v>2748</v>
      </c>
      <c r="E832" s="10">
        <v>0.29097222222222224</v>
      </c>
      <c r="F832" s="7">
        <v>11.999999999999957</v>
      </c>
      <c r="G832" s="7">
        <v>59.000000000000036</v>
      </c>
      <c r="H832" s="7">
        <v>116</v>
      </c>
    </row>
    <row r="833" spans="1:8" x14ac:dyDescent="0.25">
      <c r="A833" s="6" t="s">
        <v>88</v>
      </c>
      <c r="B833" s="6">
        <v>11700</v>
      </c>
      <c r="C833" s="6" t="s">
        <v>89</v>
      </c>
      <c r="D833" s="6" t="s">
        <v>2827</v>
      </c>
      <c r="E833" s="10">
        <v>0.29375000000000001</v>
      </c>
      <c r="F833" s="7">
        <v>5.0000000000000622</v>
      </c>
      <c r="G833" s="7">
        <v>62.000000000000014</v>
      </c>
      <c r="H833" s="7">
        <v>133</v>
      </c>
    </row>
    <row r="834" spans="1:8" x14ac:dyDescent="0.25">
      <c r="A834" s="6" t="s">
        <v>1202</v>
      </c>
      <c r="B834" s="6">
        <v>34740</v>
      </c>
      <c r="C834" s="6" t="s">
        <v>1203</v>
      </c>
      <c r="D834" s="6" t="s">
        <v>2412</v>
      </c>
      <c r="E834" s="10">
        <v>0.30277777777777776</v>
      </c>
      <c r="F834" s="7">
        <v>-26.999999999999986</v>
      </c>
      <c r="G834" s="7">
        <v>46.000000000000078</v>
      </c>
      <c r="H834" s="7">
        <v>179.00000000000009</v>
      </c>
    </row>
    <row r="835" spans="1:8" x14ac:dyDescent="0.25">
      <c r="A835" s="6" t="s">
        <v>1710</v>
      </c>
      <c r="B835" s="6">
        <v>45300</v>
      </c>
      <c r="C835" s="6" t="s">
        <v>1711</v>
      </c>
      <c r="D835" s="6" t="s">
        <v>2200</v>
      </c>
      <c r="E835" s="10">
        <v>0.29375000000000001</v>
      </c>
      <c r="F835" s="7">
        <v>0.99999999999999645</v>
      </c>
      <c r="G835" s="7">
        <v>64</v>
      </c>
      <c r="H835" s="7">
        <v>133.99999999999994</v>
      </c>
    </row>
    <row r="836" spans="1:8" x14ac:dyDescent="0.25">
      <c r="A836" s="6" t="s">
        <v>682</v>
      </c>
      <c r="B836" s="6">
        <v>24220</v>
      </c>
      <c r="C836" s="6" t="s">
        <v>683</v>
      </c>
      <c r="D836" s="6" t="s">
        <v>2193</v>
      </c>
      <c r="E836" s="10">
        <v>0.29097222222222224</v>
      </c>
      <c r="F836" s="7">
        <v>7.9999999999999716</v>
      </c>
      <c r="G836" s="7">
        <v>58.000000000000028</v>
      </c>
      <c r="H836" s="7">
        <v>134.00000000000009</v>
      </c>
    </row>
    <row r="837" spans="1:8" x14ac:dyDescent="0.25">
      <c r="A837" s="6" t="s">
        <v>1898</v>
      </c>
      <c r="B837" s="6">
        <v>49460</v>
      </c>
      <c r="C837" s="6" t="s">
        <v>1899</v>
      </c>
      <c r="D837" s="6" t="s">
        <v>2417</v>
      </c>
      <c r="E837" s="10">
        <v>0.29236111111111113</v>
      </c>
      <c r="F837" s="7">
        <v>-7.0000000000000551</v>
      </c>
      <c r="G837" s="7">
        <v>54.999999999999964</v>
      </c>
      <c r="H837" s="7">
        <v>137</v>
      </c>
    </row>
    <row r="838" spans="1:8" x14ac:dyDescent="0.25">
      <c r="A838" s="6" t="s">
        <v>1506</v>
      </c>
      <c r="B838" s="6">
        <v>40980</v>
      </c>
      <c r="C838" s="6" t="s">
        <v>1507</v>
      </c>
      <c r="D838" s="6" t="s">
        <v>2872</v>
      </c>
      <c r="E838" s="10">
        <v>0.29652777777777778</v>
      </c>
      <c r="F838" s="7">
        <v>-10.000000000000044</v>
      </c>
      <c r="G838" s="7">
        <v>56.000000000000036</v>
      </c>
      <c r="H838" s="7">
        <v>163</v>
      </c>
    </row>
    <row r="839" spans="1:8" x14ac:dyDescent="0.25">
      <c r="A839" s="6" t="s">
        <v>1562</v>
      </c>
      <c r="B839" s="6">
        <v>42300</v>
      </c>
      <c r="C839" s="6" t="s">
        <v>1563</v>
      </c>
      <c r="D839" s="6" t="s">
        <v>2796</v>
      </c>
      <c r="E839" s="10">
        <v>0.29722222222222222</v>
      </c>
      <c r="F839" s="7">
        <v>-7.9999999999999716</v>
      </c>
      <c r="G839" s="7">
        <v>50.000000000000057</v>
      </c>
      <c r="H839" s="7">
        <v>166.00000000000006</v>
      </c>
    </row>
    <row r="840" spans="1:8" x14ac:dyDescent="0.25">
      <c r="A840" s="6" t="s">
        <v>1328</v>
      </c>
      <c r="B840" s="6">
        <v>37380</v>
      </c>
      <c r="C840" s="6" t="s">
        <v>1329</v>
      </c>
      <c r="D840" s="6" t="s">
        <v>2797</v>
      </c>
      <c r="E840" s="10">
        <v>0.28958333333333336</v>
      </c>
      <c r="F840" s="7">
        <v>6.9999999999999751</v>
      </c>
      <c r="G840" s="7">
        <v>69</v>
      </c>
      <c r="H840" s="7">
        <v>147.00000000000006</v>
      </c>
    </row>
    <row r="841" spans="1:8" x14ac:dyDescent="0.25">
      <c r="A841" s="6" t="s">
        <v>1190</v>
      </c>
      <c r="B841" s="6">
        <v>34500</v>
      </c>
      <c r="C841" s="6" t="s">
        <v>1191</v>
      </c>
      <c r="D841" s="6" t="s">
        <v>2385</v>
      </c>
      <c r="E841" s="10">
        <v>0.26944444444444443</v>
      </c>
      <c r="F841" s="7">
        <v>23.999999999999993</v>
      </c>
      <c r="G841" s="7">
        <v>94.000000000000071</v>
      </c>
      <c r="H841" s="7">
        <v>222</v>
      </c>
    </row>
    <row r="842" spans="1:8" x14ac:dyDescent="0.25">
      <c r="A842" s="6" t="s">
        <v>1574</v>
      </c>
      <c r="B842" s="6">
        <v>42540</v>
      </c>
      <c r="C842" s="6" t="s">
        <v>1575</v>
      </c>
      <c r="D842" s="6" t="s">
        <v>2707</v>
      </c>
      <c r="E842" s="10">
        <v>0.27430555555555552</v>
      </c>
      <c r="F842" s="7">
        <v>19.000000000000014</v>
      </c>
      <c r="G842" s="7">
        <v>88.000000000000085</v>
      </c>
      <c r="H842" s="7">
        <v>173</v>
      </c>
    </row>
    <row r="843" spans="1:8" x14ac:dyDescent="0.25">
      <c r="A843" s="6" t="s">
        <v>1874</v>
      </c>
      <c r="B843" s="6">
        <v>48900</v>
      </c>
      <c r="C843" s="6" t="s">
        <v>1875</v>
      </c>
      <c r="D843" s="6" t="s">
        <v>2549</v>
      </c>
      <c r="E843" s="10">
        <v>0.28055555555555556</v>
      </c>
      <c r="F843" s="7">
        <v>23.000000000000078</v>
      </c>
      <c r="G843" s="7">
        <v>79.000000000000043</v>
      </c>
      <c r="H843" s="7">
        <v>163.99999999999997</v>
      </c>
    </row>
    <row r="844" spans="1:8" x14ac:dyDescent="0.25">
      <c r="A844" s="6" t="s">
        <v>322</v>
      </c>
      <c r="B844" s="6">
        <v>16660</v>
      </c>
      <c r="C844" s="6" t="s">
        <v>323</v>
      </c>
      <c r="D844" s="6" t="s">
        <v>2131</v>
      </c>
      <c r="E844" s="10">
        <v>0.2673611111111111</v>
      </c>
      <c r="F844" s="7">
        <v>28.999999999999979</v>
      </c>
      <c r="G844" s="7">
        <v>95.000000000000057</v>
      </c>
      <c r="H844" s="7">
        <v>237.00000000000006</v>
      </c>
    </row>
    <row r="845" spans="1:8" x14ac:dyDescent="0.25">
      <c r="A845" s="6" t="s">
        <v>614</v>
      </c>
      <c r="B845" s="6">
        <v>22660</v>
      </c>
      <c r="C845" s="6" t="s">
        <v>615</v>
      </c>
      <c r="D845" s="6" t="s">
        <v>2275</v>
      </c>
      <c r="E845" s="10">
        <v>0.2722222222222222</v>
      </c>
      <c r="F845" s="7">
        <v>29.999999999999972</v>
      </c>
      <c r="G845" s="7">
        <v>91.000000000000071</v>
      </c>
      <c r="H845" s="7">
        <v>170.00000000000003</v>
      </c>
    </row>
    <row r="846" spans="1:8" x14ac:dyDescent="0.25">
      <c r="A846" s="6" t="s">
        <v>338</v>
      </c>
      <c r="B846" s="6">
        <v>17020</v>
      </c>
      <c r="C846" s="6" t="s">
        <v>339</v>
      </c>
      <c r="D846" s="6" t="s">
        <v>2073</v>
      </c>
      <c r="E846" s="10">
        <v>0.27708333333333335</v>
      </c>
      <c r="F846" s="7">
        <v>15.999999999999943</v>
      </c>
      <c r="G846" s="7">
        <v>81.000000000000028</v>
      </c>
      <c r="H846" s="7">
        <v>187.00000000000006</v>
      </c>
    </row>
    <row r="847" spans="1:8" x14ac:dyDescent="0.25">
      <c r="A847" s="6" t="s">
        <v>752</v>
      </c>
      <c r="B847" s="6">
        <v>25660</v>
      </c>
      <c r="C847" s="6" t="s">
        <v>753</v>
      </c>
      <c r="D847" s="6" t="s">
        <v>2654</v>
      </c>
      <c r="E847" s="10">
        <v>0.28402777777777777</v>
      </c>
      <c r="F847" s="7">
        <v>24.999999999999993</v>
      </c>
      <c r="G847" s="7">
        <v>68.000000000000085</v>
      </c>
      <c r="H847" s="7">
        <v>124.00000000000003</v>
      </c>
    </row>
    <row r="848" spans="1:8" x14ac:dyDescent="0.25">
      <c r="A848" s="6" t="s">
        <v>1556</v>
      </c>
      <c r="B848" s="6">
        <v>42140</v>
      </c>
      <c r="C848" s="6" t="s">
        <v>1557</v>
      </c>
      <c r="D848" s="6" t="s">
        <v>2155</v>
      </c>
      <c r="E848" s="10">
        <v>0.27499999999999997</v>
      </c>
      <c r="F848" s="7">
        <v>40.000000000000099</v>
      </c>
      <c r="G848" s="7">
        <v>87.000000000000085</v>
      </c>
      <c r="H848" s="7">
        <v>151.00000000000003</v>
      </c>
    </row>
    <row r="849" spans="1:8" x14ac:dyDescent="0.25">
      <c r="A849" s="6" t="s">
        <v>392</v>
      </c>
      <c r="B849" s="6">
        <v>18140</v>
      </c>
      <c r="C849" s="6" t="s">
        <v>393</v>
      </c>
      <c r="D849" s="6" t="s">
        <v>2088</v>
      </c>
      <c r="E849" s="10">
        <v>0.29444444444444445</v>
      </c>
      <c r="F849" s="7">
        <v>0</v>
      </c>
      <c r="G849" s="7">
        <v>62.000000000000014</v>
      </c>
      <c r="H849" s="7">
        <v>144.99999999999997</v>
      </c>
    </row>
    <row r="850" spans="1:8" x14ac:dyDescent="0.25">
      <c r="A850" s="6" t="s">
        <v>374</v>
      </c>
      <c r="B850" s="6">
        <v>17780</v>
      </c>
      <c r="C850" s="6" t="s">
        <v>375</v>
      </c>
      <c r="D850" s="6" t="s">
        <v>2744</v>
      </c>
      <c r="E850" s="10">
        <v>0.2902777777777778</v>
      </c>
      <c r="F850" s="7">
        <v>14.999999999999947</v>
      </c>
      <c r="G850" s="7">
        <v>64</v>
      </c>
      <c r="H850" s="7">
        <v>145.99999999999997</v>
      </c>
    </row>
    <row r="851" spans="1:8" x14ac:dyDescent="0.25">
      <c r="A851" s="6" t="s">
        <v>1212</v>
      </c>
      <c r="B851" s="6">
        <v>34940</v>
      </c>
      <c r="C851" s="6" t="s">
        <v>1213</v>
      </c>
      <c r="D851" s="6" t="s">
        <v>2440</v>
      </c>
      <c r="E851" s="10">
        <v>0.29166666666666669</v>
      </c>
      <c r="F851" s="7">
        <v>0</v>
      </c>
      <c r="G851" s="7">
        <v>66</v>
      </c>
      <c r="H851" s="7">
        <v>136</v>
      </c>
    </row>
    <row r="852" spans="1:8" x14ac:dyDescent="0.25">
      <c r="A852" s="6" t="s">
        <v>1054</v>
      </c>
      <c r="B852" s="6">
        <v>31860</v>
      </c>
      <c r="C852" s="6" t="s">
        <v>1055</v>
      </c>
      <c r="D852" s="6" t="s">
        <v>2493</v>
      </c>
      <c r="E852" s="10">
        <v>0.28263888888888888</v>
      </c>
      <c r="F852" s="7">
        <v>15.000000000000027</v>
      </c>
      <c r="G852" s="7">
        <v>72.000000000000057</v>
      </c>
      <c r="H852" s="7">
        <v>199.00000000000003</v>
      </c>
    </row>
    <row r="853" spans="1:8" x14ac:dyDescent="0.25">
      <c r="A853" s="6" t="s">
        <v>1552</v>
      </c>
      <c r="B853" s="6">
        <v>42060</v>
      </c>
      <c r="C853" s="6" t="s">
        <v>1553</v>
      </c>
      <c r="D853" s="6" t="s">
        <v>2634</v>
      </c>
      <c r="E853" s="10">
        <v>0.27152777777777776</v>
      </c>
      <c r="F853" s="7">
        <v>23.999999999999993</v>
      </c>
      <c r="G853" s="7">
        <v>91.000000000000071</v>
      </c>
      <c r="H853" s="7">
        <v>175.00000000000003</v>
      </c>
    </row>
    <row r="854" spans="1:8" x14ac:dyDescent="0.25">
      <c r="A854" s="6" t="s">
        <v>474</v>
      </c>
      <c r="B854" s="6">
        <v>19820</v>
      </c>
      <c r="C854" s="6" t="s">
        <v>475</v>
      </c>
      <c r="D854" s="6" t="s">
        <v>2309</v>
      </c>
      <c r="E854" s="10">
        <v>0.29444444444444445</v>
      </c>
      <c r="F854" s="7">
        <v>-2.9999999999999893</v>
      </c>
      <c r="G854" s="7">
        <v>65.000000000000014</v>
      </c>
      <c r="H854" s="7">
        <v>156</v>
      </c>
    </row>
    <row r="855" spans="1:8" x14ac:dyDescent="0.25">
      <c r="A855" s="6" t="s">
        <v>1418</v>
      </c>
      <c r="B855" s="6">
        <v>39220</v>
      </c>
      <c r="C855" s="6" t="s">
        <v>1419</v>
      </c>
      <c r="D855" s="6" t="s">
        <v>2341</v>
      </c>
      <c r="E855" s="10">
        <v>0.28819444444444448</v>
      </c>
      <c r="F855" s="7">
        <v>-16.000000000000103</v>
      </c>
      <c r="G855" s="7">
        <v>63.000000000000021</v>
      </c>
      <c r="H855" s="7">
        <v>200</v>
      </c>
    </row>
    <row r="856" spans="1:8" x14ac:dyDescent="0.25">
      <c r="A856" s="6" t="s">
        <v>1538</v>
      </c>
      <c r="B856" s="6">
        <v>41780</v>
      </c>
      <c r="C856" s="6" t="s">
        <v>1539</v>
      </c>
      <c r="D856" s="6" t="s">
        <v>2364</v>
      </c>
      <c r="E856" s="10">
        <v>0.29305555555555557</v>
      </c>
      <c r="F856" s="7">
        <v>-4.0000000000000657</v>
      </c>
      <c r="G856" s="7">
        <v>61.000000000000028</v>
      </c>
      <c r="H856" s="7">
        <v>184.99999999999997</v>
      </c>
    </row>
    <row r="857" spans="1:8" x14ac:dyDescent="0.25">
      <c r="A857" s="6" t="s">
        <v>542</v>
      </c>
      <c r="B857" s="6">
        <v>21260</v>
      </c>
      <c r="C857" s="6" t="s">
        <v>543</v>
      </c>
      <c r="D857" s="6" t="s">
        <v>2585</v>
      </c>
      <c r="E857" s="10">
        <v>0.27291666666666664</v>
      </c>
      <c r="F857" s="7">
        <v>18.000000000000014</v>
      </c>
      <c r="G857" s="7">
        <v>87.000000000000085</v>
      </c>
      <c r="H857" s="7">
        <v>179.00000000000009</v>
      </c>
    </row>
    <row r="858" spans="1:8" x14ac:dyDescent="0.25">
      <c r="A858" s="6" t="s">
        <v>1742</v>
      </c>
      <c r="B858" s="6">
        <v>45900</v>
      </c>
      <c r="C858" s="6" t="s">
        <v>1743</v>
      </c>
      <c r="D858" s="6" t="s">
        <v>2720</v>
      </c>
      <c r="E858" s="10">
        <v>0.30138888888888887</v>
      </c>
      <c r="F858" s="7">
        <v>-4.9999999999999822</v>
      </c>
      <c r="G858" s="7">
        <v>51.000000000000064</v>
      </c>
      <c r="H858" s="7">
        <v>133.00000000000009</v>
      </c>
    </row>
    <row r="859" spans="1:8" x14ac:dyDescent="0.25">
      <c r="A859" s="6" t="s">
        <v>916</v>
      </c>
      <c r="B859" s="6">
        <v>28980</v>
      </c>
      <c r="C859" s="6" t="s">
        <v>917</v>
      </c>
      <c r="D859" s="6" t="s">
        <v>1971</v>
      </c>
      <c r="E859" s="10">
        <v>0.31736111111111115</v>
      </c>
      <c r="F859" s="7">
        <v>-31.00000000000005</v>
      </c>
      <c r="G859" s="7">
        <v>17.999999999999936</v>
      </c>
      <c r="H859" s="7">
        <v>105.99999999999994</v>
      </c>
    </row>
    <row r="860" spans="1:8" x14ac:dyDescent="0.25">
      <c r="A860" s="6" t="s">
        <v>1654</v>
      </c>
      <c r="B860" s="6">
        <v>44140</v>
      </c>
      <c r="C860" s="6" t="s">
        <v>1655</v>
      </c>
      <c r="D860" s="6" t="s">
        <v>2378</v>
      </c>
      <c r="E860" s="10">
        <v>0.26527777777777778</v>
      </c>
      <c r="F860" s="7">
        <v>38.000000000000028</v>
      </c>
      <c r="G860" s="7">
        <v>105.00000000000003</v>
      </c>
      <c r="H860" s="7">
        <v>191.00000000000003</v>
      </c>
    </row>
    <row r="861" spans="1:8" x14ac:dyDescent="0.25">
      <c r="A861" s="6" t="s">
        <v>1168</v>
      </c>
      <c r="B861" s="6">
        <v>34060</v>
      </c>
      <c r="C861" s="6" t="s">
        <v>1169</v>
      </c>
      <c r="D861" s="6" t="s">
        <v>2826</v>
      </c>
      <c r="E861" s="10">
        <v>0.28611111111111115</v>
      </c>
      <c r="F861" s="7">
        <v>3.9999999999999858</v>
      </c>
      <c r="G861" s="7">
        <v>74.999999999999972</v>
      </c>
      <c r="H861" s="7">
        <v>183.99999999999989</v>
      </c>
    </row>
    <row r="862" spans="1:8" x14ac:dyDescent="0.25">
      <c r="A862" s="6" t="s">
        <v>1748</v>
      </c>
      <c r="B862" s="6">
        <v>46020</v>
      </c>
      <c r="C862" s="6" t="s">
        <v>1749</v>
      </c>
      <c r="D862" s="6" t="s">
        <v>2253</v>
      </c>
      <c r="E862" s="10">
        <v>0.27291666666666664</v>
      </c>
      <c r="F862" s="7">
        <v>29.999999999999972</v>
      </c>
      <c r="G862" s="7">
        <v>92.000000000000085</v>
      </c>
      <c r="H862" s="7">
        <v>161.99999999999997</v>
      </c>
    </row>
    <row r="863" spans="1:8" x14ac:dyDescent="0.25">
      <c r="A863" s="6" t="s">
        <v>248</v>
      </c>
      <c r="B863" s="6">
        <v>15100</v>
      </c>
      <c r="C863" s="6" t="s">
        <v>249</v>
      </c>
      <c r="D863" s="6" t="s">
        <v>2042</v>
      </c>
      <c r="E863" s="10">
        <v>0.2902777777777778</v>
      </c>
      <c r="F863" s="7">
        <v>9.9999999999999645</v>
      </c>
      <c r="G863" s="7">
        <v>59.999999999999943</v>
      </c>
      <c r="H863" s="7">
        <v>140.99999999999989</v>
      </c>
    </row>
    <row r="864" spans="1:8" x14ac:dyDescent="0.25">
      <c r="A864" s="6" t="s">
        <v>958</v>
      </c>
      <c r="B864" s="6">
        <v>29820</v>
      </c>
      <c r="C864" s="6" t="s">
        <v>959</v>
      </c>
      <c r="D864" s="6" t="s">
        <v>2875</v>
      </c>
      <c r="E864" s="10">
        <v>0.2590277777777778</v>
      </c>
      <c r="F864" s="7">
        <v>33.999999999999957</v>
      </c>
      <c r="G864" s="7">
        <v>116</v>
      </c>
      <c r="H864" s="7">
        <v>275.99999999999989</v>
      </c>
    </row>
    <row r="865" spans="1:8" x14ac:dyDescent="0.25">
      <c r="A865" s="6" t="s">
        <v>1582</v>
      </c>
      <c r="B865" s="6">
        <v>42680</v>
      </c>
      <c r="C865" s="6" t="s">
        <v>1583</v>
      </c>
      <c r="D865" s="6" t="s">
        <v>2681</v>
      </c>
      <c r="E865" s="10">
        <v>0.28819444444444448</v>
      </c>
      <c r="F865" s="7">
        <v>18.000000000000014</v>
      </c>
      <c r="G865" s="7">
        <v>71</v>
      </c>
      <c r="H865" s="7">
        <v>127.99999999999994</v>
      </c>
    </row>
    <row r="866" spans="1:8" x14ac:dyDescent="0.25">
      <c r="A866" s="6" t="s">
        <v>1550</v>
      </c>
      <c r="B866" s="6">
        <v>42020</v>
      </c>
      <c r="C866" s="6" t="s">
        <v>1551</v>
      </c>
      <c r="D866" s="6" t="s">
        <v>2714</v>
      </c>
      <c r="E866" s="10">
        <v>0.27430555555555552</v>
      </c>
      <c r="F866" s="7">
        <v>25.999999999999986</v>
      </c>
      <c r="G866" s="7">
        <v>90.000000000000085</v>
      </c>
      <c r="H866" s="7">
        <v>165.00000000000011</v>
      </c>
    </row>
    <row r="867" spans="1:8" x14ac:dyDescent="0.25">
      <c r="A867" s="6" t="s">
        <v>990</v>
      </c>
      <c r="B867" s="6">
        <v>30460</v>
      </c>
      <c r="C867" s="6" t="s">
        <v>991</v>
      </c>
      <c r="D867" s="6" t="s">
        <v>2843</v>
      </c>
      <c r="E867" s="10">
        <v>0.2986111111111111</v>
      </c>
      <c r="F867" s="7">
        <v>2.0000000000000728</v>
      </c>
      <c r="G867" s="7">
        <v>56.000000000000036</v>
      </c>
      <c r="H867" s="7">
        <v>151.00000000000003</v>
      </c>
    </row>
    <row r="868" spans="1:8" x14ac:dyDescent="0.25">
      <c r="A868" s="6" t="s">
        <v>28</v>
      </c>
      <c r="B868" s="6">
        <v>10580</v>
      </c>
      <c r="C868" s="6" t="s">
        <v>29</v>
      </c>
      <c r="D868" s="6" t="s">
        <v>2146</v>
      </c>
      <c r="E868" s="10">
        <v>0.26874999999999999</v>
      </c>
      <c r="F868" s="7">
        <v>42.000000000000092</v>
      </c>
      <c r="G868" s="7">
        <v>101.00000000000003</v>
      </c>
      <c r="H868" s="7">
        <v>165.99999999999997</v>
      </c>
    </row>
    <row r="869" spans="1:8" x14ac:dyDescent="0.25">
      <c r="A869" s="6" t="s">
        <v>1228</v>
      </c>
      <c r="B869" s="6">
        <v>35300</v>
      </c>
      <c r="C869" s="6" t="s">
        <v>1229</v>
      </c>
      <c r="D869" s="6" t="s">
        <v>2741</v>
      </c>
      <c r="E869" s="10">
        <v>0.26597222222222222</v>
      </c>
      <c r="F869" s="7">
        <v>40.000000000000014</v>
      </c>
      <c r="G869" s="7">
        <v>106.00000000000003</v>
      </c>
      <c r="H869" s="7">
        <v>174.99999999999994</v>
      </c>
    </row>
    <row r="870" spans="1:8" x14ac:dyDescent="0.25">
      <c r="A870" s="6" t="s">
        <v>172</v>
      </c>
      <c r="B870" s="6">
        <v>13460</v>
      </c>
      <c r="C870" s="6" t="s">
        <v>173</v>
      </c>
      <c r="D870" s="6" t="s">
        <v>1969</v>
      </c>
      <c r="E870" s="10">
        <v>0.27499999999999997</v>
      </c>
      <c r="F870" s="7">
        <v>30.000000000000053</v>
      </c>
      <c r="G870" s="7">
        <v>87.000000000000085</v>
      </c>
      <c r="H870" s="7">
        <v>159.00000000000009</v>
      </c>
    </row>
    <row r="871" spans="1:8" x14ac:dyDescent="0.25">
      <c r="A871" s="6" t="s">
        <v>1736</v>
      </c>
      <c r="B871" s="6">
        <v>45780</v>
      </c>
      <c r="C871" s="6" t="s">
        <v>1737</v>
      </c>
      <c r="D871" s="6" t="s">
        <v>2581</v>
      </c>
      <c r="E871" s="10">
        <v>0.29583333333333334</v>
      </c>
      <c r="F871" s="7">
        <v>-4.0000000000000657</v>
      </c>
      <c r="G871" s="7">
        <v>60.000000000000021</v>
      </c>
      <c r="H871" s="7">
        <v>173.99999999999994</v>
      </c>
    </row>
    <row r="872" spans="1:8" x14ac:dyDescent="0.25">
      <c r="A872" s="6" t="s">
        <v>822</v>
      </c>
      <c r="B872" s="6">
        <v>26980</v>
      </c>
      <c r="C872" s="6" t="s">
        <v>823</v>
      </c>
      <c r="D872" s="6" t="s">
        <v>2244</v>
      </c>
      <c r="E872" s="10">
        <v>0.27638888888888885</v>
      </c>
      <c r="F872" s="7">
        <v>33.000000000000043</v>
      </c>
      <c r="G872" s="7">
        <v>87.000000000000085</v>
      </c>
      <c r="H872" s="7">
        <v>196.00000000000011</v>
      </c>
    </row>
    <row r="873" spans="1:8" x14ac:dyDescent="0.25">
      <c r="A873" s="6" t="s">
        <v>168</v>
      </c>
      <c r="B873" s="6">
        <v>13380</v>
      </c>
      <c r="C873" s="6" t="s">
        <v>169</v>
      </c>
      <c r="D873" s="6" t="s">
        <v>2006</v>
      </c>
      <c r="E873" s="10">
        <v>0.27777777777777779</v>
      </c>
      <c r="F873" s="7">
        <v>18.999999999999932</v>
      </c>
      <c r="G873" s="7">
        <v>85.000000000000014</v>
      </c>
      <c r="H873" s="7">
        <v>177</v>
      </c>
    </row>
    <row r="874" spans="1:8" x14ac:dyDescent="0.25">
      <c r="A874" s="6" t="s">
        <v>1706</v>
      </c>
      <c r="B874" s="6">
        <v>45220</v>
      </c>
      <c r="C874" s="6" t="s">
        <v>1707</v>
      </c>
      <c r="D874" s="6" t="s">
        <v>2687</v>
      </c>
      <c r="E874" s="10">
        <v>0.2986111111111111</v>
      </c>
      <c r="F874" s="7">
        <v>8.0000000000000515</v>
      </c>
      <c r="G874" s="7">
        <v>58.000000000000028</v>
      </c>
      <c r="H874" s="7">
        <v>126.00000000000004</v>
      </c>
    </row>
    <row r="875" spans="1:8" x14ac:dyDescent="0.25">
      <c r="A875" s="6" t="s">
        <v>1252</v>
      </c>
      <c r="B875" s="6">
        <v>35840</v>
      </c>
      <c r="C875" s="6" t="s">
        <v>1253</v>
      </c>
      <c r="D875" s="6" t="s">
        <v>2027</v>
      </c>
      <c r="E875" s="10">
        <v>0.29305555555555557</v>
      </c>
      <c r="F875" s="7">
        <v>12.000000000000037</v>
      </c>
      <c r="G875" s="7">
        <v>66</v>
      </c>
      <c r="H875" s="7">
        <v>138</v>
      </c>
    </row>
    <row r="876" spans="1:8" x14ac:dyDescent="0.25">
      <c r="A876" s="6" t="s">
        <v>260</v>
      </c>
      <c r="B876" s="6">
        <v>15380</v>
      </c>
      <c r="C876" s="6" t="s">
        <v>261</v>
      </c>
      <c r="D876" s="6" t="s">
        <v>2361</v>
      </c>
      <c r="E876" s="10">
        <v>0.28263888888888888</v>
      </c>
      <c r="F876" s="7">
        <v>20.000000000000089</v>
      </c>
      <c r="G876" s="7">
        <v>82.000000000000028</v>
      </c>
      <c r="H876" s="7">
        <v>164.99999999999997</v>
      </c>
    </row>
    <row r="877" spans="1:8" x14ac:dyDescent="0.25">
      <c r="A877" s="6" t="s">
        <v>1068</v>
      </c>
      <c r="B877" s="6">
        <v>32100</v>
      </c>
      <c r="C877" s="6" t="s">
        <v>1069</v>
      </c>
      <c r="D877" s="6" t="s">
        <v>2738</v>
      </c>
      <c r="E877" s="10">
        <v>0.30555555555555552</v>
      </c>
      <c r="F877" s="7">
        <v>-24.999999999999993</v>
      </c>
      <c r="G877" s="7">
        <v>44.000000000000085</v>
      </c>
      <c r="H877" s="7">
        <v>160.00000000000006</v>
      </c>
    </row>
    <row r="878" spans="1:8" x14ac:dyDescent="0.25">
      <c r="A878" s="6" t="s">
        <v>1560</v>
      </c>
      <c r="B878" s="6">
        <v>42220</v>
      </c>
      <c r="C878" s="6" t="s">
        <v>1561</v>
      </c>
      <c r="D878" s="6" t="s">
        <v>2768</v>
      </c>
      <c r="E878" s="10">
        <v>0.27986111111111112</v>
      </c>
      <c r="F878" s="7">
        <v>15.000000000000027</v>
      </c>
      <c r="G878" s="7">
        <v>86.000000000000014</v>
      </c>
      <c r="H878" s="7">
        <v>161</v>
      </c>
    </row>
    <row r="879" spans="1:8" x14ac:dyDescent="0.25">
      <c r="A879" s="6" t="s">
        <v>1378</v>
      </c>
      <c r="B879" s="6">
        <v>38340</v>
      </c>
      <c r="C879" s="6" t="s">
        <v>1379</v>
      </c>
      <c r="D879" s="6" t="s">
        <v>1986</v>
      </c>
      <c r="E879" s="10">
        <v>0.26666666666666666</v>
      </c>
      <c r="F879" s="7">
        <v>39.000000000000021</v>
      </c>
      <c r="G879" s="7">
        <v>101.00000000000003</v>
      </c>
      <c r="H879" s="7">
        <v>189.00000000000006</v>
      </c>
    </row>
    <row r="880" spans="1:8" x14ac:dyDescent="0.25">
      <c r="A880" s="6" t="s">
        <v>232</v>
      </c>
      <c r="B880" s="6">
        <v>14700</v>
      </c>
      <c r="C880" s="6" t="s">
        <v>233</v>
      </c>
      <c r="D880" s="6" t="s">
        <v>2239</v>
      </c>
      <c r="E880" s="10">
        <v>0.28125</v>
      </c>
      <c r="F880" s="7">
        <v>25.000000000000071</v>
      </c>
      <c r="G880" s="7">
        <v>84.000000000000028</v>
      </c>
      <c r="H880" s="7">
        <v>194.99999999999994</v>
      </c>
    </row>
    <row r="881" spans="1:8" x14ac:dyDescent="0.25">
      <c r="A881" s="6" t="s">
        <v>950</v>
      </c>
      <c r="B881" s="6">
        <v>29660</v>
      </c>
      <c r="C881" s="6" t="s">
        <v>951</v>
      </c>
      <c r="D881" s="6" t="s">
        <v>2500</v>
      </c>
      <c r="E881" s="10">
        <v>0.27361111111111108</v>
      </c>
      <c r="F881" s="7">
        <v>36.000000000000028</v>
      </c>
      <c r="G881" s="7">
        <v>86.000000000000014</v>
      </c>
      <c r="H881" s="7">
        <v>181</v>
      </c>
    </row>
    <row r="882" spans="1:8" x14ac:dyDescent="0.25">
      <c r="A882" s="6" t="s">
        <v>220</v>
      </c>
      <c r="B882" s="6">
        <v>14460</v>
      </c>
      <c r="C882" s="6" t="s">
        <v>221</v>
      </c>
      <c r="D882" s="6" t="s">
        <v>2757</v>
      </c>
      <c r="E882" s="10">
        <v>0.26111111111111113</v>
      </c>
      <c r="F882" s="7">
        <v>52.00000000000005</v>
      </c>
      <c r="G882" s="7">
        <v>118.99999999999997</v>
      </c>
      <c r="H882" s="7">
        <v>184</v>
      </c>
    </row>
    <row r="883" spans="1:8" x14ac:dyDescent="0.25">
      <c r="A883" s="6" t="s">
        <v>1172</v>
      </c>
      <c r="B883" s="6">
        <v>34140</v>
      </c>
      <c r="C883" s="6" t="s">
        <v>1173</v>
      </c>
      <c r="D883" s="6" t="s">
        <v>2407</v>
      </c>
      <c r="E883" s="10">
        <v>0.26319444444444445</v>
      </c>
      <c r="F883" s="7">
        <v>46.999999999999993</v>
      </c>
      <c r="G883" s="7">
        <v>105.00000000000003</v>
      </c>
      <c r="H883" s="7">
        <v>203</v>
      </c>
    </row>
    <row r="884" spans="1:8" x14ac:dyDescent="0.25">
      <c r="A884" s="6" t="s">
        <v>754</v>
      </c>
      <c r="B884" s="6">
        <v>25700</v>
      </c>
      <c r="C884" s="6" t="s">
        <v>755</v>
      </c>
      <c r="D884" s="6" t="s">
        <v>2906</v>
      </c>
      <c r="E884" s="10">
        <v>0.29791666666666666</v>
      </c>
      <c r="F884" s="7">
        <v>2.9999999999999893</v>
      </c>
      <c r="G884" s="7">
        <v>49.999999999999986</v>
      </c>
      <c r="H884" s="7">
        <v>177.99999999999991</v>
      </c>
    </row>
    <row r="885" spans="1:8" x14ac:dyDescent="0.25">
      <c r="A885" s="6" t="s">
        <v>910</v>
      </c>
      <c r="B885" s="6">
        <v>28860</v>
      </c>
      <c r="C885" s="6" t="s">
        <v>911</v>
      </c>
      <c r="D885" s="6" t="s">
        <v>2459</v>
      </c>
      <c r="E885" s="10">
        <v>0.27916666666666667</v>
      </c>
      <c r="F885" s="7">
        <v>25.999999999999986</v>
      </c>
      <c r="G885" s="7">
        <v>79.000000000000043</v>
      </c>
      <c r="H885" s="7">
        <v>201</v>
      </c>
    </row>
    <row r="886" spans="1:8" x14ac:dyDescent="0.25">
      <c r="A886" s="6" t="s">
        <v>1032</v>
      </c>
      <c r="B886" s="6">
        <v>31380</v>
      </c>
      <c r="C886" s="6" t="s">
        <v>1033</v>
      </c>
      <c r="D886" s="6" t="s">
        <v>2717</v>
      </c>
      <c r="E886" s="10">
        <v>0.27361111111111108</v>
      </c>
      <c r="F886" s="7">
        <v>23.999999999999993</v>
      </c>
      <c r="G886" s="7">
        <v>86.000000000000014</v>
      </c>
      <c r="H886" s="7">
        <v>211.00000000000003</v>
      </c>
    </row>
    <row r="887" spans="1:8" x14ac:dyDescent="0.25">
      <c r="A887" s="6" t="s">
        <v>522</v>
      </c>
      <c r="B887" s="6">
        <v>20780</v>
      </c>
      <c r="C887" s="6" t="s">
        <v>523</v>
      </c>
      <c r="D887" s="6" t="s">
        <v>2698</v>
      </c>
      <c r="E887" s="10">
        <v>0.27638888888888885</v>
      </c>
      <c r="F887" s="7">
        <v>25.000000000000071</v>
      </c>
      <c r="G887" s="7">
        <v>88.000000000000085</v>
      </c>
      <c r="H887" s="7">
        <v>165.00000000000006</v>
      </c>
    </row>
    <row r="888" spans="1:8" x14ac:dyDescent="0.25">
      <c r="A888" s="6" t="s">
        <v>548</v>
      </c>
      <c r="B888" s="6">
        <v>21380</v>
      </c>
      <c r="C888" s="6" t="s">
        <v>549</v>
      </c>
      <c r="D888" s="6" t="s">
        <v>2063</v>
      </c>
      <c r="E888" s="10">
        <v>0.28958333333333336</v>
      </c>
      <c r="F888" s="7">
        <v>-11.000000000000041</v>
      </c>
      <c r="G888" s="7">
        <v>62.999999999999936</v>
      </c>
      <c r="H888" s="7">
        <v>229.99999999999989</v>
      </c>
    </row>
    <row r="889" spans="1:8" x14ac:dyDescent="0.25">
      <c r="A889" s="6" t="s">
        <v>600</v>
      </c>
      <c r="B889" s="6">
        <v>22380</v>
      </c>
      <c r="C889" s="6" t="s">
        <v>601</v>
      </c>
      <c r="D889" s="6" t="s">
        <v>2078</v>
      </c>
      <c r="E889" s="10">
        <v>0.2638888888888889</v>
      </c>
      <c r="F889" s="7">
        <v>38.999999999999943</v>
      </c>
      <c r="G889" s="7">
        <v>102.00000000000004</v>
      </c>
      <c r="H889" s="7">
        <v>212.00000000000006</v>
      </c>
    </row>
    <row r="890" spans="1:8" x14ac:dyDescent="0.25">
      <c r="A890" s="6" t="s">
        <v>180</v>
      </c>
      <c r="B890" s="6">
        <v>13660</v>
      </c>
      <c r="C890" s="6" t="s">
        <v>181</v>
      </c>
      <c r="D890" s="6" t="s">
        <v>2795</v>
      </c>
      <c r="E890" s="10">
        <v>0.30069444444444443</v>
      </c>
      <c r="F890" s="7">
        <v>-24.999999999999993</v>
      </c>
      <c r="G890" s="7">
        <v>52.00000000000005</v>
      </c>
      <c r="H890" s="7">
        <v>228.00000000000009</v>
      </c>
    </row>
    <row r="891" spans="1:8" x14ac:dyDescent="0.25">
      <c r="A891" s="6" t="s">
        <v>1298</v>
      </c>
      <c r="B891" s="6">
        <v>36740</v>
      </c>
      <c r="C891" s="6" t="s">
        <v>1299</v>
      </c>
      <c r="D891" s="6" t="s">
        <v>2431</v>
      </c>
      <c r="E891" s="10">
        <v>0.29097222222222224</v>
      </c>
      <c r="F891" s="7">
        <v>8.999999999999968</v>
      </c>
      <c r="G891" s="7">
        <v>73.999999999999972</v>
      </c>
      <c r="H891" s="7">
        <v>159</v>
      </c>
    </row>
    <row r="892" spans="1:8" x14ac:dyDescent="0.25">
      <c r="A892" s="6" t="s">
        <v>1596</v>
      </c>
      <c r="B892" s="6">
        <v>42940</v>
      </c>
      <c r="C892" s="6" t="s">
        <v>1597</v>
      </c>
      <c r="D892" s="6" t="s">
        <v>2853</v>
      </c>
      <c r="E892" s="10">
        <v>0.29652777777777778</v>
      </c>
      <c r="F892" s="7">
        <v>8.0000000000000515</v>
      </c>
      <c r="G892" s="7">
        <v>66</v>
      </c>
      <c r="H892" s="7">
        <v>171.00000000000006</v>
      </c>
    </row>
    <row r="893" spans="1:8" x14ac:dyDescent="0.25">
      <c r="A893" s="6" t="s">
        <v>240</v>
      </c>
      <c r="B893" s="6">
        <v>14860</v>
      </c>
      <c r="C893" s="6" t="s">
        <v>241</v>
      </c>
      <c r="D893" s="6" t="s">
        <v>2228</v>
      </c>
      <c r="E893" s="10">
        <v>0.26805555555555555</v>
      </c>
      <c r="F893" s="7">
        <v>47.000000000000071</v>
      </c>
      <c r="G893" s="7">
        <v>105.00000000000003</v>
      </c>
      <c r="H893" s="7">
        <v>161.99999999999997</v>
      </c>
    </row>
    <row r="894" spans="1:8" x14ac:dyDescent="0.25">
      <c r="A894" s="6" t="s">
        <v>1024</v>
      </c>
      <c r="B894" s="6">
        <v>31180</v>
      </c>
      <c r="C894" s="6" t="s">
        <v>1025</v>
      </c>
      <c r="D894" s="6" t="s">
        <v>2862</v>
      </c>
      <c r="E894" s="10">
        <v>0.30555555555555552</v>
      </c>
      <c r="F894" s="7">
        <v>-1.9999999999999929</v>
      </c>
      <c r="G894" s="7">
        <v>45.000000000000078</v>
      </c>
      <c r="H894" s="7">
        <v>131.00000000000011</v>
      </c>
    </row>
    <row r="895" spans="1:8" x14ac:dyDescent="0.25">
      <c r="A895" s="6" t="s">
        <v>948</v>
      </c>
      <c r="B895" s="6">
        <v>29620</v>
      </c>
      <c r="C895" s="6" t="s">
        <v>949</v>
      </c>
      <c r="D895" s="6" t="s">
        <v>2062</v>
      </c>
      <c r="E895" s="10">
        <v>0.2986111111111111</v>
      </c>
      <c r="F895" s="7">
        <v>7.9936057773011271E-14</v>
      </c>
      <c r="G895" s="7">
        <v>58.000000000000028</v>
      </c>
      <c r="H895" s="7">
        <v>161.00000000000006</v>
      </c>
    </row>
    <row r="896" spans="1:8" x14ac:dyDescent="0.25">
      <c r="A896" s="6" t="s">
        <v>874</v>
      </c>
      <c r="B896" s="6">
        <v>28060</v>
      </c>
      <c r="C896" s="6" t="s">
        <v>875</v>
      </c>
      <c r="D896" s="6" t="s">
        <v>2281</v>
      </c>
      <c r="E896" s="10">
        <v>0.29722222222222222</v>
      </c>
      <c r="F896" s="7">
        <v>8.999999999999968</v>
      </c>
      <c r="G896" s="7">
        <v>58.000000000000028</v>
      </c>
      <c r="H896" s="7">
        <v>118.99999999999997</v>
      </c>
    </row>
    <row r="897" spans="1:8" x14ac:dyDescent="0.25">
      <c r="A897" s="6" t="s">
        <v>904</v>
      </c>
      <c r="B897" s="6">
        <v>28740</v>
      </c>
      <c r="C897" s="6" t="s">
        <v>905</v>
      </c>
      <c r="D897" s="6" t="s">
        <v>2740</v>
      </c>
      <c r="E897" s="10">
        <v>0.26944444444444443</v>
      </c>
      <c r="F897" s="7">
        <v>36.000000000000028</v>
      </c>
      <c r="G897" s="7">
        <v>103.00000000000003</v>
      </c>
      <c r="H897" s="7">
        <v>171.00000000000006</v>
      </c>
    </row>
    <row r="898" spans="1:8" x14ac:dyDescent="0.25">
      <c r="A898" s="6" t="s">
        <v>1766</v>
      </c>
      <c r="B898" s="6">
        <v>46380</v>
      </c>
      <c r="C898" s="6" t="s">
        <v>1767</v>
      </c>
      <c r="D898" s="6" t="s">
        <v>2765</v>
      </c>
      <c r="E898" s="10">
        <v>0.28125</v>
      </c>
      <c r="F898" s="7">
        <v>16.000000000000021</v>
      </c>
      <c r="G898" s="7">
        <v>78.000000000000043</v>
      </c>
      <c r="H898" s="7">
        <v>148.00000000000011</v>
      </c>
    </row>
    <row r="899" spans="1:8" x14ac:dyDescent="0.25">
      <c r="A899" s="6" t="s">
        <v>1250</v>
      </c>
      <c r="B899" s="6">
        <v>35820</v>
      </c>
      <c r="C899" s="6" t="s">
        <v>1251</v>
      </c>
      <c r="D899" s="6" t="s">
        <v>2484</v>
      </c>
      <c r="E899" s="10">
        <v>0.30208333333333331</v>
      </c>
      <c r="F899" s="7">
        <v>-9.9999999999999645</v>
      </c>
      <c r="G899" s="7">
        <v>48.000000000000064</v>
      </c>
      <c r="H899" s="7">
        <v>159</v>
      </c>
    </row>
    <row r="900" spans="1:8" x14ac:dyDescent="0.25">
      <c r="A900" s="6" t="s">
        <v>1660</v>
      </c>
      <c r="B900" s="6">
        <v>44260</v>
      </c>
      <c r="C900" s="6" t="s">
        <v>1661</v>
      </c>
      <c r="D900" s="6" t="s">
        <v>2619</v>
      </c>
      <c r="E900" s="10">
        <v>0.26944444444444443</v>
      </c>
      <c r="F900" s="7">
        <v>40.000000000000014</v>
      </c>
      <c r="G900" s="7">
        <v>96.000000000000057</v>
      </c>
      <c r="H900" s="7">
        <v>212.00000000000006</v>
      </c>
    </row>
    <row r="901" spans="1:8" x14ac:dyDescent="0.25">
      <c r="A901" s="6" t="s">
        <v>1712</v>
      </c>
      <c r="B901" s="6">
        <v>45340</v>
      </c>
      <c r="C901" s="6" t="s">
        <v>1713</v>
      </c>
      <c r="D901" s="6" t="s">
        <v>2175</v>
      </c>
      <c r="E901" s="10">
        <v>0.27430555555555552</v>
      </c>
      <c r="F901" s="7">
        <v>41.000000000000014</v>
      </c>
      <c r="G901" s="7">
        <v>92.000000000000085</v>
      </c>
      <c r="H901" s="7">
        <v>158</v>
      </c>
    </row>
    <row r="902" spans="1:8" x14ac:dyDescent="0.25">
      <c r="A902" s="6" t="s">
        <v>328</v>
      </c>
      <c r="B902" s="6">
        <v>16820</v>
      </c>
      <c r="C902" s="6" t="s">
        <v>329</v>
      </c>
      <c r="D902" s="6" t="s">
        <v>2117</v>
      </c>
      <c r="E902" s="10">
        <v>0.28194444444444444</v>
      </c>
      <c r="F902" s="7">
        <v>33.000000000000043</v>
      </c>
      <c r="G902" s="7">
        <v>85.000000000000014</v>
      </c>
      <c r="H902" s="7">
        <v>144.00000000000006</v>
      </c>
    </row>
    <row r="903" spans="1:8" x14ac:dyDescent="0.25">
      <c r="A903" s="6" t="s">
        <v>1388</v>
      </c>
      <c r="B903" s="6">
        <v>38540</v>
      </c>
      <c r="C903" s="6" t="s">
        <v>1389</v>
      </c>
      <c r="D903" s="6" t="s">
        <v>2915</v>
      </c>
      <c r="E903" s="10">
        <v>0.29236111111111113</v>
      </c>
      <c r="F903" s="7">
        <v>6.9999999999999751</v>
      </c>
      <c r="G903" s="7">
        <v>64</v>
      </c>
      <c r="H903" s="7">
        <v>161.99999999999997</v>
      </c>
    </row>
    <row r="904" spans="1:8" x14ac:dyDescent="0.25">
      <c r="A904" s="6" t="s">
        <v>924</v>
      </c>
      <c r="B904" s="6">
        <v>29140</v>
      </c>
      <c r="C904" s="6" t="s">
        <v>925</v>
      </c>
      <c r="D904" s="6" t="s">
        <v>2536</v>
      </c>
      <c r="E904" s="10">
        <v>0.30486111111111108</v>
      </c>
      <c r="F904" s="7">
        <v>-12.999999999999954</v>
      </c>
      <c r="G904" s="7">
        <v>49.000000000000071</v>
      </c>
      <c r="H904" s="7">
        <v>170.00000000000003</v>
      </c>
    </row>
    <row r="905" spans="1:8" x14ac:dyDescent="0.25">
      <c r="A905" s="6" t="s">
        <v>226</v>
      </c>
      <c r="B905" s="6">
        <v>14580</v>
      </c>
      <c r="C905" s="6" t="s">
        <v>227</v>
      </c>
      <c r="D905" s="6" t="s">
        <v>2138</v>
      </c>
      <c r="E905" s="10">
        <v>0.28819444444444448</v>
      </c>
      <c r="F905" s="7">
        <v>21.999999999999922</v>
      </c>
      <c r="G905" s="7">
        <v>71.999999999999972</v>
      </c>
      <c r="H905" s="7">
        <v>143.00000000000006</v>
      </c>
    </row>
    <row r="906" spans="1:8" x14ac:dyDescent="0.25">
      <c r="A906" s="6" t="s">
        <v>562</v>
      </c>
      <c r="B906" s="6">
        <v>21660</v>
      </c>
      <c r="C906" s="6" t="s">
        <v>563</v>
      </c>
      <c r="D906" s="6" t="s">
        <v>2645</v>
      </c>
      <c r="E906" s="10">
        <v>0.27986111111111112</v>
      </c>
      <c r="F906" s="7">
        <v>23.999999999999993</v>
      </c>
      <c r="G906" s="7">
        <v>86.000000000000014</v>
      </c>
      <c r="H906" s="7">
        <v>178</v>
      </c>
    </row>
    <row r="907" spans="1:8" x14ac:dyDescent="0.25">
      <c r="A907" s="6" t="s">
        <v>834</v>
      </c>
      <c r="B907" s="6">
        <v>27220</v>
      </c>
      <c r="C907" s="6" t="s">
        <v>835</v>
      </c>
      <c r="D907" s="6" t="s">
        <v>2355</v>
      </c>
      <c r="E907" s="10">
        <v>0.28750000000000003</v>
      </c>
      <c r="F907" s="7">
        <v>19.999999999999929</v>
      </c>
      <c r="G907" s="7">
        <v>71</v>
      </c>
      <c r="H907" s="7">
        <v>133.99999999999994</v>
      </c>
    </row>
    <row r="908" spans="1:8" x14ac:dyDescent="0.25">
      <c r="A908" s="6" t="s">
        <v>62</v>
      </c>
      <c r="B908" s="6">
        <v>11180</v>
      </c>
      <c r="C908" s="6" t="s">
        <v>63</v>
      </c>
      <c r="D908" s="6" t="s">
        <v>2467</v>
      </c>
      <c r="E908" s="10">
        <v>0.28194444444444444</v>
      </c>
      <c r="F908" s="7">
        <v>27.999999999999979</v>
      </c>
      <c r="G908" s="7">
        <v>81.000000000000028</v>
      </c>
      <c r="H908" s="7">
        <v>188.99999999999994</v>
      </c>
    </row>
    <row r="909" spans="1:8" x14ac:dyDescent="0.25">
      <c r="A909" s="6" t="s">
        <v>1850</v>
      </c>
      <c r="B909" s="6">
        <v>48220</v>
      </c>
      <c r="C909" s="6" t="s">
        <v>1851</v>
      </c>
      <c r="D909" s="6" t="s">
        <v>2046</v>
      </c>
      <c r="E909" s="10">
        <v>0.29652777777777778</v>
      </c>
      <c r="F909" s="7">
        <v>4.9999999999999822</v>
      </c>
      <c r="G909" s="7">
        <v>55.999999999999957</v>
      </c>
      <c r="H909" s="7">
        <v>170.00000000000003</v>
      </c>
    </row>
    <row r="910" spans="1:8" x14ac:dyDescent="0.25">
      <c r="A910" s="6" t="s">
        <v>1744</v>
      </c>
      <c r="B910" s="6">
        <v>45940</v>
      </c>
      <c r="C910" s="6" t="s">
        <v>1745</v>
      </c>
      <c r="D910" s="6" t="s">
        <v>2562</v>
      </c>
      <c r="E910" s="10">
        <v>0.27152777777777776</v>
      </c>
      <c r="F910" s="7">
        <v>41.000000000000092</v>
      </c>
      <c r="G910" s="7">
        <v>101.00000000000003</v>
      </c>
      <c r="H910" s="7">
        <v>163.00000000000006</v>
      </c>
    </row>
    <row r="911" spans="1:8" x14ac:dyDescent="0.25">
      <c r="A911" s="6" t="s">
        <v>1680</v>
      </c>
      <c r="B911" s="6">
        <v>44660</v>
      </c>
      <c r="C911" s="6" t="s">
        <v>1681</v>
      </c>
      <c r="D911" s="6" t="s">
        <v>2545</v>
      </c>
      <c r="E911" s="10">
        <v>0.29236111111111113</v>
      </c>
      <c r="F911" s="7">
        <v>8.999999999999968</v>
      </c>
      <c r="G911" s="7">
        <v>65.000000000000014</v>
      </c>
      <c r="H911" s="7">
        <v>178.00000000000009</v>
      </c>
    </row>
    <row r="912" spans="1:8" x14ac:dyDescent="0.25">
      <c r="A912" s="6" t="s">
        <v>1196</v>
      </c>
      <c r="B912" s="6">
        <v>34620</v>
      </c>
      <c r="C912" s="6" t="s">
        <v>1197</v>
      </c>
      <c r="D912" s="6" t="s">
        <v>2430</v>
      </c>
      <c r="E912" s="10">
        <v>0.30069444444444443</v>
      </c>
      <c r="F912" s="7">
        <v>-11.000000000000041</v>
      </c>
      <c r="G912" s="7">
        <v>56.000000000000036</v>
      </c>
      <c r="H912" s="7">
        <v>233.00000000000006</v>
      </c>
    </row>
    <row r="913" spans="1:8" x14ac:dyDescent="0.25">
      <c r="A913" s="6" t="s">
        <v>198</v>
      </c>
      <c r="B913" s="6">
        <v>14020</v>
      </c>
      <c r="C913" s="6" t="s">
        <v>199</v>
      </c>
      <c r="D913" s="6" t="s">
        <v>2199</v>
      </c>
      <c r="E913" s="10">
        <v>0.30416666666666664</v>
      </c>
      <c r="F913" s="7">
        <v>-17.000000000000021</v>
      </c>
      <c r="G913" s="7">
        <v>52.00000000000005</v>
      </c>
      <c r="H913" s="7">
        <v>168.00000000000006</v>
      </c>
    </row>
    <row r="914" spans="1:8" x14ac:dyDescent="0.25">
      <c r="A914" s="6" t="s">
        <v>1268</v>
      </c>
      <c r="B914" s="6">
        <v>36140</v>
      </c>
      <c r="C914" s="6" t="s">
        <v>1269</v>
      </c>
      <c r="D914" s="6" t="s">
        <v>2052</v>
      </c>
      <c r="E914" s="10">
        <v>0.27083333333333331</v>
      </c>
      <c r="F914" s="7">
        <v>40.000000000000014</v>
      </c>
      <c r="G914" s="7">
        <v>100.00000000000006</v>
      </c>
      <c r="H914" s="7">
        <v>163.99999999999997</v>
      </c>
    </row>
    <row r="915" spans="1:8" x14ac:dyDescent="0.25">
      <c r="A915" s="6" t="s">
        <v>134</v>
      </c>
      <c r="B915" s="6">
        <v>12700</v>
      </c>
      <c r="C915" s="6" t="s">
        <v>135</v>
      </c>
      <c r="D915" s="6" t="s">
        <v>2764</v>
      </c>
      <c r="E915" s="10">
        <v>0.25972222222222224</v>
      </c>
      <c r="F915" s="7">
        <v>58.99999999999995</v>
      </c>
      <c r="G915" s="7">
        <v>116.99999999999997</v>
      </c>
      <c r="H915" s="7">
        <v>180</v>
      </c>
    </row>
    <row r="916" spans="1:8" x14ac:dyDescent="0.25">
      <c r="A916" s="6" t="s">
        <v>1206</v>
      </c>
      <c r="B916" s="6">
        <v>34820</v>
      </c>
      <c r="C916" s="6" t="s">
        <v>1207</v>
      </c>
      <c r="D916" s="6" t="s">
        <v>2079</v>
      </c>
      <c r="E916" s="10">
        <v>0.28333333333333333</v>
      </c>
      <c r="F916" s="7">
        <v>26.000000000000068</v>
      </c>
      <c r="G916" s="7">
        <v>85.000000000000014</v>
      </c>
      <c r="H916" s="7">
        <v>191.99999999999994</v>
      </c>
    </row>
    <row r="917" spans="1:8" x14ac:dyDescent="0.25">
      <c r="A917" s="6" t="s">
        <v>508</v>
      </c>
      <c r="B917" s="6">
        <v>20500</v>
      </c>
      <c r="C917" s="6" t="s">
        <v>509</v>
      </c>
      <c r="D917" s="6" t="s">
        <v>2803</v>
      </c>
      <c r="E917" s="10">
        <v>0.28333333333333333</v>
      </c>
      <c r="F917" s="7">
        <v>26.000000000000068</v>
      </c>
      <c r="G917" s="7">
        <v>85.000000000000014</v>
      </c>
      <c r="H917" s="7">
        <v>153.00000000000009</v>
      </c>
    </row>
    <row r="918" spans="1:8" x14ac:dyDescent="0.25">
      <c r="A918" s="6" t="s">
        <v>1452</v>
      </c>
      <c r="B918" s="6">
        <v>39940</v>
      </c>
      <c r="C918" s="6" t="s">
        <v>1453</v>
      </c>
      <c r="D918" s="6" t="s">
        <v>2240</v>
      </c>
      <c r="E918" s="10">
        <v>0.2902777777777778</v>
      </c>
      <c r="F918" s="7">
        <v>17.999999999999936</v>
      </c>
      <c r="G918" s="7">
        <v>68</v>
      </c>
      <c r="H918" s="7">
        <v>183</v>
      </c>
    </row>
    <row r="919" spans="1:8" x14ac:dyDescent="0.25">
      <c r="A919" s="6" t="s">
        <v>652</v>
      </c>
      <c r="B919" s="6">
        <v>23540</v>
      </c>
      <c r="C919" s="6" t="s">
        <v>653</v>
      </c>
      <c r="D919" s="6" t="s">
        <v>2014</v>
      </c>
      <c r="E919" s="10">
        <v>0.29305555555555557</v>
      </c>
      <c r="F919" s="7">
        <v>14.00000000000003</v>
      </c>
      <c r="G919" s="7">
        <v>69.999999999999986</v>
      </c>
      <c r="H919" s="7">
        <v>173</v>
      </c>
    </row>
    <row r="920" spans="1:8" x14ac:dyDescent="0.25">
      <c r="A920" s="6" t="s">
        <v>424</v>
      </c>
      <c r="B920" s="6">
        <v>18860</v>
      </c>
      <c r="C920" s="6" t="s">
        <v>425</v>
      </c>
      <c r="D920" s="6" t="s">
        <v>2437</v>
      </c>
      <c r="E920" s="10">
        <v>0.28333333333333333</v>
      </c>
      <c r="F920" s="7">
        <v>18.000000000000014</v>
      </c>
      <c r="G920" s="7">
        <v>76.999999999999972</v>
      </c>
      <c r="H920" s="7">
        <v>189.99999999999997</v>
      </c>
    </row>
    <row r="921" spans="1:8" x14ac:dyDescent="0.25">
      <c r="A921" s="6" t="s">
        <v>246</v>
      </c>
      <c r="B921" s="6">
        <v>15060</v>
      </c>
      <c r="C921" s="6" t="s">
        <v>247</v>
      </c>
      <c r="D921" s="6" t="s">
        <v>2615</v>
      </c>
      <c r="E921" s="10">
        <v>0.28402777777777777</v>
      </c>
      <c r="F921" s="7">
        <v>8.999999999999968</v>
      </c>
      <c r="G921" s="7">
        <v>74.999999999999972</v>
      </c>
      <c r="H921" s="7">
        <v>142.00000000000006</v>
      </c>
    </row>
    <row r="922" spans="1:8" x14ac:dyDescent="0.25">
      <c r="A922" s="6" t="s">
        <v>196</v>
      </c>
      <c r="B922" s="6">
        <v>13980</v>
      </c>
      <c r="C922" s="6" t="s">
        <v>197</v>
      </c>
      <c r="D922" s="6" t="s">
        <v>2048</v>
      </c>
      <c r="E922" s="10">
        <v>0.28750000000000003</v>
      </c>
      <c r="F922" s="7">
        <v>11.999999999999957</v>
      </c>
      <c r="G922" s="7">
        <v>75.999999999999972</v>
      </c>
      <c r="H922" s="7">
        <v>184.99999999999997</v>
      </c>
    </row>
    <row r="923" spans="1:8" x14ac:dyDescent="0.25">
      <c r="A923" s="6" t="s">
        <v>1144</v>
      </c>
      <c r="B923" s="6">
        <v>33540</v>
      </c>
      <c r="C923" s="6" t="s">
        <v>1145</v>
      </c>
      <c r="D923" s="6" t="s">
        <v>2087</v>
      </c>
      <c r="E923" s="10">
        <v>0.29652777777777778</v>
      </c>
      <c r="F923" s="7">
        <v>9.9999999999999645</v>
      </c>
      <c r="G923" s="7">
        <v>62.000000000000014</v>
      </c>
      <c r="H923" s="7">
        <v>159.00000000000009</v>
      </c>
    </row>
    <row r="924" spans="1:8" x14ac:dyDescent="0.25">
      <c r="A924" s="6" t="s">
        <v>302</v>
      </c>
      <c r="B924" s="6">
        <v>16260</v>
      </c>
      <c r="C924" s="6" t="s">
        <v>303</v>
      </c>
      <c r="D924" s="6" t="s">
        <v>2779</v>
      </c>
      <c r="E924" s="10">
        <v>0.29444444444444445</v>
      </c>
      <c r="F924" s="7">
        <v>4.9999999999999822</v>
      </c>
      <c r="G924" s="7">
        <v>61.999999999999943</v>
      </c>
      <c r="H924" s="7">
        <v>160</v>
      </c>
    </row>
    <row r="925" spans="1:8" x14ac:dyDescent="0.25">
      <c r="A925" s="6" t="s">
        <v>1122</v>
      </c>
      <c r="B925" s="6">
        <v>33100</v>
      </c>
      <c r="C925" s="6" t="s">
        <v>1123</v>
      </c>
      <c r="D925" s="6" t="s">
        <v>2646</v>
      </c>
      <c r="E925" s="10">
        <v>0.28750000000000003</v>
      </c>
      <c r="F925" s="7">
        <v>23</v>
      </c>
      <c r="G925" s="7">
        <v>85.999999999999929</v>
      </c>
      <c r="H925" s="7">
        <v>160</v>
      </c>
    </row>
    <row r="926" spans="1:8" x14ac:dyDescent="0.25">
      <c r="A926" s="6" t="s">
        <v>952</v>
      </c>
      <c r="B926" s="6">
        <v>29700</v>
      </c>
      <c r="C926" s="6" t="s">
        <v>953</v>
      </c>
      <c r="D926" s="6" t="s">
        <v>2675</v>
      </c>
      <c r="E926" s="10">
        <v>0.29930555555555555</v>
      </c>
      <c r="F926" s="7">
        <v>12.000000000000037</v>
      </c>
      <c r="G926" s="7">
        <v>62.000000000000014</v>
      </c>
      <c r="H926" s="7">
        <v>139</v>
      </c>
    </row>
    <row r="927" spans="1:8" x14ac:dyDescent="0.25">
      <c r="A927" s="6" t="s">
        <v>788</v>
      </c>
      <c r="B927" s="6">
        <v>26340</v>
      </c>
      <c r="C927" s="6" t="s">
        <v>789</v>
      </c>
      <c r="D927" s="6" t="s">
        <v>2718</v>
      </c>
      <c r="E927" s="10">
        <v>0.30902777777777779</v>
      </c>
      <c r="F927" s="7">
        <v>-11.000000000000041</v>
      </c>
      <c r="G927" s="7">
        <v>43.000000000000007</v>
      </c>
      <c r="H927" s="7">
        <v>155</v>
      </c>
    </row>
    <row r="928" spans="1:8" x14ac:dyDescent="0.25">
      <c r="A928" s="6" t="s">
        <v>1270</v>
      </c>
      <c r="B928" s="6">
        <v>36180</v>
      </c>
      <c r="C928" s="6" t="s">
        <v>1271</v>
      </c>
      <c r="D928" s="6" t="s">
        <v>2426</v>
      </c>
      <c r="E928" s="10">
        <v>0.2722222222222222</v>
      </c>
      <c r="F928" s="7">
        <v>46.999999999999993</v>
      </c>
      <c r="G928" s="7">
        <v>102.00000000000004</v>
      </c>
      <c r="H928" s="7">
        <v>178</v>
      </c>
    </row>
    <row r="929" spans="1:8" x14ac:dyDescent="0.25">
      <c r="A929" s="6" t="s">
        <v>270</v>
      </c>
      <c r="B929" s="6">
        <v>15580</v>
      </c>
      <c r="C929" s="6" t="s">
        <v>271</v>
      </c>
      <c r="D929" s="6" t="s">
        <v>2279</v>
      </c>
      <c r="E929" s="10">
        <v>0.29236111111111113</v>
      </c>
      <c r="F929" s="7">
        <v>9.9999999999999645</v>
      </c>
      <c r="G929" s="7">
        <v>67</v>
      </c>
      <c r="H929" s="7">
        <v>176</v>
      </c>
    </row>
    <row r="930" spans="1:8" x14ac:dyDescent="0.25">
      <c r="A930" s="6" t="s">
        <v>94</v>
      </c>
      <c r="B930" s="6">
        <v>11820</v>
      </c>
      <c r="C930" s="6" t="s">
        <v>95</v>
      </c>
      <c r="D930" s="6" t="s">
        <v>2845</v>
      </c>
      <c r="E930" s="10">
        <v>0.28194444444444444</v>
      </c>
      <c r="F930" s="7">
        <v>24.999999999999993</v>
      </c>
      <c r="G930" s="7">
        <v>83.000000000000028</v>
      </c>
      <c r="H930" s="7">
        <v>195.00000000000009</v>
      </c>
    </row>
    <row r="931" spans="1:8" x14ac:dyDescent="0.25">
      <c r="A931" s="6" t="s">
        <v>512</v>
      </c>
      <c r="B931" s="6">
        <v>20580</v>
      </c>
      <c r="C931" s="6" t="s">
        <v>513</v>
      </c>
      <c r="D931" s="6" t="s">
        <v>2496</v>
      </c>
      <c r="E931" s="10">
        <v>0.30208333333333331</v>
      </c>
      <c r="F931" s="7">
        <v>0.99999999999999645</v>
      </c>
      <c r="G931" s="7">
        <v>56.000000000000036</v>
      </c>
      <c r="H931" s="7">
        <v>146.00000000000003</v>
      </c>
    </row>
    <row r="932" spans="1:8" x14ac:dyDescent="0.25">
      <c r="A932" s="6" t="s">
        <v>1554</v>
      </c>
      <c r="B932" s="6">
        <v>42100</v>
      </c>
      <c r="C932" s="6" t="s">
        <v>1555</v>
      </c>
      <c r="D932" s="6" t="s">
        <v>2665</v>
      </c>
      <c r="E932" s="10">
        <v>0.27777777777777779</v>
      </c>
      <c r="F932" s="7">
        <v>25.000000000000071</v>
      </c>
      <c r="G932" s="7">
        <v>95.999999999999972</v>
      </c>
      <c r="H932" s="7">
        <v>187.99999999999997</v>
      </c>
    </row>
    <row r="933" spans="1:8" x14ac:dyDescent="0.25">
      <c r="A933" s="6" t="s">
        <v>1662</v>
      </c>
      <c r="B933" s="6">
        <v>44300</v>
      </c>
      <c r="C933" s="6" t="s">
        <v>1663</v>
      </c>
      <c r="D933" s="6" t="s">
        <v>2292</v>
      </c>
      <c r="E933" s="10">
        <v>0.27986111111111112</v>
      </c>
      <c r="F933" s="7">
        <v>32.999999999999964</v>
      </c>
      <c r="G933" s="7">
        <v>91</v>
      </c>
      <c r="H933" s="7">
        <v>184</v>
      </c>
    </row>
    <row r="934" spans="1:8" x14ac:dyDescent="0.25">
      <c r="A934" s="6" t="s">
        <v>1242</v>
      </c>
      <c r="B934" s="6">
        <v>35620</v>
      </c>
      <c r="C934" s="6" t="s">
        <v>1243</v>
      </c>
      <c r="D934" s="6" t="s">
        <v>2861</v>
      </c>
      <c r="E934" s="10">
        <v>0.26944444444444443</v>
      </c>
      <c r="F934" s="7">
        <v>51.000000000000064</v>
      </c>
      <c r="G934" s="7">
        <v>119.99999999999997</v>
      </c>
      <c r="H934" s="7">
        <v>183</v>
      </c>
    </row>
    <row r="935" spans="1:8" x14ac:dyDescent="0.25">
      <c r="A935" s="6" t="s">
        <v>1008</v>
      </c>
      <c r="B935" s="6">
        <v>30860</v>
      </c>
      <c r="C935" s="6" t="s">
        <v>1009</v>
      </c>
      <c r="D935" s="6" t="s">
        <v>2067</v>
      </c>
      <c r="E935" s="10">
        <v>0.29097222222222224</v>
      </c>
      <c r="F935" s="7">
        <v>-7.9936057773011271E-14</v>
      </c>
      <c r="G935" s="7">
        <v>71</v>
      </c>
      <c r="H935" s="7">
        <v>182.00000000000009</v>
      </c>
    </row>
    <row r="936" spans="1:8" x14ac:dyDescent="0.25">
      <c r="A936" s="6" t="s">
        <v>318</v>
      </c>
      <c r="B936" s="6">
        <v>16580</v>
      </c>
      <c r="C936" s="6" t="s">
        <v>319</v>
      </c>
      <c r="D936" s="6" t="s">
        <v>2550</v>
      </c>
      <c r="E936" s="10">
        <v>0.2673611111111111</v>
      </c>
      <c r="F936" s="7">
        <v>53.999999999999972</v>
      </c>
      <c r="G936" s="7">
        <v>108.00000000000003</v>
      </c>
      <c r="H936" s="7">
        <v>212.99999999999994</v>
      </c>
    </row>
    <row r="937" spans="1:8" x14ac:dyDescent="0.25">
      <c r="A937" s="6" t="s">
        <v>898</v>
      </c>
      <c r="B937" s="6">
        <v>28620</v>
      </c>
      <c r="C937" s="6" t="s">
        <v>899</v>
      </c>
      <c r="D937" s="6" t="s">
        <v>2212</v>
      </c>
      <c r="E937" s="10">
        <v>0.27430555555555552</v>
      </c>
      <c r="F937" s="7">
        <v>36.000000000000028</v>
      </c>
      <c r="G937" s="7">
        <v>97.000000000000057</v>
      </c>
      <c r="H937" s="7">
        <v>162.00000000000006</v>
      </c>
    </row>
    <row r="938" spans="1:8" x14ac:dyDescent="0.25">
      <c r="A938" s="6" t="s">
        <v>1424</v>
      </c>
      <c r="B938" s="6">
        <v>39340</v>
      </c>
      <c r="C938" s="6" t="s">
        <v>1425</v>
      </c>
      <c r="D938" s="6" t="s">
        <v>2817</v>
      </c>
      <c r="E938" s="10">
        <v>0.29097222222222224</v>
      </c>
      <c r="F938" s="7">
        <v>8.999999999999968</v>
      </c>
      <c r="G938" s="7">
        <v>75.999999999999972</v>
      </c>
      <c r="H938" s="7">
        <v>175.99999999999994</v>
      </c>
    </row>
    <row r="939" spans="1:8" x14ac:dyDescent="0.25">
      <c r="A939" s="6" t="s">
        <v>1510</v>
      </c>
      <c r="B939" s="6">
        <v>41100</v>
      </c>
      <c r="C939" s="6" t="s">
        <v>1511</v>
      </c>
      <c r="D939" s="6" t="s">
        <v>2867</v>
      </c>
      <c r="E939" s="10">
        <v>0.29583333333333334</v>
      </c>
      <c r="F939" s="7">
        <v>-1.9999999999999929</v>
      </c>
      <c r="G939" s="7">
        <v>67</v>
      </c>
      <c r="H939" s="7">
        <v>160.00000000000006</v>
      </c>
    </row>
    <row r="940" spans="1:8" x14ac:dyDescent="0.25">
      <c r="A940" s="6" t="s">
        <v>1542</v>
      </c>
      <c r="B940" s="6">
        <v>41860</v>
      </c>
      <c r="C940" s="6" t="s">
        <v>1543</v>
      </c>
      <c r="D940" s="6" t="s">
        <v>2107</v>
      </c>
      <c r="E940" s="10">
        <v>0.27847222222222223</v>
      </c>
      <c r="F940" s="7">
        <v>38.000000000000028</v>
      </c>
      <c r="G940" s="7">
        <v>102.99999999999994</v>
      </c>
      <c r="H940" s="7">
        <v>172.99999999999994</v>
      </c>
    </row>
    <row r="941" spans="1:8" x14ac:dyDescent="0.25">
      <c r="A941" s="6" t="s">
        <v>418</v>
      </c>
      <c r="B941" s="6">
        <v>18700</v>
      </c>
      <c r="C941" s="6" t="s">
        <v>419</v>
      </c>
      <c r="D941" s="6" t="s">
        <v>2630</v>
      </c>
      <c r="E941" s="10">
        <v>0.28055555555555556</v>
      </c>
      <c r="F941" s="7">
        <v>34.999999999999957</v>
      </c>
      <c r="G941" s="7">
        <v>91</v>
      </c>
      <c r="H941" s="7">
        <v>174.00000000000003</v>
      </c>
    </row>
    <row r="942" spans="1:8" x14ac:dyDescent="0.25">
      <c r="A942" s="6" t="s">
        <v>1626</v>
      </c>
      <c r="B942" s="6">
        <v>43540</v>
      </c>
      <c r="C942" s="6" t="s">
        <v>1627</v>
      </c>
      <c r="D942" s="6" t="s">
        <v>2642</v>
      </c>
      <c r="E942" s="10">
        <v>0.27499999999999997</v>
      </c>
      <c r="F942" s="7">
        <v>45</v>
      </c>
      <c r="G942" s="7">
        <v>97.000000000000057</v>
      </c>
      <c r="H942" s="7">
        <v>162.00000000000014</v>
      </c>
    </row>
    <row r="943" spans="1:8" x14ac:dyDescent="0.25">
      <c r="A943" s="6" t="s">
        <v>564</v>
      </c>
      <c r="B943" s="6">
        <v>21700</v>
      </c>
      <c r="C943" s="6" t="s">
        <v>565</v>
      </c>
      <c r="D943" s="6" t="s">
        <v>2510</v>
      </c>
      <c r="E943" s="10">
        <v>0.28333333333333333</v>
      </c>
      <c r="F943" s="7">
        <v>29.999999999999972</v>
      </c>
      <c r="G943" s="7">
        <v>88.000000000000085</v>
      </c>
      <c r="H943" s="7">
        <v>172.00000000000003</v>
      </c>
    </row>
    <row r="944" spans="1:8" x14ac:dyDescent="0.25">
      <c r="A944" s="6" t="s">
        <v>964</v>
      </c>
      <c r="B944" s="6">
        <v>29940</v>
      </c>
      <c r="C944" s="6" t="s">
        <v>965</v>
      </c>
      <c r="D944" s="6" t="s">
        <v>2377</v>
      </c>
      <c r="E944" s="10">
        <v>0.28680555555555554</v>
      </c>
      <c r="F944" s="7">
        <v>25.999999999999986</v>
      </c>
      <c r="G944" s="7">
        <v>84.000000000000114</v>
      </c>
      <c r="H944" s="7">
        <v>229.99999999999997</v>
      </c>
    </row>
    <row r="945" spans="1:8" x14ac:dyDescent="0.25">
      <c r="A945" s="6" t="s">
        <v>896</v>
      </c>
      <c r="B945" s="6">
        <v>28580</v>
      </c>
      <c r="C945" s="6" t="s">
        <v>897</v>
      </c>
      <c r="D945" s="6" t="s">
        <v>2593</v>
      </c>
      <c r="E945" s="10">
        <v>0.29166666666666669</v>
      </c>
      <c r="F945" s="7">
        <v>14.999999999999947</v>
      </c>
      <c r="G945" s="7">
        <v>74.000000000000057</v>
      </c>
      <c r="H945" s="7">
        <v>153.00000000000003</v>
      </c>
    </row>
    <row r="946" spans="1:8" x14ac:dyDescent="0.25">
      <c r="A946" s="6" t="s">
        <v>294</v>
      </c>
      <c r="B946" s="6">
        <v>16060</v>
      </c>
      <c r="C946" s="6" t="s">
        <v>295</v>
      </c>
      <c r="D946" s="6" t="s">
        <v>2604</v>
      </c>
      <c r="E946" s="10">
        <v>0.26944444444444443</v>
      </c>
      <c r="F946" s="7">
        <v>55.999999999999957</v>
      </c>
      <c r="G946" s="7">
        <v>106.00000000000011</v>
      </c>
      <c r="H946" s="7">
        <v>243.00000000000009</v>
      </c>
    </row>
    <row r="947" spans="1:8" x14ac:dyDescent="0.25">
      <c r="A947" s="6" t="s">
        <v>98</v>
      </c>
      <c r="B947" s="6">
        <v>11900</v>
      </c>
      <c r="C947" s="6" t="s">
        <v>99</v>
      </c>
      <c r="D947" s="6" t="s">
        <v>2202</v>
      </c>
      <c r="E947" s="10">
        <v>0.29166666666666669</v>
      </c>
      <c r="F947" s="7">
        <v>17.999999999999936</v>
      </c>
      <c r="G947" s="7">
        <v>77.000000000000043</v>
      </c>
      <c r="H947" s="7">
        <v>212.00000000000006</v>
      </c>
    </row>
    <row r="948" spans="1:8" x14ac:dyDescent="0.25">
      <c r="A948" s="6" t="s">
        <v>222</v>
      </c>
      <c r="B948" s="6">
        <v>14500</v>
      </c>
      <c r="C948" s="6" t="s">
        <v>223</v>
      </c>
      <c r="D948" s="6" t="s">
        <v>2337</v>
      </c>
      <c r="E948" s="10">
        <v>0.27291666666666664</v>
      </c>
      <c r="F948" s="7">
        <v>47.999999999999986</v>
      </c>
      <c r="G948" s="7">
        <v>108.00000000000009</v>
      </c>
      <c r="H948" s="7">
        <v>185.00000000000006</v>
      </c>
    </row>
    <row r="949" spans="1:8" x14ac:dyDescent="0.25">
      <c r="A949" s="6" t="s">
        <v>1184</v>
      </c>
      <c r="B949" s="6">
        <v>34380</v>
      </c>
      <c r="C949" s="6" t="s">
        <v>1185</v>
      </c>
      <c r="D949" s="6" t="s">
        <v>2831</v>
      </c>
      <c r="E949" s="10">
        <v>0.2986111111111111</v>
      </c>
      <c r="F949" s="7">
        <v>3.9999999999999858</v>
      </c>
      <c r="G949" s="7">
        <v>66.000000000000085</v>
      </c>
      <c r="H949" s="7">
        <v>321.00000000000006</v>
      </c>
    </row>
    <row r="950" spans="1:8" x14ac:dyDescent="0.25">
      <c r="A950" s="6" t="s">
        <v>76</v>
      </c>
      <c r="B950" s="6">
        <v>11460</v>
      </c>
      <c r="C950" s="6" t="s">
        <v>77</v>
      </c>
      <c r="D950" s="6" t="s">
        <v>2846</v>
      </c>
      <c r="E950" s="10">
        <v>0.29583333333333334</v>
      </c>
      <c r="F950" s="7">
        <v>15.000000000000027</v>
      </c>
      <c r="G950" s="7">
        <v>79.000000000000043</v>
      </c>
      <c r="H950" s="7">
        <v>173</v>
      </c>
    </row>
    <row r="951" spans="1:8" x14ac:dyDescent="0.25">
      <c r="A951" s="6" t="s">
        <v>1546</v>
      </c>
      <c r="B951" s="6">
        <v>41940</v>
      </c>
      <c r="C951" s="6" t="s">
        <v>1547</v>
      </c>
      <c r="D951" s="6" t="s">
        <v>2579</v>
      </c>
      <c r="E951" s="10">
        <v>0.27777777777777779</v>
      </c>
      <c r="F951" s="7">
        <v>42.000000000000014</v>
      </c>
      <c r="G951" s="7">
        <v>107.99999999999994</v>
      </c>
      <c r="H951" s="7">
        <v>181</v>
      </c>
    </row>
    <row r="952" spans="1:8" x14ac:dyDescent="0.25">
      <c r="A952" s="6" t="s">
        <v>1428</v>
      </c>
      <c r="B952" s="6">
        <v>39420</v>
      </c>
      <c r="C952" s="6" t="s">
        <v>1429</v>
      </c>
      <c r="D952" s="6" t="s">
        <v>2451</v>
      </c>
      <c r="E952" s="10">
        <v>0.26319444444444445</v>
      </c>
      <c r="F952" s="7">
        <v>67.999999999999915</v>
      </c>
      <c r="G952" s="7">
        <v>122.99999999999996</v>
      </c>
      <c r="H952" s="7">
        <v>238.00000000000003</v>
      </c>
    </row>
    <row r="953" spans="1:8" x14ac:dyDescent="0.25">
      <c r="A953" s="6" t="s">
        <v>108</v>
      </c>
      <c r="B953" s="6">
        <v>12100</v>
      </c>
      <c r="C953" s="6" t="s">
        <v>109</v>
      </c>
      <c r="D953" s="6" t="s">
        <v>2179</v>
      </c>
      <c r="E953" s="10">
        <v>0.27083333333333331</v>
      </c>
      <c r="F953" s="7">
        <v>46.000000000000078</v>
      </c>
      <c r="G953" s="7">
        <v>119.99999999999997</v>
      </c>
      <c r="H953" s="7">
        <v>308.00000000000011</v>
      </c>
    </row>
    <row r="954" spans="1:8" x14ac:dyDescent="0.25">
      <c r="A954" s="6" t="s">
        <v>1788</v>
      </c>
      <c r="B954" s="6">
        <v>46820</v>
      </c>
      <c r="C954" s="6" t="s">
        <v>1789</v>
      </c>
      <c r="D954" s="6" t="s">
        <v>1990</v>
      </c>
      <c r="E954" s="10">
        <v>0.29097222222222224</v>
      </c>
      <c r="F954" s="7">
        <v>32.999999999999964</v>
      </c>
      <c r="G954" s="7">
        <v>84.999999999999858</v>
      </c>
      <c r="H954" s="7">
        <v>317.99999999999989</v>
      </c>
    </row>
    <row r="955" spans="1:8" x14ac:dyDescent="0.25">
      <c r="A955" s="6" t="s">
        <v>216</v>
      </c>
      <c r="B955" s="6">
        <v>14380</v>
      </c>
      <c r="C955" s="6" t="s">
        <v>217</v>
      </c>
      <c r="D955" s="6" t="s">
        <v>2811</v>
      </c>
      <c r="E955" s="10">
        <v>0.29097222222222224</v>
      </c>
      <c r="F955" s="7">
        <v>31.999999999999886</v>
      </c>
      <c r="G955" s="7">
        <v>92</v>
      </c>
      <c r="H955" s="7">
        <v>238.99999999999997</v>
      </c>
    </row>
    <row r="956" spans="1:8" x14ac:dyDescent="0.25">
      <c r="A956" s="6" t="s">
        <v>826</v>
      </c>
      <c r="B956" s="6">
        <v>27060</v>
      </c>
      <c r="C956" s="6" t="s">
        <v>827</v>
      </c>
      <c r="D956" s="6" t="s">
        <v>2566</v>
      </c>
      <c r="E956" s="10">
        <v>0.27569444444444446</v>
      </c>
      <c r="F956" s="7">
        <v>53.999999999999893</v>
      </c>
      <c r="G956" s="7">
        <v>120.00000000000004</v>
      </c>
      <c r="H956" s="7">
        <v>216.99999999999994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6"/>
  <sheetViews>
    <sheetView workbookViewId="0">
      <selection activeCell="B2" sqref="B2"/>
    </sheetView>
  </sheetViews>
  <sheetFormatPr defaultRowHeight="15" x14ac:dyDescent="0.25"/>
  <cols>
    <col min="1" max="1" width="29" bestFit="1" customWidth="1"/>
    <col min="2" max="2" width="18.140625" bestFit="1" customWidth="1"/>
  </cols>
  <sheetData>
    <row r="1" spans="1:9" s="6" customFormat="1" x14ac:dyDescent="0.25">
      <c r="A1" s="6" t="s">
        <v>2917</v>
      </c>
      <c r="B1" s="6" t="s">
        <v>3111</v>
      </c>
    </row>
    <row r="2" spans="1:9" x14ac:dyDescent="0.25">
      <c r="A2" s="6" t="s">
        <v>2097</v>
      </c>
      <c r="B2" s="2">
        <v>0.25416666666666665</v>
      </c>
      <c r="C2" s="2"/>
      <c r="D2" s="2"/>
      <c r="H2" s="6"/>
      <c r="I2" s="2"/>
    </row>
    <row r="3" spans="1:9" x14ac:dyDescent="0.25">
      <c r="A3" s="6" t="s">
        <v>2053</v>
      </c>
      <c r="B3" s="2">
        <v>0.25555555555555559</v>
      </c>
      <c r="C3" s="2"/>
      <c r="D3" s="2"/>
      <c r="H3" s="6"/>
      <c r="I3" s="2"/>
    </row>
    <row r="4" spans="1:9" x14ac:dyDescent="0.25">
      <c r="A4" s="6" t="s">
        <v>2449</v>
      </c>
      <c r="B4" s="2">
        <v>0.25694444444444448</v>
      </c>
      <c r="C4" s="2"/>
      <c r="D4" s="2"/>
      <c r="H4" s="6"/>
      <c r="I4" s="2"/>
    </row>
    <row r="5" spans="1:9" x14ac:dyDescent="0.25">
      <c r="A5" s="6" t="s">
        <v>2522</v>
      </c>
      <c r="B5" s="2">
        <v>0.25833333333333336</v>
      </c>
      <c r="C5" s="2"/>
      <c r="D5" s="2"/>
      <c r="H5" s="6"/>
      <c r="I5" s="2"/>
    </row>
    <row r="6" spans="1:9" x14ac:dyDescent="0.25">
      <c r="A6" s="6" t="s">
        <v>2812</v>
      </c>
      <c r="B6" s="2">
        <v>0.25833333333333336</v>
      </c>
      <c r="C6" s="2"/>
      <c r="D6" s="2"/>
      <c r="H6" s="6"/>
      <c r="I6" s="2"/>
    </row>
    <row r="7" spans="1:9" x14ac:dyDescent="0.25">
      <c r="A7" s="6" t="s">
        <v>2614</v>
      </c>
      <c r="B7" s="2">
        <v>0.2590277777777778</v>
      </c>
      <c r="C7" s="2"/>
      <c r="D7" s="2"/>
      <c r="H7" s="6"/>
      <c r="I7" s="2"/>
    </row>
    <row r="8" spans="1:9" x14ac:dyDescent="0.25">
      <c r="A8" s="6" t="s">
        <v>2658</v>
      </c>
      <c r="B8" s="2">
        <v>0.25833333333333336</v>
      </c>
      <c r="C8" s="2"/>
      <c r="D8" s="2"/>
      <c r="H8" s="6"/>
      <c r="I8" s="2"/>
    </row>
    <row r="9" spans="1:9" x14ac:dyDescent="0.25">
      <c r="A9" s="6" t="s">
        <v>2664</v>
      </c>
      <c r="B9" s="2">
        <v>0.2590277777777778</v>
      </c>
      <c r="C9" s="2"/>
      <c r="D9" s="2"/>
      <c r="H9" s="6"/>
      <c r="I9" s="2"/>
    </row>
    <row r="10" spans="1:9" x14ac:dyDescent="0.25">
      <c r="A10" s="6" t="s">
        <v>2858</v>
      </c>
      <c r="B10" s="2">
        <v>0.2590277777777778</v>
      </c>
      <c r="C10" s="2"/>
      <c r="D10" s="2"/>
      <c r="H10" s="6"/>
      <c r="I10" s="2"/>
    </row>
    <row r="11" spans="1:9" x14ac:dyDescent="0.25">
      <c r="A11" s="6" t="s">
        <v>2875</v>
      </c>
      <c r="B11" s="2">
        <v>0.2590277777777778</v>
      </c>
      <c r="C11" s="2"/>
      <c r="D11" s="2"/>
      <c r="H11" s="6"/>
      <c r="I11" s="2"/>
    </row>
    <row r="12" spans="1:9" x14ac:dyDescent="0.25">
      <c r="A12" s="6" t="s">
        <v>2640</v>
      </c>
      <c r="B12" s="2">
        <v>0.25972222222222224</v>
      </c>
      <c r="C12" s="2"/>
      <c r="D12" s="2"/>
      <c r="H12" s="6"/>
      <c r="I12" s="2"/>
    </row>
    <row r="13" spans="1:9" x14ac:dyDescent="0.25">
      <c r="A13" s="6" t="s">
        <v>2760</v>
      </c>
      <c r="B13" s="2">
        <v>0.25972222222222224</v>
      </c>
      <c r="C13" s="2"/>
      <c r="D13" s="2"/>
      <c r="H13" s="6"/>
      <c r="I13" s="2"/>
    </row>
    <row r="14" spans="1:9" x14ac:dyDescent="0.25">
      <c r="A14" s="6" t="s">
        <v>2764</v>
      </c>
      <c r="B14" s="2">
        <v>0.25972222222222224</v>
      </c>
      <c r="C14" s="2"/>
      <c r="D14" s="2"/>
      <c r="H14" s="6"/>
      <c r="I14" s="2"/>
    </row>
    <row r="15" spans="1:9" x14ac:dyDescent="0.25">
      <c r="A15" s="6" t="s">
        <v>2871</v>
      </c>
      <c r="B15" s="2">
        <v>0.25972222222222224</v>
      </c>
      <c r="C15" s="2"/>
      <c r="D15" s="2"/>
      <c r="H15" s="6"/>
      <c r="I15" s="2"/>
    </row>
    <row r="16" spans="1:9" x14ac:dyDescent="0.25">
      <c r="A16" s="6" t="s">
        <v>2033</v>
      </c>
      <c r="B16" s="2">
        <v>0.25972222222222224</v>
      </c>
      <c r="C16" s="2"/>
      <c r="D16" s="2"/>
      <c r="H16" s="6"/>
      <c r="I16" s="2"/>
    </row>
    <row r="17" spans="1:9" x14ac:dyDescent="0.25">
      <c r="A17" s="6" t="s">
        <v>2056</v>
      </c>
      <c r="B17" s="2">
        <v>0.26041666666666669</v>
      </c>
      <c r="C17" s="2"/>
      <c r="D17" s="2"/>
      <c r="H17" s="6"/>
      <c r="I17" s="2"/>
    </row>
    <row r="18" spans="1:9" x14ac:dyDescent="0.25">
      <c r="A18" s="6" t="s">
        <v>2070</v>
      </c>
      <c r="B18" s="2">
        <v>0.26041666666666669</v>
      </c>
      <c r="C18" s="2"/>
      <c r="D18" s="2"/>
      <c r="H18" s="6"/>
      <c r="I18" s="2"/>
    </row>
    <row r="19" spans="1:9" x14ac:dyDescent="0.25">
      <c r="A19" s="6" t="s">
        <v>2405</v>
      </c>
      <c r="B19" s="2">
        <v>0.26041666666666669</v>
      </c>
      <c r="C19" s="2"/>
      <c r="D19" s="2"/>
      <c r="H19" s="6"/>
      <c r="I19" s="2"/>
    </row>
    <row r="20" spans="1:9" x14ac:dyDescent="0.25">
      <c r="A20" s="6" t="s">
        <v>2441</v>
      </c>
      <c r="B20" s="2">
        <v>0.26041666666666669</v>
      </c>
      <c r="C20" s="2"/>
      <c r="D20" s="2"/>
      <c r="H20" s="6"/>
      <c r="I20" s="2"/>
    </row>
    <row r="21" spans="1:9" x14ac:dyDescent="0.25">
      <c r="A21" s="6" t="s">
        <v>2699</v>
      </c>
      <c r="B21" s="2">
        <v>0.26041666666666669</v>
      </c>
      <c r="C21" s="2"/>
      <c r="D21" s="2"/>
      <c r="H21" s="6"/>
      <c r="I21" s="2"/>
    </row>
    <row r="22" spans="1:9" x14ac:dyDescent="0.25">
      <c r="A22" s="6" t="s">
        <v>2701</v>
      </c>
      <c r="B22" s="2">
        <v>0.26041666666666669</v>
      </c>
      <c r="C22" s="2"/>
      <c r="D22" s="2"/>
      <c r="H22" s="6"/>
      <c r="I22" s="2"/>
    </row>
    <row r="23" spans="1:9" x14ac:dyDescent="0.25">
      <c r="A23" s="6" t="s">
        <v>2913</v>
      </c>
      <c r="B23" s="2">
        <v>0.26041666666666669</v>
      </c>
      <c r="C23" s="2"/>
      <c r="D23" s="2"/>
      <c r="H23" s="6"/>
      <c r="I23" s="2"/>
    </row>
    <row r="24" spans="1:9" x14ac:dyDescent="0.25">
      <c r="A24" s="6" t="s">
        <v>1974</v>
      </c>
      <c r="B24" s="2">
        <v>0.26111111111111113</v>
      </c>
      <c r="C24" s="2"/>
      <c r="D24" s="2"/>
      <c r="H24" s="6"/>
      <c r="I24" s="2"/>
    </row>
    <row r="25" spans="1:9" x14ac:dyDescent="0.25">
      <c r="A25" s="6" t="s">
        <v>1983</v>
      </c>
      <c r="B25" s="2">
        <v>0.26111111111111113</v>
      </c>
      <c r="C25" s="2"/>
      <c r="D25" s="2"/>
      <c r="H25" s="6"/>
      <c r="I25" s="2"/>
    </row>
    <row r="26" spans="1:9" x14ac:dyDescent="0.25">
      <c r="A26" s="6" t="s">
        <v>1991</v>
      </c>
      <c r="B26" s="2">
        <v>0.26041666666666669</v>
      </c>
      <c r="C26" s="2"/>
      <c r="D26" s="2"/>
      <c r="H26" s="6"/>
      <c r="I26" s="2"/>
    </row>
    <row r="27" spans="1:9" x14ac:dyDescent="0.25">
      <c r="A27" s="6" t="s">
        <v>2230</v>
      </c>
      <c r="B27" s="2">
        <v>0.26111111111111113</v>
      </c>
      <c r="C27" s="2"/>
      <c r="D27" s="2"/>
      <c r="H27" s="6"/>
      <c r="I27" s="2"/>
    </row>
    <row r="28" spans="1:9" x14ac:dyDescent="0.25">
      <c r="A28" s="6" t="s">
        <v>2411</v>
      </c>
      <c r="B28" s="2">
        <v>0.26111111111111113</v>
      </c>
      <c r="C28" s="2"/>
      <c r="D28" s="2"/>
      <c r="H28" s="6"/>
      <c r="I28" s="2"/>
    </row>
    <row r="29" spans="1:9" x14ac:dyDescent="0.25">
      <c r="A29" s="6" t="s">
        <v>2495</v>
      </c>
      <c r="B29" s="2">
        <v>0.26111111111111113</v>
      </c>
      <c r="C29" s="2"/>
      <c r="D29" s="2"/>
      <c r="H29" s="6"/>
      <c r="I29" s="2"/>
    </row>
    <row r="30" spans="1:9" x14ac:dyDescent="0.25">
      <c r="A30" s="6" t="s">
        <v>2613</v>
      </c>
      <c r="B30" s="2">
        <v>0.26111111111111113</v>
      </c>
      <c r="C30" s="2"/>
      <c r="D30" s="2"/>
      <c r="H30" s="6"/>
      <c r="I30" s="2"/>
    </row>
    <row r="31" spans="1:9" x14ac:dyDescent="0.25">
      <c r="A31" s="6" t="s">
        <v>2695</v>
      </c>
      <c r="B31" s="2">
        <v>0.26111111111111113</v>
      </c>
      <c r="C31" s="2"/>
      <c r="D31" s="2"/>
      <c r="H31" s="6"/>
      <c r="I31" s="2"/>
    </row>
    <row r="32" spans="1:9" x14ac:dyDescent="0.25">
      <c r="A32" s="6" t="s">
        <v>2757</v>
      </c>
      <c r="B32" s="2">
        <v>0.26111111111111113</v>
      </c>
      <c r="C32" s="2"/>
      <c r="D32" s="2"/>
      <c r="H32" s="6"/>
      <c r="I32" s="2"/>
    </row>
    <row r="33" spans="1:9" x14ac:dyDescent="0.25">
      <c r="A33" s="6" t="s">
        <v>2060</v>
      </c>
      <c r="B33" s="2">
        <v>0.26180555555555557</v>
      </c>
      <c r="C33" s="2"/>
      <c r="D33" s="2"/>
      <c r="H33" s="6"/>
      <c r="I33" s="2"/>
    </row>
    <row r="34" spans="1:9" x14ac:dyDescent="0.25">
      <c r="A34" s="6" t="s">
        <v>2081</v>
      </c>
      <c r="B34" s="2">
        <v>0.26180555555555557</v>
      </c>
      <c r="C34" s="2"/>
      <c r="D34" s="2"/>
      <c r="H34" s="6"/>
      <c r="I34" s="2"/>
    </row>
    <row r="35" spans="1:9" x14ac:dyDescent="0.25">
      <c r="A35" s="6" t="s">
        <v>2356</v>
      </c>
      <c r="B35" s="2">
        <v>0.26180555555555557</v>
      </c>
      <c r="C35" s="2"/>
      <c r="D35" s="2"/>
      <c r="H35" s="6"/>
      <c r="I35" s="2"/>
    </row>
    <row r="36" spans="1:9" x14ac:dyDescent="0.25">
      <c r="A36" s="6" t="s">
        <v>2368</v>
      </c>
      <c r="B36" s="2">
        <v>0.26180555555555557</v>
      </c>
      <c r="C36" s="2"/>
      <c r="D36" s="2"/>
      <c r="H36" s="6"/>
      <c r="I36" s="2"/>
    </row>
    <row r="37" spans="1:9" x14ac:dyDescent="0.25">
      <c r="A37" s="6" t="s">
        <v>2400</v>
      </c>
      <c r="B37" s="2">
        <v>0.26180555555555557</v>
      </c>
      <c r="C37" s="2"/>
      <c r="D37" s="2"/>
      <c r="H37" s="6"/>
      <c r="I37" s="2"/>
    </row>
    <row r="38" spans="1:9" x14ac:dyDescent="0.25">
      <c r="A38" s="6" t="s">
        <v>2511</v>
      </c>
      <c r="B38" s="2">
        <v>0.26180555555555557</v>
      </c>
      <c r="C38" s="2"/>
      <c r="D38" s="2"/>
      <c r="H38" s="6"/>
      <c r="I38" s="2"/>
    </row>
    <row r="39" spans="1:9" x14ac:dyDescent="0.25">
      <c r="A39" s="6" t="s">
        <v>2524</v>
      </c>
      <c r="B39" s="2">
        <v>0.26180555555555557</v>
      </c>
      <c r="C39" s="2"/>
      <c r="D39" s="2"/>
      <c r="H39" s="6"/>
      <c r="I39" s="2"/>
    </row>
    <row r="40" spans="1:9" x14ac:dyDescent="0.25">
      <c r="A40" s="6" t="s">
        <v>2612</v>
      </c>
      <c r="B40" s="2">
        <v>0.26180555555555557</v>
      </c>
      <c r="C40" s="2"/>
      <c r="D40" s="2"/>
      <c r="H40" s="6"/>
      <c r="I40" s="2"/>
    </row>
    <row r="41" spans="1:9" x14ac:dyDescent="0.25">
      <c r="A41" s="6" t="s">
        <v>2721</v>
      </c>
      <c r="B41" s="2">
        <v>0.26180555555555557</v>
      </c>
      <c r="C41" s="2"/>
      <c r="D41" s="2"/>
      <c r="H41" s="6"/>
      <c r="I41" s="2"/>
    </row>
    <row r="42" spans="1:9" x14ac:dyDescent="0.25">
      <c r="A42" s="6" t="s">
        <v>2755</v>
      </c>
      <c r="B42" s="2">
        <v>0.26180555555555557</v>
      </c>
      <c r="C42" s="2"/>
      <c r="D42" s="2"/>
      <c r="H42" s="6"/>
      <c r="I42" s="2"/>
    </row>
    <row r="43" spans="1:9" x14ac:dyDescent="0.25">
      <c r="A43" s="6" t="s">
        <v>2820</v>
      </c>
      <c r="B43" s="2">
        <v>0.26180555555555557</v>
      </c>
      <c r="C43" s="2"/>
      <c r="D43" s="2"/>
      <c r="H43" s="6"/>
      <c r="I43" s="2"/>
    </row>
    <row r="44" spans="1:9" x14ac:dyDescent="0.25">
      <c r="A44" s="6" t="s">
        <v>2024</v>
      </c>
      <c r="B44" s="2">
        <v>0.26250000000000001</v>
      </c>
      <c r="C44" s="2"/>
      <c r="D44" s="2"/>
      <c r="H44" s="6"/>
      <c r="I44" s="2"/>
    </row>
    <row r="45" spans="1:9" x14ac:dyDescent="0.25">
      <c r="A45" s="6" t="s">
        <v>2077</v>
      </c>
      <c r="B45" s="2">
        <v>0.26250000000000001</v>
      </c>
      <c r="C45" s="2"/>
      <c r="D45" s="2"/>
      <c r="H45" s="6"/>
      <c r="I45" s="2"/>
    </row>
    <row r="46" spans="1:9" x14ac:dyDescent="0.25">
      <c r="A46" s="6" t="s">
        <v>2108</v>
      </c>
      <c r="B46" s="2">
        <v>0.26250000000000001</v>
      </c>
      <c r="C46" s="2"/>
      <c r="D46" s="2"/>
      <c r="H46" s="6"/>
      <c r="I46" s="2"/>
    </row>
    <row r="47" spans="1:9" x14ac:dyDescent="0.25">
      <c r="A47" s="6" t="s">
        <v>2226</v>
      </c>
      <c r="B47" s="2">
        <v>0.26250000000000001</v>
      </c>
      <c r="C47" s="2"/>
      <c r="D47" s="2"/>
      <c r="H47" s="6"/>
      <c r="I47" s="2"/>
    </row>
    <row r="48" spans="1:9" x14ac:dyDescent="0.25">
      <c r="A48" s="6" t="s">
        <v>2231</v>
      </c>
      <c r="B48" s="2">
        <v>0.26180555555555557</v>
      </c>
      <c r="C48" s="2"/>
      <c r="D48" s="2"/>
      <c r="H48" s="6"/>
      <c r="I48" s="2"/>
    </row>
    <row r="49" spans="1:9" x14ac:dyDescent="0.25">
      <c r="A49" s="6" t="s">
        <v>2343</v>
      </c>
      <c r="B49" s="2">
        <v>0.26250000000000001</v>
      </c>
      <c r="C49" s="2"/>
      <c r="D49" s="2"/>
      <c r="H49" s="6"/>
      <c r="I49" s="2"/>
    </row>
    <row r="50" spans="1:9" x14ac:dyDescent="0.25">
      <c r="A50" s="6" t="s">
        <v>2568</v>
      </c>
      <c r="B50" s="2">
        <v>0.26250000000000001</v>
      </c>
      <c r="C50" s="2"/>
      <c r="D50" s="2"/>
      <c r="H50" s="6"/>
      <c r="I50" s="2"/>
    </row>
    <row r="51" spans="1:9" x14ac:dyDescent="0.25">
      <c r="A51" s="6" t="s">
        <v>2040</v>
      </c>
      <c r="B51" s="2">
        <v>0.26319444444444445</v>
      </c>
      <c r="C51" s="2"/>
      <c r="D51" s="2"/>
      <c r="H51" s="6"/>
      <c r="I51" s="2"/>
    </row>
    <row r="52" spans="1:9" x14ac:dyDescent="0.25">
      <c r="A52" s="6" t="s">
        <v>2043</v>
      </c>
      <c r="B52" s="2">
        <v>0.26319444444444445</v>
      </c>
      <c r="C52" s="2"/>
      <c r="D52" s="2"/>
      <c r="H52" s="6"/>
      <c r="I52" s="2"/>
    </row>
    <row r="53" spans="1:9" x14ac:dyDescent="0.25">
      <c r="A53" s="6" t="s">
        <v>2045</v>
      </c>
      <c r="B53" s="2">
        <v>0.26319444444444445</v>
      </c>
      <c r="C53" s="2"/>
      <c r="D53" s="2"/>
      <c r="H53" s="6"/>
      <c r="I53" s="2"/>
    </row>
    <row r="54" spans="1:9" x14ac:dyDescent="0.25">
      <c r="A54" s="6" t="s">
        <v>2269</v>
      </c>
      <c r="B54" s="2">
        <v>0.26319444444444445</v>
      </c>
      <c r="C54" s="2"/>
      <c r="D54" s="2"/>
      <c r="H54" s="6"/>
      <c r="I54" s="2"/>
    </row>
    <row r="55" spans="1:9" x14ac:dyDescent="0.25">
      <c r="A55" s="6" t="s">
        <v>2375</v>
      </c>
      <c r="B55" s="2">
        <v>0.26319444444444445</v>
      </c>
      <c r="C55" s="2"/>
      <c r="D55" s="2"/>
      <c r="H55" s="6"/>
      <c r="I55" s="2"/>
    </row>
    <row r="56" spans="1:9" x14ac:dyDescent="0.25">
      <c r="A56" s="6" t="s">
        <v>2407</v>
      </c>
      <c r="B56" s="2">
        <v>0.26319444444444445</v>
      </c>
      <c r="C56" s="2"/>
      <c r="D56" s="2"/>
      <c r="H56" s="6"/>
      <c r="I56" s="2"/>
    </row>
    <row r="57" spans="1:9" x14ac:dyDescent="0.25">
      <c r="A57" s="6" t="s">
        <v>2473</v>
      </c>
      <c r="B57" s="2">
        <v>0.26319444444444445</v>
      </c>
      <c r="C57" s="2"/>
      <c r="D57" s="2"/>
      <c r="H57" s="6"/>
      <c r="I57" s="2"/>
    </row>
    <row r="58" spans="1:9" x14ac:dyDescent="0.25">
      <c r="A58" s="6" t="s">
        <v>2508</v>
      </c>
      <c r="B58" s="2">
        <v>0.26319444444444445</v>
      </c>
      <c r="C58" s="2"/>
      <c r="D58" s="2"/>
      <c r="H58" s="6"/>
      <c r="I58" s="2"/>
    </row>
    <row r="59" spans="1:9" x14ac:dyDescent="0.25">
      <c r="A59" s="6" t="s">
        <v>2539</v>
      </c>
      <c r="B59" s="2">
        <v>0.26319444444444445</v>
      </c>
      <c r="C59" s="2"/>
      <c r="D59" s="2"/>
      <c r="H59" s="6"/>
      <c r="I59" s="2"/>
    </row>
    <row r="60" spans="1:9" x14ac:dyDescent="0.25">
      <c r="A60" s="6" t="s">
        <v>2003</v>
      </c>
      <c r="B60" s="2">
        <v>0.2638888888888889</v>
      </c>
      <c r="C60" s="2"/>
      <c r="D60" s="2"/>
      <c r="H60" s="6"/>
      <c r="I60" s="2"/>
    </row>
    <row r="61" spans="1:9" x14ac:dyDescent="0.25">
      <c r="A61" s="6" t="s">
        <v>2032</v>
      </c>
      <c r="B61" s="2">
        <v>0.2638888888888889</v>
      </c>
      <c r="C61" s="2"/>
      <c r="D61" s="2"/>
      <c r="H61" s="6"/>
      <c r="I61" s="2"/>
    </row>
    <row r="62" spans="1:9" x14ac:dyDescent="0.25">
      <c r="A62" s="6" t="s">
        <v>2078</v>
      </c>
      <c r="B62" s="2">
        <v>0.2638888888888889</v>
      </c>
      <c r="C62" s="2"/>
      <c r="D62" s="2"/>
      <c r="H62" s="6"/>
      <c r="I62" s="2"/>
    </row>
    <row r="63" spans="1:9" x14ac:dyDescent="0.25">
      <c r="A63" s="6" t="s">
        <v>2165</v>
      </c>
      <c r="B63" s="2">
        <v>0.2638888888888889</v>
      </c>
      <c r="C63" s="2"/>
      <c r="D63" s="2"/>
      <c r="H63" s="6"/>
      <c r="I63" s="2"/>
    </row>
    <row r="64" spans="1:9" x14ac:dyDescent="0.25">
      <c r="A64" s="6" t="s">
        <v>2312</v>
      </c>
      <c r="B64" s="2">
        <v>0.2638888888888889</v>
      </c>
      <c r="C64" s="2"/>
      <c r="D64" s="2"/>
      <c r="H64" s="6"/>
      <c r="I64" s="2"/>
    </row>
    <row r="65" spans="1:9" x14ac:dyDescent="0.25">
      <c r="A65" s="6" t="s">
        <v>2313</v>
      </c>
      <c r="B65" s="2">
        <v>0.2638888888888889</v>
      </c>
      <c r="C65" s="2"/>
      <c r="D65" s="2"/>
      <c r="H65" s="6"/>
      <c r="I65" s="2"/>
    </row>
    <row r="66" spans="1:9" x14ac:dyDescent="0.25">
      <c r="A66" s="6" t="s">
        <v>2329</v>
      </c>
      <c r="B66" s="2">
        <v>0.2638888888888889</v>
      </c>
      <c r="C66" s="2"/>
      <c r="D66" s="2"/>
      <c r="H66" s="6"/>
      <c r="I66" s="2"/>
    </row>
    <row r="67" spans="1:9" x14ac:dyDescent="0.25">
      <c r="A67" s="6" t="s">
        <v>2349</v>
      </c>
      <c r="B67" s="2">
        <v>0.2638888888888889</v>
      </c>
      <c r="C67" s="2"/>
      <c r="D67" s="2"/>
      <c r="H67" s="6"/>
      <c r="I67" s="2"/>
    </row>
    <row r="68" spans="1:9" x14ac:dyDescent="0.25">
      <c r="A68" s="6" t="s">
        <v>2366</v>
      </c>
      <c r="B68" s="2">
        <v>0.2638888888888889</v>
      </c>
      <c r="C68" s="2"/>
      <c r="D68" s="2"/>
      <c r="H68" s="6"/>
      <c r="I68" s="2"/>
    </row>
    <row r="69" spans="1:9" x14ac:dyDescent="0.25">
      <c r="A69" s="6" t="s">
        <v>2451</v>
      </c>
      <c r="B69" s="2">
        <v>0.26319444444444445</v>
      </c>
      <c r="C69" s="2"/>
      <c r="D69" s="2"/>
      <c r="H69" s="6"/>
      <c r="I69" s="2"/>
    </row>
    <row r="70" spans="1:9" x14ac:dyDescent="0.25">
      <c r="A70" s="6" t="s">
        <v>2608</v>
      </c>
      <c r="B70" s="2">
        <v>0.2638888888888889</v>
      </c>
      <c r="C70" s="2"/>
      <c r="D70" s="2"/>
      <c r="H70" s="6"/>
      <c r="I70" s="2"/>
    </row>
    <row r="71" spans="1:9" x14ac:dyDescent="0.25">
      <c r="A71" s="6" t="s">
        <v>2776</v>
      </c>
      <c r="B71" s="2">
        <v>0.2638888888888889</v>
      </c>
      <c r="C71" s="2"/>
      <c r="D71" s="2"/>
      <c r="H71" s="6"/>
      <c r="I71" s="2"/>
    </row>
    <row r="72" spans="1:9" x14ac:dyDescent="0.25">
      <c r="A72" s="6" t="s">
        <v>2123</v>
      </c>
      <c r="B72" s="2">
        <v>0.26458333333333334</v>
      </c>
      <c r="C72" s="2"/>
      <c r="D72" s="2"/>
      <c r="H72" s="6"/>
      <c r="I72" s="2"/>
    </row>
    <row r="73" spans="1:9" x14ac:dyDescent="0.25">
      <c r="A73" s="6" t="s">
        <v>2310</v>
      </c>
      <c r="B73" s="2">
        <v>0.26458333333333334</v>
      </c>
      <c r="C73" s="2"/>
      <c r="D73" s="2"/>
      <c r="H73" s="6"/>
      <c r="I73" s="2"/>
    </row>
    <row r="74" spans="1:9" x14ac:dyDescent="0.25">
      <c r="A74" s="6" t="s">
        <v>2318</v>
      </c>
      <c r="B74" s="2">
        <v>0.2638888888888889</v>
      </c>
      <c r="C74" s="2"/>
      <c r="D74" s="2"/>
      <c r="H74" s="6"/>
      <c r="I74" s="2"/>
    </row>
    <row r="75" spans="1:9" x14ac:dyDescent="0.25">
      <c r="A75" s="6" t="s">
        <v>2350</v>
      </c>
      <c r="B75" s="2">
        <v>0.26458333333333334</v>
      </c>
      <c r="C75" s="2"/>
      <c r="D75" s="2"/>
      <c r="H75" s="6"/>
      <c r="I75" s="2"/>
    </row>
    <row r="76" spans="1:9" x14ac:dyDescent="0.25">
      <c r="A76" s="6" t="s">
        <v>2380</v>
      </c>
      <c r="B76" s="2">
        <v>0.26458333333333334</v>
      </c>
      <c r="C76" s="2"/>
      <c r="D76" s="2"/>
      <c r="H76" s="6"/>
      <c r="I76" s="2"/>
    </row>
    <row r="77" spans="1:9" x14ac:dyDescent="0.25">
      <c r="A77" s="6" t="s">
        <v>2442</v>
      </c>
      <c r="B77" s="2">
        <v>0.26458333333333334</v>
      </c>
      <c r="C77" s="2"/>
      <c r="D77" s="2"/>
      <c r="H77" s="6"/>
      <c r="I77" s="2"/>
    </row>
    <row r="78" spans="1:9" x14ac:dyDescent="0.25">
      <c r="A78" s="6" t="s">
        <v>2443</v>
      </c>
      <c r="B78" s="2">
        <v>0.26458333333333334</v>
      </c>
      <c r="C78" s="2"/>
      <c r="D78" s="2"/>
      <c r="H78" s="6"/>
      <c r="I78" s="2"/>
    </row>
    <row r="79" spans="1:9" x14ac:dyDescent="0.25">
      <c r="A79" s="6" t="s">
        <v>2635</v>
      </c>
      <c r="B79" s="2">
        <v>0.26458333333333334</v>
      </c>
      <c r="C79" s="2"/>
      <c r="D79" s="2"/>
      <c r="H79" s="6"/>
      <c r="I79" s="2"/>
    </row>
    <row r="80" spans="1:9" x14ac:dyDescent="0.25">
      <c r="A80" s="6" t="s">
        <v>2683</v>
      </c>
      <c r="B80" s="2">
        <v>0.26458333333333334</v>
      </c>
      <c r="C80" s="2"/>
      <c r="D80" s="2"/>
      <c r="H80" s="6"/>
      <c r="I80" s="2"/>
    </row>
    <row r="81" spans="1:9" x14ac:dyDescent="0.25">
      <c r="A81" s="6" t="s">
        <v>2694</v>
      </c>
      <c r="B81" s="2">
        <v>0.26458333333333334</v>
      </c>
      <c r="C81" s="2"/>
      <c r="D81" s="2"/>
      <c r="H81" s="6"/>
      <c r="I81" s="2"/>
    </row>
    <row r="82" spans="1:9" x14ac:dyDescent="0.25">
      <c r="A82" s="6" t="s">
        <v>2789</v>
      </c>
      <c r="B82" s="2">
        <v>0.26458333333333334</v>
      </c>
      <c r="C82" s="2"/>
      <c r="D82" s="2"/>
      <c r="H82" s="6"/>
      <c r="I82" s="2"/>
    </row>
    <row r="83" spans="1:9" x14ac:dyDescent="0.25">
      <c r="A83" s="6" t="s">
        <v>2810</v>
      </c>
      <c r="B83" s="2">
        <v>0.26458333333333334</v>
      </c>
      <c r="C83" s="2"/>
      <c r="D83" s="2"/>
      <c r="H83" s="6"/>
      <c r="I83" s="2"/>
    </row>
    <row r="84" spans="1:9" x14ac:dyDescent="0.25">
      <c r="A84" s="6" t="s">
        <v>2885</v>
      </c>
      <c r="B84" s="2">
        <v>0.26458333333333334</v>
      </c>
      <c r="C84" s="2"/>
      <c r="D84" s="2"/>
      <c r="H84" s="6"/>
      <c r="I84" s="2"/>
    </row>
    <row r="85" spans="1:9" x14ac:dyDescent="0.25">
      <c r="A85" s="6" t="s">
        <v>2039</v>
      </c>
      <c r="B85" s="2">
        <v>0.26527777777777778</v>
      </c>
      <c r="C85" s="2"/>
      <c r="D85" s="2"/>
      <c r="H85" s="6"/>
      <c r="I85" s="2"/>
    </row>
    <row r="86" spans="1:9" x14ac:dyDescent="0.25">
      <c r="A86" s="6" t="s">
        <v>2110</v>
      </c>
      <c r="B86" s="2">
        <v>0.26527777777777778</v>
      </c>
      <c r="C86" s="2"/>
      <c r="D86" s="2"/>
      <c r="H86" s="6"/>
      <c r="I86" s="2"/>
    </row>
    <row r="87" spans="1:9" x14ac:dyDescent="0.25">
      <c r="A87" s="6" t="s">
        <v>2112</v>
      </c>
      <c r="B87" s="2">
        <v>0.26527777777777778</v>
      </c>
      <c r="C87" s="2"/>
      <c r="D87" s="2"/>
      <c r="H87" s="6"/>
      <c r="I87" s="2"/>
    </row>
    <row r="88" spans="1:9" x14ac:dyDescent="0.25">
      <c r="A88" s="6" t="s">
        <v>2162</v>
      </c>
      <c r="B88" s="2">
        <v>0.26458333333333334</v>
      </c>
      <c r="C88" s="2"/>
      <c r="D88" s="2"/>
      <c r="H88" s="6"/>
      <c r="I88" s="2"/>
    </row>
    <row r="89" spans="1:9" x14ac:dyDescent="0.25">
      <c r="A89" s="6" t="s">
        <v>2219</v>
      </c>
      <c r="B89" s="2">
        <v>0.26527777777777778</v>
      </c>
      <c r="C89" s="2"/>
      <c r="D89" s="2"/>
      <c r="H89" s="6"/>
      <c r="I89" s="2"/>
    </row>
    <row r="90" spans="1:9" x14ac:dyDescent="0.25">
      <c r="A90" s="6" t="s">
        <v>2268</v>
      </c>
      <c r="B90" s="2">
        <v>0.26527777777777778</v>
      </c>
      <c r="C90" s="2"/>
      <c r="D90" s="2"/>
      <c r="H90" s="6"/>
      <c r="I90" s="2"/>
    </row>
    <row r="91" spans="1:9" x14ac:dyDescent="0.25">
      <c r="A91" s="6" t="s">
        <v>2378</v>
      </c>
      <c r="B91" s="2">
        <v>0.26527777777777778</v>
      </c>
      <c r="C91" s="2"/>
      <c r="D91" s="2"/>
      <c r="H91" s="6"/>
      <c r="I91" s="2"/>
    </row>
    <row r="92" spans="1:9" x14ac:dyDescent="0.25">
      <c r="A92" s="6" t="s">
        <v>2389</v>
      </c>
      <c r="B92" s="2">
        <v>0.26527777777777778</v>
      </c>
      <c r="C92" s="2"/>
      <c r="D92" s="2"/>
      <c r="H92" s="6"/>
      <c r="I92" s="2"/>
    </row>
    <row r="93" spans="1:9" x14ac:dyDescent="0.25">
      <c r="A93" s="6" t="s">
        <v>2574</v>
      </c>
      <c r="B93" s="2">
        <v>0.26527777777777778</v>
      </c>
      <c r="C93" s="2"/>
      <c r="D93" s="2"/>
      <c r="H93" s="6"/>
      <c r="I93" s="2"/>
    </row>
    <row r="94" spans="1:9" x14ac:dyDescent="0.25">
      <c r="A94" s="6" t="s">
        <v>2588</v>
      </c>
      <c r="B94" s="2">
        <v>0.26527777777777778</v>
      </c>
      <c r="C94" s="2"/>
      <c r="D94" s="2"/>
      <c r="H94" s="6"/>
      <c r="I94" s="2"/>
    </row>
    <row r="95" spans="1:9" x14ac:dyDescent="0.25">
      <c r="A95" s="6" t="s">
        <v>2713</v>
      </c>
      <c r="B95" s="2">
        <v>0.26527777777777778</v>
      </c>
      <c r="C95" s="2"/>
      <c r="D95" s="2"/>
      <c r="H95" s="6"/>
      <c r="I95" s="2"/>
    </row>
    <row r="96" spans="1:9" x14ac:dyDescent="0.25">
      <c r="A96" s="6" t="s">
        <v>2734</v>
      </c>
      <c r="B96" s="2">
        <v>0.26527777777777778</v>
      </c>
      <c r="C96" s="2"/>
      <c r="D96" s="2"/>
      <c r="H96" s="6"/>
      <c r="I96" s="2"/>
    </row>
    <row r="97" spans="1:9" x14ac:dyDescent="0.25">
      <c r="A97" s="6" t="s">
        <v>2758</v>
      </c>
      <c r="B97" s="2">
        <v>0.26527777777777778</v>
      </c>
      <c r="C97" s="2"/>
      <c r="D97" s="2"/>
      <c r="H97" s="6"/>
      <c r="I97" s="2"/>
    </row>
    <row r="98" spans="1:9" x14ac:dyDescent="0.25">
      <c r="A98" s="6" t="s">
        <v>2815</v>
      </c>
      <c r="B98" s="2">
        <v>0.26527777777777778</v>
      </c>
      <c r="C98" s="2"/>
      <c r="D98" s="2"/>
      <c r="H98" s="6"/>
      <c r="I98" s="2"/>
    </row>
    <row r="99" spans="1:9" x14ac:dyDescent="0.25">
      <c r="A99" s="6" t="s">
        <v>2830</v>
      </c>
      <c r="B99" s="2">
        <v>0.26527777777777778</v>
      </c>
      <c r="C99" s="2"/>
      <c r="D99" s="2"/>
      <c r="H99" s="6"/>
      <c r="I99" s="2"/>
    </row>
    <row r="100" spans="1:9" x14ac:dyDescent="0.25">
      <c r="A100" s="6" t="s">
        <v>1965</v>
      </c>
      <c r="B100" s="2">
        <v>0.26597222222222222</v>
      </c>
      <c r="C100" s="2"/>
      <c r="D100" s="2"/>
      <c r="H100" s="6"/>
      <c r="I100" s="2"/>
    </row>
    <row r="101" spans="1:9" x14ac:dyDescent="0.25">
      <c r="A101" s="6" t="s">
        <v>2182</v>
      </c>
      <c r="B101" s="2">
        <v>0.26597222222222222</v>
      </c>
      <c r="C101" s="2"/>
      <c r="D101" s="2"/>
      <c r="H101" s="6"/>
      <c r="I101" s="2"/>
    </row>
    <row r="102" spans="1:9" x14ac:dyDescent="0.25">
      <c r="A102" s="6" t="s">
        <v>2183</v>
      </c>
      <c r="B102" s="2">
        <v>0.26597222222222222</v>
      </c>
      <c r="C102" s="2"/>
      <c r="D102" s="2"/>
      <c r="H102" s="6"/>
      <c r="I102" s="2"/>
    </row>
    <row r="103" spans="1:9" x14ac:dyDescent="0.25">
      <c r="A103" s="6" t="s">
        <v>2208</v>
      </c>
      <c r="B103" s="2">
        <v>0.26597222222222222</v>
      </c>
      <c r="C103" s="2"/>
      <c r="D103" s="2"/>
      <c r="H103" s="6"/>
      <c r="I103" s="2"/>
    </row>
    <row r="104" spans="1:9" x14ac:dyDescent="0.25">
      <c r="A104" s="6" t="s">
        <v>2271</v>
      </c>
      <c r="B104" s="2">
        <v>0.26597222222222222</v>
      </c>
      <c r="C104" s="2"/>
      <c r="D104" s="2"/>
      <c r="H104" s="6"/>
      <c r="I104" s="2"/>
    </row>
    <row r="105" spans="1:9" x14ac:dyDescent="0.25">
      <c r="A105" s="6" t="s">
        <v>2322</v>
      </c>
      <c r="B105" s="2">
        <v>0.26597222222222222</v>
      </c>
      <c r="C105" s="2"/>
      <c r="D105" s="2"/>
      <c r="H105" s="6"/>
      <c r="I105" s="2"/>
    </row>
    <row r="106" spans="1:9" x14ac:dyDescent="0.25">
      <c r="A106" s="6" t="s">
        <v>2330</v>
      </c>
      <c r="B106" s="2">
        <v>0.26597222222222222</v>
      </c>
      <c r="C106" s="2"/>
      <c r="D106" s="2"/>
      <c r="H106" s="6"/>
      <c r="I106" s="2"/>
    </row>
    <row r="107" spans="1:9" x14ac:dyDescent="0.25">
      <c r="A107" s="6" t="s">
        <v>2404</v>
      </c>
      <c r="B107" s="2">
        <v>0.26597222222222222</v>
      </c>
      <c r="C107" s="2"/>
      <c r="D107" s="2"/>
      <c r="H107" s="6"/>
      <c r="I107" s="2"/>
    </row>
    <row r="108" spans="1:9" x14ac:dyDescent="0.25">
      <c r="A108" s="6" t="s">
        <v>2722</v>
      </c>
      <c r="B108" s="2">
        <v>0.26597222222222222</v>
      </c>
      <c r="C108" s="2"/>
      <c r="D108" s="2"/>
      <c r="H108" s="6"/>
      <c r="I108" s="2"/>
    </row>
    <row r="109" spans="1:9" x14ac:dyDescent="0.25">
      <c r="A109" s="6" t="s">
        <v>2730</v>
      </c>
      <c r="B109" s="2">
        <v>0.26597222222222222</v>
      </c>
      <c r="C109" s="2"/>
      <c r="D109" s="2"/>
      <c r="H109" s="6"/>
      <c r="I109" s="2"/>
    </row>
    <row r="110" spans="1:9" x14ac:dyDescent="0.25">
      <c r="A110" s="6" t="s">
        <v>2741</v>
      </c>
      <c r="B110" s="2">
        <v>0.26597222222222222</v>
      </c>
      <c r="C110" s="2"/>
      <c r="D110" s="2"/>
      <c r="H110" s="6"/>
      <c r="I110" s="2"/>
    </row>
    <row r="111" spans="1:9" x14ac:dyDescent="0.25">
      <c r="A111" s="6" t="s">
        <v>2818</v>
      </c>
      <c r="B111" s="2">
        <v>0.26597222222222222</v>
      </c>
      <c r="C111" s="2"/>
      <c r="D111" s="2"/>
      <c r="H111" s="6"/>
      <c r="I111" s="2"/>
    </row>
    <row r="112" spans="1:9" x14ac:dyDescent="0.25">
      <c r="A112" s="6" t="s">
        <v>2850</v>
      </c>
      <c r="B112" s="2">
        <v>0.26597222222222222</v>
      </c>
      <c r="C112" s="2"/>
      <c r="D112" s="2"/>
      <c r="H112" s="6"/>
      <c r="I112" s="2"/>
    </row>
    <row r="113" spans="1:9" x14ac:dyDescent="0.25">
      <c r="A113" s="6" t="s">
        <v>2889</v>
      </c>
      <c r="B113" s="2">
        <v>0.26597222222222222</v>
      </c>
      <c r="C113" s="2"/>
      <c r="D113" s="2"/>
      <c r="H113" s="6"/>
      <c r="I113" s="2"/>
    </row>
    <row r="114" spans="1:9" x14ac:dyDescent="0.25">
      <c r="A114" s="6" t="s">
        <v>1964</v>
      </c>
      <c r="B114" s="2">
        <v>0.26666666666666666</v>
      </c>
      <c r="C114" s="2"/>
      <c r="D114" s="2"/>
      <c r="H114" s="6"/>
      <c r="I114" s="2"/>
    </row>
    <row r="115" spans="1:9" x14ac:dyDescent="0.25">
      <c r="A115" s="6" t="s">
        <v>1986</v>
      </c>
      <c r="B115" s="2">
        <v>0.26666666666666666</v>
      </c>
      <c r="C115" s="2"/>
      <c r="D115" s="2"/>
      <c r="H115" s="6"/>
      <c r="I115" s="2"/>
    </row>
    <row r="116" spans="1:9" x14ac:dyDescent="0.25">
      <c r="A116" s="6" t="s">
        <v>2156</v>
      </c>
      <c r="B116" s="2">
        <v>0.26666666666666666</v>
      </c>
      <c r="C116" s="2"/>
      <c r="D116" s="2"/>
      <c r="H116" s="6"/>
      <c r="I116" s="2"/>
    </row>
    <row r="117" spans="1:9" x14ac:dyDescent="0.25">
      <c r="A117" s="6" t="s">
        <v>2260</v>
      </c>
      <c r="B117" s="2">
        <v>0.26666666666666666</v>
      </c>
      <c r="C117" s="2"/>
      <c r="D117" s="2"/>
      <c r="H117" s="6"/>
      <c r="I117" s="2"/>
    </row>
    <row r="118" spans="1:9" x14ac:dyDescent="0.25">
      <c r="A118" s="6" t="s">
        <v>2609</v>
      </c>
      <c r="B118" s="2">
        <v>0.26666666666666666</v>
      </c>
      <c r="C118" s="2"/>
      <c r="D118" s="2"/>
      <c r="H118" s="6"/>
      <c r="I118" s="2"/>
    </row>
    <row r="119" spans="1:9" x14ac:dyDescent="0.25">
      <c r="A119" s="6" t="s">
        <v>2669</v>
      </c>
      <c r="B119" s="2">
        <v>0.26666666666666666</v>
      </c>
      <c r="C119" s="2"/>
      <c r="D119" s="2"/>
      <c r="H119" s="6"/>
      <c r="I119" s="2"/>
    </row>
    <row r="120" spans="1:9" x14ac:dyDescent="0.25">
      <c r="A120" s="6" t="s">
        <v>2670</v>
      </c>
      <c r="B120" s="2">
        <v>0.26666666666666666</v>
      </c>
      <c r="C120" s="2"/>
      <c r="D120" s="2"/>
      <c r="H120" s="6"/>
      <c r="I120" s="2"/>
    </row>
    <row r="121" spans="1:9" x14ac:dyDescent="0.25">
      <c r="A121" s="6" t="s">
        <v>2894</v>
      </c>
      <c r="B121" s="2">
        <v>0.26666666666666666</v>
      </c>
      <c r="C121" s="2"/>
      <c r="D121" s="2"/>
      <c r="H121" s="6"/>
      <c r="I121" s="2"/>
    </row>
    <row r="122" spans="1:9" x14ac:dyDescent="0.25">
      <c r="A122" s="6" t="s">
        <v>2131</v>
      </c>
      <c r="B122" s="2">
        <v>0.2673611111111111</v>
      </c>
      <c r="C122" s="2"/>
      <c r="D122" s="2"/>
      <c r="H122" s="6"/>
      <c r="I122" s="2"/>
    </row>
    <row r="123" spans="1:9" x14ac:dyDescent="0.25">
      <c r="A123" s="6" t="s">
        <v>2161</v>
      </c>
      <c r="B123" s="2">
        <v>0.2673611111111111</v>
      </c>
      <c r="C123" s="2"/>
      <c r="D123" s="2"/>
      <c r="H123" s="6"/>
      <c r="I123" s="2"/>
    </row>
    <row r="124" spans="1:9" x14ac:dyDescent="0.25">
      <c r="A124" s="6" t="s">
        <v>2198</v>
      </c>
      <c r="B124" s="2">
        <v>0.2673611111111111</v>
      </c>
      <c r="C124" s="2"/>
      <c r="D124" s="2"/>
      <c r="H124" s="6"/>
      <c r="I124" s="2"/>
    </row>
    <row r="125" spans="1:9" x14ac:dyDescent="0.25">
      <c r="A125" s="6" t="s">
        <v>2373</v>
      </c>
      <c r="B125" s="2">
        <v>0.2673611111111111</v>
      </c>
      <c r="C125" s="2"/>
      <c r="D125" s="2"/>
      <c r="H125" s="6"/>
      <c r="I125" s="2"/>
    </row>
    <row r="126" spans="1:9" x14ac:dyDescent="0.25">
      <c r="A126" s="6" t="s">
        <v>2550</v>
      </c>
      <c r="B126" s="2">
        <v>0.2673611111111111</v>
      </c>
      <c r="C126" s="2"/>
      <c r="D126" s="2"/>
      <c r="H126" s="6"/>
      <c r="I126" s="2"/>
    </row>
    <row r="127" spans="1:9" x14ac:dyDescent="0.25">
      <c r="A127" s="6" t="s">
        <v>2679</v>
      </c>
      <c r="B127" s="2">
        <v>0.2673611111111111</v>
      </c>
      <c r="C127" s="2"/>
      <c r="D127" s="2"/>
      <c r="H127" s="6"/>
      <c r="I127" s="2"/>
    </row>
    <row r="128" spans="1:9" x14ac:dyDescent="0.25">
      <c r="A128" s="6" t="s">
        <v>2737</v>
      </c>
      <c r="B128" s="2">
        <v>0.2673611111111111</v>
      </c>
      <c r="C128" s="2"/>
      <c r="D128" s="2"/>
      <c r="H128" s="6"/>
      <c r="I128" s="2"/>
    </row>
    <row r="129" spans="1:9" x14ac:dyDescent="0.25">
      <c r="A129" s="6" t="s">
        <v>2743</v>
      </c>
      <c r="B129" s="2">
        <v>0.2673611111111111</v>
      </c>
      <c r="C129" s="2"/>
      <c r="D129" s="2"/>
      <c r="H129" s="6"/>
      <c r="I129" s="2"/>
    </row>
    <row r="130" spans="1:9" x14ac:dyDescent="0.25">
      <c r="A130" s="6" t="s">
        <v>2804</v>
      </c>
      <c r="B130" s="2">
        <v>0.2673611111111111</v>
      </c>
      <c r="C130" s="2"/>
      <c r="D130" s="2"/>
      <c r="H130" s="6"/>
      <c r="I130" s="2"/>
    </row>
    <row r="131" spans="1:9" x14ac:dyDescent="0.25">
      <c r="A131" s="6" t="s">
        <v>2890</v>
      </c>
      <c r="B131" s="2">
        <v>0.2673611111111111</v>
      </c>
      <c r="C131" s="2"/>
      <c r="D131" s="2"/>
      <c r="H131" s="6"/>
      <c r="I131" s="2"/>
    </row>
    <row r="132" spans="1:9" x14ac:dyDescent="0.25">
      <c r="A132" s="6" t="s">
        <v>1970</v>
      </c>
      <c r="B132" s="2">
        <v>0.26805555555555555</v>
      </c>
      <c r="C132" s="2"/>
      <c r="D132" s="2"/>
      <c r="H132" s="6"/>
      <c r="I132" s="2"/>
    </row>
    <row r="133" spans="1:9" x14ac:dyDescent="0.25">
      <c r="A133" s="6" t="s">
        <v>1984</v>
      </c>
      <c r="B133" s="2">
        <v>0.2673611111111111</v>
      </c>
      <c r="C133" s="2"/>
      <c r="D133" s="2"/>
      <c r="H133" s="6"/>
      <c r="I133" s="2"/>
    </row>
    <row r="134" spans="1:9" x14ac:dyDescent="0.25">
      <c r="A134" s="6" t="s">
        <v>1992</v>
      </c>
      <c r="B134" s="2">
        <v>0.26805555555555555</v>
      </c>
      <c r="C134" s="2"/>
      <c r="D134" s="2"/>
      <c r="H134" s="6"/>
      <c r="I134" s="2"/>
    </row>
    <row r="135" spans="1:9" x14ac:dyDescent="0.25">
      <c r="A135" s="6" t="s">
        <v>2025</v>
      </c>
      <c r="B135" s="2">
        <v>0.2673611111111111</v>
      </c>
      <c r="C135" s="2"/>
      <c r="D135" s="2"/>
      <c r="H135" s="6"/>
      <c r="I135" s="2"/>
    </row>
    <row r="136" spans="1:9" x14ac:dyDescent="0.25">
      <c r="A136" s="6" t="s">
        <v>2089</v>
      </c>
      <c r="B136" s="2">
        <v>0.26805555555555555</v>
      </c>
      <c r="C136" s="2"/>
      <c r="D136" s="2"/>
      <c r="H136" s="6"/>
      <c r="I136" s="2"/>
    </row>
    <row r="137" spans="1:9" x14ac:dyDescent="0.25">
      <c r="A137" s="6" t="s">
        <v>2135</v>
      </c>
      <c r="B137" s="2">
        <v>0.26805555555555555</v>
      </c>
      <c r="C137" s="2"/>
      <c r="D137" s="2"/>
      <c r="H137" s="6"/>
      <c r="I137" s="2"/>
    </row>
    <row r="138" spans="1:9" x14ac:dyDescent="0.25">
      <c r="A138" s="6" t="s">
        <v>2228</v>
      </c>
      <c r="B138" s="2">
        <v>0.26805555555555555</v>
      </c>
      <c r="C138" s="2"/>
      <c r="D138" s="2"/>
      <c r="H138" s="6"/>
      <c r="I138" s="2"/>
    </row>
    <row r="139" spans="1:9" x14ac:dyDescent="0.25">
      <c r="A139" s="6" t="s">
        <v>2295</v>
      </c>
      <c r="B139" s="2">
        <v>0.26805555555555555</v>
      </c>
      <c r="C139" s="2"/>
      <c r="D139" s="2"/>
      <c r="H139" s="6"/>
      <c r="I139" s="2"/>
    </row>
    <row r="140" spans="1:9" x14ac:dyDescent="0.25">
      <c r="A140" s="6" t="s">
        <v>2314</v>
      </c>
      <c r="B140" s="2">
        <v>0.26805555555555555</v>
      </c>
      <c r="C140" s="2"/>
      <c r="D140" s="2"/>
      <c r="H140" s="6"/>
      <c r="I140" s="2"/>
    </row>
    <row r="141" spans="1:9" x14ac:dyDescent="0.25">
      <c r="A141" s="6" t="s">
        <v>2424</v>
      </c>
      <c r="B141" s="2">
        <v>0.26805555555555555</v>
      </c>
      <c r="C141" s="2"/>
      <c r="D141" s="2"/>
      <c r="H141" s="6"/>
      <c r="I141" s="2"/>
    </row>
    <row r="142" spans="1:9" x14ac:dyDescent="0.25">
      <c r="A142" s="6" t="s">
        <v>2494</v>
      </c>
      <c r="B142" s="2">
        <v>0.26805555555555555</v>
      </c>
      <c r="C142" s="2"/>
      <c r="D142" s="2"/>
      <c r="H142" s="6"/>
      <c r="I142" s="2"/>
    </row>
    <row r="143" spans="1:9" x14ac:dyDescent="0.25">
      <c r="A143" s="6" t="s">
        <v>2501</v>
      </c>
      <c r="B143" s="2">
        <v>0.26805555555555555</v>
      </c>
      <c r="C143" s="2"/>
      <c r="D143" s="2"/>
      <c r="H143" s="6"/>
      <c r="I143" s="2"/>
    </row>
    <row r="144" spans="1:9" x14ac:dyDescent="0.25">
      <c r="A144" s="6" t="s">
        <v>2513</v>
      </c>
      <c r="B144" s="2">
        <v>0.26805555555555555</v>
      </c>
      <c r="C144" s="2"/>
      <c r="D144" s="2"/>
      <c r="H144" s="6"/>
      <c r="I144" s="2"/>
    </row>
    <row r="145" spans="1:9" x14ac:dyDescent="0.25">
      <c r="A145" s="6" t="s">
        <v>2516</v>
      </c>
      <c r="B145" s="2">
        <v>0.26805555555555555</v>
      </c>
      <c r="C145" s="2"/>
      <c r="D145" s="2"/>
      <c r="H145" s="6"/>
      <c r="I145" s="2"/>
    </row>
    <row r="146" spans="1:9" x14ac:dyDescent="0.25">
      <c r="A146" s="6" t="s">
        <v>2589</v>
      </c>
      <c r="B146" s="2">
        <v>0.26805555555555555</v>
      </c>
      <c r="C146" s="2"/>
      <c r="D146" s="2"/>
      <c r="H146" s="6"/>
      <c r="I146" s="2"/>
    </row>
    <row r="147" spans="1:9" x14ac:dyDescent="0.25">
      <c r="A147" s="6" t="s">
        <v>2603</v>
      </c>
      <c r="B147" s="2">
        <v>0.2673611111111111</v>
      </c>
      <c r="C147" s="2"/>
      <c r="D147" s="2"/>
      <c r="H147" s="6"/>
      <c r="I147" s="2"/>
    </row>
    <row r="148" spans="1:9" x14ac:dyDescent="0.25">
      <c r="A148" s="6" t="s">
        <v>2625</v>
      </c>
      <c r="B148" s="2">
        <v>0.26805555555555555</v>
      </c>
      <c r="C148" s="2"/>
      <c r="D148" s="2"/>
      <c r="H148" s="6"/>
      <c r="I148" s="2"/>
    </row>
    <row r="149" spans="1:9" x14ac:dyDescent="0.25">
      <c r="A149" s="6" t="s">
        <v>2816</v>
      </c>
      <c r="B149" s="2">
        <v>0.26805555555555555</v>
      </c>
      <c r="C149" s="2"/>
      <c r="D149" s="2"/>
      <c r="H149" s="6"/>
      <c r="I149" s="2"/>
    </row>
    <row r="150" spans="1:9" x14ac:dyDescent="0.25">
      <c r="A150" s="6" t="s">
        <v>1963</v>
      </c>
      <c r="B150" s="2">
        <v>0.26874999999999999</v>
      </c>
      <c r="C150" s="2"/>
      <c r="D150" s="2"/>
      <c r="H150" s="6"/>
      <c r="I150" s="2"/>
    </row>
    <row r="151" spans="1:9" x14ac:dyDescent="0.25">
      <c r="A151" s="6" t="s">
        <v>1979</v>
      </c>
      <c r="B151" s="2">
        <v>0.26874999999999999</v>
      </c>
      <c r="C151" s="2"/>
      <c r="D151" s="2"/>
      <c r="H151" s="6"/>
      <c r="I151" s="2"/>
    </row>
    <row r="152" spans="1:9" x14ac:dyDescent="0.25">
      <c r="A152" s="6" t="s">
        <v>2133</v>
      </c>
      <c r="B152" s="2">
        <v>0.26874999999999999</v>
      </c>
      <c r="C152" s="2"/>
      <c r="D152" s="2"/>
      <c r="H152" s="6"/>
      <c r="I152" s="2"/>
    </row>
    <row r="153" spans="1:9" x14ac:dyDescent="0.25">
      <c r="A153" s="6" t="s">
        <v>2146</v>
      </c>
      <c r="B153" s="2">
        <v>0.26874999999999999</v>
      </c>
      <c r="C153" s="2"/>
      <c r="D153" s="2"/>
      <c r="H153" s="6"/>
      <c r="I153" s="2"/>
    </row>
    <row r="154" spans="1:9" x14ac:dyDescent="0.25">
      <c r="A154" s="6" t="s">
        <v>2251</v>
      </c>
      <c r="B154" s="2">
        <v>0.26874999999999999</v>
      </c>
      <c r="C154" s="2"/>
      <c r="D154" s="2"/>
      <c r="H154" s="6"/>
      <c r="I154" s="2"/>
    </row>
    <row r="155" spans="1:9" x14ac:dyDescent="0.25">
      <c r="A155" s="6" t="s">
        <v>2254</v>
      </c>
      <c r="B155" s="2">
        <v>0.26874999999999999</v>
      </c>
      <c r="C155" s="2"/>
      <c r="D155" s="2"/>
      <c r="H155" s="6"/>
      <c r="I155" s="2"/>
    </row>
    <row r="156" spans="1:9" x14ac:dyDescent="0.25">
      <c r="A156" s="6" t="s">
        <v>2332</v>
      </c>
      <c r="B156" s="2">
        <v>0.26874999999999999</v>
      </c>
      <c r="C156" s="2"/>
      <c r="D156" s="2"/>
      <c r="H156" s="6"/>
      <c r="I156" s="2"/>
    </row>
    <row r="157" spans="1:9" x14ac:dyDescent="0.25">
      <c r="A157" s="6" t="s">
        <v>2334</v>
      </c>
      <c r="B157" s="2">
        <v>0.26874999999999999</v>
      </c>
      <c r="C157" s="2"/>
      <c r="D157" s="2"/>
      <c r="H157" s="6"/>
      <c r="I157" s="2"/>
    </row>
    <row r="158" spans="1:9" x14ac:dyDescent="0.25">
      <c r="A158" s="6" t="s">
        <v>2402</v>
      </c>
      <c r="B158" s="2">
        <v>0.26874999999999999</v>
      </c>
      <c r="C158" s="2"/>
      <c r="D158" s="2"/>
      <c r="H158" s="6"/>
      <c r="I158" s="2"/>
    </row>
    <row r="159" spans="1:9" x14ac:dyDescent="0.25">
      <c r="A159" s="6" t="s">
        <v>2406</v>
      </c>
      <c r="B159" s="2">
        <v>0.26874999999999999</v>
      </c>
      <c r="C159" s="2"/>
      <c r="D159" s="2"/>
      <c r="H159" s="6"/>
      <c r="I159" s="2"/>
    </row>
    <row r="160" spans="1:9" x14ac:dyDescent="0.25">
      <c r="A160" s="6" t="s">
        <v>2450</v>
      </c>
      <c r="B160" s="2">
        <v>0.26874999999999999</v>
      </c>
      <c r="C160" s="2"/>
      <c r="D160" s="2"/>
      <c r="H160" s="6"/>
      <c r="I160" s="2"/>
    </row>
    <row r="161" spans="1:9" x14ac:dyDescent="0.25">
      <c r="A161" s="6" t="s">
        <v>2754</v>
      </c>
      <c r="B161" s="2">
        <v>0.26874999999999999</v>
      </c>
      <c r="C161" s="2"/>
      <c r="D161" s="2"/>
      <c r="H161" s="6"/>
      <c r="I161" s="2"/>
    </row>
    <row r="162" spans="1:9" x14ac:dyDescent="0.25">
      <c r="A162" s="6" t="s">
        <v>2759</v>
      </c>
      <c r="B162" s="2">
        <v>0.26874999999999999</v>
      </c>
      <c r="C162" s="2"/>
      <c r="D162" s="2"/>
      <c r="H162" s="6"/>
      <c r="I162" s="2"/>
    </row>
    <row r="163" spans="1:9" x14ac:dyDescent="0.25">
      <c r="A163" s="6" t="s">
        <v>2784</v>
      </c>
      <c r="B163" s="2">
        <v>0.26874999999999999</v>
      </c>
      <c r="C163" s="2"/>
      <c r="D163" s="2"/>
      <c r="H163" s="6"/>
      <c r="I163" s="2"/>
    </row>
    <row r="164" spans="1:9" x14ac:dyDescent="0.25">
      <c r="A164" s="6" t="s">
        <v>1998</v>
      </c>
      <c r="B164" s="2">
        <v>0.26944444444444443</v>
      </c>
      <c r="C164" s="2"/>
      <c r="D164" s="2"/>
      <c r="H164" s="6"/>
      <c r="I164" s="2"/>
    </row>
    <row r="165" spans="1:9" x14ac:dyDescent="0.25">
      <c r="A165" s="6" t="s">
        <v>2010</v>
      </c>
      <c r="B165" s="2">
        <v>0.26944444444444443</v>
      </c>
      <c r="C165" s="2"/>
      <c r="D165" s="2"/>
      <c r="H165" s="6"/>
      <c r="I165" s="2"/>
    </row>
    <row r="166" spans="1:9" x14ac:dyDescent="0.25">
      <c r="A166" s="6" t="s">
        <v>2026</v>
      </c>
      <c r="B166" s="2">
        <v>0.26944444444444443</v>
      </c>
      <c r="C166" s="2"/>
      <c r="D166" s="2"/>
      <c r="H166" s="6"/>
      <c r="I166" s="2"/>
    </row>
    <row r="167" spans="1:9" x14ac:dyDescent="0.25">
      <c r="A167" s="6" t="s">
        <v>2102</v>
      </c>
      <c r="B167" s="2">
        <v>0.26944444444444443</v>
      </c>
      <c r="C167" s="2"/>
      <c r="D167" s="2"/>
      <c r="H167" s="6"/>
      <c r="I167" s="2"/>
    </row>
    <row r="168" spans="1:9" x14ac:dyDescent="0.25">
      <c r="A168" s="6" t="s">
        <v>2119</v>
      </c>
      <c r="B168" s="2">
        <v>0.26944444444444443</v>
      </c>
      <c r="C168" s="2"/>
      <c r="D168" s="2"/>
      <c r="H168" s="6"/>
      <c r="I168" s="2"/>
    </row>
    <row r="169" spans="1:9" x14ac:dyDescent="0.25">
      <c r="A169" s="6" t="s">
        <v>2132</v>
      </c>
      <c r="B169" s="2">
        <v>0.26944444444444443</v>
      </c>
      <c r="C169" s="2"/>
      <c r="D169" s="2"/>
      <c r="H169" s="6"/>
      <c r="I169" s="2"/>
    </row>
    <row r="170" spans="1:9" x14ac:dyDescent="0.25">
      <c r="A170" s="6" t="s">
        <v>2152</v>
      </c>
      <c r="B170" s="2">
        <v>0.26944444444444443</v>
      </c>
      <c r="C170" s="2"/>
      <c r="D170" s="2"/>
      <c r="H170" s="6"/>
      <c r="I170" s="2"/>
    </row>
    <row r="171" spans="1:9" x14ac:dyDescent="0.25">
      <c r="A171" s="6" t="s">
        <v>2201</v>
      </c>
      <c r="B171" s="2">
        <v>0.26944444444444443</v>
      </c>
      <c r="C171" s="2"/>
      <c r="D171" s="2"/>
      <c r="H171" s="6"/>
      <c r="I171" s="2"/>
    </row>
    <row r="172" spans="1:9" x14ac:dyDescent="0.25">
      <c r="A172" s="6" t="s">
        <v>2256</v>
      </c>
      <c r="B172" s="2">
        <v>0.26944444444444443</v>
      </c>
      <c r="C172" s="2"/>
      <c r="D172" s="2"/>
      <c r="H172" s="6"/>
      <c r="I172" s="2"/>
    </row>
    <row r="173" spans="1:9" x14ac:dyDescent="0.25">
      <c r="A173" s="6" t="s">
        <v>2274</v>
      </c>
      <c r="B173" s="2">
        <v>0.26944444444444443</v>
      </c>
      <c r="C173" s="2"/>
      <c r="D173" s="2"/>
      <c r="H173" s="6"/>
      <c r="I173" s="2"/>
    </row>
    <row r="174" spans="1:9" x14ac:dyDescent="0.25">
      <c r="A174" s="6" t="s">
        <v>2358</v>
      </c>
      <c r="B174" s="2">
        <v>0.26944444444444443</v>
      </c>
      <c r="C174" s="2"/>
      <c r="D174" s="2"/>
      <c r="H174" s="6"/>
      <c r="I174" s="2"/>
    </row>
    <row r="175" spans="1:9" x14ac:dyDescent="0.25">
      <c r="A175" s="6" t="s">
        <v>2385</v>
      </c>
      <c r="B175" s="2">
        <v>0.26944444444444443</v>
      </c>
      <c r="C175" s="2"/>
      <c r="D175" s="2"/>
      <c r="H175" s="6"/>
      <c r="I175" s="2"/>
    </row>
    <row r="176" spans="1:9" x14ac:dyDescent="0.25">
      <c r="A176" s="6" t="s">
        <v>2466</v>
      </c>
      <c r="B176" s="2">
        <v>0.26944444444444443</v>
      </c>
      <c r="C176" s="2"/>
      <c r="D176" s="2"/>
      <c r="H176" s="6"/>
      <c r="I176" s="2"/>
    </row>
    <row r="177" spans="1:9" x14ac:dyDescent="0.25">
      <c r="A177" s="6" t="s">
        <v>2604</v>
      </c>
      <c r="B177" s="2">
        <v>0.26944444444444443</v>
      </c>
      <c r="C177" s="2"/>
      <c r="D177" s="2"/>
      <c r="H177" s="6"/>
      <c r="I177" s="2"/>
    </row>
    <row r="178" spans="1:9" x14ac:dyDescent="0.25">
      <c r="A178" s="6" t="s">
        <v>2619</v>
      </c>
      <c r="B178" s="2">
        <v>0.26944444444444443</v>
      </c>
      <c r="C178" s="2"/>
      <c r="D178" s="2"/>
      <c r="H178" s="6"/>
      <c r="I178" s="2"/>
    </row>
    <row r="179" spans="1:9" x14ac:dyDescent="0.25">
      <c r="A179" s="6" t="s">
        <v>2633</v>
      </c>
      <c r="B179" s="2">
        <v>0.26944444444444443</v>
      </c>
      <c r="C179" s="2"/>
      <c r="D179" s="2"/>
      <c r="H179" s="6"/>
      <c r="I179" s="2"/>
    </row>
    <row r="180" spans="1:9" x14ac:dyDescent="0.25">
      <c r="A180" s="6" t="s">
        <v>2740</v>
      </c>
      <c r="B180" s="2">
        <v>0.26944444444444443</v>
      </c>
      <c r="C180" s="2"/>
      <c r="D180" s="2"/>
      <c r="H180" s="6"/>
      <c r="I180" s="2"/>
    </row>
    <row r="181" spans="1:9" x14ac:dyDescent="0.25">
      <c r="A181" s="6" t="s">
        <v>2861</v>
      </c>
      <c r="B181" s="2">
        <v>0.26944444444444443</v>
      </c>
      <c r="C181" s="2"/>
      <c r="D181" s="2"/>
      <c r="H181" s="6"/>
      <c r="I181" s="2"/>
    </row>
    <row r="182" spans="1:9" x14ac:dyDescent="0.25">
      <c r="A182" s="6" t="s">
        <v>2879</v>
      </c>
      <c r="B182" s="2">
        <v>0.26874999999999999</v>
      </c>
      <c r="C182" s="2"/>
      <c r="D182" s="2"/>
      <c r="H182" s="6"/>
      <c r="I182" s="2"/>
    </row>
    <row r="183" spans="1:9" x14ac:dyDescent="0.25">
      <c r="A183" s="6" t="s">
        <v>1962</v>
      </c>
      <c r="B183" s="2">
        <v>0.26944444444444443</v>
      </c>
      <c r="C183" s="2"/>
      <c r="D183" s="2"/>
      <c r="H183" s="6"/>
      <c r="I183" s="2"/>
    </row>
    <row r="184" spans="1:9" x14ac:dyDescent="0.25">
      <c r="A184" s="6" t="s">
        <v>2009</v>
      </c>
      <c r="B184" s="2">
        <v>0.26944444444444443</v>
      </c>
      <c r="C184" s="2"/>
      <c r="D184" s="2"/>
      <c r="H184" s="6"/>
      <c r="I184" s="2"/>
    </row>
    <row r="185" spans="1:9" x14ac:dyDescent="0.25">
      <c r="A185" s="6" t="s">
        <v>2016</v>
      </c>
      <c r="B185" s="2">
        <v>0.27013888888888887</v>
      </c>
      <c r="C185" s="2"/>
      <c r="D185" s="2"/>
      <c r="H185" s="6"/>
      <c r="I185" s="2"/>
    </row>
    <row r="186" spans="1:9" x14ac:dyDescent="0.25">
      <c r="A186" s="6" t="s">
        <v>2021</v>
      </c>
      <c r="B186" s="2">
        <v>0.27013888888888887</v>
      </c>
      <c r="C186" s="2"/>
      <c r="D186" s="2"/>
      <c r="H186" s="6"/>
      <c r="I186" s="2"/>
    </row>
    <row r="187" spans="1:9" x14ac:dyDescent="0.25">
      <c r="A187" s="6" t="s">
        <v>2262</v>
      </c>
      <c r="B187" s="2">
        <v>0.27013888888888887</v>
      </c>
      <c r="C187" s="2"/>
      <c r="D187" s="2"/>
      <c r="H187" s="6"/>
      <c r="I187" s="2"/>
    </row>
    <row r="188" spans="1:9" x14ac:dyDescent="0.25">
      <c r="A188" s="6" t="s">
        <v>2299</v>
      </c>
      <c r="B188" s="2">
        <v>0.27013888888888887</v>
      </c>
      <c r="C188" s="2"/>
      <c r="D188" s="2"/>
      <c r="H188" s="6"/>
      <c r="I188" s="2"/>
    </row>
    <row r="189" spans="1:9" x14ac:dyDescent="0.25">
      <c r="A189" s="6" t="s">
        <v>2498</v>
      </c>
      <c r="B189" s="2">
        <v>0.27013888888888887</v>
      </c>
      <c r="C189" s="2"/>
      <c r="D189" s="2"/>
      <c r="H189" s="6"/>
      <c r="I189" s="2"/>
    </row>
    <row r="190" spans="1:9" x14ac:dyDescent="0.25">
      <c r="A190" s="6" t="s">
        <v>2528</v>
      </c>
      <c r="B190" s="2">
        <v>0.27013888888888887</v>
      </c>
      <c r="C190" s="2"/>
      <c r="D190" s="2"/>
      <c r="H190" s="6"/>
      <c r="I190" s="2"/>
    </row>
    <row r="191" spans="1:9" x14ac:dyDescent="0.25">
      <c r="A191" s="6" t="s">
        <v>2656</v>
      </c>
      <c r="B191" s="2">
        <v>0.27013888888888887</v>
      </c>
      <c r="C191" s="2"/>
      <c r="D191" s="2"/>
      <c r="H191" s="6"/>
      <c r="I191" s="2"/>
    </row>
    <row r="192" spans="1:9" x14ac:dyDescent="0.25">
      <c r="A192" s="6" t="s">
        <v>2708</v>
      </c>
      <c r="B192" s="2">
        <v>0.27013888888888887</v>
      </c>
      <c r="C192" s="2"/>
      <c r="D192" s="2"/>
      <c r="H192" s="6"/>
      <c r="I192" s="2"/>
    </row>
    <row r="193" spans="1:9" x14ac:dyDescent="0.25">
      <c r="A193" s="6" t="s">
        <v>2711</v>
      </c>
      <c r="B193" s="2">
        <v>0.27013888888888887</v>
      </c>
      <c r="C193" s="2"/>
      <c r="D193" s="2"/>
      <c r="H193" s="6"/>
      <c r="I193" s="2"/>
    </row>
    <row r="194" spans="1:9" x14ac:dyDescent="0.25">
      <c r="A194" s="6" t="s">
        <v>2798</v>
      </c>
      <c r="B194" s="2">
        <v>0.27013888888888887</v>
      </c>
      <c r="C194" s="2"/>
      <c r="D194" s="2"/>
      <c r="H194" s="6"/>
      <c r="I194" s="2"/>
    </row>
    <row r="195" spans="1:9" x14ac:dyDescent="0.25">
      <c r="A195" s="6" t="s">
        <v>2873</v>
      </c>
      <c r="B195" s="2">
        <v>0.27013888888888887</v>
      </c>
      <c r="C195" s="2"/>
      <c r="D195" s="2"/>
      <c r="H195" s="6"/>
      <c r="I195" s="2"/>
    </row>
    <row r="196" spans="1:9" x14ac:dyDescent="0.25">
      <c r="A196" s="6" t="s">
        <v>2050</v>
      </c>
      <c r="B196" s="2">
        <v>0.27083333333333331</v>
      </c>
      <c r="C196" s="2"/>
      <c r="D196" s="2"/>
      <c r="H196" s="6"/>
      <c r="I196" s="2"/>
    </row>
    <row r="197" spans="1:9" x14ac:dyDescent="0.25">
      <c r="A197" s="6" t="s">
        <v>2052</v>
      </c>
      <c r="B197" s="2">
        <v>0.27083333333333331</v>
      </c>
      <c r="C197" s="2"/>
      <c r="D197" s="2"/>
      <c r="H197" s="6"/>
      <c r="I197" s="2"/>
    </row>
    <row r="198" spans="1:9" x14ac:dyDescent="0.25">
      <c r="A198" s="6" t="s">
        <v>2179</v>
      </c>
      <c r="B198" s="2">
        <v>0.27083333333333331</v>
      </c>
      <c r="C198" s="2"/>
      <c r="D198" s="2"/>
      <c r="H198" s="6"/>
      <c r="I198" s="2"/>
    </row>
    <row r="199" spans="1:9" x14ac:dyDescent="0.25">
      <c r="A199" s="6" t="s">
        <v>2250</v>
      </c>
      <c r="B199" s="2">
        <v>0.27083333333333331</v>
      </c>
      <c r="C199" s="2"/>
      <c r="D199" s="2"/>
      <c r="H199" s="6"/>
      <c r="I199" s="2"/>
    </row>
    <row r="200" spans="1:9" x14ac:dyDescent="0.25">
      <c r="A200" s="6" t="s">
        <v>2276</v>
      </c>
      <c r="B200" s="2">
        <v>0.27083333333333331</v>
      </c>
      <c r="C200" s="2"/>
      <c r="D200" s="2"/>
      <c r="H200" s="6"/>
      <c r="I200" s="2"/>
    </row>
    <row r="201" spans="1:9" x14ac:dyDescent="0.25">
      <c r="A201" s="6" t="s">
        <v>2460</v>
      </c>
      <c r="B201" s="2">
        <v>0.27083333333333331</v>
      </c>
      <c r="C201" s="2"/>
      <c r="D201" s="2"/>
      <c r="H201" s="6"/>
      <c r="I201" s="2"/>
    </row>
    <row r="202" spans="1:9" x14ac:dyDescent="0.25">
      <c r="A202" s="6" t="s">
        <v>2567</v>
      </c>
      <c r="B202" s="2">
        <v>0.27083333333333331</v>
      </c>
      <c r="C202" s="2"/>
      <c r="D202" s="2"/>
      <c r="H202" s="6"/>
      <c r="I202" s="2"/>
    </row>
    <row r="203" spans="1:9" x14ac:dyDescent="0.25">
      <c r="A203" s="6" t="s">
        <v>2601</v>
      </c>
      <c r="B203" s="2">
        <v>0.27083333333333331</v>
      </c>
      <c r="C203" s="2"/>
      <c r="D203" s="2"/>
      <c r="H203" s="6"/>
      <c r="I203" s="2"/>
    </row>
    <row r="204" spans="1:9" x14ac:dyDescent="0.25">
      <c r="A204" s="6" t="s">
        <v>2693</v>
      </c>
      <c r="B204" s="2">
        <v>0.27013888888888887</v>
      </c>
      <c r="C204" s="2"/>
      <c r="D204" s="2"/>
      <c r="H204" s="6"/>
      <c r="I204" s="2"/>
    </row>
    <row r="205" spans="1:9" x14ac:dyDescent="0.25">
      <c r="A205" s="6" t="s">
        <v>2819</v>
      </c>
      <c r="B205" s="2">
        <v>0.27083333333333331</v>
      </c>
      <c r="C205" s="2"/>
      <c r="D205" s="2"/>
      <c r="H205" s="6"/>
      <c r="I205" s="2"/>
    </row>
    <row r="206" spans="1:9" x14ac:dyDescent="0.25">
      <c r="A206" s="6" t="s">
        <v>2821</v>
      </c>
      <c r="B206" s="2">
        <v>0.27083333333333331</v>
      </c>
      <c r="C206" s="2"/>
      <c r="D206" s="2"/>
      <c r="H206" s="6"/>
      <c r="I206" s="2"/>
    </row>
    <row r="207" spans="1:9" x14ac:dyDescent="0.25">
      <c r="A207" s="6" t="s">
        <v>2825</v>
      </c>
      <c r="B207" s="2">
        <v>0.27083333333333331</v>
      </c>
      <c r="C207" s="2"/>
      <c r="D207" s="2"/>
      <c r="H207" s="6"/>
      <c r="I207" s="2"/>
    </row>
    <row r="208" spans="1:9" x14ac:dyDescent="0.25">
      <c r="A208" s="6" t="s">
        <v>2855</v>
      </c>
      <c r="B208" s="2">
        <v>0.27083333333333331</v>
      </c>
      <c r="C208" s="2"/>
      <c r="D208" s="2"/>
      <c r="H208" s="6"/>
      <c r="I208" s="2"/>
    </row>
    <row r="209" spans="1:9" x14ac:dyDescent="0.25">
      <c r="A209" s="6" t="s">
        <v>2864</v>
      </c>
      <c r="B209" s="2">
        <v>0.27083333333333331</v>
      </c>
      <c r="C209" s="2"/>
      <c r="D209" s="2"/>
      <c r="H209" s="6"/>
      <c r="I209" s="2"/>
    </row>
    <row r="210" spans="1:9" x14ac:dyDescent="0.25">
      <c r="A210" s="6" t="s">
        <v>2034</v>
      </c>
      <c r="B210" s="2">
        <v>0.27152777777777776</v>
      </c>
      <c r="C210" s="2"/>
      <c r="D210" s="2"/>
      <c r="H210" s="6"/>
      <c r="I210" s="2"/>
    </row>
    <row r="211" spans="1:9" x14ac:dyDescent="0.25">
      <c r="A211" s="6" t="s">
        <v>2124</v>
      </c>
      <c r="B211" s="2">
        <v>0.27152777777777776</v>
      </c>
      <c r="C211" s="2"/>
      <c r="D211" s="2"/>
      <c r="H211" s="6"/>
      <c r="I211" s="2"/>
    </row>
    <row r="212" spans="1:9" x14ac:dyDescent="0.25">
      <c r="A212" s="6" t="s">
        <v>2128</v>
      </c>
      <c r="B212" s="2">
        <v>0.27152777777777776</v>
      </c>
      <c r="C212" s="2"/>
      <c r="D212" s="2"/>
      <c r="H212" s="6"/>
      <c r="I212" s="2"/>
    </row>
    <row r="213" spans="1:9" x14ac:dyDescent="0.25">
      <c r="A213" s="6" t="s">
        <v>2238</v>
      </c>
      <c r="B213" s="2">
        <v>0.27083333333333331</v>
      </c>
      <c r="C213" s="2"/>
      <c r="D213" s="2"/>
      <c r="H213" s="6"/>
      <c r="I213" s="2"/>
    </row>
    <row r="214" spans="1:9" x14ac:dyDescent="0.25">
      <c r="A214" s="6" t="s">
        <v>2438</v>
      </c>
      <c r="B214" s="2">
        <v>0.27152777777777776</v>
      </c>
      <c r="C214" s="2"/>
      <c r="D214" s="2"/>
      <c r="H214" s="6"/>
      <c r="I214" s="2"/>
    </row>
    <row r="215" spans="1:9" x14ac:dyDescent="0.25">
      <c r="A215" s="6" t="s">
        <v>2488</v>
      </c>
      <c r="B215" s="2">
        <v>0.27152777777777776</v>
      </c>
      <c r="C215" s="2"/>
      <c r="D215" s="2"/>
      <c r="H215" s="6"/>
      <c r="I215" s="2"/>
    </row>
    <row r="216" spans="1:9" x14ac:dyDescent="0.25">
      <c r="A216" s="6" t="s">
        <v>2490</v>
      </c>
      <c r="B216" s="2">
        <v>0.27152777777777776</v>
      </c>
      <c r="C216" s="2"/>
      <c r="D216" s="2"/>
      <c r="H216" s="6"/>
      <c r="I216" s="2"/>
    </row>
    <row r="217" spans="1:9" x14ac:dyDescent="0.25">
      <c r="A217" s="6" t="s">
        <v>2523</v>
      </c>
      <c r="B217" s="2">
        <v>0.27152777777777776</v>
      </c>
      <c r="C217" s="2"/>
      <c r="D217" s="2"/>
      <c r="H217" s="6"/>
      <c r="I217" s="2"/>
    </row>
    <row r="218" spans="1:9" x14ac:dyDescent="0.25">
      <c r="A218" s="6" t="s">
        <v>2562</v>
      </c>
      <c r="B218" s="2">
        <v>0.27152777777777776</v>
      </c>
      <c r="C218" s="2"/>
      <c r="D218" s="2"/>
      <c r="H218" s="6"/>
      <c r="I218" s="2"/>
    </row>
    <row r="219" spans="1:9" x14ac:dyDescent="0.25">
      <c r="A219" s="6" t="s">
        <v>2620</v>
      </c>
      <c r="B219" s="2">
        <v>0.27152777777777776</v>
      </c>
      <c r="C219" s="2"/>
      <c r="D219" s="2"/>
      <c r="H219" s="6"/>
      <c r="I219" s="2"/>
    </row>
    <row r="220" spans="1:9" x14ac:dyDescent="0.25">
      <c r="A220" s="6" t="s">
        <v>2628</v>
      </c>
      <c r="B220" s="2">
        <v>0.27152777777777776</v>
      </c>
      <c r="C220" s="2"/>
      <c r="D220" s="2"/>
      <c r="H220" s="6"/>
      <c r="I220" s="2"/>
    </row>
    <row r="221" spans="1:9" x14ac:dyDescent="0.25">
      <c r="A221" s="6" t="s">
        <v>2634</v>
      </c>
      <c r="B221" s="2">
        <v>0.27152777777777776</v>
      </c>
      <c r="C221" s="2"/>
      <c r="D221" s="2"/>
      <c r="H221" s="6"/>
      <c r="I221" s="2"/>
    </row>
    <row r="222" spans="1:9" x14ac:dyDescent="0.25">
      <c r="A222" s="6" t="s">
        <v>2787</v>
      </c>
      <c r="B222" s="2">
        <v>0.27152777777777776</v>
      </c>
      <c r="C222" s="2"/>
      <c r="D222" s="2"/>
      <c r="H222" s="6"/>
      <c r="I222" s="2"/>
    </row>
    <row r="223" spans="1:9" x14ac:dyDescent="0.25">
      <c r="A223" s="6" t="s">
        <v>2813</v>
      </c>
      <c r="B223" s="2">
        <v>0.27152777777777776</v>
      </c>
      <c r="C223" s="2"/>
      <c r="D223" s="2"/>
      <c r="H223" s="6"/>
      <c r="I223" s="2"/>
    </row>
    <row r="224" spans="1:9" x14ac:dyDescent="0.25">
      <c r="A224" s="6" t="s">
        <v>2866</v>
      </c>
      <c r="B224" s="2">
        <v>0.27083333333333331</v>
      </c>
      <c r="C224" s="2"/>
      <c r="D224" s="2"/>
      <c r="H224" s="6"/>
      <c r="I224" s="2"/>
    </row>
    <row r="225" spans="1:9" x14ac:dyDescent="0.25">
      <c r="A225" s="6" t="s">
        <v>2902</v>
      </c>
      <c r="B225" s="2">
        <v>0.27152777777777776</v>
      </c>
      <c r="C225" s="2"/>
      <c r="D225" s="2"/>
      <c r="H225" s="6"/>
      <c r="I225" s="2"/>
    </row>
    <row r="226" spans="1:9" x14ac:dyDescent="0.25">
      <c r="A226" s="6" t="s">
        <v>1988</v>
      </c>
      <c r="B226" s="2">
        <v>0.2722222222222222</v>
      </c>
      <c r="C226" s="2"/>
      <c r="D226" s="2"/>
      <c r="H226" s="6"/>
      <c r="I226" s="2"/>
    </row>
    <row r="227" spans="1:9" x14ac:dyDescent="0.25">
      <c r="A227" s="6" t="s">
        <v>2054</v>
      </c>
      <c r="B227" s="2">
        <v>0.2722222222222222</v>
      </c>
      <c r="C227" s="2"/>
      <c r="D227" s="2"/>
      <c r="H227" s="6"/>
      <c r="I227" s="2"/>
    </row>
    <row r="228" spans="1:9" x14ac:dyDescent="0.25">
      <c r="A228" s="6" t="s">
        <v>2055</v>
      </c>
      <c r="B228" s="2">
        <v>0.2722222222222222</v>
      </c>
      <c r="C228" s="2"/>
      <c r="D228" s="2"/>
      <c r="H228" s="6"/>
      <c r="I228" s="2"/>
    </row>
    <row r="229" spans="1:9" x14ac:dyDescent="0.25">
      <c r="A229" s="6" t="s">
        <v>2171</v>
      </c>
      <c r="B229" s="2">
        <v>0.2722222222222222</v>
      </c>
      <c r="C229" s="2"/>
      <c r="D229" s="2"/>
      <c r="H229" s="6"/>
      <c r="I229" s="2"/>
    </row>
    <row r="230" spans="1:9" x14ac:dyDescent="0.25">
      <c r="A230" s="6" t="s">
        <v>2192</v>
      </c>
      <c r="B230" s="2">
        <v>0.2722222222222222</v>
      </c>
      <c r="C230" s="2"/>
      <c r="D230" s="2"/>
      <c r="H230" s="6"/>
      <c r="I230" s="2"/>
    </row>
    <row r="231" spans="1:9" x14ac:dyDescent="0.25">
      <c r="A231" s="6" t="s">
        <v>2241</v>
      </c>
      <c r="B231" s="2">
        <v>0.2722222222222222</v>
      </c>
      <c r="C231" s="2"/>
      <c r="D231" s="2"/>
      <c r="H231" s="6"/>
      <c r="I231" s="2"/>
    </row>
    <row r="232" spans="1:9" x14ac:dyDescent="0.25">
      <c r="A232" s="6" t="s">
        <v>2275</v>
      </c>
      <c r="B232" s="2">
        <v>0.2722222222222222</v>
      </c>
      <c r="C232" s="2"/>
      <c r="D232" s="2"/>
      <c r="H232" s="6"/>
      <c r="I232" s="2"/>
    </row>
    <row r="233" spans="1:9" x14ac:dyDescent="0.25">
      <c r="A233" s="6" t="s">
        <v>2283</v>
      </c>
      <c r="B233" s="2">
        <v>0.2722222222222222</v>
      </c>
      <c r="C233" s="2"/>
      <c r="D233" s="2"/>
      <c r="H233" s="6"/>
      <c r="I233" s="2"/>
    </row>
    <row r="234" spans="1:9" x14ac:dyDescent="0.25">
      <c r="A234" s="6" t="s">
        <v>2325</v>
      </c>
      <c r="B234" s="2">
        <v>0.2722222222222222</v>
      </c>
      <c r="C234" s="2"/>
      <c r="D234" s="2"/>
      <c r="H234" s="6"/>
      <c r="I234" s="2"/>
    </row>
    <row r="235" spans="1:9" x14ac:dyDescent="0.25">
      <c r="A235" s="6" t="s">
        <v>2393</v>
      </c>
      <c r="B235" s="2">
        <v>0.2722222222222222</v>
      </c>
      <c r="C235" s="2"/>
      <c r="D235" s="2"/>
      <c r="H235" s="6"/>
      <c r="I235" s="2"/>
    </row>
    <row r="236" spans="1:9" x14ac:dyDescent="0.25">
      <c r="A236" s="6" t="s">
        <v>2479</v>
      </c>
      <c r="B236" s="2">
        <v>0.2722222222222222</v>
      </c>
      <c r="C236" s="2"/>
      <c r="D236" s="2"/>
      <c r="H236" s="6"/>
      <c r="I236" s="2"/>
    </row>
    <row r="237" spans="1:9" x14ac:dyDescent="0.25">
      <c r="A237" s="6" t="s">
        <v>2512</v>
      </c>
      <c r="B237" s="2">
        <v>0.2722222222222222</v>
      </c>
      <c r="C237" s="2"/>
      <c r="D237" s="2"/>
      <c r="H237" s="6"/>
      <c r="I237" s="2"/>
    </row>
    <row r="238" spans="1:9" x14ac:dyDescent="0.25">
      <c r="A238" s="6" t="s">
        <v>2607</v>
      </c>
      <c r="B238" s="2">
        <v>0.2722222222222222</v>
      </c>
      <c r="C238" s="2"/>
      <c r="D238" s="2"/>
      <c r="H238" s="6"/>
      <c r="I238" s="2"/>
    </row>
    <row r="239" spans="1:9" x14ac:dyDescent="0.25">
      <c r="A239" s="6" t="s">
        <v>2780</v>
      </c>
      <c r="B239" s="2">
        <v>0.2722222222222222</v>
      </c>
      <c r="C239" s="2"/>
      <c r="D239" s="2"/>
      <c r="H239" s="6"/>
      <c r="I239" s="2"/>
    </row>
    <row r="240" spans="1:9" x14ac:dyDescent="0.25">
      <c r="A240" s="6" t="s">
        <v>2808</v>
      </c>
      <c r="B240" s="2">
        <v>0.2722222222222222</v>
      </c>
      <c r="C240" s="2"/>
      <c r="D240" s="2"/>
      <c r="H240" s="6"/>
      <c r="I240" s="2"/>
    </row>
    <row r="241" spans="1:9" x14ac:dyDescent="0.25">
      <c r="A241" s="6" t="s">
        <v>2856</v>
      </c>
      <c r="B241" s="2">
        <v>0.2722222222222222</v>
      </c>
      <c r="C241" s="2"/>
      <c r="D241" s="2"/>
      <c r="H241" s="6"/>
      <c r="I241" s="2"/>
    </row>
    <row r="242" spans="1:9" x14ac:dyDescent="0.25">
      <c r="A242" s="6" t="s">
        <v>2863</v>
      </c>
      <c r="B242" s="2">
        <v>0.2722222222222222</v>
      </c>
      <c r="C242" s="2"/>
      <c r="D242" s="2"/>
      <c r="H242" s="6"/>
      <c r="I242" s="2"/>
    </row>
    <row r="243" spans="1:9" x14ac:dyDescent="0.25">
      <c r="A243" s="6" t="s">
        <v>2071</v>
      </c>
      <c r="B243" s="2">
        <v>0.27291666666666664</v>
      </c>
      <c r="C243" s="2"/>
      <c r="D243" s="2"/>
      <c r="H243" s="6"/>
      <c r="I243" s="2"/>
    </row>
    <row r="244" spans="1:9" x14ac:dyDescent="0.25">
      <c r="A244" s="6" t="s">
        <v>2111</v>
      </c>
      <c r="B244" s="2">
        <v>0.27291666666666664</v>
      </c>
      <c r="C244" s="2"/>
      <c r="D244" s="2"/>
      <c r="H244" s="6"/>
      <c r="I244" s="2"/>
    </row>
    <row r="245" spans="1:9" x14ac:dyDescent="0.25">
      <c r="A245" s="6" t="s">
        <v>2150</v>
      </c>
      <c r="B245" s="2">
        <v>0.27291666666666664</v>
      </c>
      <c r="C245" s="2"/>
      <c r="D245" s="2"/>
      <c r="H245" s="6"/>
      <c r="I245" s="2"/>
    </row>
    <row r="246" spans="1:9" x14ac:dyDescent="0.25">
      <c r="A246" s="6" t="s">
        <v>2158</v>
      </c>
      <c r="B246" s="2">
        <v>0.27291666666666664</v>
      </c>
      <c r="C246" s="2"/>
      <c r="D246" s="2"/>
      <c r="H246" s="6"/>
      <c r="I246" s="2"/>
    </row>
    <row r="247" spans="1:9" x14ac:dyDescent="0.25">
      <c r="A247" s="6" t="s">
        <v>2224</v>
      </c>
      <c r="B247" s="2">
        <v>0.27291666666666664</v>
      </c>
      <c r="C247" s="2"/>
      <c r="D247" s="2"/>
      <c r="H247" s="6"/>
      <c r="I247" s="2"/>
    </row>
    <row r="248" spans="1:9" x14ac:dyDescent="0.25">
      <c r="A248" s="6" t="s">
        <v>2253</v>
      </c>
      <c r="B248" s="2">
        <v>0.27291666666666664</v>
      </c>
      <c r="C248" s="2"/>
      <c r="D248" s="2"/>
      <c r="H248" s="6"/>
      <c r="I248" s="2"/>
    </row>
    <row r="249" spans="1:9" x14ac:dyDescent="0.25">
      <c r="A249" s="6" t="s">
        <v>2258</v>
      </c>
      <c r="B249" s="2">
        <v>0.27291666666666664</v>
      </c>
      <c r="C249" s="2"/>
      <c r="D249" s="2"/>
      <c r="H249" s="6"/>
      <c r="I249" s="2"/>
    </row>
    <row r="250" spans="1:9" x14ac:dyDescent="0.25">
      <c r="A250" s="6" t="s">
        <v>2337</v>
      </c>
      <c r="B250" s="2">
        <v>0.27291666666666664</v>
      </c>
      <c r="C250" s="2"/>
      <c r="D250" s="2"/>
      <c r="H250" s="6"/>
      <c r="I250" s="2"/>
    </row>
    <row r="251" spans="1:9" x14ac:dyDescent="0.25">
      <c r="A251" s="6" t="s">
        <v>2426</v>
      </c>
      <c r="B251" s="2">
        <v>0.2722222222222222</v>
      </c>
      <c r="C251" s="2"/>
      <c r="D251" s="2"/>
      <c r="H251" s="6"/>
      <c r="I251" s="2"/>
    </row>
    <row r="252" spans="1:9" x14ac:dyDescent="0.25">
      <c r="A252" s="6" t="s">
        <v>2471</v>
      </c>
      <c r="B252" s="2">
        <v>0.27291666666666664</v>
      </c>
      <c r="C252" s="2"/>
      <c r="D252" s="2"/>
      <c r="H252" s="6"/>
      <c r="I252" s="2"/>
    </row>
    <row r="253" spans="1:9" x14ac:dyDescent="0.25">
      <c r="A253" s="6" t="s">
        <v>2519</v>
      </c>
      <c r="B253" s="2">
        <v>0.27291666666666664</v>
      </c>
      <c r="C253" s="2"/>
      <c r="D253" s="2"/>
      <c r="H253" s="6"/>
      <c r="I253" s="2"/>
    </row>
    <row r="254" spans="1:9" x14ac:dyDescent="0.25">
      <c r="A254" s="6" t="s">
        <v>2585</v>
      </c>
      <c r="B254" s="2">
        <v>0.27291666666666664</v>
      </c>
      <c r="C254" s="2"/>
      <c r="D254" s="2"/>
      <c r="H254" s="6"/>
      <c r="I254" s="2"/>
    </row>
    <row r="255" spans="1:9" x14ac:dyDescent="0.25">
      <c r="A255" s="6" t="s">
        <v>2649</v>
      </c>
      <c r="B255" s="2">
        <v>0.27291666666666664</v>
      </c>
      <c r="C255" s="2"/>
      <c r="D255" s="2"/>
      <c r="H255" s="6"/>
      <c r="I255" s="2"/>
    </row>
    <row r="256" spans="1:9" x14ac:dyDescent="0.25">
      <c r="A256" s="6" t="s">
        <v>2706</v>
      </c>
      <c r="B256" s="2">
        <v>0.2722222222222222</v>
      </c>
      <c r="C256" s="2"/>
      <c r="D256" s="2"/>
      <c r="H256" s="6"/>
      <c r="I256" s="2"/>
    </row>
    <row r="257" spans="1:9" x14ac:dyDescent="0.25">
      <c r="A257" s="6" t="s">
        <v>2774</v>
      </c>
      <c r="B257" s="2">
        <v>0.27291666666666664</v>
      </c>
      <c r="C257" s="2"/>
      <c r="D257" s="2"/>
      <c r="H257" s="6"/>
      <c r="I257" s="2"/>
    </row>
    <row r="258" spans="1:9" x14ac:dyDescent="0.25">
      <c r="A258" s="6" t="s">
        <v>2822</v>
      </c>
      <c r="B258" s="2">
        <v>0.27291666666666664</v>
      </c>
      <c r="C258" s="2"/>
      <c r="D258" s="2"/>
      <c r="H258" s="6"/>
      <c r="I258" s="2"/>
    </row>
    <row r="259" spans="1:9" x14ac:dyDescent="0.25">
      <c r="A259" s="6" t="s">
        <v>2836</v>
      </c>
      <c r="B259" s="2">
        <v>0.2722222222222222</v>
      </c>
      <c r="C259" s="2"/>
      <c r="D259" s="2"/>
      <c r="H259" s="6"/>
      <c r="I259" s="2"/>
    </row>
    <row r="260" spans="1:9" x14ac:dyDescent="0.25">
      <c r="A260" s="6" t="s">
        <v>2857</v>
      </c>
      <c r="B260" s="2">
        <v>0.27291666666666664</v>
      </c>
      <c r="C260" s="2"/>
      <c r="D260" s="2"/>
      <c r="H260" s="6"/>
      <c r="I260" s="2"/>
    </row>
    <row r="261" spans="1:9" x14ac:dyDescent="0.25">
      <c r="A261" s="6" t="s">
        <v>2878</v>
      </c>
      <c r="B261" s="2">
        <v>0.27291666666666664</v>
      </c>
      <c r="C261" s="2"/>
      <c r="D261" s="2"/>
      <c r="H261" s="6"/>
      <c r="I261" s="2"/>
    </row>
    <row r="262" spans="1:9" x14ac:dyDescent="0.25">
      <c r="A262" s="6" t="s">
        <v>2881</v>
      </c>
      <c r="B262" s="2">
        <v>0.27291666666666664</v>
      </c>
      <c r="C262" s="2"/>
      <c r="D262" s="2"/>
      <c r="H262" s="6"/>
      <c r="I262" s="2"/>
    </row>
    <row r="263" spans="1:9" x14ac:dyDescent="0.25">
      <c r="A263" s="6" t="s">
        <v>1978</v>
      </c>
      <c r="B263" s="2">
        <v>0.27361111111111108</v>
      </c>
      <c r="C263" s="2"/>
      <c r="D263" s="2"/>
      <c r="H263" s="6"/>
      <c r="I263" s="2"/>
    </row>
    <row r="264" spans="1:9" x14ac:dyDescent="0.25">
      <c r="A264" s="6" t="s">
        <v>2091</v>
      </c>
      <c r="B264" s="2">
        <v>0.27361111111111108</v>
      </c>
      <c r="C264" s="2"/>
      <c r="D264" s="2"/>
      <c r="H264" s="6"/>
      <c r="I264" s="2"/>
    </row>
    <row r="265" spans="1:9" x14ac:dyDescent="0.25">
      <c r="A265" s="6" t="s">
        <v>2127</v>
      </c>
      <c r="B265" s="2">
        <v>0.27361111111111108</v>
      </c>
      <c r="C265" s="2"/>
      <c r="D265" s="2"/>
      <c r="H265" s="6"/>
      <c r="I265" s="2"/>
    </row>
    <row r="266" spans="1:9" x14ac:dyDescent="0.25">
      <c r="A266" s="6" t="s">
        <v>2164</v>
      </c>
      <c r="B266" s="2">
        <v>0.27361111111111108</v>
      </c>
      <c r="C266" s="2"/>
      <c r="D266" s="2"/>
      <c r="H266" s="6"/>
      <c r="I266" s="2"/>
    </row>
    <row r="267" spans="1:9" x14ac:dyDescent="0.25">
      <c r="A267" s="6" t="s">
        <v>2203</v>
      </c>
      <c r="B267" s="2">
        <v>0.27361111111111108</v>
      </c>
      <c r="C267" s="2"/>
      <c r="D267" s="2"/>
      <c r="H267" s="6"/>
      <c r="I267" s="2"/>
    </row>
    <row r="268" spans="1:9" x14ac:dyDescent="0.25">
      <c r="A268" s="6" t="s">
        <v>2215</v>
      </c>
      <c r="B268" s="2">
        <v>0.27361111111111108</v>
      </c>
      <c r="C268" s="2"/>
      <c r="D268" s="2"/>
      <c r="H268" s="6"/>
      <c r="I268" s="2"/>
    </row>
    <row r="269" spans="1:9" x14ac:dyDescent="0.25">
      <c r="A269" s="6" t="s">
        <v>2302</v>
      </c>
      <c r="B269" s="2">
        <v>0.27291666666666664</v>
      </c>
      <c r="C269" s="2"/>
      <c r="D269" s="2"/>
      <c r="H269" s="6"/>
      <c r="I269" s="2"/>
    </row>
    <row r="270" spans="1:9" x14ac:dyDescent="0.25">
      <c r="A270" s="6" t="s">
        <v>2342</v>
      </c>
      <c r="B270" s="2">
        <v>0.27361111111111108</v>
      </c>
      <c r="C270" s="2"/>
      <c r="D270" s="2"/>
      <c r="H270" s="6"/>
      <c r="I270" s="2"/>
    </row>
    <row r="271" spans="1:9" x14ac:dyDescent="0.25">
      <c r="A271" s="6" t="s">
        <v>2492</v>
      </c>
      <c r="B271" s="2">
        <v>0.27361111111111108</v>
      </c>
      <c r="C271" s="2"/>
      <c r="D271" s="2"/>
      <c r="H271" s="6"/>
      <c r="I271" s="2"/>
    </row>
    <row r="272" spans="1:9" x14ac:dyDescent="0.25">
      <c r="A272" s="6" t="s">
        <v>2500</v>
      </c>
      <c r="B272" s="2">
        <v>0.27361111111111108</v>
      </c>
      <c r="C272" s="2"/>
      <c r="D272" s="2"/>
      <c r="H272" s="6"/>
      <c r="I272" s="2"/>
    </row>
    <row r="273" spans="1:9" x14ac:dyDescent="0.25">
      <c r="A273" s="6" t="s">
        <v>2678</v>
      </c>
      <c r="B273" s="2">
        <v>0.27361111111111108</v>
      </c>
      <c r="C273" s="2"/>
      <c r="D273" s="2"/>
      <c r="H273" s="6"/>
      <c r="I273" s="2"/>
    </row>
    <row r="274" spans="1:9" x14ac:dyDescent="0.25">
      <c r="A274" s="6" t="s">
        <v>2717</v>
      </c>
      <c r="B274" s="2">
        <v>0.27361111111111108</v>
      </c>
      <c r="C274" s="2"/>
      <c r="D274" s="2"/>
      <c r="H274" s="6"/>
      <c r="I274" s="2"/>
    </row>
    <row r="275" spans="1:9" x14ac:dyDescent="0.25">
      <c r="A275" s="6" t="s">
        <v>2745</v>
      </c>
      <c r="B275" s="2">
        <v>0.27361111111111108</v>
      </c>
      <c r="C275" s="2"/>
      <c r="D275" s="2"/>
      <c r="H275" s="6"/>
      <c r="I275" s="2"/>
    </row>
    <row r="276" spans="1:9" x14ac:dyDescent="0.25">
      <c r="A276" s="6" t="s">
        <v>2823</v>
      </c>
      <c r="B276" s="2">
        <v>0.27361111111111108</v>
      </c>
      <c r="C276" s="2"/>
      <c r="D276" s="2"/>
      <c r="H276" s="6"/>
      <c r="I276" s="2"/>
    </row>
    <row r="277" spans="1:9" x14ac:dyDescent="0.25">
      <c r="A277" s="6" t="s">
        <v>2841</v>
      </c>
      <c r="B277" s="2">
        <v>0.27361111111111108</v>
      </c>
      <c r="C277" s="2"/>
      <c r="D277" s="2"/>
      <c r="H277" s="6"/>
      <c r="I277" s="2"/>
    </row>
    <row r="278" spans="1:9" x14ac:dyDescent="0.25">
      <c r="A278" s="6" t="s">
        <v>2896</v>
      </c>
      <c r="B278" s="2">
        <v>0.27361111111111108</v>
      </c>
      <c r="C278" s="2"/>
      <c r="D278" s="2"/>
      <c r="H278" s="6"/>
      <c r="I278" s="2"/>
    </row>
    <row r="279" spans="1:9" x14ac:dyDescent="0.25">
      <c r="A279" s="6" t="s">
        <v>2175</v>
      </c>
      <c r="B279" s="2">
        <v>0.27430555555555552</v>
      </c>
      <c r="C279" s="2"/>
      <c r="D279" s="2"/>
      <c r="H279" s="6"/>
      <c r="I279" s="2"/>
    </row>
    <row r="280" spans="1:9" x14ac:dyDescent="0.25">
      <c r="A280" s="6" t="s">
        <v>2212</v>
      </c>
      <c r="B280" s="2">
        <v>0.27430555555555552</v>
      </c>
      <c r="C280" s="2"/>
      <c r="D280" s="2"/>
      <c r="H280" s="6"/>
      <c r="I280" s="2"/>
    </row>
    <row r="281" spans="1:9" x14ac:dyDescent="0.25">
      <c r="A281" s="6" t="s">
        <v>2263</v>
      </c>
      <c r="B281" s="2">
        <v>0.27361111111111108</v>
      </c>
      <c r="C281" s="2"/>
      <c r="D281" s="2"/>
      <c r="H281" s="6"/>
      <c r="I281" s="2"/>
    </row>
    <row r="282" spans="1:9" x14ac:dyDescent="0.25">
      <c r="A282" s="6" t="s">
        <v>2289</v>
      </c>
      <c r="B282" s="2">
        <v>0.27430555555555552</v>
      </c>
      <c r="C282" s="2"/>
      <c r="D282" s="2"/>
      <c r="H282" s="6"/>
      <c r="I282" s="2"/>
    </row>
    <row r="283" spans="1:9" x14ac:dyDescent="0.25">
      <c r="A283" s="6" t="s">
        <v>2379</v>
      </c>
      <c r="B283" s="2">
        <v>0.27430555555555552</v>
      </c>
      <c r="C283" s="2"/>
      <c r="D283" s="2"/>
      <c r="H283" s="6"/>
      <c r="I283" s="2"/>
    </row>
    <row r="284" spans="1:9" x14ac:dyDescent="0.25">
      <c r="A284" s="6" t="s">
        <v>2394</v>
      </c>
      <c r="B284" s="2">
        <v>0.27430555555555552</v>
      </c>
      <c r="C284" s="2"/>
      <c r="D284" s="2"/>
      <c r="H284" s="6"/>
      <c r="I284" s="2"/>
    </row>
    <row r="285" spans="1:9" x14ac:dyDescent="0.25">
      <c r="A285" s="6" t="s">
        <v>2651</v>
      </c>
      <c r="B285" s="2">
        <v>0.27430555555555552</v>
      </c>
      <c r="C285" s="2"/>
      <c r="D285" s="2"/>
      <c r="H285" s="6"/>
      <c r="I285" s="2"/>
    </row>
    <row r="286" spans="1:9" x14ac:dyDescent="0.25">
      <c r="A286" s="6" t="s">
        <v>2688</v>
      </c>
      <c r="B286" s="2">
        <v>0.27430555555555552</v>
      </c>
      <c r="C286" s="2"/>
      <c r="D286" s="2"/>
      <c r="H286" s="6"/>
      <c r="I286" s="2"/>
    </row>
    <row r="287" spans="1:9" x14ac:dyDescent="0.25">
      <c r="A287" s="6" t="s">
        <v>2707</v>
      </c>
      <c r="B287" s="2">
        <v>0.27430555555555552</v>
      </c>
      <c r="C287" s="2"/>
      <c r="D287" s="2"/>
      <c r="H287" s="6"/>
      <c r="I287" s="2"/>
    </row>
    <row r="288" spans="1:9" x14ac:dyDescent="0.25">
      <c r="A288" s="6" t="s">
        <v>2714</v>
      </c>
      <c r="B288" s="2">
        <v>0.27430555555555552</v>
      </c>
      <c r="C288" s="2"/>
      <c r="D288" s="2"/>
      <c r="H288" s="6"/>
      <c r="I288" s="2"/>
    </row>
    <row r="289" spans="1:9" x14ac:dyDescent="0.25">
      <c r="A289" s="6" t="s">
        <v>2851</v>
      </c>
      <c r="B289" s="2">
        <v>0.27430555555555552</v>
      </c>
      <c r="C289" s="2"/>
      <c r="D289" s="2"/>
      <c r="H289" s="6"/>
      <c r="I289" s="2"/>
    </row>
    <row r="290" spans="1:9" x14ac:dyDescent="0.25">
      <c r="A290" s="6" t="s">
        <v>2900</v>
      </c>
      <c r="B290" s="2">
        <v>0.27430555555555552</v>
      </c>
      <c r="C290" s="2"/>
      <c r="D290" s="2"/>
      <c r="H290" s="6"/>
      <c r="I290" s="2"/>
    </row>
    <row r="291" spans="1:9" x14ac:dyDescent="0.25">
      <c r="A291" s="6" t="s">
        <v>2901</v>
      </c>
      <c r="B291" s="2">
        <v>0.27430555555555552</v>
      </c>
      <c r="C291" s="2"/>
      <c r="D291" s="2"/>
      <c r="H291" s="6"/>
      <c r="I291" s="2"/>
    </row>
    <row r="292" spans="1:9" x14ac:dyDescent="0.25">
      <c r="A292" s="6" t="s">
        <v>2907</v>
      </c>
      <c r="B292" s="2">
        <v>0.27430555555555552</v>
      </c>
      <c r="C292" s="2"/>
      <c r="D292" s="2"/>
      <c r="H292" s="6"/>
      <c r="I292" s="2"/>
    </row>
    <row r="293" spans="1:9" x14ac:dyDescent="0.25">
      <c r="A293" s="6" t="s">
        <v>1994</v>
      </c>
      <c r="B293" s="2">
        <v>0.27499999999999997</v>
      </c>
      <c r="C293" s="2"/>
      <c r="D293" s="2"/>
      <c r="H293" s="6"/>
      <c r="I293" s="2"/>
    </row>
    <row r="294" spans="1:9" x14ac:dyDescent="0.25">
      <c r="A294" s="6" t="s">
        <v>1997</v>
      </c>
      <c r="B294" s="2">
        <v>0.27499999999999997</v>
      </c>
      <c r="C294" s="2"/>
      <c r="D294" s="2"/>
      <c r="H294" s="6"/>
      <c r="I294" s="2"/>
    </row>
    <row r="295" spans="1:9" x14ac:dyDescent="0.25">
      <c r="A295" s="6" t="s">
        <v>2064</v>
      </c>
      <c r="B295" s="2">
        <v>0.27499999999999997</v>
      </c>
      <c r="C295" s="2"/>
      <c r="D295" s="2"/>
      <c r="H295" s="6"/>
      <c r="I295" s="2"/>
    </row>
    <row r="296" spans="1:9" x14ac:dyDescent="0.25">
      <c r="A296" s="6" t="s">
        <v>2075</v>
      </c>
      <c r="B296" s="2">
        <v>0.27499999999999997</v>
      </c>
      <c r="C296" s="2"/>
      <c r="D296" s="2"/>
      <c r="H296" s="6"/>
      <c r="I296" s="2"/>
    </row>
    <row r="297" spans="1:9" x14ac:dyDescent="0.25">
      <c r="A297" s="6" t="s">
        <v>2082</v>
      </c>
      <c r="B297" s="2">
        <v>0.27499999999999997</v>
      </c>
      <c r="C297" s="2"/>
      <c r="D297" s="2"/>
      <c r="H297" s="6"/>
      <c r="I297" s="2"/>
    </row>
    <row r="298" spans="1:9" x14ac:dyDescent="0.25">
      <c r="A298" s="6" t="s">
        <v>2085</v>
      </c>
      <c r="B298" s="2">
        <v>0.27499999999999997</v>
      </c>
      <c r="C298" s="2"/>
      <c r="D298" s="2"/>
      <c r="H298" s="6"/>
      <c r="I298" s="2"/>
    </row>
    <row r="299" spans="1:9" x14ac:dyDescent="0.25">
      <c r="A299" s="6" t="s">
        <v>2155</v>
      </c>
      <c r="B299" s="2">
        <v>0.27499999999999997</v>
      </c>
      <c r="C299" s="2"/>
      <c r="D299" s="2"/>
      <c r="H299" s="6"/>
      <c r="I299" s="2"/>
    </row>
    <row r="300" spans="1:9" x14ac:dyDescent="0.25">
      <c r="A300" s="6" t="s">
        <v>2210</v>
      </c>
      <c r="B300" s="2">
        <v>0.27499999999999997</v>
      </c>
      <c r="C300" s="2"/>
      <c r="D300" s="2"/>
      <c r="H300" s="6"/>
      <c r="I300" s="2"/>
    </row>
    <row r="301" spans="1:9" x14ac:dyDescent="0.25">
      <c r="A301" s="6" t="s">
        <v>2265</v>
      </c>
      <c r="B301" s="2">
        <v>0.27499999999999997</v>
      </c>
      <c r="C301" s="2"/>
      <c r="D301" s="2"/>
      <c r="H301" s="6"/>
      <c r="I301" s="2"/>
    </row>
    <row r="302" spans="1:9" x14ac:dyDescent="0.25">
      <c r="A302" s="6" t="s">
        <v>2267</v>
      </c>
      <c r="B302" s="2">
        <v>0.27499999999999997</v>
      </c>
      <c r="C302" s="2"/>
      <c r="D302" s="2"/>
      <c r="H302" s="6"/>
      <c r="I302" s="2"/>
    </row>
    <row r="303" spans="1:9" x14ac:dyDescent="0.25">
      <c r="A303" s="6" t="s">
        <v>2423</v>
      </c>
      <c r="B303" s="2">
        <v>0.27499999999999997</v>
      </c>
      <c r="C303" s="2"/>
      <c r="D303" s="2"/>
      <c r="H303" s="6"/>
      <c r="I303" s="2"/>
    </row>
    <row r="304" spans="1:9" x14ac:dyDescent="0.25">
      <c r="A304" s="6" t="s">
        <v>2505</v>
      </c>
      <c r="B304" s="2">
        <v>0.27499999999999997</v>
      </c>
      <c r="C304" s="2"/>
      <c r="D304" s="2"/>
      <c r="H304" s="6"/>
      <c r="I304" s="2"/>
    </row>
    <row r="305" spans="1:9" x14ac:dyDescent="0.25">
      <c r="A305" s="6" t="s">
        <v>2642</v>
      </c>
      <c r="B305" s="2">
        <v>0.27499999999999997</v>
      </c>
      <c r="C305" s="2"/>
      <c r="D305" s="2"/>
      <c r="H305" s="6"/>
      <c r="I305" s="2"/>
    </row>
    <row r="306" spans="1:9" x14ac:dyDescent="0.25">
      <c r="A306" s="6" t="s">
        <v>2680</v>
      </c>
      <c r="B306" s="2">
        <v>0.27499999999999997</v>
      </c>
      <c r="C306" s="2"/>
      <c r="D306" s="2"/>
      <c r="H306" s="6"/>
      <c r="I306" s="2"/>
    </row>
    <row r="307" spans="1:9" x14ac:dyDescent="0.25">
      <c r="A307" s="6" t="s">
        <v>2868</v>
      </c>
      <c r="B307" s="2">
        <v>0.27499999999999997</v>
      </c>
      <c r="C307" s="2"/>
      <c r="D307" s="2"/>
      <c r="H307" s="6"/>
      <c r="I307" s="2"/>
    </row>
    <row r="308" spans="1:9" x14ac:dyDescent="0.25">
      <c r="A308" s="6" t="s">
        <v>2869</v>
      </c>
      <c r="B308" s="2">
        <v>0.27499999999999997</v>
      </c>
      <c r="C308" s="2"/>
      <c r="D308" s="2"/>
      <c r="H308" s="6"/>
      <c r="I308" s="2"/>
    </row>
    <row r="309" spans="1:9" x14ac:dyDescent="0.25">
      <c r="A309" s="6" t="s">
        <v>2883</v>
      </c>
      <c r="B309" s="2">
        <v>0.27499999999999997</v>
      </c>
      <c r="C309" s="2"/>
      <c r="D309" s="2"/>
      <c r="H309" s="6"/>
      <c r="I309" s="2"/>
    </row>
    <row r="310" spans="1:9" x14ac:dyDescent="0.25">
      <c r="A310" s="6" t="s">
        <v>1969</v>
      </c>
      <c r="B310" s="2">
        <v>0.27499999999999997</v>
      </c>
      <c r="C310" s="2"/>
      <c r="D310" s="2"/>
      <c r="H310" s="6"/>
      <c r="I310" s="2"/>
    </row>
    <row r="311" spans="1:9" x14ac:dyDescent="0.25">
      <c r="A311" s="6" t="s">
        <v>1973</v>
      </c>
      <c r="B311" s="2">
        <v>0.27569444444444446</v>
      </c>
      <c r="C311" s="2"/>
      <c r="D311" s="2"/>
      <c r="H311" s="6"/>
      <c r="I311" s="2"/>
    </row>
    <row r="312" spans="1:9" x14ac:dyDescent="0.25">
      <c r="A312" s="6" t="s">
        <v>2038</v>
      </c>
      <c r="B312" s="2">
        <v>0.27569444444444446</v>
      </c>
      <c r="C312" s="2"/>
      <c r="D312" s="2"/>
      <c r="H312" s="6"/>
      <c r="I312" s="2"/>
    </row>
    <row r="313" spans="1:9" x14ac:dyDescent="0.25">
      <c r="A313" s="6" t="s">
        <v>2080</v>
      </c>
      <c r="B313" s="2">
        <v>0.27569444444444446</v>
      </c>
      <c r="C313" s="2"/>
      <c r="D313" s="2"/>
      <c r="H313" s="6"/>
      <c r="I313" s="2"/>
    </row>
    <row r="314" spans="1:9" x14ac:dyDescent="0.25">
      <c r="A314" s="6" t="s">
        <v>2344</v>
      </c>
      <c r="B314" s="2">
        <v>0.27569444444444446</v>
      </c>
      <c r="C314" s="2"/>
      <c r="D314" s="2"/>
      <c r="H314" s="6"/>
      <c r="I314" s="2"/>
    </row>
    <row r="315" spans="1:9" x14ac:dyDescent="0.25">
      <c r="A315" s="6" t="s">
        <v>2374</v>
      </c>
      <c r="B315" s="2">
        <v>0.27569444444444446</v>
      </c>
      <c r="C315" s="2"/>
      <c r="D315" s="2"/>
      <c r="H315" s="6"/>
      <c r="I315" s="2"/>
    </row>
    <row r="316" spans="1:9" x14ac:dyDescent="0.25">
      <c r="A316" s="6" t="s">
        <v>2474</v>
      </c>
      <c r="B316" s="2">
        <v>0.27569444444444446</v>
      </c>
      <c r="C316" s="2"/>
      <c r="D316" s="2"/>
      <c r="H316" s="6"/>
      <c r="I316" s="2"/>
    </row>
    <row r="317" spans="1:9" x14ac:dyDescent="0.25">
      <c r="A317" s="6" t="s">
        <v>2557</v>
      </c>
      <c r="B317" s="2">
        <v>0.27569444444444446</v>
      </c>
      <c r="C317" s="2"/>
      <c r="D317" s="2"/>
      <c r="H317" s="6"/>
      <c r="I317" s="2"/>
    </row>
    <row r="318" spans="1:9" x14ac:dyDescent="0.25">
      <c r="A318" s="6" t="s">
        <v>2561</v>
      </c>
      <c r="B318" s="2">
        <v>0.27569444444444446</v>
      </c>
      <c r="C318" s="2"/>
      <c r="D318" s="2"/>
      <c r="H318" s="6"/>
      <c r="I318" s="2"/>
    </row>
    <row r="319" spans="1:9" x14ac:dyDescent="0.25">
      <c r="A319" s="6" t="s">
        <v>2564</v>
      </c>
      <c r="B319" s="2">
        <v>0.27569444444444446</v>
      </c>
      <c r="C319" s="2"/>
      <c r="D319" s="2"/>
      <c r="H319" s="6"/>
      <c r="I319" s="2"/>
    </row>
    <row r="320" spans="1:9" x14ac:dyDescent="0.25">
      <c r="A320" s="6" t="s">
        <v>2566</v>
      </c>
      <c r="B320" s="2">
        <v>0.27569444444444446</v>
      </c>
      <c r="C320" s="2"/>
      <c r="D320" s="2"/>
      <c r="H320" s="6"/>
      <c r="I320" s="2"/>
    </row>
    <row r="321" spans="1:9" x14ac:dyDescent="0.25">
      <c r="A321" s="6" t="s">
        <v>2584</v>
      </c>
      <c r="B321" s="2">
        <v>0.27569444444444446</v>
      </c>
      <c r="C321" s="2"/>
      <c r="D321" s="2"/>
      <c r="H321" s="6"/>
      <c r="I321" s="2"/>
    </row>
    <row r="322" spans="1:9" x14ac:dyDescent="0.25">
      <c r="A322" s="6" t="s">
        <v>2597</v>
      </c>
      <c r="B322" s="2">
        <v>0.27569444444444446</v>
      </c>
      <c r="C322" s="2"/>
      <c r="D322" s="2"/>
      <c r="H322" s="6"/>
      <c r="I322" s="2"/>
    </row>
    <row r="323" spans="1:9" x14ac:dyDescent="0.25">
      <c r="A323" s="6" t="s">
        <v>2602</v>
      </c>
      <c r="B323" s="2">
        <v>0.27569444444444446</v>
      </c>
      <c r="C323" s="2"/>
      <c r="D323" s="2"/>
      <c r="H323" s="6"/>
      <c r="I323" s="2"/>
    </row>
    <row r="324" spans="1:9" x14ac:dyDescent="0.25">
      <c r="A324" s="6" t="s">
        <v>2689</v>
      </c>
      <c r="B324" s="2">
        <v>0.27569444444444446</v>
      </c>
      <c r="C324" s="2"/>
      <c r="D324" s="2"/>
      <c r="H324" s="6"/>
      <c r="I324" s="2"/>
    </row>
    <row r="325" spans="1:9" x14ac:dyDescent="0.25">
      <c r="A325" s="6" t="s">
        <v>2726</v>
      </c>
      <c r="B325" s="2">
        <v>0.27569444444444446</v>
      </c>
      <c r="C325" s="2"/>
      <c r="D325" s="2"/>
      <c r="H325" s="6"/>
      <c r="I325" s="2"/>
    </row>
    <row r="326" spans="1:9" x14ac:dyDescent="0.25">
      <c r="A326" s="6" t="s">
        <v>2729</v>
      </c>
      <c r="B326" s="2">
        <v>0.27569444444444446</v>
      </c>
      <c r="C326" s="2"/>
      <c r="D326" s="2"/>
      <c r="H326" s="6"/>
      <c r="I326" s="2"/>
    </row>
    <row r="327" spans="1:9" x14ac:dyDescent="0.25">
      <c r="A327" s="6" t="s">
        <v>2791</v>
      </c>
      <c r="B327" s="2">
        <v>0.27569444444444446</v>
      </c>
      <c r="C327" s="2"/>
      <c r="D327" s="2"/>
      <c r="H327" s="6"/>
      <c r="I327" s="2"/>
    </row>
    <row r="328" spans="1:9" x14ac:dyDescent="0.25">
      <c r="A328" s="6" t="s">
        <v>2806</v>
      </c>
      <c r="B328" s="2">
        <v>0.27569444444444446</v>
      </c>
      <c r="C328" s="2"/>
      <c r="D328" s="2"/>
      <c r="H328" s="6"/>
      <c r="I328" s="2"/>
    </row>
    <row r="329" spans="1:9" x14ac:dyDescent="0.25">
      <c r="A329" s="6" t="s">
        <v>2892</v>
      </c>
      <c r="B329" s="2">
        <v>0.27569444444444446</v>
      </c>
      <c r="C329" s="2"/>
      <c r="D329" s="2"/>
      <c r="H329" s="6"/>
      <c r="I329" s="2"/>
    </row>
    <row r="330" spans="1:9" x14ac:dyDescent="0.25">
      <c r="A330" s="6" t="s">
        <v>1975</v>
      </c>
      <c r="B330" s="2">
        <v>0.27638888888888885</v>
      </c>
      <c r="C330" s="2"/>
      <c r="D330" s="2"/>
      <c r="H330" s="6"/>
      <c r="I330" s="2"/>
    </row>
    <row r="331" spans="1:9" x14ac:dyDescent="0.25">
      <c r="A331" s="6" t="s">
        <v>2000</v>
      </c>
      <c r="B331" s="2">
        <v>0.27638888888888885</v>
      </c>
      <c r="C331" s="2"/>
      <c r="D331" s="2"/>
      <c r="H331" s="6"/>
      <c r="I331" s="2"/>
    </row>
    <row r="332" spans="1:9" x14ac:dyDescent="0.25">
      <c r="A332" s="6" t="s">
        <v>2121</v>
      </c>
      <c r="B332" s="2">
        <v>0.27638888888888885</v>
      </c>
      <c r="C332" s="2"/>
      <c r="D332" s="2"/>
      <c r="H332" s="6"/>
      <c r="I332" s="2"/>
    </row>
    <row r="333" spans="1:9" x14ac:dyDescent="0.25">
      <c r="A333" s="6" t="s">
        <v>2244</v>
      </c>
      <c r="B333" s="2">
        <v>0.27638888888888885</v>
      </c>
      <c r="C333" s="2"/>
      <c r="D333" s="2"/>
      <c r="H333" s="6"/>
      <c r="I333" s="2"/>
    </row>
    <row r="334" spans="1:9" x14ac:dyDescent="0.25">
      <c r="A334" s="6" t="s">
        <v>2273</v>
      </c>
      <c r="B334" s="2">
        <v>0.27638888888888885</v>
      </c>
      <c r="C334" s="2"/>
      <c r="D334" s="2"/>
      <c r="H334" s="6"/>
      <c r="I334" s="2"/>
    </row>
    <row r="335" spans="1:9" x14ac:dyDescent="0.25">
      <c r="A335" s="6" t="s">
        <v>2421</v>
      </c>
      <c r="B335" s="2">
        <v>0.27638888888888885</v>
      </c>
      <c r="C335" s="2"/>
      <c r="D335" s="2"/>
      <c r="H335" s="6"/>
      <c r="I335" s="2"/>
    </row>
    <row r="336" spans="1:9" x14ac:dyDescent="0.25">
      <c r="A336" s="6" t="s">
        <v>2439</v>
      </c>
      <c r="B336" s="2">
        <v>0.27638888888888885</v>
      </c>
      <c r="C336" s="2"/>
      <c r="D336" s="2"/>
      <c r="H336" s="6"/>
      <c r="I336" s="2"/>
    </row>
    <row r="337" spans="1:9" x14ac:dyDescent="0.25">
      <c r="A337" s="6" t="s">
        <v>2698</v>
      </c>
      <c r="B337" s="2">
        <v>0.27638888888888885</v>
      </c>
      <c r="C337" s="2"/>
      <c r="D337" s="2"/>
      <c r="H337" s="6"/>
      <c r="I337" s="2"/>
    </row>
    <row r="338" spans="1:9" x14ac:dyDescent="0.25">
      <c r="A338" s="6" t="s">
        <v>2705</v>
      </c>
      <c r="B338" s="2">
        <v>0.27638888888888885</v>
      </c>
      <c r="C338" s="2"/>
      <c r="D338" s="2"/>
      <c r="H338" s="6"/>
      <c r="I338" s="2"/>
    </row>
    <row r="339" spans="1:9" x14ac:dyDescent="0.25">
      <c r="A339" s="6" t="s">
        <v>2794</v>
      </c>
      <c r="B339" s="2">
        <v>0.27638888888888885</v>
      </c>
      <c r="C339" s="2"/>
      <c r="D339" s="2"/>
      <c r="H339" s="6"/>
      <c r="I339" s="2"/>
    </row>
    <row r="340" spans="1:9" x14ac:dyDescent="0.25">
      <c r="A340" s="6" t="s">
        <v>2909</v>
      </c>
      <c r="B340" s="2">
        <v>0.27638888888888885</v>
      </c>
      <c r="C340" s="2"/>
      <c r="D340" s="2"/>
      <c r="H340" s="6"/>
      <c r="I340" s="2"/>
    </row>
    <row r="341" spans="1:9" x14ac:dyDescent="0.25">
      <c r="A341" s="6" t="s">
        <v>2912</v>
      </c>
      <c r="B341" s="2">
        <v>0.27638888888888885</v>
      </c>
      <c r="C341" s="2"/>
      <c r="D341" s="2"/>
      <c r="H341" s="6"/>
      <c r="I341" s="2"/>
    </row>
    <row r="342" spans="1:9" x14ac:dyDescent="0.25">
      <c r="A342" s="6" t="s">
        <v>2002</v>
      </c>
      <c r="B342" s="2">
        <v>0.27708333333333335</v>
      </c>
      <c r="C342" s="2"/>
      <c r="D342" s="2"/>
      <c r="H342" s="6"/>
      <c r="I342" s="2"/>
    </row>
    <row r="343" spans="1:9" x14ac:dyDescent="0.25">
      <c r="A343" s="6" t="s">
        <v>2073</v>
      </c>
      <c r="B343" s="2">
        <v>0.27708333333333335</v>
      </c>
      <c r="C343" s="2"/>
      <c r="D343" s="2"/>
      <c r="H343" s="6"/>
      <c r="I343" s="2"/>
    </row>
    <row r="344" spans="1:9" x14ac:dyDescent="0.25">
      <c r="A344" s="6" t="s">
        <v>2094</v>
      </c>
      <c r="B344" s="2">
        <v>0.27638888888888885</v>
      </c>
      <c r="C344" s="2"/>
      <c r="D344" s="2"/>
      <c r="H344" s="6"/>
      <c r="I344" s="2"/>
    </row>
    <row r="345" spans="1:9" x14ac:dyDescent="0.25">
      <c r="A345" s="6" t="s">
        <v>2154</v>
      </c>
      <c r="B345" s="2">
        <v>0.27708333333333335</v>
      </c>
      <c r="C345" s="2"/>
      <c r="D345" s="2"/>
      <c r="H345" s="6"/>
      <c r="I345" s="2"/>
    </row>
    <row r="346" spans="1:9" x14ac:dyDescent="0.25">
      <c r="A346" s="6" t="s">
        <v>2188</v>
      </c>
      <c r="B346" s="2">
        <v>0.27708333333333335</v>
      </c>
      <c r="C346" s="2"/>
      <c r="D346" s="2"/>
      <c r="H346" s="6"/>
      <c r="I346" s="2"/>
    </row>
    <row r="347" spans="1:9" x14ac:dyDescent="0.25">
      <c r="A347" s="6" t="s">
        <v>2189</v>
      </c>
      <c r="B347" s="2">
        <v>0.27708333333333335</v>
      </c>
      <c r="C347" s="2"/>
      <c r="D347" s="2"/>
      <c r="H347" s="6"/>
      <c r="I347" s="2"/>
    </row>
    <row r="348" spans="1:9" x14ac:dyDescent="0.25">
      <c r="A348" s="6" t="s">
        <v>2223</v>
      </c>
      <c r="B348" s="2">
        <v>0.27708333333333335</v>
      </c>
      <c r="C348" s="2"/>
      <c r="D348" s="2"/>
      <c r="H348" s="6"/>
      <c r="I348" s="2"/>
    </row>
    <row r="349" spans="1:9" x14ac:dyDescent="0.25">
      <c r="A349" s="6" t="s">
        <v>2339</v>
      </c>
      <c r="B349" s="2">
        <v>0.27708333333333335</v>
      </c>
      <c r="C349" s="2"/>
      <c r="D349" s="2"/>
      <c r="H349" s="6"/>
      <c r="I349" s="2"/>
    </row>
    <row r="350" spans="1:9" x14ac:dyDescent="0.25">
      <c r="A350" s="6" t="s">
        <v>2398</v>
      </c>
      <c r="B350" s="2">
        <v>0.27708333333333335</v>
      </c>
      <c r="C350" s="2"/>
      <c r="D350" s="2"/>
      <c r="H350" s="6"/>
      <c r="I350" s="2"/>
    </row>
    <row r="351" spans="1:9" x14ac:dyDescent="0.25">
      <c r="A351" s="6" t="s">
        <v>2520</v>
      </c>
      <c r="B351" s="2">
        <v>0.27708333333333335</v>
      </c>
      <c r="C351" s="2"/>
      <c r="D351" s="2"/>
      <c r="H351" s="6"/>
      <c r="I351" s="2"/>
    </row>
    <row r="352" spans="1:9" x14ac:dyDescent="0.25">
      <c r="A352" s="6" t="s">
        <v>2548</v>
      </c>
      <c r="B352" s="2">
        <v>0.27708333333333335</v>
      </c>
      <c r="C352" s="2"/>
      <c r="D352" s="2"/>
      <c r="H352" s="6"/>
      <c r="I352" s="2"/>
    </row>
    <row r="353" spans="1:9" x14ac:dyDescent="0.25">
      <c r="A353" s="6" t="s">
        <v>2569</v>
      </c>
      <c r="B353" s="2">
        <v>0.27708333333333335</v>
      </c>
      <c r="C353" s="2"/>
      <c r="D353" s="2"/>
      <c r="H353" s="6"/>
      <c r="I353" s="2"/>
    </row>
    <row r="354" spans="1:9" x14ac:dyDescent="0.25">
      <c r="A354" s="6" t="s">
        <v>2624</v>
      </c>
      <c r="B354" s="2">
        <v>0.27638888888888885</v>
      </c>
      <c r="C354" s="2"/>
      <c r="D354" s="2"/>
      <c r="H354" s="6"/>
      <c r="I354" s="2"/>
    </row>
    <row r="355" spans="1:9" x14ac:dyDescent="0.25">
      <c r="A355" s="6" t="s">
        <v>2637</v>
      </c>
      <c r="B355" s="2">
        <v>0.27708333333333335</v>
      </c>
      <c r="C355" s="2"/>
      <c r="D355" s="2"/>
      <c r="H355" s="6"/>
      <c r="I355" s="2"/>
    </row>
    <row r="356" spans="1:9" x14ac:dyDescent="0.25">
      <c r="A356" s="6" t="s">
        <v>2644</v>
      </c>
      <c r="B356" s="2">
        <v>0.27708333333333335</v>
      </c>
      <c r="C356" s="2"/>
      <c r="D356" s="2"/>
      <c r="H356" s="6"/>
      <c r="I356" s="2"/>
    </row>
    <row r="357" spans="1:9" x14ac:dyDescent="0.25">
      <c r="A357" s="6" t="s">
        <v>2655</v>
      </c>
      <c r="B357" s="2">
        <v>0.27708333333333335</v>
      </c>
      <c r="C357" s="2"/>
      <c r="D357" s="2"/>
      <c r="H357" s="6"/>
      <c r="I357" s="2"/>
    </row>
    <row r="358" spans="1:9" x14ac:dyDescent="0.25">
      <c r="A358" s="6" t="s">
        <v>2703</v>
      </c>
      <c r="B358" s="2">
        <v>0.27708333333333335</v>
      </c>
      <c r="C358" s="2"/>
      <c r="D358" s="2"/>
      <c r="H358" s="6"/>
      <c r="I358" s="2"/>
    </row>
    <row r="359" spans="1:9" x14ac:dyDescent="0.25">
      <c r="A359" s="6" t="s">
        <v>2904</v>
      </c>
      <c r="B359" s="2">
        <v>0.27708333333333335</v>
      </c>
      <c r="C359" s="2"/>
      <c r="D359" s="2"/>
      <c r="H359" s="6"/>
      <c r="I359" s="2"/>
    </row>
    <row r="360" spans="1:9" x14ac:dyDescent="0.25">
      <c r="A360" s="6" t="s">
        <v>2006</v>
      </c>
      <c r="B360" s="2">
        <v>0.27777777777777779</v>
      </c>
      <c r="C360" s="2"/>
      <c r="D360" s="2"/>
      <c r="H360" s="6"/>
      <c r="I360" s="2"/>
    </row>
    <row r="361" spans="1:9" x14ac:dyDescent="0.25">
      <c r="A361" s="6" t="s">
        <v>2288</v>
      </c>
      <c r="B361" s="2">
        <v>0.27777777777777779</v>
      </c>
      <c r="C361" s="2"/>
      <c r="D361" s="2"/>
      <c r="H361" s="6"/>
      <c r="I361" s="2"/>
    </row>
    <row r="362" spans="1:9" x14ac:dyDescent="0.25">
      <c r="A362" s="6" t="s">
        <v>2315</v>
      </c>
      <c r="B362" s="2">
        <v>0.27777777777777779</v>
      </c>
      <c r="C362" s="2"/>
      <c r="D362" s="2"/>
      <c r="H362" s="6"/>
      <c r="I362" s="2"/>
    </row>
    <row r="363" spans="1:9" x14ac:dyDescent="0.25">
      <c r="A363" s="6" t="s">
        <v>2463</v>
      </c>
      <c r="B363" s="2">
        <v>0.27777777777777779</v>
      </c>
      <c r="C363" s="2"/>
      <c r="D363" s="2"/>
      <c r="H363" s="6"/>
      <c r="I363" s="2"/>
    </row>
    <row r="364" spans="1:9" x14ac:dyDescent="0.25">
      <c r="A364" s="6" t="s">
        <v>2579</v>
      </c>
      <c r="B364" s="2">
        <v>0.27777777777777779</v>
      </c>
      <c r="C364" s="2"/>
      <c r="D364" s="2"/>
      <c r="H364" s="6"/>
      <c r="I364" s="2"/>
    </row>
    <row r="365" spans="1:9" x14ac:dyDescent="0.25">
      <c r="A365" s="6" t="s">
        <v>2652</v>
      </c>
      <c r="B365" s="2">
        <v>0.27777777777777779</v>
      </c>
      <c r="C365" s="2"/>
      <c r="D365" s="2"/>
      <c r="H365" s="6"/>
      <c r="I365" s="2"/>
    </row>
    <row r="366" spans="1:9" x14ac:dyDescent="0.25">
      <c r="A366" s="6" t="s">
        <v>2665</v>
      </c>
      <c r="B366" s="2">
        <v>0.27777777777777779</v>
      </c>
      <c r="C366" s="2"/>
      <c r="D366" s="2"/>
      <c r="H366" s="6"/>
      <c r="I366" s="2"/>
    </row>
    <row r="367" spans="1:9" x14ac:dyDescent="0.25">
      <c r="A367" s="6" t="s">
        <v>2732</v>
      </c>
      <c r="B367" s="2">
        <v>0.27777777777777779</v>
      </c>
      <c r="C367" s="2"/>
      <c r="D367" s="2"/>
      <c r="H367" s="6"/>
      <c r="I367" s="2"/>
    </row>
    <row r="368" spans="1:9" x14ac:dyDescent="0.25">
      <c r="A368" s="6" t="s">
        <v>2752</v>
      </c>
      <c r="B368" s="2">
        <v>0.27708333333333335</v>
      </c>
      <c r="C368" s="2"/>
      <c r="D368" s="2"/>
      <c r="H368" s="6"/>
      <c r="I368" s="2"/>
    </row>
    <row r="369" spans="1:9" x14ac:dyDescent="0.25">
      <c r="A369" s="6" t="s">
        <v>2756</v>
      </c>
      <c r="B369" s="2">
        <v>0.27777777777777779</v>
      </c>
      <c r="C369" s="2"/>
      <c r="D369" s="2"/>
      <c r="H369" s="6"/>
      <c r="I369" s="2"/>
    </row>
    <row r="370" spans="1:9" x14ac:dyDescent="0.25">
      <c r="A370" s="6" t="s">
        <v>2788</v>
      </c>
      <c r="B370" s="2">
        <v>0.27777777777777779</v>
      </c>
      <c r="C370" s="2"/>
      <c r="D370" s="2"/>
      <c r="H370" s="6"/>
      <c r="I370" s="2"/>
    </row>
    <row r="371" spans="1:9" x14ac:dyDescent="0.25">
      <c r="A371" s="6" t="s">
        <v>2847</v>
      </c>
      <c r="B371" s="2">
        <v>0.27777777777777779</v>
      </c>
      <c r="C371" s="2"/>
      <c r="D371" s="2"/>
      <c r="H371" s="6"/>
      <c r="I371" s="2"/>
    </row>
    <row r="372" spans="1:9" x14ac:dyDescent="0.25">
      <c r="A372" s="6" t="s">
        <v>2914</v>
      </c>
      <c r="B372" s="2">
        <v>0.27777777777777779</v>
      </c>
      <c r="C372" s="2"/>
      <c r="D372" s="2"/>
      <c r="H372" s="6"/>
      <c r="I372" s="2"/>
    </row>
    <row r="373" spans="1:9" x14ac:dyDescent="0.25">
      <c r="A373" s="6" t="s">
        <v>2022</v>
      </c>
      <c r="B373" s="2">
        <v>0.27847222222222223</v>
      </c>
      <c r="C373" s="2"/>
      <c r="D373" s="2"/>
      <c r="H373" s="6"/>
      <c r="I373" s="2"/>
    </row>
    <row r="374" spans="1:9" x14ac:dyDescent="0.25">
      <c r="A374" s="6" t="s">
        <v>2099</v>
      </c>
      <c r="B374" s="2">
        <v>0.27847222222222223</v>
      </c>
      <c r="C374" s="2"/>
      <c r="D374" s="2"/>
      <c r="H374" s="6"/>
      <c r="I374" s="2"/>
    </row>
    <row r="375" spans="1:9" x14ac:dyDescent="0.25">
      <c r="A375" s="6" t="s">
        <v>2104</v>
      </c>
      <c r="B375" s="2">
        <v>0.27847222222222223</v>
      </c>
      <c r="C375" s="2"/>
      <c r="D375" s="2"/>
      <c r="H375" s="6"/>
      <c r="I375" s="2"/>
    </row>
    <row r="376" spans="1:9" x14ac:dyDescent="0.25">
      <c r="A376" s="6" t="s">
        <v>2105</v>
      </c>
      <c r="B376" s="2">
        <v>0.27847222222222223</v>
      </c>
      <c r="C376" s="2"/>
      <c r="D376" s="2"/>
      <c r="H376" s="6"/>
      <c r="I376" s="2"/>
    </row>
    <row r="377" spans="1:9" x14ac:dyDescent="0.25">
      <c r="A377" s="6" t="s">
        <v>2107</v>
      </c>
      <c r="B377" s="2">
        <v>0.27847222222222223</v>
      </c>
      <c r="C377" s="2"/>
      <c r="D377" s="2"/>
      <c r="H377" s="6"/>
      <c r="I377" s="2"/>
    </row>
    <row r="378" spans="1:9" x14ac:dyDescent="0.25">
      <c r="A378" s="6" t="s">
        <v>2126</v>
      </c>
      <c r="B378" s="2">
        <v>0.27847222222222223</v>
      </c>
      <c r="C378" s="2"/>
      <c r="D378" s="2"/>
      <c r="H378" s="6"/>
      <c r="I378" s="2"/>
    </row>
    <row r="379" spans="1:9" x14ac:dyDescent="0.25">
      <c r="A379" s="6" t="s">
        <v>2143</v>
      </c>
      <c r="B379" s="2">
        <v>0.27847222222222223</v>
      </c>
      <c r="C379" s="2"/>
      <c r="D379" s="2"/>
      <c r="H379" s="6"/>
      <c r="I379" s="2"/>
    </row>
    <row r="380" spans="1:9" x14ac:dyDescent="0.25">
      <c r="A380" s="6" t="s">
        <v>2149</v>
      </c>
      <c r="B380" s="2">
        <v>0.27847222222222223</v>
      </c>
      <c r="C380" s="2"/>
      <c r="D380" s="2"/>
      <c r="H380" s="6"/>
      <c r="I380" s="2"/>
    </row>
    <row r="381" spans="1:9" x14ac:dyDescent="0.25">
      <c r="A381" s="6" t="s">
        <v>2166</v>
      </c>
      <c r="B381" s="2">
        <v>0.27847222222222223</v>
      </c>
      <c r="C381" s="2"/>
      <c r="D381" s="2"/>
      <c r="H381" s="6"/>
      <c r="I381" s="2"/>
    </row>
    <row r="382" spans="1:9" x14ac:dyDescent="0.25">
      <c r="A382" s="6" t="s">
        <v>2204</v>
      </c>
      <c r="B382" s="2">
        <v>0.27777777777777779</v>
      </c>
      <c r="C382" s="2"/>
      <c r="D382" s="2"/>
      <c r="H382" s="6"/>
      <c r="I382" s="2"/>
    </row>
    <row r="383" spans="1:9" x14ac:dyDescent="0.25">
      <c r="A383" s="6" t="s">
        <v>2249</v>
      </c>
      <c r="B383" s="2">
        <v>0.27847222222222223</v>
      </c>
      <c r="C383" s="2"/>
      <c r="D383" s="2"/>
      <c r="H383" s="6"/>
      <c r="I383" s="2"/>
    </row>
    <row r="384" spans="1:9" x14ac:dyDescent="0.25">
      <c r="A384" s="6" t="s">
        <v>2255</v>
      </c>
      <c r="B384" s="2">
        <v>0.27847222222222223</v>
      </c>
      <c r="C384" s="2"/>
      <c r="D384" s="2"/>
      <c r="H384" s="6"/>
      <c r="I384" s="2"/>
    </row>
    <row r="385" spans="1:9" x14ac:dyDescent="0.25">
      <c r="A385" s="6" t="s">
        <v>2290</v>
      </c>
      <c r="B385" s="2">
        <v>0.27847222222222223</v>
      </c>
      <c r="C385" s="2"/>
      <c r="D385" s="2"/>
      <c r="H385" s="6"/>
      <c r="I385" s="2"/>
    </row>
    <row r="386" spans="1:9" x14ac:dyDescent="0.25">
      <c r="A386" s="6" t="s">
        <v>2472</v>
      </c>
      <c r="B386" s="2">
        <v>0.27847222222222223</v>
      </c>
      <c r="C386" s="2"/>
      <c r="D386" s="2"/>
      <c r="H386" s="6"/>
      <c r="I386" s="2"/>
    </row>
    <row r="387" spans="1:9" x14ac:dyDescent="0.25">
      <c r="A387" s="6" t="s">
        <v>2485</v>
      </c>
      <c r="B387" s="2">
        <v>0.27847222222222223</v>
      </c>
      <c r="C387" s="2"/>
      <c r="D387" s="2"/>
      <c r="H387" s="6"/>
      <c r="I387" s="2"/>
    </row>
    <row r="388" spans="1:9" x14ac:dyDescent="0.25">
      <c r="A388" s="6" t="s">
        <v>2532</v>
      </c>
      <c r="B388" s="2">
        <v>0.27847222222222223</v>
      </c>
      <c r="C388" s="2"/>
      <c r="D388" s="2"/>
      <c r="H388" s="6"/>
      <c r="I388" s="2"/>
    </row>
    <row r="389" spans="1:9" x14ac:dyDescent="0.25">
      <c r="A389" s="6" t="s">
        <v>2537</v>
      </c>
      <c r="B389" s="2">
        <v>0.27847222222222223</v>
      </c>
      <c r="C389" s="2"/>
      <c r="D389" s="2"/>
      <c r="H389" s="6"/>
      <c r="I389" s="2"/>
    </row>
    <row r="390" spans="1:9" x14ac:dyDescent="0.25">
      <c r="A390" s="6" t="s">
        <v>2540</v>
      </c>
      <c r="B390" s="2">
        <v>0.27847222222222223</v>
      </c>
      <c r="C390" s="2"/>
      <c r="D390" s="2"/>
      <c r="H390" s="6"/>
      <c r="I390" s="2"/>
    </row>
    <row r="391" spans="1:9" x14ac:dyDescent="0.25">
      <c r="A391" s="6" t="s">
        <v>2591</v>
      </c>
      <c r="B391" s="2">
        <v>0.27847222222222223</v>
      </c>
      <c r="C391" s="2"/>
      <c r="D391" s="2"/>
      <c r="H391" s="6"/>
      <c r="I391" s="2"/>
    </row>
    <row r="392" spans="1:9" x14ac:dyDescent="0.25">
      <c r="A392" s="6" t="s">
        <v>2629</v>
      </c>
      <c r="B392" s="2">
        <v>0.27847222222222223</v>
      </c>
      <c r="C392" s="2"/>
      <c r="D392" s="2"/>
      <c r="H392" s="6"/>
      <c r="I392" s="2"/>
    </row>
    <row r="393" spans="1:9" x14ac:dyDescent="0.25">
      <c r="A393" s="6" t="s">
        <v>2659</v>
      </c>
      <c r="B393" s="2">
        <v>0.27847222222222223</v>
      </c>
      <c r="C393" s="2"/>
      <c r="D393" s="2"/>
      <c r="H393" s="6"/>
      <c r="I393" s="2"/>
    </row>
    <row r="394" spans="1:9" x14ac:dyDescent="0.25">
      <c r="A394" s="6" t="s">
        <v>2697</v>
      </c>
      <c r="B394" s="2">
        <v>0.27847222222222223</v>
      </c>
      <c r="C394" s="2"/>
      <c r="D394" s="2"/>
      <c r="H394" s="6"/>
      <c r="I394" s="2"/>
    </row>
    <row r="395" spans="1:9" x14ac:dyDescent="0.25">
      <c r="A395" s="6" t="s">
        <v>2786</v>
      </c>
      <c r="B395" s="2">
        <v>0.27847222222222223</v>
      </c>
      <c r="C395" s="2"/>
      <c r="D395" s="2"/>
      <c r="H395" s="6"/>
      <c r="I395" s="2"/>
    </row>
    <row r="396" spans="1:9" x14ac:dyDescent="0.25">
      <c r="A396" s="6" t="s">
        <v>2903</v>
      </c>
      <c r="B396" s="2">
        <v>0.27847222222222223</v>
      </c>
      <c r="C396" s="2"/>
      <c r="D396" s="2"/>
      <c r="H396" s="6"/>
      <c r="I396" s="2"/>
    </row>
    <row r="397" spans="1:9" x14ac:dyDescent="0.25">
      <c r="A397" s="6" t="s">
        <v>2036</v>
      </c>
      <c r="B397" s="2">
        <v>0.27916666666666667</v>
      </c>
      <c r="C397" s="2"/>
      <c r="D397" s="2"/>
      <c r="H397" s="6"/>
      <c r="I397" s="2"/>
    </row>
    <row r="398" spans="1:9" x14ac:dyDescent="0.25">
      <c r="A398" s="6" t="s">
        <v>2167</v>
      </c>
      <c r="B398" s="2">
        <v>0.27916666666666667</v>
      </c>
      <c r="C398" s="2"/>
      <c r="D398" s="2"/>
      <c r="H398" s="6"/>
      <c r="I398" s="2"/>
    </row>
    <row r="399" spans="1:9" x14ac:dyDescent="0.25">
      <c r="A399" s="6" t="s">
        <v>2209</v>
      </c>
      <c r="B399" s="2">
        <v>0.27916666666666667</v>
      </c>
      <c r="C399" s="2"/>
      <c r="D399" s="2"/>
      <c r="H399" s="6"/>
      <c r="I399" s="2"/>
    </row>
    <row r="400" spans="1:9" x14ac:dyDescent="0.25">
      <c r="A400" s="6" t="s">
        <v>2248</v>
      </c>
      <c r="B400" s="2">
        <v>0.27916666666666667</v>
      </c>
      <c r="C400" s="2"/>
      <c r="D400" s="2"/>
      <c r="H400" s="6"/>
      <c r="I400" s="2"/>
    </row>
    <row r="401" spans="1:9" x14ac:dyDescent="0.25">
      <c r="A401" s="6" t="s">
        <v>2340</v>
      </c>
      <c r="B401" s="2">
        <v>0.27916666666666667</v>
      </c>
      <c r="C401" s="2"/>
      <c r="D401" s="2"/>
      <c r="H401" s="6"/>
      <c r="I401" s="2"/>
    </row>
    <row r="402" spans="1:9" x14ac:dyDescent="0.25">
      <c r="A402" s="6" t="s">
        <v>2376</v>
      </c>
      <c r="B402" s="2">
        <v>0.27916666666666667</v>
      </c>
      <c r="C402" s="2"/>
      <c r="D402" s="2"/>
      <c r="H402" s="6"/>
      <c r="I402" s="2"/>
    </row>
    <row r="403" spans="1:9" x14ac:dyDescent="0.25">
      <c r="A403" s="6" t="s">
        <v>2455</v>
      </c>
      <c r="B403" s="2">
        <v>0.27916666666666667</v>
      </c>
      <c r="C403" s="2"/>
      <c r="D403" s="2"/>
      <c r="H403" s="6"/>
      <c r="I403" s="2"/>
    </row>
    <row r="404" spans="1:9" x14ac:dyDescent="0.25">
      <c r="A404" s="6" t="s">
        <v>2456</v>
      </c>
      <c r="B404" s="2">
        <v>0.27916666666666667</v>
      </c>
      <c r="C404" s="2"/>
      <c r="D404" s="2"/>
      <c r="H404" s="6"/>
      <c r="I404" s="2"/>
    </row>
    <row r="405" spans="1:9" x14ac:dyDescent="0.25">
      <c r="A405" s="6" t="s">
        <v>2459</v>
      </c>
      <c r="B405" s="2">
        <v>0.27916666666666667</v>
      </c>
      <c r="C405" s="2"/>
      <c r="D405" s="2"/>
      <c r="H405" s="6"/>
      <c r="I405" s="2"/>
    </row>
    <row r="406" spans="1:9" x14ac:dyDescent="0.25">
      <c r="A406" s="6" t="s">
        <v>2578</v>
      </c>
      <c r="B406" s="2">
        <v>0.27916666666666667</v>
      </c>
      <c r="C406" s="2"/>
      <c r="D406" s="2"/>
      <c r="H406" s="6"/>
      <c r="I406" s="2"/>
    </row>
    <row r="407" spans="1:9" x14ac:dyDescent="0.25">
      <c r="A407" s="6" t="s">
        <v>2599</v>
      </c>
      <c r="B407" s="2">
        <v>0.27916666666666667</v>
      </c>
      <c r="C407" s="2"/>
      <c r="D407" s="2"/>
      <c r="H407" s="6"/>
      <c r="I407" s="2"/>
    </row>
    <row r="408" spans="1:9" x14ac:dyDescent="0.25">
      <c r="A408" s="6" t="s">
        <v>2627</v>
      </c>
      <c r="B408" s="2">
        <v>0.27916666666666667</v>
      </c>
      <c r="C408" s="2"/>
      <c r="D408" s="2"/>
      <c r="H408" s="6"/>
      <c r="I408" s="2"/>
    </row>
    <row r="409" spans="1:9" x14ac:dyDescent="0.25">
      <c r="A409" s="6" t="s">
        <v>2783</v>
      </c>
      <c r="B409" s="2">
        <v>0.27916666666666667</v>
      </c>
      <c r="C409" s="2"/>
      <c r="D409" s="2"/>
      <c r="H409" s="6"/>
      <c r="I409" s="2"/>
    </row>
    <row r="410" spans="1:9" x14ac:dyDescent="0.25">
      <c r="A410" s="6" t="s">
        <v>2801</v>
      </c>
      <c r="B410" s="2">
        <v>0.27916666666666667</v>
      </c>
      <c r="C410" s="2"/>
      <c r="D410" s="2"/>
      <c r="H410" s="6"/>
      <c r="I410" s="2"/>
    </row>
    <row r="411" spans="1:9" x14ac:dyDescent="0.25">
      <c r="A411" s="6" t="s">
        <v>1989</v>
      </c>
      <c r="B411" s="2">
        <v>0.27916666666666667</v>
      </c>
      <c r="C411" s="2"/>
      <c r="D411" s="2"/>
      <c r="H411" s="6"/>
      <c r="I411" s="2"/>
    </row>
    <row r="412" spans="1:9" x14ac:dyDescent="0.25">
      <c r="A412" s="6" t="s">
        <v>2061</v>
      </c>
      <c r="B412" s="2">
        <v>0.27986111111111112</v>
      </c>
      <c r="C412" s="2"/>
      <c r="D412" s="2"/>
      <c r="H412" s="6"/>
      <c r="I412" s="2"/>
    </row>
    <row r="413" spans="1:9" x14ac:dyDescent="0.25">
      <c r="A413" s="6" t="s">
        <v>2086</v>
      </c>
      <c r="B413" s="2">
        <v>0.27986111111111112</v>
      </c>
      <c r="C413" s="2"/>
      <c r="D413" s="2"/>
      <c r="H413" s="6"/>
      <c r="I413" s="2"/>
    </row>
    <row r="414" spans="1:9" x14ac:dyDescent="0.25">
      <c r="A414" s="6" t="s">
        <v>2195</v>
      </c>
      <c r="B414" s="2">
        <v>0.27986111111111112</v>
      </c>
      <c r="C414" s="2"/>
      <c r="D414" s="2"/>
      <c r="H414" s="6"/>
      <c r="I414" s="2"/>
    </row>
    <row r="415" spans="1:9" x14ac:dyDescent="0.25">
      <c r="A415" s="6" t="s">
        <v>2292</v>
      </c>
      <c r="B415" s="2">
        <v>0.27986111111111112</v>
      </c>
      <c r="C415" s="2"/>
      <c r="D415" s="2"/>
      <c r="H415" s="6"/>
      <c r="I415" s="2"/>
    </row>
    <row r="416" spans="1:9" x14ac:dyDescent="0.25">
      <c r="A416" s="6" t="s">
        <v>2335</v>
      </c>
      <c r="B416" s="2">
        <v>0.27986111111111112</v>
      </c>
      <c r="C416" s="2"/>
      <c r="D416" s="2"/>
      <c r="H416" s="6"/>
      <c r="I416" s="2"/>
    </row>
    <row r="417" spans="1:9" x14ac:dyDescent="0.25">
      <c r="A417" s="6" t="s">
        <v>2352</v>
      </c>
      <c r="B417" s="2">
        <v>0.27986111111111112</v>
      </c>
      <c r="C417" s="2"/>
      <c r="D417" s="2"/>
      <c r="H417" s="6"/>
      <c r="I417" s="2"/>
    </row>
    <row r="418" spans="1:9" x14ac:dyDescent="0.25">
      <c r="A418" s="6" t="s">
        <v>2387</v>
      </c>
      <c r="B418" s="2">
        <v>0.27986111111111112</v>
      </c>
      <c r="C418" s="2"/>
      <c r="D418" s="2"/>
      <c r="H418" s="6"/>
      <c r="I418" s="2"/>
    </row>
    <row r="419" spans="1:9" x14ac:dyDescent="0.25">
      <c r="A419" s="6" t="s">
        <v>2503</v>
      </c>
      <c r="B419" s="2">
        <v>0.27986111111111112</v>
      </c>
      <c r="C419" s="2"/>
      <c r="D419" s="2"/>
      <c r="H419" s="6"/>
      <c r="I419" s="2"/>
    </row>
    <row r="420" spans="1:9" x14ac:dyDescent="0.25">
      <c r="A420" s="6" t="s">
        <v>2509</v>
      </c>
      <c r="B420" s="2">
        <v>0.27986111111111112</v>
      </c>
      <c r="C420" s="2"/>
      <c r="D420" s="2"/>
      <c r="H420" s="6"/>
      <c r="I420" s="2"/>
    </row>
    <row r="421" spans="1:9" x14ac:dyDescent="0.25">
      <c r="A421" s="6" t="s">
        <v>2530</v>
      </c>
      <c r="B421" s="2">
        <v>0.27986111111111112</v>
      </c>
      <c r="C421" s="2"/>
      <c r="D421" s="2"/>
      <c r="H421" s="6"/>
      <c r="I421" s="2"/>
    </row>
    <row r="422" spans="1:9" x14ac:dyDescent="0.25">
      <c r="A422" s="6" t="s">
        <v>2631</v>
      </c>
      <c r="B422" s="2">
        <v>0.27986111111111112</v>
      </c>
      <c r="C422" s="2"/>
      <c r="D422" s="2"/>
      <c r="H422" s="6"/>
      <c r="I422" s="2"/>
    </row>
    <row r="423" spans="1:9" x14ac:dyDescent="0.25">
      <c r="A423" s="6" t="s">
        <v>2731</v>
      </c>
      <c r="B423" s="2">
        <v>0.27986111111111112</v>
      </c>
      <c r="C423" s="2"/>
      <c r="D423" s="2"/>
      <c r="H423" s="6"/>
      <c r="I423" s="2"/>
    </row>
    <row r="424" spans="1:9" x14ac:dyDescent="0.25">
      <c r="A424" s="6" t="s">
        <v>2735</v>
      </c>
      <c r="B424" s="2">
        <v>0.27986111111111112</v>
      </c>
      <c r="C424" s="2"/>
      <c r="D424" s="2"/>
      <c r="H424" s="6"/>
      <c r="I424" s="2"/>
    </row>
    <row r="425" spans="1:9" x14ac:dyDescent="0.25">
      <c r="A425" s="6" t="s">
        <v>2768</v>
      </c>
      <c r="B425" s="2">
        <v>0.27986111111111112</v>
      </c>
      <c r="C425" s="2"/>
      <c r="D425" s="2"/>
      <c r="H425" s="6"/>
      <c r="I425" s="2"/>
    </row>
    <row r="426" spans="1:9" x14ac:dyDescent="0.25">
      <c r="A426" s="6" t="s">
        <v>2773</v>
      </c>
      <c r="B426" s="2">
        <v>0.27986111111111112</v>
      </c>
      <c r="C426" s="2"/>
      <c r="D426" s="2"/>
      <c r="H426" s="6"/>
      <c r="I426" s="2"/>
    </row>
    <row r="427" spans="1:9" x14ac:dyDescent="0.25">
      <c r="A427" s="6" t="s">
        <v>2809</v>
      </c>
      <c r="B427" s="2">
        <v>0.27986111111111112</v>
      </c>
      <c r="C427" s="2"/>
      <c r="D427" s="2"/>
      <c r="H427" s="6"/>
      <c r="I427" s="2"/>
    </row>
    <row r="428" spans="1:9" x14ac:dyDescent="0.25">
      <c r="A428" s="6" t="s">
        <v>2880</v>
      </c>
      <c r="B428" s="2">
        <v>0.27986111111111112</v>
      </c>
      <c r="C428" s="2"/>
      <c r="D428" s="2"/>
      <c r="H428" s="6"/>
      <c r="I428" s="2"/>
    </row>
    <row r="429" spans="1:9" x14ac:dyDescent="0.25">
      <c r="A429" s="6" t="s">
        <v>2125</v>
      </c>
      <c r="B429" s="2">
        <v>0.28055555555555556</v>
      </c>
      <c r="C429" s="2"/>
      <c r="D429" s="2"/>
      <c r="H429" s="6"/>
      <c r="I429" s="2"/>
    </row>
    <row r="430" spans="1:9" x14ac:dyDescent="0.25">
      <c r="A430" s="6" t="s">
        <v>2217</v>
      </c>
      <c r="B430" s="2">
        <v>0.28055555555555556</v>
      </c>
      <c r="C430" s="2"/>
      <c r="D430" s="2"/>
      <c r="H430" s="6"/>
      <c r="I430" s="2"/>
    </row>
    <row r="431" spans="1:9" x14ac:dyDescent="0.25">
      <c r="A431" s="6" t="s">
        <v>2261</v>
      </c>
      <c r="B431" s="2">
        <v>0.28055555555555556</v>
      </c>
      <c r="C431" s="2"/>
      <c r="D431" s="2"/>
      <c r="H431" s="6"/>
      <c r="I431" s="2"/>
    </row>
    <row r="432" spans="1:9" x14ac:dyDescent="0.25">
      <c r="A432" s="6" t="s">
        <v>2277</v>
      </c>
      <c r="B432" s="2">
        <v>0.27986111111111112</v>
      </c>
      <c r="C432" s="2"/>
      <c r="D432" s="2"/>
      <c r="H432" s="6"/>
      <c r="I432" s="2"/>
    </row>
    <row r="433" spans="1:9" x14ac:dyDescent="0.25">
      <c r="A433" s="6" t="s">
        <v>2298</v>
      </c>
      <c r="B433" s="2">
        <v>0.28055555555555556</v>
      </c>
      <c r="C433" s="2"/>
      <c r="D433" s="2"/>
      <c r="H433" s="6"/>
      <c r="I433" s="2"/>
    </row>
    <row r="434" spans="1:9" x14ac:dyDescent="0.25">
      <c r="A434" s="6" t="s">
        <v>2311</v>
      </c>
      <c r="B434" s="2">
        <v>0.28055555555555556</v>
      </c>
      <c r="C434" s="2"/>
      <c r="D434" s="2"/>
      <c r="H434" s="6"/>
      <c r="I434" s="2"/>
    </row>
    <row r="435" spans="1:9" x14ac:dyDescent="0.25">
      <c r="A435" s="6" t="s">
        <v>2323</v>
      </c>
      <c r="B435" s="2">
        <v>0.28055555555555556</v>
      </c>
      <c r="C435" s="2"/>
      <c r="D435" s="2"/>
      <c r="H435" s="6"/>
      <c r="I435" s="2"/>
    </row>
    <row r="436" spans="1:9" x14ac:dyDescent="0.25">
      <c r="A436" s="6" t="s">
        <v>2353</v>
      </c>
      <c r="B436" s="2">
        <v>0.28055555555555556</v>
      </c>
      <c r="C436" s="2"/>
      <c r="D436" s="2"/>
      <c r="H436" s="6"/>
      <c r="I436" s="2"/>
    </row>
    <row r="437" spans="1:9" x14ac:dyDescent="0.25">
      <c r="A437" s="6" t="s">
        <v>2436</v>
      </c>
      <c r="B437" s="2">
        <v>0.28055555555555556</v>
      </c>
      <c r="C437" s="2"/>
      <c r="D437" s="2"/>
      <c r="H437" s="6"/>
      <c r="I437" s="2"/>
    </row>
    <row r="438" spans="1:9" x14ac:dyDescent="0.25">
      <c r="A438" s="6" t="s">
        <v>2526</v>
      </c>
      <c r="B438" s="2">
        <v>0.28055555555555556</v>
      </c>
      <c r="C438" s="2"/>
      <c r="D438" s="2"/>
      <c r="H438" s="6"/>
      <c r="I438" s="2"/>
    </row>
    <row r="439" spans="1:9" x14ac:dyDescent="0.25">
      <c r="A439" s="6" t="s">
        <v>2549</v>
      </c>
      <c r="B439" s="2">
        <v>0.28055555555555556</v>
      </c>
      <c r="C439" s="2"/>
      <c r="D439" s="2"/>
      <c r="H439" s="6"/>
      <c r="I439" s="2"/>
    </row>
    <row r="440" spans="1:9" x14ac:dyDescent="0.25">
      <c r="A440" s="6" t="s">
        <v>2556</v>
      </c>
      <c r="B440" s="2">
        <v>0.28055555555555556</v>
      </c>
      <c r="C440" s="2"/>
      <c r="D440" s="2"/>
      <c r="H440" s="6"/>
      <c r="I440" s="2"/>
    </row>
    <row r="441" spans="1:9" x14ac:dyDescent="0.25">
      <c r="A441" s="6" t="s">
        <v>2600</v>
      </c>
      <c r="B441" s="2">
        <v>0.28055555555555556</v>
      </c>
      <c r="C441" s="2"/>
      <c r="D441" s="2"/>
      <c r="H441" s="6"/>
      <c r="I441" s="2"/>
    </row>
    <row r="442" spans="1:9" x14ac:dyDescent="0.25">
      <c r="A442" s="6" t="s">
        <v>2623</v>
      </c>
      <c r="B442" s="2">
        <v>0.28055555555555556</v>
      </c>
      <c r="C442" s="2"/>
      <c r="D442" s="2"/>
      <c r="H442" s="6"/>
      <c r="I442" s="2"/>
    </row>
    <row r="443" spans="1:9" x14ac:dyDescent="0.25">
      <c r="A443" s="6" t="s">
        <v>2630</v>
      </c>
      <c r="B443" s="2">
        <v>0.28055555555555556</v>
      </c>
      <c r="C443" s="2"/>
      <c r="D443" s="2"/>
      <c r="H443" s="6"/>
      <c r="I443" s="2"/>
    </row>
    <row r="444" spans="1:9" x14ac:dyDescent="0.25">
      <c r="A444" s="6" t="s">
        <v>2645</v>
      </c>
      <c r="B444" s="2">
        <v>0.27986111111111112</v>
      </c>
      <c r="C444" s="2"/>
      <c r="D444" s="2"/>
      <c r="H444" s="6"/>
      <c r="I444" s="2"/>
    </row>
    <row r="445" spans="1:9" x14ac:dyDescent="0.25">
      <c r="A445" s="6" t="s">
        <v>2650</v>
      </c>
      <c r="B445" s="2">
        <v>0.28055555555555556</v>
      </c>
      <c r="C445" s="2"/>
      <c r="D445" s="2"/>
      <c r="H445" s="6"/>
      <c r="I445" s="2"/>
    </row>
    <row r="446" spans="1:9" x14ac:dyDescent="0.25">
      <c r="A446" s="6" t="s">
        <v>2692</v>
      </c>
      <c r="B446" s="2">
        <v>0.28055555555555556</v>
      </c>
      <c r="C446" s="2"/>
      <c r="D446" s="2"/>
      <c r="H446" s="6"/>
      <c r="I446" s="2"/>
    </row>
    <row r="447" spans="1:9" x14ac:dyDescent="0.25">
      <c r="A447" s="6" t="s">
        <v>2715</v>
      </c>
      <c r="B447" s="2">
        <v>0.28055555555555556</v>
      </c>
      <c r="C447" s="2"/>
      <c r="D447" s="2"/>
      <c r="H447" s="6"/>
      <c r="I447" s="2"/>
    </row>
    <row r="448" spans="1:9" x14ac:dyDescent="0.25">
      <c r="A448" s="6" t="s">
        <v>2762</v>
      </c>
      <c r="B448" s="2">
        <v>0.28055555555555556</v>
      </c>
      <c r="C448" s="2"/>
      <c r="D448" s="2"/>
      <c r="H448" s="6"/>
      <c r="I448" s="2"/>
    </row>
    <row r="449" spans="1:9" x14ac:dyDescent="0.25">
      <c r="A449" s="6" t="s">
        <v>2778</v>
      </c>
      <c r="B449" s="2">
        <v>0.27986111111111112</v>
      </c>
      <c r="C449" s="2"/>
      <c r="D449" s="2"/>
      <c r="H449" s="6"/>
      <c r="I449" s="2"/>
    </row>
    <row r="450" spans="1:9" x14ac:dyDescent="0.25">
      <c r="A450" s="6" t="s">
        <v>2781</v>
      </c>
      <c r="B450" s="2">
        <v>0.28055555555555556</v>
      </c>
      <c r="C450" s="2"/>
      <c r="D450" s="2"/>
      <c r="H450" s="6"/>
      <c r="I450" s="2"/>
    </row>
    <row r="451" spans="1:9" x14ac:dyDescent="0.25">
      <c r="A451" s="6" t="s">
        <v>2109</v>
      </c>
      <c r="B451" s="2">
        <v>0.28125</v>
      </c>
      <c r="C451" s="2"/>
      <c r="D451" s="2"/>
      <c r="H451" s="6"/>
      <c r="I451" s="2"/>
    </row>
    <row r="452" spans="1:9" x14ac:dyDescent="0.25">
      <c r="A452" s="6" t="s">
        <v>2184</v>
      </c>
      <c r="B452" s="2">
        <v>0.28125</v>
      </c>
      <c r="C452" s="2"/>
      <c r="D452" s="2"/>
      <c r="H452" s="6"/>
      <c r="I452" s="2"/>
    </row>
    <row r="453" spans="1:9" x14ac:dyDescent="0.25">
      <c r="A453" s="6" t="s">
        <v>2239</v>
      </c>
      <c r="B453" s="2">
        <v>0.28125</v>
      </c>
      <c r="C453" s="2"/>
      <c r="D453" s="2"/>
      <c r="H453" s="6"/>
      <c r="I453" s="2"/>
    </row>
    <row r="454" spans="1:9" x14ac:dyDescent="0.25">
      <c r="A454" s="6" t="s">
        <v>2282</v>
      </c>
      <c r="B454" s="2">
        <v>0.28125</v>
      </c>
      <c r="C454" s="2"/>
      <c r="D454" s="2"/>
      <c r="H454" s="6"/>
      <c r="I454" s="2"/>
    </row>
    <row r="455" spans="1:9" x14ac:dyDescent="0.25">
      <c r="A455" s="6" t="s">
        <v>2297</v>
      </c>
      <c r="B455" s="2">
        <v>0.28125</v>
      </c>
      <c r="C455" s="2"/>
      <c r="D455" s="2"/>
      <c r="H455" s="6"/>
      <c r="I455" s="2"/>
    </row>
    <row r="456" spans="1:9" x14ac:dyDescent="0.25">
      <c r="A456" s="6" t="s">
        <v>2371</v>
      </c>
      <c r="B456" s="2">
        <v>0.28125</v>
      </c>
      <c r="C456" s="2"/>
      <c r="D456" s="2"/>
      <c r="H456" s="6"/>
      <c r="I456" s="2"/>
    </row>
    <row r="457" spans="1:9" x14ac:dyDescent="0.25">
      <c r="A457" s="6" t="s">
        <v>2396</v>
      </c>
      <c r="B457" s="2">
        <v>0.28125</v>
      </c>
      <c r="C457" s="2"/>
      <c r="D457" s="2"/>
      <c r="H457" s="6"/>
      <c r="I457" s="2"/>
    </row>
    <row r="458" spans="1:9" x14ac:dyDescent="0.25">
      <c r="A458" s="6" t="s">
        <v>2399</v>
      </c>
      <c r="B458" s="2">
        <v>0.28125</v>
      </c>
      <c r="C458" s="2"/>
      <c r="D458" s="2"/>
      <c r="H458" s="6"/>
      <c r="I458" s="2"/>
    </row>
    <row r="459" spans="1:9" x14ac:dyDescent="0.25">
      <c r="A459" s="6" t="s">
        <v>2416</v>
      </c>
      <c r="B459" s="2">
        <v>0.28125</v>
      </c>
      <c r="C459" s="2"/>
      <c r="D459" s="2"/>
      <c r="H459" s="6"/>
      <c r="I459" s="2"/>
    </row>
    <row r="460" spans="1:9" x14ac:dyDescent="0.25">
      <c r="A460" s="6" t="s">
        <v>2491</v>
      </c>
      <c r="B460" s="2">
        <v>0.28125</v>
      </c>
      <c r="C460" s="2"/>
      <c r="D460" s="2"/>
      <c r="H460" s="6"/>
      <c r="I460" s="2"/>
    </row>
    <row r="461" spans="1:9" x14ac:dyDescent="0.25">
      <c r="A461" s="6" t="s">
        <v>2514</v>
      </c>
      <c r="B461" s="2">
        <v>0.28125</v>
      </c>
      <c r="C461" s="2"/>
      <c r="D461" s="2"/>
      <c r="H461" s="6"/>
      <c r="I461" s="2"/>
    </row>
    <row r="462" spans="1:9" x14ac:dyDescent="0.25">
      <c r="A462" s="6" t="s">
        <v>2595</v>
      </c>
      <c r="B462" s="2">
        <v>0.28125</v>
      </c>
      <c r="C462" s="2"/>
      <c r="D462" s="2"/>
      <c r="H462" s="6"/>
      <c r="I462" s="2"/>
    </row>
    <row r="463" spans="1:9" x14ac:dyDescent="0.25">
      <c r="A463" s="6" t="s">
        <v>2598</v>
      </c>
      <c r="B463" s="2">
        <v>0.28125</v>
      </c>
      <c r="C463" s="2"/>
      <c r="D463" s="2"/>
      <c r="H463" s="6"/>
      <c r="I463" s="2"/>
    </row>
    <row r="464" spans="1:9" x14ac:dyDescent="0.25">
      <c r="A464" s="6" t="s">
        <v>2605</v>
      </c>
      <c r="B464" s="2">
        <v>0.28125</v>
      </c>
      <c r="C464" s="2"/>
      <c r="D464" s="2"/>
      <c r="H464" s="6"/>
      <c r="I464" s="2"/>
    </row>
    <row r="465" spans="1:9" x14ac:dyDescent="0.25">
      <c r="A465" s="6" t="s">
        <v>2610</v>
      </c>
      <c r="B465" s="2">
        <v>0.28125</v>
      </c>
      <c r="C465" s="2"/>
      <c r="D465" s="2"/>
      <c r="H465" s="6"/>
      <c r="I465" s="2"/>
    </row>
    <row r="466" spans="1:9" x14ac:dyDescent="0.25">
      <c r="A466" s="6" t="s">
        <v>2666</v>
      </c>
      <c r="B466" s="2">
        <v>0.28125</v>
      </c>
      <c r="C466" s="2"/>
      <c r="D466" s="2"/>
      <c r="H466" s="6"/>
      <c r="I466" s="2"/>
    </row>
    <row r="467" spans="1:9" x14ac:dyDescent="0.25">
      <c r="A467" s="6" t="s">
        <v>2667</v>
      </c>
      <c r="B467" s="2">
        <v>0.28125</v>
      </c>
      <c r="C467" s="2"/>
      <c r="D467" s="2"/>
      <c r="H467" s="6"/>
      <c r="I467" s="2"/>
    </row>
    <row r="468" spans="1:9" x14ac:dyDescent="0.25">
      <c r="A468" s="6" t="s">
        <v>2685</v>
      </c>
      <c r="B468" s="2">
        <v>0.28125</v>
      </c>
      <c r="C468" s="2"/>
      <c r="D468" s="2"/>
      <c r="H468" s="6"/>
      <c r="I468" s="2"/>
    </row>
    <row r="469" spans="1:9" x14ac:dyDescent="0.25">
      <c r="A469" s="6" t="s">
        <v>2765</v>
      </c>
      <c r="B469" s="2">
        <v>0.28125</v>
      </c>
      <c r="C469" s="2"/>
      <c r="D469" s="2"/>
      <c r="H469" s="6"/>
      <c r="I469" s="2"/>
    </row>
    <row r="470" spans="1:9" x14ac:dyDescent="0.25">
      <c r="A470" s="6" t="s">
        <v>1968</v>
      </c>
      <c r="B470" s="2">
        <v>0.28125</v>
      </c>
      <c r="C470" s="2"/>
      <c r="D470" s="2"/>
      <c r="H470" s="6"/>
      <c r="I470" s="2"/>
    </row>
    <row r="471" spans="1:9" x14ac:dyDescent="0.25">
      <c r="A471" s="6" t="s">
        <v>2117</v>
      </c>
      <c r="B471" s="2">
        <v>0.28194444444444444</v>
      </c>
      <c r="C471" s="2"/>
      <c r="D471" s="2"/>
      <c r="H471" s="6"/>
      <c r="I471" s="2"/>
    </row>
    <row r="472" spans="1:9" x14ac:dyDescent="0.25">
      <c r="A472" s="6" t="s">
        <v>2148</v>
      </c>
      <c r="B472" s="2">
        <v>0.28194444444444444</v>
      </c>
      <c r="C472" s="2"/>
      <c r="D472" s="2"/>
      <c r="H472" s="6"/>
      <c r="I472" s="2"/>
    </row>
    <row r="473" spans="1:9" x14ac:dyDescent="0.25">
      <c r="A473" s="6" t="s">
        <v>2206</v>
      </c>
      <c r="B473" s="2">
        <v>0.28194444444444444</v>
      </c>
      <c r="C473" s="2"/>
      <c r="D473" s="2"/>
      <c r="H473" s="6"/>
      <c r="I473" s="2"/>
    </row>
    <row r="474" spans="1:9" x14ac:dyDescent="0.25">
      <c r="A474" s="6" t="s">
        <v>2365</v>
      </c>
      <c r="B474" s="2">
        <v>0.28194444444444444</v>
      </c>
      <c r="C474" s="2"/>
      <c r="D474" s="2"/>
      <c r="H474" s="6"/>
      <c r="I474" s="2"/>
    </row>
    <row r="475" spans="1:9" x14ac:dyDescent="0.25">
      <c r="A475" s="6" t="s">
        <v>2433</v>
      </c>
      <c r="B475" s="2">
        <v>0.28194444444444444</v>
      </c>
      <c r="C475" s="2"/>
      <c r="D475" s="2"/>
      <c r="H475" s="6"/>
      <c r="I475" s="2"/>
    </row>
    <row r="476" spans="1:9" x14ac:dyDescent="0.25">
      <c r="A476" s="6" t="s">
        <v>2467</v>
      </c>
      <c r="B476" s="2">
        <v>0.28194444444444444</v>
      </c>
      <c r="C476" s="2"/>
      <c r="D476" s="2"/>
      <c r="H476" s="6"/>
      <c r="I476" s="2"/>
    </row>
    <row r="477" spans="1:9" x14ac:dyDescent="0.25">
      <c r="A477" s="6" t="s">
        <v>2502</v>
      </c>
      <c r="B477" s="2">
        <v>0.28194444444444444</v>
      </c>
      <c r="C477" s="2"/>
      <c r="D477" s="2"/>
      <c r="H477" s="6"/>
      <c r="I477" s="2"/>
    </row>
    <row r="478" spans="1:9" x14ac:dyDescent="0.25">
      <c r="A478" s="6" t="s">
        <v>2517</v>
      </c>
      <c r="B478" s="2">
        <v>0.28194444444444444</v>
      </c>
      <c r="C478" s="2"/>
      <c r="D478" s="2"/>
      <c r="H478" s="6"/>
      <c r="I478" s="2"/>
    </row>
    <row r="479" spans="1:9" x14ac:dyDescent="0.25">
      <c r="A479" s="6" t="s">
        <v>2580</v>
      </c>
      <c r="B479" s="2">
        <v>0.28194444444444444</v>
      </c>
      <c r="C479" s="2"/>
      <c r="D479" s="2"/>
      <c r="H479" s="6"/>
      <c r="I479" s="2"/>
    </row>
    <row r="480" spans="1:9" x14ac:dyDescent="0.25">
      <c r="A480" s="6" t="s">
        <v>2616</v>
      </c>
      <c r="B480" s="2">
        <v>0.28194444444444444</v>
      </c>
      <c r="C480" s="2"/>
      <c r="D480" s="2"/>
      <c r="H480" s="6"/>
      <c r="I480" s="2"/>
    </row>
    <row r="481" spans="1:9" x14ac:dyDescent="0.25">
      <c r="A481" s="6" t="s">
        <v>2767</v>
      </c>
      <c r="B481" s="2">
        <v>0.28194444444444444</v>
      </c>
      <c r="C481" s="2"/>
      <c r="D481" s="2"/>
      <c r="H481" s="6"/>
      <c r="I481" s="2"/>
    </row>
    <row r="482" spans="1:9" x14ac:dyDescent="0.25">
      <c r="A482" s="6" t="s">
        <v>2845</v>
      </c>
      <c r="B482" s="2">
        <v>0.28194444444444444</v>
      </c>
      <c r="C482" s="2"/>
      <c r="D482" s="2"/>
      <c r="H482" s="6"/>
      <c r="I482" s="2"/>
    </row>
    <row r="483" spans="1:9" x14ac:dyDescent="0.25">
      <c r="A483" s="6" t="s">
        <v>2870</v>
      </c>
      <c r="B483" s="2">
        <v>0.28194444444444444</v>
      </c>
      <c r="C483" s="2"/>
      <c r="D483" s="2"/>
      <c r="H483" s="6"/>
      <c r="I483" s="2"/>
    </row>
    <row r="484" spans="1:9" x14ac:dyDescent="0.25">
      <c r="A484" s="6" t="s">
        <v>2877</v>
      </c>
      <c r="B484" s="2">
        <v>0.28194444444444444</v>
      </c>
      <c r="C484" s="2"/>
      <c r="D484" s="2"/>
      <c r="H484" s="6"/>
      <c r="I484" s="2"/>
    </row>
    <row r="485" spans="1:9" x14ac:dyDescent="0.25">
      <c r="A485" s="6" t="s">
        <v>2005</v>
      </c>
      <c r="B485" s="2">
        <v>0.28263888888888888</v>
      </c>
      <c r="C485" s="2"/>
      <c r="D485" s="2"/>
      <c r="H485" s="6"/>
      <c r="I485" s="2"/>
    </row>
    <row r="486" spans="1:9" x14ac:dyDescent="0.25">
      <c r="A486" s="6" t="s">
        <v>2090</v>
      </c>
      <c r="B486" s="2">
        <v>0.28263888888888888</v>
      </c>
      <c r="C486" s="2"/>
      <c r="D486" s="2"/>
      <c r="H486" s="6"/>
      <c r="I486" s="2"/>
    </row>
    <row r="487" spans="1:9" x14ac:dyDescent="0.25">
      <c r="A487" s="6" t="s">
        <v>2134</v>
      </c>
      <c r="B487" s="2">
        <v>0.28263888888888888</v>
      </c>
      <c r="C487" s="2"/>
      <c r="D487" s="2"/>
      <c r="H487" s="6"/>
      <c r="I487" s="2"/>
    </row>
    <row r="488" spans="1:9" x14ac:dyDescent="0.25">
      <c r="A488" s="6" t="s">
        <v>2190</v>
      </c>
      <c r="B488" s="2">
        <v>0.28263888888888888</v>
      </c>
      <c r="C488" s="2"/>
      <c r="D488" s="2"/>
      <c r="H488" s="6"/>
      <c r="I488" s="2"/>
    </row>
    <row r="489" spans="1:9" x14ac:dyDescent="0.25">
      <c r="A489" s="6" t="s">
        <v>2361</v>
      </c>
      <c r="B489" s="2">
        <v>0.28263888888888888</v>
      </c>
      <c r="C489" s="2"/>
      <c r="D489" s="2"/>
      <c r="H489" s="6"/>
      <c r="I489" s="2"/>
    </row>
    <row r="490" spans="1:9" x14ac:dyDescent="0.25">
      <c r="A490" s="6" t="s">
        <v>2418</v>
      </c>
      <c r="B490" s="2">
        <v>0.28263888888888888</v>
      </c>
      <c r="C490" s="2"/>
      <c r="D490" s="2"/>
      <c r="H490" s="6"/>
      <c r="I490" s="2"/>
    </row>
    <row r="491" spans="1:9" x14ac:dyDescent="0.25">
      <c r="A491" s="6" t="s">
        <v>2493</v>
      </c>
      <c r="B491" s="2">
        <v>0.28263888888888888</v>
      </c>
      <c r="C491" s="2"/>
      <c r="D491" s="2"/>
      <c r="H491" s="6"/>
      <c r="I491" s="2"/>
    </row>
    <row r="492" spans="1:9" x14ac:dyDescent="0.25">
      <c r="A492" s="6" t="s">
        <v>2742</v>
      </c>
      <c r="B492" s="2">
        <v>0.28263888888888888</v>
      </c>
      <c r="C492" s="2"/>
      <c r="D492" s="2"/>
      <c r="H492" s="6"/>
      <c r="I492" s="2"/>
    </row>
    <row r="493" spans="1:9" x14ac:dyDescent="0.25">
      <c r="A493" s="6" t="s">
        <v>2770</v>
      </c>
      <c r="B493" s="2">
        <v>0.28263888888888888</v>
      </c>
      <c r="C493" s="2"/>
      <c r="D493" s="2"/>
      <c r="H493" s="6"/>
      <c r="I493" s="2"/>
    </row>
    <row r="494" spans="1:9" x14ac:dyDescent="0.25">
      <c r="A494" s="6" t="s">
        <v>2771</v>
      </c>
      <c r="B494" s="2">
        <v>0.28263888888888888</v>
      </c>
      <c r="C494" s="2"/>
      <c r="D494" s="2"/>
      <c r="H494" s="6"/>
      <c r="I494" s="2"/>
    </row>
    <row r="495" spans="1:9" x14ac:dyDescent="0.25">
      <c r="A495" s="6" t="s">
        <v>2891</v>
      </c>
      <c r="B495" s="2">
        <v>0.28263888888888888</v>
      </c>
      <c r="C495" s="2"/>
      <c r="D495" s="2"/>
      <c r="H495" s="6"/>
      <c r="I495" s="2"/>
    </row>
    <row r="496" spans="1:9" x14ac:dyDescent="0.25">
      <c r="A496" s="6" t="s">
        <v>2023</v>
      </c>
      <c r="B496" s="2">
        <v>0.28333333333333333</v>
      </c>
      <c r="C496" s="2"/>
      <c r="D496" s="2"/>
      <c r="H496" s="6"/>
      <c r="I496" s="2"/>
    </row>
    <row r="497" spans="1:9" x14ac:dyDescent="0.25">
      <c r="A497" s="6" t="s">
        <v>2028</v>
      </c>
      <c r="B497" s="2">
        <v>0.28333333333333333</v>
      </c>
      <c r="C497" s="2"/>
      <c r="D497" s="2"/>
      <c r="H497" s="6"/>
      <c r="I497" s="2"/>
    </row>
    <row r="498" spans="1:9" x14ac:dyDescent="0.25">
      <c r="A498" s="6" t="s">
        <v>2047</v>
      </c>
      <c r="B498" s="2">
        <v>0.28333333333333333</v>
      </c>
      <c r="C498" s="2"/>
      <c r="D498" s="2"/>
      <c r="H498" s="6"/>
      <c r="I498" s="2"/>
    </row>
    <row r="499" spans="1:9" x14ac:dyDescent="0.25">
      <c r="A499" s="6" t="s">
        <v>2079</v>
      </c>
      <c r="B499" s="2">
        <v>0.28333333333333333</v>
      </c>
      <c r="C499" s="2"/>
      <c r="D499" s="2"/>
      <c r="H499" s="6"/>
      <c r="I499" s="2"/>
    </row>
    <row r="500" spans="1:9" x14ac:dyDescent="0.25">
      <c r="A500" s="6" t="s">
        <v>2191</v>
      </c>
      <c r="B500" s="2">
        <v>0.28333333333333333</v>
      </c>
      <c r="C500" s="2"/>
      <c r="D500" s="2"/>
      <c r="H500" s="6"/>
      <c r="I500" s="2"/>
    </row>
    <row r="501" spans="1:9" x14ac:dyDescent="0.25">
      <c r="A501" s="6" t="s">
        <v>2257</v>
      </c>
      <c r="B501" s="2">
        <v>0.28333333333333333</v>
      </c>
      <c r="C501" s="2"/>
      <c r="D501" s="2"/>
      <c r="H501" s="6"/>
      <c r="I501" s="2"/>
    </row>
    <row r="502" spans="1:9" x14ac:dyDescent="0.25">
      <c r="A502" s="6" t="s">
        <v>2316</v>
      </c>
      <c r="B502" s="2">
        <v>0.28333333333333333</v>
      </c>
      <c r="C502" s="2"/>
      <c r="D502" s="2"/>
      <c r="H502" s="6"/>
      <c r="I502" s="2"/>
    </row>
    <row r="503" spans="1:9" x14ac:dyDescent="0.25">
      <c r="A503" s="6" t="s">
        <v>2437</v>
      </c>
      <c r="B503" s="2">
        <v>0.28333333333333333</v>
      </c>
      <c r="C503" s="2"/>
      <c r="D503" s="2"/>
      <c r="H503" s="6"/>
      <c r="I503" s="2"/>
    </row>
    <row r="504" spans="1:9" x14ac:dyDescent="0.25">
      <c r="A504" s="6" t="s">
        <v>2510</v>
      </c>
      <c r="B504" s="2">
        <v>0.28333333333333333</v>
      </c>
      <c r="C504" s="2"/>
      <c r="D504" s="2"/>
      <c r="H504" s="6"/>
      <c r="I504" s="2"/>
    </row>
    <row r="505" spans="1:9" x14ac:dyDescent="0.25">
      <c r="A505" s="6" t="s">
        <v>2551</v>
      </c>
      <c r="B505" s="2">
        <v>0.28333333333333333</v>
      </c>
      <c r="C505" s="2"/>
      <c r="D505" s="2"/>
      <c r="H505" s="6"/>
      <c r="I505" s="2"/>
    </row>
    <row r="506" spans="1:9" x14ac:dyDescent="0.25">
      <c r="A506" s="6" t="s">
        <v>2617</v>
      </c>
      <c r="B506" s="2">
        <v>0.28333333333333333</v>
      </c>
      <c r="C506" s="2"/>
      <c r="D506" s="2"/>
      <c r="H506" s="6"/>
      <c r="I506" s="2"/>
    </row>
    <row r="507" spans="1:9" x14ac:dyDescent="0.25">
      <c r="A507" s="6" t="s">
        <v>2668</v>
      </c>
      <c r="B507" s="2">
        <v>0.28333333333333333</v>
      </c>
      <c r="C507" s="2"/>
      <c r="D507" s="2"/>
      <c r="H507" s="6"/>
      <c r="I507" s="2"/>
    </row>
    <row r="508" spans="1:9" x14ac:dyDescent="0.25">
      <c r="A508" s="6" t="s">
        <v>2716</v>
      </c>
      <c r="B508" s="2">
        <v>0.28333333333333333</v>
      </c>
      <c r="C508" s="2"/>
      <c r="D508" s="2"/>
      <c r="H508" s="6"/>
      <c r="I508" s="2"/>
    </row>
    <row r="509" spans="1:9" x14ac:dyDescent="0.25">
      <c r="A509" s="6" t="s">
        <v>2761</v>
      </c>
      <c r="B509" s="2">
        <v>0.28333333333333333</v>
      </c>
      <c r="C509" s="2"/>
      <c r="D509" s="2"/>
      <c r="H509" s="6"/>
      <c r="I509" s="2"/>
    </row>
    <row r="510" spans="1:9" x14ac:dyDescent="0.25">
      <c r="A510" s="6" t="s">
        <v>2803</v>
      </c>
      <c r="B510" s="2">
        <v>0.28333333333333333</v>
      </c>
      <c r="C510" s="2"/>
      <c r="D510" s="2"/>
      <c r="H510" s="6"/>
      <c r="I510" s="2"/>
    </row>
    <row r="511" spans="1:9" x14ac:dyDescent="0.25">
      <c r="A511" s="6" t="s">
        <v>2001</v>
      </c>
      <c r="B511" s="2">
        <v>0.28402777777777777</v>
      </c>
      <c r="C511" s="2"/>
      <c r="D511" s="2"/>
      <c r="H511" s="6"/>
      <c r="I511" s="2"/>
    </row>
    <row r="512" spans="1:9" x14ac:dyDescent="0.25">
      <c r="A512" s="6" t="s">
        <v>2221</v>
      </c>
      <c r="B512" s="2">
        <v>0.28402777777777777</v>
      </c>
      <c r="C512" s="2"/>
      <c r="D512" s="2"/>
      <c r="H512" s="6"/>
      <c r="I512" s="2"/>
    </row>
    <row r="513" spans="1:9" x14ac:dyDescent="0.25">
      <c r="A513" s="6" t="s">
        <v>2237</v>
      </c>
      <c r="B513" s="2">
        <v>0.28333333333333333</v>
      </c>
      <c r="C513" s="2"/>
      <c r="D513" s="2"/>
      <c r="H513" s="6"/>
      <c r="I513" s="2"/>
    </row>
    <row r="514" spans="1:9" x14ac:dyDescent="0.25">
      <c r="A514" s="6" t="s">
        <v>2324</v>
      </c>
      <c r="B514" s="2">
        <v>0.28402777777777777</v>
      </c>
      <c r="C514" s="2"/>
      <c r="D514" s="2"/>
      <c r="H514" s="6"/>
      <c r="I514" s="2"/>
    </row>
    <row r="515" spans="1:9" x14ac:dyDescent="0.25">
      <c r="A515" s="6" t="s">
        <v>2392</v>
      </c>
      <c r="B515" s="2">
        <v>0.28402777777777777</v>
      </c>
      <c r="C515" s="2"/>
      <c r="D515" s="2"/>
      <c r="H515" s="6"/>
      <c r="I515" s="2"/>
    </row>
    <row r="516" spans="1:9" x14ac:dyDescent="0.25">
      <c r="A516" s="6" t="s">
        <v>2445</v>
      </c>
      <c r="B516" s="2">
        <v>0.28402777777777777</v>
      </c>
      <c r="C516" s="2"/>
      <c r="D516" s="2"/>
      <c r="H516" s="6"/>
      <c r="I516" s="2"/>
    </row>
    <row r="517" spans="1:9" x14ac:dyDescent="0.25">
      <c r="A517" s="6" t="s">
        <v>2454</v>
      </c>
      <c r="B517" s="2">
        <v>0.28402777777777777</v>
      </c>
      <c r="C517" s="2"/>
      <c r="D517" s="2"/>
      <c r="H517" s="6"/>
      <c r="I517" s="2"/>
    </row>
    <row r="518" spans="1:9" x14ac:dyDescent="0.25">
      <c r="A518" s="6" t="s">
        <v>2487</v>
      </c>
      <c r="B518" s="2">
        <v>0.28402777777777777</v>
      </c>
      <c r="C518" s="2"/>
      <c r="D518" s="2"/>
      <c r="H518" s="6"/>
      <c r="I518" s="2"/>
    </row>
    <row r="519" spans="1:9" x14ac:dyDescent="0.25">
      <c r="A519" s="6" t="s">
        <v>2590</v>
      </c>
      <c r="B519" s="2">
        <v>0.28402777777777777</v>
      </c>
      <c r="C519" s="2"/>
      <c r="D519" s="2"/>
      <c r="H519" s="6"/>
      <c r="I519" s="2"/>
    </row>
    <row r="520" spans="1:9" x14ac:dyDescent="0.25">
      <c r="A520" s="6" t="s">
        <v>2615</v>
      </c>
      <c r="B520" s="2">
        <v>0.28402777777777777</v>
      </c>
      <c r="C520" s="2"/>
      <c r="D520" s="2"/>
      <c r="H520" s="6"/>
      <c r="I520" s="2"/>
    </row>
    <row r="521" spans="1:9" x14ac:dyDescent="0.25">
      <c r="A521" s="6" t="s">
        <v>2654</v>
      </c>
      <c r="B521" s="2">
        <v>0.28402777777777777</v>
      </c>
      <c r="C521" s="2"/>
      <c r="D521" s="2"/>
      <c r="H521" s="6"/>
      <c r="I521" s="2"/>
    </row>
    <row r="522" spans="1:9" x14ac:dyDescent="0.25">
      <c r="A522" s="6" t="s">
        <v>2728</v>
      </c>
      <c r="B522" s="2">
        <v>0.28402777777777777</v>
      </c>
      <c r="C522" s="2"/>
      <c r="D522" s="2"/>
      <c r="H522" s="6"/>
      <c r="I522" s="2"/>
    </row>
    <row r="523" spans="1:9" x14ac:dyDescent="0.25">
      <c r="A523" s="6" t="s">
        <v>2782</v>
      </c>
      <c r="B523" s="2">
        <v>0.28402777777777777</v>
      </c>
      <c r="C523" s="2"/>
      <c r="D523" s="2"/>
      <c r="H523" s="6"/>
      <c r="I523" s="2"/>
    </row>
    <row r="524" spans="1:9" x14ac:dyDescent="0.25">
      <c r="A524" s="6" t="s">
        <v>2096</v>
      </c>
      <c r="B524" s="2">
        <v>0.28472222222222221</v>
      </c>
      <c r="C524" s="2"/>
      <c r="D524" s="2"/>
      <c r="H524" s="6"/>
      <c r="I524" s="2"/>
    </row>
    <row r="525" spans="1:9" x14ac:dyDescent="0.25">
      <c r="A525" s="6" t="s">
        <v>2174</v>
      </c>
      <c r="B525" s="2">
        <v>0.28472222222222221</v>
      </c>
      <c r="C525" s="2"/>
      <c r="D525" s="2"/>
      <c r="H525" s="6"/>
      <c r="I525" s="2"/>
    </row>
    <row r="526" spans="1:9" x14ac:dyDescent="0.25">
      <c r="A526" s="6" t="s">
        <v>2225</v>
      </c>
      <c r="B526" s="2">
        <v>0.28472222222222221</v>
      </c>
      <c r="C526" s="2"/>
      <c r="D526" s="2"/>
      <c r="H526" s="6"/>
      <c r="I526" s="2"/>
    </row>
    <row r="527" spans="1:9" x14ac:dyDescent="0.25">
      <c r="A527" s="6" t="s">
        <v>2363</v>
      </c>
      <c r="B527" s="2">
        <v>0.28472222222222221</v>
      </c>
      <c r="C527" s="2"/>
      <c r="D527" s="2"/>
      <c r="H527" s="6"/>
      <c r="I527" s="2"/>
    </row>
    <row r="528" spans="1:9" x14ac:dyDescent="0.25">
      <c r="A528" s="6" t="s">
        <v>2415</v>
      </c>
      <c r="B528" s="2">
        <v>0.28472222222222221</v>
      </c>
      <c r="C528" s="2"/>
      <c r="D528" s="2"/>
      <c r="H528" s="6"/>
      <c r="I528" s="2"/>
    </row>
    <row r="529" spans="1:9" x14ac:dyDescent="0.25">
      <c r="A529" s="6" t="s">
        <v>2429</v>
      </c>
      <c r="B529" s="2">
        <v>0.28472222222222221</v>
      </c>
      <c r="C529" s="2"/>
      <c r="D529" s="2"/>
      <c r="H529" s="6"/>
      <c r="I529" s="2"/>
    </row>
    <row r="530" spans="1:9" x14ac:dyDescent="0.25">
      <c r="A530" s="6" t="s">
        <v>2653</v>
      </c>
      <c r="B530" s="2">
        <v>0.28472222222222221</v>
      </c>
      <c r="C530" s="2"/>
      <c r="D530" s="2"/>
      <c r="H530" s="6"/>
      <c r="I530" s="2"/>
    </row>
    <row r="531" spans="1:9" x14ac:dyDescent="0.25">
      <c r="A531" s="6" t="s">
        <v>2663</v>
      </c>
      <c r="B531" s="2">
        <v>0.28472222222222221</v>
      </c>
      <c r="C531" s="2"/>
      <c r="D531" s="2"/>
      <c r="H531" s="6"/>
      <c r="I531" s="2"/>
    </row>
    <row r="532" spans="1:9" x14ac:dyDescent="0.25">
      <c r="A532" s="6" t="s">
        <v>2733</v>
      </c>
      <c r="B532" s="2">
        <v>0.28472222222222221</v>
      </c>
      <c r="C532" s="2"/>
      <c r="D532" s="2"/>
      <c r="H532" s="6"/>
      <c r="I532" s="2"/>
    </row>
    <row r="533" spans="1:9" x14ac:dyDescent="0.25">
      <c r="A533" s="6" t="s">
        <v>2763</v>
      </c>
      <c r="B533" s="2">
        <v>0.28472222222222221</v>
      </c>
      <c r="C533" s="2"/>
      <c r="D533" s="2"/>
      <c r="H533" s="6"/>
      <c r="I533" s="2"/>
    </row>
    <row r="534" spans="1:9" x14ac:dyDescent="0.25">
      <c r="A534" s="6" t="s">
        <v>2769</v>
      </c>
      <c r="B534" s="2">
        <v>0.28472222222222221</v>
      </c>
      <c r="C534" s="2"/>
      <c r="D534" s="2"/>
      <c r="H534" s="6"/>
      <c r="I534" s="2"/>
    </row>
    <row r="535" spans="1:9" x14ac:dyDescent="0.25">
      <c r="A535" s="6" t="s">
        <v>2814</v>
      </c>
      <c r="B535" s="2">
        <v>0.28472222222222221</v>
      </c>
      <c r="C535" s="2"/>
      <c r="D535" s="2"/>
      <c r="H535" s="6"/>
      <c r="I535" s="2"/>
    </row>
    <row r="536" spans="1:9" x14ac:dyDescent="0.25">
      <c r="A536" s="6" t="s">
        <v>2139</v>
      </c>
      <c r="B536" s="2">
        <v>0.28541666666666665</v>
      </c>
      <c r="C536" s="2"/>
      <c r="D536" s="2"/>
      <c r="H536" s="6"/>
      <c r="I536" s="2"/>
    </row>
    <row r="537" spans="1:9" x14ac:dyDescent="0.25">
      <c r="A537" s="6" t="s">
        <v>2227</v>
      </c>
      <c r="B537" s="2">
        <v>0.28541666666666665</v>
      </c>
      <c r="C537" s="2"/>
      <c r="D537" s="2"/>
      <c r="H537" s="6"/>
      <c r="I537" s="2"/>
    </row>
    <row r="538" spans="1:9" x14ac:dyDescent="0.25">
      <c r="A538" s="6" t="s">
        <v>2477</v>
      </c>
      <c r="B538" s="2">
        <v>0.28541666666666665</v>
      </c>
      <c r="C538" s="2"/>
      <c r="D538" s="2"/>
      <c r="H538" s="6"/>
      <c r="I538" s="2"/>
    </row>
    <row r="539" spans="1:9" x14ac:dyDescent="0.25">
      <c r="A539" s="6" t="s">
        <v>2553</v>
      </c>
      <c r="B539" s="2">
        <v>0.28541666666666665</v>
      </c>
      <c r="C539" s="2"/>
      <c r="D539" s="2"/>
      <c r="H539" s="6"/>
      <c r="I539" s="2"/>
    </row>
    <row r="540" spans="1:9" x14ac:dyDescent="0.25">
      <c r="A540" s="6" t="s">
        <v>2586</v>
      </c>
      <c r="B540" s="2">
        <v>0.28541666666666665</v>
      </c>
      <c r="C540" s="2"/>
      <c r="D540" s="2"/>
      <c r="H540" s="6"/>
      <c r="I540" s="2"/>
    </row>
    <row r="541" spans="1:9" x14ac:dyDescent="0.25">
      <c r="A541" s="6" t="s">
        <v>2674</v>
      </c>
      <c r="B541" s="2">
        <v>0.28541666666666665</v>
      </c>
      <c r="C541" s="2"/>
      <c r="D541" s="2"/>
      <c r="H541" s="6"/>
      <c r="I541" s="2"/>
    </row>
    <row r="542" spans="1:9" x14ac:dyDescent="0.25">
      <c r="A542" s="6" t="s">
        <v>2807</v>
      </c>
      <c r="B542" s="2">
        <v>0.28472222222222221</v>
      </c>
      <c r="C542" s="2"/>
      <c r="D542" s="2"/>
      <c r="H542" s="6"/>
      <c r="I542" s="2"/>
    </row>
    <row r="543" spans="1:9" x14ac:dyDescent="0.25">
      <c r="A543" s="6" t="s">
        <v>2888</v>
      </c>
      <c r="B543" s="2">
        <v>0.28541666666666665</v>
      </c>
      <c r="C543" s="2"/>
      <c r="D543" s="2"/>
      <c r="H543" s="6"/>
      <c r="I543" s="2"/>
    </row>
    <row r="544" spans="1:9" x14ac:dyDescent="0.25">
      <c r="A544" s="6" t="s">
        <v>1976</v>
      </c>
      <c r="B544" s="2">
        <v>0.28611111111111115</v>
      </c>
      <c r="C544" s="2"/>
      <c r="D544" s="2"/>
      <c r="H544" s="6"/>
      <c r="I544" s="2"/>
    </row>
    <row r="545" spans="1:9" x14ac:dyDescent="0.25">
      <c r="A545" s="6" t="s">
        <v>2017</v>
      </c>
      <c r="B545" s="2">
        <v>0.28611111111111115</v>
      </c>
      <c r="C545" s="2"/>
      <c r="D545" s="2"/>
      <c r="H545" s="6"/>
      <c r="I545" s="2"/>
    </row>
    <row r="546" spans="1:9" x14ac:dyDescent="0.25">
      <c r="A546" s="6" t="s">
        <v>2116</v>
      </c>
      <c r="B546" s="2">
        <v>0.28611111111111115</v>
      </c>
      <c r="C546" s="2"/>
      <c r="D546" s="2"/>
      <c r="H546" s="6"/>
      <c r="I546" s="2"/>
    </row>
    <row r="547" spans="1:9" x14ac:dyDescent="0.25">
      <c r="A547" s="6" t="s">
        <v>2266</v>
      </c>
      <c r="B547" s="2">
        <v>0.28611111111111115</v>
      </c>
      <c r="C547" s="2"/>
      <c r="D547" s="2"/>
      <c r="H547" s="6"/>
      <c r="I547" s="2"/>
    </row>
    <row r="548" spans="1:9" x14ac:dyDescent="0.25">
      <c r="A548" s="6" t="s">
        <v>2278</v>
      </c>
      <c r="B548" s="2">
        <v>0.28611111111111115</v>
      </c>
      <c r="C548" s="2"/>
      <c r="D548" s="2"/>
      <c r="H548" s="6"/>
      <c r="I548" s="2"/>
    </row>
    <row r="549" spans="1:9" x14ac:dyDescent="0.25">
      <c r="A549" s="6" t="s">
        <v>2328</v>
      </c>
      <c r="B549" s="2">
        <v>0.28611111111111115</v>
      </c>
      <c r="C549" s="2"/>
      <c r="D549" s="2"/>
      <c r="H549" s="6"/>
      <c r="I549" s="2"/>
    </row>
    <row r="550" spans="1:9" x14ac:dyDescent="0.25">
      <c r="A550" s="6" t="s">
        <v>2370</v>
      </c>
      <c r="B550" s="2">
        <v>0.28611111111111115</v>
      </c>
      <c r="C550" s="2"/>
      <c r="D550" s="2"/>
      <c r="H550" s="6"/>
      <c r="I550" s="2"/>
    </row>
    <row r="551" spans="1:9" x14ac:dyDescent="0.25">
      <c r="A551" s="6" t="s">
        <v>2391</v>
      </c>
      <c r="B551" s="2">
        <v>0.28611111111111115</v>
      </c>
      <c r="C551" s="2"/>
      <c r="D551" s="2"/>
      <c r="H551" s="6"/>
      <c r="I551" s="2"/>
    </row>
    <row r="552" spans="1:9" x14ac:dyDescent="0.25">
      <c r="A552" s="6" t="s">
        <v>2565</v>
      </c>
      <c r="B552" s="2">
        <v>0.28611111111111115</v>
      </c>
      <c r="C552" s="2"/>
      <c r="D552" s="2"/>
      <c r="H552" s="6"/>
      <c r="I552" s="2"/>
    </row>
    <row r="553" spans="1:9" x14ac:dyDescent="0.25">
      <c r="A553" s="6" t="s">
        <v>2571</v>
      </c>
      <c r="B553" s="2">
        <v>0.28611111111111115</v>
      </c>
      <c r="C553" s="2"/>
      <c r="D553" s="2"/>
      <c r="H553" s="6"/>
      <c r="I553" s="2"/>
    </row>
    <row r="554" spans="1:9" x14ac:dyDescent="0.25">
      <c r="A554" s="6" t="s">
        <v>2587</v>
      </c>
      <c r="B554" s="2">
        <v>0.28611111111111115</v>
      </c>
      <c r="C554" s="2"/>
      <c r="D554" s="2"/>
      <c r="H554" s="6"/>
      <c r="I554" s="2"/>
    </row>
    <row r="555" spans="1:9" x14ac:dyDescent="0.25">
      <c r="A555" s="6" t="s">
        <v>2661</v>
      </c>
      <c r="B555" s="2">
        <v>0.28611111111111115</v>
      </c>
      <c r="C555" s="2"/>
      <c r="D555" s="2"/>
      <c r="H555" s="6"/>
      <c r="I555" s="2"/>
    </row>
    <row r="556" spans="1:9" x14ac:dyDescent="0.25">
      <c r="A556" s="6" t="s">
        <v>2682</v>
      </c>
      <c r="B556" s="2">
        <v>0.28611111111111115</v>
      </c>
      <c r="C556" s="2"/>
      <c r="D556" s="2"/>
      <c r="H556" s="6"/>
      <c r="I556" s="2"/>
    </row>
    <row r="557" spans="1:9" x14ac:dyDescent="0.25">
      <c r="A557" s="6" t="s">
        <v>2704</v>
      </c>
      <c r="B557" s="2">
        <v>0.28611111111111115</v>
      </c>
      <c r="C557" s="2"/>
      <c r="D557" s="2"/>
      <c r="H557" s="6"/>
      <c r="I557" s="2"/>
    </row>
    <row r="558" spans="1:9" x14ac:dyDescent="0.25">
      <c r="A558" s="6" t="s">
        <v>2766</v>
      </c>
      <c r="B558" s="2">
        <v>0.28611111111111115</v>
      </c>
      <c r="C558" s="2"/>
      <c r="D558" s="2"/>
      <c r="H558" s="6"/>
      <c r="I558" s="2"/>
    </row>
    <row r="559" spans="1:9" x14ac:dyDescent="0.25">
      <c r="A559" s="6" t="s">
        <v>2775</v>
      </c>
      <c r="B559" s="2">
        <v>0.28611111111111115</v>
      </c>
      <c r="C559" s="2"/>
      <c r="D559" s="2"/>
      <c r="H559" s="6"/>
      <c r="I559" s="2"/>
    </row>
    <row r="560" spans="1:9" x14ac:dyDescent="0.25">
      <c r="A560" s="6" t="s">
        <v>2799</v>
      </c>
      <c r="B560" s="2">
        <v>0.28611111111111115</v>
      </c>
      <c r="C560" s="2"/>
      <c r="D560" s="2"/>
      <c r="H560" s="6"/>
      <c r="I560" s="2"/>
    </row>
    <row r="561" spans="1:9" x14ac:dyDescent="0.25">
      <c r="A561" s="6" t="s">
        <v>2826</v>
      </c>
      <c r="B561" s="2">
        <v>0.28611111111111115</v>
      </c>
      <c r="C561" s="2"/>
      <c r="D561" s="2"/>
      <c r="H561" s="6"/>
      <c r="I561" s="2"/>
    </row>
    <row r="562" spans="1:9" x14ac:dyDescent="0.25">
      <c r="A562" s="6" t="s">
        <v>1995</v>
      </c>
      <c r="B562" s="2">
        <v>0.28680555555555554</v>
      </c>
      <c r="C562" s="2"/>
      <c r="D562" s="2"/>
      <c r="H562" s="6"/>
      <c r="I562" s="2"/>
    </row>
    <row r="563" spans="1:9" x14ac:dyDescent="0.25">
      <c r="A563" s="6" t="s">
        <v>2145</v>
      </c>
      <c r="B563" s="2">
        <v>0.28680555555555554</v>
      </c>
      <c r="C563" s="2"/>
      <c r="D563" s="2"/>
      <c r="H563" s="6"/>
      <c r="I563" s="2"/>
    </row>
    <row r="564" spans="1:9" x14ac:dyDescent="0.25">
      <c r="A564" s="6" t="s">
        <v>2377</v>
      </c>
      <c r="B564" s="2">
        <v>0.28680555555555554</v>
      </c>
      <c r="C564" s="2"/>
      <c r="D564" s="2"/>
      <c r="H564" s="6"/>
      <c r="I564" s="2"/>
    </row>
    <row r="565" spans="1:9" x14ac:dyDescent="0.25">
      <c r="A565" s="6" t="s">
        <v>2413</v>
      </c>
      <c r="B565" s="2">
        <v>0.28680555555555554</v>
      </c>
      <c r="C565" s="2"/>
      <c r="D565" s="2"/>
      <c r="H565" s="6"/>
      <c r="I565" s="2"/>
    </row>
    <row r="566" spans="1:9" x14ac:dyDescent="0.25">
      <c r="A566" s="6" t="s">
        <v>2419</v>
      </c>
      <c r="B566" s="2">
        <v>0.28680555555555554</v>
      </c>
      <c r="C566" s="2"/>
      <c r="D566" s="2"/>
      <c r="H566" s="6"/>
      <c r="I566" s="2"/>
    </row>
    <row r="567" spans="1:9" x14ac:dyDescent="0.25">
      <c r="A567" s="6" t="s">
        <v>2427</v>
      </c>
      <c r="B567" s="2">
        <v>0.28680555555555554</v>
      </c>
      <c r="C567" s="2"/>
      <c r="D567" s="2"/>
      <c r="H567" s="6"/>
      <c r="I567" s="2"/>
    </row>
    <row r="568" spans="1:9" x14ac:dyDescent="0.25">
      <c r="A568" s="6" t="s">
        <v>2542</v>
      </c>
      <c r="B568" s="2">
        <v>0.28680555555555554</v>
      </c>
      <c r="C568" s="2"/>
      <c r="D568" s="2"/>
      <c r="H568" s="6"/>
      <c r="I568" s="2"/>
    </row>
    <row r="569" spans="1:9" x14ac:dyDescent="0.25">
      <c r="A569" s="6" t="s">
        <v>2712</v>
      </c>
      <c r="B569" s="2">
        <v>0.28680555555555554</v>
      </c>
      <c r="C569" s="2"/>
      <c r="D569" s="2"/>
      <c r="H569" s="6"/>
      <c r="I569" s="2"/>
    </row>
    <row r="570" spans="1:9" x14ac:dyDescent="0.25">
      <c r="A570" s="6" t="s">
        <v>2837</v>
      </c>
      <c r="B570" s="2">
        <v>0.28611111111111115</v>
      </c>
      <c r="C570" s="2"/>
      <c r="D570" s="2"/>
      <c r="H570" s="6"/>
      <c r="I570" s="2"/>
    </row>
    <row r="571" spans="1:9" x14ac:dyDescent="0.25">
      <c r="A571" s="6" t="s">
        <v>2041</v>
      </c>
      <c r="B571" s="2">
        <v>0.28750000000000003</v>
      </c>
      <c r="C571" s="2"/>
      <c r="D571" s="2"/>
      <c r="H571" s="6"/>
      <c r="I571" s="2"/>
    </row>
    <row r="572" spans="1:9" x14ac:dyDescent="0.25">
      <c r="A572" s="6" t="s">
        <v>2048</v>
      </c>
      <c r="B572" s="2">
        <v>0.28750000000000003</v>
      </c>
      <c r="C572" s="2"/>
      <c r="D572" s="2"/>
      <c r="H572" s="6"/>
      <c r="I572" s="2"/>
    </row>
    <row r="573" spans="1:9" x14ac:dyDescent="0.25">
      <c r="A573" s="6" t="s">
        <v>2120</v>
      </c>
      <c r="B573" s="2">
        <v>0.28750000000000003</v>
      </c>
      <c r="C573" s="2"/>
      <c r="D573" s="2"/>
      <c r="H573" s="6"/>
      <c r="I573" s="2"/>
    </row>
    <row r="574" spans="1:9" x14ac:dyDescent="0.25">
      <c r="A574" s="6" t="s">
        <v>2137</v>
      </c>
      <c r="B574" s="2">
        <v>0.28750000000000003</v>
      </c>
      <c r="C574" s="2"/>
      <c r="D574" s="2"/>
      <c r="H574" s="6"/>
      <c r="I574" s="2"/>
    </row>
    <row r="575" spans="1:9" x14ac:dyDescent="0.25">
      <c r="A575" s="6" t="s">
        <v>2176</v>
      </c>
      <c r="B575" s="2">
        <v>0.28750000000000003</v>
      </c>
      <c r="C575" s="2"/>
      <c r="D575" s="2"/>
      <c r="H575" s="6"/>
      <c r="I575" s="2"/>
    </row>
    <row r="576" spans="1:9" x14ac:dyDescent="0.25">
      <c r="A576" s="6" t="s">
        <v>2222</v>
      </c>
      <c r="B576" s="2">
        <v>0.28750000000000003</v>
      </c>
      <c r="C576" s="2"/>
      <c r="D576" s="2"/>
      <c r="H576" s="6"/>
      <c r="I576" s="2"/>
    </row>
    <row r="577" spans="1:9" x14ac:dyDescent="0.25">
      <c r="A577" s="6" t="s">
        <v>2246</v>
      </c>
      <c r="B577" s="2">
        <v>0.28750000000000003</v>
      </c>
      <c r="C577" s="2"/>
      <c r="D577" s="2"/>
      <c r="H577" s="6"/>
      <c r="I577" s="2"/>
    </row>
    <row r="578" spans="1:9" x14ac:dyDescent="0.25">
      <c r="A578" s="6" t="s">
        <v>2347</v>
      </c>
      <c r="B578" s="2">
        <v>0.28750000000000003</v>
      </c>
      <c r="C578" s="2"/>
      <c r="D578" s="2"/>
      <c r="H578" s="6"/>
      <c r="I578" s="2"/>
    </row>
    <row r="579" spans="1:9" x14ac:dyDescent="0.25">
      <c r="A579" s="6" t="s">
        <v>2355</v>
      </c>
      <c r="B579" s="2">
        <v>0.28750000000000003</v>
      </c>
      <c r="C579" s="2"/>
      <c r="D579" s="2"/>
      <c r="H579" s="6"/>
      <c r="I579" s="2"/>
    </row>
    <row r="580" spans="1:9" x14ac:dyDescent="0.25">
      <c r="A580" s="6" t="s">
        <v>2435</v>
      </c>
      <c r="B580" s="2">
        <v>0.28750000000000003</v>
      </c>
      <c r="C580" s="2"/>
      <c r="D580" s="2"/>
      <c r="H580" s="6"/>
      <c r="I580" s="2"/>
    </row>
    <row r="581" spans="1:9" x14ac:dyDescent="0.25">
      <c r="A581" s="6" t="s">
        <v>2572</v>
      </c>
      <c r="B581" s="2">
        <v>0.28750000000000003</v>
      </c>
      <c r="C581" s="2"/>
      <c r="D581" s="2"/>
      <c r="H581" s="6"/>
      <c r="I581" s="2"/>
    </row>
    <row r="582" spans="1:9" x14ac:dyDescent="0.25">
      <c r="A582" s="6" t="s">
        <v>2596</v>
      </c>
      <c r="B582" s="2">
        <v>0.28750000000000003</v>
      </c>
      <c r="C582" s="2"/>
      <c r="D582" s="2"/>
      <c r="H582" s="6"/>
      <c r="I582" s="2"/>
    </row>
    <row r="583" spans="1:9" x14ac:dyDescent="0.25">
      <c r="A583" s="6" t="s">
        <v>2618</v>
      </c>
      <c r="B583" s="2">
        <v>0.28750000000000003</v>
      </c>
      <c r="C583" s="2"/>
      <c r="D583" s="2"/>
      <c r="H583" s="6"/>
      <c r="I583" s="2"/>
    </row>
    <row r="584" spans="1:9" x14ac:dyDescent="0.25">
      <c r="A584" s="6" t="s">
        <v>2646</v>
      </c>
      <c r="B584" s="2">
        <v>0.28750000000000003</v>
      </c>
      <c r="C584" s="2"/>
      <c r="D584" s="2"/>
      <c r="H584" s="6"/>
      <c r="I584" s="2"/>
    </row>
    <row r="585" spans="1:9" x14ac:dyDescent="0.25">
      <c r="A585" s="6" t="s">
        <v>2859</v>
      </c>
      <c r="B585" s="2">
        <v>0.28750000000000003</v>
      </c>
      <c r="C585" s="2"/>
      <c r="D585" s="2"/>
      <c r="H585" s="6"/>
      <c r="I585" s="2"/>
    </row>
    <row r="586" spans="1:9" x14ac:dyDescent="0.25">
      <c r="A586" s="6" t="s">
        <v>2049</v>
      </c>
      <c r="B586" s="2">
        <v>0.28819444444444448</v>
      </c>
      <c r="C586" s="2"/>
      <c r="D586" s="2"/>
      <c r="H586" s="6"/>
      <c r="I586" s="2"/>
    </row>
    <row r="587" spans="1:9" x14ac:dyDescent="0.25">
      <c r="A587" s="6" t="s">
        <v>2103</v>
      </c>
      <c r="B587" s="2">
        <v>0.28819444444444448</v>
      </c>
      <c r="C587" s="2"/>
      <c r="D587" s="2"/>
      <c r="H587" s="6"/>
      <c r="I587" s="2"/>
    </row>
    <row r="588" spans="1:9" x14ac:dyDescent="0.25">
      <c r="A588" s="6" t="s">
        <v>2122</v>
      </c>
      <c r="B588" s="2">
        <v>0.28819444444444448</v>
      </c>
      <c r="C588" s="2"/>
      <c r="D588" s="2"/>
      <c r="H588" s="6"/>
      <c r="I588" s="2"/>
    </row>
    <row r="589" spans="1:9" x14ac:dyDescent="0.25">
      <c r="A589" s="6" t="s">
        <v>2138</v>
      </c>
      <c r="B589" s="2">
        <v>0.28819444444444448</v>
      </c>
      <c r="C589" s="2"/>
      <c r="D589" s="2"/>
      <c r="H589" s="6"/>
      <c r="I589" s="2"/>
    </row>
    <row r="590" spans="1:9" x14ac:dyDescent="0.25">
      <c r="A590" s="6" t="s">
        <v>2141</v>
      </c>
      <c r="B590" s="2">
        <v>0.28819444444444448</v>
      </c>
      <c r="C590" s="2"/>
      <c r="D590" s="2"/>
      <c r="H590" s="6"/>
      <c r="I590" s="2"/>
    </row>
    <row r="591" spans="1:9" x14ac:dyDescent="0.25">
      <c r="A591" s="6" t="s">
        <v>2245</v>
      </c>
      <c r="B591" s="2">
        <v>0.28819444444444448</v>
      </c>
      <c r="C591" s="2"/>
      <c r="D591" s="2"/>
      <c r="H591" s="6"/>
      <c r="I591" s="2"/>
    </row>
    <row r="592" spans="1:9" x14ac:dyDescent="0.25">
      <c r="A592" s="6" t="s">
        <v>2287</v>
      </c>
      <c r="B592" s="2">
        <v>0.28819444444444448</v>
      </c>
      <c r="C592" s="2"/>
      <c r="D592" s="2"/>
      <c r="H592" s="6"/>
      <c r="I592" s="2"/>
    </row>
    <row r="593" spans="1:9" x14ac:dyDescent="0.25">
      <c r="A593" s="6" t="s">
        <v>2341</v>
      </c>
      <c r="B593" s="2">
        <v>0.28819444444444448</v>
      </c>
      <c r="C593" s="2"/>
      <c r="D593" s="2"/>
      <c r="H593" s="6"/>
      <c r="I593" s="2"/>
    </row>
    <row r="594" spans="1:9" x14ac:dyDescent="0.25">
      <c r="A594" s="6" t="s">
        <v>2414</v>
      </c>
      <c r="B594" s="2">
        <v>0.28819444444444448</v>
      </c>
      <c r="C594" s="2"/>
      <c r="D594" s="2"/>
      <c r="H594" s="6"/>
      <c r="I594" s="2"/>
    </row>
    <row r="595" spans="1:9" x14ac:dyDescent="0.25">
      <c r="A595" s="6" t="s">
        <v>2486</v>
      </c>
      <c r="B595" s="2">
        <v>0.28819444444444448</v>
      </c>
      <c r="C595" s="2"/>
      <c r="D595" s="2"/>
      <c r="H595" s="6"/>
      <c r="I595" s="2"/>
    </row>
    <row r="596" spans="1:9" x14ac:dyDescent="0.25">
      <c r="A596" s="6" t="s">
        <v>2547</v>
      </c>
      <c r="B596" s="2">
        <v>0.28819444444444448</v>
      </c>
      <c r="C596" s="2"/>
      <c r="D596" s="2"/>
      <c r="H596" s="6"/>
      <c r="I596" s="2"/>
    </row>
    <row r="597" spans="1:9" x14ac:dyDescent="0.25">
      <c r="A597" s="6" t="s">
        <v>2681</v>
      </c>
      <c r="B597" s="2">
        <v>0.28819444444444448</v>
      </c>
      <c r="C597" s="2"/>
      <c r="D597" s="2"/>
      <c r="H597" s="6"/>
      <c r="I597" s="2"/>
    </row>
    <row r="598" spans="1:9" x14ac:dyDescent="0.25">
      <c r="A598" s="6" t="s">
        <v>2727</v>
      </c>
      <c r="B598" s="2">
        <v>0.28819444444444448</v>
      </c>
      <c r="C598" s="2"/>
      <c r="D598" s="2"/>
      <c r="H598" s="6"/>
      <c r="I598" s="2"/>
    </row>
    <row r="599" spans="1:9" x14ac:dyDescent="0.25">
      <c r="A599" s="6" t="s">
        <v>2882</v>
      </c>
      <c r="B599" s="2">
        <v>0.28819444444444448</v>
      </c>
      <c r="C599" s="2"/>
      <c r="D599" s="2"/>
      <c r="H599" s="6"/>
      <c r="I599" s="2"/>
    </row>
    <row r="600" spans="1:9" x14ac:dyDescent="0.25">
      <c r="A600" s="6" t="s">
        <v>2898</v>
      </c>
      <c r="B600" s="2">
        <v>0.28819444444444448</v>
      </c>
      <c r="C600" s="2"/>
      <c r="D600" s="2"/>
      <c r="H600" s="6"/>
      <c r="I600" s="2"/>
    </row>
    <row r="601" spans="1:9" x14ac:dyDescent="0.25">
      <c r="A601" s="6" t="s">
        <v>1987</v>
      </c>
      <c r="B601" s="2">
        <v>0.28888888888888892</v>
      </c>
      <c r="C601" s="2"/>
      <c r="D601" s="2"/>
      <c r="H601" s="6"/>
      <c r="I601" s="2"/>
    </row>
    <row r="602" spans="1:9" x14ac:dyDescent="0.25">
      <c r="A602" s="6" t="s">
        <v>1993</v>
      </c>
      <c r="B602" s="2">
        <v>0.28888888888888892</v>
      </c>
      <c r="C602" s="2"/>
      <c r="D602" s="2"/>
      <c r="H602" s="6"/>
      <c r="I602" s="2"/>
    </row>
    <row r="603" spans="1:9" x14ac:dyDescent="0.25">
      <c r="A603" s="6" t="s">
        <v>2030</v>
      </c>
      <c r="B603" s="2">
        <v>0.28888888888888892</v>
      </c>
      <c r="C603" s="2"/>
      <c r="D603" s="2"/>
      <c r="H603" s="6"/>
      <c r="I603" s="2"/>
    </row>
    <row r="604" spans="1:9" x14ac:dyDescent="0.25">
      <c r="A604" s="6" t="s">
        <v>2044</v>
      </c>
      <c r="B604" s="2">
        <v>0.28888888888888892</v>
      </c>
      <c r="C604" s="2"/>
      <c r="D604" s="2"/>
      <c r="H604" s="6"/>
      <c r="I604" s="2"/>
    </row>
    <row r="605" spans="1:9" x14ac:dyDescent="0.25">
      <c r="A605" s="6" t="s">
        <v>2140</v>
      </c>
      <c r="B605" s="2">
        <v>0.28888888888888892</v>
      </c>
      <c r="C605" s="2"/>
      <c r="D605" s="2"/>
      <c r="H605" s="6"/>
      <c r="I605" s="2"/>
    </row>
    <row r="606" spans="1:9" x14ac:dyDescent="0.25">
      <c r="A606" s="6" t="s">
        <v>2197</v>
      </c>
      <c r="B606" s="2">
        <v>0.28888888888888892</v>
      </c>
      <c r="C606" s="2"/>
      <c r="D606" s="2"/>
      <c r="H606" s="6"/>
      <c r="I606" s="2"/>
    </row>
    <row r="607" spans="1:9" x14ac:dyDescent="0.25">
      <c r="A607" s="6" t="s">
        <v>2351</v>
      </c>
      <c r="B607" s="2">
        <v>0.28819444444444448</v>
      </c>
      <c r="C607" s="2"/>
      <c r="D607" s="2"/>
      <c r="H607" s="6"/>
      <c r="I607" s="2"/>
    </row>
    <row r="608" spans="1:9" x14ac:dyDescent="0.25">
      <c r="A608" s="6" t="s">
        <v>2482</v>
      </c>
      <c r="B608" s="2">
        <v>0.28888888888888892</v>
      </c>
      <c r="C608" s="2"/>
      <c r="D608" s="2"/>
      <c r="H608" s="6"/>
      <c r="I608" s="2"/>
    </row>
    <row r="609" spans="1:9" x14ac:dyDescent="0.25">
      <c r="A609" s="6" t="s">
        <v>2499</v>
      </c>
      <c r="B609" s="2">
        <v>0.28888888888888892</v>
      </c>
      <c r="C609" s="2"/>
      <c r="D609" s="2"/>
      <c r="H609" s="6"/>
      <c r="I609" s="2"/>
    </row>
    <row r="610" spans="1:9" x14ac:dyDescent="0.25">
      <c r="A610" s="6" t="s">
        <v>2533</v>
      </c>
      <c r="B610" s="2">
        <v>0.28888888888888892</v>
      </c>
      <c r="C610" s="2"/>
      <c r="D610" s="2"/>
      <c r="H610" s="6"/>
      <c r="I610" s="2"/>
    </row>
    <row r="611" spans="1:9" x14ac:dyDescent="0.25">
      <c r="A611" s="6" t="s">
        <v>2541</v>
      </c>
      <c r="B611" s="2">
        <v>0.28888888888888892</v>
      </c>
      <c r="C611" s="2"/>
      <c r="D611" s="2"/>
      <c r="H611" s="6"/>
      <c r="I611" s="2"/>
    </row>
    <row r="612" spans="1:9" x14ac:dyDescent="0.25">
      <c r="A612" s="6" t="s">
        <v>2611</v>
      </c>
      <c r="B612" s="2">
        <v>0.28888888888888892</v>
      </c>
      <c r="C612" s="2"/>
      <c r="D612" s="2"/>
      <c r="H612" s="6"/>
      <c r="I612" s="2"/>
    </row>
    <row r="613" spans="1:9" x14ac:dyDescent="0.25">
      <c r="A613" s="6" t="s">
        <v>2805</v>
      </c>
      <c r="B613" s="2">
        <v>0.28888888888888892</v>
      </c>
      <c r="C613" s="2"/>
      <c r="D613" s="2"/>
      <c r="H613" s="6"/>
      <c r="I613" s="2"/>
    </row>
    <row r="614" spans="1:9" x14ac:dyDescent="0.25">
      <c r="A614" s="6" t="s">
        <v>2063</v>
      </c>
      <c r="B614" s="2">
        <v>0.28958333333333336</v>
      </c>
      <c r="C614" s="2"/>
      <c r="D614" s="2"/>
      <c r="H614" s="6"/>
      <c r="I614" s="2"/>
    </row>
    <row r="615" spans="1:9" x14ac:dyDescent="0.25">
      <c r="A615" s="6" t="s">
        <v>2196</v>
      </c>
      <c r="B615" s="2">
        <v>0.28958333333333336</v>
      </c>
      <c r="C615" s="2"/>
      <c r="D615" s="2"/>
      <c r="H615" s="6"/>
      <c r="I615" s="2"/>
    </row>
    <row r="616" spans="1:9" x14ac:dyDescent="0.25">
      <c r="A616" s="6" t="s">
        <v>2213</v>
      </c>
      <c r="B616" s="2">
        <v>0.28958333333333336</v>
      </c>
      <c r="C616" s="2"/>
      <c r="D616" s="2"/>
      <c r="H616" s="6"/>
      <c r="I616" s="2"/>
    </row>
    <row r="617" spans="1:9" x14ac:dyDescent="0.25">
      <c r="A617" s="6" t="s">
        <v>2296</v>
      </c>
      <c r="B617" s="2">
        <v>0.28958333333333336</v>
      </c>
      <c r="C617" s="2"/>
      <c r="D617" s="2"/>
      <c r="H617" s="6"/>
      <c r="I617" s="2"/>
    </row>
    <row r="618" spans="1:9" x14ac:dyDescent="0.25">
      <c r="A618" s="6" t="s">
        <v>2308</v>
      </c>
      <c r="B618" s="2">
        <v>0.28958333333333336</v>
      </c>
      <c r="C618" s="2"/>
      <c r="D618" s="2"/>
      <c r="H618" s="6"/>
      <c r="I618" s="2"/>
    </row>
    <row r="619" spans="1:9" x14ac:dyDescent="0.25">
      <c r="A619" s="6" t="s">
        <v>2319</v>
      </c>
      <c r="B619" s="2">
        <v>0.28958333333333336</v>
      </c>
      <c r="C619" s="2"/>
      <c r="D619" s="2"/>
      <c r="H619" s="6"/>
      <c r="I619" s="2"/>
    </row>
    <row r="620" spans="1:9" x14ac:dyDescent="0.25">
      <c r="A620" s="6" t="s">
        <v>2372</v>
      </c>
      <c r="B620" s="2">
        <v>0.28958333333333336</v>
      </c>
      <c r="C620" s="2"/>
      <c r="D620" s="2"/>
      <c r="H620" s="6"/>
      <c r="I620" s="2"/>
    </row>
    <row r="621" spans="1:9" x14ac:dyDescent="0.25">
      <c r="A621" s="6" t="s">
        <v>2384</v>
      </c>
      <c r="B621" s="2">
        <v>0.28958333333333336</v>
      </c>
      <c r="C621" s="2"/>
      <c r="D621" s="2"/>
      <c r="H621" s="6"/>
      <c r="I621" s="2"/>
    </row>
    <row r="622" spans="1:9" x14ac:dyDescent="0.25">
      <c r="A622" s="6" t="s">
        <v>2468</v>
      </c>
      <c r="B622" s="2">
        <v>0.28958333333333336</v>
      </c>
      <c r="C622" s="2"/>
      <c r="D622" s="2"/>
      <c r="H622" s="6"/>
      <c r="I622" s="2"/>
    </row>
    <row r="623" spans="1:9" x14ac:dyDescent="0.25">
      <c r="A623" s="6" t="s">
        <v>2525</v>
      </c>
      <c r="B623" s="2">
        <v>0.28958333333333336</v>
      </c>
      <c r="C623" s="2"/>
      <c r="D623" s="2"/>
      <c r="H623" s="6"/>
      <c r="I623" s="2"/>
    </row>
    <row r="624" spans="1:9" x14ac:dyDescent="0.25">
      <c r="A624" s="6" t="s">
        <v>2535</v>
      </c>
      <c r="B624" s="2">
        <v>0.28958333333333336</v>
      </c>
      <c r="C624" s="2"/>
      <c r="D624" s="2"/>
      <c r="H624" s="6"/>
      <c r="I624" s="2"/>
    </row>
    <row r="625" spans="1:9" x14ac:dyDescent="0.25">
      <c r="A625" s="6" t="s">
        <v>2555</v>
      </c>
      <c r="B625" s="2">
        <v>0.28958333333333336</v>
      </c>
      <c r="C625" s="2"/>
      <c r="D625" s="2"/>
      <c r="H625" s="6"/>
      <c r="I625" s="2"/>
    </row>
    <row r="626" spans="1:9" x14ac:dyDescent="0.25">
      <c r="A626" s="6" t="s">
        <v>2576</v>
      </c>
      <c r="B626" s="2">
        <v>0.28958333333333336</v>
      </c>
      <c r="C626" s="2"/>
      <c r="D626" s="2"/>
      <c r="H626" s="6"/>
      <c r="I626" s="2"/>
    </row>
    <row r="627" spans="1:9" x14ac:dyDescent="0.25">
      <c r="A627" s="6" t="s">
        <v>2622</v>
      </c>
      <c r="B627" s="2">
        <v>0.28958333333333336</v>
      </c>
      <c r="C627" s="2"/>
      <c r="D627" s="2"/>
      <c r="H627" s="6"/>
      <c r="I627" s="2"/>
    </row>
    <row r="628" spans="1:9" x14ac:dyDescent="0.25">
      <c r="A628" s="6" t="s">
        <v>2797</v>
      </c>
      <c r="B628" s="2">
        <v>0.28958333333333336</v>
      </c>
      <c r="C628" s="2"/>
      <c r="D628" s="2"/>
      <c r="H628" s="6"/>
      <c r="I628" s="2"/>
    </row>
    <row r="629" spans="1:9" x14ac:dyDescent="0.25">
      <c r="A629" s="6" t="s">
        <v>2800</v>
      </c>
      <c r="B629" s="2">
        <v>0.28958333333333336</v>
      </c>
      <c r="C629" s="2"/>
      <c r="D629" s="2"/>
      <c r="H629" s="6"/>
      <c r="I629" s="2"/>
    </row>
    <row r="630" spans="1:9" x14ac:dyDescent="0.25">
      <c r="A630" s="6" t="s">
        <v>2897</v>
      </c>
      <c r="B630" s="2">
        <v>0.28958333333333336</v>
      </c>
      <c r="C630" s="2"/>
      <c r="D630" s="2"/>
      <c r="H630" s="6"/>
      <c r="I630" s="2"/>
    </row>
    <row r="631" spans="1:9" x14ac:dyDescent="0.25">
      <c r="A631" s="6" t="s">
        <v>2004</v>
      </c>
      <c r="B631" s="2">
        <v>0.28958333333333336</v>
      </c>
      <c r="C631" s="2"/>
      <c r="D631" s="2"/>
      <c r="H631" s="6"/>
      <c r="I631" s="2"/>
    </row>
    <row r="632" spans="1:9" x14ac:dyDescent="0.25">
      <c r="A632" s="6" t="s">
        <v>2042</v>
      </c>
      <c r="B632" s="2">
        <v>0.2902777777777778</v>
      </c>
      <c r="C632" s="2"/>
      <c r="D632" s="2"/>
      <c r="H632" s="6"/>
      <c r="I632" s="2"/>
    </row>
    <row r="633" spans="1:9" x14ac:dyDescent="0.25">
      <c r="A633" s="6" t="s">
        <v>2069</v>
      </c>
      <c r="B633" s="2">
        <v>0.2902777777777778</v>
      </c>
      <c r="C633" s="2"/>
      <c r="D633" s="2"/>
      <c r="H633" s="6"/>
      <c r="I633" s="2"/>
    </row>
    <row r="634" spans="1:9" x14ac:dyDescent="0.25">
      <c r="A634" s="6" t="s">
        <v>2098</v>
      </c>
      <c r="B634" s="2">
        <v>0.2902777777777778</v>
      </c>
      <c r="C634" s="2"/>
      <c r="D634" s="2"/>
      <c r="H634" s="6"/>
      <c r="I634" s="2"/>
    </row>
    <row r="635" spans="1:9" x14ac:dyDescent="0.25">
      <c r="A635" s="6" t="s">
        <v>2129</v>
      </c>
      <c r="B635" s="2">
        <v>0.2902777777777778</v>
      </c>
      <c r="C635" s="2"/>
      <c r="D635" s="2"/>
      <c r="H635" s="6"/>
      <c r="I635" s="2"/>
    </row>
    <row r="636" spans="1:9" x14ac:dyDescent="0.25">
      <c r="A636" s="6" t="s">
        <v>2153</v>
      </c>
      <c r="B636" s="2">
        <v>0.2902777777777778</v>
      </c>
      <c r="C636" s="2"/>
      <c r="D636" s="2"/>
      <c r="H636" s="6"/>
      <c r="I636" s="2"/>
    </row>
    <row r="637" spans="1:9" x14ac:dyDescent="0.25">
      <c r="A637" s="6" t="s">
        <v>2170</v>
      </c>
      <c r="B637" s="2">
        <v>0.2902777777777778</v>
      </c>
      <c r="C637" s="2"/>
      <c r="D637" s="2"/>
      <c r="H637" s="6"/>
      <c r="I637" s="2"/>
    </row>
    <row r="638" spans="1:9" x14ac:dyDescent="0.25">
      <c r="A638" s="6" t="s">
        <v>2173</v>
      </c>
      <c r="B638" s="2">
        <v>0.2902777777777778</v>
      </c>
      <c r="C638" s="2"/>
      <c r="D638" s="2"/>
      <c r="H638" s="6"/>
      <c r="I638" s="2"/>
    </row>
    <row r="639" spans="1:9" x14ac:dyDescent="0.25">
      <c r="A639" s="6" t="s">
        <v>2240</v>
      </c>
      <c r="B639" s="2">
        <v>0.2902777777777778</v>
      </c>
      <c r="C639" s="2"/>
      <c r="D639" s="2"/>
      <c r="H639" s="6"/>
      <c r="I639" s="2"/>
    </row>
    <row r="640" spans="1:9" x14ac:dyDescent="0.25">
      <c r="A640" s="6" t="s">
        <v>2428</v>
      </c>
      <c r="B640" s="2">
        <v>0.2902777777777778</v>
      </c>
      <c r="C640" s="2"/>
      <c r="D640" s="2"/>
      <c r="H640" s="6"/>
      <c r="I640" s="2"/>
    </row>
    <row r="641" spans="1:9" x14ac:dyDescent="0.25">
      <c r="A641" s="6" t="s">
        <v>2432</v>
      </c>
      <c r="B641" s="2">
        <v>0.2902777777777778</v>
      </c>
      <c r="C641" s="2"/>
      <c r="D641" s="2"/>
      <c r="H641" s="6"/>
      <c r="I641" s="2"/>
    </row>
    <row r="642" spans="1:9" x14ac:dyDescent="0.25">
      <c r="A642" s="6" t="s">
        <v>2475</v>
      </c>
      <c r="B642" s="2">
        <v>0.2902777777777778</v>
      </c>
      <c r="C642" s="2"/>
      <c r="D642" s="2"/>
      <c r="H642" s="6"/>
      <c r="I642" s="2"/>
    </row>
    <row r="643" spans="1:9" x14ac:dyDescent="0.25">
      <c r="A643" s="6" t="s">
        <v>2489</v>
      </c>
      <c r="B643" s="2">
        <v>0.2902777777777778</v>
      </c>
      <c r="C643" s="2"/>
      <c r="D643" s="2"/>
      <c r="H643" s="6"/>
      <c r="I643" s="2"/>
    </row>
    <row r="644" spans="1:9" x14ac:dyDescent="0.25">
      <c r="A644" s="6" t="s">
        <v>2538</v>
      </c>
      <c r="B644" s="2">
        <v>0.2902777777777778</v>
      </c>
      <c r="C644" s="2"/>
      <c r="D644" s="2"/>
      <c r="H644" s="6"/>
      <c r="I644" s="2"/>
    </row>
    <row r="645" spans="1:9" x14ac:dyDescent="0.25">
      <c r="A645" s="6" t="s">
        <v>2621</v>
      </c>
      <c r="B645" s="2">
        <v>0.2902777777777778</v>
      </c>
      <c r="C645" s="2"/>
      <c r="D645" s="2"/>
      <c r="H645" s="6"/>
      <c r="I645" s="2"/>
    </row>
    <row r="646" spans="1:9" x14ac:dyDescent="0.25">
      <c r="A646" s="6" t="s">
        <v>2648</v>
      </c>
      <c r="B646" s="2">
        <v>0.2902777777777778</v>
      </c>
      <c r="C646" s="2"/>
      <c r="D646" s="2"/>
      <c r="H646" s="6"/>
      <c r="I646" s="2"/>
    </row>
    <row r="647" spans="1:9" x14ac:dyDescent="0.25">
      <c r="A647" s="6" t="s">
        <v>2744</v>
      </c>
      <c r="B647" s="2">
        <v>0.2902777777777778</v>
      </c>
      <c r="C647" s="2"/>
      <c r="D647" s="2"/>
      <c r="H647" s="6"/>
      <c r="I647" s="2"/>
    </row>
    <row r="648" spans="1:9" x14ac:dyDescent="0.25">
      <c r="A648" s="6" t="s">
        <v>2747</v>
      </c>
      <c r="B648" s="2">
        <v>0.2902777777777778</v>
      </c>
      <c r="C648" s="2"/>
      <c r="D648" s="2"/>
      <c r="H648" s="6"/>
      <c r="I648" s="2"/>
    </row>
    <row r="649" spans="1:9" x14ac:dyDescent="0.25">
      <c r="A649" s="6" t="s">
        <v>2848</v>
      </c>
      <c r="B649" s="2">
        <v>0.2902777777777778</v>
      </c>
      <c r="C649" s="2"/>
      <c r="D649" s="2"/>
      <c r="H649" s="6"/>
      <c r="I649" s="2"/>
    </row>
    <row r="650" spans="1:9" x14ac:dyDescent="0.25">
      <c r="A650" s="6" t="s">
        <v>1990</v>
      </c>
      <c r="B650" s="2">
        <v>0.29097222222222224</v>
      </c>
      <c r="C650" s="2"/>
      <c r="D650" s="2"/>
      <c r="H650" s="6"/>
      <c r="I650" s="2"/>
    </row>
    <row r="651" spans="1:9" x14ac:dyDescent="0.25">
      <c r="A651" s="6" t="s">
        <v>2008</v>
      </c>
      <c r="B651" s="2">
        <v>0.29097222222222224</v>
      </c>
      <c r="C651" s="2"/>
      <c r="D651" s="2"/>
      <c r="H651" s="6"/>
      <c r="I651" s="2"/>
    </row>
    <row r="652" spans="1:9" x14ac:dyDescent="0.25">
      <c r="A652" s="6" t="s">
        <v>2035</v>
      </c>
      <c r="B652" s="2">
        <v>0.29097222222222224</v>
      </c>
      <c r="C652" s="2"/>
      <c r="D652" s="2"/>
      <c r="H652" s="6"/>
      <c r="I652" s="2"/>
    </row>
    <row r="653" spans="1:9" x14ac:dyDescent="0.25">
      <c r="A653" s="6" t="s">
        <v>2067</v>
      </c>
      <c r="B653" s="2">
        <v>0.29097222222222224</v>
      </c>
      <c r="C653" s="2"/>
      <c r="D653" s="2"/>
      <c r="H653" s="6"/>
      <c r="I653" s="2"/>
    </row>
    <row r="654" spans="1:9" x14ac:dyDescent="0.25">
      <c r="A654" s="6" t="s">
        <v>2186</v>
      </c>
      <c r="B654" s="2">
        <v>0.29097222222222224</v>
      </c>
      <c r="C654" s="2"/>
      <c r="D654" s="2"/>
      <c r="H654" s="6"/>
      <c r="I654" s="2"/>
    </row>
    <row r="655" spans="1:9" x14ac:dyDescent="0.25">
      <c r="A655" s="6" t="s">
        <v>2193</v>
      </c>
      <c r="B655" s="2">
        <v>0.29097222222222224</v>
      </c>
      <c r="C655" s="2"/>
      <c r="D655" s="2"/>
      <c r="H655" s="6"/>
      <c r="I655" s="2"/>
    </row>
    <row r="656" spans="1:9" x14ac:dyDescent="0.25">
      <c r="A656" s="6" t="s">
        <v>2233</v>
      </c>
      <c r="B656" s="2">
        <v>0.29097222222222224</v>
      </c>
      <c r="C656" s="2"/>
      <c r="D656" s="2"/>
      <c r="H656" s="6"/>
      <c r="I656" s="2"/>
    </row>
    <row r="657" spans="1:9" x14ac:dyDescent="0.25">
      <c r="A657" s="6" t="s">
        <v>2234</v>
      </c>
      <c r="B657" s="2">
        <v>0.29097222222222224</v>
      </c>
      <c r="C657" s="2"/>
      <c r="D657" s="2"/>
      <c r="H657" s="6"/>
      <c r="I657" s="2"/>
    </row>
    <row r="658" spans="1:9" x14ac:dyDescent="0.25">
      <c r="A658" s="6" t="s">
        <v>2303</v>
      </c>
      <c r="B658" s="2">
        <v>0.29097222222222224</v>
      </c>
      <c r="C658" s="2"/>
      <c r="D658" s="2"/>
      <c r="H658" s="6"/>
      <c r="I658" s="2"/>
    </row>
    <row r="659" spans="1:9" x14ac:dyDescent="0.25">
      <c r="A659" s="6" t="s">
        <v>2367</v>
      </c>
      <c r="B659" s="2">
        <v>0.29097222222222224</v>
      </c>
      <c r="C659" s="2"/>
      <c r="D659" s="2"/>
      <c r="H659" s="6"/>
      <c r="I659" s="2"/>
    </row>
    <row r="660" spans="1:9" x14ac:dyDescent="0.25">
      <c r="A660" s="6" t="s">
        <v>2395</v>
      </c>
      <c r="B660" s="2">
        <v>0.29097222222222224</v>
      </c>
      <c r="C660" s="2"/>
      <c r="D660" s="2"/>
      <c r="H660" s="6"/>
      <c r="I660" s="2"/>
    </row>
    <row r="661" spans="1:9" x14ac:dyDescent="0.25">
      <c r="A661" s="6" t="s">
        <v>2408</v>
      </c>
      <c r="B661" s="2">
        <v>0.29097222222222224</v>
      </c>
      <c r="C661" s="2"/>
      <c r="D661" s="2"/>
      <c r="H661" s="6"/>
      <c r="I661" s="2"/>
    </row>
    <row r="662" spans="1:9" x14ac:dyDescent="0.25">
      <c r="A662" s="6" t="s">
        <v>2431</v>
      </c>
      <c r="B662" s="2">
        <v>0.29097222222222224</v>
      </c>
      <c r="C662" s="2"/>
      <c r="D662" s="2"/>
      <c r="H662" s="6"/>
      <c r="I662" s="2"/>
    </row>
    <row r="663" spans="1:9" x14ac:dyDescent="0.25">
      <c r="A663" s="6" t="s">
        <v>2447</v>
      </c>
      <c r="B663" s="2">
        <v>0.29097222222222224</v>
      </c>
      <c r="C663" s="2"/>
      <c r="D663" s="2"/>
      <c r="H663" s="6"/>
      <c r="I663" s="2"/>
    </row>
    <row r="664" spans="1:9" x14ac:dyDescent="0.25">
      <c r="A664" s="6" t="s">
        <v>2452</v>
      </c>
      <c r="B664" s="2">
        <v>0.29097222222222224</v>
      </c>
      <c r="C664" s="2"/>
      <c r="D664" s="2"/>
      <c r="H664" s="6"/>
      <c r="I664" s="2"/>
    </row>
    <row r="665" spans="1:9" x14ac:dyDescent="0.25">
      <c r="A665" s="6" t="s">
        <v>2481</v>
      </c>
      <c r="B665" s="2">
        <v>0.29097222222222224</v>
      </c>
      <c r="C665" s="2"/>
      <c r="D665" s="2"/>
      <c r="H665" s="6"/>
      <c r="I665" s="2"/>
    </row>
    <row r="666" spans="1:9" x14ac:dyDescent="0.25">
      <c r="A666" s="6" t="s">
        <v>2507</v>
      </c>
      <c r="B666" s="2">
        <v>0.29097222222222224</v>
      </c>
      <c r="C666" s="2"/>
      <c r="D666" s="2"/>
      <c r="H666" s="6"/>
      <c r="I666" s="2"/>
    </row>
    <row r="667" spans="1:9" x14ac:dyDescent="0.25">
      <c r="A667" s="6" t="s">
        <v>2554</v>
      </c>
      <c r="B667" s="2">
        <v>0.29097222222222224</v>
      </c>
      <c r="C667" s="2"/>
      <c r="D667" s="2"/>
      <c r="H667" s="6"/>
      <c r="I667" s="2"/>
    </row>
    <row r="668" spans="1:9" x14ac:dyDescent="0.25">
      <c r="A668" s="6" t="s">
        <v>2632</v>
      </c>
      <c r="B668" s="2">
        <v>0.29097222222222224</v>
      </c>
      <c r="C668" s="2"/>
      <c r="D668" s="2"/>
      <c r="H668" s="6"/>
      <c r="I668" s="2"/>
    </row>
    <row r="669" spans="1:9" x14ac:dyDescent="0.25">
      <c r="A669" s="6" t="s">
        <v>2748</v>
      </c>
      <c r="B669" s="2">
        <v>0.29097222222222224</v>
      </c>
      <c r="C669" s="2"/>
      <c r="D669" s="2"/>
      <c r="H669" s="6"/>
      <c r="I669" s="2"/>
    </row>
    <row r="670" spans="1:9" x14ac:dyDescent="0.25">
      <c r="A670" s="6" t="s">
        <v>2811</v>
      </c>
      <c r="B670" s="2">
        <v>0.29097222222222224</v>
      </c>
      <c r="C670" s="2"/>
      <c r="D670" s="2"/>
      <c r="H670" s="6"/>
      <c r="I670" s="2"/>
    </row>
    <row r="671" spans="1:9" x14ac:dyDescent="0.25">
      <c r="A671" s="6" t="s">
        <v>2817</v>
      </c>
      <c r="B671" s="2">
        <v>0.29097222222222224</v>
      </c>
      <c r="C671" s="2"/>
      <c r="D671" s="2"/>
      <c r="H671" s="6"/>
      <c r="I671" s="2"/>
    </row>
    <row r="672" spans="1:9" x14ac:dyDescent="0.25">
      <c r="A672" s="6" t="s">
        <v>2838</v>
      </c>
      <c r="B672" s="2">
        <v>0.29097222222222224</v>
      </c>
      <c r="C672" s="2"/>
      <c r="D672" s="2"/>
      <c r="H672" s="6"/>
      <c r="I672" s="2"/>
    </row>
    <row r="673" spans="1:9" x14ac:dyDescent="0.25">
      <c r="A673" s="6" t="s">
        <v>2874</v>
      </c>
      <c r="B673" s="2">
        <v>0.29097222222222224</v>
      </c>
      <c r="C673" s="2"/>
      <c r="D673" s="2"/>
      <c r="H673" s="6"/>
      <c r="I673" s="2"/>
    </row>
    <row r="674" spans="1:9" x14ac:dyDescent="0.25">
      <c r="A674" s="6" t="s">
        <v>1980</v>
      </c>
      <c r="B674" s="2">
        <v>0.29166666666666669</v>
      </c>
      <c r="C674" s="2"/>
      <c r="D674" s="2"/>
      <c r="H674" s="6"/>
      <c r="I674" s="2"/>
    </row>
    <row r="675" spans="1:9" x14ac:dyDescent="0.25">
      <c r="A675" s="6" t="s">
        <v>2202</v>
      </c>
      <c r="B675" s="2">
        <v>0.29166666666666669</v>
      </c>
      <c r="C675" s="2"/>
      <c r="D675" s="2"/>
      <c r="H675" s="6"/>
      <c r="I675" s="2"/>
    </row>
    <row r="676" spans="1:9" x14ac:dyDescent="0.25">
      <c r="A676" s="6" t="s">
        <v>2207</v>
      </c>
      <c r="B676" s="2">
        <v>0.29166666666666669</v>
      </c>
      <c r="C676" s="2"/>
      <c r="D676" s="2"/>
      <c r="H676" s="6"/>
      <c r="I676" s="2"/>
    </row>
    <row r="677" spans="1:9" x14ac:dyDescent="0.25">
      <c r="A677" s="6" t="s">
        <v>2305</v>
      </c>
      <c r="B677" s="2">
        <v>0.29166666666666669</v>
      </c>
      <c r="C677" s="2"/>
      <c r="D677" s="2"/>
      <c r="H677" s="6"/>
      <c r="I677" s="2"/>
    </row>
    <row r="678" spans="1:9" x14ac:dyDescent="0.25">
      <c r="A678" s="6" t="s">
        <v>2359</v>
      </c>
      <c r="B678" s="2">
        <v>0.29166666666666669</v>
      </c>
      <c r="C678" s="2"/>
      <c r="D678" s="2"/>
      <c r="H678" s="6"/>
      <c r="I678" s="2"/>
    </row>
    <row r="679" spans="1:9" x14ac:dyDescent="0.25">
      <c r="A679" s="6" t="s">
        <v>2386</v>
      </c>
      <c r="B679" s="2">
        <v>0.29166666666666669</v>
      </c>
      <c r="C679" s="2"/>
      <c r="D679" s="2"/>
      <c r="H679" s="6"/>
      <c r="I679" s="2"/>
    </row>
    <row r="680" spans="1:9" x14ac:dyDescent="0.25">
      <c r="A680" s="6" t="s">
        <v>2410</v>
      </c>
      <c r="B680" s="2">
        <v>0.29166666666666669</v>
      </c>
      <c r="C680" s="2"/>
      <c r="D680" s="2"/>
      <c r="H680" s="6"/>
      <c r="I680" s="2"/>
    </row>
    <row r="681" spans="1:9" x14ac:dyDescent="0.25">
      <c r="A681" s="6" t="s">
        <v>2440</v>
      </c>
      <c r="B681" s="2">
        <v>0.29166666666666669</v>
      </c>
      <c r="C681" s="2"/>
      <c r="D681" s="2"/>
      <c r="H681" s="6"/>
      <c r="I681" s="2"/>
    </row>
    <row r="682" spans="1:9" x14ac:dyDescent="0.25">
      <c r="A682" s="6" t="s">
        <v>2458</v>
      </c>
      <c r="B682" s="2">
        <v>0.29166666666666669</v>
      </c>
      <c r="C682" s="2"/>
      <c r="D682" s="2"/>
      <c r="H682" s="6"/>
      <c r="I682" s="2"/>
    </row>
    <row r="683" spans="1:9" x14ac:dyDescent="0.25">
      <c r="A683" s="6" t="s">
        <v>2529</v>
      </c>
      <c r="B683" s="2">
        <v>0.29166666666666669</v>
      </c>
      <c r="C683" s="2"/>
      <c r="D683" s="2"/>
      <c r="H683" s="6"/>
      <c r="I683" s="2"/>
    </row>
    <row r="684" spans="1:9" x14ac:dyDescent="0.25">
      <c r="A684" s="6" t="s">
        <v>2531</v>
      </c>
      <c r="B684" s="2">
        <v>0.29166666666666669</v>
      </c>
      <c r="C684" s="2"/>
      <c r="D684" s="2"/>
      <c r="H684" s="6"/>
      <c r="I684" s="2"/>
    </row>
    <row r="685" spans="1:9" x14ac:dyDescent="0.25">
      <c r="A685" s="6" t="s">
        <v>2593</v>
      </c>
      <c r="B685" s="2">
        <v>0.29166666666666669</v>
      </c>
      <c r="C685" s="2"/>
      <c r="D685" s="2"/>
      <c r="H685" s="6"/>
      <c r="I685" s="2"/>
    </row>
    <row r="686" spans="1:9" x14ac:dyDescent="0.25">
      <c r="A686" s="6" t="s">
        <v>2671</v>
      </c>
      <c r="B686" s="2">
        <v>0.29166666666666669</v>
      </c>
      <c r="C686" s="2"/>
      <c r="D686" s="2"/>
      <c r="H686" s="6"/>
      <c r="I686" s="2"/>
    </row>
    <row r="687" spans="1:9" x14ac:dyDescent="0.25">
      <c r="A687" s="6" t="s">
        <v>2839</v>
      </c>
      <c r="B687" s="2">
        <v>0.29166666666666669</v>
      </c>
      <c r="C687" s="2"/>
      <c r="D687" s="2"/>
      <c r="H687" s="6"/>
      <c r="I687" s="2"/>
    </row>
    <row r="688" spans="1:9" x14ac:dyDescent="0.25">
      <c r="A688" s="6" t="s">
        <v>2865</v>
      </c>
      <c r="B688" s="2">
        <v>0.29097222222222224</v>
      </c>
      <c r="C688" s="2"/>
      <c r="D688" s="2"/>
      <c r="H688" s="6"/>
      <c r="I688" s="2"/>
    </row>
    <row r="689" spans="1:9" x14ac:dyDescent="0.25">
      <c r="A689" s="6" t="s">
        <v>2015</v>
      </c>
      <c r="B689" s="2">
        <v>0.29236111111111113</v>
      </c>
      <c r="C689" s="2"/>
      <c r="D689" s="2"/>
      <c r="H689" s="6"/>
      <c r="I689" s="2"/>
    </row>
    <row r="690" spans="1:9" x14ac:dyDescent="0.25">
      <c r="A690" s="6" t="s">
        <v>2059</v>
      </c>
      <c r="B690" s="2">
        <v>0.29236111111111113</v>
      </c>
      <c r="C690" s="2"/>
      <c r="D690" s="2"/>
      <c r="H690" s="6"/>
      <c r="I690" s="2"/>
    </row>
    <row r="691" spans="1:9" x14ac:dyDescent="0.25">
      <c r="A691" s="6" t="s">
        <v>2218</v>
      </c>
      <c r="B691" s="2">
        <v>0.29236111111111113</v>
      </c>
      <c r="C691" s="2"/>
      <c r="D691" s="2"/>
      <c r="H691" s="6"/>
      <c r="I691" s="2"/>
    </row>
    <row r="692" spans="1:9" x14ac:dyDescent="0.25">
      <c r="A692" s="6" t="s">
        <v>2247</v>
      </c>
      <c r="B692" s="2">
        <v>0.29166666666666669</v>
      </c>
      <c r="C692" s="2"/>
      <c r="D692" s="2"/>
      <c r="H692" s="6"/>
      <c r="I692" s="2"/>
    </row>
    <row r="693" spans="1:9" x14ac:dyDescent="0.25">
      <c r="A693" s="6" t="s">
        <v>2279</v>
      </c>
      <c r="B693" s="2">
        <v>0.29236111111111113</v>
      </c>
      <c r="C693" s="2"/>
      <c r="D693" s="2"/>
      <c r="H693" s="6"/>
      <c r="I693" s="2"/>
    </row>
    <row r="694" spans="1:9" x14ac:dyDescent="0.25">
      <c r="A694" s="6" t="s">
        <v>2291</v>
      </c>
      <c r="B694" s="2">
        <v>0.29236111111111113</v>
      </c>
      <c r="C694" s="2"/>
      <c r="D694" s="2"/>
      <c r="H694" s="6"/>
      <c r="I694" s="2"/>
    </row>
    <row r="695" spans="1:9" x14ac:dyDescent="0.25">
      <c r="A695" s="6" t="s">
        <v>2307</v>
      </c>
      <c r="B695" s="2">
        <v>0.29236111111111113</v>
      </c>
      <c r="C695" s="2"/>
      <c r="D695" s="2"/>
      <c r="H695" s="6"/>
      <c r="I695" s="2"/>
    </row>
    <row r="696" spans="1:9" x14ac:dyDescent="0.25">
      <c r="A696" s="6" t="s">
        <v>2326</v>
      </c>
      <c r="B696" s="2">
        <v>0.29166666666666669</v>
      </c>
      <c r="C696" s="2"/>
      <c r="D696" s="2"/>
      <c r="H696" s="6"/>
      <c r="I696" s="2"/>
    </row>
    <row r="697" spans="1:9" x14ac:dyDescent="0.25">
      <c r="A697" s="6" t="s">
        <v>2331</v>
      </c>
      <c r="B697" s="2">
        <v>0.29166666666666669</v>
      </c>
      <c r="C697" s="2"/>
      <c r="D697" s="2"/>
      <c r="H697" s="6"/>
      <c r="I697" s="2"/>
    </row>
    <row r="698" spans="1:9" x14ac:dyDescent="0.25">
      <c r="A698" s="6" t="s">
        <v>2346</v>
      </c>
      <c r="B698" s="2">
        <v>0.29236111111111113</v>
      </c>
      <c r="C698" s="2"/>
      <c r="D698" s="2"/>
      <c r="H698" s="6"/>
      <c r="I698" s="2"/>
    </row>
    <row r="699" spans="1:9" x14ac:dyDescent="0.25">
      <c r="A699" s="6" t="s">
        <v>2417</v>
      </c>
      <c r="B699" s="2">
        <v>0.29236111111111113</v>
      </c>
      <c r="C699" s="2"/>
      <c r="D699" s="2"/>
      <c r="H699" s="6"/>
      <c r="I699" s="2"/>
    </row>
    <row r="700" spans="1:9" x14ac:dyDescent="0.25">
      <c r="A700" s="6" t="s">
        <v>2469</v>
      </c>
      <c r="B700" s="2">
        <v>0.29236111111111113</v>
      </c>
      <c r="C700" s="2"/>
      <c r="D700" s="2"/>
      <c r="H700" s="6"/>
      <c r="I700" s="2"/>
    </row>
    <row r="701" spans="1:9" x14ac:dyDescent="0.25">
      <c r="A701" s="6" t="s">
        <v>2483</v>
      </c>
      <c r="B701" s="2">
        <v>0.29236111111111113</v>
      </c>
      <c r="C701" s="2"/>
      <c r="D701" s="2"/>
      <c r="H701" s="6"/>
      <c r="I701" s="2"/>
    </row>
    <row r="702" spans="1:9" x14ac:dyDescent="0.25">
      <c r="A702" s="6" t="s">
        <v>2544</v>
      </c>
      <c r="B702" s="2">
        <v>0.29236111111111113</v>
      </c>
      <c r="C702" s="2"/>
      <c r="D702" s="2"/>
      <c r="H702" s="6"/>
      <c r="I702" s="2"/>
    </row>
    <row r="703" spans="1:9" x14ac:dyDescent="0.25">
      <c r="A703" s="6" t="s">
        <v>2545</v>
      </c>
      <c r="B703" s="2">
        <v>0.29236111111111113</v>
      </c>
      <c r="C703" s="2"/>
      <c r="D703" s="2"/>
      <c r="H703" s="6"/>
      <c r="I703" s="2"/>
    </row>
    <row r="704" spans="1:9" x14ac:dyDescent="0.25">
      <c r="A704" s="6" t="s">
        <v>2636</v>
      </c>
      <c r="B704" s="2">
        <v>0.29236111111111113</v>
      </c>
      <c r="C704" s="2"/>
      <c r="D704" s="2"/>
      <c r="H704" s="6"/>
      <c r="I704" s="2"/>
    </row>
    <row r="705" spans="1:9" x14ac:dyDescent="0.25">
      <c r="A705" s="6" t="s">
        <v>2638</v>
      </c>
      <c r="B705" s="2">
        <v>0.29236111111111113</v>
      </c>
      <c r="C705" s="2"/>
      <c r="D705" s="2"/>
      <c r="H705" s="6"/>
      <c r="I705" s="2"/>
    </row>
    <row r="706" spans="1:9" x14ac:dyDescent="0.25">
      <c r="A706" s="6" t="s">
        <v>2723</v>
      </c>
      <c r="B706" s="2">
        <v>0.29236111111111113</v>
      </c>
      <c r="C706" s="2"/>
      <c r="D706" s="2"/>
      <c r="H706" s="6"/>
      <c r="I706" s="2"/>
    </row>
    <row r="707" spans="1:9" x14ac:dyDescent="0.25">
      <c r="A707" s="6" t="s">
        <v>2750</v>
      </c>
      <c r="B707" s="2">
        <v>0.29236111111111113</v>
      </c>
      <c r="C707" s="2"/>
      <c r="D707" s="2"/>
      <c r="H707" s="6"/>
      <c r="I707" s="2"/>
    </row>
    <row r="708" spans="1:9" x14ac:dyDescent="0.25">
      <c r="A708" s="6" t="s">
        <v>2828</v>
      </c>
      <c r="B708" s="2">
        <v>0.29166666666666669</v>
      </c>
      <c r="C708" s="2"/>
      <c r="D708" s="2"/>
      <c r="H708" s="6"/>
      <c r="I708" s="2"/>
    </row>
    <row r="709" spans="1:9" x14ac:dyDescent="0.25">
      <c r="A709" s="6" t="s">
        <v>2840</v>
      </c>
      <c r="B709" s="2">
        <v>0.29236111111111113</v>
      </c>
      <c r="C709" s="2"/>
      <c r="D709" s="2"/>
      <c r="H709" s="6"/>
      <c r="I709" s="2"/>
    </row>
    <row r="710" spans="1:9" x14ac:dyDescent="0.25">
      <c r="A710" s="6" t="s">
        <v>2842</v>
      </c>
      <c r="B710" s="2">
        <v>0.29236111111111113</v>
      </c>
      <c r="C710" s="2"/>
      <c r="D710" s="2"/>
      <c r="H710" s="6"/>
      <c r="I710" s="2"/>
    </row>
    <row r="711" spans="1:9" x14ac:dyDescent="0.25">
      <c r="A711" s="6" t="s">
        <v>2852</v>
      </c>
      <c r="B711" s="2">
        <v>0.29236111111111113</v>
      </c>
      <c r="C711" s="2"/>
      <c r="D711" s="2"/>
      <c r="H711" s="6"/>
      <c r="I711" s="2"/>
    </row>
    <row r="712" spans="1:9" x14ac:dyDescent="0.25">
      <c r="A712" s="6" t="s">
        <v>2915</v>
      </c>
      <c r="B712" s="2">
        <v>0.29236111111111113</v>
      </c>
      <c r="C712" s="2"/>
      <c r="D712" s="2"/>
      <c r="H712" s="6"/>
      <c r="I712" s="2"/>
    </row>
    <row r="713" spans="1:9" x14ac:dyDescent="0.25">
      <c r="A713" s="6" t="s">
        <v>2014</v>
      </c>
      <c r="B713" s="2">
        <v>0.29305555555555557</v>
      </c>
      <c r="C713" s="2"/>
      <c r="D713" s="2"/>
      <c r="H713" s="6"/>
      <c r="I713" s="2"/>
    </row>
    <row r="714" spans="1:9" x14ac:dyDescent="0.25">
      <c r="A714" s="6" t="s">
        <v>2027</v>
      </c>
      <c r="B714" s="2">
        <v>0.29305555555555557</v>
      </c>
      <c r="C714" s="2"/>
      <c r="D714" s="2"/>
      <c r="H714" s="6"/>
      <c r="I714" s="2"/>
    </row>
    <row r="715" spans="1:9" x14ac:dyDescent="0.25">
      <c r="A715" s="6" t="s">
        <v>2177</v>
      </c>
      <c r="B715" s="2">
        <v>0.29305555555555557</v>
      </c>
      <c r="C715" s="2"/>
      <c r="D715" s="2"/>
      <c r="H715" s="6"/>
      <c r="I715" s="2"/>
    </row>
    <row r="716" spans="1:9" x14ac:dyDescent="0.25">
      <c r="A716" s="6" t="s">
        <v>2259</v>
      </c>
      <c r="B716" s="2">
        <v>0.29305555555555557</v>
      </c>
      <c r="C716" s="2"/>
      <c r="D716" s="2"/>
      <c r="H716" s="6"/>
      <c r="I716" s="2"/>
    </row>
    <row r="717" spans="1:9" x14ac:dyDescent="0.25">
      <c r="A717" s="6" t="s">
        <v>2264</v>
      </c>
      <c r="B717" s="2">
        <v>0.29305555555555557</v>
      </c>
      <c r="C717" s="2"/>
      <c r="D717" s="2"/>
      <c r="H717" s="6"/>
      <c r="I717" s="2"/>
    </row>
    <row r="718" spans="1:9" x14ac:dyDescent="0.25">
      <c r="A718" s="6" t="s">
        <v>2317</v>
      </c>
      <c r="B718" s="2">
        <v>0.29305555555555557</v>
      </c>
      <c r="C718" s="2"/>
      <c r="D718" s="2"/>
      <c r="H718" s="6"/>
      <c r="I718" s="2"/>
    </row>
    <row r="719" spans="1:9" x14ac:dyDescent="0.25">
      <c r="A719" s="6" t="s">
        <v>2364</v>
      </c>
      <c r="B719" s="2">
        <v>0.29305555555555557</v>
      </c>
      <c r="C719" s="2"/>
      <c r="D719" s="2"/>
      <c r="H719" s="6"/>
      <c r="I719" s="2"/>
    </row>
    <row r="720" spans="1:9" x14ac:dyDescent="0.25">
      <c r="A720" s="6" t="s">
        <v>2448</v>
      </c>
      <c r="B720" s="2">
        <v>0.29305555555555557</v>
      </c>
      <c r="C720" s="2"/>
      <c r="D720" s="2"/>
      <c r="H720" s="6"/>
      <c r="I720" s="2"/>
    </row>
    <row r="721" spans="1:9" x14ac:dyDescent="0.25">
      <c r="A721" s="6" t="s">
        <v>2546</v>
      </c>
      <c r="B721" s="2">
        <v>0.29305555555555557</v>
      </c>
      <c r="C721" s="2"/>
      <c r="D721" s="2"/>
      <c r="H721" s="6"/>
      <c r="I721" s="2"/>
    </row>
    <row r="722" spans="1:9" x14ac:dyDescent="0.25">
      <c r="A722" s="6" t="s">
        <v>2647</v>
      </c>
      <c r="B722" s="2">
        <v>0.29305555555555557</v>
      </c>
      <c r="C722" s="2"/>
      <c r="D722" s="2"/>
      <c r="H722" s="6"/>
      <c r="I722" s="2"/>
    </row>
    <row r="723" spans="1:9" x14ac:dyDescent="0.25">
      <c r="A723" s="6" t="s">
        <v>2702</v>
      </c>
      <c r="B723" s="2">
        <v>0.29305555555555557</v>
      </c>
      <c r="C723" s="2"/>
      <c r="D723" s="2"/>
      <c r="H723" s="6"/>
      <c r="I723" s="2"/>
    </row>
    <row r="724" spans="1:9" x14ac:dyDescent="0.25">
      <c r="A724" s="6" t="s">
        <v>2749</v>
      </c>
      <c r="B724" s="2">
        <v>0.29305555555555557</v>
      </c>
      <c r="C724" s="2"/>
      <c r="D724" s="2"/>
      <c r="H724" s="6"/>
      <c r="I724" s="2"/>
    </row>
    <row r="725" spans="1:9" x14ac:dyDescent="0.25">
      <c r="A725" s="6" t="s">
        <v>2899</v>
      </c>
      <c r="B725" s="2">
        <v>0.29305555555555557</v>
      </c>
      <c r="C725" s="2"/>
      <c r="D725" s="2"/>
      <c r="H725" s="6"/>
      <c r="I725" s="2"/>
    </row>
    <row r="726" spans="1:9" x14ac:dyDescent="0.25">
      <c r="A726" s="6" t="s">
        <v>2905</v>
      </c>
      <c r="B726" s="2">
        <v>0.29305555555555557</v>
      </c>
      <c r="C726" s="2"/>
      <c r="D726" s="2"/>
      <c r="H726" s="6"/>
      <c r="I726" s="2"/>
    </row>
    <row r="727" spans="1:9" x14ac:dyDescent="0.25">
      <c r="A727" s="6" t="s">
        <v>2200</v>
      </c>
      <c r="B727" s="2">
        <v>0.29375000000000001</v>
      </c>
      <c r="C727" s="2"/>
      <c r="D727" s="2"/>
      <c r="H727" s="6"/>
      <c r="I727" s="2"/>
    </row>
    <row r="728" spans="1:9" x14ac:dyDescent="0.25">
      <c r="A728" s="6" t="s">
        <v>2235</v>
      </c>
      <c r="B728" s="2">
        <v>0.29375000000000001</v>
      </c>
      <c r="C728" s="2"/>
      <c r="D728" s="2"/>
      <c r="H728" s="6"/>
      <c r="I728" s="2"/>
    </row>
    <row r="729" spans="1:9" x14ac:dyDescent="0.25">
      <c r="A729" s="6" t="s">
        <v>2280</v>
      </c>
      <c r="B729" s="2">
        <v>0.29375000000000001</v>
      </c>
      <c r="C729" s="2"/>
      <c r="D729" s="2"/>
      <c r="H729" s="6"/>
      <c r="I729" s="2"/>
    </row>
    <row r="730" spans="1:9" x14ac:dyDescent="0.25">
      <c r="A730" s="6" t="s">
        <v>2383</v>
      </c>
      <c r="B730" s="2">
        <v>0.29375000000000001</v>
      </c>
      <c r="C730" s="2"/>
      <c r="D730" s="2"/>
      <c r="H730" s="6"/>
      <c r="I730" s="2"/>
    </row>
    <row r="731" spans="1:9" x14ac:dyDescent="0.25">
      <c r="A731" s="6" t="s">
        <v>2527</v>
      </c>
      <c r="B731" s="2">
        <v>0.29375000000000001</v>
      </c>
      <c r="C731" s="2"/>
      <c r="D731" s="2"/>
      <c r="H731" s="6"/>
      <c r="I731" s="2"/>
    </row>
    <row r="732" spans="1:9" x14ac:dyDescent="0.25">
      <c r="A732" s="6" t="s">
        <v>2582</v>
      </c>
      <c r="B732" s="2">
        <v>0.29375000000000001</v>
      </c>
      <c r="C732" s="2"/>
      <c r="D732" s="2"/>
      <c r="H732" s="6"/>
      <c r="I732" s="2"/>
    </row>
    <row r="733" spans="1:9" x14ac:dyDescent="0.25">
      <c r="A733" s="6" t="s">
        <v>2660</v>
      </c>
      <c r="B733" s="2">
        <v>0.29375000000000001</v>
      </c>
      <c r="C733" s="2"/>
      <c r="D733" s="2"/>
      <c r="H733" s="6"/>
      <c r="I733" s="2"/>
    </row>
    <row r="734" spans="1:9" x14ac:dyDescent="0.25">
      <c r="A734" s="6" t="s">
        <v>2700</v>
      </c>
      <c r="B734" s="2">
        <v>0.29375000000000001</v>
      </c>
      <c r="C734" s="2"/>
      <c r="D734" s="2"/>
      <c r="H734" s="6"/>
      <c r="I734" s="2"/>
    </row>
    <row r="735" spans="1:9" x14ac:dyDescent="0.25">
      <c r="A735" s="6" t="s">
        <v>2827</v>
      </c>
      <c r="B735" s="2">
        <v>0.29375000000000001</v>
      </c>
      <c r="C735" s="2"/>
      <c r="D735" s="2"/>
      <c r="H735" s="6"/>
      <c r="I735" s="2"/>
    </row>
    <row r="736" spans="1:9" x14ac:dyDescent="0.25">
      <c r="A736" s="6" t="s">
        <v>2834</v>
      </c>
      <c r="B736" s="2">
        <v>0.29375000000000001</v>
      </c>
      <c r="C736" s="2"/>
      <c r="D736" s="2"/>
      <c r="H736" s="6"/>
      <c r="I736" s="2"/>
    </row>
    <row r="737" spans="1:9" x14ac:dyDescent="0.25">
      <c r="A737" s="6" t="s">
        <v>1977</v>
      </c>
      <c r="B737" s="2">
        <v>0.29444444444444445</v>
      </c>
      <c r="C737" s="2"/>
      <c r="D737" s="2"/>
      <c r="H737" s="6"/>
      <c r="I737" s="2"/>
    </row>
    <row r="738" spans="1:9" x14ac:dyDescent="0.25">
      <c r="A738" s="6" t="s">
        <v>2083</v>
      </c>
      <c r="B738" s="2">
        <v>0.29444444444444445</v>
      </c>
      <c r="C738" s="2"/>
      <c r="D738" s="2"/>
      <c r="H738" s="6"/>
      <c r="I738" s="2"/>
    </row>
    <row r="739" spans="1:9" x14ac:dyDescent="0.25">
      <c r="A739" s="6" t="s">
        <v>2084</v>
      </c>
      <c r="B739" s="2">
        <v>0.29444444444444445</v>
      </c>
      <c r="C739" s="2"/>
      <c r="D739" s="2"/>
      <c r="H739" s="6"/>
      <c r="I739" s="2"/>
    </row>
    <row r="740" spans="1:9" x14ac:dyDescent="0.25">
      <c r="A740" s="6" t="s">
        <v>2088</v>
      </c>
      <c r="B740" s="2">
        <v>0.29444444444444445</v>
      </c>
      <c r="C740" s="2"/>
      <c r="D740" s="2"/>
      <c r="H740" s="6"/>
      <c r="I740" s="2"/>
    </row>
    <row r="741" spans="1:9" x14ac:dyDescent="0.25">
      <c r="A741" s="6" t="s">
        <v>2101</v>
      </c>
      <c r="B741" s="2">
        <v>0.29444444444444445</v>
      </c>
      <c r="C741" s="2"/>
      <c r="D741" s="2"/>
      <c r="H741" s="6"/>
      <c r="I741" s="2"/>
    </row>
    <row r="742" spans="1:9" x14ac:dyDescent="0.25">
      <c r="A742" s="6" t="s">
        <v>2151</v>
      </c>
      <c r="B742" s="2">
        <v>0.29444444444444445</v>
      </c>
      <c r="C742" s="2"/>
      <c r="D742" s="2"/>
      <c r="H742" s="6"/>
      <c r="I742" s="2"/>
    </row>
    <row r="743" spans="1:9" x14ac:dyDescent="0.25">
      <c r="A743" s="6" t="s">
        <v>2168</v>
      </c>
      <c r="B743" s="2">
        <v>0.29444444444444445</v>
      </c>
      <c r="C743" s="2"/>
      <c r="D743" s="2"/>
      <c r="H743" s="6"/>
      <c r="I743" s="2"/>
    </row>
    <row r="744" spans="1:9" x14ac:dyDescent="0.25">
      <c r="A744" s="6" t="s">
        <v>2172</v>
      </c>
      <c r="B744" s="2">
        <v>0.29444444444444445</v>
      </c>
      <c r="C744" s="2"/>
      <c r="D744" s="2"/>
      <c r="H744" s="6"/>
      <c r="I744" s="2"/>
    </row>
    <row r="745" spans="1:9" x14ac:dyDescent="0.25">
      <c r="A745" s="6" t="s">
        <v>2181</v>
      </c>
      <c r="B745" s="2">
        <v>0.29444444444444445</v>
      </c>
      <c r="C745" s="2"/>
      <c r="D745" s="2"/>
      <c r="H745" s="6"/>
      <c r="I745" s="2"/>
    </row>
    <row r="746" spans="1:9" x14ac:dyDescent="0.25">
      <c r="A746" s="6" t="s">
        <v>2216</v>
      </c>
      <c r="B746" s="2">
        <v>0.29375000000000001</v>
      </c>
      <c r="C746" s="2"/>
      <c r="D746" s="2"/>
      <c r="H746" s="6"/>
      <c r="I746" s="2"/>
    </row>
    <row r="747" spans="1:9" x14ac:dyDescent="0.25">
      <c r="A747" s="6" t="s">
        <v>2285</v>
      </c>
      <c r="B747" s="2">
        <v>0.29444444444444445</v>
      </c>
      <c r="C747" s="2"/>
      <c r="D747" s="2"/>
      <c r="H747" s="6"/>
      <c r="I747" s="2"/>
    </row>
    <row r="748" spans="1:9" x14ac:dyDescent="0.25">
      <c r="A748" s="6" t="s">
        <v>2309</v>
      </c>
      <c r="B748" s="2">
        <v>0.29444444444444445</v>
      </c>
      <c r="C748" s="2"/>
      <c r="D748" s="2"/>
      <c r="H748" s="6"/>
      <c r="I748" s="2"/>
    </row>
    <row r="749" spans="1:9" x14ac:dyDescent="0.25">
      <c r="A749" s="6" t="s">
        <v>2464</v>
      </c>
      <c r="B749" s="2">
        <v>0.29444444444444445</v>
      </c>
      <c r="C749" s="2"/>
      <c r="D749" s="2"/>
      <c r="H749" s="6"/>
      <c r="I749" s="2"/>
    </row>
    <row r="750" spans="1:9" x14ac:dyDescent="0.25">
      <c r="A750" s="6" t="s">
        <v>2465</v>
      </c>
      <c r="B750" s="2">
        <v>0.29444444444444445</v>
      </c>
      <c r="C750" s="2"/>
      <c r="D750" s="2"/>
      <c r="H750" s="6"/>
      <c r="I750" s="2"/>
    </row>
    <row r="751" spans="1:9" x14ac:dyDescent="0.25">
      <c r="A751" s="6" t="s">
        <v>2643</v>
      </c>
      <c r="B751" s="2">
        <v>0.29444444444444445</v>
      </c>
      <c r="C751" s="2"/>
      <c r="D751" s="2"/>
      <c r="H751" s="6"/>
      <c r="I751" s="2"/>
    </row>
    <row r="752" spans="1:9" x14ac:dyDescent="0.25">
      <c r="A752" s="6" t="s">
        <v>2709</v>
      </c>
      <c r="B752" s="2">
        <v>0.29444444444444445</v>
      </c>
      <c r="C752" s="2"/>
      <c r="D752" s="2"/>
      <c r="H752" s="6"/>
      <c r="I752" s="2"/>
    </row>
    <row r="753" spans="1:9" x14ac:dyDescent="0.25">
      <c r="A753" s="6" t="s">
        <v>2835</v>
      </c>
      <c r="B753" s="2">
        <v>0.29444444444444445</v>
      </c>
      <c r="C753" s="2"/>
      <c r="D753" s="2"/>
      <c r="H753" s="6"/>
      <c r="I753" s="2"/>
    </row>
    <row r="754" spans="1:9" x14ac:dyDescent="0.25">
      <c r="A754" s="6" t="s">
        <v>2893</v>
      </c>
      <c r="B754" s="2">
        <v>0.29444444444444445</v>
      </c>
      <c r="C754" s="2"/>
      <c r="D754" s="2"/>
      <c r="H754" s="6"/>
      <c r="I754" s="2"/>
    </row>
    <row r="755" spans="1:9" x14ac:dyDescent="0.25">
      <c r="A755" s="6" t="s">
        <v>2895</v>
      </c>
      <c r="B755" s="2">
        <v>0.29444444444444445</v>
      </c>
      <c r="C755" s="2"/>
      <c r="D755" s="2"/>
      <c r="H755" s="6"/>
      <c r="I755" s="2"/>
    </row>
    <row r="756" spans="1:9" x14ac:dyDescent="0.25">
      <c r="A756" s="6" t="s">
        <v>2908</v>
      </c>
      <c r="B756" s="2">
        <v>0.29444444444444445</v>
      </c>
      <c r="C756" s="2"/>
      <c r="D756" s="2"/>
      <c r="H756" s="6"/>
      <c r="I756" s="2"/>
    </row>
    <row r="757" spans="1:9" x14ac:dyDescent="0.25">
      <c r="A757" s="6" t="s">
        <v>2911</v>
      </c>
      <c r="B757" s="2">
        <v>0.29444444444444445</v>
      </c>
      <c r="C757" s="2"/>
      <c r="D757" s="2"/>
      <c r="H757" s="6"/>
      <c r="I757" s="2"/>
    </row>
    <row r="758" spans="1:9" x14ac:dyDescent="0.25">
      <c r="A758" s="6" t="s">
        <v>1982</v>
      </c>
      <c r="B758" s="2">
        <v>0.2951388888888889</v>
      </c>
      <c r="C758" s="2"/>
      <c r="D758" s="2"/>
      <c r="H758" s="6"/>
      <c r="I758" s="2"/>
    </row>
    <row r="759" spans="1:9" x14ac:dyDescent="0.25">
      <c r="A759" s="6" t="s">
        <v>1996</v>
      </c>
      <c r="B759" s="2">
        <v>0.2951388888888889</v>
      </c>
      <c r="C759" s="2"/>
      <c r="D759" s="2"/>
      <c r="H759" s="6"/>
      <c r="I759" s="2"/>
    </row>
    <row r="760" spans="1:9" x14ac:dyDescent="0.25">
      <c r="A760" s="6" t="s">
        <v>2074</v>
      </c>
      <c r="B760" s="2">
        <v>0.2951388888888889</v>
      </c>
      <c r="C760" s="2"/>
      <c r="D760" s="2"/>
      <c r="H760" s="6"/>
      <c r="I760" s="2"/>
    </row>
    <row r="761" spans="1:9" x14ac:dyDescent="0.25">
      <c r="A761" s="6" t="s">
        <v>2301</v>
      </c>
      <c r="B761" s="2">
        <v>0.29444444444444445</v>
      </c>
      <c r="C761" s="2"/>
      <c r="D761" s="2"/>
      <c r="H761" s="6"/>
      <c r="I761" s="2"/>
    </row>
    <row r="762" spans="1:9" x14ac:dyDescent="0.25">
      <c r="A762" s="6" t="s">
        <v>2444</v>
      </c>
      <c r="B762" s="2">
        <v>0.2951388888888889</v>
      </c>
      <c r="C762" s="2"/>
      <c r="D762" s="2"/>
      <c r="H762" s="6"/>
      <c r="I762" s="2"/>
    </row>
    <row r="763" spans="1:9" x14ac:dyDescent="0.25">
      <c r="A763" s="6" t="s">
        <v>2534</v>
      </c>
      <c r="B763" s="2">
        <v>0.2951388888888889</v>
      </c>
      <c r="C763" s="2"/>
      <c r="D763" s="2"/>
      <c r="H763" s="6"/>
      <c r="I763" s="2"/>
    </row>
    <row r="764" spans="1:9" x14ac:dyDescent="0.25">
      <c r="A764" s="6" t="s">
        <v>2657</v>
      </c>
      <c r="B764" s="2">
        <v>0.2951388888888889</v>
      </c>
      <c r="C764" s="2"/>
      <c r="D764" s="2"/>
      <c r="H764" s="6"/>
      <c r="I764" s="2"/>
    </row>
    <row r="765" spans="1:9" x14ac:dyDescent="0.25">
      <c r="A765" s="6" t="s">
        <v>2725</v>
      </c>
      <c r="B765" s="2">
        <v>0.2951388888888889</v>
      </c>
      <c r="C765" s="2"/>
      <c r="D765" s="2"/>
      <c r="H765" s="6"/>
      <c r="I765" s="2"/>
    </row>
    <row r="766" spans="1:9" x14ac:dyDescent="0.25">
      <c r="A766" s="6" t="s">
        <v>2779</v>
      </c>
      <c r="B766" s="2">
        <v>0.29444444444444445</v>
      </c>
      <c r="C766" s="2"/>
      <c r="D766" s="2"/>
      <c r="H766" s="6"/>
      <c r="I766" s="2"/>
    </row>
    <row r="767" spans="1:9" x14ac:dyDescent="0.25">
      <c r="A767" s="6" t="s">
        <v>2876</v>
      </c>
      <c r="B767" s="2">
        <v>0.2951388888888889</v>
      </c>
      <c r="C767" s="2"/>
      <c r="D767" s="2"/>
      <c r="H767" s="6"/>
      <c r="I767" s="2"/>
    </row>
    <row r="768" spans="1:9" x14ac:dyDescent="0.25">
      <c r="A768" s="6" t="s">
        <v>2018</v>
      </c>
      <c r="B768" s="2">
        <v>0.29583333333333334</v>
      </c>
      <c r="C768" s="2"/>
      <c r="D768" s="2"/>
      <c r="H768" s="6"/>
      <c r="I768" s="2"/>
    </row>
    <row r="769" spans="1:9" x14ac:dyDescent="0.25">
      <c r="A769" s="6" t="s">
        <v>2019</v>
      </c>
      <c r="B769" s="2">
        <v>0.2951388888888889</v>
      </c>
      <c r="C769" s="2"/>
      <c r="D769" s="2"/>
      <c r="H769" s="6"/>
      <c r="I769" s="2"/>
    </row>
    <row r="770" spans="1:9" x14ac:dyDescent="0.25">
      <c r="A770" s="6" t="s">
        <v>2020</v>
      </c>
      <c r="B770" s="2">
        <v>0.29583333333333334</v>
      </c>
      <c r="C770" s="2"/>
      <c r="D770" s="2"/>
      <c r="H770" s="6"/>
      <c r="I770" s="2"/>
    </row>
    <row r="771" spans="1:9" x14ac:dyDescent="0.25">
      <c r="A771" s="6" t="s">
        <v>2095</v>
      </c>
      <c r="B771" s="2">
        <v>0.29583333333333334</v>
      </c>
      <c r="C771" s="2"/>
      <c r="D771" s="2"/>
      <c r="H771" s="6"/>
      <c r="I771" s="2"/>
    </row>
    <row r="772" spans="1:9" x14ac:dyDescent="0.25">
      <c r="A772" s="6" t="s">
        <v>2187</v>
      </c>
      <c r="B772" s="2">
        <v>0.29583333333333334</v>
      </c>
      <c r="C772" s="2"/>
      <c r="D772" s="2"/>
      <c r="H772" s="6"/>
      <c r="I772" s="2"/>
    </row>
    <row r="773" spans="1:9" x14ac:dyDescent="0.25">
      <c r="A773" s="6" t="s">
        <v>2232</v>
      </c>
      <c r="B773" s="2">
        <v>0.29583333333333334</v>
      </c>
      <c r="C773" s="2"/>
      <c r="D773" s="2"/>
      <c r="H773" s="6"/>
      <c r="I773" s="2"/>
    </row>
    <row r="774" spans="1:9" x14ac:dyDescent="0.25">
      <c r="A774" s="6" t="s">
        <v>2518</v>
      </c>
      <c r="B774" s="2">
        <v>0.29583333333333334</v>
      </c>
      <c r="C774" s="2"/>
      <c r="D774" s="2"/>
      <c r="H774" s="6"/>
      <c r="I774" s="2"/>
    </row>
    <row r="775" spans="1:9" x14ac:dyDescent="0.25">
      <c r="A775" s="6" t="s">
        <v>2521</v>
      </c>
      <c r="B775" s="2">
        <v>0.29583333333333334</v>
      </c>
      <c r="C775" s="2"/>
      <c r="D775" s="2"/>
      <c r="H775" s="6"/>
      <c r="I775" s="2"/>
    </row>
    <row r="776" spans="1:9" x14ac:dyDescent="0.25">
      <c r="A776" s="6" t="s">
        <v>2575</v>
      </c>
      <c r="B776" s="2">
        <v>0.29583333333333334</v>
      </c>
      <c r="C776" s="2"/>
      <c r="D776" s="2"/>
      <c r="H776" s="6"/>
      <c r="I776" s="2"/>
    </row>
    <row r="777" spans="1:9" x14ac:dyDescent="0.25">
      <c r="A777" s="6" t="s">
        <v>2581</v>
      </c>
      <c r="B777" s="2">
        <v>0.29583333333333334</v>
      </c>
      <c r="C777" s="2"/>
      <c r="D777" s="2"/>
      <c r="H777" s="6"/>
      <c r="I777" s="2"/>
    </row>
    <row r="778" spans="1:9" x14ac:dyDescent="0.25">
      <c r="A778" s="6" t="s">
        <v>2592</v>
      </c>
      <c r="B778" s="2">
        <v>0.29583333333333334</v>
      </c>
      <c r="C778" s="2"/>
      <c r="D778" s="2"/>
      <c r="H778" s="6"/>
      <c r="I778" s="2"/>
    </row>
    <row r="779" spans="1:9" x14ac:dyDescent="0.25">
      <c r="A779" s="6" t="s">
        <v>2662</v>
      </c>
      <c r="B779" s="2">
        <v>0.29583333333333334</v>
      </c>
      <c r="C779" s="2"/>
      <c r="D779" s="2"/>
      <c r="H779" s="6"/>
      <c r="I779" s="2"/>
    </row>
    <row r="780" spans="1:9" x14ac:dyDescent="0.25">
      <c r="A780" s="6" t="s">
        <v>2676</v>
      </c>
      <c r="B780" s="2">
        <v>0.29583333333333334</v>
      </c>
      <c r="C780" s="2"/>
      <c r="D780" s="2"/>
      <c r="H780" s="6"/>
      <c r="I780" s="2"/>
    </row>
    <row r="781" spans="1:9" x14ac:dyDescent="0.25">
      <c r="A781" s="6" t="s">
        <v>2829</v>
      </c>
      <c r="B781" s="2">
        <v>0.29583333333333334</v>
      </c>
      <c r="C781" s="2"/>
      <c r="D781" s="2"/>
      <c r="H781" s="6"/>
      <c r="I781" s="2"/>
    </row>
    <row r="782" spans="1:9" x14ac:dyDescent="0.25">
      <c r="A782" s="6" t="s">
        <v>2846</v>
      </c>
      <c r="B782" s="2">
        <v>0.29583333333333334</v>
      </c>
      <c r="C782" s="2"/>
      <c r="D782" s="2"/>
      <c r="H782" s="6"/>
      <c r="I782" s="2"/>
    </row>
    <row r="783" spans="1:9" x14ac:dyDescent="0.25">
      <c r="A783" s="6" t="s">
        <v>2867</v>
      </c>
      <c r="B783" s="2">
        <v>0.29583333333333334</v>
      </c>
      <c r="C783" s="2"/>
      <c r="D783" s="2"/>
      <c r="H783" s="6"/>
      <c r="I783" s="2"/>
    </row>
    <row r="784" spans="1:9" x14ac:dyDescent="0.25">
      <c r="A784" s="6" t="s">
        <v>2910</v>
      </c>
      <c r="B784" s="2">
        <v>0.29583333333333334</v>
      </c>
      <c r="C784" s="2"/>
      <c r="D784" s="2"/>
      <c r="H784" s="6"/>
      <c r="I784" s="2"/>
    </row>
    <row r="785" spans="1:9" x14ac:dyDescent="0.25">
      <c r="A785" s="6" t="s">
        <v>2046</v>
      </c>
      <c r="B785" s="2">
        <v>0.29652777777777778</v>
      </c>
      <c r="C785" s="2"/>
      <c r="D785" s="2"/>
      <c r="H785" s="6"/>
      <c r="I785" s="2"/>
    </row>
    <row r="786" spans="1:9" x14ac:dyDescent="0.25">
      <c r="A786" s="6" t="s">
        <v>2087</v>
      </c>
      <c r="B786" s="2">
        <v>0.29652777777777778</v>
      </c>
      <c r="C786" s="2"/>
      <c r="D786" s="2"/>
      <c r="H786" s="6"/>
      <c r="I786" s="2"/>
    </row>
    <row r="787" spans="1:9" x14ac:dyDescent="0.25">
      <c r="A787" s="6" t="s">
        <v>2093</v>
      </c>
      <c r="B787" s="2">
        <v>0.29652777777777778</v>
      </c>
      <c r="C787" s="2"/>
      <c r="D787" s="2"/>
      <c r="H787" s="6"/>
      <c r="I787" s="2"/>
    </row>
    <row r="788" spans="1:9" x14ac:dyDescent="0.25">
      <c r="A788" s="6" t="s">
        <v>2220</v>
      </c>
      <c r="B788" s="2">
        <v>0.29652777777777778</v>
      </c>
      <c r="C788" s="2"/>
      <c r="D788" s="2"/>
      <c r="H788" s="6"/>
      <c r="I788" s="2"/>
    </row>
    <row r="789" spans="1:9" x14ac:dyDescent="0.25">
      <c r="A789" s="6" t="s">
        <v>2333</v>
      </c>
      <c r="B789" s="2">
        <v>0.29652777777777778</v>
      </c>
      <c r="C789" s="2"/>
      <c r="D789" s="2"/>
      <c r="H789" s="6"/>
      <c r="I789" s="2"/>
    </row>
    <row r="790" spans="1:9" x14ac:dyDescent="0.25">
      <c r="A790" s="6" t="s">
        <v>2362</v>
      </c>
      <c r="B790" s="2">
        <v>0.29652777777777778</v>
      </c>
      <c r="C790" s="2"/>
      <c r="D790" s="2"/>
      <c r="H790" s="6"/>
      <c r="I790" s="2"/>
    </row>
    <row r="791" spans="1:9" x14ac:dyDescent="0.25">
      <c r="A791" s="6" t="s">
        <v>2382</v>
      </c>
      <c r="B791" s="2">
        <v>0.29652777777777778</v>
      </c>
      <c r="C791" s="2"/>
      <c r="D791" s="2"/>
      <c r="H791" s="6"/>
      <c r="I791" s="2"/>
    </row>
    <row r="792" spans="1:9" x14ac:dyDescent="0.25">
      <c r="A792" s="6" t="s">
        <v>2397</v>
      </c>
      <c r="B792" s="2">
        <v>0.29652777777777778</v>
      </c>
      <c r="C792" s="2"/>
      <c r="D792" s="2"/>
      <c r="H792" s="6"/>
      <c r="I792" s="2"/>
    </row>
    <row r="793" spans="1:9" x14ac:dyDescent="0.25">
      <c r="A793" s="6" t="s">
        <v>2583</v>
      </c>
      <c r="B793" s="2">
        <v>0.29652777777777778</v>
      </c>
      <c r="C793" s="2"/>
      <c r="D793" s="2"/>
      <c r="H793" s="6"/>
      <c r="I793" s="2"/>
    </row>
    <row r="794" spans="1:9" x14ac:dyDescent="0.25">
      <c r="A794" s="6" t="s">
        <v>2594</v>
      </c>
      <c r="B794" s="2">
        <v>0.29652777777777778</v>
      </c>
      <c r="C794" s="2"/>
      <c r="D794" s="2"/>
      <c r="H794" s="6"/>
      <c r="I794" s="2"/>
    </row>
    <row r="795" spans="1:9" x14ac:dyDescent="0.25">
      <c r="A795" s="6" t="s">
        <v>2639</v>
      </c>
      <c r="B795" s="2">
        <v>0.29652777777777778</v>
      </c>
      <c r="C795" s="2"/>
      <c r="D795" s="2"/>
      <c r="H795" s="6"/>
      <c r="I795" s="2"/>
    </row>
    <row r="796" spans="1:9" x14ac:dyDescent="0.25">
      <c r="A796" s="6" t="s">
        <v>2691</v>
      </c>
      <c r="B796" s="2">
        <v>0.29652777777777778</v>
      </c>
      <c r="C796" s="2"/>
      <c r="D796" s="2"/>
      <c r="H796" s="6"/>
      <c r="I796" s="2"/>
    </row>
    <row r="797" spans="1:9" x14ac:dyDescent="0.25">
      <c r="A797" s="6" t="s">
        <v>2736</v>
      </c>
      <c r="B797" s="2">
        <v>0.29652777777777778</v>
      </c>
      <c r="C797" s="2"/>
      <c r="D797" s="2"/>
      <c r="H797" s="6"/>
      <c r="I797" s="2"/>
    </row>
    <row r="798" spans="1:9" x14ac:dyDescent="0.25">
      <c r="A798" s="6" t="s">
        <v>2751</v>
      </c>
      <c r="B798" s="2">
        <v>0.29652777777777778</v>
      </c>
      <c r="C798" s="2"/>
      <c r="D798" s="2"/>
      <c r="H798" s="6"/>
      <c r="I798" s="2"/>
    </row>
    <row r="799" spans="1:9" x14ac:dyDescent="0.25">
      <c r="A799" s="6" t="s">
        <v>2753</v>
      </c>
      <c r="B799" s="2">
        <v>0.29652777777777778</v>
      </c>
      <c r="C799" s="2"/>
      <c r="D799" s="2"/>
      <c r="H799" s="6"/>
      <c r="I799" s="2"/>
    </row>
    <row r="800" spans="1:9" x14ac:dyDescent="0.25">
      <c r="A800" s="6" t="s">
        <v>2790</v>
      </c>
      <c r="B800" s="2">
        <v>0.29652777777777778</v>
      </c>
      <c r="C800" s="2"/>
      <c r="D800" s="2"/>
      <c r="H800" s="6"/>
      <c r="I800" s="2"/>
    </row>
    <row r="801" spans="1:9" x14ac:dyDescent="0.25">
      <c r="A801" s="6" t="s">
        <v>2853</v>
      </c>
      <c r="B801" s="2">
        <v>0.29652777777777778</v>
      </c>
      <c r="C801" s="2"/>
      <c r="D801" s="2"/>
      <c r="H801" s="6"/>
      <c r="I801" s="2"/>
    </row>
    <row r="802" spans="1:9" x14ac:dyDescent="0.25">
      <c r="A802" s="6" t="s">
        <v>2872</v>
      </c>
      <c r="B802" s="2">
        <v>0.29652777777777778</v>
      </c>
      <c r="C802" s="2"/>
      <c r="D802" s="2"/>
      <c r="H802" s="6"/>
      <c r="I802" s="2"/>
    </row>
    <row r="803" spans="1:9" x14ac:dyDescent="0.25">
      <c r="A803" s="6" t="s">
        <v>2886</v>
      </c>
      <c r="B803" s="2">
        <v>0.29652777777777778</v>
      </c>
      <c r="C803" s="2"/>
      <c r="D803" s="2"/>
      <c r="H803" s="6"/>
      <c r="I803" s="2"/>
    </row>
    <row r="804" spans="1:9" x14ac:dyDescent="0.25">
      <c r="A804" s="6" t="s">
        <v>2065</v>
      </c>
      <c r="B804" s="2">
        <v>0.29722222222222222</v>
      </c>
      <c r="C804" s="2"/>
      <c r="D804" s="2"/>
      <c r="H804" s="6"/>
      <c r="I804" s="2"/>
    </row>
    <row r="805" spans="1:9" x14ac:dyDescent="0.25">
      <c r="A805" s="6" t="s">
        <v>2159</v>
      </c>
      <c r="B805" s="2">
        <v>0.29722222222222222</v>
      </c>
      <c r="C805" s="2"/>
      <c r="D805" s="2"/>
      <c r="H805" s="6"/>
      <c r="I805" s="2"/>
    </row>
    <row r="806" spans="1:9" x14ac:dyDescent="0.25">
      <c r="A806" s="6" t="s">
        <v>2185</v>
      </c>
      <c r="B806" s="2">
        <v>0.29722222222222222</v>
      </c>
      <c r="C806" s="2"/>
      <c r="D806" s="2"/>
      <c r="H806" s="6"/>
      <c r="I806" s="2"/>
    </row>
    <row r="807" spans="1:9" x14ac:dyDescent="0.25">
      <c r="A807" s="6" t="s">
        <v>2281</v>
      </c>
      <c r="B807" s="2">
        <v>0.29722222222222222</v>
      </c>
      <c r="C807" s="2"/>
      <c r="D807" s="2"/>
      <c r="H807" s="6"/>
      <c r="I807" s="2"/>
    </row>
    <row r="808" spans="1:9" x14ac:dyDescent="0.25">
      <c r="A808" s="6" t="s">
        <v>2286</v>
      </c>
      <c r="B808" s="2">
        <v>0.29722222222222222</v>
      </c>
      <c r="C808" s="2"/>
      <c r="D808" s="2"/>
      <c r="H808" s="6"/>
      <c r="I808" s="2"/>
    </row>
    <row r="809" spans="1:9" x14ac:dyDescent="0.25">
      <c r="A809" s="6" t="s">
        <v>2321</v>
      </c>
      <c r="B809" s="2">
        <v>0.29722222222222222</v>
      </c>
      <c r="C809" s="2"/>
      <c r="D809" s="2"/>
      <c r="H809" s="6"/>
      <c r="I809" s="2"/>
    </row>
    <row r="810" spans="1:9" x14ac:dyDescent="0.25">
      <c r="A810" s="6" t="s">
        <v>2354</v>
      </c>
      <c r="B810" s="2">
        <v>0.29722222222222222</v>
      </c>
      <c r="C810" s="2"/>
      <c r="D810" s="2"/>
      <c r="H810" s="6"/>
      <c r="I810" s="2"/>
    </row>
    <row r="811" spans="1:9" x14ac:dyDescent="0.25">
      <c r="A811" s="6" t="s">
        <v>2420</v>
      </c>
      <c r="B811" s="2">
        <v>0.29722222222222222</v>
      </c>
      <c r="C811" s="2"/>
      <c r="D811" s="2"/>
      <c r="H811" s="6"/>
      <c r="I811" s="2"/>
    </row>
    <row r="812" spans="1:9" x14ac:dyDescent="0.25">
      <c r="A812" s="6" t="s">
        <v>2641</v>
      </c>
      <c r="B812" s="2">
        <v>0.29722222222222222</v>
      </c>
      <c r="C812" s="2"/>
      <c r="D812" s="2"/>
      <c r="H812" s="6"/>
      <c r="I812" s="2"/>
    </row>
    <row r="813" spans="1:9" x14ac:dyDescent="0.25">
      <c r="A813" s="6" t="s">
        <v>2684</v>
      </c>
      <c r="B813" s="2">
        <v>0.29722222222222222</v>
      </c>
      <c r="C813" s="2"/>
      <c r="D813" s="2"/>
      <c r="H813" s="6"/>
      <c r="I813" s="2"/>
    </row>
    <row r="814" spans="1:9" x14ac:dyDescent="0.25">
      <c r="A814" s="6" t="s">
        <v>2777</v>
      </c>
      <c r="B814" s="2">
        <v>0.29722222222222222</v>
      </c>
      <c r="C814" s="2"/>
      <c r="D814" s="2"/>
      <c r="H814" s="6"/>
      <c r="I814" s="2"/>
    </row>
    <row r="815" spans="1:9" x14ac:dyDescent="0.25">
      <c r="A815" s="6" t="s">
        <v>2796</v>
      </c>
      <c r="B815" s="2">
        <v>0.29722222222222222</v>
      </c>
      <c r="C815" s="2"/>
      <c r="D815" s="2"/>
      <c r="H815" s="6"/>
      <c r="I815" s="2"/>
    </row>
    <row r="816" spans="1:9" x14ac:dyDescent="0.25">
      <c r="A816" s="6" t="s">
        <v>2833</v>
      </c>
      <c r="B816" s="2">
        <v>0.29722222222222222</v>
      </c>
      <c r="C816" s="2"/>
      <c r="D816" s="2"/>
      <c r="H816" s="6"/>
      <c r="I816" s="2"/>
    </row>
    <row r="817" spans="1:9" x14ac:dyDescent="0.25">
      <c r="A817" s="6" t="s">
        <v>2849</v>
      </c>
      <c r="B817" s="2">
        <v>0.29722222222222222</v>
      </c>
      <c r="C817" s="2"/>
      <c r="D817" s="2"/>
      <c r="H817" s="6"/>
      <c r="I817" s="2"/>
    </row>
    <row r="818" spans="1:9" x14ac:dyDescent="0.25">
      <c r="A818" s="6" t="s">
        <v>2854</v>
      </c>
      <c r="B818" s="2">
        <v>0.29722222222222222</v>
      </c>
      <c r="C818" s="2"/>
      <c r="D818" s="2"/>
      <c r="H818" s="6"/>
      <c r="I818" s="2"/>
    </row>
    <row r="819" spans="1:9" x14ac:dyDescent="0.25">
      <c r="A819" s="6" t="s">
        <v>2058</v>
      </c>
      <c r="B819" s="2">
        <v>0.29791666666666666</v>
      </c>
      <c r="C819" s="2"/>
      <c r="D819" s="2"/>
      <c r="H819" s="6"/>
      <c r="I819" s="2"/>
    </row>
    <row r="820" spans="1:9" x14ac:dyDescent="0.25">
      <c r="A820" s="6" t="s">
        <v>2066</v>
      </c>
      <c r="B820" s="2">
        <v>0.29722222222222222</v>
      </c>
      <c r="C820" s="2"/>
      <c r="D820" s="2"/>
      <c r="H820" s="6"/>
      <c r="I820" s="2"/>
    </row>
    <row r="821" spans="1:9" x14ac:dyDescent="0.25">
      <c r="A821" s="6" t="s">
        <v>2114</v>
      </c>
      <c r="B821" s="2">
        <v>0.29791666666666666</v>
      </c>
      <c r="C821" s="2"/>
      <c r="D821" s="2"/>
      <c r="H821" s="6"/>
      <c r="I821" s="2"/>
    </row>
    <row r="822" spans="1:9" x14ac:dyDescent="0.25">
      <c r="A822" s="6" t="s">
        <v>2115</v>
      </c>
      <c r="B822" s="2">
        <v>0.29791666666666666</v>
      </c>
      <c r="C822" s="2"/>
      <c r="D822" s="2"/>
      <c r="H822" s="6"/>
      <c r="I822" s="2"/>
    </row>
    <row r="823" spans="1:9" x14ac:dyDescent="0.25">
      <c r="A823" s="6" t="s">
        <v>2180</v>
      </c>
      <c r="B823" s="2">
        <v>0.29791666666666666</v>
      </c>
      <c r="C823" s="2"/>
      <c r="D823" s="2"/>
      <c r="H823" s="6"/>
      <c r="I823" s="2"/>
    </row>
    <row r="824" spans="1:9" x14ac:dyDescent="0.25">
      <c r="A824" s="6" t="s">
        <v>2293</v>
      </c>
      <c r="B824" s="2">
        <v>0.29791666666666666</v>
      </c>
      <c r="C824" s="2"/>
      <c r="D824" s="2"/>
      <c r="H824" s="6"/>
      <c r="I824" s="2"/>
    </row>
    <row r="825" spans="1:9" x14ac:dyDescent="0.25">
      <c r="A825" s="6" t="s">
        <v>2306</v>
      </c>
      <c r="B825" s="2">
        <v>0.29791666666666666</v>
      </c>
      <c r="C825" s="2"/>
      <c r="D825" s="2"/>
      <c r="H825" s="6"/>
      <c r="I825" s="2"/>
    </row>
    <row r="826" spans="1:9" x14ac:dyDescent="0.25">
      <c r="A826" s="6" t="s">
        <v>2476</v>
      </c>
      <c r="B826" s="2">
        <v>0.29791666666666666</v>
      </c>
      <c r="C826" s="2"/>
      <c r="D826" s="2"/>
      <c r="H826" s="6"/>
      <c r="I826" s="2"/>
    </row>
    <row r="827" spans="1:9" x14ac:dyDescent="0.25">
      <c r="A827" s="6" t="s">
        <v>2504</v>
      </c>
      <c r="B827" s="2">
        <v>0.29791666666666666</v>
      </c>
      <c r="C827" s="2"/>
      <c r="D827" s="2"/>
      <c r="H827" s="6"/>
      <c r="I827" s="2"/>
    </row>
    <row r="828" spans="1:9" x14ac:dyDescent="0.25">
      <c r="A828" s="6" t="s">
        <v>2552</v>
      </c>
      <c r="B828" s="2">
        <v>0.29722222222222222</v>
      </c>
      <c r="C828" s="2"/>
      <c r="D828" s="2"/>
      <c r="H828" s="6"/>
      <c r="I828" s="2"/>
    </row>
    <row r="829" spans="1:9" x14ac:dyDescent="0.25">
      <c r="A829" s="6" t="s">
        <v>2573</v>
      </c>
      <c r="B829" s="2">
        <v>0.29791666666666666</v>
      </c>
      <c r="C829" s="2"/>
      <c r="D829" s="2"/>
      <c r="H829" s="6"/>
      <c r="I829" s="2"/>
    </row>
    <row r="830" spans="1:9" x14ac:dyDescent="0.25">
      <c r="A830" s="6" t="s">
        <v>2606</v>
      </c>
      <c r="B830" s="2">
        <v>0.29722222222222222</v>
      </c>
      <c r="C830" s="2"/>
      <c r="D830" s="2"/>
      <c r="H830" s="6"/>
      <c r="I830" s="2"/>
    </row>
    <row r="831" spans="1:9" x14ac:dyDescent="0.25">
      <c r="A831" s="6" t="s">
        <v>2792</v>
      </c>
      <c r="B831" s="2">
        <v>0.29791666666666666</v>
      </c>
      <c r="C831" s="2"/>
      <c r="D831" s="2"/>
      <c r="H831" s="6"/>
      <c r="I831" s="2"/>
    </row>
    <row r="832" spans="1:9" x14ac:dyDescent="0.25">
      <c r="A832" s="6" t="s">
        <v>2906</v>
      </c>
      <c r="B832" s="2">
        <v>0.29791666666666666</v>
      </c>
      <c r="C832" s="2"/>
      <c r="D832" s="2"/>
      <c r="H832" s="6"/>
      <c r="I832" s="2"/>
    </row>
    <row r="833" spans="1:9" x14ac:dyDescent="0.25">
      <c r="A833" s="6" t="s">
        <v>2011</v>
      </c>
      <c r="B833" s="2">
        <v>0.2986111111111111</v>
      </c>
      <c r="C833" s="2"/>
      <c r="D833" s="2"/>
      <c r="H833" s="6"/>
      <c r="I833" s="2"/>
    </row>
    <row r="834" spans="1:9" x14ac:dyDescent="0.25">
      <c r="A834" s="6" t="s">
        <v>2051</v>
      </c>
      <c r="B834" s="2">
        <v>0.2986111111111111</v>
      </c>
      <c r="C834" s="2"/>
      <c r="D834" s="2"/>
      <c r="H834" s="6"/>
      <c r="I834" s="2"/>
    </row>
    <row r="835" spans="1:9" x14ac:dyDescent="0.25">
      <c r="A835" s="6" t="s">
        <v>2062</v>
      </c>
      <c r="B835" s="2">
        <v>0.2986111111111111</v>
      </c>
      <c r="C835" s="2"/>
      <c r="D835" s="2"/>
      <c r="H835" s="6"/>
      <c r="I835" s="2"/>
    </row>
    <row r="836" spans="1:9" x14ac:dyDescent="0.25">
      <c r="A836" s="6" t="s">
        <v>2118</v>
      </c>
      <c r="B836" s="2">
        <v>0.2986111111111111</v>
      </c>
      <c r="C836" s="2"/>
      <c r="D836" s="2"/>
      <c r="H836" s="6"/>
      <c r="I836" s="2"/>
    </row>
    <row r="837" spans="1:9" x14ac:dyDescent="0.25">
      <c r="A837" s="6" t="s">
        <v>2211</v>
      </c>
      <c r="B837" s="2">
        <v>0.2986111111111111</v>
      </c>
      <c r="C837" s="2"/>
      <c r="D837" s="2"/>
      <c r="H837" s="6"/>
      <c r="I837" s="2"/>
    </row>
    <row r="838" spans="1:9" x14ac:dyDescent="0.25">
      <c r="A838" s="6" t="s">
        <v>2236</v>
      </c>
      <c r="B838" s="2">
        <v>0.29791666666666666</v>
      </c>
      <c r="C838" s="2"/>
      <c r="D838" s="2"/>
      <c r="H838" s="6"/>
      <c r="I838" s="2"/>
    </row>
    <row r="839" spans="1:9" x14ac:dyDescent="0.25">
      <c r="A839" s="6" t="s">
        <v>2320</v>
      </c>
      <c r="B839" s="2">
        <v>0.2986111111111111</v>
      </c>
      <c r="C839" s="2"/>
      <c r="D839" s="2"/>
      <c r="H839" s="6"/>
      <c r="I839" s="2"/>
    </row>
    <row r="840" spans="1:9" x14ac:dyDescent="0.25">
      <c r="A840" s="6" t="s">
        <v>2388</v>
      </c>
      <c r="B840" s="2">
        <v>0.2986111111111111</v>
      </c>
      <c r="C840" s="2"/>
      <c r="D840" s="2"/>
      <c r="H840" s="6"/>
      <c r="I840" s="2"/>
    </row>
    <row r="841" spans="1:9" x14ac:dyDescent="0.25">
      <c r="A841" s="6" t="s">
        <v>2560</v>
      </c>
      <c r="B841" s="2">
        <v>0.2986111111111111</v>
      </c>
      <c r="C841" s="2"/>
      <c r="D841" s="2"/>
      <c r="H841" s="6"/>
      <c r="I841" s="2"/>
    </row>
    <row r="842" spans="1:9" x14ac:dyDescent="0.25">
      <c r="A842" s="6" t="s">
        <v>2570</v>
      </c>
      <c r="B842" s="2">
        <v>0.2986111111111111</v>
      </c>
      <c r="C842" s="2"/>
      <c r="D842" s="2"/>
      <c r="H842" s="6"/>
      <c r="I842" s="2"/>
    </row>
    <row r="843" spans="1:9" x14ac:dyDescent="0.25">
      <c r="A843" s="6" t="s">
        <v>2687</v>
      </c>
      <c r="B843" s="2">
        <v>0.2986111111111111</v>
      </c>
      <c r="C843" s="2"/>
      <c r="D843" s="2"/>
      <c r="H843" s="6"/>
      <c r="I843" s="2"/>
    </row>
    <row r="844" spans="1:9" x14ac:dyDescent="0.25">
      <c r="A844" s="6" t="s">
        <v>2690</v>
      </c>
      <c r="B844" s="2">
        <v>0.2986111111111111</v>
      </c>
      <c r="C844" s="2"/>
      <c r="D844" s="2"/>
      <c r="H844" s="6"/>
      <c r="I844" s="2"/>
    </row>
    <row r="845" spans="1:9" x14ac:dyDescent="0.25">
      <c r="A845" s="6" t="s">
        <v>2724</v>
      </c>
      <c r="B845" s="2">
        <v>0.2986111111111111</v>
      </c>
      <c r="C845" s="2"/>
      <c r="D845" s="2"/>
      <c r="H845" s="6"/>
      <c r="I845" s="2"/>
    </row>
    <row r="846" spans="1:9" x14ac:dyDescent="0.25">
      <c r="A846" s="6" t="s">
        <v>2772</v>
      </c>
      <c r="B846" s="2">
        <v>0.2986111111111111</v>
      </c>
      <c r="C846" s="2"/>
      <c r="D846" s="2"/>
      <c r="H846" s="6"/>
      <c r="I846" s="2"/>
    </row>
    <row r="847" spans="1:9" x14ac:dyDescent="0.25">
      <c r="A847" s="6" t="s">
        <v>2831</v>
      </c>
      <c r="B847" s="2">
        <v>0.2986111111111111</v>
      </c>
      <c r="C847" s="2"/>
      <c r="D847" s="2"/>
      <c r="H847" s="6"/>
      <c r="I847" s="2"/>
    </row>
    <row r="848" spans="1:9" x14ac:dyDescent="0.25">
      <c r="A848" s="6" t="s">
        <v>2843</v>
      </c>
      <c r="B848" s="2">
        <v>0.2986111111111111</v>
      </c>
      <c r="C848" s="2"/>
      <c r="D848" s="2"/>
      <c r="H848" s="6"/>
      <c r="I848" s="2"/>
    </row>
    <row r="849" spans="1:9" x14ac:dyDescent="0.25">
      <c r="A849" s="6" t="s">
        <v>2884</v>
      </c>
      <c r="B849" s="2">
        <v>0.2986111111111111</v>
      </c>
      <c r="C849" s="2"/>
      <c r="D849" s="2"/>
      <c r="H849" s="6"/>
      <c r="I849" s="2"/>
    </row>
    <row r="850" spans="1:9" x14ac:dyDescent="0.25">
      <c r="A850" s="6" t="s">
        <v>1972</v>
      </c>
      <c r="B850" s="2">
        <v>0.29930555555555555</v>
      </c>
      <c r="C850" s="2"/>
      <c r="D850" s="2"/>
      <c r="H850" s="6"/>
      <c r="I850" s="2"/>
    </row>
    <row r="851" spans="1:9" x14ac:dyDescent="0.25">
      <c r="A851" s="6" t="s">
        <v>2012</v>
      </c>
      <c r="B851" s="2">
        <v>0.29930555555555555</v>
      </c>
      <c r="C851" s="2"/>
      <c r="D851" s="2"/>
      <c r="H851" s="6"/>
      <c r="I851" s="2"/>
    </row>
    <row r="852" spans="1:9" x14ac:dyDescent="0.25">
      <c r="A852" s="6" t="s">
        <v>2068</v>
      </c>
      <c r="B852" s="2">
        <v>0.29930555555555555</v>
      </c>
      <c r="C852" s="2"/>
      <c r="D852" s="2"/>
      <c r="H852" s="6"/>
      <c r="I852" s="2"/>
    </row>
    <row r="853" spans="1:9" x14ac:dyDescent="0.25">
      <c r="A853" s="6" t="s">
        <v>2076</v>
      </c>
      <c r="B853" s="2">
        <v>0.29930555555555555</v>
      </c>
      <c r="C853" s="2"/>
      <c r="D853" s="2"/>
      <c r="H853" s="6"/>
      <c r="I853" s="2"/>
    </row>
    <row r="854" spans="1:9" x14ac:dyDescent="0.25">
      <c r="A854" s="6" t="s">
        <v>2136</v>
      </c>
      <c r="B854" s="2">
        <v>0.29930555555555555</v>
      </c>
      <c r="C854" s="2"/>
      <c r="D854" s="2"/>
      <c r="H854" s="6"/>
      <c r="I854" s="2"/>
    </row>
    <row r="855" spans="1:9" x14ac:dyDescent="0.25">
      <c r="A855" s="6" t="s">
        <v>2272</v>
      </c>
      <c r="B855" s="2">
        <v>0.29930555555555555</v>
      </c>
      <c r="C855" s="2"/>
      <c r="D855" s="2"/>
      <c r="H855" s="6"/>
      <c r="I855" s="2"/>
    </row>
    <row r="856" spans="1:9" x14ac:dyDescent="0.25">
      <c r="A856" s="6" t="s">
        <v>2515</v>
      </c>
      <c r="B856" s="2">
        <v>0.29930555555555555</v>
      </c>
      <c r="C856" s="2"/>
      <c r="D856" s="2"/>
      <c r="H856" s="6"/>
      <c r="I856" s="2"/>
    </row>
    <row r="857" spans="1:9" x14ac:dyDescent="0.25">
      <c r="A857" s="6" t="s">
        <v>2563</v>
      </c>
      <c r="B857" s="2">
        <v>0.29930555555555555</v>
      </c>
      <c r="C857" s="2"/>
      <c r="D857" s="2"/>
      <c r="H857" s="6"/>
      <c r="I857" s="2"/>
    </row>
    <row r="858" spans="1:9" x14ac:dyDescent="0.25">
      <c r="A858" s="6" t="s">
        <v>2626</v>
      </c>
      <c r="B858" s="2">
        <v>0.29930555555555555</v>
      </c>
      <c r="C858" s="2"/>
      <c r="D858" s="2"/>
      <c r="H858" s="6"/>
      <c r="I858" s="2"/>
    </row>
    <row r="859" spans="1:9" x14ac:dyDescent="0.25">
      <c r="A859" s="6" t="s">
        <v>2675</v>
      </c>
      <c r="B859" s="2">
        <v>0.29930555555555555</v>
      </c>
      <c r="C859" s="2"/>
      <c r="D859" s="2"/>
      <c r="H859" s="6"/>
      <c r="I859" s="2"/>
    </row>
    <row r="860" spans="1:9" x14ac:dyDescent="0.25">
      <c r="A860" s="6" t="s">
        <v>1967</v>
      </c>
      <c r="B860" s="2">
        <v>0.3</v>
      </c>
      <c r="C860" s="2"/>
      <c r="D860" s="2"/>
      <c r="H860" s="6"/>
      <c r="I860" s="2"/>
    </row>
    <row r="861" spans="1:9" x14ac:dyDescent="0.25">
      <c r="A861" s="6" t="s">
        <v>2007</v>
      </c>
      <c r="B861" s="2">
        <v>0.3</v>
      </c>
      <c r="C861" s="2"/>
      <c r="D861" s="2"/>
      <c r="H861" s="6"/>
      <c r="I861" s="2"/>
    </row>
    <row r="862" spans="1:9" x14ac:dyDescent="0.25">
      <c r="A862" s="6" t="s">
        <v>2057</v>
      </c>
      <c r="B862" s="2">
        <v>0.3</v>
      </c>
      <c r="C862" s="2"/>
      <c r="D862" s="2"/>
      <c r="H862" s="6"/>
      <c r="I862" s="2"/>
    </row>
    <row r="863" spans="1:9" x14ac:dyDescent="0.25">
      <c r="A863" s="6" t="s">
        <v>2157</v>
      </c>
      <c r="B863" s="2">
        <v>0.3</v>
      </c>
      <c r="C863" s="2"/>
      <c r="D863" s="2"/>
      <c r="H863" s="6"/>
      <c r="I863" s="2"/>
    </row>
    <row r="864" spans="1:9" x14ac:dyDescent="0.25">
      <c r="A864" s="6" t="s">
        <v>2178</v>
      </c>
      <c r="B864" s="2">
        <v>0.3</v>
      </c>
      <c r="C864" s="2"/>
      <c r="D864" s="2"/>
      <c r="H864" s="6"/>
      <c r="I864" s="2"/>
    </row>
    <row r="865" spans="1:9" x14ac:dyDescent="0.25">
      <c r="A865" s="6" t="s">
        <v>2348</v>
      </c>
      <c r="B865" s="2">
        <v>0.3</v>
      </c>
      <c r="C865" s="2"/>
      <c r="D865" s="2"/>
      <c r="H865" s="6"/>
      <c r="I865" s="2"/>
    </row>
    <row r="866" spans="1:9" x14ac:dyDescent="0.25">
      <c r="A866" s="6" t="s">
        <v>2409</v>
      </c>
      <c r="B866" s="2">
        <v>0.3</v>
      </c>
      <c r="C866" s="2"/>
      <c r="D866" s="2"/>
      <c r="H866" s="6"/>
      <c r="I866" s="2"/>
    </row>
    <row r="867" spans="1:9" x14ac:dyDescent="0.25">
      <c r="A867" s="6" t="s">
        <v>2422</v>
      </c>
      <c r="B867" s="2">
        <v>0.29930555555555555</v>
      </c>
      <c r="C867" s="2"/>
      <c r="D867" s="2"/>
      <c r="H867" s="6"/>
      <c r="I867" s="2"/>
    </row>
    <row r="868" spans="1:9" x14ac:dyDescent="0.25">
      <c r="A868" s="6" t="s">
        <v>2434</v>
      </c>
      <c r="B868" s="2">
        <v>0.3</v>
      </c>
      <c r="C868" s="2"/>
      <c r="D868" s="2"/>
      <c r="H868" s="6"/>
      <c r="I868" s="2"/>
    </row>
    <row r="869" spans="1:9" x14ac:dyDescent="0.25">
      <c r="A869" s="6" t="s">
        <v>2457</v>
      </c>
      <c r="B869" s="2">
        <v>0.3</v>
      </c>
      <c r="C869" s="2"/>
      <c r="D869" s="2"/>
      <c r="H869" s="6"/>
      <c r="I869" s="2"/>
    </row>
    <row r="870" spans="1:9" x14ac:dyDescent="0.25">
      <c r="A870" s="6" t="s">
        <v>2480</v>
      </c>
      <c r="B870" s="2">
        <v>0.3</v>
      </c>
      <c r="C870" s="2"/>
      <c r="D870" s="2"/>
      <c r="H870" s="6"/>
      <c r="I870" s="2"/>
    </row>
    <row r="871" spans="1:9" x14ac:dyDescent="0.25">
      <c r="A871" s="6" t="s">
        <v>2543</v>
      </c>
      <c r="B871" s="2">
        <v>0.3</v>
      </c>
      <c r="C871" s="2"/>
      <c r="D871" s="2"/>
      <c r="H871" s="6"/>
      <c r="I871" s="2"/>
    </row>
    <row r="872" spans="1:9" x14ac:dyDescent="0.25">
      <c r="A872" s="6" t="s">
        <v>2558</v>
      </c>
      <c r="B872" s="2">
        <v>0.3</v>
      </c>
      <c r="C872" s="2"/>
      <c r="D872" s="2"/>
      <c r="H872" s="6"/>
      <c r="I872" s="2"/>
    </row>
    <row r="873" spans="1:9" x14ac:dyDescent="0.25">
      <c r="A873" s="6" t="s">
        <v>2160</v>
      </c>
      <c r="B873" s="2">
        <v>0.30069444444444443</v>
      </c>
      <c r="C873" s="2"/>
      <c r="D873" s="2"/>
      <c r="H873" s="6"/>
      <c r="I873" s="2"/>
    </row>
    <row r="874" spans="1:9" x14ac:dyDescent="0.25">
      <c r="A874" s="6" t="s">
        <v>2205</v>
      </c>
      <c r="B874" s="2">
        <v>0.30069444444444443</v>
      </c>
      <c r="C874" s="2"/>
      <c r="D874" s="2"/>
      <c r="H874" s="6"/>
      <c r="I874" s="2"/>
    </row>
    <row r="875" spans="1:9" x14ac:dyDescent="0.25">
      <c r="A875" s="6" t="s">
        <v>2252</v>
      </c>
      <c r="B875" s="2">
        <v>0.30069444444444443</v>
      </c>
      <c r="C875" s="2"/>
      <c r="D875" s="2"/>
      <c r="H875" s="6"/>
      <c r="I875" s="2"/>
    </row>
    <row r="876" spans="1:9" x14ac:dyDescent="0.25">
      <c r="A876" s="6" t="s">
        <v>2345</v>
      </c>
      <c r="B876" s="2">
        <v>0.30069444444444443</v>
      </c>
      <c r="C876" s="2"/>
      <c r="D876" s="2"/>
      <c r="H876" s="6"/>
      <c r="I876" s="2"/>
    </row>
    <row r="877" spans="1:9" x14ac:dyDescent="0.25">
      <c r="A877" s="6" t="s">
        <v>2369</v>
      </c>
      <c r="B877" s="2">
        <v>0.30069444444444443</v>
      </c>
      <c r="C877" s="2"/>
      <c r="D877" s="2"/>
      <c r="H877" s="6"/>
      <c r="I877" s="2"/>
    </row>
    <row r="878" spans="1:9" x14ac:dyDescent="0.25">
      <c r="A878" s="6" t="s">
        <v>2381</v>
      </c>
      <c r="B878" s="2">
        <v>0.30069444444444443</v>
      </c>
      <c r="C878" s="2"/>
      <c r="D878" s="2"/>
      <c r="H878" s="6"/>
      <c r="I878" s="2"/>
    </row>
    <row r="879" spans="1:9" x14ac:dyDescent="0.25">
      <c r="A879" s="6" t="s">
        <v>2430</v>
      </c>
      <c r="B879" s="2">
        <v>0.30069444444444443</v>
      </c>
      <c r="C879" s="2"/>
      <c r="D879" s="2"/>
      <c r="H879" s="6"/>
      <c r="I879" s="2"/>
    </row>
    <row r="880" spans="1:9" x14ac:dyDescent="0.25">
      <c r="A880" s="6" t="s">
        <v>2462</v>
      </c>
      <c r="B880" s="2">
        <v>0.3</v>
      </c>
      <c r="C880" s="2"/>
      <c r="D880" s="2"/>
      <c r="H880" s="6"/>
      <c r="I880" s="2"/>
    </row>
    <row r="881" spans="1:9" x14ac:dyDescent="0.25">
      <c r="A881" s="6" t="s">
        <v>2577</v>
      </c>
      <c r="B881" s="2">
        <v>0.30069444444444443</v>
      </c>
      <c r="C881" s="2"/>
      <c r="D881" s="2"/>
      <c r="H881" s="6"/>
      <c r="I881" s="2"/>
    </row>
    <row r="882" spans="1:9" x14ac:dyDescent="0.25">
      <c r="A882" s="6" t="s">
        <v>2673</v>
      </c>
      <c r="B882" s="2">
        <v>0.30069444444444443</v>
      </c>
      <c r="C882" s="2"/>
      <c r="D882" s="2"/>
      <c r="H882" s="6"/>
      <c r="I882" s="2"/>
    </row>
    <row r="883" spans="1:9" x14ac:dyDescent="0.25">
      <c r="A883" s="6" t="s">
        <v>2795</v>
      </c>
      <c r="B883" s="2">
        <v>0.30069444444444443</v>
      </c>
      <c r="C883" s="2"/>
      <c r="D883" s="2"/>
      <c r="H883" s="6"/>
      <c r="I883" s="2"/>
    </row>
    <row r="884" spans="1:9" x14ac:dyDescent="0.25">
      <c r="A884" s="6" t="s">
        <v>2147</v>
      </c>
      <c r="B884" s="2">
        <v>0.30138888888888887</v>
      </c>
      <c r="C884" s="2"/>
      <c r="D884" s="2"/>
      <c r="H884" s="6"/>
      <c r="I884" s="2"/>
    </row>
    <row r="885" spans="1:9" x14ac:dyDescent="0.25">
      <c r="A885" s="6" t="s">
        <v>2163</v>
      </c>
      <c r="B885" s="2">
        <v>0.30138888888888887</v>
      </c>
      <c r="C885" s="2"/>
      <c r="D885" s="2"/>
      <c r="H885" s="6"/>
      <c r="I885" s="2"/>
    </row>
    <row r="886" spans="1:9" x14ac:dyDescent="0.25">
      <c r="A886" s="6" t="s">
        <v>2194</v>
      </c>
      <c r="B886" s="2">
        <v>0.30069444444444443</v>
      </c>
      <c r="C886" s="2"/>
      <c r="D886" s="2"/>
      <c r="H886" s="6"/>
      <c r="I886" s="2"/>
    </row>
    <row r="887" spans="1:9" x14ac:dyDescent="0.25">
      <c r="A887" s="6" t="s">
        <v>2284</v>
      </c>
      <c r="B887" s="2">
        <v>0.30138888888888887</v>
      </c>
      <c r="C887" s="2"/>
      <c r="D887" s="2"/>
      <c r="H887" s="6"/>
      <c r="I887" s="2"/>
    </row>
    <row r="888" spans="1:9" x14ac:dyDescent="0.25">
      <c r="A888" s="6" t="s">
        <v>2336</v>
      </c>
      <c r="B888" s="2">
        <v>0.30138888888888887</v>
      </c>
      <c r="C888" s="2"/>
      <c r="D888" s="2"/>
      <c r="H888" s="6"/>
      <c r="I888" s="2"/>
    </row>
    <row r="889" spans="1:9" x14ac:dyDescent="0.25">
      <c r="A889" s="6" t="s">
        <v>2357</v>
      </c>
      <c r="B889" s="2">
        <v>0.30138888888888887</v>
      </c>
      <c r="C889" s="2"/>
      <c r="D889" s="2"/>
      <c r="H889" s="6"/>
      <c r="I889" s="2"/>
    </row>
    <row r="890" spans="1:9" x14ac:dyDescent="0.25">
      <c r="A890" s="6" t="s">
        <v>2677</v>
      </c>
      <c r="B890" s="2">
        <v>0.30138888888888887</v>
      </c>
      <c r="C890" s="2"/>
      <c r="D890" s="2"/>
      <c r="H890" s="6"/>
      <c r="I890" s="2"/>
    </row>
    <row r="891" spans="1:9" x14ac:dyDescent="0.25">
      <c r="A891" s="6" t="s">
        <v>2686</v>
      </c>
      <c r="B891" s="2">
        <v>0.30138888888888887</v>
      </c>
      <c r="C891" s="2"/>
      <c r="D891" s="2"/>
      <c r="H891" s="6"/>
      <c r="I891" s="2"/>
    </row>
    <row r="892" spans="1:9" x14ac:dyDescent="0.25">
      <c r="A892" s="6" t="s">
        <v>2696</v>
      </c>
      <c r="B892" s="2">
        <v>0.30138888888888887</v>
      </c>
      <c r="C892" s="2"/>
      <c r="D892" s="2"/>
      <c r="H892" s="6"/>
      <c r="I892" s="2"/>
    </row>
    <row r="893" spans="1:9" x14ac:dyDescent="0.25">
      <c r="A893" s="6" t="s">
        <v>2710</v>
      </c>
      <c r="B893" s="2">
        <v>0.30138888888888887</v>
      </c>
      <c r="C893" s="2"/>
      <c r="D893" s="2"/>
      <c r="H893" s="6"/>
      <c r="I893" s="2"/>
    </row>
    <row r="894" spans="1:9" x14ac:dyDescent="0.25">
      <c r="A894" s="6" t="s">
        <v>2719</v>
      </c>
      <c r="B894" s="2">
        <v>0.30069444444444443</v>
      </c>
      <c r="C894" s="2"/>
      <c r="D894" s="2"/>
      <c r="H894" s="6"/>
      <c r="I894" s="2"/>
    </row>
    <row r="895" spans="1:9" x14ac:dyDescent="0.25">
      <c r="A895" s="6" t="s">
        <v>2720</v>
      </c>
      <c r="B895" s="2">
        <v>0.30138888888888887</v>
      </c>
      <c r="C895" s="2"/>
      <c r="D895" s="2"/>
      <c r="H895" s="6"/>
      <c r="I895" s="2"/>
    </row>
    <row r="896" spans="1:9" x14ac:dyDescent="0.25">
      <c r="A896" s="6" t="s">
        <v>2739</v>
      </c>
      <c r="B896" s="2">
        <v>0.30069444444444443</v>
      </c>
      <c r="C896" s="2"/>
      <c r="D896" s="2"/>
      <c r="H896" s="6"/>
      <c r="I896" s="2"/>
    </row>
    <row r="897" spans="1:9" x14ac:dyDescent="0.25">
      <c r="A897" s="6" t="s">
        <v>1961</v>
      </c>
      <c r="B897" s="2">
        <v>0.30208333333333331</v>
      </c>
      <c r="C897" s="2"/>
      <c r="D897" s="2"/>
      <c r="H897" s="6"/>
      <c r="I897" s="2"/>
    </row>
    <row r="898" spans="1:9" x14ac:dyDescent="0.25">
      <c r="A898" s="6" t="s">
        <v>1985</v>
      </c>
      <c r="B898" s="2">
        <v>0.30208333333333331</v>
      </c>
      <c r="C898" s="2"/>
      <c r="D898" s="2"/>
      <c r="H898" s="6"/>
      <c r="I898" s="2"/>
    </row>
    <row r="899" spans="1:9" x14ac:dyDescent="0.25">
      <c r="A899" s="6" t="s">
        <v>2013</v>
      </c>
      <c r="B899" s="2">
        <v>0.30208333333333331</v>
      </c>
      <c r="C899" s="2"/>
      <c r="D899" s="2"/>
      <c r="H899" s="6"/>
      <c r="I899" s="2"/>
    </row>
    <row r="900" spans="1:9" x14ac:dyDescent="0.25">
      <c r="A900" s="6" t="s">
        <v>2072</v>
      </c>
      <c r="B900" s="2">
        <v>0.30208333333333331</v>
      </c>
      <c r="C900" s="2"/>
      <c r="D900" s="2"/>
      <c r="H900" s="6"/>
      <c r="I900" s="2"/>
    </row>
    <row r="901" spans="1:9" x14ac:dyDescent="0.25">
      <c r="A901" s="6" t="s">
        <v>2144</v>
      </c>
      <c r="B901" s="2">
        <v>0.30208333333333331</v>
      </c>
      <c r="C901" s="2"/>
      <c r="D901" s="2"/>
      <c r="H901" s="6"/>
      <c r="I901" s="2"/>
    </row>
    <row r="902" spans="1:9" x14ac:dyDescent="0.25">
      <c r="A902" s="6" t="s">
        <v>2360</v>
      </c>
      <c r="B902" s="2">
        <v>0.30138888888888887</v>
      </c>
      <c r="C902" s="2"/>
      <c r="D902" s="2"/>
      <c r="H902" s="6"/>
      <c r="I902" s="2"/>
    </row>
    <row r="903" spans="1:9" x14ac:dyDescent="0.25">
      <c r="A903" s="6" t="s">
        <v>2425</v>
      </c>
      <c r="B903" s="2">
        <v>0.30208333333333331</v>
      </c>
      <c r="C903" s="2"/>
      <c r="D903" s="2"/>
      <c r="H903" s="6"/>
      <c r="I903" s="2"/>
    </row>
    <row r="904" spans="1:9" x14ac:dyDescent="0.25">
      <c r="A904" s="6" t="s">
        <v>2484</v>
      </c>
      <c r="B904" s="2">
        <v>0.30208333333333331</v>
      </c>
      <c r="C904" s="2"/>
      <c r="D904" s="2"/>
      <c r="H904" s="6"/>
      <c r="I904" s="2"/>
    </row>
    <row r="905" spans="1:9" x14ac:dyDescent="0.25">
      <c r="A905" s="6" t="s">
        <v>2496</v>
      </c>
      <c r="B905" s="2">
        <v>0.30208333333333331</v>
      </c>
      <c r="C905" s="2"/>
      <c r="D905" s="2"/>
      <c r="H905" s="6"/>
      <c r="I905" s="2"/>
    </row>
    <row r="906" spans="1:9" x14ac:dyDescent="0.25">
      <c r="A906" s="6" t="s">
        <v>2860</v>
      </c>
      <c r="B906" s="2">
        <v>0.30138888888888887</v>
      </c>
      <c r="C906" s="2"/>
      <c r="D906" s="2"/>
      <c r="H906" s="6"/>
      <c r="I906" s="2"/>
    </row>
    <row r="907" spans="1:9" x14ac:dyDescent="0.25">
      <c r="A907" s="6" t="s">
        <v>2887</v>
      </c>
      <c r="B907" s="2">
        <v>0.30208333333333331</v>
      </c>
      <c r="C907" s="2"/>
      <c r="D907" s="2"/>
      <c r="H907" s="6"/>
      <c r="I907" s="2"/>
    </row>
    <row r="908" spans="1:9" x14ac:dyDescent="0.25">
      <c r="A908" s="6" t="s">
        <v>1966</v>
      </c>
      <c r="B908" s="2">
        <v>0.30208333333333331</v>
      </c>
      <c r="C908" s="2"/>
      <c r="D908" s="2"/>
      <c r="H908" s="6"/>
      <c r="I908" s="2"/>
    </row>
    <row r="909" spans="1:9" x14ac:dyDescent="0.25">
      <c r="A909" s="6" t="s">
        <v>1999</v>
      </c>
      <c r="B909" s="2">
        <v>0.30277777777777776</v>
      </c>
      <c r="C909" s="2"/>
      <c r="D909" s="2"/>
      <c r="H909" s="6"/>
      <c r="I909" s="2"/>
    </row>
    <row r="910" spans="1:9" x14ac:dyDescent="0.25">
      <c r="A910" s="6" t="s">
        <v>2031</v>
      </c>
      <c r="B910" s="2">
        <v>0.30277777777777776</v>
      </c>
      <c r="C910" s="2"/>
      <c r="D910" s="2"/>
      <c r="H910" s="6"/>
      <c r="I910" s="2"/>
    </row>
    <row r="911" spans="1:9" x14ac:dyDescent="0.25">
      <c r="A911" s="6" t="s">
        <v>2106</v>
      </c>
      <c r="B911" s="2">
        <v>0.30277777777777776</v>
      </c>
      <c r="C911" s="2"/>
      <c r="D911" s="2"/>
      <c r="H911" s="6"/>
      <c r="I911" s="2"/>
    </row>
    <row r="912" spans="1:9" x14ac:dyDescent="0.25">
      <c r="A912" s="6" t="s">
        <v>2113</v>
      </c>
      <c r="B912" s="2">
        <v>0.30277777777777776</v>
      </c>
      <c r="C912" s="2"/>
      <c r="D912" s="2"/>
      <c r="H912" s="6"/>
      <c r="I912" s="2"/>
    </row>
    <row r="913" spans="1:9" x14ac:dyDescent="0.25">
      <c r="A913" s="6" t="s">
        <v>2130</v>
      </c>
      <c r="B913" s="2">
        <v>0.30277777777777776</v>
      </c>
      <c r="C913" s="2"/>
      <c r="D913" s="2"/>
      <c r="H913" s="6"/>
      <c r="I913" s="2"/>
    </row>
    <row r="914" spans="1:9" x14ac:dyDescent="0.25">
      <c r="A914" s="6" t="s">
        <v>2214</v>
      </c>
      <c r="B914" s="2">
        <v>0.30277777777777776</v>
      </c>
      <c r="C914" s="2"/>
      <c r="D914" s="2"/>
      <c r="H914" s="6"/>
      <c r="I914" s="2"/>
    </row>
    <row r="915" spans="1:9" x14ac:dyDescent="0.25">
      <c r="A915" s="6" t="s">
        <v>2270</v>
      </c>
      <c r="B915" s="2">
        <v>0.30277777777777776</v>
      </c>
      <c r="C915" s="2"/>
      <c r="D915" s="2"/>
      <c r="H915" s="6"/>
      <c r="I915" s="2"/>
    </row>
    <row r="916" spans="1:9" x14ac:dyDescent="0.25">
      <c r="A916" s="6" t="s">
        <v>2294</v>
      </c>
      <c r="B916" s="2">
        <v>0.30277777777777776</v>
      </c>
      <c r="C916" s="2"/>
      <c r="D916" s="2"/>
      <c r="H916" s="6"/>
      <c r="I916" s="2"/>
    </row>
    <row r="917" spans="1:9" x14ac:dyDescent="0.25">
      <c r="A917" s="6" t="s">
        <v>2338</v>
      </c>
      <c r="B917" s="2">
        <v>0.30208333333333331</v>
      </c>
      <c r="C917" s="2"/>
      <c r="D917" s="2"/>
      <c r="H917" s="6"/>
      <c r="I917" s="2"/>
    </row>
    <row r="918" spans="1:9" x14ac:dyDescent="0.25">
      <c r="A918" s="6" t="s">
        <v>2412</v>
      </c>
      <c r="B918" s="2">
        <v>0.30277777777777776</v>
      </c>
      <c r="C918" s="2"/>
      <c r="D918" s="2"/>
      <c r="H918" s="6"/>
      <c r="I918" s="2"/>
    </row>
    <row r="919" spans="1:9" x14ac:dyDescent="0.25">
      <c r="A919" s="6" t="s">
        <v>2470</v>
      </c>
      <c r="B919" s="2">
        <v>0.30277777777777776</v>
      </c>
      <c r="C919" s="2"/>
      <c r="D919" s="2"/>
      <c r="H919" s="6"/>
      <c r="I919" s="2"/>
    </row>
    <row r="920" spans="1:9" x14ac:dyDescent="0.25">
      <c r="A920" s="6" t="s">
        <v>2824</v>
      </c>
      <c r="B920" s="2">
        <v>0.30277777777777776</v>
      </c>
      <c r="C920" s="2"/>
      <c r="D920" s="2"/>
      <c r="H920" s="6"/>
      <c r="I920" s="2"/>
    </row>
    <row r="921" spans="1:9" x14ac:dyDescent="0.25">
      <c r="A921" s="6" t="s">
        <v>2832</v>
      </c>
      <c r="B921" s="2">
        <v>0.30277777777777776</v>
      </c>
      <c r="C921" s="2"/>
      <c r="D921" s="2"/>
      <c r="H921" s="6"/>
      <c r="I921" s="2"/>
    </row>
    <row r="922" spans="1:9" x14ac:dyDescent="0.25">
      <c r="A922" s="6" t="s">
        <v>2844</v>
      </c>
      <c r="B922" s="2">
        <v>0.30277777777777776</v>
      </c>
      <c r="C922" s="2"/>
      <c r="D922" s="2"/>
      <c r="H922" s="6"/>
      <c r="I922" s="2"/>
    </row>
    <row r="923" spans="1:9" x14ac:dyDescent="0.25">
      <c r="A923" s="6" t="s">
        <v>2300</v>
      </c>
      <c r="B923" s="2">
        <v>0.3034722222222222</v>
      </c>
      <c r="C923" s="2"/>
      <c r="D923" s="2"/>
      <c r="H923" s="6"/>
      <c r="I923" s="2"/>
    </row>
    <row r="924" spans="1:9" x14ac:dyDescent="0.25">
      <c r="A924" s="6" t="s">
        <v>2390</v>
      </c>
      <c r="B924" s="2">
        <v>0.3034722222222222</v>
      </c>
      <c r="C924" s="2"/>
      <c r="D924" s="2"/>
      <c r="H924" s="6"/>
      <c r="I924" s="2"/>
    </row>
    <row r="925" spans="1:9" x14ac:dyDescent="0.25">
      <c r="A925" s="6" t="s">
        <v>2506</v>
      </c>
      <c r="B925" s="2">
        <v>0.30277777777777776</v>
      </c>
      <c r="C925" s="2"/>
      <c r="D925" s="2"/>
      <c r="H925" s="6"/>
      <c r="I925" s="2"/>
    </row>
    <row r="926" spans="1:9" x14ac:dyDescent="0.25">
      <c r="A926" s="6" t="s">
        <v>2793</v>
      </c>
      <c r="B926" s="2">
        <v>0.3034722222222222</v>
      </c>
      <c r="C926" s="2"/>
      <c r="D926" s="2"/>
      <c r="H926" s="6"/>
      <c r="I926" s="2"/>
    </row>
    <row r="927" spans="1:9" x14ac:dyDescent="0.25">
      <c r="A927" s="6" t="s">
        <v>1981</v>
      </c>
      <c r="B927" s="2">
        <v>0.30416666666666664</v>
      </c>
      <c r="C927" s="2"/>
      <c r="D927" s="2"/>
      <c r="H927" s="6"/>
      <c r="I927" s="2"/>
    </row>
    <row r="928" spans="1:9" x14ac:dyDescent="0.25">
      <c r="A928" s="6" t="s">
        <v>2169</v>
      </c>
      <c r="B928" s="2">
        <v>0.30416666666666664</v>
      </c>
      <c r="C928" s="2"/>
      <c r="D928" s="2"/>
      <c r="H928" s="6"/>
      <c r="I928" s="2"/>
    </row>
    <row r="929" spans="1:9" x14ac:dyDescent="0.25">
      <c r="A929" s="6" t="s">
        <v>2199</v>
      </c>
      <c r="B929" s="2">
        <v>0.30416666666666664</v>
      </c>
      <c r="C929" s="2"/>
      <c r="D929" s="2"/>
      <c r="H929" s="6"/>
      <c r="I929" s="2"/>
    </row>
    <row r="930" spans="1:9" x14ac:dyDescent="0.25">
      <c r="A930" s="6" t="s">
        <v>2229</v>
      </c>
      <c r="B930" s="2">
        <v>0.30416666666666664</v>
      </c>
      <c r="C930" s="2"/>
      <c r="D930" s="2"/>
      <c r="H930" s="6"/>
      <c r="I930" s="2"/>
    </row>
    <row r="931" spans="1:9" x14ac:dyDescent="0.25">
      <c r="A931" s="6" t="s">
        <v>2746</v>
      </c>
      <c r="B931" s="2">
        <v>0.30416666666666664</v>
      </c>
      <c r="C931" s="2"/>
      <c r="D931" s="2"/>
      <c r="H931" s="6"/>
      <c r="I931" s="2"/>
    </row>
    <row r="932" spans="1:9" x14ac:dyDescent="0.25">
      <c r="A932" s="6" t="s">
        <v>2092</v>
      </c>
      <c r="B932" s="2">
        <v>0.30486111111111108</v>
      </c>
      <c r="C932" s="2"/>
      <c r="D932" s="2"/>
      <c r="H932" s="6"/>
      <c r="I932" s="2"/>
    </row>
    <row r="933" spans="1:9" x14ac:dyDescent="0.25">
      <c r="A933" s="6" t="s">
        <v>2100</v>
      </c>
      <c r="B933" s="2">
        <v>0.30486111111111108</v>
      </c>
      <c r="C933" s="2"/>
      <c r="D933" s="2"/>
      <c r="H933" s="6"/>
      <c r="I933" s="2"/>
    </row>
    <row r="934" spans="1:9" x14ac:dyDescent="0.25">
      <c r="A934" s="6" t="s">
        <v>2327</v>
      </c>
      <c r="B934" s="2">
        <v>0.30486111111111108</v>
      </c>
      <c r="C934" s="2"/>
      <c r="D934" s="2"/>
      <c r="H934" s="6"/>
      <c r="I934" s="2"/>
    </row>
    <row r="935" spans="1:9" x14ac:dyDescent="0.25">
      <c r="A935" s="6" t="s">
        <v>2446</v>
      </c>
      <c r="B935" s="2">
        <v>0.30486111111111108</v>
      </c>
      <c r="C935" s="2"/>
      <c r="D935" s="2"/>
      <c r="H935" s="6"/>
      <c r="I935" s="2"/>
    </row>
    <row r="936" spans="1:9" x14ac:dyDescent="0.25">
      <c r="A936" s="6" t="s">
        <v>2478</v>
      </c>
      <c r="B936" s="2">
        <v>0.30486111111111108</v>
      </c>
      <c r="C936" s="2"/>
      <c r="D936" s="2"/>
      <c r="H936" s="6"/>
      <c r="I936" s="2"/>
    </row>
    <row r="937" spans="1:9" x14ac:dyDescent="0.25">
      <c r="A937" s="6" t="s">
        <v>2536</v>
      </c>
      <c r="B937" s="2">
        <v>0.30486111111111108</v>
      </c>
      <c r="C937" s="2"/>
      <c r="D937" s="2"/>
      <c r="H937" s="6"/>
      <c r="I937" s="2"/>
    </row>
    <row r="938" spans="1:9" x14ac:dyDescent="0.25">
      <c r="A938" s="6" t="s">
        <v>2029</v>
      </c>
      <c r="B938" s="2">
        <v>0.30555555555555552</v>
      </c>
      <c r="C938" s="2"/>
      <c r="D938" s="2"/>
      <c r="H938" s="6"/>
      <c r="I938" s="2"/>
    </row>
    <row r="939" spans="1:9" x14ac:dyDescent="0.25">
      <c r="A939" s="6" t="s">
        <v>2453</v>
      </c>
      <c r="B939" s="2">
        <v>0.30555555555555552</v>
      </c>
      <c r="C939" s="2"/>
      <c r="D939" s="2"/>
      <c r="H939" s="6"/>
      <c r="I939" s="2"/>
    </row>
    <row r="940" spans="1:9" x14ac:dyDescent="0.25">
      <c r="A940" s="6" t="s">
        <v>2497</v>
      </c>
      <c r="B940" s="2">
        <v>0.30555555555555552</v>
      </c>
      <c r="C940" s="2"/>
      <c r="D940" s="2"/>
      <c r="H940" s="6"/>
      <c r="I940" s="2"/>
    </row>
    <row r="941" spans="1:9" x14ac:dyDescent="0.25">
      <c r="A941" s="6" t="s">
        <v>2738</v>
      </c>
      <c r="B941" s="2">
        <v>0.30555555555555552</v>
      </c>
      <c r="C941" s="2"/>
      <c r="D941" s="2"/>
      <c r="H941" s="6"/>
      <c r="I941" s="2"/>
    </row>
    <row r="942" spans="1:9" x14ac:dyDescent="0.25">
      <c r="A942" s="6" t="s">
        <v>2802</v>
      </c>
      <c r="B942" s="2">
        <v>0.30555555555555552</v>
      </c>
      <c r="C942" s="2"/>
      <c r="D942" s="2"/>
      <c r="H942" s="6"/>
      <c r="I942" s="2"/>
    </row>
    <row r="943" spans="1:9" x14ac:dyDescent="0.25">
      <c r="A943" s="6" t="s">
        <v>2862</v>
      </c>
      <c r="B943" s="2">
        <v>0.30555555555555552</v>
      </c>
      <c r="C943" s="2"/>
      <c r="D943" s="2"/>
      <c r="H943" s="6"/>
      <c r="I943" s="2"/>
    </row>
    <row r="944" spans="1:9" x14ac:dyDescent="0.25">
      <c r="A944" s="6" t="s">
        <v>2242</v>
      </c>
      <c r="B944" s="2">
        <v>0.30624999999999997</v>
      </c>
      <c r="C944" s="2"/>
      <c r="D944" s="2"/>
      <c r="H944" s="6"/>
      <c r="I944" s="2"/>
    </row>
    <row r="945" spans="1:9" x14ac:dyDescent="0.25">
      <c r="A945" s="6" t="s">
        <v>2304</v>
      </c>
      <c r="B945" s="2">
        <v>0.30624999999999997</v>
      </c>
      <c r="C945" s="2"/>
      <c r="D945" s="2"/>
      <c r="H945" s="6"/>
      <c r="I945" s="2"/>
    </row>
    <row r="946" spans="1:9" x14ac:dyDescent="0.25">
      <c r="A946" s="6" t="s">
        <v>2401</v>
      </c>
      <c r="B946" s="2">
        <v>0.30624999999999997</v>
      </c>
      <c r="C946" s="2"/>
      <c r="D946" s="2"/>
      <c r="H946" s="6"/>
      <c r="I946" s="2"/>
    </row>
    <row r="947" spans="1:9" x14ac:dyDescent="0.25">
      <c r="A947" s="6" t="s">
        <v>2243</v>
      </c>
      <c r="B947" s="2">
        <v>0.30694444444444441</v>
      </c>
      <c r="C947" s="2"/>
      <c r="D947" s="2"/>
      <c r="H947" s="6"/>
      <c r="I947" s="2"/>
    </row>
    <row r="948" spans="1:9" x14ac:dyDescent="0.25">
      <c r="A948" s="6" t="s">
        <v>2559</v>
      </c>
      <c r="B948" s="2">
        <v>0.30694444444444441</v>
      </c>
      <c r="C948" s="2"/>
      <c r="D948" s="2"/>
      <c r="H948" s="6"/>
      <c r="I948" s="2"/>
    </row>
    <row r="949" spans="1:9" x14ac:dyDescent="0.25">
      <c r="A949" s="6" t="s">
        <v>2672</v>
      </c>
      <c r="B949" s="2">
        <v>0.30694444444444441</v>
      </c>
      <c r="C949" s="2"/>
      <c r="D949" s="2"/>
      <c r="H949" s="6"/>
      <c r="I949" s="2"/>
    </row>
    <row r="950" spans="1:9" x14ac:dyDescent="0.25">
      <c r="A950" s="6" t="s">
        <v>2785</v>
      </c>
      <c r="B950" s="2">
        <v>0.30694444444444441</v>
      </c>
      <c r="C950" s="2"/>
      <c r="D950" s="2"/>
      <c r="H950" s="6"/>
      <c r="I950" s="2"/>
    </row>
    <row r="951" spans="1:9" x14ac:dyDescent="0.25">
      <c r="A951" s="6" t="s">
        <v>2037</v>
      </c>
      <c r="B951" s="2">
        <v>0.30763888888888891</v>
      </c>
      <c r="C951" s="2"/>
      <c r="D951" s="2"/>
      <c r="H951" s="6"/>
      <c r="I951" s="2"/>
    </row>
    <row r="952" spans="1:9" x14ac:dyDescent="0.25">
      <c r="A952" s="6" t="s">
        <v>2142</v>
      </c>
      <c r="B952" s="2">
        <v>0.30902777777777779</v>
      </c>
      <c r="C952" s="2"/>
      <c r="D952" s="2"/>
      <c r="H952" s="6"/>
      <c r="I952" s="2"/>
    </row>
    <row r="953" spans="1:9" x14ac:dyDescent="0.25">
      <c r="A953" s="6" t="s">
        <v>2403</v>
      </c>
      <c r="B953" s="2">
        <v>0.30902777777777779</v>
      </c>
      <c r="C953" s="2"/>
      <c r="D953" s="2"/>
      <c r="H953" s="6"/>
      <c r="I953" s="2"/>
    </row>
    <row r="954" spans="1:9" x14ac:dyDescent="0.25">
      <c r="A954" s="6" t="s">
        <v>2718</v>
      </c>
      <c r="B954" s="2">
        <v>0.30902777777777779</v>
      </c>
      <c r="C954" s="2"/>
      <c r="D954" s="2"/>
      <c r="H954" s="6"/>
      <c r="I954" s="2"/>
    </row>
    <row r="955" spans="1:9" x14ac:dyDescent="0.25">
      <c r="A955" s="6" t="s">
        <v>2461</v>
      </c>
      <c r="B955" s="2">
        <v>0.31041666666666667</v>
      </c>
      <c r="C955" s="2"/>
      <c r="D955" s="2"/>
      <c r="H955" s="6"/>
      <c r="I955" s="2"/>
    </row>
    <row r="956" spans="1:9" x14ac:dyDescent="0.25">
      <c r="A956" s="6" t="s">
        <v>1971</v>
      </c>
      <c r="B956" s="2">
        <v>0.31736111111111115</v>
      </c>
      <c r="C956" s="2"/>
      <c r="D956" s="2"/>
      <c r="H956" s="6"/>
      <c r="I95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"/>
  <sheetViews>
    <sheetView topLeftCell="A893" workbookViewId="0">
      <selection activeCell="C1" sqref="C1:C956"/>
    </sheetView>
  </sheetViews>
  <sheetFormatPr defaultRowHeight="15" x14ac:dyDescent="0.25"/>
  <cols>
    <col min="1" max="1" width="61" bestFit="1" customWidth="1"/>
    <col min="2" max="2" width="45" bestFit="1" customWidth="1"/>
    <col min="3" max="3" width="29" bestFit="1" customWidth="1"/>
    <col min="4" max="4" width="11" bestFit="1" customWidth="1"/>
    <col min="5" max="5" width="12.7109375" bestFit="1" customWidth="1"/>
    <col min="6" max="6" width="19.5703125" customWidth="1"/>
  </cols>
  <sheetData>
    <row r="1" spans="1:5" x14ac:dyDescent="0.25">
      <c r="A1" t="s">
        <v>2</v>
      </c>
      <c r="B1" t="s">
        <v>2916</v>
      </c>
      <c r="C1" t="s">
        <v>2917</v>
      </c>
      <c r="D1" t="s">
        <v>2918</v>
      </c>
      <c r="E1" t="s">
        <v>2919</v>
      </c>
    </row>
    <row r="2" spans="1:5" x14ac:dyDescent="0.25">
      <c r="A2" t="s">
        <v>5</v>
      </c>
      <c r="B2" t="s">
        <v>2105</v>
      </c>
      <c r="C2" t="s">
        <v>2105</v>
      </c>
      <c r="D2">
        <v>29.967601999999999</v>
      </c>
      <c r="E2">
        <v>-92.098219</v>
      </c>
    </row>
    <row r="3" spans="1:5" x14ac:dyDescent="0.25">
      <c r="A3" t="s">
        <v>7</v>
      </c>
      <c r="B3" t="s">
        <v>2074</v>
      </c>
      <c r="C3" t="s">
        <v>2074</v>
      </c>
      <c r="D3">
        <v>45.463186</v>
      </c>
      <c r="E3">
        <v>-98.471033000000006</v>
      </c>
    </row>
    <row r="4" spans="1:5" x14ac:dyDescent="0.25">
      <c r="A4" t="s">
        <v>9</v>
      </c>
      <c r="B4" t="s">
        <v>2206</v>
      </c>
      <c r="C4" t="s">
        <v>2206</v>
      </c>
      <c r="D4">
        <v>46.976365000000001</v>
      </c>
      <c r="E4">
        <v>-123.79605599999999</v>
      </c>
    </row>
    <row r="5" spans="1:5" x14ac:dyDescent="0.25">
      <c r="A5" t="s">
        <v>11</v>
      </c>
      <c r="B5" t="s">
        <v>2543</v>
      </c>
      <c r="C5" t="s">
        <v>2543</v>
      </c>
      <c r="D5">
        <v>32.428784</v>
      </c>
      <c r="E5">
        <v>-99.747193999999993</v>
      </c>
    </row>
    <row r="6" spans="1:5" x14ac:dyDescent="0.25">
      <c r="A6" t="s">
        <v>13</v>
      </c>
      <c r="B6" t="s">
        <v>2748</v>
      </c>
      <c r="C6" t="s">
        <v>2748</v>
      </c>
      <c r="D6">
        <v>34.774802999999999</v>
      </c>
      <c r="E6">
        <v>-96.669103000000007</v>
      </c>
    </row>
    <row r="7" spans="1:5" x14ac:dyDescent="0.25">
      <c r="A7" t="s">
        <v>15</v>
      </c>
      <c r="B7" t="s">
        <v>2815</v>
      </c>
      <c r="C7" t="s">
        <v>2815</v>
      </c>
      <c r="D7">
        <v>18.166604</v>
      </c>
      <c r="E7">
        <v>-66.729934</v>
      </c>
    </row>
    <row r="8" spans="1:5" x14ac:dyDescent="0.25">
      <c r="A8" t="s">
        <v>17</v>
      </c>
      <c r="B8" t="s">
        <v>2185</v>
      </c>
      <c r="C8" t="s">
        <v>2185</v>
      </c>
      <c r="D8">
        <v>41.914085999999998</v>
      </c>
      <c r="E8">
        <v>-84.049778000000003</v>
      </c>
    </row>
    <row r="9" spans="1:5" x14ac:dyDescent="0.25">
      <c r="A9" t="s">
        <v>19</v>
      </c>
      <c r="B9" t="s">
        <v>2920</v>
      </c>
      <c r="C9" t="s">
        <v>2818</v>
      </c>
      <c r="D9">
        <v>18.369285999999999</v>
      </c>
      <c r="E9">
        <v>-67.040259000000006</v>
      </c>
    </row>
    <row r="10" spans="1:5" x14ac:dyDescent="0.25">
      <c r="A10" t="s">
        <v>21</v>
      </c>
      <c r="B10" t="s">
        <v>2173</v>
      </c>
      <c r="C10" t="s">
        <v>2173</v>
      </c>
      <c r="D10">
        <v>41.066225000000003</v>
      </c>
      <c r="E10">
        <v>-81.491896999999994</v>
      </c>
    </row>
    <row r="11" spans="1:5" x14ac:dyDescent="0.25">
      <c r="A11" t="s">
        <v>23</v>
      </c>
      <c r="B11" t="s">
        <v>2868</v>
      </c>
      <c r="C11" t="s">
        <v>2868</v>
      </c>
      <c r="D11">
        <v>32.902755999999997</v>
      </c>
      <c r="E11">
        <v>-105.949613</v>
      </c>
    </row>
    <row r="12" spans="1:5" x14ac:dyDescent="0.25">
      <c r="A12" t="s">
        <v>27</v>
      </c>
      <c r="B12" t="s">
        <v>2921</v>
      </c>
      <c r="C12" t="s">
        <v>2778</v>
      </c>
      <c r="D12">
        <v>44.630090000000003</v>
      </c>
      <c r="E12">
        <v>-123.090051</v>
      </c>
    </row>
    <row r="13" spans="1:5" x14ac:dyDescent="0.25">
      <c r="A13" t="s">
        <v>29</v>
      </c>
      <c r="B13" t="s">
        <v>2922</v>
      </c>
      <c r="C13" t="s">
        <v>2146</v>
      </c>
      <c r="D13">
        <v>42.746355000000001</v>
      </c>
      <c r="E13">
        <v>-73.800509000000005</v>
      </c>
    </row>
    <row r="14" spans="1:5" x14ac:dyDescent="0.25">
      <c r="A14" t="s">
        <v>25</v>
      </c>
      <c r="B14" t="s">
        <v>2573</v>
      </c>
      <c r="C14" t="s">
        <v>2573</v>
      </c>
      <c r="D14">
        <v>31.591097000000001</v>
      </c>
      <c r="E14">
        <v>-84.168826999999993</v>
      </c>
    </row>
    <row r="15" spans="1:5" x14ac:dyDescent="0.25">
      <c r="A15" t="s">
        <v>31</v>
      </c>
      <c r="B15" t="s">
        <v>2145</v>
      </c>
      <c r="C15" t="s">
        <v>2145</v>
      </c>
      <c r="D15">
        <v>35.375321999999997</v>
      </c>
      <c r="E15">
        <v>-80.189318</v>
      </c>
    </row>
    <row r="16" spans="1:5" x14ac:dyDescent="0.25">
      <c r="A16" t="s">
        <v>33</v>
      </c>
      <c r="B16" t="s">
        <v>2605</v>
      </c>
      <c r="C16" t="s">
        <v>2605</v>
      </c>
      <c r="D16">
        <v>43.656118999999997</v>
      </c>
      <c r="E16">
        <v>-93.379007000000001</v>
      </c>
    </row>
    <row r="17" spans="1:5" x14ac:dyDescent="0.25">
      <c r="A17" t="s">
        <v>35</v>
      </c>
      <c r="B17" t="s">
        <v>2400</v>
      </c>
      <c r="C17" t="s">
        <v>2400</v>
      </c>
      <c r="D17">
        <v>34.268073999999999</v>
      </c>
      <c r="E17">
        <v>-86.223506999999998</v>
      </c>
    </row>
    <row r="18" spans="1:5" x14ac:dyDescent="0.25">
      <c r="A18" t="s">
        <v>37</v>
      </c>
      <c r="B18" t="s">
        <v>2655</v>
      </c>
      <c r="C18" t="s">
        <v>2655</v>
      </c>
      <c r="D18">
        <v>35.141343999999997</v>
      </c>
      <c r="E18">
        <v>-106.62889</v>
      </c>
    </row>
    <row r="19" spans="1:5" x14ac:dyDescent="0.25">
      <c r="A19" t="s">
        <v>39</v>
      </c>
      <c r="B19" t="s">
        <v>2613</v>
      </c>
      <c r="C19" t="s">
        <v>2613</v>
      </c>
      <c r="D19">
        <v>32.939745000000002</v>
      </c>
      <c r="E19">
        <v>-85.957946000000007</v>
      </c>
    </row>
    <row r="20" spans="1:5" x14ac:dyDescent="0.25">
      <c r="A20" t="s">
        <v>41</v>
      </c>
      <c r="B20" t="s">
        <v>2061</v>
      </c>
      <c r="C20" t="s">
        <v>2061</v>
      </c>
      <c r="D20">
        <v>31.260636999999999</v>
      </c>
      <c r="E20">
        <v>-92.506129000000001</v>
      </c>
    </row>
    <row r="21" spans="1:5" x14ac:dyDescent="0.25">
      <c r="A21" t="s">
        <v>43</v>
      </c>
      <c r="B21" t="s">
        <v>2682</v>
      </c>
      <c r="C21" t="s">
        <v>2682</v>
      </c>
      <c r="D21">
        <v>45.900998999999999</v>
      </c>
      <c r="E21">
        <v>-95.368300000000005</v>
      </c>
    </row>
    <row r="22" spans="1:5" x14ac:dyDescent="0.25">
      <c r="A22" t="s">
        <v>45</v>
      </c>
      <c r="B22" t="s">
        <v>2876</v>
      </c>
      <c r="C22" t="s">
        <v>2876</v>
      </c>
      <c r="D22">
        <v>27.752405</v>
      </c>
      <c r="E22">
        <v>-98.075029000000001</v>
      </c>
    </row>
    <row r="23" spans="1:5" x14ac:dyDescent="0.25">
      <c r="A23" t="s">
        <v>47</v>
      </c>
      <c r="B23" t="s">
        <v>2425</v>
      </c>
      <c r="C23" t="s">
        <v>2425</v>
      </c>
      <c r="D23">
        <v>42.530023</v>
      </c>
      <c r="E23">
        <v>-85.849977999999993</v>
      </c>
    </row>
    <row r="24" spans="1:5" x14ac:dyDescent="0.25">
      <c r="A24" t="s">
        <v>49</v>
      </c>
      <c r="B24" t="s">
        <v>2923</v>
      </c>
      <c r="C24" t="s">
        <v>2302</v>
      </c>
      <c r="D24">
        <v>40.651117999999997</v>
      </c>
      <c r="E24">
        <v>-75.442162999999994</v>
      </c>
    </row>
    <row r="25" spans="1:5" x14ac:dyDescent="0.25">
      <c r="A25" t="s">
        <v>51</v>
      </c>
      <c r="B25" t="s">
        <v>2320</v>
      </c>
      <c r="C25" t="s">
        <v>2320</v>
      </c>
      <c r="D25">
        <v>43.390661999999999</v>
      </c>
      <c r="E25">
        <v>-84.641513000000003</v>
      </c>
    </row>
    <row r="26" spans="1:5" x14ac:dyDescent="0.25">
      <c r="A26" t="s">
        <v>53</v>
      </c>
      <c r="B26" t="s">
        <v>2657</v>
      </c>
      <c r="C26" t="s">
        <v>2657</v>
      </c>
      <c r="D26">
        <v>45.063071999999998</v>
      </c>
      <c r="E26">
        <v>-83.453033000000005</v>
      </c>
    </row>
    <row r="27" spans="1:5" x14ac:dyDescent="0.25">
      <c r="A27" t="s">
        <v>55</v>
      </c>
      <c r="B27" t="s">
        <v>2399</v>
      </c>
      <c r="C27" t="s">
        <v>2399</v>
      </c>
      <c r="D27">
        <v>40.485263000000003</v>
      </c>
      <c r="E27">
        <v>-78.393865000000005</v>
      </c>
    </row>
    <row r="28" spans="1:5" x14ac:dyDescent="0.25">
      <c r="A28" t="s">
        <v>57</v>
      </c>
      <c r="B28" t="s">
        <v>2211</v>
      </c>
      <c r="C28" t="s">
        <v>2211</v>
      </c>
      <c r="D28">
        <v>34.652723000000002</v>
      </c>
      <c r="E28">
        <v>-99.310867000000002</v>
      </c>
    </row>
    <row r="29" spans="1:5" x14ac:dyDescent="0.25">
      <c r="A29" t="s">
        <v>59</v>
      </c>
      <c r="B29" t="s">
        <v>2453</v>
      </c>
      <c r="C29" t="s">
        <v>2453</v>
      </c>
      <c r="D29">
        <v>35.197527999999998</v>
      </c>
      <c r="E29">
        <v>-101.849137</v>
      </c>
    </row>
    <row r="30" spans="1:5" x14ac:dyDescent="0.25">
      <c r="A30" t="s">
        <v>61</v>
      </c>
      <c r="B30" t="s">
        <v>2724</v>
      </c>
      <c r="C30" t="s">
        <v>2724</v>
      </c>
      <c r="D30">
        <v>32.072567999999997</v>
      </c>
      <c r="E30">
        <v>-84.229191</v>
      </c>
    </row>
    <row r="31" spans="1:5" x14ac:dyDescent="0.25">
      <c r="A31" t="s">
        <v>63</v>
      </c>
      <c r="B31" t="s">
        <v>2467</v>
      </c>
      <c r="C31" t="s">
        <v>2467</v>
      </c>
      <c r="D31">
        <v>42.031531999999999</v>
      </c>
      <c r="E31">
        <v>-93.633770999999996</v>
      </c>
    </row>
    <row r="32" spans="1:5" x14ac:dyDescent="0.25">
      <c r="A32" t="s">
        <v>65</v>
      </c>
      <c r="B32" t="s">
        <v>2466</v>
      </c>
      <c r="C32" t="s">
        <v>2466</v>
      </c>
      <c r="D32">
        <v>42.953164000000001</v>
      </c>
      <c r="E32">
        <v>-74.195042000000001</v>
      </c>
    </row>
    <row r="33" spans="1:5" x14ac:dyDescent="0.25">
      <c r="A33" t="s">
        <v>67</v>
      </c>
      <c r="B33" t="s">
        <v>2403</v>
      </c>
      <c r="C33" t="s">
        <v>2403</v>
      </c>
      <c r="D33">
        <v>61.167898000000001</v>
      </c>
      <c r="E33">
        <v>-149.84715499999999</v>
      </c>
    </row>
    <row r="34" spans="1:5" x14ac:dyDescent="0.25">
      <c r="A34" t="s">
        <v>69</v>
      </c>
      <c r="B34" t="s">
        <v>2860</v>
      </c>
      <c r="C34" t="s">
        <v>2860</v>
      </c>
      <c r="D34">
        <v>40.088751000000002</v>
      </c>
      <c r="E34">
        <v>-85.679816000000002</v>
      </c>
    </row>
    <row r="35" spans="1:5" x14ac:dyDescent="0.25">
      <c r="A35" t="s">
        <v>71</v>
      </c>
      <c r="B35" t="s">
        <v>2582</v>
      </c>
      <c r="C35" t="s">
        <v>2582</v>
      </c>
      <c r="D35">
        <v>34.520716999999998</v>
      </c>
      <c r="E35">
        <v>-82.660933</v>
      </c>
    </row>
    <row r="36" spans="1:5" x14ac:dyDescent="0.25">
      <c r="A36" t="s">
        <v>73</v>
      </c>
      <c r="B36" t="s">
        <v>2037</v>
      </c>
      <c r="C36" t="s">
        <v>2037</v>
      </c>
      <c r="D36">
        <v>32.320646000000004</v>
      </c>
      <c r="E36">
        <v>-102.546505</v>
      </c>
    </row>
    <row r="37" spans="1:5" x14ac:dyDescent="0.25">
      <c r="A37" t="s">
        <v>75</v>
      </c>
      <c r="B37" t="s">
        <v>2178</v>
      </c>
      <c r="C37" t="s">
        <v>2178</v>
      </c>
      <c r="D37">
        <v>41.661031000000001</v>
      </c>
      <c r="E37">
        <v>-85.016767000000002</v>
      </c>
    </row>
    <row r="38" spans="1:5" x14ac:dyDescent="0.25">
      <c r="A38" t="s">
        <v>77</v>
      </c>
      <c r="B38" t="s">
        <v>2846</v>
      </c>
      <c r="C38" t="s">
        <v>2846</v>
      </c>
      <c r="D38">
        <v>42.240003000000002</v>
      </c>
      <c r="E38">
        <v>-83.662678999999997</v>
      </c>
    </row>
    <row r="39" spans="1:5" x14ac:dyDescent="0.25">
      <c r="A39" t="s">
        <v>79</v>
      </c>
      <c r="B39" t="s">
        <v>2924</v>
      </c>
      <c r="C39" t="s">
        <v>1983</v>
      </c>
      <c r="D39">
        <v>33.664397999999998</v>
      </c>
      <c r="E39">
        <v>-85.828795</v>
      </c>
    </row>
    <row r="40" spans="1:5" x14ac:dyDescent="0.25">
      <c r="A40" t="s">
        <v>81</v>
      </c>
      <c r="B40" t="s">
        <v>2679</v>
      </c>
      <c r="C40" t="s">
        <v>2679</v>
      </c>
      <c r="D40">
        <v>44.246679999999998</v>
      </c>
      <c r="E40">
        <v>-88.411096000000001</v>
      </c>
    </row>
    <row r="41" spans="1:5" x14ac:dyDescent="0.25">
      <c r="A41" t="s">
        <v>83</v>
      </c>
      <c r="B41" t="s">
        <v>2828</v>
      </c>
      <c r="C41" t="s">
        <v>2828</v>
      </c>
      <c r="D41">
        <v>27.213341</v>
      </c>
      <c r="E41">
        <v>-81.852436999999995</v>
      </c>
    </row>
    <row r="42" spans="1:5" x14ac:dyDescent="0.25">
      <c r="A42" t="s">
        <v>85</v>
      </c>
      <c r="B42" t="s">
        <v>2469</v>
      </c>
      <c r="C42" t="s">
        <v>2469</v>
      </c>
      <c r="D42">
        <v>34.178547999999999</v>
      </c>
      <c r="E42">
        <v>-97.141660000000002</v>
      </c>
    </row>
    <row r="43" spans="1:5" x14ac:dyDescent="0.25">
      <c r="A43" t="s">
        <v>87</v>
      </c>
      <c r="B43" t="s">
        <v>2667</v>
      </c>
      <c r="C43" t="s">
        <v>2667</v>
      </c>
      <c r="D43">
        <v>34.124378999999998</v>
      </c>
      <c r="E43">
        <v>-93.067873000000006</v>
      </c>
    </row>
    <row r="44" spans="1:5" x14ac:dyDescent="0.25">
      <c r="A44" t="s">
        <v>89</v>
      </c>
      <c r="B44" t="s">
        <v>2827</v>
      </c>
      <c r="C44" t="s">
        <v>2827</v>
      </c>
      <c r="D44">
        <v>35.536428000000001</v>
      </c>
      <c r="E44">
        <v>-82.665570000000002</v>
      </c>
    </row>
    <row r="45" spans="1:5" x14ac:dyDescent="0.25">
      <c r="A45" t="s">
        <v>91</v>
      </c>
      <c r="B45" t="s">
        <v>2307</v>
      </c>
      <c r="C45" t="s">
        <v>2307</v>
      </c>
      <c r="D45">
        <v>40.863585</v>
      </c>
      <c r="E45">
        <v>-82.316997000000001</v>
      </c>
    </row>
    <row r="46" spans="1:5" x14ac:dyDescent="0.25">
      <c r="A46" t="s">
        <v>93</v>
      </c>
      <c r="B46" t="s">
        <v>2141</v>
      </c>
      <c r="C46" t="s">
        <v>2141</v>
      </c>
      <c r="D46">
        <v>41.877017000000002</v>
      </c>
      <c r="E46">
        <v>-80.784959999999998</v>
      </c>
    </row>
    <row r="47" spans="1:5" x14ac:dyDescent="0.25">
      <c r="A47" t="s">
        <v>95</v>
      </c>
      <c r="B47" t="s">
        <v>2845</v>
      </c>
      <c r="C47" t="s">
        <v>2845</v>
      </c>
      <c r="D47">
        <v>46.174039999999998</v>
      </c>
      <c r="E47">
        <v>-123.835724</v>
      </c>
    </row>
    <row r="48" spans="1:5" x14ac:dyDescent="0.25">
      <c r="A48" t="s">
        <v>97</v>
      </c>
      <c r="B48" t="s">
        <v>2116</v>
      </c>
      <c r="C48" t="s">
        <v>2116</v>
      </c>
      <c r="D48">
        <v>39.570588000000001</v>
      </c>
      <c r="E48">
        <v>-95.137251000000006</v>
      </c>
    </row>
    <row r="49" spans="1:5" x14ac:dyDescent="0.25">
      <c r="A49" t="s">
        <v>105</v>
      </c>
      <c r="B49" t="s">
        <v>2925</v>
      </c>
      <c r="C49" t="s">
        <v>2018</v>
      </c>
      <c r="D49">
        <v>33.942068999999996</v>
      </c>
      <c r="E49">
        <v>-83.398270999999994</v>
      </c>
    </row>
    <row r="50" spans="1:5" x14ac:dyDescent="0.25">
      <c r="A50" t="s">
        <v>99</v>
      </c>
      <c r="B50" t="s">
        <v>2202</v>
      </c>
      <c r="C50" t="s">
        <v>2202</v>
      </c>
      <c r="D50">
        <v>39.328457</v>
      </c>
      <c r="E50">
        <v>-82.113077000000004</v>
      </c>
    </row>
    <row r="51" spans="1:5" x14ac:dyDescent="0.25">
      <c r="A51" t="s">
        <v>101</v>
      </c>
      <c r="B51" t="s">
        <v>2136</v>
      </c>
      <c r="C51" t="s">
        <v>2136</v>
      </c>
      <c r="D51">
        <v>35.448025999999999</v>
      </c>
      <c r="E51">
        <v>-84.600178</v>
      </c>
    </row>
    <row r="52" spans="1:5" x14ac:dyDescent="0.25">
      <c r="A52" t="s">
        <v>103</v>
      </c>
      <c r="B52" t="s">
        <v>2140</v>
      </c>
      <c r="C52" t="s">
        <v>2140</v>
      </c>
      <c r="D52">
        <v>32.201604000000003</v>
      </c>
      <c r="E52">
        <v>-95.847373000000005</v>
      </c>
    </row>
    <row r="53" spans="1:5" x14ac:dyDescent="0.25">
      <c r="A53" t="s">
        <v>107</v>
      </c>
      <c r="B53" t="s">
        <v>2926</v>
      </c>
      <c r="C53" t="s">
        <v>2690</v>
      </c>
      <c r="D53">
        <v>33.824102000000003</v>
      </c>
      <c r="E53">
        <v>-84.331857999999997</v>
      </c>
    </row>
    <row r="54" spans="1:5" x14ac:dyDescent="0.25">
      <c r="A54" t="s">
        <v>109</v>
      </c>
      <c r="B54" t="s">
        <v>2927</v>
      </c>
      <c r="C54" t="s">
        <v>2179</v>
      </c>
      <c r="D54">
        <v>39.371611000000001</v>
      </c>
      <c r="E54">
        <v>-74.590128000000007</v>
      </c>
    </row>
    <row r="55" spans="1:5" x14ac:dyDescent="0.25">
      <c r="A55" t="s">
        <v>115</v>
      </c>
      <c r="B55" t="s">
        <v>2928</v>
      </c>
      <c r="C55" t="s">
        <v>2760</v>
      </c>
      <c r="D55">
        <v>32.614294000000001</v>
      </c>
      <c r="E55">
        <v>-85.443932000000004</v>
      </c>
    </row>
    <row r="56" spans="1:5" x14ac:dyDescent="0.25">
      <c r="A56" t="s">
        <v>111</v>
      </c>
      <c r="B56" t="s">
        <v>2457</v>
      </c>
      <c r="C56" t="s">
        <v>2457</v>
      </c>
      <c r="D56">
        <v>41.369835999999999</v>
      </c>
      <c r="E56">
        <v>-85.070784000000003</v>
      </c>
    </row>
    <row r="57" spans="1:5" x14ac:dyDescent="0.25">
      <c r="A57" t="s">
        <v>113</v>
      </c>
      <c r="B57" t="s">
        <v>2121</v>
      </c>
      <c r="C57" t="s">
        <v>2121</v>
      </c>
      <c r="D57">
        <v>42.926811000000001</v>
      </c>
      <c r="E57">
        <v>-76.561993999999999</v>
      </c>
    </row>
    <row r="58" spans="1:5" x14ac:dyDescent="0.25">
      <c r="A58" t="s">
        <v>117</v>
      </c>
      <c r="B58" t="s">
        <v>2929</v>
      </c>
      <c r="C58" t="s">
        <v>2842</v>
      </c>
      <c r="D58">
        <v>33.487951000000002</v>
      </c>
      <c r="E58">
        <v>-81.996378000000007</v>
      </c>
    </row>
    <row r="59" spans="1:5" x14ac:dyDescent="0.25">
      <c r="A59" t="s">
        <v>119</v>
      </c>
      <c r="B59" t="s">
        <v>2930</v>
      </c>
      <c r="C59" t="s">
        <v>2449</v>
      </c>
      <c r="D59">
        <v>44.265231999999997</v>
      </c>
      <c r="E59">
        <v>-69.782328000000007</v>
      </c>
    </row>
    <row r="60" spans="1:5" x14ac:dyDescent="0.25">
      <c r="A60" t="s">
        <v>123</v>
      </c>
      <c r="B60" t="s">
        <v>2931</v>
      </c>
      <c r="C60" t="s">
        <v>2643</v>
      </c>
      <c r="D60">
        <v>30.358509000000002</v>
      </c>
      <c r="E60">
        <v>-97.761515000000003</v>
      </c>
    </row>
    <row r="61" spans="1:5" x14ac:dyDescent="0.25">
      <c r="A61" t="s">
        <v>121</v>
      </c>
      <c r="B61" t="s">
        <v>2773</v>
      </c>
      <c r="C61" t="s">
        <v>2773</v>
      </c>
      <c r="D61">
        <v>43.671232000000003</v>
      </c>
      <c r="E61">
        <v>-92.977883000000006</v>
      </c>
    </row>
    <row r="62" spans="1:5" x14ac:dyDescent="0.25">
      <c r="A62" t="s">
        <v>125</v>
      </c>
      <c r="B62" t="s">
        <v>2012</v>
      </c>
      <c r="C62" t="s">
        <v>2012</v>
      </c>
      <c r="D62">
        <v>30.904859999999999</v>
      </c>
      <c r="E62">
        <v>-84.564687000000006</v>
      </c>
    </row>
    <row r="63" spans="1:5" x14ac:dyDescent="0.25">
      <c r="A63" t="s">
        <v>127</v>
      </c>
      <c r="B63" t="s">
        <v>2932</v>
      </c>
      <c r="C63" t="s">
        <v>2009</v>
      </c>
      <c r="D63">
        <v>35.362282</v>
      </c>
      <c r="E63">
        <v>-119.030559</v>
      </c>
    </row>
    <row r="64" spans="1:5" x14ac:dyDescent="0.25">
      <c r="A64" t="s">
        <v>129</v>
      </c>
      <c r="B64" t="s">
        <v>2933</v>
      </c>
      <c r="C64" t="s">
        <v>2624</v>
      </c>
      <c r="D64">
        <v>39.234099000000001</v>
      </c>
      <c r="E64">
        <v>-76.647760000000005</v>
      </c>
    </row>
    <row r="65" spans="1:5" x14ac:dyDescent="0.25">
      <c r="A65" t="s">
        <v>131</v>
      </c>
      <c r="B65" t="s">
        <v>2097</v>
      </c>
      <c r="C65" t="s">
        <v>2097</v>
      </c>
      <c r="D65">
        <v>44.834066</v>
      </c>
      <c r="E65">
        <v>-68.748806999999999</v>
      </c>
    </row>
    <row r="66" spans="1:5" x14ac:dyDescent="0.25">
      <c r="A66" t="s">
        <v>133</v>
      </c>
      <c r="B66" t="s">
        <v>2825</v>
      </c>
      <c r="C66" t="s">
        <v>2825</v>
      </c>
      <c r="D66">
        <v>43.468311999999997</v>
      </c>
      <c r="E66">
        <v>-89.746773000000005</v>
      </c>
    </row>
    <row r="67" spans="1:5" x14ac:dyDescent="0.25">
      <c r="A67" t="s">
        <v>135</v>
      </c>
      <c r="B67" t="s">
        <v>2764</v>
      </c>
      <c r="C67" t="s">
        <v>2764</v>
      </c>
      <c r="D67">
        <v>41.622829000000003</v>
      </c>
      <c r="E67">
        <v>-70.576488999999995</v>
      </c>
    </row>
    <row r="68" spans="1:5" x14ac:dyDescent="0.25">
      <c r="A68" t="s">
        <v>137</v>
      </c>
      <c r="B68" t="s">
        <v>2885</v>
      </c>
      <c r="C68" t="s">
        <v>2885</v>
      </c>
      <c r="D68">
        <v>44.198428999999997</v>
      </c>
      <c r="E68">
        <v>-72.517882999999998</v>
      </c>
    </row>
    <row r="69" spans="1:5" x14ac:dyDescent="0.25">
      <c r="A69" t="s">
        <v>139</v>
      </c>
      <c r="B69" t="s">
        <v>2482</v>
      </c>
      <c r="C69" t="s">
        <v>2482</v>
      </c>
      <c r="D69">
        <v>36.745393999999997</v>
      </c>
      <c r="E69">
        <v>-95.956328999999997</v>
      </c>
    </row>
    <row r="70" spans="1:5" x14ac:dyDescent="0.25">
      <c r="A70" t="s">
        <v>141</v>
      </c>
      <c r="B70" t="s">
        <v>2288</v>
      </c>
      <c r="C70" t="s">
        <v>2288</v>
      </c>
      <c r="D70">
        <v>32.776783000000002</v>
      </c>
      <c r="E70">
        <v>-91.913850999999994</v>
      </c>
    </row>
    <row r="71" spans="1:5" x14ac:dyDescent="0.25">
      <c r="A71" t="s">
        <v>143</v>
      </c>
      <c r="B71" t="s">
        <v>2125</v>
      </c>
      <c r="C71" t="s">
        <v>2125</v>
      </c>
      <c r="D71">
        <v>43.002665</v>
      </c>
      <c r="E71">
        <v>-78.177406000000005</v>
      </c>
    </row>
    <row r="72" spans="1:5" x14ac:dyDescent="0.25">
      <c r="A72" t="s">
        <v>145</v>
      </c>
      <c r="B72" t="s">
        <v>2520</v>
      </c>
      <c r="C72" t="s">
        <v>2520</v>
      </c>
      <c r="D72">
        <v>35.770600000000002</v>
      </c>
      <c r="E72">
        <v>-91.633540999999994</v>
      </c>
    </row>
    <row r="73" spans="1:5" x14ac:dyDescent="0.25">
      <c r="A73" t="s">
        <v>147</v>
      </c>
      <c r="B73" t="s">
        <v>2344</v>
      </c>
      <c r="C73" t="s">
        <v>2344</v>
      </c>
      <c r="D73">
        <v>30.427885</v>
      </c>
      <c r="E73">
        <v>-91.038911999999996</v>
      </c>
    </row>
    <row r="74" spans="1:5" x14ac:dyDescent="0.25">
      <c r="A74" t="s">
        <v>149</v>
      </c>
      <c r="B74" t="s">
        <v>2157</v>
      </c>
      <c r="C74" t="s">
        <v>2157</v>
      </c>
      <c r="D74">
        <v>42.313740000000003</v>
      </c>
      <c r="E74">
        <v>-85.197925999999995</v>
      </c>
    </row>
    <row r="75" spans="1:5" x14ac:dyDescent="0.25">
      <c r="A75" t="s">
        <v>151</v>
      </c>
      <c r="B75" t="s">
        <v>2093</v>
      </c>
      <c r="C75" t="s">
        <v>2093</v>
      </c>
      <c r="D75">
        <v>43.608620999999999</v>
      </c>
      <c r="E75">
        <v>-83.890506000000002</v>
      </c>
    </row>
    <row r="76" spans="1:5" x14ac:dyDescent="0.25">
      <c r="A76" t="s">
        <v>153</v>
      </c>
      <c r="B76" t="s">
        <v>2576</v>
      </c>
      <c r="C76" t="s">
        <v>2576</v>
      </c>
      <c r="D76">
        <v>28.980702000000001</v>
      </c>
      <c r="E76">
        <v>-95.954927999999995</v>
      </c>
    </row>
    <row r="77" spans="1:5" x14ac:dyDescent="0.25">
      <c r="A77" t="s">
        <v>155</v>
      </c>
      <c r="B77" t="s">
        <v>2367</v>
      </c>
      <c r="C77" t="s">
        <v>2367</v>
      </c>
      <c r="D77">
        <v>40.267398</v>
      </c>
      <c r="E77">
        <v>-96.743305000000007</v>
      </c>
    </row>
    <row r="78" spans="1:5" x14ac:dyDescent="0.25">
      <c r="A78" t="s">
        <v>157</v>
      </c>
      <c r="B78" t="s">
        <v>2934</v>
      </c>
      <c r="C78" t="s">
        <v>2590</v>
      </c>
      <c r="D78">
        <v>30.11918</v>
      </c>
      <c r="E78">
        <v>-94.127118999999993</v>
      </c>
    </row>
    <row r="79" spans="1:5" x14ac:dyDescent="0.25">
      <c r="A79" t="s">
        <v>159</v>
      </c>
      <c r="B79" t="s">
        <v>2133</v>
      </c>
      <c r="C79" t="s">
        <v>2133</v>
      </c>
      <c r="D79">
        <v>43.465786999999999</v>
      </c>
      <c r="E79">
        <v>-88.833219999999997</v>
      </c>
    </row>
    <row r="80" spans="1:5" x14ac:dyDescent="0.25">
      <c r="A80" t="s">
        <v>161</v>
      </c>
      <c r="B80" t="s">
        <v>2800</v>
      </c>
      <c r="C80" t="s">
        <v>2800</v>
      </c>
      <c r="D80">
        <v>37.789183999999999</v>
      </c>
      <c r="E80">
        <v>-81.229955000000004</v>
      </c>
    </row>
    <row r="81" spans="1:5" x14ac:dyDescent="0.25">
      <c r="A81" t="s">
        <v>163</v>
      </c>
      <c r="B81" t="s">
        <v>2169</v>
      </c>
      <c r="C81" t="s">
        <v>2169</v>
      </c>
      <c r="D81">
        <v>38.856653000000001</v>
      </c>
      <c r="E81">
        <v>-86.501238000000001</v>
      </c>
    </row>
    <row r="82" spans="1:5" x14ac:dyDescent="0.25">
      <c r="A82" t="s">
        <v>165</v>
      </c>
      <c r="B82" t="s">
        <v>2168</v>
      </c>
      <c r="C82" t="s">
        <v>2168</v>
      </c>
      <c r="D82">
        <v>28.389755000000001</v>
      </c>
      <c r="E82">
        <v>-97.732663000000002</v>
      </c>
    </row>
    <row r="83" spans="1:5" x14ac:dyDescent="0.25">
      <c r="A83" t="s">
        <v>167</v>
      </c>
      <c r="B83" t="s">
        <v>2583</v>
      </c>
      <c r="C83" t="s">
        <v>2583</v>
      </c>
      <c r="D83">
        <v>40.359147999999998</v>
      </c>
      <c r="E83">
        <v>-83.752871999999996</v>
      </c>
    </row>
    <row r="84" spans="1:5" x14ac:dyDescent="0.25">
      <c r="A84" t="s">
        <v>169</v>
      </c>
      <c r="B84" t="s">
        <v>2006</v>
      </c>
      <c r="C84" t="s">
        <v>2006</v>
      </c>
      <c r="D84">
        <v>48.772840000000002</v>
      </c>
      <c r="E84">
        <v>-122.47612700000001</v>
      </c>
    </row>
    <row r="85" spans="1:5" x14ac:dyDescent="0.25">
      <c r="A85" t="s">
        <v>171</v>
      </c>
      <c r="B85" t="s">
        <v>2096</v>
      </c>
      <c r="C85" t="s">
        <v>2096</v>
      </c>
      <c r="D85">
        <v>47.480111999999998</v>
      </c>
      <c r="E85">
        <v>-94.883523999999994</v>
      </c>
    </row>
    <row r="86" spans="1:5" x14ac:dyDescent="0.25">
      <c r="A86" t="s">
        <v>173</v>
      </c>
      <c r="B86" t="s">
        <v>1969</v>
      </c>
      <c r="C86" t="s">
        <v>1969</v>
      </c>
      <c r="D86">
        <v>44.04927</v>
      </c>
      <c r="E86">
        <v>-121.31283500000001</v>
      </c>
    </row>
    <row r="87" spans="1:5" x14ac:dyDescent="0.25">
      <c r="A87" t="s">
        <v>175</v>
      </c>
      <c r="B87" t="s">
        <v>2477</v>
      </c>
      <c r="C87" t="s">
        <v>2477</v>
      </c>
      <c r="D87">
        <v>34.628188999999999</v>
      </c>
      <c r="E87">
        <v>-79.685901000000001</v>
      </c>
    </row>
    <row r="88" spans="1:5" x14ac:dyDescent="0.25">
      <c r="A88" t="s">
        <v>177</v>
      </c>
      <c r="B88" t="s">
        <v>2260</v>
      </c>
      <c r="C88" t="s">
        <v>2260</v>
      </c>
      <c r="D88">
        <v>42.892667000000003</v>
      </c>
      <c r="E88">
        <v>-73.202051999999995</v>
      </c>
    </row>
    <row r="89" spans="1:5" x14ac:dyDescent="0.25">
      <c r="A89" t="s">
        <v>179</v>
      </c>
      <c r="B89" t="s">
        <v>2411</v>
      </c>
      <c r="C89" t="s">
        <v>2411</v>
      </c>
      <c r="D89">
        <v>44.459924999999998</v>
      </c>
      <c r="E89">
        <v>-71.174687000000006</v>
      </c>
    </row>
    <row r="90" spans="1:5" x14ac:dyDescent="0.25">
      <c r="A90" t="s">
        <v>181</v>
      </c>
      <c r="B90" t="s">
        <v>2795</v>
      </c>
      <c r="C90" t="s">
        <v>2795</v>
      </c>
      <c r="D90">
        <v>43.686655000000002</v>
      </c>
      <c r="E90">
        <v>-85.474765000000005</v>
      </c>
    </row>
    <row r="91" spans="1:5" x14ac:dyDescent="0.25">
      <c r="A91" t="s">
        <v>183</v>
      </c>
      <c r="B91" t="s">
        <v>2478</v>
      </c>
      <c r="C91" t="s">
        <v>2478</v>
      </c>
      <c r="D91">
        <v>32.244365999999999</v>
      </c>
      <c r="E91">
        <v>-101.47075599999999</v>
      </c>
    </row>
    <row r="92" spans="1:5" x14ac:dyDescent="0.25">
      <c r="A92" t="s">
        <v>185</v>
      </c>
      <c r="B92" t="s">
        <v>2282</v>
      </c>
      <c r="C92" t="s">
        <v>2282</v>
      </c>
      <c r="D92">
        <v>45.791319999999999</v>
      </c>
      <c r="E92">
        <v>-108.53184</v>
      </c>
    </row>
    <row r="93" spans="1:5" x14ac:dyDescent="0.25">
      <c r="A93" t="s">
        <v>187</v>
      </c>
      <c r="B93" t="s">
        <v>2394</v>
      </c>
      <c r="C93" t="s">
        <v>2394</v>
      </c>
      <c r="D93">
        <v>42.105365999999997</v>
      </c>
      <c r="E93">
        <v>-75.962774999999993</v>
      </c>
    </row>
    <row r="94" spans="1:5" x14ac:dyDescent="0.25">
      <c r="A94" t="s">
        <v>189</v>
      </c>
      <c r="B94" t="s">
        <v>2935</v>
      </c>
      <c r="C94" t="s">
        <v>2165</v>
      </c>
      <c r="D94">
        <v>33.469107000000001</v>
      </c>
      <c r="E94">
        <v>-86.791973999999996</v>
      </c>
    </row>
    <row r="95" spans="1:5" x14ac:dyDescent="0.25">
      <c r="A95" t="s">
        <v>191</v>
      </c>
      <c r="B95" t="s">
        <v>2513</v>
      </c>
      <c r="C95" t="s">
        <v>2513</v>
      </c>
      <c r="D95">
        <v>37.365976000000003</v>
      </c>
      <c r="E95">
        <v>-118.41593899999999</v>
      </c>
    </row>
    <row r="96" spans="1:5" x14ac:dyDescent="0.25">
      <c r="A96" t="s">
        <v>193</v>
      </c>
      <c r="B96" t="s">
        <v>2696</v>
      </c>
      <c r="C96" t="s">
        <v>2696</v>
      </c>
      <c r="D96">
        <v>46.819853000000002</v>
      </c>
      <c r="E96">
        <v>-100.800391</v>
      </c>
    </row>
    <row r="97" spans="1:5" x14ac:dyDescent="0.25">
      <c r="A97" t="s">
        <v>195</v>
      </c>
      <c r="B97" t="s">
        <v>2059</v>
      </c>
      <c r="C97" t="s">
        <v>2059</v>
      </c>
      <c r="D97">
        <v>43.199069999999999</v>
      </c>
      <c r="E97">
        <v>-112.38951900000001</v>
      </c>
    </row>
    <row r="98" spans="1:5" x14ac:dyDescent="0.25">
      <c r="A98" t="s">
        <v>197</v>
      </c>
      <c r="B98" t="s">
        <v>2936</v>
      </c>
      <c r="C98" t="s">
        <v>2048</v>
      </c>
      <c r="D98">
        <v>37.123193000000001</v>
      </c>
      <c r="E98">
        <v>-80.421066999999994</v>
      </c>
    </row>
    <row r="99" spans="1:5" x14ac:dyDescent="0.25">
      <c r="A99" t="s">
        <v>201</v>
      </c>
      <c r="B99" t="s">
        <v>2937</v>
      </c>
      <c r="C99" t="s">
        <v>2201</v>
      </c>
      <c r="D99">
        <v>40.493926999999999</v>
      </c>
      <c r="E99">
        <v>-88.978752999999998</v>
      </c>
    </row>
    <row r="100" spans="1:5" x14ac:dyDescent="0.25">
      <c r="A100" t="s">
        <v>199</v>
      </c>
      <c r="B100" t="s">
        <v>2199</v>
      </c>
      <c r="C100" t="s">
        <v>2199</v>
      </c>
      <c r="D100">
        <v>39.162872999999998</v>
      </c>
      <c r="E100">
        <v>-86.548361</v>
      </c>
    </row>
    <row r="101" spans="1:5" x14ac:dyDescent="0.25">
      <c r="A101" t="s">
        <v>203</v>
      </c>
      <c r="B101" t="s">
        <v>2938</v>
      </c>
      <c r="C101" t="s">
        <v>2791</v>
      </c>
      <c r="D101">
        <v>41.016958000000002</v>
      </c>
      <c r="E101">
        <v>-76.412130000000005</v>
      </c>
    </row>
    <row r="102" spans="1:5" x14ac:dyDescent="0.25">
      <c r="A102" t="s">
        <v>205</v>
      </c>
      <c r="B102" t="s">
        <v>2296</v>
      </c>
      <c r="C102" t="s">
        <v>2296</v>
      </c>
      <c r="D102">
        <v>37.246327000000001</v>
      </c>
      <c r="E102">
        <v>-81.322235000000006</v>
      </c>
    </row>
    <row r="103" spans="1:5" x14ac:dyDescent="0.25">
      <c r="A103" t="s">
        <v>207</v>
      </c>
      <c r="B103" t="s">
        <v>2325</v>
      </c>
      <c r="C103" t="s">
        <v>2325</v>
      </c>
      <c r="D103">
        <v>35.930795000000003</v>
      </c>
      <c r="E103">
        <v>-89.924250999999998</v>
      </c>
    </row>
    <row r="104" spans="1:5" x14ac:dyDescent="0.25">
      <c r="A104" t="s">
        <v>209</v>
      </c>
      <c r="B104" t="s">
        <v>2607</v>
      </c>
      <c r="C104" t="s">
        <v>2607</v>
      </c>
      <c r="D104">
        <v>30.780930999999999</v>
      </c>
      <c r="E104">
        <v>-89.864519999999999</v>
      </c>
    </row>
    <row r="105" spans="1:5" x14ac:dyDescent="0.25">
      <c r="A105" t="s">
        <v>211</v>
      </c>
      <c r="B105" t="s">
        <v>2939</v>
      </c>
      <c r="C105" t="s">
        <v>2506</v>
      </c>
      <c r="D105">
        <v>43.617235000000001</v>
      </c>
      <c r="E105">
        <v>-116.29233600000001</v>
      </c>
    </row>
    <row r="106" spans="1:5" x14ac:dyDescent="0.25">
      <c r="A106" t="s">
        <v>213</v>
      </c>
      <c r="B106" t="s">
        <v>2213</v>
      </c>
      <c r="C106" t="s">
        <v>2213</v>
      </c>
      <c r="D106">
        <v>33.587997000000001</v>
      </c>
      <c r="E106">
        <v>-96.184039999999996</v>
      </c>
    </row>
    <row r="107" spans="1:5" x14ac:dyDescent="0.25">
      <c r="A107" t="s">
        <v>215</v>
      </c>
      <c r="B107" t="s">
        <v>2190</v>
      </c>
      <c r="C107" t="s">
        <v>2190</v>
      </c>
      <c r="D107">
        <v>42.056693000000003</v>
      </c>
      <c r="E107">
        <v>-93.880639000000002</v>
      </c>
    </row>
    <row r="108" spans="1:5" x14ac:dyDescent="0.25">
      <c r="A108" t="s">
        <v>217</v>
      </c>
      <c r="B108" t="s">
        <v>2811</v>
      </c>
      <c r="C108" t="s">
        <v>2811</v>
      </c>
      <c r="D108">
        <v>36.212553</v>
      </c>
      <c r="E108">
        <v>-81.651365999999996</v>
      </c>
    </row>
    <row r="109" spans="1:5" x14ac:dyDescent="0.25">
      <c r="A109" t="s">
        <v>219</v>
      </c>
      <c r="B109" t="s">
        <v>2746</v>
      </c>
      <c r="C109" t="s">
        <v>2746</v>
      </c>
      <c r="D109">
        <v>35.666797000000003</v>
      </c>
      <c r="E109">
        <v>-101.399608</v>
      </c>
    </row>
    <row r="110" spans="1:5" x14ac:dyDescent="0.25">
      <c r="A110" t="s">
        <v>221</v>
      </c>
      <c r="B110" t="s">
        <v>2940</v>
      </c>
      <c r="C110" t="s">
        <v>2757</v>
      </c>
      <c r="D110">
        <v>42.373131999999998</v>
      </c>
      <c r="E110">
        <v>-71.140708000000004</v>
      </c>
    </row>
    <row r="111" spans="1:5" x14ac:dyDescent="0.25">
      <c r="A111" t="s">
        <v>223</v>
      </c>
      <c r="B111" t="s">
        <v>2337</v>
      </c>
      <c r="C111" t="s">
        <v>2337</v>
      </c>
      <c r="D111">
        <v>40.027135000000001</v>
      </c>
      <c r="E111">
        <v>-105.23905000000001</v>
      </c>
    </row>
    <row r="112" spans="1:5" x14ac:dyDescent="0.25">
      <c r="A112" t="s">
        <v>225</v>
      </c>
      <c r="B112" t="s">
        <v>2343</v>
      </c>
      <c r="C112" t="s">
        <v>2343</v>
      </c>
      <c r="D112">
        <v>36.955691000000002</v>
      </c>
      <c r="E112">
        <v>-86.439165000000003</v>
      </c>
    </row>
    <row r="113" spans="1:5" x14ac:dyDescent="0.25">
      <c r="A113" t="s">
        <v>227</v>
      </c>
      <c r="B113" t="s">
        <v>2138</v>
      </c>
      <c r="C113" t="s">
        <v>2138</v>
      </c>
      <c r="D113">
        <v>45.683914999999999</v>
      </c>
      <c r="E113">
        <v>-111.05755499999999</v>
      </c>
    </row>
    <row r="114" spans="1:5" x14ac:dyDescent="0.25">
      <c r="A114" t="s">
        <v>229</v>
      </c>
      <c r="B114" t="s">
        <v>2148</v>
      </c>
      <c r="C114" t="s">
        <v>2148</v>
      </c>
      <c r="D114">
        <v>41.960585999999999</v>
      </c>
      <c r="E114">
        <v>-78.643348000000003</v>
      </c>
    </row>
    <row r="115" spans="1:5" x14ac:dyDescent="0.25">
      <c r="A115" t="s">
        <v>231</v>
      </c>
      <c r="B115" t="s">
        <v>2761</v>
      </c>
      <c r="C115" t="s">
        <v>2761</v>
      </c>
      <c r="D115">
        <v>46.358834999999999</v>
      </c>
      <c r="E115">
        <v>-94.219551999999993</v>
      </c>
    </row>
    <row r="116" spans="1:5" x14ac:dyDescent="0.25">
      <c r="A116" t="s">
        <v>233</v>
      </c>
      <c r="B116" t="s">
        <v>2239</v>
      </c>
      <c r="C116" t="s">
        <v>2239</v>
      </c>
      <c r="D116">
        <v>36.634205000000001</v>
      </c>
      <c r="E116">
        <v>-93.248036999999997</v>
      </c>
    </row>
    <row r="117" spans="1:5" x14ac:dyDescent="0.25">
      <c r="A117" t="s">
        <v>235</v>
      </c>
      <c r="B117" t="s">
        <v>2941</v>
      </c>
      <c r="C117" t="s">
        <v>2697</v>
      </c>
      <c r="D117">
        <v>47.617753999999998</v>
      </c>
      <c r="E117">
        <v>-122.62618399999999</v>
      </c>
    </row>
    <row r="118" spans="1:5" x14ac:dyDescent="0.25">
      <c r="A118" t="s">
        <v>237</v>
      </c>
      <c r="B118" t="s">
        <v>2129</v>
      </c>
      <c r="C118" t="s">
        <v>2129</v>
      </c>
      <c r="D118">
        <v>30.159859999999998</v>
      </c>
      <c r="E118">
        <v>-96.395920000000004</v>
      </c>
    </row>
    <row r="119" spans="1:5" x14ac:dyDescent="0.25">
      <c r="A119" t="s">
        <v>239</v>
      </c>
      <c r="B119" t="s">
        <v>2383</v>
      </c>
      <c r="C119" t="s">
        <v>2383</v>
      </c>
      <c r="D119">
        <v>35.229587000000002</v>
      </c>
      <c r="E119">
        <v>-82.731340000000003</v>
      </c>
    </row>
    <row r="120" spans="1:5" x14ac:dyDescent="0.25">
      <c r="A120" t="s">
        <v>241</v>
      </c>
      <c r="B120" t="s">
        <v>2942</v>
      </c>
      <c r="C120" t="s">
        <v>2228</v>
      </c>
      <c r="D120">
        <v>41.135297000000001</v>
      </c>
      <c r="E120">
        <v>-73.534004999999993</v>
      </c>
    </row>
    <row r="121" spans="1:5" x14ac:dyDescent="0.25">
      <c r="A121" t="s">
        <v>243</v>
      </c>
      <c r="B121" t="s">
        <v>2207</v>
      </c>
      <c r="C121" t="s">
        <v>2207</v>
      </c>
      <c r="D121">
        <v>41.510212899999999</v>
      </c>
      <c r="E121">
        <v>-112.0155015</v>
      </c>
    </row>
    <row r="122" spans="1:5" x14ac:dyDescent="0.25">
      <c r="A122" t="s">
        <v>245</v>
      </c>
      <c r="B122" t="s">
        <v>2841</v>
      </c>
      <c r="C122" t="s">
        <v>2841</v>
      </c>
      <c r="D122">
        <v>31.594241</v>
      </c>
      <c r="E122">
        <v>-90.440230999999997</v>
      </c>
    </row>
    <row r="123" spans="1:5" x14ac:dyDescent="0.25">
      <c r="A123" t="s">
        <v>247</v>
      </c>
      <c r="B123" t="s">
        <v>2615</v>
      </c>
      <c r="C123" t="s">
        <v>2615</v>
      </c>
      <c r="D123">
        <v>42.052622</v>
      </c>
      <c r="E123">
        <v>-124.268979</v>
      </c>
    </row>
    <row r="124" spans="1:5" x14ac:dyDescent="0.25">
      <c r="A124" t="s">
        <v>249</v>
      </c>
      <c r="B124" t="s">
        <v>2042</v>
      </c>
      <c r="C124" t="s">
        <v>2042</v>
      </c>
      <c r="D124">
        <v>44.300494</v>
      </c>
      <c r="E124">
        <v>-96.784519000000003</v>
      </c>
    </row>
    <row r="125" spans="1:5" x14ac:dyDescent="0.25">
      <c r="A125" t="s">
        <v>253</v>
      </c>
      <c r="B125" t="s">
        <v>2943</v>
      </c>
      <c r="C125" t="s">
        <v>2700</v>
      </c>
      <c r="D125">
        <v>25.966448</v>
      </c>
      <c r="E125">
        <v>-97.473579000000001</v>
      </c>
    </row>
    <row r="126" spans="1:5" x14ac:dyDescent="0.25">
      <c r="A126" t="s">
        <v>251</v>
      </c>
      <c r="B126" t="s">
        <v>2711</v>
      </c>
      <c r="C126" t="s">
        <v>2711</v>
      </c>
      <c r="D126">
        <v>35.596445000000003</v>
      </c>
      <c r="E126">
        <v>-89.261058000000006</v>
      </c>
    </row>
    <row r="127" spans="1:5" x14ac:dyDescent="0.25">
      <c r="A127" t="s">
        <v>255</v>
      </c>
      <c r="B127" t="s">
        <v>2504</v>
      </c>
      <c r="C127" t="s">
        <v>2504</v>
      </c>
      <c r="D127">
        <v>31.709786000000001</v>
      </c>
      <c r="E127">
        <v>-98.972812000000005</v>
      </c>
    </row>
    <row r="128" spans="1:5" x14ac:dyDescent="0.25">
      <c r="A128" t="s">
        <v>257</v>
      </c>
      <c r="B128" t="s">
        <v>2507</v>
      </c>
      <c r="C128" t="s">
        <v>2507</v>
      </c>
      <c r="D128">
        <v>31.2149</v>
      </c>
      <c r="E128">
        <v>-81.504823999999999</v>
      </c>
    </row>
    <row r="129" spans="1:5" x14ac:dyDescent="0.25">
      <c r="A129" t="s">
        <v>259</v>
      </c>
      <c r="B129" t="s">
        <v>2151</v>
      </c>
      <c r="C129" t="s">
        <v>2151</v>
      </c>
      <c r="D129">
        <v>40.803953</v>
      </c>
      <c r="E129">
        <v>-82.972048000000001</v>
      </c>
    </row>
    <row r="130" spans="1:5" x14ac:dyDescent="0.25">
      <c r="A130" t="s">
        <v>261</v>
      </c>
      <c r="B130" t="s">
        <v>2944</v>
      </c>
      <c r="C130" t="s">
        <v>2361</v>
      </c>
      <c r="D130">
        <v>42.924930000000003</v>
      </c>
      <c r="E130">
        <v>-78.823674999999994</v>
      </c>
    </row>
    <row r="131" spans="1:5" x14ac:dyDescent="0.25">
      <c r="A131" t="s">
        <v>263</v>
      </c>
      <c r="B131" t="s">
        <v>2220</v>
      </c>
      <c r="C131" t="s">
        <v>2220</v>
      </c>
      <c r="D131">
        <v>42.548475000000003</v>
      </c>
      <c r="E131">
        <v>-113.776279</v>
      </c>
    </row>
    <row r="132" spans="1:5" x14ac:dyDescent="0.25">
      <c r="A132" t="s">
        <v>269</v>
      </c>
      <c r="B132" t="s">
        <v>2945</v>
      </c>
      <c r="C132" t="s">
        <v>2609</v>
      </c>
      <c r="D132">
        <v>44.471732000000003</v>
      </c>
      <c r="E132">
        <v>-73.151442000000003</v>
      </c>
    </row>
    <row r="133" spans="1:5" x14ac:dyDescent="0.25">
      <c r="A133" t="s">
        <v>265</v>
      </c>
      <c r="B133" t="s">
        <v>2680</v>
      </c>
      <c r="C133" t="s">
        <v>2680</v>
      </c>
      <c r="D133">
        <v>40.813741999999998</v>
      </c>
      <c r="E133">
        <v>-91.132613000000006</v>
      </c>
    </row>
    <row r="134" spans="1:5" x14ac:dyDescent="0.25">
      <c r="A134" t="s">
        <v>267</v>
      </c>
      <c r="B134" t="s">
        <v>2763</v>
      </c>
      <c r="C134" t="s">
        <v>2763</v>
      </c>
      <c r="D134">
        <v>36.078968000000003</v>
      </c>
      <c r="E134">
        <v>-79.408365000000003</v>
      </c>
    </row>
    <row r="135" spans="1:5" x14ac:dyDescent="0.25">
      <c r="A135" t="s">
        <v>271</v>
      </c>
      <c r="B135" t="s">
        <v>2946</v>
      </c>
      <c r="C135" t="s">
        <v>2279</v>
      </c>
      <c r="D135">
        <v>45.983538000000003</v>
      </c>
      <c r="E135">
        <v>-112.516417</v>
      </c>
    </row>
    <row r="136" spans="1:5" x14ac:dyDescent="0.25">
      <c r="A136" t="s">
        <v>273</v>
      </c>
      <c r="B136" t="s">
        <v>2369</v>
      </c>
      <c r="C136" t="s">
        <v>2369</v>
      </c>
      <c r="D136">
        <v>44.248964999999998</v>
      </c>
      <c r="E136">
        <v>-85.415153000000004</v>
      </c>
    </row>
    <row r="137" spans="1:5" x14ac:dyDescent="0.25">
      <c r="A137" t="s">
        <v>275</v>
      </c>
      <c r="B137" t="s">
        <v>2057</v>
      </c>
      <c r="C137" t="s">
        <v>2057</v>
      </c>
      <c r="D137">
        <v>34.480071000000002</v>
      </c>
      <c r="E137">
        <v>-84.920551000000003</v>
      </c>
    </row>
    <row r="138" spans="1:5" x14ac:dyDescent="0.25">
      <c r="A138" t="s">
        <v>277</v>
      </c>
      <c r="B138" t="s">
        <v>2869</v>
      </c>
      <c r="C138" t="s">
        <v>2869</v>
      </c>
      <c r="D138">
        <v>38.562477000000001</v>
      </c>
      <c r="E138">
        <v>-76.077314000000001</v>
      </c>
    </row>
    <row r="139" spans="1:5" x14ac:dyDescent="0.25">
      <c r="A139" t="s">
        <v>279</v>
      </c>
      <c r="B139" t="s">
        <v>2475</v>
      </c>
      <c r="C139" t="s">
        <v>2475</v>
      </c>
      <c r="D139">
        <v>40.017437999999999</v>
      </c>
      <c r="E139">
        <v>-81.578297000000006</v>
      </c>
    </row>
    <row r="140" spans="1:5" x14ac:dyDescent="0.25">
      <c r="A140" t="s">
        <v>281</v>
      </c>
      <c r="B140" t="s">
        <v>2556</v>
      </c>
      <c r="C140" t="s">
        <v>2556</v>
      </c>
      <c r="D140">
        <v>33.559938000000002</v>
      </c>
      <c r="E140">
        <v>-92.845911000000001</v>
      </c>
    </row>
    <row r="141" spans="1:5" x14ac:dyDescent="0.25">
      <c r="A141" t="s">
        <v>283</v>
      </c>
      <c r="B141" t="s">
        <v>2194</v>
      </c>
      <c r="C141" t="s">
        <v>2194</v>
      </c>
      <c r="D141">
        <v>37.352553999999998</v>
      </c>
      <c r="E141">
        <v>-85.346495000000004</v>
      </c>
    </row>
    <row r="142" spans="1:5" x14ac:dyDescent="0.25">
      <c r="A142" t="s">
        <v>285</v>
      </c>
      <c r="B142" t="s">
        <v>2947</v>
      </c>
      <c r="C142" t="s">
        <v>2471</v>
      </c>
      <c r="D142">
        <v>38.438738999999998</v>
      </c>
      <c r="E142">
        <v>-105.212346</v>
      </c>
    </row>
    <row r="143" spans="1:5" x14ac:dyDescent="0.25">
      <c r="A143" t="s">
        <v>289</v>
      </c>
      <c r="B143" t="s">
        <v>2948</v>
      </c>
      <c r="C143" t="s">
        <v>2372</v>
      </c>
      <c r="D143">
        <v>40.827885999999999</v>
      </c>
      <c r="E143">
        <v>-81.430105999999995</v>
      </c>
    </row>
    <row r="144" spans="1:5" x14ac:dyDescent="0.25">
      <c r="A144" t="s">
        <v>287</v>
      </c>
      <c r="B144" t="s">
        <v>2054</v>
      </c>
      <c r="C144" t="s">
        <v>2054</v>
      </c>
      <c r="D144">
        <v>40.564329000000001</v>
      </c>
      <c r="E144">
        <v>-90.032578000000001</v>
      </c>
    </row>
    <row r="145" spans="1:5" x14ac:dyDescent="0.25">
      <c r="A145" t="s">
        <v>291</v>
      </c>
      <c r="B145" t="s">
        <v>2949</v>
      </c>
      <c r="C145" t="s">
        <v>2723</v>
      </c>
      <c r="D145">
        <v>26.602515</v>
      </c>
      <c r="E145">
        <v>-81.842108999999994</v>
      </c>
    </row>
    <row r="146" spans="1:5" x14ac:dyDescent="0.25">
      <c r="A146" t="s">
        <v>293</v>
      </c>
      <c r="B146" t="s">
        <v>2950</v>
      </c>
      <c r="C146" t="s">
        <v>2866</v>
      </c>
      <c r="D146">
        <v>37.333137000000001</v>
      </c>
      <c r="E146">
        <v>-89.580955000000003</v>
      </c>
    </row>
    <row r="147" spans="1:5" x14ac:dyDescent="0.25">
      <c r="A147" t="s">
        <v>295</v>
      </c>
      <c r="B147" t="s">
        <v>2604</v>
      </c>
      <c r="C147" t="s">
        <v>2604</v>
      </c>
      <c r="D147">
        <v>37.748873000000003</v>
      </c>
      <c r="E147">
        <v>-89.065602999999996</v>
      </c>
    </row>
    <row r="148" spans="1:5" x14ac:dyDescent="0.25">
      <c r="A148" t="s">
        <v>297</v>
      </c>
      <c r="B148" t="s">
        <v>2951</v>
      </c>
      <c r="C148" t="s">
        <v>2601</v>
      </c>
      <c r="D148">
        <v>32.399375999999997</v>
      </c>
      <c r="E148">
        <v>-104.234137</v>
      </c>
    </row>
    <row r="149" spans="1:5" x14ac:dyDescent="0.25">
      <c r="A149" t="s">
        <v>299</v>
      </c>
      <c r="B149" t="s">
        <v>2438</v>
      </c>
      <c r="C149" t="s">
        <v>2438</v>
      </c>
      <c r="D149">
        <v>39.155540999999999</v>
      </c>
      <c r="E149">
        <v>-119.75312099999999</v>
      </c>
    </row>
    <row r="150" spans="1:5" x14ac:dyDescent="0.25">
      <c r="A150" t="s">
        <v>301</v>
      </c>
      <c r="B150" t="s">
        <v>2374</v>
      </c>
      <c r="C150" t="s">
        <v>2374</v>
      </c>
      <c r="D150">
        <v>42.836277000000003</v>
      </c>
      <c r="E150">
        <v>-106.32022499999999</v>
      </c>
    </row>
    <row r="151" spans="1:5" x14ac:dyDescent="0.25">
      <c r="A151" t="s">
        <v>303</v>
      </c>
      <c r="B151" t="s">
        <v>2779</v>
      </c>
      <c r="C151" t="s">
        <v>2779</v>
      </c>
      <c r="D151">
        <v>37.694516999999998</v>
      </c>
      <c r="E151">
        <v>-113.100443</v>
      </c>
    </row>
    <row r="152" spans="1:5" x14ac:dyDescent="0.25">
      <c r="A152" t="s">
        <v>305</v>
      </c>
      <c r="B152" t="s">
        <v>2912</v>
      </c>
      <c r="C152" t="s">
        <v>2912</v>
      </c>
      <c r="D152">
        <v>41.998596999999997</v>
      </c>
      <c r="E152">
        <v>-91.663308000000001</v>
      </c>
    </row>
    <row r="153" spans="1:5" x14ac:dyDescent="0.25">
      <c r="A153" t="s">
        <v>307</v>
      </c>
      <c r="B153" t="s">
        <v>2739</v>
      </c>
      <c r="C153" t="s">
        <v>2739</v>
      </c>
      <c r="D153">
        <v>34.010657999999999</v>
      </c>
      <c r="E153">
        <v>-85.250282999999996</v>
      </c>
    </row>
    <row r="154" spans="1:5" x14ac:dyDescent="0.25">
      <c r="A154" t="s">
        <v>309</v>
      </c>
      <c r="B154" t="s">
        <v>2570</v>
      </c>
      <c r="C154" t="s">
        <v>2570</v>
      </c>
      <c r="D154">
        <v>40.553648000000003</v>
      </c>
      <c r="E154">
        <v>-84.564783000000006</v>
      </c>
    </row>
    <row r="155" spans="1:5" x14ac:dyDescent="0.25">
      <c r="A155" t="s">
        <v>311</v>
      </c>
      <c r="B155" t="s">
        <v>2635</v>
      </c>
      <c r="C155" t="s">
        <v>2635</v>
      </c>
      <c r="D155">
        <v>37.201551000000002</v>
      </c>
      <c r="E155">
        <v>-87.170818999999995</v>
      </c>
    </row>
    <row r="156" spans="1:5" x14ac:dyDescent="0.25">
      <c r="A156" t="s">
        <v>313</v>
      </c>
      <c r="B156" t="s">
        <v>1962</v>
      </c>
      <c r="C156" t="s">
        <v>1962</v>
      </c>
      <c r="D156">
        <v>38.517291</v>
      </c>
      <c r="E156">
        <v>-89.132952000000003</v>
      </c>
    </row>
    <row r="157" spans="1:5" x14ac:dyDescent="0.25">
      <c r="A157" t="s">
        <v>315</v>
      </c>
      <c r="B157" t="s">
        <v>2335</v>
      </c>
      <c r="C157" t="s">
        <v>2335</v>
      </c>
      <c r="D157">
        <v>46.729135999999997</v>
      </c>
      <c r="E157">
        <v>-122.98279700000001</v>
      </c>
    </row>
    <row r="158" spans="1:5" x14ac:dyDescent="0.25">
      <c r="A158" t="s">
        <v>317</v>
      </c>
      <c r="B158" t="s">
        <v>2801</v>
      </c>
      <c r="C158" t="s">
        <v>2801</v>
      </c>
      <c r="D158">
        <v>39.935102999999998</v>
      </c>
      <c r="E158">
        <v>-77.645482999999999</v>
      </c>
    </row>
    <row r="159" spans="1:5" x14ac:dyDescent="0.25">
      <c r="A159" t="s">
        <v>319</v>
      </c>
      <c r="B159" t="s">
        <v>2952</v>
      </c>
      <c r="C159" t="s">
        <v>2550</v>
      </c>
      <c r="D159">
        <v>40.098548000000001</v>
      </c>
      <c r="E159">
        <v>-88.247739999999993</v>
      </c>
    </row>
    <row r="160" spans="1:5" x14ac:dyDescent="0.25">
      <c r="A160" t="s">
        <v>323</v>
      </c>
      <c r="B160" t="s">
        <v>2953</v>
      </c>
      <c r="C160" t="s">
        <v>2131</v>
      </c>
      <c r="D160">
        <v>39.486341000000003</v>
      </c>
      <c r="E160">
        <v>-88.176077000000006</v>
      </c>
    </row>
    <row r="161" spans="1:5" x14ac:dyDescent="0.25">
      <c r="A161" t="s">
        <v>325</v>
      </c>
      <c r="B161" t="s">
        <v>2954</v>
      </c>
      <c r="C161" t="s">
        <v>2419</v>
      </c>
      <c r="D161">
        <v>32.902254999999997</v>
      </c>
      <c r="E161">
        <v>-80.015542999999994</v>
      </c>
    </row>
    <row r="162" spans="1:5" x14ac:dyDescent="0.25">
      <c r="A162" t="s">
        <v>321</v>
      </c>
      <c r="B162" t="s">
        <v>2035</v>
      </c>
      <c r="C162" t="s">
        <v>2035</v>
      </c>
      <c r="D162">
        <v>38.380425000000002</v>
      </c>
      <c r="E162">
        <v>-81.690984999999998</v>
      </c>
    </row>
    <row r="163" spans="1:5" x14ac:dyDescent="0.25">
      <c r="A163" t="s">
        <v>327</v>
      </c>
      <c r="B163" t="s">
        <v>2955</v>
      </c>
      <c r="C163" t="s">
        <v>2611</v>
      </c>
      <c r="D163">
        <v>35.249654</v>
      </c>
      <c r="E163">
        <v>-80.815826000000001</v>
      </c>
    </row>
    <row r="164" spans="1:5" x14ac:dyDescent="0.25">
      <c r="A164" t="s">
        <v>329</v>
      </c>
      <c r="B164" t="s">
        <v>2117</v>
      </c>
      <c r="C164" t="s">
        <v>2117</v>
      </c>
      <c r="D164">
        <v>38.057541999999998</v>
      </c>
      <c r="E164">
        <v>-78.483836999999994</v>
      </c>
    </row>
    <row r="165" spans="1:5" x14ac:dyDescent="0.25">
      <c r="A165" t="s">
        <v>331</v>
      </c>
      <c r="B165" t="s">
        <v>2673</v>
      </c>
      <c r="C165" t="s">
        <v>2673</v>
      </c>
      <c r="D165">
        <v>35.058644999999999</v>
      </c>
      <c r="E165">
        <v>-85.211136999999994</v>
      </c>
    </row>
    <row r="166" spans="1:5" x14ac:dyDescent="0.25">
      <c r="A166" t="s">
        <v>333</v>
      </c>
      <c r="B166" t="s">
        <v>2196</v>
      </c>
      <c r="C166" t="s">
        <v>2196</v>
      </c>
      <c r="D166">
        <v>34.707496999999996</v>
      </c>
      <c r="E166">
        <v>-81.213333000000006</v>
      </c>
    </row>
    <row r="167" spans="1:5" x14ac:dyDescent="0.25">
      <c r="A167" t="s">
        <v>335</v>
      </c>
      <c r="B167" t="s">
        <v>2128</v>
      </c>
      <c r="C167" t="s">
        <v>2128</v>
      </c>
      <c r="D167">
        <v>41.141089999999998</v>
      </c>
      <c r="E167">
        <v>-104.806118</v>
      </c>
    </row>
    <row r="168" spans="1:5" x14ac:dyDescent="0.25">
      <c r="A168" t="s">
        <v>337</v>
      </c>
      <c r="B168" t="s">
        <v>2956</v>
      </c>
      <c r="C168" t="s">
        <v>2183</v>
      </c>
      <c r="D168">
        <v>41.827126</v>
      </c>
      <c r="E168">
        <v>-87.895426999999998</v>
      </c>
    </row>
    <row r="169" spans="1:5" x14ac:dyDescent="0.25">
      <c r="A169" t="s">
        <v>339</v>
      </c>
      <c r="B169" t="s">
        <v>2073</v>
      </c>
      <c r="C169" t="s">
        <v>2073</v>
      </c>
      <c r="D169">
        <v>39.750247999999999</v>
      </c>
      <c r="E169">
        <v>-121.84374800000001</v>
      </c>
    </row>
    <row r="170" spans="1:5" x14ac:dyDescent="0.25">
      <c r="A170" t="s">
        <v>341</v>
      </c>
      <c r="B170" t="s">
        <v>2172</v>
      </c>
      <c r="C170" t="s">
        <v>2172</v>
      </c>
      <c r="D170">
        <v>39.345962</v>
      </c>
      <c r="E170">
        <v>-83.005218999999997</v>
      </c>
    </row>
    <row r="171" spans="1:5" x14ac:dyDescent="0.25">
      <c r="A171" t="s">
        <v>343</v>
      </c>
      <c r="B171" t="s">
        <v>2957</v>
      </c>
      <c r="C171" t="s">
        <v>2118</v>
      </c>
      <c r="D171">
        <v>39.185504999999999</v>
      </c>
      <c r="E171">
        <v>-84.462042999999994</v>
      </c>
    </row>
    <row r="172" spans="1:5" x14ac:dyDescent="0.25">
      <c r="A172" t="s">
        <v>345</v>
      </c>
      <c r="B172" t="s">
        <v>2789</v>
      </c>
      <c r="C172" t="s">
        <v>2789</v>
      </c>
      <c r="D172">
        <v>43.374025000000003</v>
      </c>
      <c r="E172">
        <v>-72.354033000000001</v>
      </c>
    </row>
    <row r="173" spans="1:5" x14ac:dyDescent="0.25">
      <c r="A173" t="s">
        <v>347</v>
      </c>
      <c r="B173" t="s">
        <v>2712</v>
      </c>
      <c r="C173" t="s">
        <v>2712</v>
      </c>
      <c r="D173">
        <v>39.284691000000002</v>
      </c>
      <c r="E173">
        <v>-80.329375999999996</v>
      </c>
    </row>
    <row r="174" spans="1:5" x14ac:dyDescent="0.25">
      <c r="A174" t="s">
        <v>349</v>
      </c>
      <c r="B174" t="s">
        <v>2651</v>
      </c>
      <c r="C174" t="s">
        <v>2651</v>
      </c>
      <c r="D174">
        <v>34.196975999999999</v>
      </c>
      <c r="E174">
        <v>-90.574560000000005</v>
      </c>
    </row>
    <row r="175" spans="1:5" x14ac:dyDescent="0.25">
      <c r="A175" t="s">
        <v>351</v>
      </c>
      <c r="B175" t="s">
        <v>2734</v>
      </c>
      <c r="C175" t="s">
        <v>2734</v>
      </c>
      <c r="D175">
        <v>36.576771000000001</v>
      </c>
      <c r="E175">
        <v>-87.345581999999993</v>
      </c>
    </row>
    <row r="176" spans="1:5" x14ac:dyDescent="0.25">
      <c r="A176" t="s">
        <v>353</v>
      </c>
      <c r="B176" t="s">
        <v>1989</v>
      </c>
      <c r="C176" t="s">
        <v>1989</v>
      </c>
      <c r="D176">
        <v>38.948608999999998</v>
      </c>
      <c r="E176">
        <v>-122.627477</v>
      </c>
    </row>
    <row r="177" spans="1:5" x14ac:dyDescent="0.25">
      <c r="A177" t="s">
        <v>359</v>
      </c>
      <c r="B177" t="s">
        <v>2958</v>
      </c>
      <c r="C177" t="s">
        <v>2848</v>
      </c>
      <c r="D177">
        <v>41.44323</v>
      </c>
      <c r="E177">
        <v>-81.608373</v>
      </c>
    </row>
    <row r="178" spans="1:5" x14ac:dyDescent="0.25">
      <c r="A178" t="s">
        <v>355</v>
      </c>
      <c r="B178" t="s">
        <v>2379</v>
      </c>
      <c r="C178" t="s">
        <v>2379</v>
      </c>
      <c r="D178">
        <v>33.743594000000002</v>
      </c>
      <c r="E178">
        <v>-90.723321999999996</v>
      </c>
    </row>
    <row r="179" spans="1:5" x14ac:dyDescent="0.25">
      <c r="A179" t="s">
        <v>357</v>
      </c>
      <c r="B179" t="s">
        <v>2409</v>
      </c>
      <c r="C179" t="s">
        <v>2409</v>
      </c>
      <c r="D179">
        <v>35.175401999999998</v>
      </c>
      <c r="E179">
        <v>-84.851226999999994</v>
      </c>
    </row>
    <row r="180" spans="1:5" x14ac:dyDescent="0.25">
      <c r="A180" t="s">
        <v>361</v>
      </c>
      <c r="B180" t="s">
        <v>2308</v>
      </c>
      <c r="C180" t="s">
        <v>2308</v>
      </c>
      <c r="D180">
        <v>26.748045999999999</v>
      </c>
      <c r="E180">
        <v>-80.931190000000001</v>
      </c>
    </row>
    <row r="181" spans="1:5" x14ac:dyDescent="0.25">
      <c r="A181" t="s">
        <v>363</v>
      </c>
      <c r="B181" t="s">
        <v>1988</v>
      </c>
      <c r="C181" t="s">
        <v>1988</v>
      </c>
      <c r="D181">
        <v>41.841690999999997</v>
      </c>
      <c r="E181">
        <v>-90.203301999999994</v>
      </c>
    </row>
    <row r="182" spans="1:5" x14ac:dyDescent="0.25">
      <c r="A182" t="s">
        <v>365</v>
      </c>
      <c r="B182" t="s">
        <v>2890</v>
      </c>
      <c r="C182" t="s">
        <v>2890</v>
      </c>
      <c r="D182">
        <v>34.414715999999999</v>
      </c>
      <c r="E182">
        <v>-103.214782</v>
      </c>
    </row>
    <row r="183" spans="1:5" x14ac:dyDescent="0.25">
      <c r="A183" t="s">
        <v>367</v>
      </c>
      <c r="B183" t="s">
        <v>2608</v>
      </c>
      <c r="C183" t="s">
        <v>2608</v>
      </c>
      <c r="D183">
        <v>18.058703999999999</v>
      </c>
      <c r="E183">
        <v>-66.369820000000004</v>
      </c>
    </row>
    <row r="184" spans="1:5" x14ac:dyDescent="0.25">
      <c r="A184" t="s">
        <v>369</v>
      </c>
      <c r="B184" t="s">
        <v>2959</v>
      </c>
      <c r="C184" t="s">
        <v>2226</v>
      </c>
      <c r="D184">
        <v>47.706650000000003</v>
      </c>
      <c r="E184">
        <v>-116.763683</v>
      </c>
    </row>
    <row r="185" spans="1:5" x14ac:dyDescent="0.25">
      <c r="A185" t="s">
        <v>371</v>
      </c>
      <c r="B185" t="s">
        <v>2547</v>
      </c>
      <c r="C185" t="s">
        <v>2547</v>
      </c>
      <c r="D185">
        <v>37.033824000000003</v>
      </c>
      <c r="E185">
        <v>-95.629703000000006</v>
      </c>
    </row>
    <row r="186" spans="1:5" x14ac:dyDescent="0.25">
      <c r="A186" t="s">
        <v>373</v>
      </c>
      <c r="B186" t="s">
        <v>2422</v>
      </c>
      <c r="C186" t="s">
        <v>2422</v>
      </c>
      <c r="D186">
        <v>41.946809000000002</v>
      </c>
      <c r="E186">
        <v>-84.986143999999996</v>
      </c>
    </row>
    <row r="187" spans="1:5" x14ac:dyDescent="0.25">
      <c r="A187" t="s">
        <v>375</v>
      </c>
      <c r="B187" t="s">
        <v>2960</v>
      </c>
      <c r="C187" t="s">
        <v>2744</v>
      </c>
      <c r="D187">
        <v>30.626674999999999</v>
      </c>
      <c r="E187">
        <v>-96.331052</v>
      </c>
    </row>
    <row r="188" spans="1:5" x14ac:dyDescent="0.25">
      <c r="A188" t="s">
        <v>377</v>
      </c>
      <c r="B188" t="s">
        <v>2787</v>
      </c>
      <c r="C188" t="s">
        <v>2787</v>
      </c>
      <c r="D188">
        <v>38.872965000000001</v>
      </c>
      <c r="E188">
        <v>-104.770602</v>
      </c>
    </row>
    <row r="189" spans="1:5" x14ac:dyDescent="0.25">
      <c r="A189" t="s">
        <v>379</v>
      </c>
      <c r="B189" t="s">
        <v>2166</v>
      </c>
      <c r="C189" t="s">
        <v>2166</v>
      </c>
      <c r="D189">
        <v>38.955624</v>
      </c>
      <c r="E189">
        <v>-92.327873999999994</v>
      </c>
    </row>
    <row r="190" spans="1:5" x14ac:dyDescent="0.25">
      <c r="A190" t="s">
        <v>381</v>
      </c>
      <c r="B190" t="s">
        <v>2319</v>
      </c>
      <c r="C190" t="s">
        <v>2319</v>
      </c>
      <c r="D190">
        <v>34.036236000000002</v>
      </c>
      <c r="E190">
        <v>-81.077207000000001</v>
      </c>
    </row>
    <row r="191" spans="1:5" x14ac:dyDescent="0.25">
      <c r="A191" t="s">
        <v>383</v>
      </c>
      <c r="B191" t="s">
        <v>2310</v>
      </c>
      <c r="C191" t="s">
        <v>2310</v>
      </c>
      <c r="D191">
        <v>35.615727999999997</v>
      </c>
      <c r="E191">
        <v>-87.062900999999997</v>
      </c>
    </row>
    <row r="192" spans="1:5" x14ac:dyDescent="0.25">
      <c r="A192" t="s">
        <v>385</v>
      </c>
      <c r="B192" t="s">
        <v>2577</v>
      </c>
      <c r="C192" t="s">
        <v>2577</v>
      </c>
      <c r="D192">
        <v>32.484693999999998</v>
      </c>
      <c r="E192">
        <v>-84.981031000000002</v>
      </c>
    </row>
    <row r="193" spans="1:5" x14ac:dyDescent="0.25">
      <c r="A193" t="s">
        <v>387</v>
      </c>
      <c r="B193" t="s">
        <v>2294</v>
      </c>
      <c r="C193" t="s">
        <v>2294</v>
      </c>
      <c r="D193">
        <v>39.231560999999999</v>
      </c>
      <c r="E193">
        <v>-85.920717999999994</v>
      </c>
    </row>
    <row r="194" spans="1:5" x14ac:dyDescent="0.25">
      <c r="A194" t="s">
        <v>389</v>
      </c>
      <c r="B194" t="s">
        <v>2424</v>
      </c>
      <c r="C194" t="s">
        <v>2424</v>
      </c>
      <c r="D194">
        <v>33.501897</v>
      </c>
      <c r="E194">
        <v>-88.391502000000003</v>
      </c>
    </row>
    <row r="195" spans="1:5" x14ac:dyDescent="0.25">
      <c r="A195" t="s">
        <v>391</v>
      </c>
      <c r="B195" t="s">
        <v>2636</v>
      </c>
      <c r="C195" t="s">
        <v>2636</v>
      </c>
      <c r="D195">
        <v>41.436548000000002</v>
      </c>
      <c r="E195">
        <v>-97.354859000000005</v>
      </c>
    </row>
    <row r="196" spans="1:5" x14ac:dyDescent="0.25">
      <c r="A196" t="s">
        <v>393</v>
      </c>
      <c r="B196" t="s">
        <v>2088</v>
      </c>
      <c r="C196" t="s">
        <v>2088</v>
      </c>
      <c r="D196">
        <v>40.021160999999999</v>
      </c>
      <c r="E196">
        <v>-82.968531999999996</v>
      </c>
    </row>
    <row r="197" spans="1:5" x14ac:dyDescent="0.25">
      <c r="A197" t="s">
        <v>395</v>
      </c>
      <c r="B197" t="s">
        <v>2077</v>
      </c>
      <c r="C197" t="s">
        <v>2077</v>
      </c>
      <c r="D197">
        <v>43.222199000000003</v>
      </c>
      <c r="E197">
        <v>-71.553482000000002</v>
      </c>
    </row>
    <row r="198" spans="1:5" x14ac:dyDescent="0.25">
      <c r="A198" t="s">
        <v>397</v>
      </c>
      <c r="B198" t="s">
        <v>2558</v>
      </c>
      <c r="C198" t="s">
        <v>2558</v>
      </c>
      <c r="D198">
        <v>39.650042999999997</v>
      </c>
      <c r="E198">
        <v>-85.144270000000006</v>
      </c>
    </row>
    <row r="199" spans="1:5" x14ac:dyDescent="0.25">
      <c r="A199" t="s">
        <v>399</v>
      </c>
      <c r="B199" t="s">
        <v>2640</v>
      </c>
      <c r="C199" t="s">
        <v>2640</v>
      </c>
      <c r="D199">
        <v>36.161822999999998</v>
      </c>
      <c r="E199">
        <v>-85.515552</v>
      </c>
    </row>
    <row r="200" spans="1:5" x14ac:dyDescent="0.25">
      <c r="A200" t="s">
        <v>401</v>
      </c>
      <c r="B200" t="s">
        <v>2191</v>
      </c>
      <c r="C200" t="s">
        <v>2191</v>
      </c>
      <c r="D200">
        <v>43.379804</v>
      </c>
      <c r="E200">
        <v>-124.243711</v>
      </c>
    </row>
    <row r="201" spans="1:5" x14ac:dyDescent="0.25">
      <c r="A201" t="s">
        <v>403</v>
      </c>
      <c r="B201" t="s">
        <v>2180</v>
      </c>
      <c r="C201" t="s">
        <v>2180</v>
      </c>
      <c r="D201">
        <v>36.9486986</v>
      </c>
      <c r="E201">
        <v>-84.096876100000003</v>
      </c>
    </row>
    <row r="202" spans="1:5" x14ac:dyDescent="0.25">
      <c r="A202" t="s">
        <v>405</v>
      </c>
      <c r="B202" t="s">
        <v>2854</v>
      </c>
      <c r="C202" t="s">
        <v>2854</v>
      </c>
      <c r="D202">
        <v>31.965330999999999</v>
      </c>
      <c r="E202">
        <v>-83.775634999999994</v>
      </c>
    </row>
    <row r="203" spans="1:5" x14ac:dyDescent="0.25">
      <c r="A203" t="s">
        <v>407</v>
      </c>
      <c r="B203" t="s">
        <v>2089</v>
      </c>
      <c r="C203" t="s">
        <v>2089</v>
      </c>
      <c r="D203">
        <v>34.931477999999998</v>
      </c>
      <c r="E203">
        <v>-88.513816000000006</v>
      </c>
    </row>
    <row r="204" spans="1:5" x14ac:dyDescent="0.25">
      <c r="A204" t="s">
        <v>409</v>
      </c>
      <c r="B204" t="s">
        <v>2639</v>
      </c>
      <c r="C204" t="s">
        <v>2639</v>
      </c>
      <c r="D204">
        <v>34.514406000000001</v>
      </c>
      <c r="E204">
        <v>-83.549004999999994</v>
      </c>
    </row>
    <row r="205" spans="1:5" x14ac:dyDescent="0.25">
      <c r="A205" t="s">
        <v>411</v>
      </c>
      <c r="B205" t="s">
        <v>2914</v>
      </c>
      <c r="C205" t="s">
        <v>2914</v>
      </c>
      <c r="D205">
        <v>42.136518000000002</v>
      </c>
      <c r="E205">
        <v>-77.044938999999999</v>
      </c>
    </row>
    <row r="206" spans="1:5" x14ac:dyDescent="0.25">
      <c r="A206" t="s">
        <v>413</v>
      </c>
      <c r="B206" t="s">
        <v>2280</v>
      </c>
      <c r="C206" t="s">
        <v>2280</v>
      </c>
      <c r="D206">
        <v>27.745332999999999</v>
      </c>
      <c r="E206">
        <v>-97.412599</v>
      </c>
    </row>
    <row r="207" spans="1:5" x14ac:dyDescent="0.25">
      <c r="A207" t="s">
        <v>415</v>
      </c>
      <c r="B207" t="s">
        <v>2874</v>
      </c>
      <c r="C207" t="s">
        <v>2874</v>
      </c>
      <c r="D207">
        <v>32.090628000000002</v>
      </c>
      <c r="E207">
        <v>-96.472830999999999</v>
      </c>
    </row>
    <row r="208" spans="1:5" x14ac:dyDescent="0.25">
      <c r="A208" t="s">
        <v>417</v>
      </c>
      <c r="B208" t="s">
        <v>2064</v>
      </c>
      <c r="C208" t="s">
        <v>2064</v>
      </c>
      <c r="D208">
        <v>42.604246000000003</v>
      </c>
      <c r="E208">
        <v>-76.182202000000004</v>
      </c>
    </row>
    <row r="209" spans="1:5" x14ac:dyDescent="0.25">
      <c r="A209" t="s">
        <v>419</v>
      </c>
      <c r="B209" t="s">
        <v>2630</v>
      </c>
      <c r="C209" t="s">
        <v>2630</v>
      </c>
      <c r="D209">
        <v>44.575091</v>
      </c>
      <c r="E209">
        <v>-123.287357</v>
      </c>
    </row>
    <row r="210" spans="1:5" x14ac:dyDescent="0.25">
      <c r="A210" t="s">
        <v>421</v>
      </c>
      <c r="B210" t="s">
        <v>2447</v>
      </c>
      <c r="C210" t="s">
        <v>2447</v>
      </c>
      <c r="D210">
        <v>40.263917999999997</v>
      </c>
      <c r="E210">
        <v>-81.857449000000003</v>
      </c>
    </row>
    <row r="211" spans="1:5" x14ac:dyDescent="0.25">
      <c r="A211" t="s">
        <v>423</v>
      </c>
      <c r="B211" t="s">
        <v>2092</v>
      </c>
      <c r="C211" t="s">
        <v>2092</v>
      </c>
      <c r="D211">
        <v>40.043640000000003</v>
      </c>
      <c r="E211">
        <v>-86.909951000000007</v>
      </c>
    </row>
    <row r="212" spans="1:5" x14ac:dyDescent="0.25">
      <c r="A212" t="s">
        <v>425</v>
      </c>
      <c r="B212" t="s">
        <v>2437</v>
      </c>
      <c r="C212" t="s">
        <v>2437</v>
      </c>
      <c r="D212">
        <v>41.784267</v>
      </c>
      <c r="E212">
        <v>-124.183969</v>
      </c>
    </row>
    <row r="213" spans="1:5" x14ac:dyDescent="0.25">
      <c r="A213" t="s">
        <v>427</v>
      </c>
      <c r="B213" t="s">
        <v>2961</v>
      </c>
      <c r="C213" t="s">
        <v>2269</v>
      </c>
      <c r="D213">
        <v>30.756157000000002</v>
      </c>
      <c r="E213">
        <v>-86.568535999999995</v>
      </c>
    </row>
    <row r="214" spans="1:5" x14ac:dyDescent="0.25">
      <c r="A214" t="s">
        <v>429</v>
      </c>
      <c r="B214" t="s">
        <v>2812</v>
      </c>
      <c r="C214" t="s">
        <v>2812</v>
      </c>
      <c r="D214">
        <v>35.933188999999999</v>
      </c>
      <c r="E214">
        <v>-85.042564999999996</v>
      </c>
    </row>
    <row r="215" spans="1:5" x14ac:dyDescent="0.25">
      <c r="A215" t="s">
        <v>431</v>
      </c>
      <c r="B215" t="s">
        <v>2209</v>
      </c>
      <c r="C215" t="s">
        <v>2209</v>
      </c>
      <c r="D215">
        <v>30.214652000000001</v>
      </c>
      <c r="E215">
        <v>-92.371692999999993</v>
      </c>
    </row>
    <row r="216" spans="1:5" x14ac:dyDescent="0.25">
      <c r="A216" t="s">
        <v>433</v>
      </c>
      <c r="B216" t="s">
        <v>2349</v>
      </c>
      <c r="C216" t="s">
        <v>2349</v>
      </c>
      <c r="D216">
        <v>34.179434000000001</v>
      </c>
      <c r="E216">
        <v>-86.843504999999993</v>
      </c>
    </row>
    <row r="217" spans="1:5" x14ac:dyDescent="0.25">
      <c r="A217" t="s">
        <v>435</v>
      </c>
      <c r="B217" t="s">
        <v>2261</v>
      </c>
      <c r="C217" t="s">
        <v>2261</v>
      </c>
      <c r="D217">
        <v>38.467905000000002</v>
      </c>
      <c r="E217">
        <v>-78.003223000000006</v>
      </c>
    </row>
    <row r="218" spans="1:5" x14ac:dyDescent="0.25">
      <c r="A218" t="s">
        <v>437</v>
      </c>
      <c r="B218" t="s">
        <v>2005</v>
      </c>
      <c r="C218" t="s">
        <v>2005</v>
      </c>
      <c r="D218">
        <v>39.647607000000001</v>
      </c>
      <c r="E218">
        <v>-78.804597000000001</v>
      </c>
    </row>
    <row r="219" spans="1:5" x14ac:dyDescent="0.25">
      <c r="A219" t="s">
        <v>439</v>
      </c>
      <c r="B219" t="s">
        <v>2962</v>
      </c>
      <c r="C219" t="s">
        <v>2326</v>
      </c>
      <c r="D219">
        <v>32.812727000000002</v>
      </c>
      <c r="E219">
        <v>-96.972001000000006</v>
      </c>
    </row>
    <row r="220" spans="1:5" x14ac:dyDescent="0.25">
      <c r="A220" t="s">
        <v>441</v>
      </c>
      <c r="B220" t="s">
        <v>2480</v>
      </c>
      <c r="C220" t="s">
        <v>2480</v>
      </c>
      <c r="D220">
        <v>34.792743999999999</v>
      </c>
      <c r="E220">
        <v>-84.938828999999998</v>
      </c>
    </row>
    <row r="221" spans="1:5" x14ac:dyDescent="0.25">
      <c r="A221" t="s">
        <v>443</v>
      </c>
      <c r="B221" t="s">
        <v>2039</v>
      </c>
      <c r="C221" t="s">
        <v>2039</v>
      </c>
      <c r="D221">
        <v>40.118789999999997</v>
      </c>
      <c r="E221">
        <v>-87.633063000000007</v>
      </c>
    </row>
    <row r="222" spans="1:5" x14ac:dyDescent="0.25">
      <c r="A222" t="s">
        <v>445</v>
      </c>
      <c r="B222" t="s">
        <v>2563</v>
      </c>
      <c r="C222" t="s">
        <v>2563</v>
      </c>
      <c r="D222">
        <v>37.630164000000001</v>
      </c>
      <c r="E222">
        <v>-84.773308</v>
      </c>
    </row>
    <row r="223" spans="1:5" x14ac:dyDescent="0.25">
      <c r="A223" t="s">
        <v>447</v>
      </c>
      <c r="B223" t="s">
        <v>2769</v>
      </c>
      <c r="C223" t="s">
        <v>2769</v>
      </c>
      <c r="D223">
        <v>36.609290999999999</v>
      </c>
      <c r="E223">
        <v>-79.411192</v>
      </c>
    </row>
    <row r="224" spans="1:5" x14ac:dyDescent="0.25">
      <c r="A224" t="s">
        <v>449</v>
      </c>
      <c r="B224" t="s">
        <v>2963</v>
      </c>
      <c r="C224" t="s">
        <v>2156</v>
      </c>
      <c r="D224">
        <v>30.597318000000001</v>
      </c>
      <c r="E224">
        <v>-87.837226999999999</v>
      </c>
    </row>
    <row r="225" spans="1:5" x14ac:dyDescent="0.25">
      <c r="A225" t="s">
        <v>451</v>
      </c>
      <c r="B225" t="s">
        <v>2964</v>
      </c>
      <c r="C225" t="s">
        <v>2342</v>
      </c>
      <c r="D225">
        <v>41.517262000000002</v>
      </c>
      <c r="E225">
        <v>-90.512939000000003</v>
      </c>
    </row>
    <row r="226" spans="1:5" x14ac:dyDescent="0.25">
      <c r="A226" t="s">
        <v>453</v>
      </c>
      <c r="B226" t="s">
        <v>2606</v>
      </c>
      <c r="C226" t="s">
        <v>2606</v>
      </c>
      <c r="D226">
        <v>39.754824999999997</v>
      </c>
      <c r="E226">
        <v>-84.16816</v>
      </c>
    </row>
    <row r="227" spans="1:5" x14ac:dyDescent="0.25">
      <c r="A227" t="s">
        <v>455</v>
      </c>
      <c r="B227" t="s">
        <v>2032</v>
      </c>
      <c r="C227" t="s">
        <v>2032</v>
      </c>
      <c r="D227">
        <v>34.559441</v>
      </c>
      <c r="E227">
        <v>-87.001129000000006</v>
      </c>
    </row>
    <row r="228" spans="1:5" x14ac:dyDescent="0.25">
      <c r="A228" t="s">
        <v>457</v>
      </c>
      <c r="B228" t="s">
        <v>2274</v>
      </c>
      <c r="C228" t="s">
        <v>2274</v>
      </c>
      <c r="D228">
        <v>39.845728999999999</v>
      </c>
      <c r="E228">
        <v>-88.937173999999999</v>
      </c>
    </row>
    <row r="229" spans="1:5" x14ac:dyDescent="0.25">
      <c r="A229" t="s">
        <v>459</v>
      </c>
      <c r="B229" t="s">
        <v>2272</v>
      </c>
      <c r="C229" t="s">
        <v>2272</v>
      </c>
      <c r="D229">
        <v>40.827784999999999</v>
      </c>
      <c r="E229">
        <v>-84.928325999999998</v>
      </c>
    </row>
    <row r="230" spans="1:5" x14ac:dyDescent="0.25">
      <c r="A230" t="s">
        <v>461</v>
      </c>
      <c r="B230" t="s">
        <v>2476</v>
      </c>
      <c r="C230" t="s">
        <v>2476</v>
      </c>
      <c r="D230">
        <v>41.284480000000002</v>
      </c>
      <c r="E230">
        <v>-84.355115999999995</v>
      </c>
    </row>
    <row r="231" spans="1:5" x14ac:dyDescent="0.25">
      <c r="A231" t="s">
        <v>463</v>
      </c>
      <c r="B231" t="s">
        <v>2270</v>
      </c>
      <c r="C231" t="s">
        <v>2270</v>
      </c>
      <c r="D231">
        <v>29.369159</v>
      </c>
      <c r="E231">
        <v>-100.88189300000001</v>
      </c>
    </row>
    <row r="232" spans="1:5" x14ac:dyDescent="0.25">
      <c r="A232" t="s">
        <v>465</v>
      </c>
      <c r="B232" t="s">
        <v>2965</v>
      </c>
      <c r="C232" t="s">
        <v>2153</v>
      </c>
      <c r="D232">
        <v>28.992618</v>
      </c>
      <c r="E232">
        <v>-81.260581000000002</v>
      </c>
    </row>
    <row r="233" spans="1:5" x14ac:dyDescent="0.25">
      <c r="A233" t="s">
        <v>467</v>
      </c>
      <c r="B233" t="s">
        <v>2353</v>
      </c>
      <c r="C233" t="s">
        <v>2353</v>
      </c>
      <c r="D233">
        <v>32.266331999999998</v>
      </c>
      <c r="E233">
        <v>-107.75226000000001</v>
      </c>
    </row>
    <row r="234" spans="1:5" x14ac:dyDescent="0.25">
      <c r="A234" t="s">
        <v>469</v>
      </c>
      <c r="B234" t="s">
        <v>2966</v>
      </c>
      <c r="C234" t="s">
        <v>2479</v>
      </c>
      <c r="D234">
        <v>39.710774000000001</v>
      </c>
      <c r="E234">
        <v>-104.955096</v>
      </c>
    </row>
    <row r="235" spans="1:5" x14ac:dyDescent="0.25">
      <c r="A235" t="s">
        <v>471</v>
      </c>
      <c r="B235" t="s">
        <v>2616</v>
      </c>
      <c r="C235" t="s">
        <v>2616</v>
      </c>
      <c r="D235">
        <v>30.856065999999998</v>
      </c>
      <c r="E235">
        <v>-93.294938999999999</v>
      </c>
    </row>
    <row r="236" spans="1:5" x14ac:dyDescent="0.25">
      <c r="A236" t="s">
        <v>473</v>
      </c>
      <c r="B236" t="s">
        <v>2967</v>
      </c>
      <c r="C236" t="s">
        <v>2433</v>
      </c>
      <c r="D236">
        <v>41.619351999999999</v>
      </c>
      <c r="E236">
        <v>-93.656126999999998</v>
      </c>
    </row>
    <row r="237" spans="1:5" x14ac:dyDescent="0.25">
      <c r="A237" t="s">
        <v>475</v>
      </c>
      <c r="B237" t="s">
        <v>2968</v>
      </c>
      <c r="C237" t="s">
        <v>2309</v>
      </c>
      <c r="D237">
        <v>42.489752000000003</v>
      </c>
      <c r="E237">
        <v>-83.227210999999997</v>
      </c>
    </row>
    <row r="238" spans="1:5" x14ac:dyDescent="0.25">
      <c r="A238" t="s">
        <v>477</v>
      </c>
      <c r="B238" t="s">
        <v>2110</v>
      </c>
      <c r="C238" t="s">
        <v>2110</v>
      </c>
      <c r="D238">
        <v>46.885455999999998</v>
      </c>
      <c r="E238">
        <v>-102.786789</v>
      </c>
    </row>
    <row r="239" spans="1:5" x14ac:dyDescent="0.25">
      <c r="A239" t="s">
        <v>479</v>
      </c>
      <c r="B239" t="s">
        <v>2415</v>
      </c>
      <c r="C239" t="s">
        <v>2415</v>
      </c>
      <c r="D239">
        <v>34.41733</v>
      </c>
      <c r="E239">
        <v>-79.359692999999993</v>
      </c>
    </row>
    <row r="240" spans="1:5" x14ac:dyDescent="0.25">
      <c r="A240" t="s">
        <v>481</v>
      </c>
      <c r="B240" t="s">
        <v>2693</v>
      </c>
      <c r="C240" t="s">
        <v>2693</v>
      </c>
      <c r="D240">
        <v>41.852950999999997</v>
      </c>
      <c r="E240">
        <v>-89.481744000000006</v>
      </c>
    </row>
    <row r="241" spans="1:5" x14ac:dyDescent="0.25">
      <c r="A241" t="s">
        <v>483</v>
      </c>
      <c r="B241" t="s">
        <v>2007</v>
      </c>
      <c r="C241" t="s">
        <v>2007</v>
      </c>
      <c r="D241">
        <v>37.756788</v>
      </c>
      <c r="E241">
        <v>-100.01196400000001</v>
      </c>
    </row>
    <row r="242" spans="1:5" x14ac:dyDescent="0.25">
      <c r="A242" t="s">
        <v>485</v>
      </c>
      <c r="B242" t="s">
        <v>2033</v>
      </c>
      <c r="C242" t="s">
        <v>2033</v>
      </c>
      <c r="D242">
        <v>31.226120000000002</v>
      </c>
      <c r="E242">
        <v>-85.425301000000005</v>
      </c>
    </row>
    <row r="243" spans="1:5" x14ac:dyDescent="0.25">
      <c r="A243" t="s">
        <v>487</v>
      </c>
      <c r="B243" t="s">
        <v>2893</v>
      </c>
      <c r="C243" t="s">
        <v>2893</v>
      </c>
      <c r="D243">
        <v>31.511685</v>
      </c>
      <c r="E243">
        <v>-82.848680000000002</v>
      </c>
    </row>
    <row r="244" spans="1:5" x14ac:dyDescent="0.25">
      <c r="A244" t="s">
        <v>489</v>
      </c>
      <c r="B244" t="s">
        <v>2203</v>
      </c>
      <c r="C244" t="s">
        <v>2203</v>
      </c>
      <c r="D244">
        <v>39.148499999999999</v>
      </c>
      <c r="E244">
        <v>-75.541398000000001</v>
      </c>
    </row>
    <row r="245" spans="1:5" x14ac:dyDescent="0.25">
      <c r="A245" t="s">
        <v>491</v>
      </c>
      <c r="B245" t="s">
        <v>2181</v>
      </c>
      <c r="C245" t="s">
        <v>2181</v>
      </c>
      <c r="D245">
        <v>32.537219999999998</v>
      </c>
      <c r="E245">
        <v>-82.919988000000004</v>
      </c>
    </row>
    <row r="246" spans="1:5" x14ac:dyDescent="0.25">
      <c r="A246" t="s">
        <v>493</v>
      </c>
      <c r="B246" t="s">
        <v>2742</v>
      </c>
      <c r="C246" t="s">
        <v>2742</v>
      </c>
      <c r="D246">
        <v>41.119289999999999</v>
      </c>
      <c r="E246">
        <v>-78.762619999999998</v>
      </c>
    </row>
    <row r="247" spans="1:5" x14ac:dyDescent="0.25">
      <c r="A247" t="s">
        <v>495</v>
      </c>
      <c r="B247" t="s">
        <v>2127</v>
      </c>
      <c r="C247" t="s">
        <v>2127</v>
      </c>
      <c r="D247">
        <v>42.506228</v>
      </c>
      <c r="E247">
        <v>-90.691051999999999</v>
      </c>
    </row>
    <row r="248" spans="1:5" x14ac:dyDescent="0.25">
      <c r="A248" t="s">
        <v>497</v>
      </c>
      <c r="B248" t="s">
        <v>2637</v>
      </c>
      <c r="C248" t="s">
        <v>2637</v>
      </c>
      <c r="D248">
        <v>46.765574000000001</v>
      </c>
      <c r="E248">
        <v>-92.129019999999997</v>
      </c>
    </row>
    <row r="249" spans="1:5" x14ac:dyDescent="0.25">
      <c r="A249" t="s">
        <v>499</v>
      </c>
      <c r="B249" t="s">
        <v>2497</v>
      </c>
      <c r="C249" t="s">
        <v>2497</v>
      </c>
      <c r="D249">
        <v>35.868372000000001</v>
      </c>
      <c r="E249">
        <v>-101.96571400000001</v>
      </c>
    </row>
    <row r="250" spans="1:5" x14ac:dyDescent="0.25">
      <c r="A250" t="s">
        <v>501</v>
      </c>
      <c r="B250" t="s">
        <v>2709</v>
      </c>
      <c r="C250" t="s">
        <v>2709</v>
      </c>
      <c r="D250">
        <v>34.515253000000001</v>
      </c>
      <c r="E250">
        <v>-97.962301999999994</v>
      </c>
    </row>
    <row r="251" spans="1:5" x14ac:dyDescent="0.25">
      <c r="A251" t="s">
        <v>503</v>
      </c>
      <c r="B251" t="s">
        <v>2090</v>
      </c>
      <c r="C251" t="s">
        <v>2090</v>
      </c>
      <c r="D251">
        <v>35.317577</v>
      </c>
      <c r="E251">
        <v>-78.637936999999994</v>
      </c>
    </row>
    <row r="252" spans="1:5" x14ac:dyDescent="0.25">
      <c r="A252" t="s">
        <v>505</v>
      </c>
      <c r="B252" t="s">
        <v>2311</v>
      </c>
      <c r="C252" t="s">
        <v>2311</v>
      </c>
      <c r="D252">
        <v>37.289287000000002</v>
      </c>
      <c r="E252">
        <v>-107.869874</v>
      </c>
    </row>
    <row r="253" spans="1:5" x14ac:dyDescent="0.25">
      <c r="A253" t="s">
        <v>507</v>
      </c>
      <c r="B253" t="s">
        <v>2747</v>
      </c>
      <c r="C253" t="s">
        <v>2747</v>
      </c>
      <c r="D253">
        <v>33.999943000000002</v>
      </c>
      <c r="E253">
        <v>-96.393377999999998</v>
      </c>
    </row>
    <row r="254" spans="1:5" x14ac:dyDescent="0.25">
      <c r="A254" t="s">
        <v>509</v>
      </c>
      <c r="B254" t="s">
        <v>2969</v>
      </c>
      <c r="C254" t="s">
        <v>2803</v>
      </c>
      <c r="D254">
        <v>35.980955000000002</v>
      </c>
      <c r="E254">
        <v>-78.947743000000003</v>
      </c>
    </row>
    <row r="255" spans="1:5" x14ac:dyDescent="0.25">
      <c r="A255" t="s">
        <v>511</v>
      </c>
      <c r="B255" t="s">
        <v>2460</v>
      </c>
      <c r="C255" t="s">
        <v>2460</v>
      </c>
      <c r="D255">
        <v>36.06071</v>
      </c>
      <c r="E255">
        <v>-89.358887999999993</v>
      </c>
    </row>
    <row r="256" spans="1:5" x14ac:dyDescent="0.25">
      <c r="A256" t="s">
        <v>513</v>
      </c>
      <c r="B256" t="s">
        <v>2496</v>
      </c>
      <c r="C256" t="s">
        <v>2496</v>
      </c>
      <c r="D256">
        <v>28.701709999999999</v>
      </c>
      <c r="E256">
        <v>-100.471172</v>
      </c>
    </row>
    <row r="257" spans="1:5" x14ac:dyDescent="0.25">
      <c r="A257" t="s">
        <v>515</v>
      </c>
      <c r="B257" t="s">
        <v>2970</v>
      </c>
      <c r="C257" t="s">
        <v>2137</v>
      </c>
      <c r="D257">
        <v>40.642713999999998</v>
      </c>
      <c r="E257">
        <v>-80.568112999999997</v>
      </c>
    </row>
    <row r="258" spans="1:5" x14ac:dyDescent="0.25">
      <c r="A258" t="s">
        <v>519</v>
      </c>
      <c r="B258" t="s">
        <v>2706</v>
      </c>
      <c r="C258" t="s">
        <v>2706</v>
      </c>
      <c r="D258">
        <v>41.022688000000002</v>
      </c>
      <c r="E258">
        <v>-75.213376999999994</v>
      </c>
    </row>
    <row r="259" spans="1:5" x14ac:dyDescent="0.25">
      <c r="A259" t="s">
        <v>517</v>
      </c>
      <c r="B259" t="s">
        <v>1997</v>
      </c>
      <c r="C259" t="s">
        <v>1997</v>
      </c>
      <c r="D259">
        <v>38.766891000000001</v>
      </c>
      <c r="E259">
        <v>-76.065512999999996</v>
      </c>
    </row>
    <row r="260" spans="1:5" x14ac:dyDescent="0.25">
      <c r="A260" t="s">
        <v>521</v>
      </c>
      <c r="B260" t="s">
        <v>2584</v>
      </c>
      <c r="C260" t="s">
        <v>2584</v>
      </c>
      <c r="D260">
        <v>44.860855000000001</v>
      </c>
      <c r="E260">
        <v>-91.447201000000007</v>
      </c>
    </row>
    <row r="261" spans="1:5" x14ac:dyDescent="0.25">
      <c r="A261" t="s">
        <v>523</v>
      </c>
      <c r="B261" t="s">
        <v>2698</v>
      </c>
      <c r="C261" t="s">
        <v>2698</v>
      </c>
      <c r="D261">
        <v>39.644736999999999</v>
      </c>
      <c r="E261">
        <v>-106.564801</v>
      </c>
    </row>
    <row r="262" spans="1:5" x14ac:dyDescent="0.25">
      <c r="A262" t="s">
        <v>525</v>
      </c>
      <c r="B262" t="s">
        <v>2501</v>
      </c>
      <c r="C262" t="s">
        <v>2501</v>
      </c>
      <c r="D262">
        <v>39.120894</v>
      </c>
      <c r="E262">
        <v>-88.540198000000004</v>
      </c>
    </row>
    <row r="263" spans="1:5" x14ac:dyDescent="0.25">
      <c r="A263" t="s">
        <v>527</v>
      </c>
      <c r="B263" t="s">
        <v>2069</v>
      </c>
      <c r="C263" t="s">
        <v>2069</v>
      </c>
      <c r="D263">
        <v>29.198508</v>
      </c>
      <c r="E263">
        <v>-96.276623000000001</v>
      </c>
    </row>
    <row r="264" spans="1:5" x14ac:dyDescent="0.25">
      <c r="A264" t="s">
        <v>529</v>
      </c>
      <c r="B264" t="s">
        <v>2070</v>
      </c>
      <c r="C264" t="s">
        <v>2070</v>
      </c>
      <c r="D264">
        <v>32.769055000000002</v>
      </c>
      <c r="E264">
        <v>-115.54634900000001</v>
      </c>
    </row>
    <row r="265" spans="1:5" x14ac:dyDescent="0.25">
      <c r="A265" t="s">
        <v>531</v>
      </c>
      <c r="B265" t="s">
        <v>2735</v>
      </c>
      <c r="C265" t="s">
        <v>2735</v>
      </c>
      <c r="D265">
        <v>33.208573000000001</v>
      </c>
      <c r="E265">
        <v>-92.662964000000002</v>
      </c>
    </row>
    <row r="266" spans="1:5" x14ac:dyDescent="0.25">
      <c r="A266" t="s">
        <v>547</v>
      </c>
      <c r="B266" t="s">
        <v>2439</v>
      </c>
      <c r="C266" t="s">
        <v>2439</v>
      </c>
      <c r="D266">
        <v>31.780239000000002</v>
      </c>
      <c r="E266">
        <v>-106.389031</v>
      </c>
    </row>
    <row r="267" spans="1:5" x14ac:dyDescent="0.25">
      <c r="A267" t="s">
        <v>533</v>
      </c>
      <c r="B267" t="s">
        <v>2557</v>
      </c>
      <c r="C267" t="s">
        <v>2557</v>
      </c>
      <c r="D267">
        <v>36.297071000000003</v>
      </c>
      <c r="E267">
        <v>-76.233277999999999</v>
      </c>
    </row>
    <row r="268" spans="1:5" x14ac:dyDescent="0.25">
      <c r="A268" t="s">
        <v>535</v>
      </c>
      <c r="B268" t="s">
        <v>2214</v>
      </c>
      <c r="C268" t="s">
        <v>2214</v>
      </c>
      <c r="D268">
        <v>37.788404999999997</v>
      </c>
      <c r="E268">
        <v>-85.921030000000002</v>
      </c>
    </row>
    <row r="269" spans="1:5" x14ac:dyDescent="0.25">
      <c r="A269" t="s">
        <v>537</v>
      </c>
      <c r="B269" t="s">
        <v>2011</v>
      </c>
      <c r="C269" t="s">
        <v>2011</v>
      </c>
      <c r="D269">
        <v>35.406821999999998</v>
      </c>
      <c r="E269">
        <v>-99.413338999999993</v>
      </c>
    </row>
    <row r="270" spans="1:5" x14ac:dyDescent="0.25">
      <c r="A270" t="s">
        <v>539</v>
      </c>
      <c r="B270" t="s">
        <v>2971</v>
      </c>
      <c r="C270" t="s">
        <v>2072</v>
      </c>
      <c r="D270">
        <v>41.658247000000003</v>
      </c>
      <c r="E270">
        <v>-85.926438000000005</v>
      </c>
    </row>
    <row r="271" spans="1:5" x14ac:dyDescent="0.25">
      <c r="A271" t="s">
        <v>541</v>
      </c>
      <c r="B271" t="s">
        <v>2913</v>
      </c>
      <c r="C271" t="s">
        <v>2913</v>
      </c>
      <c r="D271">
        <v>40.836776</v>
      </c>
      <c r="E271">
        <v>-115.772817</v>
      </c>
    </row>
    <row r="272" spans="1:5" x14ac:dyDescent="0.25">
      <c r="A272" t="s">
        <v>543</v>
      </c>
      <c r="B272" t="s">
        <v>2585</v>
      </c>
      <c r="C272" t="s">
        <v>2585</v>
      </c>
      <c r="D272">
        <v>47.001263999999999</v>
      </c>
      <c r="E272">
        <v>-120.53555299999999</v>
      </c>
    </row>
    <row r="273" spans="1:5" x14ac:dyDescent="0.25">
      <c r="A273" t="s">
        <v>545</v>
      </c>
      <c r="B273" t="s">
        <v>2002</v>
      </c>
      <c r="C273" t="s">
        <v>2002</v>
      </c>
      <c r="D273">
        <v>42.071565999999997</v>
      </c>
      <c r="E273">
        <v>-76.809033999999997</v>
      </c>
    </row>
    <row r="274" spans="1:5" x14ac:dyDescent="0.25">
      <c r="A274" t="s">
        <v>549</v>
      </c>
      <c r="B274" t="s">
        <v>2063</v>
      </c>
      <c r="C274" t="s">
        <v>2063</v>
      </c>
      <c r="D274">
        <v>38.4114</v>
      </c>
      <c r="E274">
        <v>-96.190780000000004</v>
      </c>
    </row>
    <row r="275" spans="1:5" x14ac:dyDescent="0.25">
      <c r="A275" t="s">
        <v>551</v>
      </c>
      <c r="B275" t="s">
        <v>2911</v>
      </c>
      <c r="C275" t="s">
        <v>2911</v>
      </c>
      <c r="D275">
        <v>36.401999000000004</v>
      </c>
      <c r="E275">
        <v>-97.891859999999994</v>
      </c>
    </row>
    <row r="276" spans="1:5" x14ac:dyDescent="0.25">
      <c r="A276" t="s">
        <v>553</v>
      </c>
      <c r="B276" t="s">
        <v>2972</v>
      </c>
      <c r="C276" t="s">
        <v>2230</v>
      </c>
      <c r="D276">
        <v>31.328607000000002</v>
      </c>
      <c r="E276">
        <v>-85.794360999999995</v>
      </c>
    </row>
    <row r="277" spans="1:5" x14ac:dyDescent="0.25">
      <c r="A277" t="s">
        <v>555</v>
      </c>
      <c r="B277" t="s">
        <v>2571</v>
      </c>
      <c r="C277" t="s">
        <v>2571</v>
      </c>
      <c r="D277">
        <v>42.085540000000002</v>
      </c>
      <c r="E277">
        <v>-80.114855000000006</v>
      </c>
    </row>
    <row r="278" spans="1:5" x14ac:dyDescent="0.25">
      <c r="A278" t="s">
        <v>557</v>
      </c>
      <c r="B278" t="s">
        <v>2446</v>
      </c>
      <c r="C278" t="s">
        <v>2446</v>
      </c>
      <c r="D278">
        <v>45.727457000000001</v>
      </c>
      <c r="E278">
        <v>-87.082446000000004</v>
      </c>
    </row>
    <row r="279" spans="1:5" x14ac:dyDescent="0.25">
      <c r="A279" t="s">
        <v>559</v>
      </c>
      <c r="B279" t="s">
        <v>2597</v>
      </c>
      <c r="C279" t="s">
        <v>2597</v>
      </c>
      <c r="D279">
        <v>35.986899999999999</v>
      </c>
      <c r="E279">
        <v>-106.085956</v>
      </c>
    </row>
    <row r="280" spans="1:5" x14ac:dyDescent="0.25">
      <c r="A280" t="s">
        <v>561</v>
      </c>
      <c r="B280" t="s">
        <v>2614</v>
      </c>
      <c r="C280" t="s">
        <v>2614</v>
      </c>
      <c r="D280">
        <v>31.879574000000002</v>
      </c>
      <c r="E280">
        <v>-85.141788000000005</v>
      </c>
    </row>
    <row r="281" spans="1:5" x14ac:dyDescent="0.25">
      <c r="A281" t="s">
        <v>563</v>
      </c>
      <c r="B281" t="s">
        <v>2973</v>
      </c>
      <c r="C281" t="s">
        <v>2645</v>
      </c>
      <c r="D281">
        <v>44.065995000000001</v>
      </c>
      <c r="E281">
        <v>-123.07663599999999</v>
      </c>
    </row>
    <row r="282" spans="1:5" x14ac:dyDescent="0.25">
      <c r="A282" t="s">
        <v>565</v>
      </c>
      <c r="B282" t="s">
        <v>2974</v>
      </c>
      <c r="C282" t="s">
        <v>2510</v>
      </c>
      <c r="D282">
        <v>40.779071999999999</v>
      </c>
      <c r="E282">
        <v>-124.16949700000001</v>
      </c>
    </row>
    <row r="283" spans="1:5" x14ac:dyDescent="0.25">
      <c r="A283" t="s">
        <v>567</v>
      </c>
      <c r="B283" t="s">
        <v>2351</v>
      </c>
      <c r="C283" t="s">
        <v>2351</v>
      </c>
      <c r="D283">
        <v>41.260074000000003</v>
      </c>
      <c r="E283">
        <v>-110.96390599999999</v>
      </c>
    </row>
    <row r="284" spans="1:5" x14ac:dyDescent="0.25">
      <c r="A284" t="s">
        <v>569</v>
      </c>
      <c r="B284" t="s">
        <v>2574</v>
      </c>
      <c r="C284" t="s">
        <v>2574</v>
      </c>
      <c r="D284">
        <v>37.978538999999998</v>
      </c>
      <c r="E284">
        <v>-87.537392999999994</v>
      </c>
    </row>
    <row r="285" spans="1:5" x14ac:dyDescent="0.25">
      <c r="A285" t="s">
        <v>571</v>
      </c>
      <c r="B285" t="s">
        <v>2434</v>
      </c>
      <c r="C285" t="s">
        <v>2434</v>
      </c>
      <c r="D285">
        <v>64.846292000000005</v>
      </c>
      <c r="E285">
        <v>-147.711366</v>
      </c>
    </row>
    <row r="286" spans="1:5" x14ac:dyDescent="0.25">
      <c r="A286" t="s">
        <v>573</v>
      </c>
      <c r="B286" t="s">
        <v>2445</v>
      </c>
      <c r="C286" t="s">
        <v>2445</v>
      </c>
      <c r="D286">
        <v>43.640051</v>
      </c>
      <c r="E286">
        <v>-94.466611</v>
      </c>
    </row>
    <row r="287" spans="1:5" x14ac:dyDescent="0.25">
      <c r="A287" t="s">
        <v>575</v>
      </c>
      <c r="B287" t="s">
        <v>2266</v>
      </c>
      <c r="C287" t="s">
        <v>2266</v>
      </c>
      <c r="D287">
        <v>39.469496999999997</v>
      </c>
      <c r="E287">
        <v>-80.149880999999993</v>
      </c>
    </row>
    <row r="288" spans="1:5" x14ac:dyDescent="0.25">
      <c r="A288" t="s">
        <v>577</v>
      </c>
      <c r="B288" t="s">
        <v>2356</v>
      </c>
      <c r="C288" t="s">
        <v>2356</v>
      </c>
      <c r="D288">
        <v>18.28199</v>
      </c>
      <c r="E288">
        <v>-65.712847999999994</v>
      </c>
    </row>
    <row r="289" spans="1:5" x14ac:dyDescent="0.25">
      <c r="A289" t="s">
        <v>579</v>
      </c>
      <c r="B289" t="s">
        <v>1979</v>
      </c>
      <c r="C289" t="s">
        <v>1979</v>
      </c>
      <c r="D289">
        <v>39.485630999999998</v>
      </c>
      <c r="E289">
        <v>-118.797668</v>
      </c>
    </row>
    <row r="290" spans="1:5" x14ac:dyDescent="0.25">
      <c r="A290" t="s">
        <v>581</v>
      </c>
      <c r="B290" t="s">
        <v>2428</v>
      </c>
      <c r="C290" t="s">
        <v>2428</v>
      </c>
      <c r="D290">
        <v>46.862450000000003</v>
      </c>
      <c r="E290">
        <v>-96.820679999999996</v>
      </c>
    </row>
    <row r="291" spans="1:5" x14ac:dyDescent="0.25">
      <c r="A291" t="s">
        <v>583</v>
      </c>
      <c r="B291" t="s">
        <v>2975</v>
      </c>
      <c r="C291" t="s">
        <v>2650</v>
      </c>
      <c r="D291">
        <v>44.294069999999998</v>
      </c>
      <c r="E291">
        <v>-93.281852999999998</v>
      </c>
    </row>
    <row r="292" spans="1:5" x14ac:dyDescent="0.25">
      <c r="A292" t="s">
        <v>585</v>
      </c>
      <c r="B292" t="s">
        <v>2823</v>
      </c>
      <c r="C292" t="s">
        <v>2823</v>
      </c>
      <c r="D292">
        <v>37.838192999999997</v>
      </c>
      <c r="E292">
        <v>-90.485163999999997</v>
      </c>
    </row>
    <row r="293" spans="1:5" x14ac:dyDescent="0.25">
      <c r="A293" t="s">
        <v>587</v>
      </c>
      <c r="B293" t="s">
        <v>2685</v>
      </c>
      <c r="C293" t="s">
        <v>2685</v>
      </c>
      <c r="D293">
        <v>36.746471</v>
      </c>
      <c r="E293">
        <v>-108.16206699999999</v>
      </c>
    </row>
    <row r="294" spans="1:5" x14ac:dyDescent="0.25">
      <c r="A294" t="s">
        <v>591</v>
      </c>
      <c r="B294" t="s">
        <v>2976</v>
      </c>
      <c r="C294" t="s">
        <v>2221</v>
      </c>
      <c r="D294">
        <v>36.267418999999997</v>
      </c>
      <c r="E294">
        <v>-94.179749000000001</v>
      </c>
    </row>
    <row r="295" spans="1:5" x14ac:dyDescent="0.25">
      <c r="A295" t="s">
        <v>589</v>
      </c>
      <c r="B295" t="s">
        <v>2047</v>
      </c>
      <c r="C295" t="s">
        <v>2047</v>
      </c>
      <c r="D295">
        <v>35.052624999999999</v>
      </c>
      <c r="E295">
        <v>-78.977003999999994</v>
      </c>
    </row>
    <row r="296" spans="1:5" x14ac:dyDescent="0.25">
      <c r="A296" t="s">
        <v>593</v>
      </c>
      <c r="B296" t="s">
        <v>2122</v>
      </c>
      <c r="C296" t="s">
        <v>2122</v>
      </c>
      <c r="D296">
        <v>46.288617000000002</v>
      </c>
      <c r="E296">
        <v>-96.069586999999999</v>
      </c>
    </row>
    <row r="297" spans="1:5" x14ac:dyDescent="0.25">
      <c r="A297" t="s">
        <v>595</v>
      </c>
      <c r="B297" t="s">
        <v>2708</v>
      </c>
      <c r="C297" t="s">
        <v>2708</v>
      </c>
      <c r="D297">
        <v>39.598052000000003</v>
      </c>
      <c r="E297">
        <v>-119.228984</v>
      </c>
    </row>
    <row r="298" spans="1:5" x14ac:dyDescent="0.25">
      <c r="A298" t="s">
        <v>597</v>
      </c>
      <c r="B298" t="s">
        <v>2575</v>
      </c>
      <c r="C298" t="s">
        <v>2575</v>
      </c>
      <c r="D298">
        <v>41.052565999999999</v>
      </c>
      <c r="E298">
        <v>-83.64058</v>
      </c>
    </row>
    <row r="299" spans="1:5" x14ac:dyDescent="0.25">
      <c r="A299" t="s">
        <v>599</v>
      </c>
      <c r="B299" t="s">
        <v>2676</v>
      </c>
      <c r="C299" t="s">
        <v>2676</v>
      </c>
      <c r="D299">
        <v>31.712975</v>
      </c>
      <c r="E299">
        <v>-83.257838000000007</v>
      </c>
    </row>
    <row r="300" spans="1:5" x14ac:dyDescent="0.25">
      <c r="A300" t="s">
        <v>601</v>
      </c>
      <c r="B300" t="s">
        <v>2078</v>
      </c>
      <c r="C300" t="s">
        <v>2078</v>
      </c>
      <c r="D300">
        <v>35.203032</v>
      </c>
      <c r="E300">
        <v>-111.624792</v>
      </c>
    </row>
    <row r="301" spans="1:5" x14ac:dyDescent="0.25">
      <c r="A301" t="s">
        <v>603</v>
      </c>
      <c r="B301" t="s">
        <v>2521</v>
      </c>
      <c r="C301" t="s">
        <v>2521</v>
      </c>
      <c r="D301">
        <v>42.988756000000002</v>
      </c>
      <c r="E301">
        <v>-83.694698000000002</v>
      </c>
    </row>
    <row r="302" spans="1:5" x14ac:dyDescent="0.25">
      <c r="A302" t="s">
        <v>607</v>
      </c>
      <c r="B302" t="s">
        <v>2977</v>
      </c>
      <c r="C302" t="s">
        <v>2330</v>
      </c>
      <c r="D302">
        <v>34.746932999999999</v>
      </c>
      <c r="E302">
        <v>-87.672470000000004</v>
      </c>
    </row>
    <row r="303" spans="1:5" x14ac:dyDescent="0.25">
      <c r="A303" t="s">
        <v>605</v>
      </c>
      <c r="B303" t="s">
        <v>2370</v>
      </c>
      <c r="C303" t="s">
        <v>2370</v>
      </c>
      <c r="D303">
        <v>34.203339</v>
      </c>
      <c r="E303">
        <v>-79.810561000000007</v>
      </c>
    </row>
    <row r="304" spans="1:5" x14ac:dyDescent="0.25">
      <c r="A304" t="s">
        <v>609</v>
      </c>
      <c r="B304" t="s">
        <v>2804</v>
      </c>
      <c r="C304" t="s">
        <v>2804</v>
      </c>
      <c r="D304">
        <v>43.781483999999999</v>
      </c>
      <c r="E304">
        <v>-88.441301999999993</v>
      </c>
    </row>
    <row r="305" spans="1:5" x14ac:dyDescent="0.25">
      <c r="A305" t="s">
        <v>611</v>
      </c>
      <c r="B305" t="s">
        <v>2305</v>
      </c>
      <c r="C305" t="s">
        <v>2305</v>
      </c>
      <c r="D305">
        <v>35.330745999999998</v>
      </c>
      <c r="E305">
        <v>-81.877374000000003</v>
      </c>
    </row>
    <row r="306" spans="1:5" x14ac:dyDescent="0.25">
      <c r="A306" t="s">
        <v>613</v>
      </c>
      <c r="B306" t="s">
        <v>2265</v>
      </c>
      <c r="C306" t="s">
        <v>2265</v>
      </c>
      <c r="D306">
        <v>35.009509999999999</v>
      </c>
      <c r="E306">
        <v>-90.785978999999998</v>
      </c>
    </row>
    <row r="307" spans="1:5" x14ac:dyDescent="0.25">
      <c r="A307" t="s">
        <v>615</v>
      </c>
      <c r="B307" t="s">
        <v>2978</v>
      </c>
      <c r="C307" t="s">
        <v>2275</v>
      </c>
      <c r="D307">
        <v>40.499544999999998</v>
      </c>
      <c r="E307">
        <v>-105.058836</v>
      </c>
    </row>
    <row r="308" spans="1:5" x14ac:dyDescent="0.25">
      <c r="A308" t="s">
        <v>617</v>
      </c>
      <c r="B308" t="s">
        <v>2668</v>
      </c>
      <c r="C308" t="s">
        <v>2668</v>
      </c>
      <c r="D308">
        <v>42.510478999999997</v>
      </c>
      <c r="E308">
        <v>-94.183965000000001</v>
      </c>
    </row>
    <row r="309" spans="1:5" x14ac:dyDescent="0.25">
      <c r="A309" t="s">
        <v>619</v>
      </c>
      <c r="B309" t="s">
        <v>2532</v>
      </c>
      <c r="C309" t="s">
        <v>2532</v>
      </c>
      <c r="D309">
        <v>37.826358999999997</v>
      </c>
      <c r="E309">
        <v>-92.128125999999995</v>
      </c>
    </row>
    <row r="310" spans="1:5" x14ac:dyDescent="0.25">
      <c r="A310" t="s">
        <v>621</v>
      </c>
      <c r="B310" t="s">
        <v>2979</v>
      </c>
      <c r="C310" t="s">
        <v>2561</v>
      </c>
      <c r="D310">
        <v>40.629756</v>
      </c>
      <c r="E310">
        <v>-91.334287000000003</v>
      </c>
    </row>
    <row r="311" spans="1:5" x14ac:dyDescent="0.25">
      <c r="A311" t="s">
        <v>623</v>
      </c>
      <c r="B311" t="s">
        <v>2402</v>
      </c>
      <c r="C311" t="s">
        <v>2402</v>
      </c>
      <c r="D311">
        <v>40.251668000000002</v>
      </c>
      <c r="E311">
        <v>-103.800061</v>
      </c>
    </row>
    <row r="312" spans="1:5" x14ac:dyDescent="0.25">
      <c r="A312" t="s">
        <v>625</v>
      </c>
      <c r="B312" t="s">
        <v>2441</v>
      </c>
      <c r="C312" t="s">
        <v>2441</v>
      </c>
      <c r="D312">
        <v>34.455314000000001</v>
      </c>
      <c r="E312">
        <v>-85.708618000000001</v>
      </c>
    </row>
    <row r="313" spans="1:5" x14ac:dyDescent="0.25">
      <c r="A313" t="s">
        <v>627</v>
      </c>
      <c r="B313" t="s">
        <v>2517</v>
      </c>
      <c r="C313" t="s">
        <v>2517</v>
      </c>
      <c r="D313">
        <v>31.0510971</v>
      </c>
      <c r="E313">
        <v>-93.215783999999999</v>
      </c>
    </row>
    <row r="314" spans="1:5" x14ac:dyDescent="0.25">
      <c r="A314" t="s">
        <v>629</v>
      </c>
      <c r="B314" t="s">
        <v>2653</v>
      </c>
      <c r="C314" t="s">
        <v>2653</v>
      </c>
      <c r="D314">
        <v>35.307921999999998</v>
      </c>
      <c r="E314">
        <v>-94.413604000000007</v>
      </c>
    </row>
    <row r="315" spans="1:5" x14ac:dyDescent="0.25">
      <c r="A315" t="s">
        <v>631</v>
      </c>
      <c r="B315" t="s">
        <v>2159</v>
      </c>
      <c r="C315" t="s">
        <v>2159</v>
      </c>
      <c r="D315">
        <v>32.550973999999997</v>
      </c>
      <c r="E315">
        <v>-83.889104000000003</v>
      </c>
    </row>
    <row r="316" spans="1:5" x14ac:dyDescent="0.25">
      <c r="A316" t="s">
        <v>633</v>
      </c>
      <c r="B316" t="s">
        <v>1967</v>
      </c>
      <c r="C316" t="s">
        <v>1967</v>
      </c>
      <c r="D316">
        <v>41.100389</v>
      </c>
      <c r="E316">
        <v>-85.138897999999998</v>
      </c>
    </row>
    <row r="317" spans="1:5" x14ac:dyDescent="0.25">
      <c r="A317" t="s">
        <v>635</v>
      </c>
      <c r="B317" t="s">
        <v>2229</v>
      </c>
      <c r="C317" t="s">
        <v>2229</v>
      </c>
      <c r="D317">
        <v>40.283248999999998</v>
      </c>
      <c r="E317">
        <v>-86.514910999999998</v>
      </c>
    </row>
    <row r="318" spans="1:5" x14ac:dyDescent="0.25">
      <c r="A318" t="s">
        <v>637</v>
      </c>
      <c r="B318" t="s">
        <v>2068</v>
      </c>
      <c r="C318" t="s">
        <v>2068</v>
      </c>
      <c r="D318">
        <v>38.193913999999999</v>
      </c>
      <c r="E318">
        <v>-84.821101999999996</v>
      </c>
    </row>
    <row r="319" spans="1:5" x14ac:dyDescent="0.25">
      <c r="A319" t="s">
        <v>639</v>
      </c>
      <c r="B319" t="s">
        <v>2849</v>
      </c>
      <c r="C319" t="s">
        <v>2849</v>
      </c>
      <c r="D319">
        <v>30.273813000000001</v>
      </c>
      <c r="E319">
        <v>-98.869230999999999</v>
      </c>
    </row>
    <row r="320" spans="1:5" x14ac:dyDescent="0.25">
      <c r="A320" t="s">
        <v>641</v>
      </c>
      <c r="B320" t="s">
        <v>2567</v>
      </c>
      <c r="C320" t="s">
        <v>2567</v>
      </c>
      <c r="D320">
        <v>42.293495</v>
      </c>
      <c r="E320">
        <v>-89.630269999999996</v>
      </c>
    </row>
    <row r="321" spans="1:5" x14ac:dyDescent="0.25">
      <c r="A321" t="s">
        <v>643</v>
      </c>
      <c r="B321" t="s">
        <v>2432</v>
      </c>
      <c r="C321" t="s">
        <v>2432</v>
      </c>
      <c r="D321">
        <v>41.440935000000003</v>
      </c>
      <c r="E321">
        <v>-96.494819000000007</v>
      </c>
    </row>
    <row r="322" spans="1:5" x14ac:dyDescent="0.25">
      <c r="A322" t="s">
        <v>645</v>
      </c>
      <c r="B322" t="s">
        <v>2895</v>
      </c>
      <c r="C322" t="s">
        <v>2895</v>
      </c>
      <c r="D322">
        <v>41.349654000000001</v>
      </c>
      <c r="E322">
        <v>-83.118292999999994</v>
      </c>
    </row>
    <row r="323" spans="1:5" x14ac:dyDescent="0.25">
      <c r="A323" t="s">
        <v>647</v>
      </c>
      <c r="B323" t="s">
        <v>2628</v>
      </c>
      <c r="C323" t="s">
        <v>2628</v>
      </c>
      <c r="D323">
        <v>36.787754999999997</v>
      </c>
      <c r="E323">
        <v>-119.76111400000001</v>
      </c>
    </row>
    <row r="324" spans="1:5" x14ac:dyDescent="0.25">
      <c r="A324" t="s">
        <v>649</v>
      </c>
      <c r="B324" t="s">
        <v>2755</v>
      </c>
      <c r="C324" t="s">
        <v>2755</v>
      </c>
      <c r="D324">
        <v>33.982171000000001</v>
      </c>
      <c r="E324">
        <v>-86.013752999999994</v>
      </c>
    </row>
    <row r="325" spans="1:5" x14ac:dyDescent="0.25">
      <c r="A325" t="s">
        <v>651</v>
      </c>
      <c r="B325" t="s">
        <v>2233</v>
      </c>
      <c r="C325" t="s">
        <v>2233</v>
      </c>
      <c r="D325">
        <v>35.085467999999999</v>
      </c>
      <c r="E325">
        <v>-81.656738000000004</v>
      </c>
    </row>
    <row r="326" spans="1:5" x14ac:dyDescent="0.25">
      <c r="A326" t="s">
        <v>653</v>
      </c>
      <c r="B326" t="s">
        <v>2014</v>
      </c>
      <c r="C326" t="s">
        <v>2014</v>
      </c>
      <c r="D326">
        <v>29.656824</v>
      </c>
      <c r="E326">
        <v>-82.371036000000004</v>
      </c>
    </row>
    <row r="327" spans="1:5" x14ac:dyDescent="0.25">
      <c r="A327" t="s">
        <v>655</v>
      </c>
      <c r="B327" t="s">
        <v>2641</v>
      </c>
      <c r="C327" t="s">
        <v>2641</v>
      </c>
      <c r="D327">
        <v>34.262481000000001</v>
      </c>
      <c r="E327">
        <v>-83.855497</v>
      </c>
    </row>
    <row r="328" spans="1:5" x14ac:dyDescent="0.25">
      <c r="A328" t="s">
        <v>657</v>
      </c>
      <c r="B328" t="s">
        <v>2852</v>
      </c>
      <c r="C328" t="s">
        <v>2852</v>
      </c>
      <c r="D328">
        <v>33.629767000000001</v>
      </c>
      <c r="E328">
        <v>-97.136690000000002</v>
      </c>
    </row>
    <row r="329" spans="1:5" x14ac:dyDescent="0.25">
      <c r="A329" t="s">
        <v>659</v>
      </c>
      <c r="B329" t="s">
        <v>2224</v>
      </c>
      <c r="C329" t="s">
        <v>2224</v>
      </c>
      <c r="D329">
        <v>40.941848999999998</v>
      </c>
      <c r="E329">
        <v>-90.355829</v>
      </c>
    </row>
    <row r="330" spans="1:5" x14ac:dyDescent="0.25">
      <c r="A330" t="s">
        <v>661</v>
      </c>
      <c r="B330" t="s">
        <v>2891</v>
      </c>
      <c r="C330" t="s">
        <v>2891</v>
      </c>
      <c r="D330">
        <v>35.521124999999998</v>
      </c>
      <c r="E330">
        <v>-108.741057</v>
      </c>
    </row>
    <row r="331" spans="1:5" x14ac:dyDescent="0.25">
      <c r="A331" t="s">
        <v>663</v>
      </c>
      <c r="B331" t="s">
        <v>2338</v>
      </c>
      <c r="C331" t="s">
        <v>2338</v>
      </c>
      <c r="D331">
        <v>37.972332999999999</v>
      </c>
      <c r="E331">
        <v>-100.85287099999999</v>
      </c>
    </row>
    <row r="332" spans="1:5" x14ac:dyDescent="0.25">
      <c r="A332" t="s">
        <v>665</v>
      </c>
      <c r="B332" t="s">
        <v>2523</v>
      </c>
      <c r="C332" t="s">
        <v>2523</v>
      </c>
      <c r="D332">
        <v>38.926121000000002</v>
      </c>
      <c r="E332">
        <v>-119.736521</v>
      </c>
    </row>
    <row r="333" spans="1:5" x14ac:dyDescent="0.25">
      <c r="A333" t="s">
        <v>667</v>
      </c>
      <c r="B333" t="s">
        <v>2429</v>
      </c>
      <c r="C333" t="s">
        <v>2429</v>
      </c>
      <c r="D333">
        <v>33.364640999999999</v>
      </c>
      <c r="E333">
        <v>-79.298222999999993</v>
      </c>
    </row>
    <row r="334" spans="1:5" x14ac:dyDescent="0.25">
      <c r="A334" t="s">
        <v>669</v>
      </c>
      <c r="B334" t="s">
        <v>2540</v>
      </c>
      <c r="C334" t="s">
        <v>2540</v>
      </c>
      <c r="D334">
        <v>39.830929300000001</v>
      </c>
      <c r="E334">
        <v>-77.231095499999995</v>
      </c>
    </row>
    <row r="335" spans="1:5" x14ac:dyDescent="0.25">
      <c r="A335" t="s">
        <v>671</v>
      </c>
      <c r="B335" t="s">
        <v>2649</v>
      </c>
      <c r="C335" t="s">
        <v>2649</v>
      </c>
      <c r="D335">
        <v>44.273570999999997</v>
      </c>
      <c r="E335">
        <v>-105.482517</v>
      </c>
    </row>
    <row r="336" spans="1:5" x14ac:dyDescent="0.25">
      <c r="A336" t="s">
        <v>673</v>
      </c>
      <c r="B336" t="s">
        <v>1974</v>
      </c>
      <c r="C336" t="s">
        <v>1974</v>
      </c>
      <c r="D336">
        <v>36.997889000000001</v>
      </c>
      <c r="E336">
        <v>-85.925425000000004</v>
      </c>
    </row>
    <row r="337" spans="1:5" x14ac:dyDescent="0.25">
      <c r="A337" t="s">
        <v>675</v>
      </c>
      <c r="B337" t="s">
        <v>2589</v>
      </c>
      <c r="C337" t="s">
        <v>2589</v>
      </c>
      <c r="D337">
        <v>43.321328999999999</v>
      </c>
      <c r="E337">
        <v>-73.654038999999997</v>
      </c>
    </row>
    <row r="338" spans="1:5" x14ac:dyDescent="0.25">
      <c r="A338" t="s">
        <v>677</v>
      </c>
      <c r="B338" t="s">
        <v>2016</v>
      </c>
      <c r="C338" t="s">
        <v>2016</v>
      </c>
      <c r="D338">
        <v>42.993676000000001</v>
      </c>
      <c r="E338">
        <v>-74.388959</v>
      </c>
    </row>
    <row r="339" spans="1:5" x14ac:dyDescent="0.25">
      <c r="A339" t="s">
        <v>679</v>
      </c>
      <c r="B339" t="s">
        <v>2781</v>
      </c>
      <c r="C339" t="s">
        <v>2781</v>
      </c>
      <c r="D339">
        <v>35.387238000000004</v>
      </c>
      <c r="E339">
        <v>-77.983388000000005</v>
      </c>
    </row>
    <row r="340" spans="1:5" x14ac:dyDescent="0.25">
      <c r="A340" t="s">
        <v>681</v>
      </c>
      <c r="B340" t="s">
        <v>2464</v>
      </c>
      <c r="C340" t="s">
        <v>2464</v>
      </c>
      <c r="D340">
        <v>32.444527999999998</v>
      </c>
      <c r="E340">
        <v>-97.759962000000002</v>
      </c>
    </row>
    <row r="341" spans="1:5" x14ac:dyDescent="0.25">
      <c r="A341" t="s">
        <v>683</v>
      </c>
      <c r="B341" t="s">
        <v>2193</v>
      </c>
      <c r="C341" t="s">
        <v>2193</v>
      </c>
      <c r="D341">
        <v>47.906424999999999</v>
      </c>
      <c r="E341">
        <v>-97.057269000000005</v>
      </c>
    </row>
    <row r="342" spans="1:5" x14ac:dyDescent="0.25">
      <c r="A342" t="s">
        <v>685</v>
      </c>
      <c r="B342" t="s">
        <v>1982</v>
      </c>
      <c r="C342" t="s">
        <v>1982</v>
      </c>
      <c r="D342">
        <v>40.925749000000003</v>
      </c>
      <c r="E342">
        <v>-98.354755999999995</v>
      </c>
    </row>
    <row r="343" spans="1:5" x14ac:dyDescent="0.25">
      <c r="A343" t="s">
        <v>687</v>
      </c>
      <c r="B343" t="s">
        <v>2767</v>
      </c>
      <c r="C343" t="s">
        <v>2767</v>
      </c>
      <c r="D343">
        <v>39.089089999999999</v>
      </c>
      <c r="E343">
        <v>-108.567375</v>
      </c>
    </row>
    <row r="344" spans="1:5" x14ac:dyDescent="0.25">
      <c r="A344" t="s">
        <v>689</v>
      </c>
      <c r="B344" t="s">
        <v>2980</v>
      </c>
      <c r="C344" t="s">
        <v>2163</v>
      </c>
      <c r="D344">
        <v>42.942856999999997</v>
      </c>
      <c r="E344">
        <v>-85.668599999999998</v>
      </c>
    </row>
    <row r="345" spans="1:5" x14ac:dyDescent="0.25">
      <c r="A345" t="s">
        <v>693</v>
      </c>
      <c r="B345" t="s">
        <v>2514</v>
      </c>
      <c r="C345" t="s">
        <v>2514</v>
      </c>
      <c r="D345">
        <v>42.429803999999997</v>
      </c>
      <c r="E345">
        <v>-123.32170499999999</v>
      </c>
    </row>
    <row r="346" spans="1:5" x14ac:dyDescent="0.25">
      <c r="A346" t="s">
        <v>691</v>
      </c>
      <c r="B346" t="s">
        <v>2323</v>
      </c>
      <c r="C346" t="s">
        <v>2323</v>
      </c>
      <c r="D346">
        <v>35.159998999999999</v>
      </c>
      <c r="E346">
        <v>-107.84804200000001</v>
      </c>
    </row>
    <row r="347" spans="1:5" x14ac:dyDescent="0.25">
      <c r="A347" t="s">
        <v>695</v>
      </c>
      <c r="B347" t="s">
        <v>2362</v>
      </c>
      <c r="C347" t="s">
        <v>2362</v>
      </c>
      <c r="D347">
        <v>38.368091999999997</v>
      </c>
      <c r="E347">
        <v>-98.777647999999999</v>
      </c>
    </row>
    <row r="348" spans="1:5" x14ac:dyDescent="0.25">
      <c r="A348" t="s">
        <v>697</v>
      </c>
      <c r="B348" t="s">
        <v>1987</v>
      </c>
      <c r="C348" t="s">
        <v>1987</v>
      </c>
      <c r="D348">
        <v>47.501365</v>
      </c>
      <c r="E348">
        <v>-111.284285</v>
      </c>
    </row>
    <row r="349" spans="1:5" x14ac:dyDescent="0.25">
      <c r="A349" t="s">
        <v>699</v>
      </c>
      <c r="B349" t="s">
        <v>2034</v>
      </c>
      <c r="C349" t="s">
        <v>2034</v>
      </c>
      <c r="D349">
        <v>40.404426999999998</v>
      </c>
      <c r="E349">
        <v>-104.731568</v>
      </c>
    </row>
    <row r="350" spans="1:5" x14ac:dyDescent="0.25">
      <c r="A350" t="s">
        <v>701</v>
      </c>
      <c r="B350" t="s">
        <v>2889</v>
      </c>
      <c r="C350" t="s">
        <v>2889</v>
      </c>
      <c r="D350">
        <v>44.507213999999998</v>
      </c>
      <c r="E350">
        <v>-88.039502999999996</v>
      </c>
    </row>
    <row r="351" spans="1:5" x14ac:dyDescent="0.25">
      <c r="A351" t="s">
        <v>703</v>
      </c>
      <c r="B351" t="s">
        <v>2216</v>
      </c>
      <c r="C351" t="s">
        <v>2216</v>
      </c>
      <c r="D351">
        <v>36.166786999999999</v>
      </c>
      <c r="E351">
        <v>-82.809871999999999</v>
      </c>
    </row>
    <row r="352" spans="1:5" x14ac:dyDescent="0.25">
      <c r="A352" t="s">
        <v>705</v>
      </c>
      <c r="B352" t="s">
        <v>2981</v>
      </c>
      <c r="C352" t="s">
        <v>2661</v>
      </c>
      <c r="D352">
        <v>36.097301999999999</v>
      </c>
      <c r="E352">
        <v>-79.843952999999999</v>
      </c>
    </row>
    <row r="353" spans="1:5" x14ac:dyDescent="0.25">
      <c r="A353" t="s">
        <v>707</v>
      </c>
      <c r="B353" t="s">
        <v>2677</v>
      </c>
      <c r="C353" t="s">
        <v>2677</v>
      </c>
      <c r="D353">
        <v>39.341455000000003</v>
      </c>
      <c r="E353">
        <v>-85.485296000000005</v>
      </c>
    </row>
    <row r="354" spans="1:5" x14ac:dyDescent="0.25">
      <c r="A354" t="s">
        <v>715</v>
      </c>
      <c r="B354" t="s">
        <v>2982</v>
      </c>
      <c r="C354" t="s">
        <v>2177</v>
      </c>
      <c r="D354">
        <v>34.844414</v>
      </c>
      <c r="E354">
        <v>-82.442353999999995</v>
      </c>
    </row>
    <row r="355" spans="1:5" x14ac:dyDescent="0.25">
      <c r="A355" t="s">
        <v>709</v>
      </c>
      <c r="B355" t="s">
        <v>2474</v>
      </c>
      <c r="C355" t="s">
        <v>2474</v>
      </c>
      <c r="D355">
        <v>33.398569999999999</v>
      </c>
      <c r="E355">
        <v>-91.038777999999994</v>
      </c>
    </row>
    <row r="356" spans="1:5" x14ac:dyDescent="0.25">
      <c r="A356" t="s">
        <v>711</v>
      </c>
      <c r="B356" t="s">
        <v>2248</v>
      </c>
      <c r="C356" t="s">
        <v>2248</v>
      </c>
      <c r="D356">
        <v>35.582954999999998</v>
      </c>
      <c r="E356">
        <v>-77.370517000000007</v>
      </c>
    </row>
    <row r="357" spans="1:5" x14ac:dyDescent="0.25">
      <c r="A357" t="s">
        <v>713</v>
      </c>
      <c r="B357" t="s">
        <v>2051</v>
      </c>
      <c r="C357" t="s">
        <v>2051</v>
      </c>
      <c r="D357">
        <v>40.103991999999998</v>
      </c>
      <c r="E357">
        <v>-84.62491</v>
      </c>
    </row>
    <row r="358" spans="1:5" x14ac:dyDescent="0.25">
      <c r="A358" t="s">
        <v>717</v>
      </c>
      <c r="B358" t="s">
        <v>2774</v>
      </c>
      <c r="C358" t="s">
        <v>2774</v>
      </c>
      <c r="D358">
        <v>33.512656</v>
      </c>
      <c r="E358">
        <v>-90.174087999999998</v>
      </c>
    </row>
    <row r="359" spans="1:5" x14ac:dyDescent="0.25">
      <c r="A359" t="s">
        <v>719</v>
      </c>
      <c r="B359" t="s">
        <v>2015</v>
      </c>
      <c r="C359" t="s">
        <v>2015</v>
      </c>
      <c r="D359">
        <v>34.204903999999999</v>
      </c>
      <c r="E359">
        <v>-82.168387999999993</v>
      </c>
    </row>
    <row r="360" spans="1:5" x14ac:dyDescent="0.25">
      <c r="A360" t="s">
        <v>721</v>
      </c>
      <c r="B360" t="s">
        <v>2192</v>
      </c>
      <c r="C360" t="s">
        <v>2192</v>
      </c>
      <c r="D360">
        <v>33.763393999999998</v>
      </c>
      <c r="E360">
        <v>-89.806540999999996</v>
      </c>
    </row>
    <row r="361" spans="1:5" x14ac:dyDescent="0.25">
      <c r="A361" t="s">
        <v>723</v>
      </c>
      <c r="B361" t="s">
        <v>2045</v>
      </c>
      <c r="C361" t="s">
        <v>2045</v>
      </c>
      <c r="D361">
        <v>17.979206999999999</v>
      </c>
      <c r="E361">
        <v>-66.093808999999993</v>
      </c>
    </row>
    <row r="362" spans="1:5" x14ac:dyDescent="0.25">
      <c r="A362" t="s">
        <v>725</v>
      </c>
      <c r="B362" t="s">
        <v>2983</v>
      </c>
      <c r="C362" t="s">
        <v>2498</v>
      </c>
      <c r="D362">
        <v>30.401275999999999</v>
      </c>
      <c r="E362">
        <v>-89.023788999999994</v>
      </c>
    </row>
    <row r="363" spans="1:5" x14ac:dyDescent="0.25">
      <c r="A363" t="s">
        <v>727</v>
      </c>
      <c r="B363" t="s">
        <v>1981</v>
      </c>
      <c r="C363" t="s">
        <v>1981</v>
      </c>
      <c r="D363">
        <v>36.688116999999998</v>
      </c>
      <c r="E363">
        <v>-101.474537</v>
      </c>
    </row>
    <row r="364" spans="1:5" x14ac:dyDescent="0.25">
      <c r="A364" t="s">
        <v>729</v>
      </c>
      <c r="B364" t="s">
        <v>2984</v>
      </c>
      <c r="C364" t="s">
        <v>2298</v>
      </c>
      <c r="D364">
        <v>39.421717000000001</v>
      </c>
      <c r="E364">
        <v>-77.943430000000006</v>
      </c>
    </row>
    <row r="365" spans="1:5" x14ac:dyDescent="0.25">
      <c r="A365" t="s">
        <v>731</v>
      </c>
      <c r="B365" t="s">
        <v>2851</v>
      </c>
      <c r="C365" t="s">
        <v>2851</v>
      </c>
      <c r="D365">
        <v>30.492709999999999</v>
      </c>
      <c r="E365">
        <v>-90.481624999999994</v>
      </c>
    </row>
    <row r="366" spans="1:5" x14ac:dyDescent="0.25">
      <c r="A366" t="s">
        <v>733</v>
      </c>
      <c r="B366" t="s">
        <v>2985</v>
      </c>
      <c r="C366" t="s">
        <v>2813</v>
      </c>
      <c r="D366">
        <v>36.346251000000002</v>
      </c>
      <c r="E366">
        <v>-119.639307</v>
      </c>
    </row>
    <row r="367" spans="1:5" x14ac:dyDescent="0.25">
      <c r="A367" t="s">
        <v>735</v>
      </c>
      <c r="B367" t="s">
        <v>2602</v>
      </c>
      <c r="C367" t="s">
        <v>2602</v>
      </c>
      <c r="D367">
        <v>39.709099000000002</v>
      </c>
      <c r="E367">
        <v>-91.389415999999997</v>
      </c>
    </row>
    <row r="368" spans="1:5" x14ac:dyDescent="0.25">
      <c r="A368" t="s">
        <v>737</v>
      </c>
      <c r="B368" t="s">
        <v>2076</v>
      </c>
      <c r="C368" t="s">
        <v>2076</v>
      </c>
      <c r="D368">
        <v>35.885036999999997</v>
      </c>
      <c r="E368">
        <v>-84.556988000000004</v>
      </c>
    </row>
    <row r="369" spans="1:5" x14ac:dyDescent="0.25">
      <c r="A369" t="s">
        <v>741</v>
      </c>
      <c r="B369" t="s">
        <v>2986</v>
      </c>
      <c r="C369" t="s">
        <v>2703</v>
      </c>
      <c r="D369">
        <v>40.246344999999998</v>
      </c>
      <c r="E369">
        <v>-76.867070999999996</v>
      </c>
    </row>
    <row r="370" spans="1:5" x14ac:dyDescent="0.25">
      <c r="A370" t="s">
        <v>739</v>
      </c>
      <c r="B370" t="s">
        <v>2135</v>
      </c>
      <c r="C370" t="s">
        <v>2135</v>
      </c>
      <c r="D370">
        <v>37.733752000000003</v>
      </c>
      <c r="E370">
        <v>-88.548961000000006</v>
      </c>
    </row>
    <row r="371" spans="1:5" x14ac:dyDescent="0.25">
      <c r="A371" t="s">
        <v>743</v>
      </c>
      <c r="B371" t="s">
        <v>2297</v>
      </c>
      <c r="C371" t="s">
        <v>2297</v>
      </c>
      <c r="D371">
        <v>36.242592000000002</v>
      </c>
      <c r="E371">
        <v>-93.117649999999998</v>
      </c>
    </row>
    <row r="372" spans="1:5" x14ac:dyDescent="0.25">
      <c r="A372" t="s">
        <v>745</v>
      </c>
      <c r="B372" t="s">
        <v>2028</v>
      </c>
      <c r="C372" t="s">
        <v>2028</v>
      </c>
      <c r="D372">
        <v>38.423791999999999</v>
      </c>
      <c r="E372">
        <v>-78.886021999999997</v>
      </c>
    </row>
    <row r="373" spans="1:5" x14ac:dyDescent="0.25">
      <c r="A373" t="s">
        <v>747</v>
      </c>
      <c r="B373" t="s">
        <v>2987</v>
      </c>
      <c r="C373" t="s">
        <v>2713</v>
      </c>
      <c r="D373">
        <v>41.740122</v>
      </c>
      <c r="E373">
        <v>-72.698830000000001</v>
      </c>
    </row>
    <row r="374" spans="1:5" x14ac:dyDescent="0.25">
      <c r="A374" t="s">
        <v>749</v>
      </c>
      <c r="B374" t="s">
        <v>1996</v>
      </c>
      <c r="C374" t="s">
        <v>1996</v>
      </c>
      <c r="D374">
        <v>40.592562999999998</v>
      </c>
      <c r="E374">
        <v>-98.396580999999998</v>
      </c>
    </row>
    <row r="375" spans="1:5" x14ac:dyDescent="0.25">
      <c r="A375" t="s">
        <v>751</v>
      </c>
      <c r="B375" t="s">
        <v>2050</v>
      </c>
      <c r="C375" t="s">
        <v>2050</v>
      </c>
      <c r="D375">
        <v>31.318542000000001</v>
      </c>
      <c r="E375">
        <v>-89.343147000000002</v>
      </c>
    </row>
    <row r="376" spans="1:5" x14ac:dyDescent="0.25">
      <c r="A376" t="s">
        <v>753</v>
      </c>
      <c r="B376" t="s">
        <v>2654</v>
      </c>
      <c r="C376" t="s">
        <v>2654</v>
      </c>
      <c r="D376">
        <v>48.544609999999999</v>
      </c>
      <c r="E376">
        <v>-109.680469</v>
      </c>
    </row>
    <row r="377" spans="1:5" x14ac:dyDescent="0.25">
      <c r="A377" t="s">
        <v>755</v>
      </c>
      <c r="B377" t="s">
        <v>2906</v>
      </c>
      <c r="C377" t="s">
        <v>2906</v>
      </c>
      <c r="D377">
        <v>38.872959999999999</v>
      </c>
      <c r="E377">
        <v>-99.312066999999999</v>
      </c>
    </row>
    <row r="378" spans="1:5" x14ac:dyDescent="0.25">
      <c r="A378" t="s">
        <v>757</v>
      </c>
      <c r="B378" t="s">
        <v>2525</v>
      </c>
      <c r="C378" t="s">
        <v>2525</v>
      </c>
      <c r="D378">
        <v>40.502130999999999</v>
      </c>
      <c r="E378">
        <v>-111.42259799999999</v>
      </c>
    </row>
    <row r="379" spans="1:5" x14ac:dyDescent="0.25">
      <c r="A379" t="s">
        <v>761</v>
      </c>
      <c r="B379" t="s">
        <v>2988</v>
      </c>
      <c r="C379" t="s">
        <v>2688</v>
      </c>
      <c r="D379">
        <v>34.541632</v>
      </c>
      <c r="E379">
        <v>-90.633668</v>
      </c>
    </row>
    <row r="380" spans="1:5" x14ac:dyDescent="0.25">
      <c r="A380" t="s">
        <v>759</v>
      </c>
      <c r="B380" t="s">
        <v>2452</v>
      </c>
      <c r="C380" t="s">
        <v>2452</v>
      </c>
      <c r="D380">
        <v>46.614108999999999</v>
      </c>
      <c r="E380">
        <v>-111.99345599999999</v>
      </c>
    </row>
    <row r="381" spans="1:5" x14ac:dyDescent="0.25">
      <c r="A381" t="s">
        <v>763</v>
      </c>
      <c r="B381" t="s">
        <v>2502</v>
      </c>
      <c r="C381" t="s">
        <v>2502</v>
      </c>
      <c r="D381">
        <v>36.31653</v>
      </c>
      <c r="E381">
        <v>-78.402558999999997</v>
      </c>
    </row>
    <row r="382" spans="1:5" x14ac:dyDescent="0.25">
      <c r="A382" t="s">
        <v>765</v>
      </c>
      <c r="B382" t="s">
        <v>2559</v>
      </c>
      <c r="C382" t="s">
        <v>2559</v>
      </c>
      <c r="D382">
        <v>34.825597000000002</v>
      </c>
      <c r="E382">
        <v>-102.39913799999999</v>
      </c>
    </row>
    <row r="383" spans="1:5" x14ac:dyDescent="0.25">
      <c r="A383" t="s">
        <v>767</v>
      </c>
      <c r="B383" t="s">
        <v>2989</v>
      </c>
      <c r="C383" t="s">
        <v>2648</v>
      </c>
      <c r="D383">
        <v>35.757095999999997</v>
      </c>
      <c r="E383">
        <v>-81.418847</v>
      </c>
    </row>
    <row r="384" spans="1:5" x14ac:dyDescent="0.25">
      <c r="A384" t="s">
        <v>769</v>
      </c>
      <c r="B384" t="s">
        <v>2699</v>
      </c>
      <c r="C384" t="s">
        <v>2699</v>
      </c>
      <c r="D384">
        <v>19.699591000000002</v>
      </c>
      <c r="E384">
        <v>-155.085319</v>
      </c>
    </row>
    <row r="385" spans="1:5" x14ac:dyDescent="0.25">
      <c r="A385" t="s">
        <v>771</v>
      </c>
      <c r="B385" t="s">
        <v>2990</v>
      </c>
      <c r="C385" t="s">
        <v>1993</v>
      </c>
      <c r="D385">
        <v>32.155558999999997</v>
      </c>
      <c r="E385">
        <v>-80.748418999999998</v>
      </c>
    </row>
    <row r="386" spans="1:5" x14ac:dyDescent="0.25">
      <c r="A386" t="s">
        <v>773</v>
      </c>
      <c r="B386" t="s">
        <v>2991</v>
      </c>
      <c r="C386" t="s">
        <v>2554</v>
      </c>
      <c r="D386">
        <v>31.823467999999998</v>
      </c>
      <c r="E386">
        <v>-81.617172999999994</v>
      </c>
    </row>
    <row r="387" spans="1:5" x14ac:dyDescent="0.25">
      <c r="A387" t="s">
        <v>775</v>
      </c>
      <c r="B387" t="s">
        <v>2737</v>
      </c>
      <c r="C387" t="s">
        <v>2737</v>
      </c>
      <c r="D387">
        <v>32.730953999999997</v>
      </c>
      <c r="E387">
        <v>-103.137666</v>
      </c>
    </row>
    <row r="388" spans="1:5" x14ac:dyDescent="0.25">
      <c r="A388" t="s">
        <v>777</v>
      </c>
      <c r="B388" t="s">
        <v>2992</v>
      </c>
      <c r="C388" t="s">
        <v>2106</v>
      </c>
      <c r="D388">
        <v>42.801448999999998</v>
      </c>
      <c r="E388">
        <v>-86.103917999999993</v>
      </c>
    </row>
    <row r="389" spans="1:5" x14ac:dyDescent="0.25">
      <c r="A389" t="s">
        <v>779</v>
      </c>
      <c r="B389" t="s">
        <v>2235</v>
      </c>
      <c r="C389" t="s">
        <v>2235</v>
      </c>
      <c r="D389">
        <v>28.886828999999999</v>
      </c>
      <c r="E389">
        <v>-82.430749000000006</v>
      </c>
    </row>
    <row r="390" spans="1:5" x14ac:dyDescent="0.25">
      <c r="A390" t="s">
        <v>781</v>
      </c>
      <c r="B390" t="s">
        <v>2314</v>
      </c>
      <c r="C390" t="s">
        <v>2314</v>
      </c>
      <c r="D390">
        <v>21.306944399999999</v>
      </c>
      <c r="E390">
        <v>-157.8583333</v>
      </c>
    </row>
    <row r="391" spans="1:5" x14ac:dyDescent="0.25">
      <c r="A391" t="s">
        <v>783</v>
      </c>
      <c r="B391" t="s">
        <v>2806</v>
      </c>
      <c r="C391" t="s">
        <v>2806</v>
      </c>
      <c r="D391">
        <v>45.706902999999997</v>
      </c>
      <c r="E391">
        <v>-121.52416100000001</v>
      </c>
    </row>
    <row r="392" spans="1:5" x14ac:dyDescent="0.25">
      <c r="A392" t="s">
        <v>785</v>
      </c>
      <c r="B392" t="s">
        <v>2771</v>
      </c>
      <c r="C392" t="s">
        <v>2771</v>
      </c>
      <c r="D392">
        <v>33.664172000000001</v>
      </c>
      <c r="E392">
        <v>-93.592680000000001</v>
      </c>
    </row>
    <row r="393" spans="1:5" x14ac:dyDescent="0.25">
      <c r="A393" t="s">
        <v>787</v>
      </c>
      <c r="B393" t="s">
        <v>2184</v>
      </c>
      <c r="C393" t="s">
        <v>2184</v>
      </c>
      <c r="D393">
        <v>34.471214000000003</v>
      </c>
      <c r="E393">
        <v>-93.079474000000005</v>
      </c>
    </row>
    <row r="394" spans="1:5" x14ac:dyDescent="0.25">
      <c r="A394" t="s">
        <v>789</v>
      </c>
      <c r="B394" t="s">
        <v>2718</v>
      </c>
      <c r="C394" t="s">
        <v>2718</v>
      </c>
      <c r="D394">
        <v>47.115178</v>
      </c>
      <c r="E394">
        <v>-88.584052999999997</v>
      </c>
    </row>
    <row r="395" spans="1:5" x14ac:dyDescent="0.25">
      <c r="A395" t="s">
        <v>791</v>
      </c>
      <c r="B395" t="s">
        <v>2993</v>
      </c>
      <c r="C395" t="s">
        <v>2883</v>
      </c>
      <c r="D395">
        <v>29.669589999999999</v>
      </c>
      <c r="E395">
        <v>-90.754108000000002</v>
      </c>
    </row>
    <row r="396" spans="1:5" x14ac:dyDescent="0.25">
      <c r="A396" t="s">
        <v>793</v>
      </c>
      <c r="B396" t="s">
        <v>2994</v>
      </c>
      <c r="C396" t="s">
        <v>2246</v>
      </c>
      <c r="D396">
        <v>29.784307999999999</v>
      </c>
      <c r="E396">
        <v>-95.393530999999996</v>
      </c>
    </row>
    <row r="397" spans="1:5" x14ac:dyDescent="0.25">
      <c r="A397" t="s">
        <v>795</v>
      </c>
      <c r="B397" t="s">
        <v>2334</v>
      </c>
      <c r="C397" t="s">
        <v>2334</v>
      </c>
      <c r="D397">
        <v>42.271819999999998</v>
      </c>
      <c r="E397">
        <v>-73.763698000000005</v>
      </c>
    </row>
    <row r="398" spans="1:5" x14ac:dyDescent="0.25">
      <c r="A398" t="s">
        <v>797</v>
      </c>
      <c r="B398" t="s">
        <v>2152</v>
      </c>
      <c r="C398" t="s">
        <v>2152</v>
      </c>
      <c r="D398">
        <v>35.817548000000002</v>
      </c>
      <c r="E398">
        <v>-88.898690000000002</v>
      </c>
    </row>
    <row r="399" spans="1:5" x14ac:dyDescent="0.25">
      <c r="A399" t="s">
        <v>799</v>
      </c>
      <c r="B399" t="s">
        <v>2526</v>
      </c>
      <c r="C399" t="s">
        <v>2526</v>
      </c>
      <c r="D399">
        <v>40.491267000000001</v>
      </c>
      <c r="E399">
        <v>-78.023703999999995</v>
      </c>
    </row>
    <row r="400" spans="1:5" x14ac:dyDescent="0.25">
      <c r="A400" t="s">
        <v>803</v>
      </c>
      <c r="B400" t="s">
        <v>2995</v>
      </c>
      <c r="C400" t="s">
        <v>2317</v>
      </c>
      <c r="D400">
        <v>38.412838999999998</v>
      </c>
      <c r="E400">
        <v>-82.440797000000003</v>
      </c>
    </row>
    <row r="401" spans="1:5" x14ac:dyDescent="0.25">
      <c r="A401" t="s">
        <v>801</v>
      </c>
      <c r="B401" t="s">
        <v>2147</v>
      </c>
      <c r="C401" t="s">
        <v>2147</v>
      </c>
      <c r="D401">
        <v>40.884225999999998</v>
      </c>
      <c r="E401">
        <v>-85.501075</v>
      </c>
    </row>
    <row r="402" spans="1:5" x14ac:dyDescent="0.25">
      <c r="A402" t="s">
        <v>805</v>
      </c>
      <c r="B402" t="s">
        <v>2040</v>
      </c>
      <c r="C402" t="s">
        <v>2040</v>
      </c>
      <c r="D402">
        <v>34.741669000000002</v>
      </c>
      <c r="E402">
        <v>-86.639233000000004</v>
      </c>
    </row>
    <row r="403" spans="1:5" x14ac:dyDescent="0.25">
      <c r="A403" t="s">
        <v>807</v>
      </c>
      <c r="B403" t="s">
        <v>2414</v>
      </c>
      <c r="C403" t="s">
        <v>2414</v>
      </c>
      <c r="D403">
        <v>30.710018999999999</v>
      </c>
      <c r="E403">
        <v>-95.544290000000004</v>
      </c>
    </row>
    <row r="404" spans="1:5" x14ac:dyDescent="0.25">
      <c r="A404" t="s">
        <v>809</v>
      </c>
      <c r="B404" t="s">
        <v>2083</v>
      </c>
      <c r="C404" t="s">
        <v>2083</v>
      </c>
      <c r="D404">
        <v>44.363506999999998</v>
      </c>
      <c r="E404">
        <v>-98.221581999999998</v>
      </c>
    </row>
    <row r="405" spans="1:5" x14ac:dyDescent="0.25">
      <c r="A405" t="s">
        <v>811</v>
      </c>
      <c r="B405" t="s">
        <v>2101</v>
      </c>
      <c r="C405" t="s">
        <v>2101</v>
      </c>
      <c r="D405">
        <v>38.067850999999997</v>
      </c>
      <c r="E405">
        <v>-97.914304000000001</v>
      </c>
    </row>
    <row r="406" spans="1:5" x14ac:dyDescent="0.25">
      <c r="A406" t="s">
        <v>813</v>
      </c>
      <c r="B406" t="s">
        <v>2454</v>
      </c>
      <c r="C406" t="s">
        <v>2454</v>
      </c>
      <c r="D406">
        <v>44.889510000000001</v>
      </c>
      <c r="E406">
        <v>-94.377431999999999</v>
      </c>
    </row>
    <row r="407" spans="1:5" x14ac:dyDescent="0.25">
      <c r="A407" t="s">
        <v>815</v>
      </c>
      <c r="B407" t="s">
        <v>2481</v>
      </c>
      <c r="C407" t="s">
        <v>2481</v>
      </c>
      <c r="D407">
        <v>43.495176999999998</v>
      </c>
      <c r="E407">
        <v>-112.00085</v>
      </c>
    </row>
    <row r="408" spans="1:5" x14ac:dyDescent="0.25">
      <c r="A408" t="s">
        <v>817</v>
      </c>
      <c r="B408" t="s">
        <v>2617</v>
      </c>
      <c r="C408" t="s">
        <v>2617</v>
      </c>
      <c r="D408">
        <v>40.612625000000001</v>
      </c>
      <c r="E408">
        <v>-79.159515999999996</v>
      </c>
    </row>
    <row r="409" spans="1:5" x14ac:dyDescent="0.25">
      <c r="A409" t="s">
        <v>819</v>
      </c>
      <c r="B409" t="s">
        <v>2996</v>
      </c>
      <c r="C409" t="s">
        <v>2824</v>
      </c>
      <c r="D409">
        <v>39.811261999999999</v>
      </c>
      <c r="E409">
        <v>-86.145521000000002</v>
      </c>
    </row>
    <row r="410" spans="1:5" x14ac:dyDescent="0.25">
      <c r="A410" t="s">
        <v>821</v>
      </c>
      <c r="B410" t="s">
        <v>2907</v>
      </c>
      <c r="C410" t="s">
        <v>2907</v>
      </c>
      <c r="D410">
        <v>33.446629999999999</v>
      </c>
      <c r="E410">
        <v>-90.647373000000002</v>
      </c>
    </row>
    <row r="411" spans="1:5" x14ac:dyDescent="0.25">
      <c r="A411" t="s">
        <v>823</v>
      </c>
      <c r="B411" t="s">
        <v>2244</v>
      </c>
      <c r="C411" t="s">
        <v>2244</v>
      </c>
      <c r="D411">
        <v>41.681319999999999</v>
      </c>
      <c r="E411">
        <v>-91.558532</v>
      </c>
    </row>
    <row r="412" spans="1:5" x14ac:dyDescent="0.25">
      <c r="A412" t="s">
        <v>825</v>
      </c>
      <c r="B412" t="s">
        <v>2404</v>
      </c>
      <c r="C412" t="s">
        <v>2404</v>
      </c>
      <c r="D412">
        <v>45.803707000000003</v>
      </c>
      <c r="E412">
        <v>-88.035155000000003</v>
      </c>
    </row>
    <row r="413" spans="1:5" x14ac:dyDescent="0.25">
      <c r="A413" t="s">
        <v>827</v>
      </c>
      <c r="B413" t="s">
        <v>2566</v>
      </c>
      <c r="C413" t="s">
        <v>2566</v>
      </c>
      <c r="D413">
        <v>42.460464000000002</v>
      </c>
      <c r="E413">
        <v>-76.479151999999999</v>
      </c>
    </row>
    <row r="414" spans="1:5" x14ac:dyDescent="0.25">
      <c r="A414" t="s">
        <v>829</v>
      </c>
      <c r="B414" t="s">
        <v>2058</v>
      </c>
      <c r="C414" t="s">
        <v>2058</v>
      </c>
      <c r="D414">
        <v>42.245139000000002</v>
      </c>
      <c r="E414">
        <v>-84.410285000000002</v>
      </c>
    </row>
    <row r="415" spans="1:5" x14ac:dyDescent="0.25">
      <c r="A415" t="s">
        <v>831</v>
      </c>
      <c r="B415" t="s">
        <v>2071</v>
      </c>
      <c r="C415" t="s">
        <v>2071</v>
      </c>
      <c r="D415">
        <v>32.327708999999999</v>
      </c>
      <c r="E415">
        <v>-90.156689</v>
      </c>
    </row>
    <row r="416" spans="1:5" x14ac:dyDescent="0.25">
      <c r="A416" t="s">
        <v>833</v>
      </c>
      <c r="B416" t="s">
        <v>2119</v>
      </c>
      <c r="C416" t="s">
        <v>2119</v>
      </c>
      <c r="D416">
        <v>35.658448999999997</v>
      </c>
      <c r="E416">
        <v>-88.837397999999993</v>
      </c>
    </row>
    <row r="417" spans="1:5" x14ac:dyDescent="0.25">
      <c r="A417" t="s">
        <v>835</v>
      </c>
      <c r="B417" t="s">
        <v>2355</v>
      </c>
      <c r="C417" t="s">
        <v>2355</v>
      </c>
      <c r="D417">
        <v>43.472006</v>
      </c>
      <c r="E417">
        <v>-110.757114</v>
      </c>
    </row>
    <row r="418" spans="1:5" x14ac:dyDescent="0.25">
      <c r="A418" t="s">
        <v>837</v>
      </c>
      <c r="B418" t="s">
        <v>2186</v>
      </c>
      <c r="C418" t="s">
        <v>2186</v>
      </c>
      <c r="D418">
        <v>30.240148999999999</v>
      </c>
      <c r="E418">
        <v>-81.642722000000006</v>
      </c>
    </row>
    <row r="419" spans="1:5" x14ac:dyDescent="0.25">
      <c r="A419" t="s">
        <v>839</v>
      </c>
      <c r="B419" t="s">
        <v>2822</v>
      </c>
      <c r="C419" t="s">
        <v>2822</v>
      </c>
      <c r="D419">
        <v>39.729897999999999</v>
      </c>
      <c r="E419">
        <v>-90.235698999999997</v>
      </c>
    </row>
    <row r="420" spans="1:5" x14ac:dyDescent="0.25">
      <c r="A420" t="s">
        <v>841</v>
      </c>
      <c r="B420" t="s">
        <v>2376</v>
      </c>
      <c r="C420" t="s">
        <v>2376</v>
      </c>
      <c r="D420">
        <v>34.744120000000002</v>
      </c>
      <c r="E420">
        <v>-77.417711999999995</v>
      </c>
    </row>
    <row r="421" spans="1:5" x14ac:dyDescent="0.25">
      <c r="A421" t="s">
        <v>843</v>
      </c>
      <c r="B421" t="s">
        <v>2222</v>
      </c>
      <c r="C421" t="s">
        <v>2222</v>
      </c>
      <c r="D421">
        <v>31.960481000000001</v>
      </c>
      <c r="E421">
        <v>-95.264222000000004</v>
      </c>
    </row>
    <row r="422" spans="1:5" x14ac:dyDescent="0.25">
      <c r="A422" t="s">
        <v>847</v>
      </c>
      <c r="B422" t="s">
        <v>2997</v>
      </c>
      <c r="C422" t="s">
        <v>2001</v>
      </c>
      <c r="D422">
        <v>42.102361000000002</v>
      </c>
      <c r="E422">
        <v>-79.264398999999997</v>
      </c>
    </row>
    <row r="423" spans="1:5" x14ac:dyDescent="0.25">
      <c r="A423" t="s">
        <v>845</v>
      </c>
      <c r="B423" t="s">
        <v>2019</v>
      </c>
      <c r="C423" t="s">
        <v>2019</v>
      </c>
      <c r="D423">
        <v>46.913176999999997</v>
      </c>
      <c r="E423">
        <v>-98.698920999999999</v>
      </c>
    </row>
    <row r="424" spans="1:5" x14ac:dyDescent="0.25">
      <c r="A424" t="s">
        <v>849</v>
      </c>
      <c r="B424" t="s">
        <v>2759</v>
      </c>
      <c r="C424" t="s">
        <v>2759</v>
      </c>
      <c r="D424">
        <v>42.699722000000001</v>
      </c>
      <c r="E424">
        <v>-89.004329999999996</v>
      </c>
    </row>
    <row r="425" spans="1:5" x14ac:dyDescent="0.25">
      <c r="A425" t="s">
        <v>851</v>
      </c>
      <c r="B425" t="s">
        <v>2029</v>
      </c>
      <c r="C425" t="s">
        <v>2029</v>
      </c>
      <c r="D425">
        <v>38.396053999999999</v>
      </c>
      <c r="E425">
        <v>-86.946162999999999</v>
      </c>
    </row>
    <row r="426" spans="1:5" x14ac:dyDescent="0.25">
      <c r="A426" t="s">
        <v>853</v>
      </c>
      <c r="B426" t="s">
        <v>2350</v>
      </c>
      <c r="C426" t="s">
        <v>2350</v>
      </c>
      <c r="D426">
        <v>18.203088000000001</v>
      </c>
      <c r="E426">
        <v>-66.598511999999999</v>
      </c>
    </row>
    <row r="427" spans="1:5" x14ac:dyDescent="0.25">
      <c r="A427" t="s">
        <v>855</v>
      </c>
      <c r="B427" t="s">
        <v>2591</v>
      </c>
      <c r="C427" t="s">
        <v>2591</v>
      </c>
      <c r="D427">
        <v>38.576293</v>
      </c>
      <c r="E427">
        <v>-92.202957999999995</v>
      </c>
    </row>
    <row r="428" spans="1:5" x14ac:dyDescent="0.25">
      <c r="A428" t="s">
        <v>857</v>
      </c>
      <c r="B428" t="s">
        <v>2731</v>
      </c>
      <c r="C428" t="s">
        <v>2731</v>
      </c>
      <c r="D428">
        <v>30.229006999999999</v>
      </c>
      <c r="E428">
        <v>-92.653807999999998</v>
      </c>
    </row>
    <row r="429" spans="1:5" x14ac:dyDescent="0.25">
      <c r="A429" t="s">
        <v>859</v>
      </c>
      <c r="B429" t="s">
        <v>1980</v>
      </c>
      <c r="C429" t="s">
        <v>1980</v>
      </c>
      <c r="D429">
        <v>31.590738999999999</v>
      </c>
      <c r="E429">
        <v>-81.878878</v>
      </c>
    </row>
    <row r="430" spans="1:5" x14ac:dyDescent="0.25">
      <c r="A430" t="s">
        <v>861</v>
      </c>
      <c r="B430" t="s">
        <v>2899</v>
      </c>
      <c r="C430" t="s">
        <v>2899</v>
      </c>
      <c r="D430">
        <v>36.337715000000003</v>
      </c>
      <c r="E430">
        <v>-82.350994</v>
      </c>
    </row>
    <row r="431" spans="1:5" x14ac:dyDescent="0.25">
      <c r="A431" t="s">
        <v>863</v>
      </c>
      <c r="B431" t="s">
        <v>2418</v>
      </c>
      <c r="C431" t="s">
        <v>2418</v>
      </c>
      <c r="D431">
        <v>40.303142000000001</v>
      </c>
      <c r="E431">
        <v>-78.896776000000003</v>
      </c>
    </row>
    <row r="432" spans="1:5" x14ac:dyDescent="0.25">
      <c r="A432" t="s">
        <v>865</v>
      </c>
      <c r="B432" t="s">
        <v>2900</v>
      </c>
      <c r="C432" t="s">
        <v>2900</v>
      </c>
      <c r="D432">
        <v>35.831696000000001</v>
      </c>
      <c r="E432">
        <v>-90.686145999999994</v>
      </c>
    </row>
    <row r="433" spans="1:5" x14ac:dyDescent="0.25">
      <c r="A433" t="s">
        <v>867</v>
      </c>
      <c r="B433" t="s">
        <v>2663</v>
      </c>
      <c r="C433" t="s">
        <v>2663</v>
      </c>
      <c r="D433">
        <v>37.101211999999997</v>
      </c>
      <c r="E433">
        <v>-94.499217000000002</v>
      </c>
    </row>
    <row r="434" spans="1:5" x14ac:dyDescent="0.25">
      <c r="A434" t="s">
        <v>869</v>
      </c>
      <c r="B434" t="s">
        <v>2603</v>
      </c>
      <c r="C434" t="s">
        <v>2603</v>
      </c>
      <c r="D434">
        <v>58.385607999999998</v>
      </c>
      <c r="E434">
        <v>-134.59042600000001</v>
      </c>
    </row>
    <row r="435" spans="1:5" x14ac:dyDescent="0.25">
      <c r="A435" t="s">
        <v>871</v>
      </c>
      <c r="B435" t="s">
        <v>2998</v>
      </c>
      <c r="C435" t="s">
        <v>2312</v>
      </c>
      <c r="D435">
        <v>20.884613999999999</v>
      </c>
      <c r="E435">
        <v>-156.47974400000001</v>
      </c>
    </row>
    <row r="436" spans="1:5" x14ac:dyDescent="0.25">
      <c r="A436" t="s">
        <v>873</v>
      </c>
      <c r="B436" t="s">
        <v>2999</v>
      </c>
      <c r="C436" t="s">
        <v>2284</v>
      </c>
      <c r="D436">
        <v>42.250182000000002</v>
      </c>
      <c r="E436">
        <v>-85.592400999999995</v>
      </c>
    </row>
    <row r="437" spans="1:5" x14ac:dyDescent="0.25">
      <c r="A437" t="s">
        <v>875</v>
      </c>
      <c r="B437" t="s">
        <v>2281</v>
      </c>
      <c r="C437" t="s">
        <v>2281</v>
      </c>
      <c r="D437">
        <v>48.216321999999998</v>
      </c>
      <c r="E437">
        <v>-114.30175199999999</v>
      </c>
    </row>
    <row r="438" spans="1:5" x14ac:dyDescent="0.25">
      <c r="A438" t="s">
        <v>877</v>
      </c>
      <c r="B438" t="s">
        <v>3000</v>
      </c>
      <c r="C438" t="s">
        <v>1965</v>
      </c>
      <c r="D438">
        <v>41.150151999999999</v>
      </c>
      <c r="E438">
        <v>-87.862318999999999</v>
      </c>
    </row>
    <row r="439" spans="1:5" x14ac:dyDescent="0.25">
      <c r="A439" t="s">
        <v>879</v>
      </c>
      <c r="B439" t="s">
        <v>2225</v>
      </c>
      <c r="C439" t="s">
        <v>2225</v>
      </c>
      <c r="D439">
        <v>39.039791999999998</v>
      </c>
      <c r="E439">
        <v>-94.594897000000003</v>
      </c>
    </row>
    <row r="440" spans="1:5" x14ac:dyDescent="0.25">
      <c r="A440" t="s">
        <v>881</v>
      </c>
      <c r="B440" t="s">
        <v>2780</v>
      </c>
      <c r="C440" t="s">
        <v>2780</v>
      </c>
      <c r="D440">
        <v>22.092963000000001</v>
      </c>
      <c r="E440">
        <v>-159.35943499999999</v>
      </c>
    </row>
    <row r="441" spans="1:5" x14ac:dyDescent="0.25">
      <c r="A441" t="s">
        <v>883</v>
      </c>
      <c r="B441" t="s">
        <v>2065</v>
      </c>
      <c r="C441" t="s">
        <v>2065</v>
      </c>
      <c r="D441">
        <v>40.708787999999998</v>
      </c>
      <c r="E441">
        <v>-99.071434999999994</v>
      </c>
    </row>
    <row r="442" spans="1:5" x14ac:dyDescent="0.25">
      <c r="A442" t="s">
        <v>885</v>
      </c>
      <c r="B442" t="s">
        <v>2443</v>
      </c>
      <c r="C442" t="s">
        <v>2443</v>
      </c>
      <c r="D442">
        <v>42.939069000000003</v>
      </c>
      <c r="E442">
        <v>-72.288110000000003</v>
      </c>
    </row>
    <row r="443" spans="1:5" x14ac:dyDescent="0.25">
      <c r="A443" t="s">
        <v>887</v>
      </c>
      <c r="B443" t="s">
        <v>2345</v>
      </c>
      <c r="C443" t="s">
        <v>2345</v>
      </c>
      <c r="D443">
        <v>41.446815999999998</v>
      </c>
      <c r="E443">
        <v>-85.263722999999999</v>
      </c>
    </row>
    <row r="444" spans="1:5" x14ac:dyDescent="0.25">
      <c r="A444" t="s">
        <v>889</v>
      </c>
      <c r="B444" t="s">
        <v>2241</v>
      </c>
      <c r="C444" t="s">
        <v>2241</v>
      </c>
      <c r="D444">
        <v>36.240226</v>
      </c>
      <c r="E444">
        <v>-90.047219999999996</v>
      </c>
    </row>
    <row r="445" spans="1:5" x14ac:dyDescent="0.25">
      <c r="A445" t="s">
        <v>891</v>
      </c>
      <c r="B445" t="s">
        <v>3001</v>
      </c>
      <c r="C445" t="s">
        <v>2132</v>
      </c>
      <c r="D445">
        <v>46.236218000000001</v>
      </c>
      <c r="E445">
        <v>-119.195133</v>
      </c>
    </row>
    <row r="446" spans="1:5" x14ac:dyDescent="0.25">
      <c r="A446" t="s">
        <v>893</v>
      </c>
      <c r="B446" t="s">
        <v>2236</v>
      </c>
      <c r="C446" t="s">
        <v>2236</v>
      </c>
      <c r="D446">
        <v>30.052084000000001</v>
      </c>
      <c r="E446">
        <v>-99.159519000000003</v>
      </c>
    </row>
    <row r="447" spans="1:5" x14ac:dyDescent="0.25">
      <c r="A447" t="s">
        <v>895</v>
      </c>
      <c r="B447" t="s">
        <v>2056</v>
      </c>
      <c r="C447" t="s">
        <v>2056</v>
      </c>
      <c r="D447">
        <v>55.354205</v>
      </c>
      <c r="E447">
        <v>-131.643157</v>
      </c>
    </row>
    <row r="448" spans="1:5" x14ac:dyDescent="0.25">
      <c r="A448" t="s">
        <v>897</v>
      </c>
      <c r="B448" t="s">
        <v>2593</v>
      </c>
      <c r="C448" t="s">
        <v>2593</v>
      </c>
      <c r="D448">
        <v>24.569654</v>
      </c>
      <c r="E448">
        <v>-81.751371000000006</v>
      </c>
    </row>
    <row r="449" spans="1:5" x14ac:dyDescent="0.25">
      <c r="A449" t="s">
        <v>899</v>
      </c>
      <c r="B449" t="s">
        <v>2212</v>
      </c>
      <c r="C449" t="s">
        <v>2212</v>
      </c>
      <c r="D449">
        <v>36.107666999999999</v>
      </c>
      <c r="E449">
        <v>-75.733198999999999</v>
      </c>
    </row>
    <row r="450" spans="1:5" x14ac:dyDescent="0.25">
      <c r="A450" t="s">
        <v>901</v>
      </c>
      <c r="B450" t="s">
        <v>3002</v>
      </c>
      <c r="C450" t="s">
        <v>2835</v>
      </c>
      <c r="D450">
        <v>31.094566</v>
      </c>
      <c r="E450">
        <v>-97.751581000000002</v>
      </c>
    </row>
    <row r="451" spans="1:5" x14ac:dyDescent="0.25">
      <c r="A451" t="s">
        <v>903</v>
      </c>
      <c r="B451" t="s">
        <v>3003</v>
      </c>
      <c r="C451" t="s">
        <v>2702</v>
      </c>
      <c r="D451">
        <v>36.520527000000001</v>
      </c>
      <c r="E451">
        <v>-82.547548000000006</v>
      </c>
    </row>
    <row r="452" spans="1:5" x14ac:dyDescent="0.25">
      <c r="A452" t="s">
        <v>905</v>
      </c>
      <c r="B452" t="s">
        <v>2740</v>
      </c>
      <c r="C452" t="s">
        <v>2740</v>
      </c>
      <c r="D452">
        <v>41.926068000000001</v>
      </c>
      <c r="E452">
        <v>-74.046368999999999</v>
      </c>
    </row>
    <row r="453" spans="1:5" x14ac:dyDescent="0.25">
      <c r="A453" t="s">
        <v>907</v>
      </c>
      <c r="B453" t="s">
        <v>2301</v>
      </c>
      <c r="C453" t="s">
        <v>2301</v>
      </c>
      <c r="D453">
        <v>27.508189000000002</v>
      </c>
      <c r="E453">
        <v>-97.862435000000005</v>
      </c>
    </row>
    <row r="454" spans="1:5" x14ac:dyDescent="0.25">
      <c r="A454" t="s">
        <v>909</v>
      </c>
      <c r="B454" t="s">
        <v>2509</v>
      </c>
      <c r="C454" t="s">
        <v>2509</v>
      </c>
      <c r="D454">
        <v>35.28302</v>
      </c>
      <c r="E454">
        <v>-77.613753000000003</v>
      </c>
    </row>
    <row r="455" spans="1:5" x14ac:dyDescent="0.25">
      <c r="A455" t="s">
        <v>911</v>
      </c>
      <c r="B455" t="s">
        <v>2459</v>
      </c>
      <c r="C455" t="s">
        <v>2459</v>
      </c>
      <c r="D455">
        <v>40.196198000000003</v>
      </c>
      <c r="E455">
        <v>-92.581508999999997</v>
      </c>
    </row>
    <row r="456" spans="1:5" x14ac:dyDescent="0.25">
      <c r="A456" t="s">
        <v>913</v>
      </c>
      <c r="B456" t="s">
        <v>2094</v>
      </c>
      <c r="C456" t="s">
        <v>2094</v>
      </c>
      <c r="D456">
        <v>42.20729</v>
      </c>
      <c r="E456">
        <v>-121.75645799999999</v>
      </c>
    </row>
    <row r="457" spans="1:5" x14ac:dyDescent="0.25">
      <c r="A457" t="s">
        <v>915</v>
      </c>
      <c r="B457" t="s">
        <v>2684</v>
      </c>
      <c r="C457" t="s">
        <v>2684</v>
      </c>
      <c r="D457">
        <v>35.916780000000003</v>
      </c>
      <c r="E457">
        <v>-84.024448000000007</v>
      </c>
    </row>
    <row r="458" spans="1:5" x14ac:dyDescent="0.25">
      <c r="A458" t="s">
        <v>917</v>
      </c>
      <c r="B458" t="s">
        <v>1971</v>
      </c>
      <c r="C458" t="s">
        <v>1971</v>
      </c>
      <c r="D458">
        <v>57.803821999999997</v>
      </c>
      <c r="E458">
        <v>-152.372007</v>
      </c>
    </row>
    <row r="459" spans="1:5" x14ac:dyDescent="0.25">
      <c r="A459" t="s">
        <v>919</v>
      </c>
      <c r="B459" t="s">
        <v>2031</v>
      </c>
      <c r="C459" t="s">
        <v>2031</v>
      </c>
      <c r="D459">
        <v>40.464469000000001</v>
      </c>
      <c r="E459">
        <v>-86.143850999999998</v>
      </c>
    </row>
    <row r="460" spans="1:5" x14ac:dyDescent="0.25">
      <c r="A460" t="s">
        <v>923</v>
      </c>
      <c r="B460" t="s">
        <v>2082</v>
      </c>
      <c r="C460" t="s">
        <v>2082</v>
      </c>
      <c r="D460">
        <v>43.859127000000001</v>
      </c>
      <c r="E460">
        <v>-91.226388</v>
      </c>
    </row>
    <row r="461" spans="1:5" x14ac:dyDescent="0.25">
      <c r="A461" t="s">
        <v>929</v>
      </c>
      <c r="B461" t="s">
        <v>2293</v>
      </c>
      <c r="C461" t="s">
        <v>2293</v>
      </c>
      <c r="D461">
        <v>36.318821</v>
      </c>
      <c r="E461">
        <v>-84.160353999999998</v>
      </c>
    </row>
    <row r="462" spans="1:5" x14ac:dyDescent="0.25">
      <c r="A462" t="s">
        <v>931</v>
      </c>
      <c r="B462" t="s">
        <v>2182</v>
      </c>
      <c r="C462" t="s">
        <v>2182</v>
      </c>
      <c r="D462">
        <v>45.328842000000002</v>
      </c>
      <c r="E462">
        <v>-118.079864</v>
      </c>
    </row>
    <row r="463" spans="1:5" x14ac:dyDescent="0.25">
      <c r="A463" t="s">
        <v>921</v>
      </c>
      <c r="B463" t="s">
        <v>2060</v>
      </c>
      <c r="C463" t="s">
        <v>2060</v>
      </c>
      <c r="D463">
        <v>43.536740000000002</v>
      </c>
      <c r="E463">
        <v>-71.460243000000006</v>
      </c>
    </row>
    <row r="464" spans="1:5" x14ac:dyDescent="0.25">
      <c r="A464" t="s">
        <v>925</v>
      </c>
      <c r="B464" t="s">
        <v>2536</v>
      </c>
      <c r="C464" t="s">
        <v>2536</v>
      </c>
      <c r="D464">
        <v>40.427208999999998</v>
      </c>
      <c r="E464">
        <v>-86.885007000000002</v>
      </c>
    </row>
    <row r="465" spans="1:5" x14ac:dyDescent="0.25">
      <c r="A465" t="s">
        <v>927</v>
      </c>
      <c r="B465" t="s">
        <v>2249</v>
      </c>
      <c r="C465" t="s">
        <v>2249</v>
      </c>
      <c r="D465">
        <v>30.166160999999999</v>
      </c>
      <c r="E465">
        <v>-92.013561999999993</v>
      </c>
    </row>
    <row r="466" spans="1:5" x14ac:dyDescent="0.25">
      <c r="A466" t="s">
        <v>933</v>
      </c>
      <c r="B466" t="s">
        <v>2205</v>
      </c>
      <c r="C466" t="s">
        <v>2205</v>
      </c>
      <c r="D466">
        <v>33.033731000000003</v>
      </c>
      <c r="E466">
        <v>-85.037473000000006</v>
      </c>
    </row>
    <row r="467" spans="1:5" x14ac:dyDescent="0.25">
      <c r="A467" t="s">
        <v>935</v>
      </c>
      <c r="B467" t="s">
        <v>2365</v>
      </c>
      <c r="C467" t="s">
        <v>2365</v>
      </c>
      <c r="D467">
        <v>30.244734999999999</v>
      </c>
      <c r="E467">
        <v>-93.255840000000006</v>
      </c>
    </row>
    <row r="468" spans="1:5" x14ac:dyDescent="0.25">
      <c r="A468" t="s">
        <v>937</v>
      </c>
      <c r="B468" t="s">
        <v>2660</v>
      </c>
      <c r="C468" t="s">
        <v>2660</v>
      </c>
      <c r="D468">
        <v>30.179462000000001</v>
      </c>
      <c r="E468">
        <v>-82.625596999999999</v>
      </c>
    </row>
    <row r="469" spans="1:5" x14ac:dyDescent="0.25">
      <c r="A469" t="s">
        <v>939</v>
      </c>
      <c r="B469" t="s">
        <v>3004</v>
      </c>
      <c r="C469" t="s">
        <v>2124</v>
      </c>
      <c r="D469">
        <v>34.495930999999999</v>
      </c>
      <c r="E469">
        <v>-114.31584700000001</v>
      </c>
    </row>
    <row r="470" spans="1:5" x14ac:dyDescent="0.25">
      <c r="A470" t="s">
        <v>941</v>
      </c>
      <c r="B470" t="s">
        <v>3005</v>
      </c>
      <c r="C470" t="s">
        <v>2544</v>
      </c>
      <c r="D470">
        <v>28.020979000000001</v>
      </c>
      <c r="E470">
        <v>-81.955881000000005</v>
      </c>
    </row>
    <row r="471" spans="1:5" x14ac:dyDescent="0.25">
      <c r="A471" t="s">
        <v>943</v>
      </c>
      <c r="B471" t="s">
        <v>2802</v>
      </c>
      <c r="C471" t="s">
        <v>2802</v>
      </c>
      <c r="D471">
        <v>32.733075999999997</v>
      </c>
      <c r="E471">
        <v>-101.949776</v>
      </c>
    </row>
    <row r="472" spans="1:5" x14ac:dyDescent="0.25">
      <c r="A472" t="s">
        <v>945</v>
      </c>
      <c r="B472" t="s">
        <v>2892</v>
      </c>
      <c r="C472" t="s">
        <v>2892</v>
      </c>
      <c r="D472">
        <v>40.099901000000003</v>
      </c>
      <c r="E472">
        <v>-76.315150000000003</v>
      </c>
    </row>
    <row r="473" spans="1:5" x14ac:dyDescent="0.25">
      <c r="A473" t="s">
        <v>947</v>
      </c>
      <c r="B473" t="s">
        <v>2030</v>
      </c>
      <c r="C473" t="s">
        <v>2030</v>
      </c>
      <c r="D473">
        <v>34.702314999999999</v>
      </c>
      <c r="E473">
        <v>-80.773223999999999</v>
      </c>
    </row>
    <row r="474" spans="1:5" x14ac:dyDescent="0.25">
      <c r="A474" t="s">
        <v>949</v>
      </c>
      <c r="B474" t="s">
        <v>3006</v>
      </c>
      <c r="C474" t="s">
        <v>2062</v>
      </c>
      <c r="D474">
        <v>42.721125999999998</v>
      </c>
      <c r="E474">
        <v>-84.535279000000003</v>
      </c>
    </row>
    <row r="475" spans="1:5" x14ac:dyDescent="0.25">
      <c r="A475" t="s">
        <v>951</v>
      </c>
      <c r="B475" t="s">
        <v>2500</v>
      </c>
      <c r="C475" t="s">
        <v>2500</v>
      </c>
      <c r="D475">
        <v>41.316358999999999</v>
      </c>
      <c r="E475">
        <v>-105.605745</v>
      </c>
    </row>
    <row r="476" spans="1:5" x14ac:dyDescent="0.25">
      <c r="A476" t="s">
        <v>953</v>
      </c>
      <c r="B476" t="s">
        <v>2675</v>
      </c>
      <c r="C476" t="s">
        <v>2675</v>
      </c>
      <c r="D476">
        <v>27.535328</v>
      </c>
      <c r="E476">
        <v>-99.477842999999993</v>
      </c>
    </row>
    <row r="477" spans="1:5" x14ac:dyDescent="0.25">
      <c r="A477" t="s">
        <v>955</v>
      </c>
      <c r="B477" t="s">
        <v>2756</v>
      </c>
      <c r="C477" t="s">
        <v>2756</v>
      </c>
      <c r="D477">
        <v>32.334988000000003</v>
      </c>
      <c r="E477">
        <v>-106.76324700000001</v>
      </c>
    </row>
    <row r="478" spans="1:5" x14ac:dyDescent="0.25">
      <c r="A478" t="s">
        <v>959</v>
      </c>
      <c r="B478" t="s">
        <v>3007</v>
      </c>
      <c r="C478" t="s">
        <v>2875</v>
      </c>
      <c r="D478">
        <v>36.134892999999998</v>
      </c>
      <c r="E478">
        <v>-115.16721800000001</v>
      </c>
    </row>
    <row r="479" spans="1:5" x14ac:dyDescent="0.25">
      <c r="A479" t="s">
        <v>957</v>
      </c>
      <c r="B479" t="s">
        <v>2878</v>
      </c>
      <c r="C479" t="s">
        <v>2878</v>
      </c>
      <c r="D479">
        <v>35.608286</v>
      </c>
      <c r="E479">
        <v>-105.223373</v>
      </c>
    </row>
    <row r="480" spans="1:5" x14ac:dyDescent="0.25">
      <c r="A480" t="s">
        <v>961</v>
      </c>
      <c r="B480" t="s">
        <v>2021</v>
      </c>
      <c r="C480" t="s">
        <v>2021</v>
      </c>
      <c r="D480">
        <v>31.690629999999999</v>
      </c>
      <c r="E480">
        <v>-89.158354000000003</v>
      </c>
    </row>
    <row r="481" spans="1:5" x14ac:dyDescent="0.25">
      <c r="A481" t="s">
        <v>963</v>
      </c>
      <c r="B481" t="s">
        <v>2174</v>
      </c>
      <c r="C481" t="s">
        <v>2174</v>
      </c>
      <c r="D481">
        <v>34.764279999999999</v>
      </c>
      <c r="E481">
        <v>-79.472887999999998</v>
      </c>
    </row>
    <row r="482" spans="1:5" x14ac:dyDescent="0.25">
      <c r="A482" t="s">
        <v>965</v>
      </c>
      <c r="B482" t="s">
        <v>2377</v>
      </c>
      <c r="C482" t="s">
        <v>2377</v>
      </c>
      <c r="D482">
        <v>38.955610999999998</v>
      </c>
      <c r="E482">
        <v>-95.259337000000002</v>
      </c>
    </row>
    <row r="483" spans="1:5" x14ac:dyDescent="0.25">
      <c r="A483" t="s">
        <v>967</v>
      </c>
      <c r="B483" t="s">
        <v>2219</v>
      </c>
      <c r="C483" t="s">
        <v>2219</v>
      </c>
      <c r="D483">
        <v>35.246040000000001</v>
      </c>
      <c r="E483">
        <v>-87.331029000000001</v>
      </c>
    </row>
    <row r="484" spans="1:5" x14ac:dyDescent="0.25">
      <c r="A484" t="s">
        <v>969</v>
      </c>
      <c r="B484" t="s">
        <v>2020</v>
      </c>
      <c r="C484" t="s">
        <v>2020</v>
      </c>
      <c r="D484">
        <v>34.618347999999997</v>
      </c>
      <c r="E484">
        <v>-98.416482000000002</v>
      </c>
    </row>
    <row r="485" spans="1:5" x14ac:dyDescent="0.25">
      <c r="A485" t="s">
        <v>971</v>
      </c>
      <c r="B485" t="s">
        <v>2086</v>
      </c>
      <c r="C485" t="s">
        <v>2086</v>
      </c>
      <c r="D485">
        <v>37.669549000000004</v>
      </c>
      <c r="E485">
        <v>-92.660850999999994</v>
      </c>
    </row>
    <row r="486" spans="1:5" x14ac:dyDescent="0.25">
      <c r="A486" t="s">
        <v>973</v>
      </c>
      <c r="B486" t="s">
        <v>2810</v>
      </c>
      <c r="C486" t="s">
        <v>2810</v>
      </c>
      <c r="D486">
        <v>43.642060000000001</v>
      </c>
      <c r="E486">
        <v>-72.314333000000005</v>
      </c>
    </row>
    <row r="487" spans="1:5" x14ac:dyDescent="0.25">
      <c r="A487" t="s">
        <v>975</v>
      </c>
      <c r="B487" t="s">
        <v>2729</v>
      </c>
      <c r="C487" t="s">
        <v>2729</v>
      </c>
      <c r="D487">
        <v>40.351244000000001</v>
      </c>
      <c r="E487">
        <v>-76.405113</v>
      </c>
    </row>
    <row r="488" spans="1:5" x14ac:dyDescent="0.25">
      <c r="A488" t="s">
        <v>977</v>
      </c>
      <c r="B488" t="s">
        <v>2785</v>
      </c>
      <c r="C488" t="s">
        <v>2785</v>
      </c>
      <c r="D488">
        <v>33.584715000000003</v>
      </c>
      <c r="E488">
        <v>-102.36838299999999</v>
      </c>
    </row>
    <row r="489" spans="1:5" x14ac:dyDescent="0.25">
      <c r="A489" t="s">
        <v>979</v>
      </c>
      <c r="B489" t="s">
        <v>2644</v>
      </c>
      <c r="C489" t="s">
        <v>2644</v>
      </c>
      <c r="D489">
        <v>40.964529300000002</v>
      </c>
      <c r="E489">
        <v>-76.884410099999997</v>
      </c>
    </row>
    <row r="490" spans="1:5" x14ac:dyDescent="0.25">
      <c r="A490" t="s">
        <v>981</v>
      </c>
      <c r="B490" t="s">
        <v>2776</v>
      </c>
      <c r="C490" t="s">
        <v>2776</v>
      </c>
      <c r="D490">
        <v>35.450049</v>
      </c>
      <c r="E490">
        <v>-86.795884000000001</v>
      </c>
    </row>
    <row r="491" spans="1:5" x14ac:dyDescent="0.25">
      <c r="A491" t="s">
        <v>985</v>
      </c>
      <c r="B491" t="s">
        <v>3008</v>
      </c>
      <c r="C491" t="s">
        <v>2522</v>
      </c>
      <c r="D491">
        <v>44.082011000000001</v>
      </c>
      <c r="E491">
        <v>-70.183409999999995</v>
      </c>
    </row>
    <row r="492" spans="1:5" x14ac:dyDescent="0.25">
      <c r="A492" t="s">
        <v>983</v>
      </c>
      <c r="B492" t="s">
        <v>2043</v>
      </c>
      <c r="C492" t="s">
        <v>2043</v>
      </c>
      <c r="D492">
        <v>46.389235999999997</v>
      </c>
      <c r="E492">
        <v>-117.02727400000001</v>
      </c>
    </row>
    <row r="493" spans="1:5" x14ac:dyDescent="0.25">
      <c r="A493" t="s">
        <v>987</v>
      </c>
      <c r="B493" t="s">
        <v>2578</v>
      </c>
      <c r="C493" t="s">
        <v>2578</v>
      </c>
      <c r="D493">
        <v>40.615495000000003</v>
      </c>
      <c r="E493">
        <v>-77.564271000000005</v>
      </c>
    </row>
    <row r="494" spans="1:5" x14ac:dyDescent="0.25">
      <c r="A494" t="s">
        <v>993</v>
      </c>
      <c r="B494" t="s">
        <v>2909</v>
      </c>
      <c r="C494" t="s">
        <v>2909</v>
      </c>
      <c r="D494">
        <v>38.308653999999997</v>
      </c>
      <c r="E494">
        <v>-76.466475000000003</v>
      </c>
    </row>
    <row r="495" spans="1:5" x14ac:dyDescent="0.25">
      <c r="A495" t="s">
        <v>991</v>
      </c>
      <c r="B495" t="s">
        <v>3009</v>
      </c>
      <c r="C495" t="s">
        <v>2843</v>
      </c>
      <c r="D495">
        <v>38.023468000000001</v>
      </c>
      <c r="E495">
        <v>-84.495345999999998</v>
      </c>
    </row>
    <row r="496" spans="1:5" x14ac:dyDescent="0.25">
      <c r="A496" t="s">
        <v>989</v>
      </c>
      <c r="B496" t="s">
        <v>2626</v>
      </c>
      <c r="C496" t="s">
        <v>2626</v>
      </c>
      <c r="D496">
        <v>40.779099000000002</v>
      </c>
      <c r="E496">
        <v>-99.743579999999994</v>
      </c>
    </row>
    <row r="497" spans="1:5" x14ac:dyDescent="0.25">
      <c r="A497" t="s">
        <v>995</v>
      </c>
      <c r="B497" t="s">
        <v>2470</v>
      </c>
      <c r="C497" t="s">
        <v>2470</v>
      </c>
      <c r="D497">
        <v>37.044679000000002</v>
      </c>
      <c r="E497">
        <v>-100.93529599999999</v>
      </c>
    </row>
    <row r="498" spans="1:5" x14ac:dyDescent="0.25">
      <c r="A498" t="s">
        <v>997</v>
      </c>
      <c r="B498" t="s">
        <v>2321</v>
      </c>
      <c r="C498" t="s">
        <v>2321</v>
      </c>
      <c r="D498">
        <v>40.739654999999999</v>
      </c>
      <c r="E498">
        <v>-84.119864000000007</v>
      </c>
    </row>
    <row r="499" spans="1:5" x14ac:dyDescent="0.25">
      <c r="A499" t="s">
        <v>999</v>
      </c>
      <c r="B499" t="s">
        <v>2299</v>
      </c>
      <c r="C499" t="s">
        <v>2299</v>
      </c>
      <c r="D499">
        <v>40.135404999999999</v>
      </c>
      <c r="E499">
        <v>-89.378653</v>
      </c>
    </row>
    <row r="500" spans="1:5" x14ac:dyDescent="0.25">
      <c r="A500" t="s">
        <v>1001</v>
      </c>
      <c r="B500" t="s">
        <v>2098</v>
      </c>
      <c r="C500" t="s">
        <v>2098</v>
      </c>
      <c r="D500">
        <v>40.807124000000002</v>
      </c>
      <c r="E500">
        <v>-96.680368000000001</v>
      </c>
    </row>
    <row r="501" spans="1:5" x14ac:dyDescent="0.25">
      <c r="A501" t="s">
        <v>1003</v>
      </c>
      <c r="B501" t="s">
        <v>2555</v>
      </c>
      <c r="C501" t="s">
        <v>2555</v>
      </c>
      <c r="D501">
        <v>35.474125999999998</v>
      </c>
      <c r="E501">
        <v>-81.230399000000006</v>
      </c>
    </row>
    <row r="502" spans="1:5" x14ac:dyDescent="0.25">
      <c r="A502" t="s">
        <v>1005</v>
      </c>
      <c r="B502" t="s">
        <v>3010</v>
      </c>
      <c r="C502" t="s">
        <v>2783</v>
      </c>
      <c r="D502">
        <v>34.756563999999997</v>
      </c>
      <c r="E502">
        <v>-92.321220999999994</v>
      </c>
    </row>
    <row r="503" spans="1:5" x14ac:dyDescent="0.25">
      <c r="A503" t="s">
        <v>1007</v>
      </c>
      <c r="B503" t="s">
        <v>2537</v>
      </c>
      <c r="C503" t="s">
        <v>2537</v>
      </c>
      <c r="D503">
        <v>41.129716000000002</v>
      </c>
      <c r="E503">
        <v>-77.443168999999997</v>
      </c>
    </row>
    <row r="504" spans="1:5" x14ac:dyDescent="0.25">
      <c r="A504" t="s">
        <v>1009</v>
      </c>
      <c r="B504" t="s">
        <v>2067</v>
      </c>
      <c r="C504" t="s">
        <v>2067</v>
      </c>
      <c r="D504">
        <v>41.725005000000003</v>
      </c>
      <c r="E504">
        <v>-111.836455</v>
      </c>
    </row>
    <row r="505" spans="1:5" x14ac:dyDescent="0.25">
      <c r="A505" t="s">
        <v>1011</v>
      </c>
      <c r="B505" t="s">
        <v>2793</v>
      </c>
      <c r="C505" t="s">
        <v>2793</v>
      </c>
      <c r="D505">
        <v>40.755634999999998</v>
      </c>
      <c r="E505">
        <v>-86.351192999999995</v>
      </c>
    </row>
    <row r="506" spans="1:5" x14ac:dyDescent="0.25">
      <c r="A506" t="s">
        <v>1013</v>
      </c>
      <c r="B506" t="s">
        <v>2066</v>
      </c>
      <c r="C506" t="s">
        <v>2066</v>
      </c>
      <c r="D506">
        <v>37.054518999999999</v>
      </c>
      <c r="E506">
        <v>-84.082669999999993</v>
      </c>
    </row>
    <row r="507" spans="1:5" x14ac:dyDescent="0.25">
      <c r="A507" t="s">
        <v>1015</v>
      </c>
      <c r="B507" t="s">
        <v>2775</v>
      </c>
      <c r="C507" t="s">
        <v>2775</v>
      </c>
      <c r="D507">
        <v>32.517274999999998</v>
      </c>
      <c r="E507">
        <v>-94.779450999999995</v>
      </c>
    </row>
    <row r="508" spans="1:5" x14ac:dyDescent="0.25">
      <c r="A508" t="s">
        <v>1017</v>
      </c>
      <c r="B508" t="s">
        <v>2809</v>
      </c>
      <c r="C508" t="s">
        <v>2809</v>
      </c>
      <c r="D508">
        <v>46.144537</v>
      </c>
      <c r="E508">
        <v>-122.946359</v>
      </c>
    </row>
    <row r="509" spans="1:5" x14ac:dyDescent="0.25">
      <c r="A509" t="s">
        <v>1019</v>
      </c>
      <c r="B509" t="s">
        <v>2689</v>
      </c>
      <c r="C509" t="s">
        <v>2689</v>
      </c>
      <c r="D509">
        <v>35.890873999999997</v>
      </c>
      <c r="E509">
        <v>-106.29049500000001</v>
      </c>
    </row>
    <row r="510" spans="1:5" x14ac:dyDescent="0.25">
      <c r="A510" t="s">
        <v>1021</v>
      </c>
      <c r="B510" t="s">
        <v>3011</v>
      </c>
      <c r="C510" t="s">
        <v>2161</v>
      </c>
      <c r="D510">
        <v>33.982667999999997</v>
      </c>
      <c r="E510">
        <v>-118.104332</v>
      </c>
    </row>
    <row r="511" spans="1:5" x14ac:dyDescent="0.25">
      <c r="A511" t="s">
        <v>1023</v>
      </c>
      <c r="B511" t="s">
        <v>3012</v>
      </c>
      <c r="C511" t="s">
        <v>2013</v>
      </c>
      <c r="D511">
        <v>38.231406</v>
      </c>
      <c r="E511">
        <v>-85.674529000000007</v>
      </c>
    </row>
    <row r="512" spans="1:5" x14ac:dyDescent="0.25">
      <c r="A512" t="s">
        <v>1025</v>
      </c>
      <c r="B512" t="s">
        <v>2862</v>
      </c>
      <c r="C512" t="s">
        <v>2862</v>
      </c>
      <c r="D512">
        <v>33.559246999999999</v>
      </c>
      <c r="E512">
        <v>-101.893174</v>
      </c>
    </row>
    <row r="513" spans="1:5" x14ac:dyDescent="0.25">
      <c r="A513" t="s">
        <v>1027</v>
      </c>
      <c r="B513" t="s">
        <v>2017</v>
      </c>
      <c r="C513" t="s">
        <v>2017</v>
      </c>
      <c r="D513">
        <v>31.334315</v>
      </c>
      <c r="E513">
        <v>-94.738811999999996</v>
      </c>
    </row>
    <row r="514" spans="1:5" x14ac:dyDescent="0.25">
      <c r="A514" t="s">
        <v>1029</v>
      </c>
      <c r="B514" t="s">
        <v>2237</v>
      </c>
      <c r="C514" t="s">
        <v>2237</v>
      </c>
      <c r="D514">
        <v>34.638148999999999</v>
      </c>
      <c r="E514">
        <v>-79.017382999999995</v>
      </c>
    </row>
    <row r="515" spans="1:5" x14ac:dyDescent="0.25">
      <c r="A515" t="s">
        <v>1031</v>
      </c>
      <c r="B515" t="s">
        <v>2487</v>
      </c>
      <c r="C515" t="s">
        <v>2487</v>
      </c>
      <c r="D515">
        <v>37.390808999999997</v>
      </c>
      <c r="E515">
        <v>-79.207053000000002</v>
      </c>
    </row>
    <row r="516" spans="1:5" x14ac:dyDescent="0.25">
      <c r="A516" t="s">
        <v>1033</v>
      </c>
      <c r="B516" t="s">
        <v>2717</v>
      </c>
      <c r="C516" t="s">
        <v>2717</v>
      </c>
      <c r="D516">
        <v>40.460676999999997</v>
      </c>
      <c r="E516">
        <v>-90.676698000000002</v>
      </c>
    </row>
    <row r="517" spans="1:5" x14ac:dyDescent="0.25">
      <c r="A517" t="s">
        <v>1035</v>
      </c>
      <c r="B517" t="s">
        <v>2751</v>
      </c>
      <c r="C517" t="s">
        <v>2751</v>
      </c>
      <c r="D517">
        <v>32.833365999999998</v>
      </c>
      <c r="E517">
        <v>-83.670807999999994</v>
      </c>
    </row>
    <row r="518" spans="1:5" x14ac:dyDescent="0.25">
      <c r="A518" t="s">
        <v>1037</v>
      </c>
      <c r="B518" t="s">
        <v>3013</v>
      </c>
      <c r="C518" t="s">
        <v>2171</v>
      </c>
      <c r="D518">
        <v>36.971733</v>
      </c>
      <c r="E518">
        <v>-120.06383</v>
      </c>
    </row>
    <row r="519" spans="1:5" x14ac:dyDescent="0.25">
      <c r="A519" t="s">
        <v>1039</v>
      </c>
      <c r="B519" t="s">
        <v>2719</v>
      </c>
      <c r="C519" t="s">
        <v>2719</v>
      </c>
      <c r="D519">
        <v>38.774141</v>
      </c>
      <c r="E519">
        <v>-85.375692000000001</v>
      </c>
    </row>
    <row r="520" spans="1:5" x14ac:dyDescent="0.25">
      <c r="A520" t="s">
        <v>1041</v>
      </c>
      <c r="B520" t="s">
        <v>2656</v>
      </c>
      <c r="C520" t="s">
        <v>2656</v>
      </c>
      <c r="D520">
        <v>43.123584999999999</v>
      </c>
      <c r="E520">
        <v>-89.360563999999997</v>
      </c>
    </row>
    <row r="521" spans="1:5" x14ac:dyDescent="0.25">
      <c r="A521" t="s">
        <v>1043</v>
      </c>
      <c r="B521" t="s">
        <v>2389</v>
      </c>
      <c r="C521" t="s">
        <v>2389</v>
      </c>
      <c r="D521">
        <v>37.322816000000003</v>
      </c>
      <c r="E521">
        <v>-87.493669999999995</v>
      </c>
    </row>
    <row r="522" spans="1:5" x14ac:dyDescent="0.25">
      <c r="A522" t="s">
        <v>1045</v>
      </c>
      <c r="B522" t="s">
        <v>1968</v>
      </c>
      <c r="C522" t="s">
        <v>1968</v>
      </c>
      <c r="D522">
        <v>33.274019000000003</v>
      </c>
      <c r="E522">
        <v>-93.233649999999997</v>
      </c>
    </row>
    <row r="523" spans="1:5" x14ac:dyDescent="0.25">
      <c r="A523" t="s">
        <v>1047</v>
      </c>
      <c r="B523" t="s">
        <v>2102</v>
      </c>
      <c r="C523" t="s">
        <v>2102</v>
      </c>
      <c r="D523">
        <v>44.867344000000003</v>
      </c>
      <c r="E523">
        <v>-74.307410000000004</v>
      </c>
    </row>
    <row r="524" spans="1:5" x14ac:dyDescent="0.25">
      <c r="A524" t="s">
        <v>1049</v>
      </c>
      <c r="B524" t="s">
        <v>3014</v>
      </c>
      <c r="C524" t="s">
        <v>2721</v>
      </c>
      <c r="D524">
        <v>42.991042999999998</v>
      </c>
      <c r="E524">
        <v>-71.479665999999995</v>
      </c>
    </row>
    <row r="525" spans="1:5" x14ac:dyDescent="0.25">
      <c r="A525" t="s">
        <v>1051</v>
      </c>
      <c r="B525" t="s">
        <v>2538</v>
      </c>
      <c r="C525" t="s">
        <v>2538</v>
      </c>
      <c r="D525">
        <v>39.193680999999998</v>
      </c>
      <c r="E525">
        <v>-96.592549000000005</v>
      </c>
    </row>
    <row r="526" spans="1:5" x14ac:dyDescent="0.25">
      <c r="A526" t="s">
        <v>1053</v>
      </c>
      <c r="B526" t="s">
        <v>2758</v>
      </c>
      <c r="C526" t="s">
        <v>2758</v>
      </c>
      <c r="D526">
        <v>44.116914000000001</v>
      </c>
      <c r="E526">
        <v>-87.653992000000002</v>
      </c>
    </row>
    <row r="527" spans="1:5" x14ac:dyDescent="0.25">
      <c r="A527" t="s">
        <v>1055</v>
      </c>
      <c r="B527" t="s">
        <v>3015</v>
      </c>
      <c r="C527" t="s">
        <v>2493</v>
      </c>
      <c r="D527">
        <v>44.166699999999999</v>
      </c>
      <c r="E527">
        <v>-93.991384999999994</v>
      </c>
    </row>
    <row r="528" spans="1:5" x14ac:dyDescent="0.25">
      <c r="A528" t="s">
        <v>1057</v>
      </c>
      <c r="B528" t="s">
        <v>2647</v>
      </c>
      <c r="C528" t="s">
        <v>2647</v>
      </c>
      <c r="D528">
        <v>40.755177000000003</v>
      </c>
      <c r="E528">
        <v>-82.530379999999994</v>
      </c>
    </row>
    <row r="529" spans="1:5" x14ac:dyDescent="0.25">
      <c r="A529" t="s">
        <v>1059</v>
      </c>
      <c r="B529" t="s">
        <v>2518</v>
      </c>
      <c r="C529" t="s">
        <v>2518</v>
      </c>
      <c r="D529">
        <v>30.577752</v>
      </c>
      <c r="E529">
        <v>-98.279724000000002</v>
      </c>
    </row>
    <row r="530" spans="1:5" x14ac:dyDescent="0.25">
      <c r="A530" t="s">
        <v>1061</v>
      </c>
      <c r="B530" t="s">
        <v>2162</v>
      </c>
      <c r="C530" t="s">
        <v>2162</v>
      </c>
      <c r="D530">
        <v>45.101353000000003</v>
      </c>
      <c r="E530">
        <v>-87.616729000000007</v>
      </c>
    </row>
    <row r="531" spans="1:5" x14ac:dyDescent="0.25">
      <c r="A531" t="s">
        <v>1067</v>
      </c>
      <c r="B531" t="s">
        <v>3016</v>
      </c>
      <c r="C531" t="s">
        <v>2358</v>
      </c>
      <c r="D531">
        <v>37.730605400000002</v>
      </c>
      <c r="E531">
        <v>-88.933125599999997</v>
      </c>
    </row>
    <row r="532" spans="1:5" x14ac:dyDescent="0.25">
      <c r="A532" t="s">
        <v>1063</v>
      </c>
      <c r="B532" t="s">
        <v>2357</v>
      </c>
      <c r="C532" t="s">
        <v>2357</v>
      </c>
      <c r="D532">
        <v>40.543832000000002</v>
      </c>
      <c r="E532">
        <v>-85.661608000000001</v>
      </c>
    </row>
    <row r="533" spans="1:5" x14ac:dyDescent="0.25">
      <c r="A533" t="s">
        <v>1065</v>
      </c>
      <c r="B533" t="s">
        <v>2908</v>
      </c>
      <c r="C533" t="s">
        <v>2908</v>
      </c>
      <c r="D533">
        <v>40.580053999999997</v>
      </c>
      <c r="E533">
        <v>-83.114254000000003</v>
      </c>
    </row>
    <row r="534" spans="1:5" x14ac:dyDescent="0.25">
      <c r="A534" t="s">
        <v>1069</v>
      </c>
      <c r="B534" t="s">
        <v>2738</v>
      </c>
      <c r="C534" t="s">
        <v>2738</v>
      </c>
      <c r="D534">
        <v>46.536912000000001</v>
      </c>
      <c r="E534">
        <v>-87.399561000000006</v>
      </c>
    </row>
    <row r="535" spans="1:5" x14ac:dyDescent="0.25">
      <c r="A535" t="s">
        <v>1071</v>
      </c>
      <c r="B535" t="s">
        <v>2596</v>
      </c>
      <c r="C535" t="s">
        <v>2596</v>
      </c>
      <c r="D535">
        <v>44.447096999999999</v>
      </c>
      <c r="E535">
        <v>-95.787581000000003</v>
      </c>
    </row>
    <row r="536" spans="1:5" x14ac:dyDescent="0.25">
      <c r="A536" t="s">
        <v>1073</v>
      </c>
      <c r="B536" t="s">
        <v>2595</v>
      </c>
      <c r="C536" t="s">
        <v>2595</v>
      </c>
      <c r="D536">
        <v>39.113886999999998</v>
      </c>
      <c r="E536">
        <v>-93.196406999999994</v>
      </c>
    </row>
    <row r="537" spans="1:5" x14ac:dyDescent="0.25">
      <c r="A537" t="s">
        <v>1075</v>
      </c>
      <c r="B537" t="s">
        <v>2733</v>
      </c>
      <c r="C537" t="s">
        <v>2733</v>
      </c>
      <c r="D537">
        <v>32.535274999999999</v>
      </c>
      <c r="E537">
        <v>-94.352266</v>
      </c>
    </row>
    <row r="538" spans="1:5" x14ac:dyDescent="0.25">
      <c r="A538" t="s">
        <v>1077</v>
      </c>
      <c r="B538" t="s">
        <v>2195</v>
      </c>
      <c r="C538" t="s">
        <v>2195</v>
      </c>
      <c r="D538">
        <v>42.039135000000002</v>
      </c>
      <c r="E538">
        <v>-92.917171999999994</v>
      </c>
    </row>
    <row r="539" spans="1:5" x14ac:dyDescent="0.25">
      <c r="A539" t="s">
        <v>1079</v>
      </c>
      <c r="B539" t="s">
        <v>3017</v>
      </c>
      <c r="C539" t="s">
        <v>2808</v>
      </c>
      <c r="D539">
        <v>44.659609000000003</v>
      </c>
      <c r="E539">
        <v>-90.167618000000004</v>
      </c>
    </row>
    <row r="540" spans="1:5" x14ac:dyDescent="0.25">
      <c r="A540" t="s">
        <v>1081</v>
      </c>
      <c r="B540" t="s">
        <v>2256</v>
      </c>
      <c r="C540" t="s">
        <v>2256</v>
      </c>
      <c r="D540">
        <v>36.339789000000003</v>
      </c>
      <c r="E540">
        <v>-88.852830999999995</v>
      </c>
    </row>
    <row r="541" spans="1:5" x14ac:dyDescent="0.25">
      <c r="A541" t="s">
        <v>1083</v>
      </c>
      <c r="B541" t="s">
        <v>2704</v>
      </c>
      <c r="C541" t="s">
        <v>2704</v>
      </c>
      <c r="D541">
        <v>36.695383</v>
      </c>
      <c r="E541">
        <v>-79.898099000000002</v>
      </c>
    </row>
    <row r="542" spans="1:5" x14ac:dyDescent="0.25">
      <c r="A542" t="s">
        <v>1085</v>
      </c>
      <c r="B542" t="s">
        <v>2553</v>
      </c>
      <c r="C542" t="s">
        <v>2553</v>
      </c>
      <c r="D542">
        <v>40.345401000000003</v>
      </c>
      <c r="E542">
        <v>-94.871188000000004</v>
      </c>
    </row>
    <row r="543" spans="1:5" x14ac:dyDescent="0.25">
      <c r="A543" t="s">
        <v>1087</v>
      </c>
      <c r="B543" t="s">
        <v>2762</v>
      </c>
      <c r="C543" t="s">
        <v>2762</v>
      </c>
      <c r="D543">
        <v>43.149645999999997</v>
      </c>
      <c r="E543">
        <v>-93.195228</v>
      </c>
    </row>
    <row r="544" spans="1:5" x14ac:dyDescent="0.25">
      <c r="A544" t="s">
        <v>1089</v>
      </c>
      <c r="B544" t="s">
        <v>3018</v>
      </c>
      <c r="C544" t="s">
        <v>2730</v>
      </c>
      <c r="D544">
        <v>18.186578999999998</v>
      </c>
      <c r="E544">
        <v>-67.101134000000002</v>
      </c>
    </row>
    <row r="545" spans="1:5" x14ac:dyDescent="0.25">
      <c r="A545" t="s">
        <v>1091</v>
      </c>
      <c r="B545" t="s">
        <v>2251</v>
      </c>
      <c r="C545" t="s">
        <v>2251</v>
      </c>
      <c r="D545">
        <v>36.735425999999997</v>
      </c>
      <c r="E545">
        <v>-88.642269999999996</v>
      </c>
    </row>
    <row r="546" spans="1:5" x14ac:dyDescent="0.25">
      <c r="A546" t="s">
        <v>1093</v>
      </c>
      <c r="B546" t="s">
        <v>2736</v>
      </c>
      <c r="C546" t="s">
        <v>2736</v>
      </c>
      <c r="D546">
        <v>38.658616000000002</v>
      </c>
      <c r="E546">
        <v>-83.768152999999998</v>
      </c>
    </row>
    <row r="547" spans="1:5" x14ac:dyDescent="0.25">
      <c r="A547" t="s">
        <v>1095</v>
      </c>
      <c r="B547" t="s">
        <v>2486</v>
      </c>
      <c r="C547" t="s">
        <v>2486</v>
      </c>
      <c r="D547">
        <v>34.930197</v>
      </c>
      <c r="E547">
        <v>-95.756590000000003</v>
      </c>
    </row>
    <row r="548" spans="1:5" x14ac:dyDescent="0.25">
      <c r="A548" t="s">
        <v>1097</v>
      </c>
      <c r="B548" t="s">
        <v>3019</v>
      </c>
      <c r="C548" t="s">
        <v>2910</v>
      </c>
      <c r="D548">
        <v>26.241434000000002</v>
      </c>
      <c r="E548">
        <v>-98.174890000000005</v>
      </c>
    </row>
    <row r="549" spans="1:5" x14ac:dyDescent="0.25">
      <c r="A549" t="s">
        <v>1099</v>
      </c>
      <c r="B549" t="s">
        <v>2289</v>
      </c>
      <c r="C549" t="s">
        <v>2289</v>
      </c>
      <c r="D549">
        <v>31.249583000000001</v>
      </c>
      <c r="E549">
        <v>-90.454094999999995</v>
      </c>
    </row>
    <row r="550" spans="1:5" x14ac:dyDescent="0.25">
      <c r="A550" t="s">
        <v>1101</v>
      </c>
      <c r="B550" t="s">
        <v>1991</v>
      </c>
      <c r="C550" t="s">
        <v>1991</v>
      </c>
      <c r="D550">
        <v>35.684072</v>
      </c>
      <c r="E550">
        <v>-85.784482999999994</v>
      </c>
    </row>
    <row r="551" spans="1:5" x14ac:dyDescent="0.25">
      <c r="A551" t="s">
        <v>1103</v>
      </c>
      <c r="B551" t="s">
        <v>2527</v>
      </c>
      <c r="C551" t="s">
        <v>2527</v>
      </c>
      <c r="D551">
        <v>38.370944999999999</v>
      </c>
      <c r="E551">
        <v>-97.662215000000003</v>
      </c>
    </row>
    <row r="552" spans="1:5" x14ac:dyDescent="0.25">
      <c r="A552" t="s">
        <v>1105</v>
      </c>
      <c r="B552" t="s">
        <v>1976</v>
      </c>
      <c r="C552" t="s">
        <v>1976</v>
      </c>
      <c r="D552">
        <v>41.619236000000001</v>
      </c>
      <c r="E552">
        <v>-80.152424999999994</v>
      </c>
    </row>
    <row r="553" spans="1:5" x14ac:dyDescent="0.25">
      <c r="A553" t="s">
        <v>1107</v>
      </c>
      <c r="B553" t="s">
        <v>2880</v>
      </c>
      <c r="C553" t="s">
        <v>2880</v>
      </c>
      <c r="D553">
        <v>42.336441999999998</v>
      </c>
      <c r="E553">
        <v>-122.844238</v>
      </c>
    </row>
    <row r="554" spans="1:5" x14ac:dyDescent="0.25">
      <c r="A554" t="s">
        <v>1109</v>
      </c>
      <c r="B554" t="s">
        <v>2055</v>
      </c>
      <c r="C554" t="s">
        <v>2055</v>
      </c>
      <c r="D554">
        <v>35.095070999999997</v>
      </c>
      <c r="E554">
        <v>-89.917856999999998</v>
      </c>
    </row>
    <row r="555" spans="1:5" x14ac:dyDescent="0.25">
      <c r="A555" t="s">
        <v>1111</v>
      </c>
      <c r="B555" t="s">
        <v>2904</v>
      </c>
      <c r="C555" t="s">
        <v>2904</v>
      </c>
      <c r="D555">
        <v>44.900593000000001</v>
      </c>
      <c r="E555">
        <v>-91.899084999999999</v>
      </c>
    </row>
    <row r="556" spans="1:5" x14ac:dyDescent="0.25">
      <c r="A556" t="s">
        <v>1113</v>
      </c>
      <c r="B556" t="s">
        <v>2745</v>
      </c>
      <c r="C556" t="s">
        <v>2745</v>
      </c>
      <c r="D556">
        <v>37.330955000000003</v>
      </c>
      <c r="E556">
        <v>-120.525712</v>
      </c>
    </row>
    <row r="557" spans="1:5" x14ac:dyDescent="0.25">
      <c r="A557" t="s">
        <v>1115</v>
      </c>
      <c r="B557" t="s">
        <v>2254</v>
      </c>
      <c r="C557" t="s">
        <v>2254</v>
      </c>
      <c r="D557">
        <v>32.390231</v>
      </c>
      <c r="E557">
        <v>-88.699714999999998</v>
      </c>
    </row>
    <row r="558" spans="1:5" x14ac:dyDescent="0.25">
      <c r="A558" t="s">
        <v>1117</v>
      </c>
      <c r="B558" t="s">
        <v>2855</v>
      </c>
      <c r="C558" t="s">
        <v>2855</v>
      </c>
      <c r="D558">
        <v>45.181787</v>
      </c>
      <c r="E558">
        <v>-89.694395999999998</v>
      </c>
    </row>
    <row r="559" spans="1:5" x14ac:dyDescent="0.25">
      <c r="A559" t="s">
        <v>1119</v>
      </c>
      <c r="B559" t="s">
        <v>2752</v>
      </c>
      <c r="C559" t="s">
        <v>2752</v>
      </c>
      <c r="D559">
        <v>39.168801999999999</v>
      </c>
      <c r="E559">
        <v>-91.886869000000004</v>
      </c>
    </row>
    <row r="560" spans="1:5" x14ac:dyDescent="0.25">
      <c r="A560" t="s">
        <v>1123</v>
      </c>
      <c r="B560" t="s">
        <v>3020</v>
      </c>
      <c r="C560" t="s">
        <v>2646</v>
      </c>
      <c r="D560">
        <v>26.175616000000002</v>
      </c>
      <c r="E560">
        <v>-80.231427999999994</v>
      </c>
    </row>
    <row r="561" spans="1:5" x14ac:dyDescent="0.25">
      <c r="A561" t="s">
        <v>1121</v>
      </c>
      <c r="B561" t="s">
        <v>2565</v>
      </c>
      <c r="C561" t="s">
        <v>2565</v>
      </c>
      <c r="D561">
        <v>36.889313000000001</v>
      </c>
      <c r="E561">
        <v>-94.873176000000001</v>
      </c>
    </row>
    <row r="562" spans="1:5" x14ac:dyDescent="0.25">
      <c r="A562" t="s">
        <v>1125</v>
      </c>
      <c r="B562" t="s">
        <v>3021</v>
      </c>
      <c r="C562" t="s">
        <v>2375</v>
      </c>
      <c r="D562">
        <v>41.667375999999997</v>
      </c>
      <c r="E562">
        <v>-86.808569000000006</v>
      </c>
    </row>
    <row r="563" spans="1:5" x14ac:dyDescent="0.25">
      <c r="A563" t="s">
        <v>1127</v>
      </c>
      <c r="B563" t="s">
        <v>2691</v>
      </c>
      <c r="C563" t="s">
        <v>2691</v>
      </c>
      <c r="D563">
        <v>36.618020000000001</v>
      </c>
      <c r="E563">
        <v>-83.711057999999994</v>
      </c>
    </row>
    <row r="564" spans="1:5" x14ac:dyDescent="0.25">
      <c r="A564" t="s">
        <v>1129</v>
      </c>
      <c r="B564" t="s">
        <v>2833</v>
      </c>
      <c r="C564" t="s">
        <v>2833</v>
      </c>
      <c r="D564">
        <v>43.616301</v>
      </c>
      <c r="E564">
        <v>-84.219877999999994</v>
      </c>
    </row>
    <row r="565" spans="1:5" x14ac:dyDescent="0.25">
      <c r="A565" t="s">
        <v>1131</v>
      </c>
      <c r="B565" t="s">
        <v>2304</v>
      </c>
      <c r="C565" t="s">
        <v>2304</v>
      </c>
      <c r="D565">
        <v>31.997136999999999</v>
      </c>
      <c r="E565">
        <v>-102.106821</v>
      </c>
    </row>
    <row r="566" spans="1:5" x14ac:dyDescent="0.25">
      <c r="A566" t="s">
        <v>1133</v>
      </c>
      <c r="B566" t="s">
        <v>2095</v>
      </c>
      <c r="C566" t="s">
        <v>2095</v>
      </c>
      <c r="D566">
        <v>33.108299000000002</v>
      </c>
      <c r="E566">
        <v>-83.246751000000003</v>
      </c>
    </row>
    <row r="567" spans="1:5" x14ac:dyDescent="0.25">
      <c r="A567" t="s">
        <v>1135</v>
      </c>
      <c r="B567" t="s">
        <v>3022</v>
      </c>
      <c r="C567" t="s">
        <v>2669</v>
      </c>
      <c r="D567">
        <v>43.055674000000003</v>
      </c>
      <c r="E567">
        <v>-88.100523999999993</v>
      </c>
    </row>
    <row r="568" spans="1:5" x14ac:dyDescent="0.25">
      <c r="A568" t="s">
        <v>1137</v>
      </c>
      <c r="B568" t="s">
        <v>2877</v>
      </c>
      <c r="C568" t="s">
        <v>2877</v>
      </c>
      <c r="D568">
        <v>32.609974999999999</v>
      </c>
      <c r="E568">
        <v>-93.286068</v>
      </c>
    </row>
    <row r="569" spans="1:5" x14ac:dyDescent="0.25">
      <c r="A569" t="s">
        <v>1139</v>
      </c>
      <c r="B569" t="s">
        <v>2725</v>
      </c>
      <c r="C569" t="s">
        <v>2725</v>
      </c>
      <c r="D569">
        <v>32.808774999999997</v>
      </c>
      <c r="E569">
        <v>-98.098285000000004</v>
      </c>
    </row>
    <row r="570" spans="1:5" x14ac:dyDescent="0.25">
      <c r="A570" t="s">
        <v>1141</v>
      </c>
      <c r="B570" t="s">
        <v>3023</v>
      </c>
      <c r="C570" t="s">
        <v>2600</v>
      </c>
      <c r="D570">
        <v>44.978299999999997</v>
      </c>
      <c r="E570">
        <v>-93.280510000000007</v>
      </c>
    </row>
    <row r="571" spans="1:5" x14ac:dyDescent="0.25">
      <c r="A571" t="s">
        <v>1143</v>
      </c>
      <c r="B571" t="s">
        <v>2130</v>
      </c>
      <c r="C571" t="s">
        <v>2130</v>
      </c>
      <c r="D571">
        <v>48.233879999999999</v>
      </c>
      <c r="E571">
        <v>-101.287744</v>
      </c>
    </row>
    <row r="572" spans="1:5" x14ac:dyDescent="0.25">
      <c r="A572" t="s">
        <v>1145</v>
      </c>
      <c r="B572" t="s">
        <v>2087</v>
      </c>
      <c r="C572" t="s">
        <v>2087</v>
      </c>
      <c r="D572">
        <v>46.873955000000002</v>
      </c>
      <c r="E572">
        <v>-114.034222</v>
      </c>
    </row>
    <row r="573" spans="1:5" x14ac:dyDescent="0.25">
      <c r="A573" t="s">
        <v>1147</v>
      </c>
      <c r="B573" t="s">
        <v>2834</v>
      </c>
      <c r="C573" t="s">
        <v>2834</v>
      </c>
      <c r="D573">
        <v>43.714944000000003</v>
      </c>
      <c r="E573">
        <v>-98.029037000000002</v>
      </c>
    </row>
    <row r="574" spans="1:5" x14ac:dyDescent="0.25">
      <c r="A574" t="s">
        <v>1149</v>
      </c>
      <c r="B574" t="s">
        <v>2167</v>
      </c>
      <c r="C574" t="s">
        <v>2167</v>
      </c>
      <c r="D574">
        <v>39.417093000000001</v>
      </c>
      <c r="E574">
        <v>-92.437740000000005</v>
      </c>
    </row>
    <row r="575" spans="1:5" x14ac:dyDescent="0.25">
      <c r="A575" t="s">
        <v>1151</v>
      </c>
      <c r="B575" t="s">
        <v>2743</v>
      </c>
      <c r="C575" t="s">
        <v>2743</v>
      </c>
      <c r="D575">
        <v>30.667393000000001</v>
      </c>
      <c r="E575">
        <v>-88.163449</v>
      </c>
    </row>
    <row r="576" spans="1:5" x14ac:dyDescent="0.25">
      <c r="A576" t="s">
        <v>1153</v>
      </c>
      <c r="B576" t="s">
        <v>2210</v>
      </c>
      <c r="C576" t="s">
        <v>2210</v>
      </c>
      <c r="D576">
        <v>37.674450999999998</v>
      </c>
      <c r="E576">
        <v>-120.965861</v>
      </c>
    </row>
    <row r="577" spans="1:5" x14ac:dyDescent="0.25">
      <c r="A577" t="s">
        <v>1155</v>
      </c>
      <c r="B577" t="s">
        <v>2659</v>
      </c>
      <c r="C577" t="s">
        <v>2659</v>
      </c>
      <c r="D577">
        <v>32.521062999999998</v>
      </c>
      <c r="E577">
        <v>-92.117115999999996</v>
      </c>
    </row>
    <row r="578" spans="1:5" x14ac:dyDescent="0.25">
      <c r="A578" t="s">
        <v>1157</v>
      </c>
      <c r="B578" t="s">
        <v>2444</v>
      </c>
      <c r="C578" t="s">
        <v>2444</v>
      </c>
      <c r="D578">
        <v>41.920969999999997</v>
      </c>
      <c r="E578">
        <v>-83.388801999999998</v>
      </c>
    </row>
    <row r="579" spans="1:5" x14ac:dyDescent="0.25">
      <c r="A579" t="s">
        <v>1159</v>
      </c>
      <c r="B579" t="s">
        <v>2276</v>
      </c>
      <c r="C579" t="s">
        <v>2276</v>
      </c>
      <c r="D579">
        <v>42.600133999999997</v>
      </c>
      <c r="E579">
        <v>-89.645033999999995</v>
      </c>
    </row>
    <row r="580" spans="1:5" x14ac:dyDescent="0.25">
      <c r="A580" t="s">
        <v>1161</v>
      </c>
      <c r="B580" t="s">
        <v>2108</v>
      </c>
      <c r="C580" t="s">
        <v>2108</v>
      </c>
      <c r="D580">
        <v>32.400041999999999</v>
      </c>
      <c r="E580">
        <v>-86.297467999999995</v>
      </c>
    </row>
    <row r="581" spans="1:5" x14ac:dyDescent="0.25">
      <c r="A581" t="s">
        <v>1163</v>
      </c>
      <c r="B581" t="s">
        <v>2277</v>
      </c>
      <c r="C581" t="s">
        <v>2277</v>
      </c>
      <c r="D581">
        <v>38.481844000000002</v>
      </c>
      <c r="E581">
        <v>-107.873006</v>
      </c>
    </row>
    <row r="582" spans="1:5" x14ac:dyDescent="0.25">
      <c r="A582" t="s">
        <v>1165</v>
      </c>
      <c r="B582" t="s">
        <v>2652</v>
      </c>
      <c r="C582" t="s">
        <v>2652</v>
      </c>
      <c r="D582">
        <v>34.740921999999998</v>
      </c>
      <c r="E582">
        <v>-76.865499999999997</v>
      </c>
    </row>
    <row r="583" spans="1:5" x14ac:dyDescent="0.25">
      <c r="A583" t="s">
        <v>1167</v>
      </c>
      <c r="B583" t="s">
        <v>1975</v>
      </c>
      <c r="C583" t="s">
        <v>1975</v>
      </c>
      <c r="D583">
        <v>29.690950000000001</v>
      </c>
      <c r="E583">
        <v>-91.190810999999997</v>
      </c>
    </row>
    <row r="584" spans="1:5" x14ac:dyDescent="0.25">
      <c r="A584" t="s">
        <v>1169</v>
      </c>
      <c r="B584" t="s">
        <v>2826</v>
      </c>
      <c r="C584" t="s">
        <v>2826</v>
      </c>
      <c r="D584">
        <v>39.641188999999997</v>
      </c>
      <c r="E584">
        <v>-79.926426000000006</v>
      </c>
    </row>
    <row r="585" spans="1:5" x14ac:dyDescent="0.25">
      <c r="A585" t="s">
        <v>1171</v>
      </c>
      <c r="B585" t="s">
        <v>2232</v>
      </c>
      <c r="C585" t="s">
        <v>2232</v>
      </c>
      <c r="D585">
        <v>36.197980999999999</v>
      </c>
      <c r="E585">
        <v>-83.340892999999994</v>
      </c>
    </row>
    <row r="586" spans="1:5" x14ac:dyDescent="0.25">
      <c r="A586" t="s">
        <v>1173</v>
      </c>
      <c r="B586" t="s">
        <v>2407</v>
      </c>
      <c r="C586" t="s">
        <v>2407</v>
      </c>
      <c r="D586">
        <v>46.731310000000001</v>
      </c>
      <c r="E586">
        <v>-116.99334899999999</v>
      </c>
    </row>
    <row r="587" spans="1:5" x14ac:dyDescent="0.25">
      <c r="A587" t="s">
        <v>1175</v>
      </c>
      <c r="B587" t="s">
        <v>1998</v>
      </c>
      <c r="C587" t="s">
        <v>1998</v>
      </c>
      <c r="D587">
        <v>47.149901999999997</v>
      </c>
      <c r="E587">
        <v>-119.305972</v>
      </c>
    </row>
    <row r="588" spans="1:5" x14ac:dyDescent="0.25">
      <c r="A588" t="s">
        <v>1177</v>
      </c>
      <c r="B588" t="s">
        <v>2354</v>
      </c>
      <c r="C588" t="s">
        <v>2354</v>
      </c>
      <c r="D588">
        <v>31.173919000000001</v>
      </c>
      <c r="E588">
        <v>-83.776561000000001</v>
      </c>
    </row>
    <row r="589" spans="1:5" x14ac:dyDescent="0.25">
      <c r="A589" t="s">
        <v>1183</v>
      </c>
      <c r="B589" t="s">
        <v>2245</v>
      </c>
      <c r="C589" t="s">
        <v>2245</v>
      </c>
      <c r="D589">
        <v>36.507243000000003</v>
      </c>
      <c r="E589">
        <v>-80.614221999999998</v>
      </c>
    </row>
    <row r="590" spans="1:5" x14ac:dyDescent="0.25">
      <c r="A590" t="s">
        <v>1185</v>
      </c>
      <c r="B590" t="s">
        <v>2831</v>
      </c>
      <c r="C590" t="s">
        <v>2831</v>
      </c>
      <c r="D590">
        <v>43.591746000000001</v>
      </c>
      <c r="E590">
        <v>-84.759939000000003</v>
      </c>
    </row>
    <row r="591" spans="1:5" x14ac:dyDescent="0.25">
      <c r="A591" t="s">
        <v>1187</v>
      </c>
      <c r="B591" t="s">
        <v>2837</v>
      </c>
      <c r="C591" t="s">
        <v>2837</v>
      </c>
      <c r="D591">
        <v>33.166772999999999</v>
      </c>
      <c r="E591">
        <v>-94.978139999999996</v>
      </c>
    </row>
    <row r="592" spans="1:5" x14ac:dyDescent="0.25">
      <c r="A592" t="s">
        <v>1189</v>
      </c>
      <c r="B592" t="s">
        <v>2286</v>
      </c>
      <c r="C592" t="s">
        <v>2286</v>
      </c>
      <c r="D592">
        <v>38.055762999999999</v>
      </c>
      <c r="E592">
        <v>-83.949326999999997</v>
      </c>
    </row>
    <row r="593" spans="1:5" x14ac:dyDescent="0.25">
      <c r="A593" t="s">
        <v>1195</v>
      </c>
      <c r="B593" t="s">
        <v>3024</v>
      </c>
      <c r="C593" t="s">
        <v>2315</v>
      </c>
      <c r="D593">
        <v>48.446472999999997</v>
      </c>
      <c r="E593">
        <v>-122.30592300000001</v>
      </c>
    </row>
    <row r="594" spans="1:5" x14ac:dyDescent="0.25">
      <c r="A594" t="s">
        <v>1191</v>
      </c>
      <c r="B594" t="s">
        <v>2385</v>
      </c>
      <c r="C594" t="s">
        <v>2385</v>
      </c>
      <c r="D594">
        <v>38.317900000000002</v>
      </c>
      <c r="E594">
        <v>-88.918401000000003</v>
      </c>
    </row>
    <row r="595" spans="1:5" x14ac:dyDescent="0.25">
      <c r="A595" t="s">
        <v>1193</v>
      </c>
      <c r="B595" t="s">
        <v>2749</v>
      </c>
      <c r="C595" t="s">
        <v>2749</v>
      </c>
      <c r="D595">
        <v>40.393211999999998</v>
      </c>
      <c r="E595">
        <v>-82.467943000000005</v>
      </c>
    </row>
    <row r="596" spans="1:5" x14ac:dyDescent="0.25">
      <c r="A596" t="s">
        <v>1179</v>
      </c>
      <c r="B596" t="s">
        <v>2599</v>
      </c>
      <c r="C596" t="s">
        <v>2599</v>
      </c>
      <c r="D596">
        <v>36.344962000000002</v>
      </c>
      <c r="E596">
        <v>-92.376861000000005</v>
      </c>
    </row>
    <row r="597" spans="1:5" x14ac:dyDescent="0.25">
      <c r="A597" t="s">
        <v>1181</v>
      </c>
      <c r="B597" t="s">
        <v>2336</v>
      </c>
      <c r="C597" t="s">
        <v>2336</v>
      </c>
      <c r="D597">
        <v>43.140695999999998</v>
      </c>
      <c r="E597">
        <v>-115.690578</v>
      </c>
    </row>
    <row r="598" spans="1:5" x14ac:dyDescent="0.25">
      <c r="A598" t="s">
        <v>1197</v>
      </c>
      <c r="B598" t="s">
        <v>2430</v>
      </c>
      <c r="C598" t="s">
        <v>2430</v>
      </c>
      <c r="D598">
        <v>40.197161000000001</v>
      </c>
      <c r="E598">
        <v>-85.403846999999999</v>
      </c>
    </row>
    <row r="599" spans="1:5" x14ac:dyDescent="0.25">
      <c r="A599" t="s">
        <v>1199</v>
      </c>
      <c r="B599" t="s">
        <v>1992</v>
      </c>
      <c r="C599" t="s">
        <v>1992</v>
      </c>
      <c r="D599">
        <v>36.608657999999998</v>
      </c>
      <c r="E599">
        <v>-88.325636000000003</v>
      </c>
    </row>
    <row r="600" spans="1:5" x14ac:dyDescent="0.25">
      <c r="A600" t="s">
        <v>1201</v>
      </c>
      <c r="B600" t="s">
        <v>2267</v>
      </c>
      <c r="C600" t="s">
        <v>2267</v>
      </c>
      <c r="D600">
        <v>41.427982</v>
      </c>
      <c r="E600">
        <v>-91.062585999999996</v>
      </c>
    </row>
    <row r="601" spans="1:5" x14ac:dyDescent="0.25">
      <c r="A601" t="s">
        <v>1203</v>
      </c>
      <c r="B601" t="s">
        <v>3025</v>
      </c>
      <c r="C601" t="s">
        <v>2412</v>
      </c>
      <c r="D601">
        <v>43.165629000000003</v>
      </c>
      <c r="E601">
        <v>-86.212943999999993</v>
      </c>
    </row>
    <row r="602" spans="1:5" x14ac:dyDescent="0.25">
      <c r="A602" t="s">
        <v>1205</v>
      </c>
      <c r="B602" t="s">
        <v>2347</v>
      </c>
      <c r="C602" t="s">
        <v>2347</v>
      </c>
      <c r="D602">
        <v>35.751755000000003</v>
      </c>
      <c r="E602">
        <v>-95.350144</v>
      </c>
    </row>
    <row r="603" spans="1:5" x14ac:dyDescent="0.25">
      <c r="A603" t="s">
        <v>1207</v>
      </c>
      <c r="B603" t="s">
        <v>3026</v>
      </c>
      <c r="C603" t="s">
        <v>2079</v>
      </c>
      <c r="D603">
        <v>33.763666999999998</v>
      </c>
      <c r="E603">
        <v>-78.850414000000001</v>
      </c>
    </row>
    <row r="604" spans="1:5" x14ac:dyDescent="0.25">
      <c r="A604" t="s">
        <v>1209</v>
      </c>
      <c r="B604" t="s">
        <v>2586</v>
      </c>
      <c r="C604" t="s">
        <v>2586</v>
      </c>
      <c r="D604">
        <v>31.611685999999999</v>
      </c>
      <c r="E604">
        <v>-94.654803000000001</v>
      </c>
    </row>
    <row r="605" spans="1:5" x14ac:dyDescent="0.25">
      <c r="A605" t="s">
        <v>1211</v>
      </c>
      <c r="B605" t="s">
        <v>2149</v>
      </c>
      <c r="C605" t="s">
        <v>2149</v>
      </c>
      <c r="D605">
        <v>38.295817999999997</v>
      </c>
      <c r="E605">
        <v>-122.29078199999999</v>
      </c>
    </row>
    <row r="606" spans="1:5" x14ac:dyDescent="0.25">
      <c r="A606" t="s">
        <v>1213</v>
      </c>
      <c r="B606" t="s">
        <v>3027</v>
      </c>
      <c r="C606" t="s">
        <v>2440</v>
      </c>
      <c r="D606">
        <v>26.142035799999999</v>
      </c>
      <c r="E606">
        <v>-81.794810299999995</v>
      </c>
    </row>
    <row r="607" spans="1:5" x14ac:dyDescent="0.25">
      <c r="A607" t="s">
        <v>1215</v>
      </c>
      <c r="B607" t="s">
        <v>3028</v>
      </c>
      <c r="C607" t="s">
        <v>2473</v>
      </c>
      <c r="D607">
        <v>36.128138</v>
      </c>
      <c r="E607">
        <v>-86.681005999999996</v>
      </c>
    </row>
    <row r="608" spans="1:5" x14ac:dyDescent="0.25">
      <c r="A608" t="s">
        <v>1217</v>
      </c>
      <c r="B608" t="s">
        <v>2273</v>
      </c>
      <c r="C608" t="s">
        <v>2273</v>
      </c>
      <c r="D608">
        <v>31.55913</v>
      </c>
      <c r="E608">
        <v>-91.40513</v>
      </c>
    </row>
    <row r="609" spans="1:5" x14ac:dyDescent="0.25">
      <c r="A609" t="s">
        <v>1219</v>
      </c>
      <c r="B609" t="s">
        <v>2610</v>
      </c>
      <c r="C609" t="s">
        <v>2610</v>
      </c>
      <c r="D609">
        <v>31.754425999999999</v>
      </c>
      <c r="E609">
        <v>-93.083408000000006</v>
      </c>
    </row>
    <row r="610" spans="1:5" x14ac:dyDescent="0.25">
      <c r="A610" t="s">
        <v>1221</v>
      </c>
      <c r="B610" t="s">
        <v>2485</v>
      </c>
      <c r="C610" t="s">
        <v>2485</v>
      </c>
      <c r="D610">
        <v>35.070213000000003</v>
      </c>
      <c r="E610">
        <v>-77.050417999999993</v>
      </c>
    </row>
    <row r="611" spans="1:5" x14ac:dyDescent="0.25">
      <c r="A611" t="s">
        <v>1225</v>
      </c>
      <c r="B611" t="s">
        <v>2381</v>
      </c>
      <c r="C611" t="s">
        <v>2381</v>
      </c>
      <c r="D611">
        <v>39.924638999999999</v>
      </c>
      <c r="E611">
        <v>-85.374500999999995</v>
      </c>
    </row>
    <row r="612" spans="1:5" x14ac:dyDescent="0.25">
      <c r="A612" t="s">
        <v>1227</v>
      </c>
      <c r="B612" t="s">
        <v>2427</v>
      </c>
      <c r="C612" t="s">
        <v>2427</v>
      </c>
      <c r="D612">
        <v>40.994128000000003</v>
      </c>
      <c r="E612">
        <v>-80.340102999999999</v>
      </c>
    </row>
    <row r="613" spans="1:5" x14ac:dyDescent="0.25">
      <c r="A613" t="s">
        <v>1229</v>
      </c>
      <c r="B613" t="s">
        <v>3029</v>
      </c>
      <c r="C613" t="s">
        <v>2741</v>
      </c>
      <c r="D613">
        <v>41.323002000000002</v>
      </c>
      <c r="E613">
        <v>-72.903345999999999</v>
      </c>
    </row>
    <row r="614" spans="1:5" x14ac:dyDescent="0.25">
      <c r="A614" t="s">
        <v>1231</v>
      </c>
      <c r="B614" t="s">
        <v>2732</v>
      </c>
      <c r="C614" t="s">
        <v>2732</v>
      </c>
      <c r="D614">
        <v>30.003536499999999</v>
      </c>
      <c r="E614">
        <v>-91.818728500000006</v>
      </c>
    </row>
    <row r="615" spans="1:5" x14ac:dyDescent="0.25">
      <c r="A615" t="s">
        <v>1233</v>
      </c>
      <c r="B615" t="s">
        <v>3030</v>
      </c>
      <c r="C615" t="s">
        <v>2519</v>
      </c>
      <c r="D615">
        <v>29.954653</v>
      </c>
      <c r="E615">
        <v>-90.143682999999996</v>
      </c>
    </row>
    <row r="616" spans="1:5" x14ac:dyDescent="0.25">
      <c r="A616" t="s">
        <v>1235</v>
      </c>
      <c r="B616" t="s">
        <v>3031</v>
      </c>
      <c r="C616" t="s">
        <v>2004</v>
      </c>
      <c r="D616">
        <v>40.491610000000001</v>
      </c>
      <c r="E616">
        <v>-81.444406000000001</v>
      </c>
    </row>
    <row r="617" spans="1:5" x14ac:dyDescent="0.25">
      <c r="A617" t="s">
        <v>1241</v>
      </c>
      <c r="B617" t="s">
        <v>2728</v>
      </c>
      <c r="C617" t="s">
        <v>2728</v>
      </c>
      <c r="D617">
        <v>44.308067000000001</v>
      </c>
      <c r="E617">
        <v>-94.463740000000001</v>
      </c>
    </row>
    <row r="618" spans="1:5" x14ac:dyDescent="0.25">
      <c r="A618" t="s">
        <v>1243</v>
      </c>
      <c r="B618" t="s">
        <v>3032</v>
      </c>
      <c r="C618" t="s">
        <v>2861</v>
      </c>
      <c r="D618">
        <v>40.718356999999997</v>
      </c>
      <c r="E618">
        <v>-73.970220999999995</v>
      </c>
    </row>
    <row r="619" spans="1:5" x14ac:dyDescent="0.25">
      <c r="A619" t="s">
        <v>1223</v>
      </c>
      <c r="B619" t="s">
        <v>2008</v>
      </c>
      <c r="C619" t="s">
        <v>2008</v>
      </c>
      <c r="D619">
        <v>34.288752000000002</v>
      </c>
      <c r="E619">
        <v>-81.617767999999998</v>
      </c>
    </row>
    <row r="620" spans="1:5" x14ac:dyDescent="0.25">
      <c r="A620" t="s">
        <v>1237</v>
      </c>
      <c r="B620" t="s">
        <v>2534</v>
      </c>
      <c r="C620" t="s">
        <v>2534</v>
      </c>
      <c r="D620">
        <v>35.972901999999998</v>
      </c>
      <c r="E620">
        <v>-83.167714000000004</v>
      </c>
    </row>
    <row r="621" spans="1:5" x14ac:dyDescent="0.25">
      <c r="A621" t="s">
        <v>1239</v>
      </c>
      <c r="B621" t="s">
        <v>2217</v>
      </c>
      <c r="C621" t="s">
        <v>2217</v>
      </c>
      <c r="D621">
        <v>41.699249000000002</v>
      </c>
      <c r="E621">
        <v>-93.043887999999995</v>
      </c>
    </row>
    <row r="622" spans="1:5" x14ac:dyDescent="0.25">
      <c r="A622" t="s">
        <v>1245</v>
      </c>
      <c r="B622" t="s">
        <v>3033</v>
      </c>
      <c r="C622" t="s">
        <v>2390</v>
      </c>
      <c r="D622">
        <v>41.829769400000004</v>
      </c>
      <c r="E622">
        <v>-86.254176799999996</v>
      </c>
    </row>
    <row r="623" spans="1:5" x14ac:dyDescent="0.25">
      <c r="A623" t="s">
        <v>1247</v>
      </c>
      <c r="B623" t="s">
        <v>2231</v>
      </c>
      <c r="C623" t="s">
        <v>2231</v>
      </c>
      <c r="D623">
        <v>31.408196</v>
      </c>
      <c r="E623">
        <v>-110.959323</v>
      </c>
    </row>
    <row r="624" spans="1:5" x14ac:dyDescent="0.25">
      <c r="A624" t="s">
        <v>1249</v>
      </c>
      <c r="B624" t="s">
        <v>2840</v>
      </c>
      <c r="C624" t="s">
        <v>2840</v>
      </c>
      <c r="D624">
        <v>42.035697999999996</v>
      </c>
      <c r="E624">
        <v>-97.419865999999999</v>
      </c>
    </row>
    <row r="625" spans="1:5" x14ac:dyDescent="0.25">
      <c r="A625" t="s">
        <v>1251</v>
      </c>
      <c r="B625" t="s">
        <v>2484</v>
      </c>
      <c r="C625" t="s">
        <v>2484</v>
      </c>
      <c r="D625">
        <v>41.133065999999999</v>
      </c>
      <c r="E625">
        <v>-100.782855</v>
      </c>
    </row>
    <row r="626" spans="1:5" x14ac:dyDescent="0.25">
      <c r="A626" t="s">
        <v>1253</v>
      </c>
      <c r="B626" t="s">
        <v>3034</v>
      </c>
      <c r="C626" t="s">
        <v>2027</v>
      </c>
      <c r="D626">
        <v>27.006513000000002</v>
      </c>
      <c r="E626">
        <v>-82.123842999999994</v>
      </c>
    </row>
    <row r="627" spans="1:5" x14ac:dyDescent="0.25">
      <c r="A627" t="s">
        <v>1255</v>
      </c>
      <c r="B627" t="s">
        <v>2360</v>
      </c>
      <c r="C627" t="s">
        <v>2360</v>
      </c>
      <c r="D627">
        <v>39.014857999999997</v>
      </c>
      <c r="E627">
        <v>-85.642719</v>
      </c>
    </row>
    <row r="628" spans="1:5" x14ac:dyDescent="0.25">
      <c r="A628" t="s">
        <v>1257</v>
      </c>
      <c r="B628" t="s">
        <v>2468</v>
      </c>
      <c r="C628" t="s">
        <v>2468</v>
      </c>
      <c r="D628">
        <v>36.164313</v>
      </c>
      <c r="E628">
        <v>-81.171755000000005</v>
      </c>
    </row>
    <row r="629" spans="1:5" x14ac:dyDescent="0.25">
      <c r="A629" t="s">
        <v>1259</v>
      </c>
      <c r="B629" t="s">
        <v>2546</v>
      </c>
      <c r="C629" t="s">
        <v>2546</v>
      </c>
      <c r="D629">
        <v>41.249555999999998</v>
      </c>
      <c r="E629">
        <v>-82.615958000000006</v>
      </c>
    </row>
    <row r="630" spans="1:5" x14ac:dyDescent="0.25">
      <c r="A630" t="s">
        <v>1261</v>
      </c>
      <c r="B630" t="s">
        <v>3035</v>
      </c>
      <c r="C630" t="s">
        <v>2329</v>
      </c>
      <c r="D630">
        <v>41.396715</v>
      </c>
      <c r="E630">
        <v>-72.073311000000004</v>
      </c>
    </row>
    <row r="631" spans="1:5" x14ac:dyDescent="0.25">
      <c r="A631" t="s">
        <v>1263</v>
      </c>
      <c r="B631" t="s">
        <v>2104</v>
      </c>
      <c r="C631" t="s">
        <v>2104</v>
      </c>
      <c r="D631">
        <v>48.308867999999997</v>
      </c>
      <c r="E631">
        <v>-122.649637</v>
      </c>
    </row>
    <row r="632" spans="1:5" x14ac:dyDescent="0.25">
      <c r="A632" t="s">
        <v>1265</v>
      </c>
      <c r="B632" t="s">
        <v>2384</v>
      </c>
      <c r="C632" t="s">
        <v>2384</v>
      </c>
      <c r="D632">
        <v>37.972333900000002</v>
      </c>
      <c r="E632">
        <v>-81.148713599999994</v>
      </c>
    </row>
    <row r="633" spans="1:5" x14ac:dyDescent="0.25">
      <c r="A633" t="s">
        <v>1267</v>
      </c>
      <c r="B633" t="s">
        <v>2291</v>
      </c>
      <c r="C633" t="s">
        <v>2291</v>
      </c>
      <c r="D633">
        <v>29.154938000000001</v>
      </c>
      <c r="E633">
        <v>-82.132580000000004</v>
      </c>
    </row>
    <row r="634" spans="1:5" x14ac:dyDescent="0.25">
      <c r="A634" t="s">
        <v>1269</v>
      </c>
      <c r="B634" t="s">
        <v>2052</v>
      </c>
      <c r="C634" t="s">
        <v>2052</v>
      </c>
      <c r="D634">
        <v>39.277615599999997</v>
      </c>
      <c r="E634">
        <v>-74.574600099999998</v>
      </c>
    </row>
    <row r="635" spans="1:5" x14ac:dyDescent="0.25">
      <c r="A635" t="s">
        <v>1271</v>
      </c>
      <c r="B635" t="s">
        <v>2426</v>
      </c>
      <c r="C635" t="s">
        <v>2426</v>
      </c>
      <c r="D635">
        <v>38.380777999999999</v>
      </c>
      <c r="E635">
        <v>-75.128799000000001</v>
      </c>
    </row>
    <row r="636" spans="1:5" x14ac:dyDescent="0.25">
      <c r="A636" t="s">
        <v>1273</v>
      </c>
      <c r="B636" t="s">
        <v>2243</v>
      </c>
      <c r="C636" t="s">
        <v>2243</v>
      </c>
      <c r="D636">
        <v>31.865172999999999</v>
      </c>
      <c r="E636">
        <v>-102.400678</v>
      </c>
    </row>
    <row r="637" spans="1:5" x14ac:dyDescent="0.25">
      <c r="A637" t="s">
        <v>1275</v>
      </c>
      <c r="B637" t="s">
        <v>3036</v>
      </c>
      <c r="C637" t="s">
        <v>2839</v>
      </c>
      <c r="D637">
        <v>41.123075999999998</v>
      </c>
      <c r="E637">
        <v>-111.97489899999999</v>
      </c>
    </row>
    <row r="638" spans="1:5" x14ac:dyDescent="0.25">
      <c r="A638" t="s">
        <v>1277</v>
      </c>
      <c r="B638" t="s">
        <v>3037</v>
      </c>
      <c r="C638" t="s">
        <v>2881</v>
      </c>
      <c r="D638">
        <v>44.697997000000001</v>
      </c>
      <c r="E638">
        <v>-75.478286999999995</v>
      </c>
    </row>
    <row r="639" spans="1:5" x14ac:dyDescent="0.25">
      <c r="A639" t="s">
        <v>1279</v>
      </c>
      <c r="B639" t="s">
        <v>2807</v>
      </c>
      <c r="C639" t="s">
        <v>2807</v>
      </c>
      <c r="D639">
        <v>41.427194999999998</v>
      </c>
      <c r="E639">
        <v>-79.70993</v>
      </c>
    </row>
    <row r="640" spans="1:5" x14ac:dyDescent="0.25">
      <c r="A640" t="s">
        <v>1281</v>
      </c>
      <c r="B640" t="s">
        <v>2805</v>
      </c>
      <c r="C640" t="s">
        <v>2805</v>
      </c>
      <c r="D640">
        <v>27.237241000000001</v>
      </c>
      <c r="E640">
        <v>-80.810050000000004</v>
      </c>
    </row>
    <row r="641" spans="1:5" x14ac:dyDescent="0.25">
      <c r="A641" t="s">
        <v>1283</v>
      </c>
      <c r="B641" t="s">
        <v>2264</v>
      </c>
      <c r="C641" t="s">
        <v>2264</v>
      </c>
      <c r="D641">
        <v>35.504826000000001</v>
      </c>
      <c r="E641">
        <v>-97.524304999999998</v>
      </c>
    </row>
    <row r="642" spans="1:5" x14ac:dyDescent="0.25">
      <c r="A642" t="s">
        <v>1285</v>
      </c>
      <c r="B642" t="s">
        <v>2109</v>
      </c>
      <c r="C642" t="s">
        <v>2109</v>
      </c>
      <c r="D642">
        <v>42.085264000000002</v>
      </c>
      <c r="E642">
        <v>-78.424532999999997</v>
      </c>
    </row>
    <row r="643" spans="1:5" x14ac:dyDescent="0.25">
      <c r="A643" t="s">
        <v>1287</v>
      </c>
      <c r="B643" t="s">
        <v>2340</v>
      </c>
      <c r="C643" t="s">
        <v>2340</v>
      </c>
      <c r="D643">
        <v>47.035490000000003</v>
      </c>
      <c r="E643">
        <v>-122.85641099999999</v>
      </c>
    </row>
    <row r="644" spans="1:5" x14ac:dyDescent="0.25">
      <c r="A644" t="s">
        <v>1289</v>
      </c>
      <c r="B644" t="s">
        <v>3038</v>
      </c>
      <c r="C644" t="s">
        <v>2533</v>
      </c>
      <c r="D644">
        <v>41.234859</v>
      </c>
      <c r="E644">
        <v>-96.034640999999993</v>
      </c>
    </row>
    <row r="645" spans="1:5" x14ac:dyDescent="0.25">
      <c r="A645" t="s">
        <v>1291</v>
      </c>
      <c r="B645" t="s">
        <v>2863</v>
      </c>
      <c r="C645" t="s">
        <v>2863</v>
      </c>
      <c r="D645">
        <v>42.451956000000003</v>
      </c>
      <c r="E645">
        <v>-75.061476999999996</v>
      </c>
    </row>
    <row r="646" spans="1:5" x14ac:dyDescent="0.25">
      <c r="A646" t="s">
        <v>1293</v>
      </c>
      <c r="B646" t="s">
        <v>2100</v>
      </c>
      <c r="C646" t="s">
        <v>2100</v>
      </c>
      <c r="D646">
        <v>44.023375999999999</v>
      </c>
      <c r="E646">
        <v>-116.988748</v>
      </c>
    </row>
    <row r="647" spans="1:5" x14ac:dyDescent="0.25">
      <c r="A647" t="s">
        <v>1295</v>
      </c>
      <c r="B647" t="s">
        <v>3039</v>
      </c>
      <c r="C647" t="s">
        <v>2022</v>
      </c>
      <c r="D647">
        <v>30.535982000000001</v>
      </c>
      <c r="E647">
        <v>-92.084461000000005</v>
      </c>
    </row>
    <row r="648" spans="1:5" x14ac:dyDescent="0.25">
      <c r="A648" t="s">
        <v>1297</v>
      </c>
      <c r="B648" t="s">
        <v>2541</v>
      </c>
      <c r="C648" t="s">
        <v>2541</v>
      </c>
      <c r="D648">
        <v>33.497185999999999</v>
      </c>
      <c r="E648">
        <v>-80.871849999999995</v>
      </c>
    </row>
    <row r="649" spans="1:5" x14ac:dyDescent="0.25">
      <c r="A649" t="s">
        <v>1299</v>
      </c>
      <c r="B649" t="s">
        <v>3040</v>
      </c>
      <c r="C649" t="s">
        <v>2431</v>
      </c>
      <c r="D649">
        <v>28.584434000000002</v>
      </c>
      <c r="E649">
        <v>-81.411184000000006</v>
      </c>
    </row>
    <row r="650" spans="1:5" x14ac:dyDescent="0.25">
      <c r="A650" t="s">
        <v>1301</v>
      </c>
      <c r="B650" t="s">
        <v>3041</v>
      </c>
      <c r="C650" t="s">
        <v>1984</v>
      </c>
      <c r="D650">
        <v>44.026834000000001</v>
      </c>
      <c r="E650">
        <v>-88.563524000000001</v>
      </c>
    </row>
    <row r="651" spans="1:5" x14ac:dyDescent="0.25">
      <c r="A651" t="s">
        <v>1303</v>
      </c>
      <c r="B651" t="s">
        <v>2455</v>
      </c>
      <c r="C651" t="s">
        <v>2455</v>
      </c>
      <c r="D651">
        <v>41.292046999999997</v>
      </c>
      <c r="E651">
        <v>-92.650129000000007</v>
      </c>
    </row>
    <row r="652" spans="1:5" x14ac:dyDescent="0.25">
      <c r="A652" t="s">
        <v>1305</v>
      </c>
      <c r="B652" t="s">
        <v>3042</v>
      </c>
      <c r="C652" t="s">
        <v>2332</v>
      </c>
      <c r="D652">
        <v>41.35275</v>
      </c>
      <c r="E652">
        <v>-88.837563000000003</v>
      </c>
    </row>
    <row r="653" spans="1:5" x14ac:dyDescent="0.25">
      <c r="A653" t="s">
        <v>1307</v>
      </c>
      <c r="B653" t="s">
        <v>2629</v>
      </c>
      <c r="C653" t="s">
        <v>2629</v>
      </c>
      <c r="D653">
        <v>41.020245000000003</v>
      </c>
      <c r="E653">
        <v>-92.41095</v>
      </c>
    </row>
    <row r="654" spans="1:5" x14ac:dyDescent="0.25">
      <c r="A654" t="s">
        <v>1309</v>
      </c>
      <c r="B654" t="s">
        <v>2692</v>
      </c>
      <c r="C654" t="s">
        <v>2692</v>
      </c>
      <c r="D654">
        <v>44.090330999999999</v>
      </c>
      <c r="E654">
        <v>-93.222543000000002</v>
      </c>
    </row>
    <row r="655" spans="1:5" x14ac:dyDescent="0.25">
      <c r="A655" t="s">
        <v>1311</v>
      </c>
      <c r="B655" t="s">
        <v>2366</v>
      </c>
      <c r="C655" t="s">
        <v>2366</v>
      </c>
      <c r="D655">
        <v>37.761226000000001</v>
      </c>
      <c r="E655">
        <v>-87.100521999999998</v>
      </c>
    </row>
    <row r="656" spans="1:5" x14ac:dyDescent="0.25">
      <c r="A656" t="s">
        <v>1313</v>
      </c>
      <c r="B656" t="s">
        <v>2420</v>
      </c>
      <c r="C656" t="s">
        <v>2420</v>
      </c>
      <c r="D656">
        <v>42.994784000000003</v>
      </c>
      <c r="E656">
        <v>-84.165959999999998</v>
      </c>
    </row>
    <row r="657" spans="1:5" x14ac:dyDescent="0.25">
      <c r="A657" t="s">
        <v>1315</v>
      </c>
      <c r="B657" t="s">
        <v>2620</v>
      </c>
      <c r="C657" t="s">
        <v>2620</v>
      </c>
      <c r="D657">
        <v>34.363785999999998</v>
      </c>
      <c r="E657">
        <v>-89.531313999999995</v>
      </c>
    </row>
    <row r="658" spans="1:5" x14ac:dyDescent="0.25">
      <c r="A658" t="s">
        <v>1317</v>
      </c>
      <c r="B658" t="s">
        <v>3043</v>
      </c>
      <c r="C658" t="s">
        <v>2873</v>
      </c>
      <c r="D658">
        <v>34.252307000000002</v>
      </c>
      <c r="E658">
        <v>-119.197945</v>
      </c>
    </row>
    <row r="659" spans="1:5" x14ac:dyDescent="0.25">
      <c r="A659" t="s">
        <v>1319</v>
      </c>
      <c r="B659" t="s">
        <v>2450</v>
      </c>
      <c r="C659" t="s">
        <v>2450</v>
      </c>
      <c r="D659">
        <v>37.054079999999999</v>
      </c>
      <c r="E659">
        <v>-88.626391999999996</v>
      </c>
    </row>
    <row r="660" spans="1:5" x14ac:dyDescent="0.25">
      <c r="A660" t="s">
        <v>1321</v>
      </c>
      <c r="B660" t="s">
        <v>2695</v>
      </c>
      <c r="C660" t="s">
        <v>2695</v>
      </c>
      <c r="D660">
        <v>36.192391000000001</v>
      </c>
      <c r="E660">
        <v>-116.004181</v>
      </c>
    </row>
    <row r="661" spans="1:5" x14ac:dyDescent="0.25">
      <c r="A661" t="s">
        <v>1323</v>
      </c>
      <c r="B661" t="s">
        <v>2865</v>
      </c>
      <c r="C661" t="s">
        <v>2865</v>
      </c>
      <c r="D661">
        <v>29.635173999999999</v>
      </c>
      <c r="E661">
        <v>-81.652045999999999</v>
      </c>
    </row>
    <row r="662" spans="1:5" x14ac:dyDescent="0.25">
      <c r="A662" t="s">
        <v>1325</v>
      </c>
      <c r="B662" t="s">
        <v>2882</v>
      </c>
      <c r="C662" t="s">
        <v>2882</v>
      </c>
      <c r="D662">
        <v>31.756601</v>
      </c>
      <c r="E662">
        <v>-95.641311000000002</v>
      </c>
    </row>
    <row r="663" spans="1:5" x14ac:dyDescent="0.25">
      <c r="A663" t="s">
        <v>1327</v>
      </c>
      <c r="B663" t="s">
        <v>3044</v>
      </c>
      <c r="C663" t="s">
        <v>2044</v>
      </c>
      <c r="D663">
        <v>28.188074</v>
      </c>
      <c r="E663">
        <v>-80.673992999999996</v>
      </c>
    </row>
    <row r="664" spans="1:5" x14ac:dyDescent="0.25">
      <c r="A664" t="s">
        <v>1329</v>
      </c>
      <c r="B664" t="s">
        <v>2797</v>
      </c>
      <c r="C664" t="s">
        <v>2797</v>
      </c>
      <c r="D664">
        <v>29.259896999999999</v>
      </c>
      <c r="E664">
        <v>-81.073076999999998</v>
      </c>
    </row>
    <row r="665" spans="1:5" x14ac:dyDescent="0.25">
      <c r="A665" t="s">
        <v>1331</v>
      </c>
      <c r="B665" t="s">
        <v>2844</v>
      </c>
      <c r="C665" t="s">
        <v>2844</v>
      </c>
      <c r="D665">
        <v>35.545952</v>
      </c>
      <c r="E665">
        <v>-100.963809</v>
      </c>
    </row>
    <row r="666" spans="1:5" x14ac:dyDescent="0.25">
      <c r="A666" t="s">
        <v>1333</v>
      </c>
      <c r="B666" t="s">
        <v>3045</v>
      </c>
      <c r="C666" t="s">
        <v>2495</v>
      </c>
      <c r="D666">
        <v>30.194089000000002</v>
      </c>
      <c r="E666">
        <v>-85.677271000000005</v>
      </c>
    </row>
    <row r="667" spans="1:5" x14ac:dyDescent="0.25">
      <c r="A667" t="s">
        <v>1335</v>
      </c>
      <c r="B667" t="s">
        <v>2091</v>
      </c>
      <c r="C667" t="s">
        <v>2091</v>
      </c>
      <c r="D667">
        <v>36.064138999999997</v>
      </c>
      <c r="E667">
        <v>-90.510536000000002</v>
      </c>
    </row>
    <row r="668" spans="1:5" x14ac:dyDescent="0.25">
      <c r="A668" t="s">
        <v>1337</v>
      </c>
      <c r="B668" t="s">
        <v>2025</v>
      </c>
      <c r="C668" t="s">
        <v>2025</v>
      </c>
      <c r="D668">
        <v>36.299872999999998</v>
      </c>
      <c r="E668">
        <v>-88.305087</v>
      </c>
    </row>
    <row r="669" spans="1:5" x14ac:dyDescent="0.25">
      <c r="A669" t="s">
        <v>1339</v>
      </c>
      <c r="B669" t="s">
        <v>2287</v>
      </c>
      <c r="C669" t="s">
        <v>2287</v>
      </c>
      <c r="D669">
        <v>33.664769</v>
      </c>
      <c r="E669">
        <v>-95.528542000000002</v>
      </c>
    </row>
    <row r="670" spans="1:5" x14ac:dyDescent="0.25">
      <c r="A670" t="s">
        <v>1341</v>
      </c>
      <c r="B670" t="s">
        <v>3046</v>
      </c>
      <c r="C670" t="s">
        <v>2489</v>
      </c>
      <c r="D670">
        <v>39.263145999999999</v>
      </c>
      <c r="E670">
        <v>-81.551727999999997</v>
      </c>
    </row>
    <row r="671" spans="1:5" x14ac:dyDescent="0.25">
      <c r="A671" t="s">
        <v>1343</v>
      </c>
      <c r="B671" t="s">
        <v>1995</v>
      </c>
      <c r="C671" t="s">
        <v>1995</v>
      </c>
      <c r="D671">
        <v>37.341197000000001</v>
      </c>
      <c r="E671">
        <v>-95.269853999999995</v>
      </c>
    </row>
    <row r="672" spans="1:5" x14ac:dyDescent="0.25">
      <c r="A672" t="s">
        <v>1345</v>
      </c>
      <c r="B672" t="s">
        <v>2406</v>
      </c>
      <c r="C672" t="s">
        <v>2406</v>
      </c>
      <c r="D672">
        <v>30.374915000000001</v>
      </c>
      <c r="E672">
        <v>-88.529657999999998</v>
      </c>
    </row>
    <row r="673" spans="1:5" x14ac:dyDescent="0.25">
      <c r="A673" t="s">
        <v>1347</v>
      </c>
      <c r="B673" t="s">
        <v>2508</v>
      </c>
      <c r="C673" t="s">
        <v>2508</v>
      </c>
      <c r="D673">
        <v>34.244790000000002</v>
      </c>
      <c r="E673">
        <v>-111.327045</v>
      </c>
    </row>
    <row r="674" spans="1:5" x14ac:dyDescent="0.25">
      <c r="A674" t="s">
        <v>1349</v>
      </c>
      <c r="B674" t="s">
        <v>2461</v>
      </c>
      <c r="C674" t="s">
        <v>2461</v>
      </c>
      <c r="D674">
        <v>31.412033000000001</v>
      </c>
      <c r="E674">
        <v>-103.50497300000001</v>
      </c>
    </row>
    <row r="675" spans="1:5" x14ac:dyDescent="0.25">
      <c r="A675" t="s">
        <v>1351</v>
      </c>
      <c r="B675" t="s">
        <v>2503</v>
      </c>
      <c r="C675" t="s">
        <v>2503</v>
      </c>
      <c r="D675">
        <v>41.402631999999997</v>
      </c>
      <c r="E675">
        <v>-92.919911999999997</v>
      </c>
    </row>
    <row r="676" spans="1:5" x14ac:dyDescent="0.25">
      <c r="A676" t="s">
        <v>1353</v>
      </c>
      <c r="B676" t="s">
        <v>3047</v>
      </c>
      <c r="C676" t="s">
        <v>2516</v>
      </c>
      <c r="D676">
        <v>45.666238</v>
      </c>
      <c r="E676">
        <v>-118.801317</v>
      </c>
    </row>
    <row r="677" spans="1:5" x14ac:dyDescent="0.25">
      <c r="A677" t="s">
        <v>1355</v>
      </c>
      <c r="B677" t="s">
        <v>3048</v>
      </c>
      <c r="C677" t="s">
        <v>2112</v>
      </c>
      <c r="D677">
        <v>30.48527</v>
      </c>
      <c r="E677">
        <v>-87.253422</v>
      </c>
    </row>
    <row r="678" spans="1:5" x14ac:dyDescent="0.25">
      <c r="A678" t="s">
        <v>1357</v>
      </c>
      <c r="B678" t="s">
        <v>2821</v>
      </c>
      <c r="C678" t="s">
        <v>2821</v>
      </c>
      <c r="D678">
        <v>40.701810999999999</v>
      </c>
      <c r="E678">
        <v>-89.585277000000005</v>
      </c>
    </row>
    <row r="679" spans="1:5" x14ac:dyDescent="0.25">
      <c r="A679" t="s">
        <v>1359</v>
      </c>
      <c r="B679" t="s">
        <v>2832</v>
      </c>
      <c r="C679" t="s">
        <v>2832</v>
      </c>
      <c r="D679">
        <v>40.748081999999997</v>
      </c>
      <c r="E679">
        <v>-86.080629999999999</v>
      </c>
    </row>
    <row r="680" spans="1:5" x14ac:dyDescent="0.25">
      <c r="A680" t="s">
        <v>1361</v>
      </c>
      <c r="B680" t="s">
        <v>3049</v>
      </c>
      <c r="C680" t="s">
        <v>2111</v>
      </c>
      <c r="D680">
        <v>39.973331000000002</v>
      </c>
      <c r="E680">
        <v>-75.298163000000002</v>
      </c>
    </row>
    <row r="681" spans="1:5" x14ac:dyDescent="0.25">
      <c r="A681" t="s">
        <v>1363</v>
      </c>
      <c r="B681" t="s">
        <v>3050</v>
      </c>
      <c r="C681" t="s">
        <v>2158</v>
      </c>
      <c r="D681">
        <v>38.005938999999998</v>
      </c>
      <c r="E681">
        <v>-120.307024</v>
      </c>
    </row>
    <row r="682" spans="1:5" x14ac:dyDescent="0.25">
      <c r="A682" t="s">
        <v>1365</v>
      </c>
      <c r="B682" t="s">
        <v>3051</v>
      </c>
      <c r="C682" t="s">
        <v>2694</v>
      </c>
      <c r="D682">
        <v>33.494067000000001</v>
      </c>
      <c r="E682">
        <v>-111.97004099999999</v>
      </c>
    </row>
    <row r="683" spans="1:5" x14ac:dyDescent="0.25">
      <c r="A683" t="s">
        <v>1367</v>
      </c>
      <c r="B683" t="s">
        <v>2283</v>
      </c>
      <c r="C683" t="s">
        <v>2283</v>
      </c>
      <c r="D683">
        <v>30.534814999999998</v>
      </c>
      <c r="E683">
        <v>-89.677015999999995</v>
      </c>
    </row>
    <row r="684" spans="1:5" x14ac:dyDescent="0.25">
      <c r="A684" t="s">
        <v>1371</v>
      </c>
      <c r="B684" t="s">
        <v>2000</v>
      </c>
      <c r="C684" t="s">
        <v>2000</v>
      </c>
      <c r="D684">
        <v>29.963221999999998</v>
      </c>
      <c r="E684">
        <v>-91.205815000000001</v>
      </c>
    </row>
    <row r="685" spans="1:5" x14ac:dyDescent="0.25">
      <c r="A685" t="s">
        <v>1369</v>
      </c>
      <c r="B685" t="s">
        <v>2462</v>
      </c>
      <c r="C685" t="s">
        <v>2462</v>
      </c>
      <c r="D685">
        <v>44.376646999999998</v>
      </c>
      <c r="E685">
        <v>-100.328952</v>
      </c>
    </row>
    <row r="686" spans="1:5" x14ac:dyDescent="0.25">
      <c r="A686" t="s">
        <v>1373</v>
      </c>
      <c r="B686" t="s">
        <v>2255</v>
      </c>
      <c r="C686" t="s">
        <v>2255</v>
      </c>
      <c r="D686">
        <v>34.218662000000002</v>
      </c>
      <c r="E686">
        <v>-92.038554000000005</v>
      </c>
    </row>
    <row r="687" spans="1:5" x14ac:dyDescent="0.25">
      <c r="A687" t="s">
        <v>1375</v>
      </c>
      <c r="B687" t="s">
        <v>2888</v>
      </c>
      <c r="C687" t="s">
        <v>2888</v>
      </c>
      <c r="D687">
        <v>37.415298999999997</v>
      </c>
      <c r="E687">
        <v>-94.698340999999999</v>
      </c>
    </row>
    <row r="688" spans="1:5" x14ac:dyDescent="0.25">
      <c r="A688" t="s">
        <v>1377</v>
      </c>
      <c r="B688" t="s">
        <v>2328</v>
      </c>
      <c r="C688" t="s">
        <v>2328</v>
      </c>
      <c r="D688">
        <v>40.456927999999998</v>
      </c>
      <c r="E688">
        <v>-79.950944000000007</v>
      </c>
    </row>
    <row r="689" spans="1:5" x14ac:dyDescent="0.25">
      <c r="A689" t="s">
        <v>1379</v>
      </c>
      <c r="B689" t="s">
        <v>1986</v>
      </c>
      <c r="C689" t="s">
        <v>1986</v>
      </c>
      <c r="D689">
        <v>42.481060999999997</v>
      </c>
      <c r="E689">
        <v>-73.220060000000004</v>
      </c>
    </row>
    <row r="690" spans="1:5" x14ac:dyDescent="0.25">
      <c r="A690" t="s">
        <v>1381</v>
      </c>
      <c r="B690" t="s">
        <v>2327</v>
      </c>
      <c r="C690" t="s">
        <v>2327</v>
      </c>
      <c r="D690">
        <v>34.193928</v>
      </c>
      <c r="E690">
        <v>-101.713927</v>
      </c>
    </row>
    <row r="691" spans="1:5" x14ac:dyDescent="0.25">
      <c r="A691" t="s">
        <v>1383</v>
      </c>
      <c r="B691" t="s">
        <v>2857</v>
      </c>
      <c r="C691" t="s">
        <v>2857</v>
      </c>
      <c r="D691">
        <v>42.735230999999999</v>
      </c>
      <c r="E691">
        <v>-90.478038999999995</v>
      </c>
    </row>
    <row r="692" spans="1:5" x14ac:dyDescent="0.25">
      <c r="A692" t="s">
        <v>1385</v>
      </c>
      <c r="B692" t="s">
        <v>2373</v>
      </c>
      <c r="C692" t="s">
        <v>2373</v>
      </c>
      <c r="D692">
        <v>44.679558999999998</v>
      </c>
      <c r="E692">
        <v>-73.489300999999998</v>
      </c>
    </row>
    <row r="693" spans="1:5" x14ac:dyDescent="0.25">
      <c r="A693" t="s">
        <v>1387</v>
      </c>
      <c r="B693" t="s">
        <v>2300</v>
      </c>
      <c r="C693" t="s">
        <v>2300</v>
      </c>
      <c r="D693">
        <v>41.335968000000001</v>
      </c>
      <c r="E693">
        <v>-86.316029999999998</v>
      </c>
    </row>
    <row r="694" spans="1:5" x14ac:dyDescent="0.25">
      <c r="A694" t="s">
        <v>1389</v>
      </c>
      <c r="B694" t="s">
        <v>2915</v>
      </c>
      <c r="C694" t="s">
        <v>2915</v>
      </c>
      <c r="D694">
        <v>42.883282000000001</v>
      </c>
      <c r="E694">
        <v>-112.446821</v>
      </c>
    </row>
    <row r="695" spans="1:5" x14ac:dyDescent="0.25">
      <c r="A695" t="s">
        <v>1391</v>
      </c>
      <c r="B695" t="s">
        <v>2247</v>
      </c>
      <c r="C695" t="s">
        <v>2247</v>
      </c>
      <c r="D695">
        <v>38.844525099999998</v>
      </c>
      <c r="E695">
        <v>-82.137088899999995</v>
      </c>
    </row>
    <row r="696" spans="1:5" x14ac:dyDescent="0.25">
      <c r="A696" t="s">
        <v>1393</v>
      </c>
      <c r="B696" t="s">
        <v>2331</v>
      </c>
      <c r="C696" t="s">
        <v>2331</v>
      </c>
      <c r="D696">
        <v>36.712488999999998</v>
      </c>
      <c r="E696">
        <v>-97.072441999999995</v>
      </c>
    </row>
    <row r="697" spans="1:5" x14ac:dyDescent="0.25">
      <c r="A697" t="s">
        <v>1395</v>
      </c>
      <c r="B697" t="s">
        <v>2442</v>
      </c>
      <c r="C697" t="s">
        <v>2442</v>
      </c>
      <c r="D697">
        <v>18.018315000000001</v>
      </c>
      <c r="E697">
        <v>-66.634191999999999</v>
      </c>
    </row>
    <row r="698" spans="1:5" x14ac:dyDescent="0.25">
      <c r="A698" t="s">
        <v>1397</v>
      </c>
      <c r="B698" t="s">
        <v>2625</v>
      </c>
      <c r="C698" t="s">
        <v>2625</v>
      </c>
      <c r="D698">
        <v>40.879426000000002</v>
      </c>
      <c r="E698">
        <v>-88.633861999999993</v>
      </c>
    </row>
    <row r="699" spans="1:5" x14ac:dyDescent="0.25">
      <c r="A699" t="s">
        <v>1399</v>
      </c>
      <c r="B699" t="s">
        <v>1978</v>
      </c>
      <c r="C699" t="s">
        <v>1978</v>
      </c>
      <c r="D699">
        <v>36.763365999999998</v>
      </c>
      <c r="E699">
        <v>-90.416697999999997</v>
      </c>
    </row>
    <row r="700" spans="1:5" x14ac:dyDescent="0.25">
      <c r="A700" t="s">
        <v>1403</v>
      </c>
      <c r="B700" t="s">
        <v>2436</v>
      </c>
      <c r="C700" t="s">
        <v>2436</v>
      </c>
      <c r="D700">
        <v>48.110278000000001</v>
      </c>
      <c r="E700">
        <v>-123.426196</v>
      </c>
    </row>
    <row r="701" spans="1:5" x14ac:dyDescent="0.25">
      <c r="A701" t="s">
        <v>1409</v>
      </c>
      <c r="B701" t="s">
        <v>3052</v>
      </c>
      <c r="C701" t="s">
        <v>2572</v>
      </c>
      <c r="D701">
        <v>27.264481</v>
      </c>
      <c r="E701">
        <v>-80.302952000000005</v>
      </c>
    </row>
    <row r="702" spans="1:5" x14ac:dyDescent="0.25">
      <c r="A702" t="s">
        <v>1401</v>
      </c>
      <c r="B702" t="s">
        <v>2295</v>
      </c>
      <c r="C702" t="s">
        <v>2295</v>
      </c>
      <c r="D702">
        <v>34.178961000000001</v>
      </c>
      <c r="E702">
        <v>-103.338219</v>
      </c>
    </row>
    <row r="703" spans="1:5" x14ac:dyDescent="0.25">
      <c r="A703" t="s">
        <v>1405</v>
      </c>
      <c r="B703" t="s">
        <v>3053</v>
      </c>
      <c r="C703" t="s">
        <v>2664</v>
      </c>
      <c r="D703">
        <v>43.663753999999997</v>
      </c>
      <c r="E703">
        <v>-70.322221999999996</v>
      </c>
    </row>
    <row r="704" spans="1:5" x14ac:dyDescent="0.25">
      <c r="A704" t="s">
        <v>1407</v>
      </c>
      <c r="B704" t="s">
        <v>3054</v>
      </c>
      <c r="C704" t="s">
        <v>2036</v>
      </c>
      <c r="D704">
        <v>45.520403999999999</v>
      </c>
      <c r="E704">
        <v>-122.651087</v>
      </c>
    </row>
    <row r="705" spans="1:5" x14ac:dyDescent="0.25">
      <c r="A705" t="s">
        <v>1411</v>
      </c>
      <c r="B705" t="s">
        <v>1977</v>
      </c>
      <c r="C705" t="s">
        <v>1977</v>
      </c>
      <c r="D705">
        <v>38.752794999999999</v>
      </c>
      <c r="E705">
        <v>-82.952372999999994</v>
      </c>
    </row>
    <row r="706" spans="1:5" x14ac:dyDescent="0.25">
      <c r="A706" t="s">
        <v>1413</v>
      </c>
      <c r="B706" t="s">
        <v>2423</v>
      </c>
      <c r="C706" t="s">
        <v>2423</v>
      </c>
      <c r="D706">
        <v>40.689160999999999</v>
      </c>
      <c r="E706">
        <v>-76.180544999999995</v>
      </c>
    </row>
    <row r="707" spans="1:5" x14ac:dyDescent="0.25">
      <c r="A707" t="s">
        <v>1415</v>
      </c>
      <c r="B707" t="s">
        <v>3055</v>
      </c>
      <c r="C707" t="s">
        <v>2633</v>
      </c>
      <c r="D707">
        <v>41.553327000000003</v>
      </c>
      <c r="E707">
        <v>-73.984680999999995</v>
      </c>
    </row>
    <row r="708" spans="1:5" x14ac:dyDescent="0.25">
      <c r="A708" t="s">
        <v>1417</v>
      </c>
      <c r="B708" t="s">
        <v>2850</v>
      </c>
      <c r="C708" t="s">
        <v>2850</v>
      </c>
      <c r="D708">
        <v>34.540024199999998</v>
      </c>
      <c r="E708">
        <v>-112.4685025</v>
      </c>
    </row>
    <row r="709" spans="1:5" x14ac:dyDescent="0.25">
      <c r="A709" t="s">
        <v>1419</v>
      </c>
      <c r="B709" t="s">
        <v>2341</v>
      </c>
      <c r="C709" t="s">
        <v>2341</v>
      </c>
      <c r="D709">
        <v>39.607480000000002</v>
      </c>
      <c r="E709">
        <v>-110.800997</v>
      </c>
    </row>
    <row r="710" spans="1:5" x14ac:dyDescent="0.25">
      <c r="A710" t="s">
        <v>1421</v>
      </c>
      <c r="B710" t="s">
        <v>2263</v>
      </c>
      <c r="C710" t="s">
        <v>2263</v>
      </c>
      <c r="D710">
        <v>44.310119</v>
      </c>
      <c r="E710">
        <v>-120.844303</v>
      </c>
    </row>
    <row r="711" spans="1:5" x14ac:dyDescent="0.25">
      <c r="A711" t="s">
        <v>1423</v>
      </c>
      <c r="B711" t="s">
        <v>3056</v>
      </c>
      <c r="C711" t="s">
        <v>2820</v>
      </c>
      <c r="D711">
        <v>41.776322999999998</v>
      </c>
      <c r="E711">
        <v>-71.397401000000002</v>
      </c>
    </row>
    <row r="712" spans="1:5" x14ac:dyDescent="0.25">
      <c r="A712" t="s">
        <v>1425</v>
      </c>
      <c r="B712" t="s">
        <v>3057</v>
      </c>
      <c r="C712" t="s">
        <v>2817</v>
      </c>
      <c r="D712">
        <v>40.276490000000003</v>
      </c>
      <c r="E712">
        <v>-111.73460300000001</v>
      </c>
    </row>
    <row r="713" spans="1:5" x14ac:dyDescent="0.25">
      <c r="A713" t="s">
        <v>1427</v>
      </c>
      <c r="B713" t="s">
        <v>2902</v>
      </c>
      <c r="C713" t="s">
        <v>2902</v>
      </c>
      <c r="D713">
        <v>38.278292</v>
      </c>
      <c r="E713">
        <v>-104.640608</v>
      </c>
    </row>
    <row r="714" spans="1:5" x14ac:dyDescent="0.25">
      <c r="A714" t="s">
        <v>1429</v>
      </c>
      <c r="B714" t="s">
        <v>2451</v>
      </c>
      <c r="C714" t="s">
        <v>2451</v>
      </c>
      <c r="D714">
        <v>46.733103999999997</v>
      </c>
      <c r="E714">
        <v>-117.175341</v>
      </c>
    </row>
    <row r="715" spans="1:5" x14ac:dyDescent="0.25">
      <c r="A715" t="s">
        <v>1431</v>
      </c>
      <c r="B715" t="s">
        <v>2483</v>
      </c>
      <c r="C715" t="s">
        <v>2483</v>
      </c>
      <c r="D715">
        <v>26.9297836</v>
      </c>
      <c r="E715">
        <v>-82.045366400000006</v>
      </c>
    </row>
    <row r="716" spans="1:5" x14ac:dyDescent="0.25">
      <c r="A716" t="s">
        <v>1433</v>
      </c>
      <c r="B716" t="s">
        <v>2726</v>
      </c>
      <c r="C716" t="s">
        <v>2726</v>
      </c>
      <c r="D716">
        <v>39.936081000000001</v>
      </c>
      <c r="E716">
        <v>-91.379313999999994</v>
      </c>
    </row>
    <row r="717" spans="1:5" x14ac:dyDescent="0.25">
      <c r="A717" t="s">
        <v>1435</v>
      </c>
      <c r="B717" t="s">
        <v>2208</v>
      </c>
      <c r="C717" t="s">
        <v>2208</v>
      </c>
      <c r="D717">
        <v>42.735978000000003</v>
      </c>
      <c r="E717">
        <v>-87.837451000000001</v>
      </c>
    </row>
    <row r="718" spans="1:5" x14ac:dyDescent="0.25">
      <c r="A718" t="s">
        <v>1437</v>
      </c>
      <c r="B718" t="s">
        <v>3058</v>
      </c>
      <c r="C718" t="s">
        <v>2134</v>
      </c>
      <c r="D718">
        <v>35.765701999999997</v>
      </c>
      <c r="E718">
        <v>-78.665509999999998</v>
      </c>
    </row>
    <row r="719" spans="1:5" x14ac:dyDescent="0.25">
      <c r="A719" t="s">
        <v>1439</v>
      </c>
      <c r="B719" t="s">
        <v>1964</v>
      </c>
      <c r="C719" t="s">
        <v>1964</v>
      </c>
      <c r="D719">
        <v>44.0837</v>
      </c>
      <c r="E719">
        <v>-103.244558</v>
      </c>
    </row>
    <row r="720" spans="1:5" x14ac:dyDescent="0.25">
      <c r="A720" t="s">
        <v>1441</v>
      </c>
      <c r="B720" t="s">
        <v>2084</v>
      </c>
      <c r="C720" t="s">
        <v>2084</v>
      </c>
      <c r="D720">
        <v>26.463303</v>
      </c>
      <c r="E720">
        <v>-97.779216000000005</v>
      </c>
    </row>
    <row r="721" spans="1:5" x14ac:dyDescent="0.25">
      <c r="A721" t="s">
        <v>1443</v>
      </c>
      <c r="B721" t="s">
        <v>1994</v>
      </c>
      <c r="C721" t="s">
        <v>1994</v>
      </c>
      <c r="D721">
        <v>40.364435999999998</v>
      </c>
      <c r="E721">
        <v>-75.951376999999994</v>
      </c>
    </row>
    <row r="722" spans="1:5" x14ac:dyDescent="0.25">
      <c r="A722" t="s">
        <v>1445</v>
      </c>
      <c r="B722" t="s">
        <v>2903</v>
      </c>
      <c r="C722" t="s">
        <v>2903</v>
      </c>
      <c r="D722">
        <v>40.172317</v>
      </c>
      <c r="E722">
        <v>-122.226848</v>
      </c>
    </row>
    <row r="723" spans="1:5" x14ac:dyDescent="0.25">
      <c r="A723" t="s">
        <v>1449</v>
      </c>
      <c r="B723" t="s">
        <v>2472</v>
      </c>
      <c r="C723" t="s">
        <v>2472</v>
      </c>
      <c r="D723">
        <v>44.554442000000002</v>
      </c>
      <c r="E723">
        <v>-92.550636999999995</v>
      </c>
    </row>
    <row r="724" spans="1:5" x14ac:dyDescent="0.25">
      <c r="A724" t="s">
        <v>1447</v>
      </c>
      <c r="B724" t="s">
        <v>2290</v>
      </c>
      <c r="C724" t="s">
        <v>2290</v>
      </c>
      <c r="D724">
        <v>40.579616999999999</v>
      </c>
      <c r="E724">
        <v>-122.363221</v>
      </c>
    </row>
    <row r="725" spans="1:5" x14ac:dyDescent="0.25">
      <c r="A725" t="s">
        <v>1451</v>
      </c>
      <c r="B725" t="s">
        <v>3059</v>
      </c>
      <c r="C725" t="s">
        <v>2488</v>
      </c>
      <c r="D725">
        <v>39.532575000000001</v>
      </c>
      <c r="E725">
        <v>-119.79725500000001</v>
      </c>
    </row>
    <row r="726" spans="1:5" x14ac:dyDescent="0.25">
      <c r="A726" t="s">
        <v>1453</v>
      </c>
      <c r="B726" t="s">
        <v>2240</v>
      </c>
      <c r="C726" t="s">
        <v>2240</v>
      </c>
      <c r="D726">
        <v>43.827286999999998</v>
      </c>
      <c r="E726">
        <v>-111.785653</v>
      </c>
    </row>
    <row r="727" spans="1:5" x14ac:dyDescent="0.25">
      <c r="A727" t="s">
        <v>1459</v>
      </c>
      <c r="B727" t="s">
        <v>3060</v>
      </c>
      <c r="C727" t="s">
        <v>2114</v>
      </c>
      <c r="D727">
        <v>37.747376000000003</v>
      </c>
      <c r="E727">
        <v>-84.305865999999995</v>
      </c>
    </row>
    <row r="728" spans="1:5" x14ac:dyDescent="0.25">
      <c r="A728" t="s">
        <v>1455</v>
      </c>
      <c r="B728" t="s">
        <v>2515</v>
      </c>
      <c r="C728" t="s">
        <v>2515</v>
      </c>
      <c r="D728">
        <v>39.831083999999997</v>
      </c>
      <c r="E728">
        <v>-84.889711000000005</v>
      </c>
    </row>
    <row r="729" spans="1:5" x14ac:dyDescent="0.25">
      <c r="A729" t="s">
        <v>1457</v>
      </c>
      <c r="B729" t="s">
        <v>2627</v>
      </c>
      <c r="C729" t="s">
        <v>2627</v>
      </c>
      <c r="D729">
        <v>37.477941999999999</v>
      </c>
      <c r="E729">
        <v>-77.487983</v>
      </c>
    </row>
    <row r="730" spans="1:5" x14ac:dyDescent="0.25">
      <c r="A730" t="s">
        <v>1461</v>
      </c>
      <c r="B730" t="s">
        <v>3061</v>
      </c>
      <c r="C730" t="s">
        <v>2792</v>
      </c>
      <c r="D730">
        <v>26.375238</v>
      </c>
      <c r="E730">
        <v>-98.850735999999998</v>
      </c>
    </row>
    <row r="731" spans="1:5" x14ac:dyDescent="0.25">
      <c r="A731" t="s">
        <v>1463</v>
      </c>
      <c r="B731" t="s">
        <v>3062</v>
      </c>
      <c r="C731" t="s">
        <v>2830</v>
      </c>
      <c r="D731">
        <v>33.985048999999997</v>
      </c>
      <c r="E731">
        <v>-117.341972</v>
      </c>
    </row>
    <row r="732" spans="1:5" x14ac:dyDescent="0.25">
      <c r="A732" t="s">
        <v>1465</v>
      </c>
      <c r="B732" t="s">
        <v>2416</v>
      </c>
      <c r="C732" t="s">
        <v>2416</v>
      </c>
      <c r="D732">
        <v>43.031801000000002</v>
      </c>
      <c r="E732">
        <v>-108.397751</v>
      </c>
    </row>
    <row r="733" spans="1:5" x14ac:dyDescent="0.25">
      <c r="A733" t="s">
        <v>1469</v>
      </c>
      <c r="B733" t="s">
        <v>2352</v>
      </c>
      <c r="C733" t="s">
        <v>2352</v>
      </c>
      <c r="D733">
        <v>36.450617000000001</v>
      </c>
      <c r="E733">
        <v>-77.648931000000005</v>
      </c>
    </row>
    <row r="734" spans="1:5" x14ac:dyDescent="0.25">
      <c r="A734" t="s">
        <v>1467</v>
      </c>
      <c r="B734" t="s">
        <v>2391</v>
      </c>
      <c r="C734" t="s">
        <v>2391</v>
      </c>
      <c r="D734">
        <v>37.290782999999998</v>
      </c>
      <c r="E734">
        <v>-79.976292999999998</v>
      </c>
    </row>
    <row r="735" spans="1:5" x14ac:dyDescent="0.25">
      <c r="A735" t="s">
        <v>1471</v>
      </c>
      <c r="B735" t="s">
        <v>2026</v>
      </c>
      <c r="C735" t="s">
        <v>2026</v>
      </c>
      <c r="D735">
        <v>41.922218999999998</v>
      </c>
      <c r="E735">
        <v>-89.076322000000005</v>
      </c>
    </row>
    <row r="736" spans="1:5" x14ac:dyDescent="0.25">
      <c r="A736" t="s">
        <v>1473</v>
      </c>
      <c r="B736" t="s">
        <v>2126</v>
      </c>
      <c r="C736" t="s">
        <v>2126</v>
      </c>
      <c r="D736">
        <v>44.020372999999999</v>
      </c>
      <c r="E736">
        <v>-92.480168000000006</v>
      </c>
    </row>
    <row r="737" spans="1:5" x14ac:dyDescent="0.25">
      <c r="A737" t="s">
        <v>1475</v>
      </c>
      <c r="B737" t="s">
        <v>2456</v>
      </c>
      <c r="C737" t="s">
        <v>2456</v>
      </c>
      <c r="D737">
        <v>43.137627999999999</v>
      </c>
      <c r="E737">
        <v>-77.568220999999994</v>
      </c>
    </row>
    <row r="738" spans="1:5" x14ac:dyDescent="0.25">
      <c r="A738" t="s">
        <v>1483</v>
      </c>
      <c r="B738" t="s">
        <v>2324</v>
      </c>
      <c r="C738" t="s">
        <v>2324</v>
      </c>
      <c r="D738">
        <v>41.594658000000003</v>
      </c>
      <c r="E738">
        <v>-109.240478</v>
      </c>
    </row>
    <row r="739" spans="1:5" x14ac:dyDescent="0.25">
      <c r="A739" t="s">
        <v>1477</v>
      </c>
      <c r="B739" t="s">
        <v>2879</v>
      </c>
      <c r="C739" t="s">
        <v>2879</v>
      </c>
      <c r="D739">
        <v>42.295096999999998</v>
      </c>
      <c r="E739">
        <v>-89.010805000000005</v>
      </c>
    </row>
    <row r="740" spans="1:5" x14ac:dyDescent="0.25">
      <c r="A740" t="s">
        <v>1479</v>
      </c>
      <c r="B740" t="s">
        <v>2139</v>
      </c>
      <c r="C740" t="s">
        <v>2139</v>
      </c>
      <c r="D740">
        <v>34.914661000000002</v>
      </c>
      <c r="E740">
        <v>-79.744308000000004</v>
      </c>
    </row>
    <row r="741" spans="1:5" x14ac:dyDescent="0.25">
      <c r="A741" t="s">
        <v>1481</v>
      </c>
      <c r="B741" t="s">
        <v>2053</v>
      </c>
      <c r="C741" t="s">
        <v>2053</v>
      </c>
      <c r="D741">
        <v>44.117086999999998</v>
      </c>
      <c r="E741">
        <v>-69.115876</v>
      </c>
    </row>
    <row r="742" spans="1:5" x14ac:dyDescent="0.25">
      <c r="A742" t="s">
        <v>1485</v>
      </c>
      <c r="B742" t="s">
        <v>2623</v>
      </c>
      <c r="C742" t="s">
        <v>2623</v>
      </c>
      <c r="D742">
        <v>35.960053000000002</v>
      </c>
      <c r="E742">
        <v>-77.830259999999996</v>
      </c>
    </row>
    <row r="743" spans="1:5" x14ac:dyDescent="0.25">
      <c r="A743" t="s">
        <v>1487</v>
      </c>
      <c r="B743" t="s">
        <v>2154</v>
      </c>
      <c r="C743" t="s">
        <v>2154</v>
      </c>
      <c r="D743">
        <v>37.943928</v>
      </c>
      <c r="E743">
        <v>-91.762096</v>
      </c>
    </row>
    <row r="744" spans="1:5" x14ac:dyDescent="0.25">
      <c r="A744" t="s">
        <v>1489</v>
      </c>
      <c r="B744" t="s">
        <v>2252</v>
      </c>
      <c r="C744" t="s">
        <v>2252</v>
      </c>
      <c r="D744">
        <v>34.256158999999997</v>
      </c>
      <c r="E744">
        <v>-85.174734000000001</v>
      </c>
    </row>
    <row r="745" spans="1:5" x14ac:dyDescent="0.25">
      <c r="A745" t="s">
        <v>1491</v>
      </c>
      <c r="B745" t="s">
        <v>2371</v>
      </c>
      <c r="C745" t="s">
        <v>2371</v>
      </c>
      <c r="D745">
        <v>43.219403999999997</v>
      </c>
      <c r="E745">
        <v>-123.346783</v>
      </c>
    </row>
    <row r="746" spans="1:5" x14ac:dyDescent="0.25">
      <c r="A746" t="s">
        <v>1493</v>
      </c>
      <c r="B746" t="s">
        <v>2490</v>
      </c>
      <c r="C746" t="s">
        <v>2490</v>
      </c>
      <c r="D746">
        <v>33.366228999999997</v>
      </c>
      <c r="E746">
        <v>-104.52798799999999</v>
      </c>
    </row>
    <row r="747" spans="1:5" x14ac:dyDescent="0.25">
      <c r="A747" t="s">
        <v>1495</v>
      </c>
      <c r="B747" t="s">
        <v>2901</v>
      </c>
      <c r="C747" t="s">
        <v>2901</v>
      </c>
      <c r="D747">
        <v>33.323785999999998</v>
      </c>
      <c r="E747">
        <v>-105.66381</v>
      </c>
    </row>
    <row r="748" spans="1:5" x14ac:dyDescent="0.25">
      <c r="A748" t="s">
        <v>1497</v>
      </c>
      <c r="B748" t="s">
        <v>2491</v>
      </c>
      <c r="C748" t="s">
        <v>2491</v>
      </c>
      <c r="D748">
        <v>35.275523</v>
      </c>
      <c r="E748">
        <v>-93.131461000000002</v>
      </c>
    </row>
    <row r="749" spans="1:5" x14ac:dyDescent="0.25">
      <c r="A749" t="s">
        <v>1499</v>
      </c>
      <c r="B749" t="s">
        <v>2530</v>
      </c>
      <c r="C749" t="s">
        <v>2530</v>
      </c>
      <c r="D749">
        <v>32.536112000000003</v>
      </c>
      <c r="E749">
        <v>-92.650302999999994</v>
      </c>
    </row>
    <row r="750" spans="1:5" x14ac:dyDescent="0.25">
      <c r="A750" t="s">
        <v>1501</v>
      </c>
      <c r="B750" t="s">
        <v>2271</v>
      </c>
      <c r="C750" t="s">
        <v>2271</v>
      </c>
      <c r="D750">
        <v>43.602518000000003</v>
      </c>
      <c r="E750">
        <v>-72.981684999999999</v>
      </c>
    </row>
    <row r="751" spans="1:5" x14ac:dyDescent="0.25">
      <c r="A751" t="s">
        <v>1503</v>
      </c>
      <c r="B751" t="s">
        <v>3063</v>
      </c>
      <c r="C751" t="s">
        <v>2564</v>
      </c>
      <c r="D751">
        <v>38.638578000000003</v>
      </c>
      <c r="E751">
        <v>-121.324669</v>
      </c>
    </row>
    <row r="752" spans="1:5" x14ac:dyDescent="0.25">
      <c r="A752" t="s">
        <v>1505</v>
      </c>
      <c r="B752" t="s">
        <v>2658</v>
      </c>
      <c r="C752" t="s">
        <v>2658</v>
      </c>
      <c r="D752">
        <v>32.836829000000002</v>
      </c>
      <c r="E752">
        <v>-109.745538</v>
      </c>
    </row>
    <row r="753" spans="1:5" x14ac:dyDescent="0.25">
      <c r="A753" t="s">
        <v>1507</v>
      </c>
      <c r="B753" t="s">
        <v>3064</v>
      </c>
      <c r="C753" t="s">
        <v>2872</v>
      </c>
      <c r="D753">
        <v>43.431939999999997</v>
      </c>
      <c r="E753">
        <v>-83.981818000000004</v>
      </c>
    </row>
    <row r="754" spans="1:5" x14ac:dyDescent="0.25">
      <c r="A754" t="s">
        <v>1521</v>
      </c>
      <c r="B754" t="s">
        <v>2387</v>
      </c>
      <c r="C754" t="s">
        <v>2387</v>
      </c>
      <c r="D754">
        <v>44.934139999999999</v>
      </c>
      <c r="E754">
        <v>-123.010267</v>
      </c>
    </row>
    <row r="755" spans="1:5" x14ac:dyDescent="0.25">
      <c r="A755" t="s">
        <v>1523</v>
      </c>
      <c r="B755" t="s">
        <v>2905</v>
      </c>
      <c r="C755" t="s">
        <v>2905</v>
      </c>
      <c r="D755">
        <v>38.814920000000001</v>
      </c>
      <c r="E755">
        <v>-97.612054000000001</v>
      </c>
    </row>
    <row r="756" spans="1:5" x14ac:dyDescent="0.25">
      <c r="A756" t="s">
        <v>1525</v>
      </c>
      <c r="B756" t="s">
        <v>2188</v>
      </c>
      <c r="C756" t="s">
        <v>2188</v>
      </c>
      <c r="D756">
        <v>36.705002</v>
      </c>
      <c r="E756">
        <v>-121.66399</v>
      </c>
    </row>
    <row r="757" spans="1:5" x14ac:dyDescent="0.25">
      <c r="A757" t="s">
        <v>1527</v>
      </c>
      <c r="B757" t="s">
        <v>2678</v>
      </c>
      <c r="C757" t="s">
        <v>2678</v>
      </c>
      <c r="D757">
        <v>38.384104999999998</v>
      </c>
      <c r="E757">
        <v>-75.542903999999993</v>
      </c>
    </row>
    <row r="758" spans="1:5" x14ac:dyDescent="0.25">
      <c r="A758" t="s">
        <v>1529</v>
      </c>
      <c r="B758" t="s">
        <v>2618</v>
      </c>
      <c r="C758" t="s">
        <v>2618</v>
      </c>
      <c r="D758">
        <v>35.6709727</v>
      </c>
      <c r="E758">
        <v>-80.474226099999996</v>
      </c>
    </row>
    <row r="759" spans="1:5" x14ac:dyDescent="0.25">
      <c r="A759" t="s">
        <v>1531</v>
      </c>
      <c r="B759" t="s">
        <v>2395</v>
      </c>
      <c r="C759" t="s">
        <v>2395</v>
      </c>
      <c r="D759">
        <v>40.638204000000002</v>
      </c>
      <c r="E759">
        <v>-111.926483</v>
      </c>
    </row>
    <row r="760" spans="1:5" x14ac:dyDescent="0.25">
      <c r="A760" t="s">
        <v>1533</v>
      </c>
      <c r="B760" t="s">
        <v>2144</v>
      </c>
      <c r="C760" t="s">
        <v>2144</v>
      </c>
      <c r="D760">
        <v>31.440632000000001</v>
      </c>
      <c r="E760">
        <v>-100.46048999999999</v>
      </c>
    </row>
    <row r="761" spans="1:5" x14ac:dyDescent="0.25">
      <c r="A761" t="s">
        <v>1535</v>
      </c>
      <c r="B761" t="s">
        <v>3065</v>
      </c>
      <c r="C761" t="s">
        <v>2333</v>
      </c>
      <c r="D761">
        <v>29.514979</v>
      </c>
      <c r="E761">
        <v>-98.475643000000005</v>
      </c>
    </row>
    <row r="762" spans="1:5" x14ac:dyDescent="0.25">
      <c r="A762" t="s">
        <v>1537</v>
      </c>
      <c r="B762" t="s">
        <v>3066</v>
      </c>
      <c r="C762" t="s">
        <v>2683</v>
      </c>
      <c r="D762">
        <v>32.928728</v>
      </c>
      <c r="E762">
        <v>-117.128799</v>
      </c>
    </row>
    <row r="763" spans="1:5" x14ac:dyDescent="0.25">
      <c r="A763" t="s">
        <v>1543</v>
      </c>
      <c r="B763" t="s">
        <v>3067</v>
      </c>
      <c r="C763" t="s">
        <v>2107</v>
      </c>
      <c r="D763">
        <v>37.690190999999999</v>
      </c>
      <c r="E763">
        <v>-122.128542</v>
      </c>
    </row>
    <row r="764" spans="1:5" x14ac:dyDescent="0.25">
      <c r="A764" t="s">
        <v>1545</v>
      </c>
      <c r="B764" t="s">
        <v>3068</v>
      </c>
      <c r="C764" t="s">
        <v>2722</v>
      </c>
      <c r="D764">
        <v>18.067651999999999</v>
      </c>
      <c r="E764">
        <v>-67.078193999999996</v>
      </c>
    </row>
    <row r="765" spans="1:5" x14ac:dyDescent="0.25">
      <c r="A765" t="s">
        <v>1547</v>
      </c>
      <c r="B765" t="s">
        <v>3069</v>
      </c>
      <c r="C765" t="s">
        <v>2579</v>
      </c>
      <c r="D765">
        <v>37.329844999999999</v>
      </c>
      <c r="E765">
        <v>-121.945145</v>
      </c>
    </row>
    <row r="766" spans="1:5" x14ac:dyDescent="0.25">
      <c r="A766" t="s">
        <v>1549</v>
      </c>
      <c r="B766" t="s">
        <v>3070</v>
      </c>
      <c r="C766" t="s">
        <v>2539</v>
      </c>
      <c r="D766">
        <v>18.288155</v>
      </c>
      <c r="E766">
        <v>-66.116262000000006</v>
      </c>
    </row>
    <row r="767" spans="1:5" x14ac:dyDescent="0.25">
      <c r="A767" t="s">
        <v>1551</v>
      </c>
      <c r="B767" t="s">
        <v>3071</v>
      </c>
      <c r="C767" t="s">
        <v>2714</v>
      </c>
      <c r="D767">
        <v>35.279183000000003</v>
      </c>
      <c r="E767">
        <v>-120.66554600000001</v>
      </c>
    </row>
    <row r="768" spans="1:5" x14ac:dyDescent="0.25">
      <c r="A768" t="s">
        <v>1539</v>
      </c>
      <c r="B768" t="s">
        <v>2364</v>
      </c>
      <c r="C768" t="s">
        <v>2364</v>
      </c>
      <c r="D768">
        <v>41.420209</v>
      </c>
      <c r="E768">
        <v>-82.680777000000006</v>
      </c>
    </row>
    <row r="769" spans="1:5" x14ac:dyDescent="0.25">
      <c r="A769" t="s">
        <v>1541</v>
      </c>
      <c r="B769" t="s">
        <v>2782</v>
      </c>
      <c r="C769" t="s">
        <v>2782</v>
      </c>
      <c r="D769">
        <v>35.461292</v>
      </c>
      <c r="E769">
        <v>-79.172667000000004</v>
      </c>
    </row>
    <row r="770" spans="1:5" x14ac:dyDescent="0.25">
      <c r="A770" t="s">
        <v>1553</v>
      </c>
      <c r="B770" t="s">
        <v>3072</v>
      </c>
      <c r="C770" t="s">
        <v>2634</v>
      </c>
      <c r="D770">
        <v>34.42747</v>
      </c>
      <c r="E770">
        <v>-119.724102</v>
      </c>
    </row>
    <row r="771" spans="1:5" x14ac:dyDescent="0.25">
      <c r="A771" t="s">
        <v>1555</v>
      </c>
      <c r="B771" t="s">
        <v>3073</v>
      </c>
      <c r="C771" t="s">
        <v>2665</v>
      </c>
      <c r="D771">
        <v>37.052331000000002</v>
      </c>
      <c r="E771">
        <v>-121.99896</v>
      </c>
    </row>
    <row r="772" spans="1:5" x14ac:dyDescent="0.25">
      <c r="A772" t="s">
        <v>1557</v>
      </c>
      <c r="B772" t="s">
        <v>2155</v>
      </c>
      <c r="C772" t="s">
        <v>2155</v>
      </c>
      <c r="D772">
        <v>35.643611</v>
      </c>
      <c r="E772">
        <v>-106.007728</v>
      </c>
    </row>
    <row r="773" spans="1:5" x14ac:dyDescent="0.25">
      <c r="A773" t="s">
        <v>1559</v>
      </c>
      <c r="B773" t="s">
        <v>2313</v>
      </c>
      <c r="C773" t="s">
        <v>2313</v>
      </c>
      <c r="D773">
        <v>17.972338000000001</v>
      </c>
      <c r="E773">
        <v>-66.418372000000005</v>
      </c>
    </row>
    <row r="774" spans="1:5" x14ac:dyDescent="0.25">
      <c r="A774" t="s">
        <v>1561</v>
      </c>
      <c r="B774" t="s">
        <v>3074</v>
      </c>
      <c r="C774" t="s">
        <v>2768</v>
      </c>
      <c r="D774">
        <v>38.444378</v>
      </c>
      <c r="E774">
        <v>-122.74063099999999</v>
      </c>
    </row>
    <row r="775" spans="1:5" x14ac:dyDescent="0.25">
      <c r="A775" t="s">
        <v>1563</v>
      </c>
      <c r="B775" t="s">
        <v>3075</v>
      </c>
      <c r="C775" t="s">
        <v>2796</v>
      </c>
      <c r="D775">
        <v>46.479104999999997</v>
      </c>
      <c r="E775">
        <v>-84.359753999999995</v>
      </c>
    </row>
    <row r="776" spans="1:5" x14ac:dyDescent="0.25">
      <c r="A776" t="s">
        <v>1565</v>
      </c>
      <c r="B776" t="s">
        <v>2535</v>
      </c>
      <c r="C776" t="s">
        <v>2535</v>
      </c>
      <c r="D776">
        <v>32.044840000000001</v>
      </c>
      <c r="E776">
        <v>-81.151747</v>
      </c>
    </row>
    <row r="777" spans="1:5" x14ac:dyDescent="0.25">
      <c r="A777" t="s">
        <v>1567</v>
      </c>
      <c r="B777" t="s">
        <v>2794</v>
      </c>
      <c r="C777" t="s">
        <v>2794</v>
      </c>
      <c r="D777">
        <v>41.978566000000001</v>
      </c>
      <c r="E777">
        <v>-76.522381999999993</v>
      </c>
    </row>
    <row r="778" spans="1:5" x14ac:dyDescent="0.25">
      <c r="A778" t="s">
        <v>1569</v>
      </c>
      <c r="B778" t="s">
        <v>1970</v>
      </c>
      <c r="C778" t="s">
        <v>1970</v>
      </c>
      <c r="D778">
        <v>41.854911999999999</v>
      </c>
      <c r="E778">
        <v>-103.667671</v>
      </c>
    </row>
    <row r="779" spans="1:5" x14ac:dyDescent="0.25">
      <c r="A779" t="s">
        <v>1571</v>
      </c>
      <c r="B779" t="s">
        <v>2511</v>
      </c>
      <c r="C779" t="s">
        <v>2511</v>
      </c>
      <c r="D779">
        <v>34.649625999999998</v>
      </c>
      <c r="E779">
        <v>-86.035144000000003</v>
      </c>
    </row>
    <row r="780" spans="1:5" x14ac:dyDescent="0.25">
      <c r="A780" t="s">
        <v>1573</v>
      </c>
      <c r="B780" t="s">
        <v>1985</v>
      </c>
      <c r="C780" t="s">
        <v>1985</v>
      </c>
      <c r="D780">
        <v>38.692563</v>
      </c>
      <c r="E780">
        <v>-85.795531999999994</v>
      </c>
    </row>
    <row r="781" spans="1:5" x14ac:dyDescent="0.25">
      <c r="A781" t="s">
        <v>1575</v>
      </c>
      <c r="B781" t="s">
        <v>3076</v>
      </c>
      <c r="C781" t="s">
        <v>2707</v>
      </c>
      <c r="D781">
        <v>41.242080000000001</v>
      </c>
      <c r="E781">
        <v>-75.927301999999997</v>
      </c>
    </row>
    <row r="782" spans="1:5" x14ac:dyDescent="0.25">
      <c r="A782" t="s">
        <v>1577</v>
      </c>
      <c r="B782" t="s">
        <v>2492</v>
      </c>
      <c r="C782" t="s">
        <v>2492</v>
      </c>
      <c r="D782">
        <v>38.641225599999999</v>
      </c>
      <c r="E782">
        <v>-75.611038100000002</v>
      </c>
    </row>
    <row r="783" spans="1:5" x14ac:dyDescent="0.25">
      <c r="A783" t="s">
        <v>1579</v>
      </c>
      <c r="B783" t="s">
        <v>2339</v>
      </c>
      <c r="C783" t="s">
        <v>2339</v>
      </c>
      <c r="D783">
        <v>35.242117</v>
      </c>
      <c r="E783">
        <v>-91.707911999999993</v>
      </c>
    </row>
    <row r="784" spans="1:5" x14ac:dyDescent="0.25">
      <c r="A784" t="s">
        <v>1581</v>
      </c>
      <c r="B784" t="s">
        <v>3077</v>
      </c>
      <c r="C784" t="s">
        <v>2788</v>
      </c>
      <c r="D784">
        <v>47.468575999999999</v>
      </c>
      <c r="E784">
        <v>-122.274888</v>
      </c>
    </row>
    <row r="785" spans="1:5" x14ac:dyDescent="0.25">
      <c r="A785" t="s">
        <v>1583</v>
      </c>
      <c r="B785" t="s">
        <v>3078</v>
      </c>
      <c r="C785" t="s">
        <v>2681</v>
      </c>
      <c r="D785">
        <v>27.663454999999999</v>
      </c>
      <c r="E785">
        <v>-80.422527000000002</v>
      </c>
    </row>
    <row r="786" spans="1:5" x14ac:dyDescent="0.25">
      <c r="A786" t="s">
        <v>1585</v>
      </c>
      <c r="B786" t="s">
        <v>2408</v>
      </c>
      <c r="C786" t="s">
        <v>2408</v>
      </c>
      <c r="D786">
        <v>27.580560999999999</v>
      </c>
      <c r="E786">
        <v>-81.497229000000004</v>
      </c>
    </row>
    <row r="787" spans="1:5" x14ac:dyDescent="0.25">
      <c r="A787" t="s">
        <v>1587</v>
      </c>
      <c r="B787" t="s">
        <v>2666</v>
      </c>
      <c r="C787" t="s">
        <v>2666</v>
      </c>
      <c r="D787">
        <v>38.695270999999998</v>
      </c>
      <c r="E787">
        <v>-93.230193</v>
      </c>
    </row>
    <row r="788" spans="1:5" x14ac:dyDescent="0.25">
      <c r="A788" t="s">
        <v>1589</v>
      </c>
      <c r="B788" t="s">
        <v>2189</v>
      </c>
      <c r="C788" t="s">
        <v>2189</v>
      </c>
      <c r="D788">
        <v>40.798973599999997</v>
      </c>
      <c r="E788">
        <v>-76.862193500000004</v>
      </c>
    </row>
    <row r="789" spans="1:5" x14ac:dyDescent="0.25">
      <c r="A789" t="s">
        <v>1591</v>
      </c>
      <c r="B789" t="s">
        <v>2380</v>
      </c>
      <c r="C789" t="s">
        <v>2380</v>
      </c>
      <c r="D789">
        <v>32.410057999999999</v>
      </c>
      <c r="E789">
        <v>-87.034666999999999</v>
      </c>
    </row>
    <row r="790" spans="1:5" x14ac:dyDescent="0.25">
      <c r="A790" t="s">
        <v>1595</v>
      </c>
      <c r="B790" t="s">
        <v>2223</v>
      </c>
      <c r="C790" t="s">
        <v>2223</v>
      </c>
      <c r="D790">
        <v>42.910621999999996</v>
      </c>
      <c r="E790">
        <v>-76.796621500000001</v>
      </c>
    </row>
    <row r="791" spans="1:5" x14ac:dyDescent="0.25">
      <c r="A791" t="s">
        <v>1593</v>
      </c>
      <c r="B791" t="s">
        <v>2465</v>
      </c>
      <c r="C791" t="s">
        <v>2465</v>
      </c>
      <c r="D791">
        <v>34.700163000000003</v>
      </c>
      <c r="E791">
        <v>-82.946019000000007</v>
      </c>
    </row>
    <row r="792" spans="1:5" x14ac:dyDescent="0.25">
      <c r="A792" t="s">
        <v>1597</v>
      </c>
      <c r="B792" t="s">
        <v>2853</v>
      </c>
      <c r="C792" t="s">
        <v>2853</v>
      </c>
      <c r="D792">
        <v>35.833885000000002</v>
      </c>
      <c r="E792">
        <v>-83.554496</v>
      </c>
    </row>
    <row r="793" spans="1:5" x14ac:dyDescent="0.25">
      <c r="A793" t="s">
        <v>1599</v>
      </c>
      <c r="B793" t="s">
        <v>1966</v>
      </c>
      <c r="C793" t="s">
        <v>1966</v>
      </c>
      <c r="D793">
        <v>38.955122000000003</v>
      </c>
      <c r="E793">
        <v>-85.883768000000003</v>
      </c>
    </row>
    <row r="794" spans="1:5" x14ac:dyDescent="0.25">
      <c r="A794" t="s">
        <v>1601</v>
      </c>
      <c r="B794" t="s">
        <v>2531</v>
      </c>
      <c r="C794" t="s">
        <v>2531</v>
      </c>
      <c r="D794">
        <v>35.339469999999999</v>
      </c>
      <c r="E794">
        <v>-96.921682000000004</v>
      </c>
    </row>
    <row r="795" spans="1:5" x14ac:dyDescent="0.25">
      <c r="A795" t="s">
        <v>1603</v>
      </c>
      <c r="B795" t="s">
        <v>2588</v>
      </c>
      <c r="C795" t="s">
        <v>2588</v>
      </c>
      <c r="D795">
        <v>43.750796000000001</v>
      </c>
      <c r="E795">
        <v>-87.757741999999993</v>
      </c>
    </row>
    <row r="796" spans="1:5" x14ac:dyDescent="0.25">
      <c r="A796" t="s">
        <v>1605</v>
      </c>
      <c r="B796" t="s">
        <v>2621</v>
      </c>
      <c r="C796" t="s">
        <v>2621</v>
      </c>
      <c r="D796">
        <v>35.286751000000002</v>
      </c>
      <c r="E796">
        <v>-81.505757000000003</v>
      </c>
    </row>
    <row r="797" spans="1:5" x14ac:dyDescent="0.25">
      <c r="A797" t="s">
        <v>1607</v>
      </c>
      <c r="B797" t="s">
        <v>2568</v>
      </c>
      <c r="C797" t="s">
        <v>2568</v>
      </c>
      <c r="D797">
        <v>35.488424000000002</v>
      </c>
      <c r="E797">
        <v>-86.450477000000006</v>
      </c>
    </row>
    <row r="798" spans="1:5" x14ac:dyDescent="0.25">
      <c r="A798" t="s">
        <v>1609</v>
      </c>
      <c r="B798" t="s">
        <v>2631</v>
      </c>
      <c r="C798" t="s">
        <v>2631</v>
      </c>
      <c r="D798">
        <v>47.232793999999998</v>
      </c>
      <c r="E798">
        <v>-123.09151</v>
      </c>
    </row>
    <row r="799" spans="1:5" x14ac:dyDescent="0.25">
      <c r="A799" t="s">
        <v>1611</v>
      </c>
      <c r="B799" t="s">
        <v>2548</v>
      </c>
      <c r="C799" t="s">
        <v>2548</v>
      </c>
      <c r="D799">
        <v>44.786577999999999</v>
      </c>
      <c r="E799">
        <v>-106.961975</v>
      </c>
    </row>
    <row r="800" spans="1:5" x14ac:dyDescent="0.25">
      <c r="A800" t="s">
        <v>1613</v>
      </c>
      <c r="B800" t="s">
        <v>3079</v>
      </c>
      <c r="C800" t="s">
        <v>2632</v>
      </c>
      <c r="D800">
        <v>33.683107</v>
      </c>
      <c r="E800">
        <v>-96.582674999999995</v>
      </c>
    </row>
    <row r="801" spans="1:5" x14ac:dyDescent="0.25">
      <c r="A801" t="s">
        <v>1615</v>
      </c>
      <c r="B801" t="s">
        <v>2871</v>
      </c>
      <c r="C801" t="s">
        <v>2871</v>
      </c>
      <c r="D801">
        <v>34.236165</v>
      </c>
      <c r="E801">
        <v>-110.05444799999999</v>
      </c>
    </row>
    <row r="802" spans="1:5" x14ac:dyDescent="0.25">
      <c r="A802" t="s">
        <v>1617</v>
      </c>
      <c r="B802" t="s">
        <v>3080</v>
      </c>
      <c r="C802" t="s">
        <v>2257</v>
      </c>
      <c r="D802">
        <v>32.487287999999999</v>
      </c>
      <c r="E802">
        <v>-93.756204999999994</v>
      </c>
    </row>
    <row r="803" spans="1:5" x14ac:dyDescent="0.25">
      <c r="A803" t="s">
        <v>1619</v>
      </c>
      <c r="B803" t="s">
        <v>2777</v>
      </c>
      <c r="C803" t="s">
        <v>2777</v>
      </c>
      <c r="D803">
        <v>40.293747000000003</v>
      </c>
      <c r="E803">
        <v>-84.162926999999996</v>
      </c>
    </row>
    <row r="804" spans="1:5" x14ac:dyDescent="0.25">
      <c r="A804" t="s">
        <v>1621</v>
      </c>
      <c r="B804" t="s">
        <v>3081</v>
      </c>
      <c r="C804" t="s">
        <v>2405</v>
      </c>
      <c r="D804">
        <v>31.535568000000001</v>
      </c>
      <c r="E804">
        <v>-110.285492</v>
      </c>
    </row>
    <row r="805" spans="1:5" x14ac:dyDescent="0.25">
      <c r="A805" t="s">
        <v>1623</v>
      </c>
      <c r="B805" t="s">
        <v>2238</v>
      </c>
      <c r="C805" t="s">
        <v>2238</v>
      </c>
      <c r="D805">
        <v>36.878681</v>
      </c>
      <c r="E805">
        <v>-89.581254999999999</v>
      </c>
    </row>
    <row r="806" spans="1:5" x14ac:dyDescent="0.25">
      <c r="A806" t="s">
        <v>1625</v>
      </c>
      <c r="B806" t="s">
        <v>2580</v>
      </c>
      <c r="C806" t="s">
        <v>2580</v>
      </c>
      <c r="D806">
        <v>32.778472000000001</v>
      </c>
      <c r="E806">
        <v>-108.266009</v>
      </c>
    </row>
    <row r="807" spans="1:5" x14ac:dyDescent="0.25">
      <c r="A807" t="s">
        <v>1627</v>
      </c>
      <c r="B807" t="s">
        <v>2642</v>
      </c>
      <c r="C807" t="s">
        <v>2642</v>
      </c>
      <c r="D807">
        <v>39.632711</v>
      </c>
      <c r="E807">
        <v>-106.052257</v>
      </c>
    </row>
    <row r="808" spans="1:5" x14ac:dyDescent="0.25">
      <c r="A808" t="s">
        <v>1629</v>
      </c>
      <c r="B808" t="s">
        <v>2897</v>
      </c>
      <c r="C808" t="s">
        <v>2897</v>
      </c>
      <c r="D808">
        <v>42.482033000000001</v>
      </c>
      <c r="E808">
        <v>-96.401323000000005</v>
      </c>
    </row>
    <row r="809" spans="1:5" x14ac:dyDescent="0.25">
      <c r="A809" t="s">
        <v>1631</v>
      </c>
      <c r="B809" t="s">
        <v>2170</v>
      </c>
      <c r="C809" t="s">
        <v>2170</v>
      </c>
      <c r="D809">
        <v>43.533493999999997</v>
      </c>
      <c r="E809">
        <v>-96.735631999999995</v>
      </c>
    </row>
    <row r="810" spans="1:5" x14ac:dyDescent="0.25">
      <c r="A810" t="s">
        <v>1633</v>
      </c>
      <c r="B810" t="s">
        <v>2113</v>
      </c>
      <c r="C810" t="s">
        <v>2113</v>
      </c>
      <c r="D810">
        <v>32.714579999999998</v>
      </c>
      <c r="E810">
        <v>-100.9148</v>
      </c>
    </row>
    <row r="811" spans="1:5" x14ac:dyDescent="0.25">
      <c r="A811" t="s">
        <v>1635</v>
      </c>
      <c r="B811" t="s">
        <v>1972</v>
      </c>
      <c r="C811" t="s">
        <v>1972</v>
      </c>
      <c r="D811">
        <v>37.064951999999998</v>
      </c>
      <c r="E811">
        <v>-84.626262999999994</v>
      </c>
    </row>
    <row r="812" spans="1:5" x14ac:dyDescent="0.25">
      <c r="A812" t="s">
        <v>1637</v>
      </c>
      <c r="B812" t="s">
        <v>2316</v>
      </c>
      <c r="C812" t="s">
        <v>2316</v>
      </c>
      <c r="D812">
        <v>40.006532999999997</v>
      </c>
      <c r="E812">
        <v>-79.067044999999993</v>
      </c>
    </row>
    <row r="813" spans="1:5" x14ac:dyDescent="0.25">
      <c r="A813" t="s">
        <v>1639</v>
      </c>
      <c r="B813" t="s">
        <v>3082</v>
      </c>
      <c r="C813" t="s">
        <v>1999</v>
      </c>
      <c r="D813">
        <v>41.714357</v>
      </c>
      <c r="E813">
        <v>-86.201742999999993</v>
      </c>
    </row>
    <row r="814" spans="1:5" x14ac:dyDescent="0.25">
      <c r="A814" t="s">
        <v>1641</v>
      </c>
      <c r="B814" t="s">
        <v>3083</v>
      </c>
      <c r="C814" t="s">
        <v>2363</v>
      </c>
      <c r="D814">
        <v>35.174047100000003</v>
      </c>
      <c r="E814">
        <v>-79.3922539</v>
      </c>
    </row>
    <row r="815" spans="1:5" x14ac:dyDescent="0.25">
      <c r="A815" t="s">
        <v>1643</v>
      </c>
      <c r="B815" t="s">
        <v>2386</v>
      </c>
      <c r="C815" t="s">
        <v>2386</v>
      </c>
      <c r="D815">
        <v>34.974865000000001</v>
      </c>
      <c r="E815">
        <v>-81.989514</v>
      </c>
    </row>
    <row r="816" spans="1:5" x14ac:dyDescent="0.25">
      <c r="A816" t="s">
        <v>1645</v>
      </c>
      <c r="B816" t="s">
        <v>1963</v>
      </c>
      <c r="C816" t="s">
        <v>1963</v>
      </c>
      <c r="D816">
        <v>44.494385999999999</v>
      </c>
      <c r="E816">
        <v>-103.854997</v>
      </c>
    </row>
    <row r="817" spans="1:5" x14ac:dyDescent="0.25">
      <c r="A817" t="s">
        <v>1647</v>
      </c>
      <c r="B817" t="s">
        <v>2766</v>
      </c>
      <c r="C817" t="s">
        <v>2766</v>
      </c>
      <c r="D817">
        <v>43.143743999999998</v>
      </c>
      <c r="E817">
        <v>-95.156558000000004</v>
      </c>
    </row>
    <row r="818" spans="1:5" x14ac:dyDescent="0.25">
      <c r="A818" t="s">
        <v>1649</v>
      </c>
      <c r="B818" t="s">
        <v>2587</v>
      </c>
      <c r="C818" t="s">
        <v>2587</v>
      </c>
      <c r="D818">
        <v>43.390904999999997</v>
      </c>
      <c r="E818">
        <v>-95.116366999999997</v>
      </c>
    </row>
    <row r="819" spans="1:5" x14ac:dyDescent="0.25">
      <c r="A819" t="s">
        <v>1651</v>
      </c>
      <c r="B819" t="s">
        <v>2003</v>
      </c>
      <c r="C819" t="s">
        <v>2003</v>
      </c>
      <c r="D819">
        <v>47.680069000000003</v>
      </c>
      <c r="E819">
        <v>-117.352333</v>
      </c>
    </row>
    <row r="820" spans="1:5" x14ac:dyDescent="0.25">
      <c r="A820" t="s">
        <v>1653</v>
      </c>
      <c r="B820" t="s">
        <v>2250</v>
      </c>
      <c r="C820" t="s">
        <v>2250</v>
      </c>
      <c r="D820">
        <v>39.786625999999998</v>
      </c>
      <c r="E820">
        <v>-89.642411999999993</v>
      </c>
    </row>
    <row r="821" spans="1:5" x14ac:dyDescent="0.25">
      <c r="A821" t="s">
        <v>1655</v>
      </c>
      <c r="B821" t="s">
        <v>2378</v>
      </c>
      <c r="C821" t="s">
        <v>2378</v>
      </c>
      <c r="D821">
        <v>42.125900999999999</v>
      </c>
      <c r="E821">
        <v>-72.573958000000005</v>
      </c>
    </row>
    <row r="822" spans="1:5" x14ac:dyDescent="0.25">
      <c r="A822" t="s">
        <v>1657</v>
      </c>
      <c r="B822" t="s">
        <v>2598</v>
      </c>
      <c r="C822" t="s">
        <v>2598</v>
      </c>
      <c r="D822">
        <v>37.148873000000002</v>
      </c>
      <c r="E822">
        <v>-93.287053</v>
      </c>
    </row>
    <row r="823" spans="1:5" x14ac:dyDescent="0.25">
      <c r="A823" t="s">
        <v>1659</v>
      </c>
      <c r="B823" t="s">
        <v>2790</v>
      </c>
      <c r="C823" t="s">
        <v>2790</v>
      </c>
      <c r="D823">
        <v>39.937719999999999</v>
      </c>
      <c r="E823">
        <v>-83.813010000000006</v>
      </c>
    </row>
    <row r="824" spans="1:5" x14ac:dyDescent="0.25">
      <c r="A824" t="s">
        <v>1509</v>
      </c>
      <c r="B824" t="s">
        <v>3084</v>
      </c>
      <c r="C824" t="s">
        <v>2023</v>
      </c>
      <c r="D824">
        <v>45.572139</v>
      </c>
      <c r="E824">
        <v>-94.193582000000006</v>
      </c>
    </row>
    <row r="825" spans="1:5" x14ac:dyDescent="0.25">
      <c r="A825" t="s">
        <v>1511</v>
      </c>
      <c r="B825" t="s">
        <v>3085</v>
      </c>
      <c r="C825" t="s">
        <v>2867</v>
      </c>
      <c r="D825">
        <v>37.105621999999997</v>
      </c>
      <c r="E825">
        <v>-113.56742199999999</v>
      </c>
    </row>
    <row r="826" spans="1:5" x14ac:dyDescent="0.25">
      <c r="A826" t="s">
        <v>1513</v>
      </c>
      <c r="B826" t="s">
        <v>3086</v>
      </c>
      <c r="C826" t="s">
        <v>2674</v>
      </c>
      <c r="D826">
        <v>39.756549999999997</v>
      </c>
      <c r="E826">
        <v>-94.830404999999999</v>
      </c>
    </row>
    <row r="827" spans="1:5" x14ac:dyDescent="0.25">
      <c r="A827" t="s">
        <v>1515</v>
      </c>
      <c r="B827" t="s">
        <v>3087</v>
      </c>
      <c r="C827" t="s">
        <v>2150</v>
      </c>
      <c r="D827">
        <v>38.630681000000003</v>
      </c>
      <c r="E827">
        <v>-90.341010999999995</v>
      </c>
    </row>
    <row r="828" spans="1:5" x14ac:dyDescent="0.25">
      <c r="A828" t="s">
        <v>1517</v>
      </c>
      <c r="B828" t="s">
        <v>3088</v>
      </c>
      <c r="C828" t="s">
        <v>2234</v>
      </c>
      <c r="D828">
        <v>30.779790999999999</v>
      </c>
      <c r="E828">
        <v>-81.608226999999999</v>
      </c>
    </row>
    <row r="829" spans="1:5" x14ac:dyDescent="0.25">
      <c r="A829" t="s">
        <v>1519</v>
      </c>
      <c r="B829" t="s">
        <v>3089</v>
      </c>
      <c r="C829" t="s">
        <v>2870</v>
      </c>
      <c r="D829">
        <v>41.421109000000001</v>
      </c>
      <c r="E829">
        <v>-78.535173</v>
      </c>
    </row>
    <row r="830" spans="1:5" x14ac:dyDescent="0.25">
      <c r="A830" t="s">
        <v>1661</v>
      </c>
      <c r="B830" t="s">
        <v>2619</v>
      </c>
      <c r="C830" t="s">
        <v>2619</v>
      </c>
      <c r="D830">
        <v>33.454951999999999</v>
      </c>
      <c r="E830">
        <v>-88.812821999999997</v>
      </c>
    </row>
    <row r="831" spans="1:5" x14ac:dyDescent="0.25">
      <c r="A831" t="s">
        <v>1663</v>
      </c>
      <c r="B831" t="s">
        <v>2292</v>
      </c>
      <c r="C831" t="s">
        <v>2292</v>
      </c>
      <c r="D831">
        <v>40.799258999999999</v>
      </c>
      <c r="E831">
        <v>-77.858036999999996</v>
      </c>
    </row>
    <row r="832" spans="1:5" x14ac:dyDescent="0.25">
      <c r="A832" t="s">
        <v>1665</v>
      </c>
      <c r="B832" t="s">
        <v>2359</v>
      </c>
      <c r="C832" t="s">
        <v>2359</v>
      </c>
      <c r="D832">
        <v>32.426630000000003</v>
      </c>
      <c r="E832">
        <v>-81.792528000000004</v>
      </c>
    </row>
    <row r="833" spans="1:5" x14ac:dyDescent="0.25">
      <c r="A833" t="s">
        <v>1667</v>
      </c>
      <c r="B833" t="s">
        <v>3090</v>
      </c>
      <c r="C833" t="s">
        <v>2499</v>
      </c>
      <c r="D833">
        <v>35.7826363</v>
      </c>
      <c r="E833">
        <v>-80.887295899999998</v>
      </c>
    </row>
    <row r="834" spans="1:5" x14ac:dyDescent="0.25">
      <c r="A834" t="s">
        <v>1669</v>
      </c>
      <c r="B834" t="s">
        <v>3091</v>
      </c>
      <c r="C834" t="s">
        <v>2551</v>
      </c>
      <c r="D834">
        <v>38.119039000000001</v>
      </c>
      <c r="E834">
        <v>-78.991274000000004</v>
      </c>
    </row>
    <row r="835" spans="1:5" x14ac:dyDescent="0.25">
      <c r="A835" t="s">
        <v>1671</v>
      </c>
      <c r="B835" t="s">
        <v>2829</v>
      </c>
      <c r="C835" t="s">
        <v>2829</v>
      </c>
      <c r="D835">
        <v>32.219276999999998</v>
      </c>
      <c r="E835">
        <v>-98.221125000000001</v>
      </c>
    </row>
    <row r="836" spans="1:5" x14ac:dyDescent="0.25">
      <c r="A836" t="s">
        <v>1673</v>
      </c>
      <c r="B836" t="s">
        <v>2198</v>
      </c>
      <c r="C836" t="s">
        <v>2198</v>
      </c>
      <c r="D836">
        <v>40.625467</v>
      </c>
      <c r="E836">
        <v>-103.216103</v>
      </c>
    </row>
    <row r="837" spans="1:5" x14ac:dyDescent="0.25">
      <c r="A837" t="s">
        <v>1675</v>
      </c>
      <c r="B837" t="s">
        <v>2864</v>
      </c>
      <c r="C837" t="s">
        <v>2864</v>
      </c>
      <c r="D837">
        <v>41.788362999999997</v>
      </c>
      <c r="E837">
        <v>-89.696825000000004</v>
      </c>
    </row>
    <row r="838" spans="1:5" x14ac:dyDescent="0.25">
      <c r="A838" t="s">
        <v>1677</v>
      </c>
      <c r="B838" t="s">
        <v>3092</v>
      </c>
      <c r="C838" t="s">
        <v>2435</v>
      </c>
      <c r="D838">
        <v>40.369790500000001</v>
      </c>
      <c r="E838">
        <v>-80.633963800000004</v>
      </c>
    </row>
    <row r="839" spans="1:5" x14ac:dyDescent="0.25">
      <c r="A839" t="s">
        <v>1679</v>
      </c>
      <c r="B839" t="s">
        <v>2528</v>
      </c>
      <c r="C839" t="s">
        <v>2528</v>
      </c>
      <c r="D839">
        <v>44.511291</v>
      </c>
      <c r="E839">
        <v>-89.551676999999998</v>
      </c>
    </row>
    <row r="840" spans="1:5" x14ac:dyDescent="0.25">
      <c r="A840" t="s">
        <v>1681</v>
      </c>
      <c r="B840" t="s">
        <v>2545</v>
      </c>
      <c r="C840" t="s">
        <v>2545</v>
      </c>
      <c r="D840">
        <v>36.120762999999997</v>
      </c>
      <c r="E840">
        <v>-97.072738999999999</v>
      </c>
    </row>
    <row r="841" spans="1:5" x14ac:dyDescent="0.25">
      <c r="A841" t="s">
        <v>1683</v>
      </c>
      <c r="B841" t="s">
        <v>2038</v>
      </c>
      <c r="C841" t="s">
        <v>2038</v>
      </c>
      <c r="D841">
        <v>37.961908000000001</v>
      </c>
      <c r="E841">
        <v>-121.287516</v>
      </c>
    </row>
    <row r="842" spans="1:5" x14ac:dyDescent="0.25">
      <c r="A842" t="s">
        <v>1685</v>
      </c>
      <c r="B842" t="s">
        <v>2799</v>
      </c>
      <c r="C842" t="s">
        <v>2799</v>
      </c>
      <c r="D842">
        <v>42.643694000000004</v>
      </c>
      <c r="E842">
        <v>-95.202636999999996</v>
      </c>
    </row>
    <row r="843" spans="1:5" x14ac:dyDescent="0.25">
      <c r="A843" t="s">
        <v>1687</v>
      </c>
      <c r="B843" t="s">
        <v>2160</v>
      </c>
      <c r="C843" t="s">
        <v>2160</v>
      </c>
      <c r="D843">
        <v>41.795368000000003</v>
      </c>
      <c r="E843">
        <v>-85.419719000000001</v>
      </c>
    </row>
    <row r="844" spans="1:5" x14ac:dyDescent="0.25">
      <c r="A844" t="s">
        <v>1689</v>
      </c>
      <c r="B844" t="s">
        <v>2049</v>
      </c>
      <c r="C844" t="s">
        <v>2049</v>
      </c>
      <c r="D844">
        <v>33.129471000000002</v>
      </c>
      <c r="E844">
        <v>-95.604118</v>
      </c>
    </row>
    <row r="845" spans="1:5" x14ac:dyDescent="0.25">
      <c r="A845" t="s">
        <v>1691</v>
      </c>
      <c r="B845" t="s">
        <v>2686</v>
      </c>
      <c r="C845" t="s">
        <v>2686</v>
      </c>
      <c r="D845">
        <v>34.533980999999997</v>
      </c>
      <c r="E845">
        <v>-85.315800999999993</v>
      </c>
    </row>
    <row r="846" spans="1:5" x14ac:dyDescent="0.25">
      <c r="A846" t="s">
        <v>1693</v>
      </c>
      <c r="B846" t="s">
        <v>2176</v>
      </c>
      <c r="C846" t="s">
        <v>2176</v>
      </c>
      <c r="D846">
        <v>33.930728999999999</v>
      </c>
      <c r="E846">
        <v>-80.399235000000004</v>
      </c>
    </row>
    <row r="847" spans="1:5" x14ac:dyDescent="0.25">
      <c r="A847" t="s">
        <v>1695</v>
      </c>
      <c r="B847" t="s">
        <v>2398</v>
      </c>
      <c r="C847" t="s">
        <v>2398</v>
      </c>
      <c r="D847">
        <v>40.891482000000003</v>
      </c>
      <c r="E847">
        <v>-76.806194000000005</v>
      </c>
    </row>
    <row r="848" spans="1:5" x14ac:dyDescent="0.25">
      <c r="A848" t="s">
        <v>1697</v>
      </c>
      <c r="B848" t="s">
        <v>2215</v>
      </c>
      <c r="C848" t="s">
        <v>2215</v>
      </c>
      <c r="D848">
        <v>40.409559000000002</v>
      </c>
      <c r="E848">
        <v>-120.636967</v>
      </c>
    </row>
    <row r="849" spans="1:5" x14ac:dyDescent="0.25">
      <c r="A849" t="s">
        <v>1699</v>
      </c>
      <c r="B849" t="s">
        <v>2710</v>
      </c>
      <c r="C849" t="s">
        <v>2710</v>
      </c>
      <c r="D849">
        <v>32.470533000000003</v>
      </c>
      <c r="E849">
        <v>-100.40413599999999</v>
      </c>
    </row>
    <row r="850" spans="1:5" x14ac:dyDescent="0.25">
      <c r="A850" t="s">
        <v>1701</v>
      </c>
      <c r="B850" t="s">
        <v>2505</v>
      </c>
      <c r="C850" t="s">
        <v>2505</v>
      </c>
      <c r="D850">
        <v>43.090425000000003</v>
      </c>
      <c r="E850">
        <v>-76.164007999999995</v>
      </c>
    </row>
    <row r="851" spans="1:5" x14ac:dyDescent="0.25">
      <c r="A851" t="s">
        <v>1703</v>
      </c>
      <c r="B851" t="s">
        <v>2278</v>
      </c>
      <c r="C851" t="s">
        <v>2278</v>
      </c>
      <c r="D851">
        <v>35.905729999999998</v>
      </c>
      <c r="E851">
        <v>-94.969645999999997</v>
      </c>
    </row>
    <row r="852" spans="1:5" x14ac:dyDescent="0.25">
      <c r="A852" t="s">
        <v>1705</v>
      </c>
      <c r="B852" t="s">
        <v>3093</v>
      </c>
      <c r="C852" t="s">
        <v>2612</v>
      </c>
      <c r="D852">
        <v>33.429713999999997</v>
      </c>
      <c r="E852">
        <v>-86.120750000000001</v>
      </c>
    </row>
    <row r="853" spans="1:5" x14ac:dyDescent="0.25">
      <c r="A853" t="s">
        <v>1707</v>
      </c>
      <c r="B853" t="s">
        <v>2687</v>
      </c>
      <c r="C853" t="s">
        <v>2687</v>
      </c>
      <c r="D853">
        <v>30.473181</v>
      </c>
      <c r="E853">
        <v>-84.268852999999993</v>
      </c>
    </row>
    <row r="854" spans="1:5" x14ac:dyDescent="0.25">
      <c r="A854" t="s">
        <v>1709</v>
      </c>
      <c r="B854" t="s">
        <v>1973</v>
      </c>
      <c r="C854" t="s">
        <v>1973</v>
      </c>
      <c r="D854">
        <v>32.406005</v>
      </c>
      <c r="E854">
        <v>-91.187177000000005</v>
      </c>
    </row>
    <row r="855" spans="1:5" x14ac:dyDescent="0.25">
      <c r="A855" t="s">
        <v>1711</v>
      </c>
      <c r="B855" t="s">
        <v>3094</v>
      </c>
      <c r="C855" t="s">
        <v>2200</v>
      </c>
      <c r="D855">
        <v>28.006246999999998</v>
      </c>
      <c r="E855">
        <v>-82.513188</v>
      </c>
    </row>
    <row r="856" spans="1:5" x14ac:dyDescent="0.25">
      <c r="A856" t="s">
        <v>1713</v>
      </c>
      <c r="B856" t="s">
        <v>2175</v>
      </c>
      <c r="C856" t="s">
        <v>2175</v>
      </c>
      <c r="D856">
        <v>36.388089999999998</v>
      </c>
      <c r="E856">
        <v>-105.590557</v>
      </c>
    </row>
    <row r="857" spans="1:5" x14ac:dyDescent="0.25">
      <c r="A857" t="s">
        <v>1715</v>
      </c>
      <c r="B857" t="s">
        <v>2798</v>
      </c>
      <c r="C857" t="s">
        <v>2798</v>
      </c>
      <c r="D857">
        <v>39.544987999999996</v>
      </c>
      <c r="E857">
        <v>-89.305778000000004</v>
      </c>
    </row>
    <row r="858" spans="1:5" x14ac:dyDescent="0.25">
      <c r="A858" t="s">
        <v>1717</v>
      </c>
      <c r="B858" t="s">
        <v>2242</v>
      </c>
      <c r="C858" t="s">
        <v>2242</v>
      </c>
      <c r="D858">
        <v>39.514586999999999</v>
      </c>
      <c r="E858">
        <v>-87.374196999999995</v>
      </c>
    </row>
    <row r="859" spans="1:5" x14ac:dyDescent="0.25">
      <c r="A859" t="s">
        <v>1719</v>
      </c>
      <c r="B859" t="s">
        <v>2392</v>
      </c>
      <c r="C859" t="s">
        <v>2392</v>
      </c>
      <c r="D859">
        <v>33.438858000000003</v>
      </c>
      <c r="E859">
        <v>-94.071042000000006</v>
      </c>
    </row>
    <row r="860" spans="1:5" x14ac:dyDescent="0.25">
      <c r="A860" t="s">
        <v>1721</v>
      </c>
      <c r="B860" t="s">
        <v>2085</v>
      </c>
      <c r="C860" t="s">
        <v>2085</v>
      </c>
      <c r="D860">
        <v>45.605688999999998</v>
      </c>
      <c r="E860">
        <v>-121.18579200000001</v>
      </c>
    </row>
    <row r="861" spans="1:5" x14ac:dyDescent="0.25">
      <c r="A861" t="s">
        <v>1723</v>
      </c>
      <c r="B861" t="s">
        <v>2638</v>
      </c>
      <c r="C861" t="s">
        <v>2638</v>
      </c>
      <c r="D861">
        <v>28.934083999999999</v>
      </c>
      <c r="E861">
        <v>-81.959942999999996</v>
      </c>
    </row>
    <row r="862" spans="1:5" x14ac:dyDescent="0.25">
      <c r="A862" t="s">
        <v>1725</v>
      </c>
      <c r="B862" t="s">
        <v>2772</v>
      </c>
      <c r="C862" t="s">
        <v>2772</v>
      </c>
      <c r="D862">
        <v>32.907685999999998</v>
      </c>
      <c r="E862">
        <v>-84.327881000000005</v>
      </c>
    </row>
    <row r="863" spans="1:5" x14ac:dyDescent="0.25">
      <c r="A863" t="s">
        <v>1729</v>
      </c>
      <c r="B863" t="s">
        <v>3095</v>
      </c>
      <c r="C863" t="s">
        <v>2542</v>
      </c>
      <c r="D863">
        <v>35.882636900000001</v>
      </c>
      <c r="E863">
        <v>-80.081987900000001</v>
      </c>
    </row>
    <row r="864" spans="1:5" x14ac:dyDescent="0.25">
      <c r="A864" t="s">
        <v>1727</v>
      </c>
      <c r="B864" t="s">
        <v>2115</v>
      </c>
      <c r="C864" t="s">
        <v>2115</v>
      </c>
      <c r="D864">
        <v>30.848482000000001</v>
      </c>
      <c r="E864">
        <v>-83.960104000000001</v>
      </c>
    </row>
    <row r="865" spans="1:5" x14ac:dyDescent="0.25">
      <c r="A865" t="s">
        <v>1731</v>
      </c>
      <c r="B865" t="s">
        <v>2285</v>
      </c>
      <c r="C865" t="s">
        <v>2285</v>
      </c>
      <c r="D865">
        <v>41.114910000000002</v>
      </c>
      <c r="E865">
        <v>-83.180468000000005</v>
      </c>
    </row>
    <row r="866" spans="1:5" x14ac:dyDescent="0.25">
      <c r="A866" t="s">
        <v>1733</v>
      </c>
      <c r="B866" t="s">
        <v>2382</v>
      </c>
      <c r="C866" t="s">
        <v>2382</v>
      </c>
      <c r="D866">
        <v>31.452840999999999</v>
      </c>
      <c r="E866">
        <v>-83.513473000000005</v>
      </c>
    </row>
    <row r="867" spans="1:5" x14ac:dyDescent="0.25">
      <c r="A867" t="s">
        <v>1735</v>
      </c>
      <c r="B867" t="s">
        <v>2592</v>
      </c>
      <c r="C867" t="s">
        <v>2592</v>
      </c>
      <c r="D867">
        <v>34.566381999999997</v>
      </c>
      <c r="E867">
        <v>-83.319913999999997</v>
      </c>
    </row>
    <row r="868" spans="1:5" x14ac:dyDescent="0.25">
      <c r="A868" t="s">
        <v>1737</v>
      </c>
      <c r="B868" t="s">
        <v>2581</v>
      </c>
      <c r="C868" t="s">
        <v>2581</v>
      </c>
      <c r="D868">
        <v>41.639670000000002</v>
      </c>
      <c r="E868">
        <v>-83.613945000000001</v>
      </c>
    </row>
    <row r="869" spans="1:5" x14ac:dyDescent="0.25">
      <c r="A869" t="s">
        <v>1739</v>
      </c>
      <c r="B869" t="s">
        <v>2898</v>
      </c>
      <c r="C869" t="s">
        <v>2898</v>
      </c>
      <c r="D869">
        <v>39.041679999999999</v>
      </c>
      <c r="E869">
        <v>-95.692458999999999</v>
      </c>
    </row>
    <row r="870" spans="1:5" x14ac:dyDescent="0.25">
      <c r="A870" t="s">
        <v>1741</v>
      </c>
      <c r="B870" t="s">
        <v>2670</v>
      </c>
      <c r="C870" t="s">
        <v>2670</v>
      </c>
      <c r="D870">
        <v>41.830874999999999</v>
      </c>
      <c r="E870">
        <v>-73.096113000000003</v>
      </c>
    </row>
    <row r="871" spans="1:5" x14ac:dyDescent="0.25">
      <c r="A871" t="s">
        <v>1743</v>
      </c>
      <c r="B871" t="s">
        <v>2720</v>
      </c>
      <c r="C871" t="s">
        <v>2720</v>
      </c>
      <c r="D871">
        <v>44.730919999999998</v>
      </c>
      <c r="E871">
        <v>-85.624059000000003</v>
      </c>
    </row>
    <row r="872" spans="1:5" x14ac:dyDescent="0.25">
      <c r="A872" t="s">
        <v>1745</v>
      </c>
      <c r="B872" t="s">
        <v>3096</v>
      </c>
      <c r="C872" t="s">
        <v>2562</v>
      </c>
      <c r="D872">
        <v>40.228451999999997</v>
      </c>
      <c r="E872">
        <v>-74.718158000000003</v>
      </c>
    </row>
    <row r="873" spans="1:5" x14ac:dyDescent="0.25">
      <c r="A873" t="s">
        <v>1747</v>
      </c>
      <c r="B873" t="s">
        <v>2524</v>
      </c>
      <c r="C873" t="s">
        <v>2524</v>
      </c>
      <c r="D873">
        <v>31.800174999999999</v>
      </c>
      <c r="E873">
        <v>-85.975851000000006</v>
      </c>
    </row>
    <row r="874" spans="1:5" x14ac:dyDescent="0.25">
      <c r="A874" t="s">
        <v>1749</v>
      </c>
      <c r="B874" t="s">
        <v>3097</v>
      </c>
      <c r="C874" t="s">
        <v>2253</v>
      </c>
      <c r="D874">
        <v>39.338788000000001</v>
      </c>
      <c r="E874">
        <v>-120.17233</v>
      </c>
    </row>
    <row r="875" spans="1:5" x14ac:dyDescent="0.25">
      <c r="A875" t="s">
        <v>1751</v>
      </c>
      <c r="B875" t="s">
        <v>2368</v>
      </c>
      <c r="C875" t="s">
        <v>2368</v>
      </c>
      <c r="D875">
        <v>32.254891000000001</v>
      </c>
      <c r="E875">
        <v>-110.946141</v>
      </c>
    </row>
    <row r="876" spans="1:5" x14ac:dyDescent="0.25">
      <c r="A876" t="s">
        <v>1753</v>
      </c>
      <c r="B876" t="s">
        <v>2081</v>
      </c>
      <c r="C876" t="s">
        <v>2081</v>
      </c>
      <c r="D876">
        <v>35.370185999999997</v>
      </c>
      <c r="E876">
        <v>-86.214817999999994</v>
      </c>
    </row>
    <row r="877" spans="1:5" x14ac:dyDescent="0.25">
      <c r="A877" t="s">
        <v>1755</v>
      </c>
      <c r="B877" t="s">
        <v>2197</v>
      </c>
      <c r="C877" t="s">
        <v>2197</v>
      </c>
      <c r="D877">
        <v>36.105449</v>
      </c>
      <c r="E877">
        <v>-95.901334000000006</v>
      </c>
    </row>
    <row r="878" spans="1:5" x14ac:dyDescent="0.25">
      <c r="A878" t="s">
        <v>1757</v>
      </c>
      <c r="B878" t="s">
        <v>2784</v>
      </c>
      <c r="C878" t="s">
        <v>2784</v>
      </c>
      <c r="D878">
        <v>34.248241999999998</v>
      </c>
      <c r="E878">
        <v>-88.729971000000006</v>
      </c>
    </row>
    <row r="879" spans="1:5" x14ac:dyDescent="0.25">
      <c r="A879" t="s">
        <v>1759</v>
      </c>
      <c r="B879" t="s">
        <v>2322</v>
      </c>
      <c r="C879" t="s">
        <v>2322</v>
      </c>
      <c r="D879">
        <v>33.206434000000002</v>
      </c>
      <c r="E879">
        <v>-87.539991999999998</v>
      </c>
    </row>
    <row r="880" spans="1:5" x14ac:dyDescent="0.25">
      <c r="A880" t="s">
        <v>1761</v>
      </c>
      <c r="B880" t="s">
        <v>2701</v>
      </c>
      <c r="C880" t="s">
        <v>2701</v>
      </c>
      <c r="D880">
        <v>32.422218999999998</v>
      </c>
      <c r="E880">
        <v>-85.706746999999993</v>
      </c>
    </row>
    <row r="881" spans="1:5" x14ac:dyDescent="0.25">
      <c r="A881" t="s">
        <v>1763</v>
      </c>
      <c r="B881" t="s">
        <v>2306</v>
      </c>
      <c r="C881" t="s">
        <v>2306</v>
      </c>
      <c r="D881">
        <v>42.561528000000003</v>
      </c>
      <c r="E881">
        <v>-114.454128</v>
      </c>
    </row>
    <row r="882" spans="1:5" x14ac:dyDescent="0.25">
      <c r="A882" t="s">
        <v>1765</v>
      </c>
      <c r="B882" t="s">
        <v>2120</v>
      </c>
      <c r="C882" t="s">
        <v>2120</v>
      </c>
      <c r="D882">
        <v>32.310122</v>
      </c>
      <c r="E882">
        <v>-95.301882000000006</v>
      </c>
    </row>
    <row r="883" spans="1:5" x14ac:dyDescent="0.25">
      <c r="A883" t="s">
        <v>1767</v>
      </c>
      <c r="B883" t="s">
        <v>2765</v>
      </c>
      <c r="C883" t="s">
        <v>2765</v>
      </c>
      <c r="D883">
        <v>39.186235000000003</v>
      </c>
      <c r="E883">
        <v>-123.202585</v>
      </c>
    </row>
    <row r="884" spans="1:5" x14ac:dyDescent="0.25">
      <c r="A884" t="s">
        <v>1771</v>
      </c>
      <c r="B884" t="s">
        <v>2010</v>
      </c>
      <c r="C884" t="s">
        <v>2010</v>
      </c>
      <c r="D884">
        <v>36.423177000000003</v>
      </c>
      <c r="E884">
        <v>-89.045367999999996</v>
      </c>
    </row>
    <row r="885" spans="1:5" x14ac:dyDescent="0.25">
      <c r="A885" t="s">
        <v>1769</v>
      </c>
      <c r="B885" t="s">
        <v>2303</v>
      </c>
      <c r="C885" t="s">
        <v>2303</v>
      </c>
      <c r="D885">
        <v>34.722527999999997</v>
      </c>
      <c r="E885">
        <v>-81.629643999999999</v>
      </c>
    </row>
    <row r="886" spans="1:5" x14ac:dyDescent="0.25">
      <c r="A886" t="s">
        <v>1773</v>
      </c>
      <c r="B886" t="s">
        <v>2594</v>
      </c>
      <c r="C886" t="s">
        <v>2594</v>
      </c>
      <c r="D886">
        <v>40.111080999999999</v>
      </c>
      <c r="E886">
        <v>-83.738485999999995</v>
      </c>
    </row>
    <row r="887" spans="1:5" x14ac:dyDescent="0.25">
      <c r="A887" t="s">
        <v>1775</v>
      </c>
      <c r="B887" t="s">
        <v>3098</v>
      </c>
      <c r="C887" t="s">
        <v>2836</v>
      </c>
      <c r="D887">
        <v>43.094718</v>
      </c>
      <c r="E887">
        <v>-75.276013000000006</v>
      </c>
    </row>
    <row r="888" spans="1:5" x14ac:dyDescent="0.25">
      <c r="A888" t="s">
        <v>1777</v>
      </c>
      <c r="B888" t="s">
        <v>2123</v>
      </c>
      <c r="C888" t="s">
        <v>2123</v>
      </c>
      <c r="D888">
        <v>18.2655095</v>
      </c>
      <c r="E888">
        <v>-66.700451900000004</v>
      </c>
    </row>
    <row r="889" spans="1:5" x14ac:dyDescent="0.25">
      <c r="A889" t="s">
        <v>1779</v>
      </c>
      <c r="B889" t="s">
        <v>2348</v>
      </c>
      <c r="C889" t="s">
        <v>2348</v>
      </c>
      <c r="D889">
        <v>29.205393000000001</v>
      </c>
      <c r="E889">
        <v>-99.795277999999996</v>
      </c>
    </row>
    <row r="890" spans="1:5" x14ac:dyDescent="0.25">
      <c r="A890" t="s">
        <v>1781</v>
      </c>
      <c r="B890" t="s">
        <v>2187</v>
      </c>
      <c r="C890" t="s">
        <v>2187</v>
      </c>
      <c r="D890">
        <v>30.875651000000001</v>
      </c>
      <c r="E890">
        <v>-83.295826000000005</v>
      </c>
    </row>
    <row r="891" spans="1:5" x14ac:dyDescent="0.25">
      <c r="A891" t="s">
        <v>1783</v>
      </c>
      <c r="B891" t="s">
        <v>3099</v>
      </c>
      <c r="C891" t="s">
        <v>2786</v>
      </c>
      <c r="D891">
        <v>38.109479999999998</v>
      </c>
      <c r="E891">
        <v>-122.212096</v>
      </c>
    </row>
    <row r="892" spans="1:5" x14ac:dyDescent="0.25">
      <c r="A892" t="s">
        <v>1785</v>
      </c>
      <c r="B892" t="s">
        <v>2858</v>
      </c>
      <c r="C892" t="s">
        <v>2858</v>
      </c>
      <c r="D892">
        <v>32.832025000000002</v>
      </c>
      <c r="E892">
        <v>-85.187241999999998</v>
      </c>
    </row>
    <row r="893" spans="1:5" x14ac:dyDescent="0.25">
      <c r="A893" t="s">
        <v>1787</v>
      </c>
      <c r="B893" t="s">
        <v>2388</v>
      </c>
      <c r="C893" t="s">
        <v>2388</v>
      </c>
      <c r="D893">
        <v>40.865884999999999</v>
      </c>
      <c r="E893">
        <v>-84.588082999999997</v>
      </c>
    </row>
    <row r="894" spans="1:5" x14ac:dyDescent="0.25">
      <c r="A894" t="s">
        <v>1789</v>
      </c>
      <c r="B894" t="s">
        <v>1990</v>
      </c>
      <c r="C894" t="s">
        <v>1990</v>
      </c>
      <c r="D894">
        <v>42.781790999999998</v>
      </c>
      <c r="E894">
        <v>-96.922961000000001</v>
      </c>
    </row>
    <row r="895" spans="1:5" x14ac:dyDescent="0.25">
      <c r="A895" t="s">
        <v>1791</v>
      </c>
      <c r="B895" t="s">
        <v>2814</v>
      </c>
      <c r="C895" t="s">
        <v>2814</v>
      </c>
      <c r="D895">
        <v>40.446755000000003</v>
      </c>
      <c r="E895">
        <v>-109.54802599999999</v>
      </c>
    </row>
    <row r="896" spans="1:5" x14ac:dyDescent="0.25">
      <c r="A896" t="s">
        <v>1793</v>
      </c>
      <c r="B896" t="s">
        <v>2560</v>
      </c>
      <c r="C896" t="s">
        <v>2560</v>
      </c>
      <c r="D896">
        <v>34.149980999999997</v>
      </c>
      <c r="E896">
        <v>-99.298434999999998</v>
      </c>
    </row>
    <row r="897" spans="1:5" x14ac:dyDescent="0.25">
      <c r="A897" t="s">
        <v>1795</v>
      </c>
      <c r="B897" t="s">
        <v>2075</v>
      </c>
      <c r="C897" t="s">
        <v>2075</v>
      </c>
      <c r="D897">
        <v>32.330888999999999</v>
      </c>
      <c r="E897">
        <v>-90.856628000000001</v>
      </c>
    </row>
    <row r="898" spans="1:5" x14ac:dyDescent="0.25">
      <c r="A898" t="s">
        <v>1797</v>
      </c>
      <c r="B898" t="s">
        <v>2750</v>
      </c>
      <c r="C898" t="s">
        <v>2750</v>
      </c>
      <c r="D898">
        <v>28.826115000000001</v>
      </c>
      <c r="E898">
        <v>-96.985118999999997</v>
      </c>
    </row>
    <row r="899" spans="1:5" x14ac:dyDescent="0.25">
      <c r="A899" t="s">
        <v>1799</v>
      </c>
      <c r="B899" t="s">
        <v>2448</v>
      </c>
      <c r="C899" t="s">
        <v>2448</v>
      </c>
      <c r="D899">
        <v>32.235993999999998</v>
      </c>
      <c r="E899">
        <v>-82.409077999999994</v>
      </c>
    </row>
    <row r="900" spans="1:5" x14ac:dyDescent="0.25">
      <c r="A900" t="s">
        <v>1801</v>
      </c>
      <c r="B900" t="s">
        <v>2672</v>
      </c>
      <c r="C900" t="s">
        <v>2672</v>
      </c>
      <c r="D900">
        <v>38.675474000000001</v>
      </c>
      <c r="E900">
        <v>-87.505021999999997</v>
      </c>
    </row>
    <row r="901" spans="1:5" x14ac:dyDescent="0.25">
      <c r="A901" t="s">
        <v>1803</v>
      </c>
      <c r="B901" t="s">
        <v>3100</v>
      </c>
      <c r="C901" t="s">
        <v>2512</v>
      </c>
      <c r="D901">
        <v>39.480685000000001</v>
      </c>
      <c r="E901">
        <v>-75.027890999999997</v>
      </c>
    </row>
    <row r="902" spans="1:5" x14ac:dyDescent="0.25">
      <c r="A902" t="s">
        <v>1805</v>
      </c>
      <c r="B902" t="s">
        <v>3101</v>
      </c>
      <c r="C902" t="s">
        <v>2080</v>
      </c>
      <c r="D902">
        <v>36.908627000000003</v>
      </c>
      <c r="E902">
        <v>-76.309595999999999</v>
      </c>
    </row>
    <row r="903" spans="1:5" x14ac:dyDescent="0.25">
      <c r="A903" t="s">
        <v>1807</v>
      </c>
      <c r="B903" t="s">
        <v>3102</v>
      </c>
      <c r="C903" t="s">
        <v>2262</v>
      </c>
      <c r="D903">
        <v>36.293486000000001</v>
      </c>
      <c r="E903">
        <v>-119.30068</v>
      </c>
    </row>
    <row r="904" spans="1:5" x14ac:dyDescent="0.25">
      <c r="A904" t="s">
        <v>1809</v>
      </c>
      <c r="B904" t="s">
        <v>1961</v>
      </c>
      <c r="C904" t="s">
        <v>1961</v>
      </c>
      <c r="D904">
        <v>40.801738</v>
      </c>
      <c r="E904">
        <v>-85.827411999999995</v>
      </c>
    </row>
    <row r="905" spans="1:5" x14ac:dyDescent="0.25">
      <c r="A905" t="s">
        <v>1811</v>
      </c>
      <c r="B905" t="s">
        <v>2218</v>
      </c>
      <c r="C905" t="s">
        <v>2218</v>
      </c>
      <c r="D905">
        <v>31.542223</v>
      </c>
      <c r="E905">
        <v>-97.166048000000004</v>
      </c>
    </row>
    <row r="906" spans="1:5" x14ac:dyDescent="0.25">
      <c r="A906" t="s">
        <v>1813</v>
      </c>
      <c r="B906" t="s">
        <v>2622</v>
      </c>
      <c r="C906" t="s">
        <v>2622</v>
      </c>
      <c r="D906">
        <v>46.268123000000003</v>
      </c>
      <c r="E906">
        <v>-96.601371999999998</v>
      </c>
    </row>
    <row r="907" spans="1:5" x14ac:dyDescent="0.25">
      <c r="A907" t="s">
        <v>1815</v>
      </c>
      <c r="B907" t="s">
        <v>2894</v>
      </c>
      <c r="C907" t="s">
        <v>2894</v>
      </c>
      <c r="D907">
        <v>46.039219000000003</v>
      </c>
      <c r="E907">
        <v>-118.349135</v>
      </c>
    </row>
    <row r="908" spans="1:5" x14ac:dyDescent="0.25">
      <c r="A908" t="s">
        <v>1817</v>
      </c>
      <c r="B908" t="s">
        <v>2727</v>
      </c>
      <c r="C908" t="s">
        <v>2727</v>
      </c>
      <c r="D908">
        <v>32.903588999999997</v>
      </c>
      <c r="E908">
        <v>-80.665237000000005</v>
      </c>
    </row>
    <row r="909" spans="1:5" x14ac:dyDescent="0.25">
      <c r="A909" t="s">
        <v>1819</v>
      </c>
      <c r="B909" t="s">
        <v>2552</v>
      </c>
      <c r="C909" t="s">
        <v>2552</v>
      </c>
      <c r="D909">
        <v>40.573827999999999</v>
      </c>
      <c r="E909">
        <v>-84.190780000000004</v>
      </c>
    </row>
    <row r="910" spans="1:5" x14ac:dyDescent="0.25">
      <c r="A910" t="s">
        <v>1821</v>
      </c>
      <c r="B910" t="s">
        <v>2753</v>
      </c>
      <c r="C910" t="s">
        <v>2753</v>
      </c>
      <c r="D910">
        <v>32.580716000000002</v>
      </c>
      <c r="E910">
        <v>-83.668159000000003</v>
      </c>
    </row>
    <row r="911" spans="1:5" x14ac:dyDescent="0.25">
      <c r="A911" t="s">
        <v>1823</v>
      </c>
      <c r="B911" t="s">
        <v>2716</v>
      </c>
      <c r="C911" t="s">
        <v>2716</v>
      </c>
      <c r="D911">
        <v>41.853254999999997</v>
      </c>
      <c r="E911">
        <v>-79.145578999999998</v>
      </c>
    </row>
    <row r="912" spans="1:5" x14ac:dyDescent="0.25">
      <c r="A912" t="s">
        <v>1825</v>
      </c>
      <c r="B912" t="s">
        <v>2770</v>
      </c>
      <c r="C912" t="s">
        <v>2770</v>
      </c>
      <c r="D912">
        <v>38.756022000000002</v>
      </c>
      <c r="E912">
        <v>-93.732462999999996</v>
      </c>
    </row>
    <row r="913" spans="1:5" x14ac:dyDescent="0.25">
      <c r="A913" t="s">
        <v>1827</v>
      </c>
      <c r="B913" t="s">
        <v>2887</v>
      </c>
      <c r="C913" t="s">
        <v>2887</v>
      </c>
      <c r="D913">
        <v>41.250791</v>
      </c>
      <c r="E913">
        <v>-85.831749000000002</v>
      </c>
    </row>
    <row r="914" spans="1:5" x14ac:dyDescent="0.25">
      <c r="A914" t="s">
        <v>1835</v>
      </c>
      <c r="B914" t="s">
        <v>2662</v>
      </c>
      <c r="C914" t="s">
        <v>2662</v>
      </c>
      <c r="D914">
        <v>39.539735</v>
      </c>
      <c r="E914">
        <v>-83.437563999999995</v>
      </c>
    </row>
    <row r="915" spans="1:5" x14ac:dyDescent="0.25">
      <c r="A915" t="s">
        <v>1833</v>
      </c>
      <c r="B915" t="s">
        <v>3103</v>
      </c>
      <c r="C915" t="s">
        <v>2099</v>
      </c>
      <c r="D915">
        <v>38.897221999999999</v>
      </c>
      <c r="E915">
        <v>-77.189758999999995</v>
      </c>
    </row>
    <row r="916" spans="1:5" x14ac:dyDescent="0.25">
      <c r="A916" t="s">
        <v>1829</v>
      </c>
      <c r="B916" t="s">
        <v>2401</v>
      </c>
      <c r="C916" t="s">
        <v>2401</v>
      </c>
      <c r="D916">
        <v>38.653193000000002</v>
      </c>
      <c r="E916">
        <v>-87.167394999999999</v>
      </c>
    </row>
    <row r="917" spans="1:5" x14ac:dyDescent="0.25">
      <c r="A917" t="s">
        <v>1831</v>
      </c>
      <c r="B917" t="s">
        <v>2204</v>
      </c>
      <c r="C917" t="s">
        <v>2204</v>
      </c>
      <c r="D917">
        <v>35.542248000000001</v>
      </c>
      <c r="E917">
        <v>-77.040830999999997</v>
      </c>
    </row>
    <row r="918" spans="1:5" x14ac:dyDescent="0.25">
      <c r="A918" t="s">
        <v>1837</v>
      </c>
      <c r="B918" t="s">
        <v>3104</v>
      </c>
      <c r="C918" t="s">
        <v>2143</v>
      </c>
      <c r="D918">
        <v>42.495925999999997</v>
      </c>
      <c r="E918">
        <v>-92.384176999999994</v>
      </c>
    </row>
    <row r="919" spans="1:5" x14ac:dyDescent="0.25">
      <c r="A919" t="s">
        <v>1841</v>
      </c>
      <c r="B919" t="s">
        <v>3105</v>
      </c>
      <c r="C919" t="s">
        <v>2816</v>
      </c>
      <c r="D919">
        <v>43.192194999999998</v>
      </c>
      <c r="E919">
        <v>-88.725581000000005</v>
      </c>
    </row>
    <row r="920" spans="1:5" x14ac:dyDescent="0.25">
      <c r="A920" t="s">
        <v>1843</v>
      </c>
      <c r="B920" t="s">
        <v>3106</v>
      </c>
      <c r="C920" t="s">
        <v>2164</v>
      </c>
      <c r="D920">
        <v>44.044091999999999</v>
      </c>
      <c r="E920">
        <v>-75.713159000000005</v>
      </c>
    </row>
    <row r="921" spans="1:5" x14ac:dyDescent="0.25">
      <c r="A921" t="s">
        <v>1839</v>
      </c>
      <c r="B921" t="s">
        <v>2671</v>
      </c>
      <c r="C921" t="s">
        <v>2671</v>
      </c>
      <c r="D921">
        <v>44.906070999999997</v>
      </c>
      <c r="E921">
        <v>-97.127920000000003</v>
      </c>
    </row>
    <row r="922" spans="1:5" x14ac:dyDescent="0.25">
      <c r="A922" t="s">
        <v>1845</v>
      </c>
      <c r="B922" t="s">
        <v>2410</v>
      </c>
      <c r="C922" t="s">
        <v>2410</v>
      </c>
      <c r="D922">
        <v>27.560807</v>
      </c>
      <c r="E922">
        <v>-81.815648999999993</v>
      </c>
    </row>
    <row r="923" spans="1:5" x14ac:dyDescent="0.25">
      <c r="A923" t="s">
        <v>1847</v>
      </c>
      <c r="B923" t="s">
        <v>2819</v>
      </c>
      <c r="C923" t="s">
        <v>2819</v>
      </c>
      <c r="D923">
        <v>44.906756999999999</v>
      </c>
      <c r="E923">
        <v>-89.629632000000001</v>
      </c>
    </row>
    <row r="924" spans="1:5" x14ac:dyDescent="0.25">
      <c r="A924" t="s">
        <v>1849</v>
      </c>
      <c r="B924" t="s">
        <v>2259</v>
      </c>
      <c r="C924" t="s">
        <v>2259</v>
      </c>
      <c r="D924">
        <v>31.219844999999999</v>
      </c>
      <c r="E924">
        <v>-82.364223999999993</v>
      </c>
    </row>
    <row r="925" spans="1:5" x14ac:dyDescent="0.25">
      <c r="A925" t="s">
        <v>1851</v>
      </c>
      <c r="B925" t="s">
        <v>2046</v>
      </c>
      <c r="C925" t="s">
        <v>2046</v>
      </c>
      <c r="D925">
        <v>35.536011000000002</v>
      </c>
      <c r="E925">
        <v>-98.692339000000004</v>
      </c>
    </row>
    <row r="926" spans="1:5" x14ac:dyDescent="0.25">
      <c r="A926" t="s">
        <v>1853</v>
      </c>
      <c r="B926" t="s">
        <v>3107</v>
      </c>
      <c r="C926" t="s">
        <v>2856</v>
      </c>
      <c r="D926">
        <v>47.423290999999999</v>
      </c>
      <c r="E926">
        <v>-120.289914</v>
      </c>
    </row>
    <row r="927" spans="1:5" x14ac:dyDescent="0.25">
      <c r="A927" t="s">
        <v>1855</v>
      </c>
      <c r="B927" t="s">
        <v>2463</v>
      </c>
      <c r="C927" t="s">
        <v>2463</v>
      </c>
      <c r="D927">
        <v>36.737614999999998</v>
      </c>
      <c r="E927">
        <v>-91.870230000000006</v>
      </c>
    </row>
    <row r="928" spans="1:5" x14ac:dyDescent="0.25">
      <c r="A928" t="s">
        <v>1857</v>
      </c>
      <c r="B928" t="s">
        <v>2754</v>
      </c>
      <c r="C928" t="s">
        <v>2754</v>
      </c>
      <c r="D928">
        <v>33.608389000000003</v>
      </c>
      <c r="E928">
        <v>-88.648617999999999</v>
      </c>
    </row>
    <row r="929" spans="1:5" x14ac:dyDescent="0.25">
      <c r="A929" t="s">
        <v>1859</v>
      </c>
      <c r="B929" t="s">
        <v>2103</v>
      </c>
      <c r="C929" t="s">
        <v>2103</v>
      </c>
      <c r="D929">
        <v>40.052950000000003</v>
      </c>
      <c r="E929">
        <v>-80.726360999999997</v>
      </c>
    </row>
    <row r="930" spans="1:5" x14ac:dyDescent="0.25">
      <c r="A930" t="s">
        <v>1861</v>
      </c>
      <c r="B930" t="s">
        <v>2494</v>
      </c>
      <c r="C930" t="s">
        <v>2494</v>
      </c>
      <c r="D930">
        <v>42.834060999999998</v>
      </c>
      <c r="E930">
        <v>-88.738122000000004</v>
      </c>
    </row>
    <row r="931" spans="1:5" x14ac:dyDescent="0.25">
      <c r="A931" t="s">
        <v>1865</v>
      </c>
      <c r="B931" t="s">
        <v>2397</v>
      </c>
      <c r="C931" t="s">
        <v>2397</v>
      </c>
      <c r="D931">
        <v>33.903257000000004</v>
      </c>
      <c r="E931">
        <v>-98.518666999999994</v>
      </c>
    </row>
    <row r="932" spans="1:5" x14ac:dyDescent="0.25">
      <c r="A932" t="s">
        <v>1863</v>
      </c>
      <c r="B932" t="s">
        <v>2346</v>
      </c>
      <c r="C932" t="s">
        <v>2346</v>
      </c>
      <c r="D932">
        <v>37.679735000000001</v>
      </c>
      <c r="E932">
        <v>-97.327332999999996</v>
      </c>
    </row>
    <row r="933" spans="1:5" x14ac:dyDescent="0.25">
      <c r="A933" t="s">
        <v>1867</v>
      </c>
      <c r="B933" t="s">
        <v>2847</v>
      </c>
      <c r="C933" t="s">
        <v>2847</v>
      </c>
      <c r="D933">
        <v>41.246704999999999</v>
      </c>
      <c r="E933">
        <v>-77.002493000000001</v>
      </c>
    </row>
    <row r="934" spans="1:5" x14ac:dyDescent="0.25">
      <c r="A934" t="s">
        <v>1869</v>
      </c>
      <c r="B934" t="s">
        <v>2318</v>
      </c>
      <c r="C934" t="s">
        <v>2318</v>
      </c>
      <c r="D934">
        <v>41.72748</v>
      </c>
      <c r="E934">
        <v>-72.240534999999994</v>
      </c>
    </row>
    <row r="935" spans="1:5" x14ac:dyDescent="0.25">
      <c r="A935" t="s">
        <v>1871</v>
      </c>
      <c r="B935" t="s">
        <v>2142</v>
      </c>
      <c r="C935" t="s">
        <v>2142</v>
      </c>
      <c r="D935">
        <v>48.165669999999999</v>
      </c>
      <c r="E935">
        <v>-103.632732</v>
      </c>
    </row>
    <row r="936" spans="1:5" x14ac:dyDescent="0.25">
      <c r="A936" t="s">
        <v>1873</v>
      </c>
      <c r="B936" t="s">
        <v>2227</v>
      </c>
      <c r="C936" t="s">
        <v>2227</v>
      </c>
      <c r="D936">
        <v>45.129721000000004</v>
      </c>
      <c r="E936">
        <v>-95.044551999999996</v>
      </c>
    </row>
    <row r="937" spans="1:5" x14ac:dyDescent="0.25">
      <c r="A937" t="s">
        <v>1875</v>
      </c>
      <c r="B937" t="s">
        <v>2549</v>
      </c>
      <c r="C937" t="s">
        <v>2549</v>
      </c>
      <c r="D937">
        <v>34.217512999999997</v>
      </c>
      <c r="E937">
        <v>-77.898336</v>
      </c>
    </row>
    <row r="938" spans="1:5" x14ac:dyDescent="0.25">
      <c r="A938" t="s">
        <v>1877</v>
      </c>
      <c r="B938" t="s">
        <v>2886</v>
      </c>
      <c r="C938" t="s">
        <v>2886</v>
      </c>
      <c r="D938">
        <v>39.446002999999997</v>
      </c>
      <c r="E938">
        <v>-83.829306000000003</v>
      </c>
    </row>
    <row r="939" spans="1:5" x14ac:dyDescent="0.25">
      <c r="A939" t="s">
        <v>1879</v>
      </c>
      <c r="B939" t="s">
        <v>2715</v>
      </c>
      <c r="C939" t="s">
        <v>2715</v>
      </c>
      <c r="D939">
        <v>35.738059999999997</v>
      </c>
      <c r="E939">
        <v>-77.933946000000006</v>
      </c>
    </row>
    <row r="940" spans="1:5" x14ac:dyDescent="0.25">
      <c r="A940" t="s">
        <v>1881</v>
      </c>
      <c r="B940" t="s">
        <v>2396</v>
      </c>
      <c r="C940" t="s">
        <v>2396</v>
      </c>
      <c r="D940">
        <v>39.151060999999999</v>
      </c>
      <c r="E940">
        <v>-78.163027</v>
      </c>
    </row>
    <row r="941" spans="1:5" x14ac:dyDescent="0.25">
      <c r="A941" t="s">
        <v>1883</v>
      </c>
      <c r="B941" t="s">
        <v>2458</v>
      </c>
      <c r="C941" t="s">
        <v>2458</v>
      </c>
      <c r="D941">
        <v>37.235033000000001</v>
      </c>
      <c r="E941">
        <v>-96.985101999999998</v>
      </c>
    </row>
    <row r="942" spans="1:5" x14ac:dyDescent="0.25">
      <c r="A942" t="s">
        <v>1885</v>
      </c>
      <c r="B942" t="s">
        <v>2421</v>
      </c>
      <c r="C942" t="s">
        <v>2421</v>
      </c>
      <c r="D942">
        <v>44.044711999999997</v>
      </c>
      <c r="E942">
        <v>-91.662205</v>
      </c>
    </row>
    <row r="943" spans="1:5" x14ac:dyDescent="0.25">
      <c r="A943" t="s">
        <v>1887</v>
      </c>
      <c r="B943" t="s">
        <v>3108</v>
      </c>
      <c r="C943" t="s">
        <v>2413</v>
      </c>
      <c r="D943">
        <v>36.072204999999997</v>
      </c>
      <c r="E943">
        <v>-80.266475999999997</v>
      </c>
    </row>
    <row r="944" spans="1:5" x14ac:dyDescent="0.25">
      <c r="A944" t="s">
        <v>1889</v>
      </c>
      <c r="B944" t="s">
        <v>2884</v>
      </c>
      <c r="C944" t="s">
        <v>2884</v>
      </c>
      <c r="D944">
        <v>36.424832000000002</v>
      </c>
      <c r="E944">
        <v>-99.404725999999997</v>
      </c>
    </row>
    <row r="945" spans="1:5" x14ac:dyDescent="0.25">
      <c r="A945" t="s">
        <v>1891</v>
      </c>
      <c r="B945" t="s">
        <v>2838</v>
      </c>
      <c r="C945" t="s">
        <v>2838</v>
      </c>
      <c r="D945">
        <v>40.821725999999998</v>
      </c>
      <c r="E945">
        <v>-81.927248000000006</v>
      </c>
    </row>
    <row r="946" spans="1:5" x14ac:dyDescent="0.25">
      <c r="A946" t="s">
        <v>1893</v>
      </c>
      <c r="B946" t="s">
        <v>2024</v>
      </c>
      <c r="C946" t="s">
        <v>2024</v>
      </c>
      <c r="D946">
        <v>42.278357</v>
      </c>
      <c r="E946">
        <v>-71.703799000000004</v>
      </c>
    </row>
    <row r="947" spans="1:5" x14ac:dyDescent="0.25">
      <c r="A947" t="s">
        <v>1895</v>
      </c>
      <c r="B947" t="s">
        <v>2041</v>
      </c>
      <c r="C947" t="s">
        <v>2041</v>
      </c>
      <c r="D947">
        <v>43.623728</v>
      </c>
      <c r="E947">
        <v>-95.604039999999998</v>
      </c>
    </row>
    <row r="948" spans="1:5" x14ac:dyDescent="0.25">
      <c r="A948" t="s">
        <v>1897</v>
      </c>
      <c r="B948" t="s">
        <v>2258</v>
      </c>
      <c r="C948" t="s">
        <v>2258</v>
      </c>
      <c r="D948">
        <v>46.610360999999997</v>
      </c>
      <c r="E948">
        <v>-120.548226</v>
      </c>
    </row>
    <row r="949" spans="1:5" x14ac:dyDescent="0.25">
      <c r="A949" t="s">
        <v>1899</v>
      </c>
      <c r="B949" t="s">
        <v>2417</v>
      </c>
      <c r="C949" t="s">
        <v>2417</v>
      </c>
      <c r="D949">
        <v>42.886690000000002</v>
      </c>
      <c r="E949">
        <v>-97.395038</v>
      </c>
    </row>
    <row r="950" spans="1:5" x14ac:dyDescent="0.25">
      <c r="A950" t="s">
        <v>1901</v>
      </c>
      <c r="B950" t="s">
        <v>2268</v>
      </c>
      <c r="C950" t="s">
        <v>2268</v>
      </c>
      <c r="D950">
        <v>18.015816000000001</v>
      </c>
      <c r="E950">
        <v>-66.850302999999997</v>
      </c>
    </row>
    <row r="951" spans="1:5" x14ac:dyDescent="0.25">
      <c r="A951" t="s">
        <v>1903</v>
      </c>
      <c r="B951" t="s">
        <v>2896</v>
      </c>
      <c r="C951" t="s">
        <v>2896</v>
      </c>
      <c r="D951">
        <v>32.862333</v>
      </c>
      <c r="E951">
        <v>-90.419048000000004</v>
      </c>
    </row>
    <row r="952" spans="1:5" x14ac:dyDescent="0.25">
      <c r="A952" t="s">
        <v>1905</v>
      </c>
      <c r="B952" t="s">
        <v>3109</v>
      </c>
      <c r="C952" t="s">
        <v>2569</v>
      </c>
      <c r="D952">
        <v>39.956890000000001</v>
      </c>
      <c r="E952">
        <v>-76.717202999999998</v>
      </c>
    </row>
    <row r="953" spans="1:5" x14ac:dyDescent="0.25">
      <c r="A953" t="s">
        <v>1907</v>
      </c>
      <c r="B953" t="s">
        <v>3110</v>
      </c>
      <c r="C953" t="s">
        <v>2859</v>
      </c>
      <c r="D953">
        <v>41.144765999999997</v>
      </c>
      <c r="E953">
        <v>-80.681078999999997</v>
      </c>
    </row>
    <row r="954" spans="1:5" x14ac:dyDescent="0.25">
      <c r="A954" t="s">
        <v>1909</v>
      </c>
      <c r="B954" t="s">
        <v>2705</v>
      </c>
      <c r="C954" t="s">
        <v>2705</v>
      </c>
      <c r="D954">
        <v>39.122926999999997</v>
      </c>
      <c r="E954">
        <v>-121.608318</v>
      </c>
    </row>
    <row r="955" spans="1:5" x14ac:dyDescent="0.25">
      <c r="A955" t="s">
        <v>1911</v>
      </c>
      <c r="B955" t="s">
        <v>2393</v>
      </c>
      <c r="C955" t="s">
        <v>2393</v>
      </c>
      <c r="D955">
        <v>32.676904</v>
      </c>
      <c r="E955">
        <v>-114.568173</v>
      </c>
    </row>
    <row r="956" spans="1:5" x14ac:dyDescent="0.25">
      <c r="A956" t="s">
        <v>1913</v>
      </c>
      <c r="B956" t="s">
        <v>2529</v>
      </c>
      <c r="C956" t="s">
        <v>2529</v>
      </c>
      <c r="D956">
        <v>39.953890000000001</v>
      </c>
      <c r="E956">
        <v>-82.016092999999998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 leaving home_302</vt:lpstr>
      <vt:lpstr>commute time_303</vt:lpstr>
      <vt:lpstr>time leaving home q1 q2 q3</vt:lpstr>
      <vt:lpstr>commute time q1 q2 q3</vt:lpstr>
      <vt:lpstr>time arriving work calculations</vt:lpstr>
      <vt:lpstr>time after sunrise_dynamic</vt:lpstr>
      <vt:lpstr>time after sunrise_static</vt:lpstr>
      <vt:lpstr>sunrise times</vt:lpstr>
      <vt:lpstr>alternate id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 Stubbs</dc:creator>
  <cp:lastModifiedBy>Micah Stubbs</cp:lastModifiedBy>
  <dcterms:created xsi:type="dcterms:W3CDTF">2014-04-22T22:30:41Z</dcterms:created>
  <dcterms:modified xsi:type="dcterms:W3CDTF">2014-05-03T16:51:30Z</dcterms:modified>
</cp:coreProperties>
</file>